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\Desktop\"/>
    </mc:Choice>
  </mc:AlternateContent>
  <bookViews>
    <workbookView xWindow="0" yWindow="0" windowWidth="10416" windowHeight="2700"/>
  </bookViews>
  <sheets>
    <sheet name="grv lys" sheetId="1" r:id="rId1"/>
    <sheet name="Sheet3" sheetId="11" r:id="rId2"/>
    <sheet name="Sheet2" sheetId="10" r:id="rId3"/>
    <sheet name="Sheet1" sheetId="9" r:id="rId4"/>
    <sheet name="bereken betaaldatum bedrag" sheetId="2" r:id="rId5"/>
    <sheet name="verskaffersterme" sheetId="4" r:id="rId6"/>
    <sheet name="SPAR STAAT DATUMS" sheetId="5" r:id="rId7"/>
    <sheet name="ARGIEF" sheetId="6" r:id="rId8"/>
    <sheet name="ONS SPAR STAAT warehouse" sheetId="7" r:id="rId9"/>
    <sheet name="ONS SPAR STAAT dropshipment" sheetId="8" r:id="rId10"/>
  </sheets>
  <externalReferences>
    <externalReference r:id="rId11"/>
  </externalReferences>
  <definedNames>
    <definedName name="_xlnm._FilterDatabase" localSheetId="0" hidden="1">'grv lys'!$A$1:$AC$4891</definedName>
    <definedName name="_xlnm._FilterDatabase" localSheetId="1" hidden="1">Sheet3!$A$1:$A$1046509</definedName>
    <definedName name="betaalwyse">verskaffersterme!$C$80:$C$89</definedName>
    <definedName name="betalingopdatum">'grv lys'!$I$2:$R$2863</definedName>
    <definedName name="CLAIMS">verskaffersterme!$H$1:$H$3</definedName>
    <definedName name="DATUMbedrag">'grv lys'!$G$2:$L$2863</definedName>
    <definedName name="DCGRVbetaal">'bereken betaaldatum bedrag'!$C$3:$D$613</definedName>
    <definedName name="DIGRVbetaal">'bereken betaaldatum bedrag'!$G$3:$H$613</definedName>
    <definedName name="DSGRVbetaal">'bereken betaaldatum bedrag'!$E$3:$F$613</definedName>
    <definedName name="GRVdatum">'grv lys'!$F$2:$G$2863</definedName>
    <definedName name="GRVvolledig">'grv lys'!$A$2:$T$2863</definedName>
    <definedName name="KODE">verskaffersterme!$A$2:$C$65</definedName>
    <definedName name="STAATDATUMS">'SPAR STAAT DATUMS'!#REF!</definedName>
    <definedName name="STATEDATUMS">'SPAR STAAT DATUMS'!#REF!</definedName>
    <definedName name="verskaffersterme">verskaffersterme!$A$2:$B$65</definedName>
  </definedNames>
  <calcPr calcId="152511"/>
</workbook>
</file>

<file path=xl/calcChain.xml><?xml version="1.0" encoding="utf-8"?>
<calcChain xmlns="http://schemas.openxmlformats.org/spreadsheetml/2006/main">
  <c r="O4827" i="1" l="1"/>
  <c r="O4811" i="1"/>
  <c r="O4777" i="1"/>
  <c r="O4767" i="1"/>
  <c r="O4751" i="1"/>
  <c r="M3675" i="1"/>
  <c r="M3674" i="1"/>
  <c r="M3673" i="1"/>
  <c r="M3661" i="1"/>
  <c r="M3650" i="1"/>
  <c r="M3648" i="1"/>
  <c r="M3647" i="1"/>
  <c r="M3646" i="1"/>
  <c r="M3626" i="1"/>
  <c r="M3600" i="1"/>
  <c r="M3596" i="1"/>
  <c r="M3595" i="1"/>
  <c r="M3594" i="1"/>
  <c r="M3593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1" i="1"/>
  <c r="M3570" i="1"/>
  <c r="M3559" i="1"/>
  <c r="M3558" i="1"/>
  <c r="M3552" i="1"/>
  <c r="M4849" i="1" l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13" i="1"/>
  <c r="M4814" i="1"/>
  <c r="M4815" i="1"/>
  <c r="M4816" i="1"/>
  <c r="M4805" i="1" l="1"/>
  <c r="O4891" i="1"/>
  <c r="O4890" i="1"/>
  <c r="O4889" i="1"/>
  <c r="O4888" i="1"/>
  <c r="O4887" i="1"/>
  <c r="O4886" i="1"/>
  <c r="O4885" i="1"/>
  <c r="O4884" i="1"/>
  <c r="O4883" i="1"/>
  <c r="O4882" i="1"/>
  <c r="O4881" i="1"/>
  <c r="O4879" i="1"/>
  <c r="O4878" i="1"/>
  <c r="O4877" i="1"/>
  <c r="O4876" i="1"/>
  <c r="O4875" i="1"/>
  <c r="O4874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59" i="1"/>
  <c r="O4758" i="1"/>
  <c r="O4757" i="1"/>
  <c r="O4756" i="1"/>
  <c r="O4755" i="1"/>
  <c r="O4754" i="1"/>
  <c r="O4745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70" i="1"/>
  <c r="O4669" i="1"/>
  <c r="O4668" i="1"/>
  <c r="O4667" i="1"/>
  <c r="O4620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84" i="1"/>
  <c r="O4579" i="1"/>
  <c r="O4578" i="1"/>
  <c r="O4577" i="1"/>
  <c r="O4576" i="1"/>
  <c r="O4575" i="1"/>
  <c r="O4574" i="1"/>
  <c r="O4573" i="1"/>
  <c r="O4572" i="1"/>
  <c r="O4571" i="1"/>
  <c r="O4570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06" i="1"/>
  <c r="O4503" i="1"/>
  <c r="O4502" i="1"/>
  <c r="O4501" i="1"/>
  <c r="O4500" i="1"/>
  <c r="O4499" i="1"/>
  <c r="O4498" i="1"/>
  <c r="O4497" i="1"/>
  <c r="O4496" i="1"/>
  <c r="O4489" i="1"/>
  <c r="O4446" i="1"/>
  <c r="O4445" i="1"/>
  <c r="O4444" i="1"/>
  <c r="O4440" i="1"/>
  <c r="O4439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07" i="1"/>
  <c r="O4406" i="1"/>
  <c r="O4405" i="1"/>
  <c r="O4404" i="1"/>
  <c r="O4403" i="1"/>
  <c r="O4402" i="1"/>
  <c r="O4401" i="1"/>
  <c r="O4368" i="1"/>
  <c r="O4367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16" i="1"/>
  <c r="O4315" i="1"/>
  <c r="O4314" i="1"/>
  <c r="O4313" i="1"/>
  <c r="O4281" i="1"/>
  <c r="O4280" i="1"/>
  <c r="O4279" i="1"/>
  <c r="O4278" i="1"/>
  <c r="O4277" i="1"/>
  <c r="O4276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62" i="1"/>
  <c r="O4161" i="1"/>
  <c r="O4141" i="1"/>
  <c r="O4140" i="1"/>
  <c r="O4139" i="1"/>
  <c r="O4138" i="1"/>
  <c r="O4137" i="1"/>
  <c r="O4136" i="1"/>
  <c r="O4135" i="1"/>
  <c r="O4134" i="1"/>
  <c r="O4125" i="1"/>
  <c r="O4123" i="1"/>
  <c r="O4122" i="1"/>
  <c r="O4121" i="1"/>
  <c r="O4120" i="1"/>
  <c r="O4119" i="1"/>
  <c r="O4095" i="1"/>
  <c r="O4094" i="1"/>
  <c r="O4093" i="1"/>
  <c r="O4092" i="1"/>
  <c r="O4091" i="1"/>
  <c r="O4090" i="1"/>
  <c r="O4089" i="1"/>
  <c r="O4088" i="1"/>
  <c r="O4087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38" i="1"/>
  <c r="O3917" i="1"/>
  <c r="O3903" i="1"/>
  <c r="O3881" i="1"/>
  <c r="O3878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1" i="1"/>
  <c r="O3760" i="1"/>
  <c r="O3759" i="1"/>
  <c r="O3748" i="1"/>
  <c r="O3747" i="1"/>
  <c r="O3746" i="1"/>
  <c r="O3745" i="1"/>
  <c r="O3702" i="1"/>
  <c r="O3701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62" i="1"/>
  <c r="O3661" i="1"/>
  <c r="O3650" i="1"/>
  <c r="O3649" i="1"/>
  <c r="O3648" i="1"/>
  <c r="O3647" i="1"/>
  <c r="O3646" i="1"/>
  <c r="O3600" i="1"/>
  <c r="O3594" i="1"/>
  <c r="O3593" i="1"/>
  <c r="O3592" i="1"/>
  <c r="O3581" i="1"/>
  <c r="O3582" i="1"/>
  <c r="O3583" i="1"/>
  <c r="O3584" i="1"/>
  <c r="O3585" i="1"/>
  <c r="O3586" i="1"/>
  <c r="O3587" i="1"/>
  <c r="O3588" i="1"/>
  <c r="O3589" i="1"/>
  <c r="O3590" i="1"/>
  <c r="O3591" i="1"/>
  <c r="O3580" i="1"/>
  <c r="M4753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17" i="1"/>
  <c r="M4806" i="1"/>
  <c r="M4096" i="1"/>
  <c r="M4490" i="1"/>
  <c r="M4491" i="1"/>
  <c r="M4818" i="1"/>
  <c r="M4819" i="1"/>
  <c r="M4807" i="1"/>
  <c r="M4820" i="1"/>
  <c r="M4821" i="1"/>
  <c r="M4822" i="1"/>
  <c r="M4823" i="1"/>
  <c r="M3802" i="1"/>
  <c r="M3803" i="1"/>
  <c r="M3804" i="1"/>
  <c r="M4824" i="1"/>
  <c r="M4808" i="1"/>
  <c r="M4809" i="1"/>
  <c r="M4713" i="1"/>
  <c r="M4825" i="1"/>
  <c r="M4677" i="1"/>
  <c r="M4740" i="1"/>
  <c r="M4741" i="1"/>
  <c r="M4810" i="1"/>
  <c r="M4826" i="1"/>
  <c r="M4773" i="1"/>
  <c r="M4811" i="1"/>
  <c r="M4827" i="1"/>
  <c r="M4778" i="1"/>
  <c r="M4828" i="1"/>
  <c r="M4829" i="1"/>
  <c r="M4812" i="1"/>
  <c r="M4830" i="1"/>
  <c r="M4831" i="1"/>
  <c r="M4774" i="1"/>
  <c r="M4775" i="1"/>
  <c r="M4776" i="1"/>
  <c r="M4772" i="1"/>
  <c r="M4777" i="1"/>
  <c r="M4742" i="1" l="1"/>
  <c r="M4743" i="1"/>
  <c r="M4744" i="1"/>
  <c r="M4754" i="1"/>
  <c r="M4755" i="1"/>
  <c r="M4756" i="1"/>
  <c r="M4757" i="1"/>
  <c r="M4758" i="1"/>
  <c r="M4745" i="1"/>
  <c r="M4759" i="1"/>
  <c r="M4746" i="1"/>
  <c r="M4747" i="1"/>
  <c r="M4760" i="1"/>
  <c r="M4761" i="1"/>
  <c r="M4748" i="1"/>
  <c r="M4762" i="1"/>
  <c r="M4763" i="1"/>
  <c r="M4734" i="1"/>
  <c r="M4735" i="1"/>
  <c r="M4736" i="1"/>
  <c r="M4737" i="1"/>
  <c r="M4738" i="1"/>
  <c r="M4739" i="1"/>
  <c r="M4764" i="1"/>
  <c r="M4765" i="1"/>
  <c r="M4749" i="1"/>
  <c r="M4750" i="1"/>
  <c r="M4766" i="1"/>
  <c r="M4751" i="1"/>
  <c r="M4767" i="1"/>
  <c r="M4630" i="1"/>
  <c r="M4768" i="1"/>
  <c r="M4769" i="1"/>
  <c r="M4770" i="1"/>
  <c r="M4752" i="1"/>
  <c r="M4771" i="1"/>
  <c r="M4685" i="1" l="1"/>
  <c r="M4686" i="1"/>
  <c r="M4687" i="1"/>
  <c r="M4684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331" i="1"/>
  <c r="M4702" i="1"/>
  <c r="M4722" i="1"/>
  <c r="M4723" i="1"/>
  <c r="M4724" i="1"/>
  <c r="M4725" i="1"/>
  <c r="M4703" i="1"/>
  <c r="M4704" i="1"/>
  <c r="M4149" i="1"/>
  <c r="M4726" i="1"/>
  <c r="M4727" i="1"/>
  <c r="M3703" i="1"/>
  <c r="M3704" i="1"/>
  <c r="M4414" i="1"/>
  <c r="M4415" i="1"/>
  <c r="M4543" i="1"/>
  <c r="M4544" i="1"/>
  <c r="M4662" i="1"/>
  <c r="M4716" i="1"/>
  <c r="M4705" i="1"/>
  <c r="M4706" i="1"/>
  <c r="M4707" i="1"/>
  <c r="M4728" i="1"/>
  <c r="M4650" i="1"/>
  <c r="M4651" i="1"/>
  <c r="M4717" i="1"/>
  <c r="M4718" i="1"/>
  <c r="M4708" i="1"/>
  <c r="M4719" i="1"/>
  <c r="M4720" i="1"/>
  <c r="M3836" i="1"/>
  <c r="M3846" i="1"/>
  <c r="M4709" i="1"/>
  <c r="M4721" i="1"/>
  <c r="M3939" i="1"/>
  <c r="M4710" i="1"/>
  <c r="M4729" i="1"/>
  <c r="M4711" i="1"/>
  <c r="M4730" i="1"/>
  <c r="M4712" i="1"/>
  <c r="M4731" i="1"/>
  <c r="M4018" i="1"/>
  <c r="M4732" i="1"/>
  <c r="M4733" i="1"/>
  <c r="M4663" i="1"/>
  <c r="M4664" i="1"/>
  <c r="M4665" i="1"/>
  <c r="M4666" i="1"/>
  <c r="M4667" i="1"/>
  <c r="M4668" i="1"/>
  <c r="M4669" i="1"/>
  <c r="M4670" i="1"/>
  <c r="M4652" i="1"/>
  <c r="M4671" i="1"/>
  <c r="M4644" i="1"/>
  <c r="M4645" i="1"/>
  <c r="M4672" i="1"/>
  <c r="M4673" i="1"/>
  <c r="M4678" i="1"/>
  <c r="M4674" i="1"/>
  <c r="M4653" i="1"/>
  <c r="M4679" i="1"/>
  <c r="M2385" i="1"/>
  <c r="M4389" i="1"/>
  <c r="M3601" i="1"/>
  <c r="M3602" i="1"/>
  <c r="M4447" i="1"/>
  <c r="M4448" i="1"/>
  <c r="M4449" i="1"/>
  <c r="M4654" i="1"/>
  <c r="M4655" i="1"/>
  <c r="M4656" i="1"/>
  <c r="M4680" i="1"/>
  <c r="M4681" i="1"/>
  <c r="M4675" i="1"/>
  <c r="M4646" i="1"/>
  <c r="M4647" i="1"/>
  <c r="M4587" i="1"/>
  <c r="M4657" i="1"/>
  <c r="M4682" i="1"/>
  <c r="M4648" i="1"/>
  <c r="M4649" i="1"/>
  <c r="M4658" i="1"/>
  <c r="M4683" i="1"/>
  <c r="M4659" i="1"/>
  <c r="M4660" i="1"/>
  <c r="M4661" i="1"/>
  <c r="M4676" i="1"/>
  <c r="M4623" i="1" l="1"/>
  <c r="M4624" i="1"/>
  <c r="M4631" i="1"/>
  <c r="M4632" i="1"/>
  <c r="M4633" i="1"/>
  <c r="M4634" i="1"/>
  <c r="M4635" i="1"/>
  <c r="M4636" i="1"/>
  <c r="M4637" i="1"/>
  <c r="M4638" i="1"/>
  <c r="M4639" i="1"/>
  <c r="M4534" i="1"/>
  <c r="M4535" i="1"/>
  <c r="M4536" i="1"/>
  <c r="M4617" i="1"/>
  <c r="M4618" i="1"/>
  <c r="M4619" i="1"/>
  <c r="M4640" i="1"/>
  <c r="M4625" i="1"/>
  <c r="M4626" i="1"/>
  <c r="M4627" i="1"/>
  <c r="M4562" i="1"/>
  <c r="M4641" i="1"/>
  <c r="M4585" i="1"/>
  <c r="M4586" i="1"/>
  <c r="M4628" i="1"/>
  <c r="M4629" i="1"/>
  <c r="M4319" i="1"/>
  <c r="M4642" i="1"/>
  <c r="M4643" i="1"/>
  <c r="M4444" i="1"/>
  <c r="M4620" i="1"/>
  <c r="M3993" i="1"/>
  <c r="M4594" i="1"/>
  <c r="M4283" i="1"/>
  <c r="M4441" i="1"/>
  <c r="M4442" i="1"/>
  <c r="M4443" i="1"/>
  <c r="M4595" i="1"/>
  <c r="M4596" i="1"/>
  <c r="M4597" i="1"/>
  <c r="M4593" i="1"/>
  <c r="M4598" i="1"/>
  <c r="M4621" i="1"/>
  <c r="M4599" i="1"/>
  <c r="M4582" i="1"/>
  <c r="M4622" i="1"/>
  <c r="M4583" i="1"/>
  <c r="M4506" i="1"/>
  <c r="M4584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553" i="1" l="1"/>
  <c r="M4554" i="1"/>
  <c r="M4563" i="1"/>
  <c r="M4564" i="1"/>
  <c r="M4461" i="1"/>
  <c r="M4507" i="1"/>
  <c r="M4555" i="1"/>
  <c r="M4556" i="1"/>
  <c r="M4537" i="1"/>
  <c r="M4545" i="1"/>
  <c r="M4546" i="1"/>
  <c r="M4547" i="1"/>
  <c r="M4548" i="1"/>
  <c r="M4565" i="1"/>
  <c r="M4508" i="1"/>
  <c r="M4515" i="1"/>
  <c r="M4549" i="1"/>
  <c r="M4557" i="1"/>
  <c r="M4588" i="1"/>
  <c r="M4538" i="1"/>
  <c r="M4539" i="1"/>
  <c r="M4516" i="1"/>
  <c r="M4517" i="1"/>
  <c r="M4509" i="1"/>
  <c r="M4510" i="1"/>
  <c r="M4558" i="1"/>
  <c r="M4589" i="1"/>
  <c r="M4590" i="1"/>
  <c r="M4511" i="1"/>
  <c r="M4518" i="1"/>
  <c r="M4540" i="1"/>
  <c r="M4591" i="1"/>
  <c r="M4282" i="1"/>
  <c r="M4330" i="1"/>
  <c r="M4512" i="1"/>
  <c r="M4519" i="1"/>
  <c r="M4541" i="1"/>
  <c r="M4550" i="1"/>
  <c r="M4566" i="1"/>
  <c r="M4592" i="1"/>
  <c r="M4514" i="1"/>
  <c r="M4520" i="1"/>
  <c r="M4551" i="1"/>
  <c r="M4552" i="1"/>
  <c r="M4567" i="1"/>
  <c r="M4568" i="1"/>
  <c r="M4569" i="1"/>
  <c r="M4559" i="1"/>
  <c r="M444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70" i="1"/>
  <c r="M4571" i="1"/>
  <c r="M4572" i="1"/>
  <c r="M4573" i="1"/>
  <c r="M4574" i="1"/>
  <c r="M4575" i="1"/>
  <c r="M4576" i="1"/>
  <c r="M4577" i="1"/>
  <c r="M4578" i="1"/>
  <c r="M4579" i="1"/>
  <c r="M4580" i="1"/>
  <c r="M4513" i="1"/>
  <c r="M4542" i="1"/>
  <c r="M4560" i="1"/>
  <c r="M4533" i="1"/>
  <c r="M4561" i="1"/>
  <c r="M4581" i="1"/>
  <c r="M4492" i="1" l="1"/>
  <c r="M4493" i="1"/>
  <c r="M4494" i="1"/>
  <c r="M4495" i="1"/>
  <c r="M4439" i="1"/>
  <c r="M4496" i="1"/>
  <c r="M4497" i="1"/>
  <c r="M4498" i="1"/>
  <c r="M4489" i="1"/>
  <c r="M4499" i="1"/>
  <c r="M4500" i="1"/>
  <c r="M4501" i="1"/>
  <c r="M4502" i="1"/>
  <c r="M4503" i="1"/>
  <c r="M4504" i="1"/>
  <c r="M4505" i="1"/>
  <c r="M4408" i="1"/>
  <c r="M4223" i="1"/>
  <c r="M4278" i="1"/>
  <c r="M4279" i="1"/>
  <c r="M4280" i="1"/>
  <c r="M4281" i="1"/>
  <c r="M4470" i="1" l="1"/>
  <c r="M4471" i="1"/>
  <c r="M4472" i="1"/>
  <c r="M4466" i="1"/>
  <c r="M4467" i="1"/>
  <c r="M4468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69" i="1"/>
  <c r="M4485" i="1"/>
  <c r="M4486" i="1"/>
  <c r="M4460" i="1"/>
  <c r="M4487" i="1"/>
  <c r="M4488" i="1"/>
  <c r="M4399" i="1" l="1"/>
  <c r="M4390" i="1"/>
  <c r="M4391" i="1"/>
  <c r="M4450" i="1"/>
  <c r="M4451" i="1"/>
  <c r="M4452" i="1"/>
  <c r="M4453" i="1"/>
  <c r="M4462" i="1"/>
  <c r="M4400" i="1"/>
  <c r="M4366" i="1"/>
  <c r="M4416" i="1"/>
  <c r="M4317" i="1"/>
  <c r="M4329" i="1"/>
  <c r="M4392" i="1"/>
  <c r="M4393" i="1"/>
  <c r="M4454" i="1"/>
  <c r="M4387" i="1"/>
  <c r="M4417" i="1"/>
  <c r="M4418" i="1"/>
  <c r="M4394" i="1"/>
  <c r="M4409" i="1"/>
  <c r="M4455" i="1"/>
  <c r="M4395" i="1"/>
  <c r="M4396" i="1"/>
  <c r="M4410" i="1"/>
  <c r="M4419" i="1"/>
  <c r="M4456" i="1"/>
  <c r="M4463" i="1"/>
  <c r="M4411" i="1"/>
  <c r="M4420" i="1"/>
  <c r="M4457" i="1"/>
  <c r="M4464" i="1"/>
  <c r="M4412" i="1"/>
  <c r="M4458" i="1"/>
  <c r="M4276" i="1"/>
  <c r="M4277" i="1"/>
  <c r="M4367" i="1"/>
  <c r="M4368" i="1"/>
  <c r="M4401" i="1"/>
  <c r="M4402" i="1"/>
  <c r="M4403" i="1"/>
  <c r="M4404" i="1"/>
  <c r="M4405" i="1"/>
  <c r="M4406" i="1"/>
  <c r="M4407" i="1"/>
  <c r="M4421" i="1"/>
  <c r="M4422" i="1"/>
  <c r="M4423" i="1"/>
  <c r="M4445" i="1"/>
  <c r="M4446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59" i="1"/>
  <c r="M4397" i="1"/>
  <c r="M4437" i="1"/>
  <c r="M4438" i="1"/>
  <c r="M4318" i="1"/>
  <c r="M4388" i="1"/>
  <c r="M4398" i="1"/>
  <c r="M4413" i="1"/>
  <c r="M4465" i="1"/>
  <c r="M4148" i="1"/>
  <c r="M4320" i="1" l="1"/>
  <c r="M4304" i="1"/>
  <c r="M4321" i="1"/>
  <c r="M4305" i="1"/>
  <c r="M4126" i="1"/>
  <c r="M4322" i="1"/>
  <c r="M4311" i="1"/>
  <c r="M4332" i="1"/>
  <c r="M4306" i="1"/>
  <c r="M4380" i="1"/>
  <c r="M4333" i="1"/>
  <c r="M3599" i="1"/>
  <c r="M3879" i="1"/>
  <c r="M3880" i="1"/>
  <c r="M3216" i="1"/>
  <c r="M4369" i="1"/>
  <c r="M4370" i="1"/>
  <c r="M4371" i="1"/>
  <c r="M4372" i="1"/>
  <c r="M4373" i="1"/>
  <c r="M4374" i="1"/>
  <c r="M4307" i="1"/>
  <c r="M4308" i="1"/>
  <c r="M4381" i="1"/>
  <c r="M4323" i="1"/>
  <c r="M4382" i="1"/>
  <c r="M4375" i="1"/>
  <c r="M4376" i="1"/>
  <c r="M4219" i="1"/>
  <c r="M4220" i="1"/>
  <c r="M4221" i="1"/>
  <c r="M4222" i="1"/>
  <c r="M4334" i="1"/>
  <c r="M4383" i="1"/>
  <c r="M3920" i="1"/>
  <c r="M3921" i="1"/>
  <c r="M3990" i="1"/>
  <c r="M3991" i="1"/>
  <c r="M3992" i="1"/>
  <c r="M4275" i="1"/>
  <c r="M4335" i="1"/>
  <c r="M4336" i="1"/>
  <c r="M4324" i="1"/>
  <c r="M4036" i="1"/>
  <c r="M4303" i="1"/>
  <c r="M4337" i="1"/>
  <c r="M4325" i="1"/>
  <c r="M4377" i="1"/>
  <c r="M4384" i="1"/>
  <c r="M4326" i="1"/>
  <c r="M4312" i="1"/>
  <c r="M4327" i="1"/>
  <c r="M4338" i="1"/>
  <c r="M4378" i="1"/>
  <c r="M4385" i="1"/>
  <c r="M4037" i="1"/>
  <c r="M4017" i="1"/>
  <c r="M4246" i="1"/>
  <c r="M4309" i="1"/>
  <c r="M4328" i="1"/>
  <c r="M4339" i="1"/>
  <c r="M4386" i="1"/>
  <c r="M3881" i="1"/>
  <c r="M4095" i="1"/>
  <c r="M4313" i="1"/>
  <c r="M4314" i="1"/>
  <c r="M4315" i="1"/>
  <c r="M4316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10" i="1"/>
  <c r="M4379" i="1"/>
  <c r="M4238" i="1"/>
  <c r="M4239" i="1"/>
  <c r="M4240" i="1"/>
  <c r="M4284" i="1"/>
  <c r="M4247" i="1"/>
  <c r="M4293" i="1"/>
  <c r="M4294" i="1"/>
  <c r="M4295" i="1"/>
  <c r="M4296" i="1"/>
  <c r="M4297" i="1"/>
  <c r="M4298" i="1"/>
  <c r="M4299" i="1"/>
  <c r="M4248" i="1"/>
  <c r="M4249" i="1"/>
  <c r="M4250" i="1"/>
  <c r="M4241" i="1"/>
  <c r="M4251" i="1"/>
  <c r="M4300" i="1"/>
  <c r="M4285" i="1"/>
  <c r="M4286" i="1"/>
  <c r="M4252" i="1"/>
  <c r="M4253" i="1"/>
  <c r="M4254" i="1"/>
  <c r="M4242" i="1"/>
  <c r="M4287" i="1"/>
  <c r="M4236" i="1"/>
  <c r="M4192" i="1"/>
  <c r="M4243" i="1"/>
  <c r="M4255" i="1"/>
  <c r="M4301" i="1"/>
  <c r="M4244" i="1"/>
  <c r="M4256" i="1"/>
  <c r="M4288" i="1"/>
  <c r="M4245" i="1"/>
  <c r="M4289" i="1"/>
  <c r="M4290" i="1"/>
  <c r="M4291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37" i="1"/>
  <c r="M4292" i="1"/>
  <c r="M4274" i="1"/>
  <c r="M4302" i="1"/>
  <c r="M4224" i="1" l="1"/>
  <c r="M4193" i="1"/>
  <c r="M4170" i="1"/>
  <c r="M4194" i="1"/>
  <c r="M4195" i="1"/>
  <c r="M4196" i="1"/>
  <c r="M4197" i="1"/>
  <c r="M4198" i="1"/>
  <c r="M4199" i="1"/>
  <c r="M4200" i="1"/>
  <c r="M4201" i="1"/>
  <c r="M4202" i="1"/>
  <c r="M4213" i="1"/>
  <c r="M4203" i="1"/>
  <c r="M4143" i="1"/>
  <c r="M4144" i="1"/>
  <c r="M4145" i="1"/>
  <c r="M4146" i="1"/>
  <c r="M4147" i="1"/>
  <c r="M4204" i="1"/>
  <c r="M4205" i="1"/>
  <c r="M4206" i="1"/>
  <c r="M4207" i="1"/>
  <c r="M4214" i="1"/>
  <c r="M4225" i="1"/>
  <c r="M4215" i="1"/>
  <c r="M3977" i="1"/>
  <c r="M4226" i="1"/>
  <c r="M4227" i="1"/>
  <c r="M4208" i="1"/>
  <c r="M4216" i="1"/>
  <c r="M4228" i="1"/>
  <c r="M4153" i="1"/>
  <c r="M4154" i="1"/>
  <c r="M4217" i="1"/>
  <c r="M4229" i="1"/>
  <c r="M4125" i="1"/>
  <c r="M4171" i="1"/>
  <c r="M4172" i="1"/>
  <c r="M4173" i="1"/>
  <c r="M4174" i="1"/>
  <c r="M4175" i="1"/>
  <c r="M4176" i="1"/>
  <c r="M4177" i="1"/>
  <c r="M4178" i="1"/>
  <c r="M4161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62" i="1"/>
  <c r="M4209" i="1"/>
  <c r="M4230" i="1"/>
  <c r="M4210" i="1"/>
  <c r="M4211" i="1"/>
  <c r="M4231" i="1"/>
  <c r="M3248" i="1"/>
  <c r="M3249" i="1"/>
  <c r="M3241" i="1"/>
  <c r="M3250" i="1"/>
  <c r="M3251" i="1"/>
  <c r="M3252" i="1"/>
  <c r="M3253" i="1"/>
  <c r="M3242" i="1"/>
  <c r="M3989" i="1"/>
  <c r="M4111" i="1"/>
  <c r="M4212" i="1"/>
  <c r="M3243" i="1"/>
  <c r="M3244" i="1"/>
  <c r="M3245" i="1"/>
  <c r="M3246" i="1"/>
  <c r="M3247" i="1"/>
  <c r="M4218" i="1"/>
  <c r="M3254" i="1"/>
  <c r="M3255" i="1"/>
  <c r="M3256" i="1"/>
  <c r="M4232" i="1"/>
  <c r="M3257" i="1"/>
  <c r="M3258" i="1"/>
  <c r="M4233" i="1"/>
  <c r="M4234" i="1"/>
  <c r="M4112" i="1"/>
  <c r="M3259" i="1"/>
  <c r="M3260" i="1"/>
  <c r="M4235" i="1"/>
  <c r="M3261" i="1"/>
  <c r="M4127" i="1"/>
  <c r="M4113" i="1"/>
  <c r="M4114" i="1"/>
  <c r="M4115" i="1"/>
  <c r="M4163" i="1"/>
  <c r="M4084" i="1"/>
  <c r="M4128" i="1"/>
  <c r="M4105" i="1"/>
  <c r="M4106" i="1"/>
  <c r="M4107" i="1"/>
  <c r="M4108" i="1"/>
  <c r="M4109" i="1"/>
  <c r="M4110" i="1"/>
  <c r="M4164" i="1"/>
  <c r="M4155" i="1"/>
  <c r="M4085" i="1"/>
  <c r="M4086" i="1"/>
  <c r="M4116" i="1"/>
  <c r="M4117" i="1"/>
  <c r="M4129" i="1"/>
  <c r="M4156" i="1"/>
  <c r="M4130" i="1"/>
  <c r="M4118" i="1"/>
  <c r="M4131" i="1"/>
  <c r="M4157" i="1"/>
  <c r="M4165" i="1"/>
  <c r="M4132" i="1"/>
  <c r="M4150" i="1"/>
  <c r="M4158" i="1"/>
  <c r="M4166" i="1"/>
  <c r="M4133" i="1"/>
  <c r="M4159" i="1"/>
  <c r="M4167" i="1"/>
  <c r="M4087" i="1"/>
  <c r="M4088" i="1"/>
  <c r="M4089" i="1"/>
  <c r="M4090" i="1"/>
  <c r="M4091" i="1"/>
  <c r="M4092" i="1"/>
  <c r="M4093" i="1"/>
  <c r="M4094" i="1"/>
  <c r="M4119" i="1"/>
  <c r="M4120" i="1"/>
  <c r="M4121" i="1"/>
  <c r="M4122" i="1"/>
  <c r="M4123" i="1"/>
  <c r="M4134" i="1"/>
  <c r="M4135" i="1"/>
  <c r="M4136" i="1"/>
  <c r="M4137" i="1"/>
  <c r="M4138" i="1"/>
  <c r="M4139" i="1"/>
  <c r="M4140" i="1"/>
  <c r="M4141" i="1"/>
  <c r="M4160" i="1"/>
  <c r="M4168" i="1"/>
  <c r="M4142" i="1"/>
  <c r="M4124" i="1"/>
  <c r="M4151" i="1"/>
  <c r="M4169" i="1"/>
  <c r="M4152" i="1"/>
  <c r="M4097" i="1" l="1"/>
  <c r="M4098" i="1"/>
  <c r="M3554" i="1"/>
  <c r="M4038" i="1"/>
  <c r="M4044" i="1"/>
  <c r="M4099" i="1"/>
  <c r="M4034" i="1"/>
  <c r="M4039" i="1"/>
  <c r="M4100" i="1"/>
  <c r="M4040" i="1"/>
  <c r="M4045" i="1"/>
  <c r="M4101" i="1"/>
  <c r="M4046" i="1"/>
  <c r="M4041" i="1"/>
  <c r="M4047" i="1"/>
  <c r="M4102" i="1"/>
  <c r="M4043" i="1"/>
  <c r="M4103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35" i="1"/>
  <c r="M4081" i="1"/>
  <c r="M4082" i="1"/>
  <c r="M4104" i="1"/>
  <c r="M4042" i="1"/>
  <c r="M4083" i="1"/>
  <c r="M4019" i="1"/>
  <c r="M4008" i="1"/>
  <c r="M4020" i="1"/>
  <c r="M4021" i="1"/>
  <c r="M4022" i="1"/>
  <c r="M4009" i="1"/>
  <c r="M4010" i="1"/>
  <c r="M4011" i="1"/>
  <c r="M4012" i="1"/>
  <c r="M4013" i="1"/>
  <c r="M4014" i="1"/>
  <c r="M4026" i="1"/>
  <c r="M4023" i="1"/>
  <c r="M4027" i="1"/>
  <c r="M4028" i="1"/>
  <c r="M4024" i="1"/>
  <c r="M4029" i="1"/>
  <c r="M4025" i="1"/>
  <c r="M4030" i="1"/>
  <c r="M4031" i="1"/>
  <c r="M4032" i="1"/>
  <c r="M4015" i="1"/>
  <c r="M4016" i="1"/>
  <c r="M4033" i="1"/>
  <c r="M3978" i="1"/>
  <c r="M3844" i="1"/>
  <c r="M3979" i="1"/>
  <c r="M3980" i="1"/>
  <c r="M3981" i="1"/>
  <c r="M3877" i="1"/>
  <c r="M3994" i="1"/>
  <c r="M3995" i="1"/>
  <c r="M3996" i="1"/>
  <c r="M3997" i="1"/>
  <c r="M3998" i="1"/>
  <c r="M3999" i="1"/>
  <c r="M4000" i="1"/>
  <c r="M4001" i="1"/>
  <c r="M4002" i="1"/>
  <c r="M3940" i="1"/>
  <c r="M3941" i="1"/>
  <c r="M3982" i="1"/>
  <c r="M3983" i="1"/>
  <c r="M3984" i="1"/>
  <c r="M3845" i="1"/>
  <c r="M3937" i="1"/>
  <c r="M3942" i="1"/>
  <c r="M3985" i="1"/>
  <c r="M4003" i="1"/>
  <c r="M3943" i="1"/>
  <c r="M3986" i="1"/>
  <c r="M4004" i="1"/>
  <c r="M3944" i="1"/>
  <c r="M4005" i="1"/>
  <c r="M3878" i="1"/>
  <c r="M3945" i="1"/>
  <c r="M3946" i="1"/>
  <c r="M3947" i="1"/>
  <c r="M3948" i="1"/>
  <c r="M3949" i="1"/>
  <c r="M3950" i="1"/>
  <c r="M3951" i="1"/>
  <c r="M3938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87" i="1"/>
  <c r="M3988" i="1"/>
  <c r="M3976" i="1"/>
  <c r="M4006" i="1"/>
  <c r="M4007" i="1"/>
  <c r="M3933" i="1"/>
  <c r="M3908" i="1"/>
  <c r="M3698" i="1"/>
  <c r="M3922" i="1"/>
  <c r="M3660" i="1"/>
  <c r="M3814" i="1"/>
  <c r="M3834" i="1"/>
  <c r="M3838" i="1"/>
  <c r="M3928" i="1"/>
  <c r="M3882" i="1"/>
  <c r="M3923" i="1"/>
  <c r="M3740" i="1"/>
  <c r="M3699" i="1"/>
  <c r="M3723" i="1"/>
  <c r="M3848" i="1"/>
  <c r="M3837" i="1"/>
  <c r="M3929" i="1"/>
  <c r="M3930" i="1"/>
  <c r="M3849" i="1"/>
  <c r="M3909" i="1"/>
  <c r="M3883" i="1"/>
  <c r="M3884" i="1"/>
  <c r="M3885" i="1"/>
  <c r="M3886" i="1"/>
  <c r="M3887" i="1"/>
  <c r="M3888" i="1"/>
  <c r="M3889" i="1"/>
  <c r="M3890" i="1"/>
  <c r="M3931" i="1"/>
  <c r="M3910" i="1"/>
  <c r="M3729" i="1"/>
  <c r="M3891" i="1"/>
  <c r="M3892" i="1"/>
  <c r="M3893" i="1"/>
  <c r="M3906" i="1"/>
  <c r="M3911" i="1"/>
  <c r="M3912" i="1"/>
  <c r="M3835" i="1"/>
  <c r="M3839" i="1"/>
  <c r="M3894" i="1"/>
  <c r="M3913" i="1"/>
  <c r="M3932" i="1"/>
  <c r="M3700" i="1"/>
  <c r="M3820" i="1"/>
  <c r="M3840" i="1"/>
  <c r="M3841" i="1"/>
  <c r="M3850" i="1"/>
  <c r="M3895" i="1"/>
  <c r="M3907" i="1"/>
  <c r="M3914" i="1"/>
  <c r="M3924" i="1"/>
  <c r="M3934" i="1"/>
  <c r="M3896" i="1"/>
  <c r="M3897" i="1"/>
  <c r="M3898" i="1"/>
  <c r="M3899" i="1"/>
  <c r="M3900" i="1"/>
  <c r="M3842" i="1"/>
  <c r="M3851" i="1"/>
  <c r="M3901" i="1"/>
  <c r="M3915" i="1"/>
  <c r="M3925" i="1"/>
  <c r="M3935" i="1"/>
  <c r="M3847" i="1"/>
  <c r="M3902" i="1"/>
  <c r="M3916" i="1"/>
  <c r="M3628" i="1"/>
  <c r="M3701" i="1"/>
  <c r="M3702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903" i="1"/>
  <c r="M3865" i="1"/>
  <c r="M3866" i="1"/>
  <c r="M3867" i="1"/>
  <c r="M3868" i="1"/>
  <c r="M3869" i="1"/>
  <c r="M3870" i="1"/>
  <c r="M3871" i="1"/>
  <c r="M3872" i="1"/>
  <c r="M3917" i="1"/>
  <c r="M3873" i="1"/>
  <c r="M3918" i="1"/>
  <c r="M3874" i="1"/>
  <c r="M3843" i="1"/>
  <c r="M3875" i="1"/>
  <c r="M3919" i="1"/>
  <c r="M3876" i="1"/>
  <c r="M3926" i="1"/>
  <c r="M3904" i="1"/>
  <c r="M3905" i="1"/>
  <c r="M3927" i="1"/>
  <c r="M3936" i="1"/>
  <c r="M3821" i="1"/>
  <c r="M3762" i="1"/>
  <c r="M3822" i="1"/>
  <c r="M3823" i="1"/>
  <c r="M3763" i="1"/>
  <c r="M3824" i="1"/>
  <c r="M3764" i="1"/>
  <c r="M3805" i="1"/>
  <c r="M3806" i="1"/>
  <c r="M3807" i="1"/>
  <c r="M3808" i="1"/>
  <c r="M3809" i="1"/>
  <c r="M3810" i="1"/>
  <c r="M3811" i="1"/>
  <c r="M3765" i="1"/>
  <c r="M3766" i="1"/>
  <c r="M3812" i="1"/>
  <c r="M3825" i="1"/>
  <c r="M3767" i="1"/>
  <c r="M3815" i="1"/>
  <c r="M3826" i="1"/>
  <c r="M3816" i="1"/>
  <c r="M3827" i="1"/>
  <c r="M3768" i="1"/>
  <c r="M3828" i="1"/>
  <c r="M3769" i="1"/>
  <c r="M3817" i="1"/>
  <c r="M3829" i="1"/>
  <c r="M3830" i="1"/>
  <c r="M3831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59" i="1"/>
  <c r="M3782" i="1"/>
  <c r="M3783" i="1"/>
  <c r="M3784" i="1"/>
  <c r="M3785" i="1"/>
  <c r="M3786" i="1"/>
  <c r="M3787" i="1"/>
  <c r="M3788" i="1"/>
  <c r="M3789" i="1"/>
  <c r="M3790" i="1"/>
  <c r="M3791" i="1"/>
  <c r="M3760" i="1"/>
  <c r="M3792" i="1"/>
  <c r="M3793" i="1"/>
  <c r="M3794" i="1"/>
  <c r="M3761" i="1"/>
  <c r="M3795" i="1"/>
  <c r="M3796" i="1"/>
  <c r="M3797" i="1"/>
  <c r="M3798" i="1"/>
  <c r="M3799" i="1"/>
  <c r="M3818" i="1"/>
  <c r="M3819" i="1"/>
  <c r="M3832" i="1"/>
  <c r="M3813" i="1"/>
  <c r="M3833" i="1"/>
  <c r="M3800" i="1"/>
  <c r="M3801" i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M3215" i="1" l="1"/>
  <c r="M3730" i="1"/>
  <c r="M3672" i="1"/>
  <c r="M3709" i="1"/>
  <c r="M3710" i="1"/>
  <c r="M3731" i="1"/>
  <c r="M3751" i="1"/>
  <c r="M3732" i="1"/>
  <c r="M3752" i="1"/>
  <c r="M3733" i="1"/>
  <c r="M3734" i="1"/>
  <c r="M3753" i="1"/>
  <c r="M3711" i="1"/>
  <c r="M3712" i="1"/>
  <c r="M3713" i="1"/>
  <c r="M3714" i="1"/>
  <c r="M3724" i="1"/>
  <c r="M3715" i="1"/>
  <c r="M3716" i="1"/>
  <c r="M3717" i="1"/>
  <c r="M3725" i="1"/>
  <c r="M3726" i="1"/>
  <c r="M3727" i="1"/>
  <c r="M3728" i="1"/>
  <c r="M3741" i="1"/>
  <c r="M3718" i="1"/>
  <c r="M3719" i="1"/>
  <c r="M3720" i="1"/>
  <c r="M3721" i="1"/>
  <c r="M3735" i="1"/>
  <c r="M3754" i="1"/>
  <c r="M3736" i="1"/>
  <c r="M3755" i="1"/>
  <c r="M3756" i="1"/>
  <c r="M3742" i="1"/>
  <c r="M3743" i="1"/>
  <c r="M3744" i="1"/>
  <c r="M3757" i="1"/>
  <c r="M3758" i="1"/>
  <c r="M3676" i="1"/>
  <c r="M3677" i="1"/>
  <c r="M3678" i="1"/>
  <c r="M3679" i="1"/>
  <c r="M3680" i="1"/>
  <c r="M3662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745" i="1"/>
  <c r="M3746" i="1"/>
  <c r="M3747" i="1"/>
  <c r="M3748" i="1"/>
  <c r="M3737" i="1"/>
  <c r="M3749" i="1"/>
  <c r="M3738" i="1"/>
  <c r="M3722" i="1"/>
  <c r="M3739" i="1"/>
  <c r="M3750" i="1"/>
  <c r="M3597" i="1"/>
  <c r="M3618" i="1"/>
  <c r="M3598" i="1"/>
  <c r="M3629" i="1"/>
  <c r="M3653" i="1"/>
  <c r="M3654" i="1"/>
  <c r="M3655" i="1"/>
  <c r="M3638" i="1"/>
  <c r="M3705" i="1"/>
  <c r="M3116" i="1"/>
  <c r="M3630" i="1"/>
  <c r="M3639" i="1"/>
  <c r="M3656" i="1"/>
  <c r="M3663" i="1"/>
  <c r="M3706" i="1"/>
  <c r="M445" i="1"/>
  <c r="M3285" i="1"/>
  <c r="M3286" i="1"/>
  <c r="M3198" i="1"/>
  <c r="M3199" i="1"/>
  <c r="M3533" i="1"/>
  <c r="M3534" i="1"/>
  <c r="M3664" i="1"/>
  <c r="M3665" i="1"/>
  <c r="M3631" i="1"/>
  <c r="M3632" i="1"/>
  <c r="M3657" i="1"/>
  <c r="M3633" i="1"/>
  <c r="M3640" i="1"/>
  <c r="M3658" i="1"/>
  <c r="M3666" i="1"/>
  <c r="M3641" i="1"/>
  <c r="M3642" i="1"/>
  <c r="M3643" i="1"/>
  <c r="M3644" i="1"/>
  <c r="M3634" i="1"/>
  <c r="M3635" i="1"/>
  <c r="M3636" i="1"/>
  <c r="M3659" i="1"/>
  <c r="M3667" i="1"/>
  <c r="M3707" i="1"/>
  <c r="M3645" i="1"/>
  <c r="M3668" i="1"/>
  <c r="M3708" i="1"/>
  <c r="M3376" i="1"/>
  <c r="M3627" i="1"/>
  <c r="M3649" i="1"/>
  <c r="M3421" i="1"/>
  <c r="M3669" i="1"/>
  <c r="M3670" i="1"/>
  <c r="M3637" i="1"/>
  <c r="M3651" i="1"/>
  <c r="M3652" i="1"/>
  <c r="M3671" i="1"/>
  <c r="M3553" i="1"/>
  <c r="M3466" i="1"/>
  <c r="M3467" i="1"/>
  <c r="M3468" i="1"/>
  <c r="M3475" i="1"/>
  <c r="M3476" i="1"/>
  <c r="M3477" i="1"/>
  <c r="M3469" i="1"/>
  <c r="M3470" i="1"/>
  <c r="M3471" i="1"/>
  <c r="M3472" i="1"/>
  <c r="M3473" i="1"/>
  <c r="M3478" i="1"/>
  <c r="M3479" i="1"/>
  <c r="M3480" i="1"/>
  <c r="M3481" i="1"/>
  <c r="M3482" i="1"/>
  <c r="M3483" i="1"/>
  <c r="M3484" i="1"/>
  <c r="M3485" i="1"/>
  <c r="M3486" i="1"/>
  <c r="M3474" i="1"/>
  <c r="M3446" i="1"/>
  <c r="M3447" i="1"/>
  <c r="M3487" i="1"/>
  <c r="M3488" i="1"/>
  <c r="M3538" i="1"/>
  <c r="M3492" i="1"/>
  <c r="M3499" i="1"/>
  <c r="M3521" i="1"/>
  <c r="M3535" i="1"/>
  <c r="M3522" i="1"/>
  <c r="M3536" i="1"/>
  <c r="M3523" i="1"/>
  <c r="M3524" i="1"/>
  <c r="M3525" i="1"/>
  <c r="M3526" i="1"/>
  <c r="M3527" i="1"/>
  <c r="M3528" i="1"/>
  <c r="M3529" i="1"/>
  <c r="M3530" i="1"/>
  <c r="M3493" i="1"/>
  <c r="M3494" i="1"/>
  <c r="M3495" i="1"/>
  <c r="M3500" i="1"/>
  <c r="M3537" i="1"/>
  <c r="M3539" i="1"/>
  <c r="M3489" i="1"/>
  <c r="M3498" i="1"/>
  <c r="M3531" i="1"/>
  <c r="M354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496" i="1"/>
  <c r="M3541" i="1"/>
  <c r="M3519" i="1"/>
  <c r="M3542" i="1"/>
  <c r="M3497" i="1"/>
  <c r="M3532" i="1"/>
  <c r="M3490" i="1"/>
  <c r="M3543" i="1"/>
  <c r="M3544" i="1"/>
  <c r="M3545" i="1"/>
  <c r="M3546" i="1"/>
  <c r="M3555" i="1"/>
  <c r="M3547" i="1"/>
  <c r="M3548" i="1"/>
  <c r="M3549" i="1"/>
  <c r="M3550" i="1"/>
  <c r="M3556" i="1"/>
  <c r="M3557" i="1"/>
  <c r="M3560" i="1"/>
  <c r="M3314" i="1"/>
  <c r="M3551" i="1"/>
  <c r="M3619" i="1"/>
  <c r="M3491" i="1"/>
  <c r="M3564" i="1"/>
  <c r="M3565" i="1"/>
  <c r="M3603" i="1"/>
  <c r="M3604" i="1"/>
  <c r="M3230" i="1"/>
  <c r="M3284" i="1"/>
  <c r="M3572" i="1"/>
  <c r="M3566" i="1"/>
  <c r="M3573" i="1"/>
  <c r="M3114" i="1"/>
  <c r="M3115" i="1"/>
  <c r="M3574" i="1"/>
  <c r="M3575" i="1"/>
  <c r="M3605" i="1"/>
  <c r="M3606" i="1"/>
  <c r="M3607" i="1"/>
  <c r="M3620" i="1"/>
  <c r="M3608" i="1"/>
  <c r="M3609" i="1"/>
  <c r="M3621" i="1"/>
  <c r="M3610" i="1"/>
  <c r="M3029" i="1"/>
  <c r="M3030" i="1"/>
  <c r="M3611" i="1"/>
  <c r="M3612" i="1"/>
  <c r="M3613" i="1"/>
  <c r="M3614" i="1"/>
  <c r="M3615" i="1"/>
  <c r="M3576" i="1"/>
  <c r="M3577" i="1"/>
  <c r="M3622" i="1"/>
  <c r="M3623" i="1"/>
  <c r="M3567" i="1"/>
  <c r="M3616" i="1"/>
  <c r="M3520" i="1"/>
  <c r="M3561" i="1"/>
  <c r="M3568" i="1"/>
  <c r="M3578" i="1"/>
  <c r="M3617" i="1"/>
  <c r="M3624" i="1"/>
  <c r="M3562" i="1"/>
  <c r="M3563" i="1"/>
  <c r="M3231" i="1"/>
  <c r="M3569" i="1"/>
  <c r="M3579" i="1"/>
  <c r="M3625" i="1"/>
  <c r="M3197" i="1"/>
  <c r="M3463" i="1"/>
  <c r="M3457" i="1"/>
  <c r="M3458" i="1"/>
  <c r="M3459" i="1"/>
  <c r="M3460" i="1"/>
  <c r="M3461" i="1"/>
  <c r="M3462" i="1"/>
  <c r="M3464" i="1"/>
  <c r="M3465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20" i="1"/>
  <c r="M3448" i="1"/>
  <c r="M3449" i="1"/>
  <c r="M3450" i="1"/>
  <c r="M3451" i="1"/>
  <c r="M3452" i="1"/>
  <c r="M3422" i="1"/>
  <c r="M3423" i="1"/>
  <c r="M3424" i="1"/>
  <c r="M3453" i="1"/>
  <c r="M3454" i="1"/>
  <c r="M3425" i="1"/>
  <c r="M3455" i="1"/>
  <c r="M3426" i="1"/>
  <c r="M3427" i="1"/>
  <c r="M3428" i="1"/>
  <c r="M3456" i="1"/>
  <c r="M3429" i="1"/>
  <c r="M3430" i="1"/>
  <c r="M3315" i="1"/>
  <c r="M3396" i="1"/>
  <c r="M3297" i="1"/>
  <c r="M3390" i="1"/>
  <c r="M3287" i="1"/>
  <c r="M3288" i="1"/>
  <c r="M3289" i="1"/>
  <c r="M3414" i="1"/>
  <c r="M3298" i="1"/>
  <c r="M3290" i="1"/>
  <c r="M3291" i="1"/>
  <c r="M3316" i="1"/>
  <c r="M3262" i="1"/>
  <c r="M3263" i="1"/>
  <c r="M3317" i="1"/>
  <c r="M3330" i="1"/>
  <c r="M3350" i="1"/>
  <c r="M3299" i="1"/>
  <c r="M3331" i="1"/>
  <c r="M3347" i="1"/>
  <c r="M3351" i="1"/>
  <c r="M3377" i="1"/>
  <c r="M3397" i="1"/>
  <c r="M3410" i="1"/>
  <c r="M3292" i="1"/>
  <c r="M3293" i="1"/>
  <c r="M3352" i="1"/>
  <c r="M3378" i="1"/>
  <c r="M3379" i="1"/>
  <c r="M3332" i="1"/>
  <c r="M3300" i="1"/>
  <c r="M3301" i="1"/>
  <c r="M3302" i="1"/>
  <c r="M3303" i="1"/>
  <c r="M3304" i="1"/>
  <c r="M3305" i="1"/>
  <c r="M3306" i="1"/>
  <c r="M3380" i="1"/>
  <c r="M3381" i="1"/>
  <c r="M3391" i="1"/>
  <c r="M3382" i="1"/>
  <c r="M3383" i="1"/>
  <c r="M3384" i="1"/>
  <c r="M3264" i="1"/>
  <c r="M3307" i="1"/>
  <c r="M3318" i="1"/>
  <c r="M3353" i="1"/>
  <c r="M3354" i="1"/>
  <c r="M3265" i="1"/>
  <c r="M3355" i="1"/>
  <c r="M3266" i="1"/>
  <c r="M3294" i="1"/>
  <c r="M3308" i="1"/>
  <c r="M3319" i="1"/>
  <c r="M3333" i="1"/>
  <c r="M3348" i="1"/>
  <c r="M3415" i="1"/>
  <c r="M3356" i="1"/>
  <c r="M3385" i="1"/>
  <c r="M3392" i="1"/>
  <c r="M3398" i="1"/>
  <c r="M3416" i="1"/>
  <c r="M3320" i="1"/>
  <c r="M3321" i="1"/>
  <c r="M3399" i="1"/>
  <c r="M3295" i="1"/>
  <c r="M3322" i="1"/>
  <c r="M3334" i="1"/>
  <c r="M3393" i="1"/>
  <c r="M3411" i="1"/>
  <c r="M3412" i="1"/>
  <c r="M3394" i="1"/>
  <c r="M3395" i="1"/>
  <c r="M3323" i="1"/>
  <c r="M3324" i="1"/>
  <c r="M3325" i="1"/>
  <c r="M3326" i="1"/>
  <c r="M3386" i="1"/>
  <c r="M3267" i="1"/>
  <c r="M3309" i="1"/>
  <c r="M3335" i="1"/>
  <c r="M3349" i="1"/>
  <c r="M3387" i="1"/>
  <c r="M3400" i="1"/>
  <c r="M3417" i="1"/>
  <c r="M3232" i="1"/>
  <c r="M3233" i="1"/>
  <c r="M3234" i="1"/>
  <c r="M3235" i="1"/>
  <c r="M3236" i="1"/>
  <c r="M3237" i="1"/>
  <c r="M3238" i="1"/>
  <c r="M3239" i="1"/>
  <c r="M3240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336" i="1"/>
  <c r="M3337" i="1"/>
  <c r="M3338" i="1"/>
  <c r="M3339" i="1"/>
  <c r="M3340" i="1"/>
  <c r="M3341" i="1"/>
  <c r="M3342" i="1"/>
  <c r="M3343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401" i="1"/>
  <c r="M3402" i="1"/>
  <c r="M3403" i="1"/>
  <c r="M3404" i="1"/>
  <c r="M3405" i="1"/>
  <c r="M3310" i="1"/>
  <c r="M3311" i="1"/>
  <c r="M3312" i="1"/>
  <c r="M3406" i="1"/>
  <c r="M3407" i="1"/>
  <c r="M3408" i="1"/>
  <c r="M3418" i="1"/>
  <c r="M3388" i="1"/>
  <c r="M3413" i="1"/>
  <c r="M3282" i="1"/>
  <c r="M3296" i="1"/>
  <c r="M3344" i="1"/>
  <c r="M3327" i="1"/>
  <c r="M3283" i="1"/>
  <c r="M3374" i="1"/>
  <c r="M3409" i="1"/>
  <c r="M3328" i="1"/>
  <c r="M3345" i="1"/>
  <c r="M3329" i="1"/>
  <c r="M3346" i="1"/>
  <c r="M3389" i="1"/>
  <c r="M3313" i="1"/>
  <c r="M3375" i="1"/>
  <c r="M3419" i="1"/>
  <c r="M2895" i="1"/>
  <c r="M2970" i="1"/>
  <c r="M3054" i="1"/>
  <c r="M3143" i="1"/>
  <c r="M3219" i="1"/>
  <c r="M3162" i="1"/>
  <c r="M3128" i="1"/>
  <c r="M3129" i="1"/>
  <c r="M2971" i="1"/>
  <c r="M3163" i="1"/>
  <c r="M2904" i="1"/>
  <c r="M3217" i="1"/>
  <c r="M3220" i="1"/>
  <c r="M2972" i="1"/>
  <c r="M2973" i="1"/>
  <c r="M3200" i="1"/>
  <c r="M3221" i="1"/>
  <c r="M3222" i="1"/>
  <c r="M2887" i="1"/>
  <c r="M2888" i="1"/>
  <c r="M3170" i="1"/>
  <c r="M3171" i="1"/>
  <c r="M3086" i="1"/>
  <c r="M3087" i="1"/>
  <c r="M2926" i="1"/>
  <c r="M2927" i="1"/>
  <c r="M2928" i="1"/>
  <c r="M2866" i="1"/>
  <c r="M2947" i="1"/>
  <c r="M2929" i="1"/>
  <c r="M3031" i="1"/>
  <c r="M3088" i="1"/>
  <c r="M3164" i="1"/>
  <c r="M3089" i="1"/>
  <c r="M2981" i="1"/>
  <c r="M3050" i="1"/>
  <c r="M3051" i="1"/>
  <c r="M2948" i="1"/>
  <c r="M2949" i="1"/>
  <c r="M2950" i="1"/>
  <c r="M3032" i="1"/>
  <c r="M3033" i="1"/>
  <c r="M3034" i="1"/>
  <c r="M3035" i="1"/>
  <c r="M3036" i="1"/>
  <c r="M3037" i="1"/>
  <c r="M3038" i="1"/>
  <c r="M3117" i="1"/>
  <c r="M3118" i="1"/>
  <c r="M3119" i="1"/>
  <c r="M3120" i="1"/>
  <c r="M3121" i="1"/>
  <c r="M3122" i="1"/>
  <c r="M3201" i="1"/>
  <c r="M3202" i="1"/>
  <c r="M3203" i="1"/>
  <c r="M3204" i="1"/>
  <c r="M3205" i="1"/>
  <c r="M3206" i="1"/>
  <c r="M3207" i="1"/>
  <c r="M3208" i="1"/>
  <c r="M3209" i="1"/>
  <c r="M2867" i="1"/>
  <c r="M2905" i="1"/>
  <c r="M2906" i="1"/>
  <c r="M2907" i="1"/>
  <c r="M3039" i="1"/>
  <c r="M3040" i="1"/>
  <c r="M3008" i="1"/>
  <c r="M2930" i="1"/>
  <c r="M2974" i="1"/>
  <c r="M3055" i="1"/>
  <c r="M3172" i="1"/>
  <c r="M3144" i="1"/>
  <c r="M2908" i="1"/>
  <c r="M3130" i="1"/>
  <c r="M3131" i="1"/>
  <c r="M3132" i="1"/>
  <c r="M3133" i="1"/>
  <c r="M2982" i="1"/>
  <c r="M2983" i="1"/>
  <c r="M3041" i="1"/>
  <c r="M3042" i="1"/>
  <c r="M3043" i="1"/>
  <c r="M3150" i="1"/>
  <c r="M3083" i="1"/>
  <c r="M3084" i="1"/>
  <c r="M3145" i="1"/>
  <c r="M2868" i="1"/>
  <c r="M2869" i="1"/>
  <c r="M2889" i="1"/>
  <c r="M2896" i="1"/>
  <c r="M2916" i="1"/>
  <c r="M2960" i="1"/>
  <c r="M2975" i="1"/>
  <c r="M2996" i="1"/>
  <c r="M2997" i="1"/>
  <c r="M3009" i="1"/>
  <c r="M3044" i="1"/>
  <c r="M3052" i="1"/>
  <c r="M3056" i="1"/>
  <c r="M3067" i="1"/>
  <c r="M3078" i="1"/>
  <c r="M3090" i="1"/>
  <c r="M3123" i="1"/>
  <c r="M3134" i="1"/>
  <c r="M3151" i="1"/>
  <c r="M3165" i="1"/>
  <c r="M3173" i="1"/>
  <c r="M3223" i="1"/>
  <c r="M3135" i="1"/>
  <c r="M3136" i="1"/>
  <c r="M3224" i="1"/>
  <c r="M2961" i="1"/>
  <c r="M2962" i="1"/>
  <c r="M2963" i="1"/>
  <c r="M2998" i="1"/>
  <c r="M2917" i="1"/>
  <c r="M2984" i="1"/>
  <c r="M2985" i="1"/>
  <c r="M2986" i="1"/>
  <c r="M3091" i="1"/>
  <c r="M3092" i="1"/>
  <c r="M3068" i="1"/>
  <c r="M3069" i="1"/>
  <c r="M3152" i="1"/>
  <c r="M3137" i="1"/>
  <c r="M2870" i="1"/>
  <c r="M2871" i="1"/>
  <c r="M2872" i="1"/>
  <c r="M2873" i="1"/>
  <c r="M3138" i="1"/>
  <c r="M3146" i="1"/>
  <c r="M2951" i="1"/>
  <c r="M2952" i="1"/>
  <c r="M2953" i="1"/>
  <c r="M2954" i="1"/>
  <c r="M3174" i="1"/>
  <c r="M2874" i="1"/>
  <c r="M2875" i="1"/>
  <c r="M2897" i="1"/>
  <c r="M2898" i="1"/>
  <c r="M2918" i="1"/>
  <c r="M2919" i="1"/>
  <c r="M2987" i="1"/>
  <c r="M2955" i="1"/>
  <c r="M2956" i="1"/>
  <c r="M2976" i="1"/>
  <c r="M2977" i="1"/>
  <c r="M2999" i="1"/>
  <c r="M3045" i="1"/>
  <c r="M3070" i="1"/>
  <c r="M3057" i="1"/>
  <c r="M3058" i="1"/>
  <c r="M3124" i="1"/>
  <c r="M3125" i="1"/>
  <c r="M3153" i="1"/>
  <c r="M3166" i="1"/>
  <c r="M2876" i="1"/>
  <c r="M3147" i="1"/>
  <c r="M2899" i="1"/>
  <c r="M2877" i="1"/>
  <c r="M2890" i="1"/>
  <c r="M3139" i="1"/>
  <c r="M2920" i="1"/>
  <c r="M2891" i="1"/>
  <c r="M3079" i="1"/>
  <c r="M3080" i="1"/>
  <c r="M2957" i="1"/>
  <c r="M2900" i="1"/>
  <c r="M3000" i="1"/>
  <c r="M3001" i="1"/>
  <c r="M3002" i="1"/>
  <c r="M2878" i="1"/>
  <c r="M2909" i="1"/>
  <c r="M2921" i="1"/>
  <c r="M3046" i="1"/>
  <c r="M2931" i="1"/>
  <c r="M2964" i="1"/>
  <c r="M3003" i="1"/>
  <c r="M3006" i="1"/>
  <c r="M3047" i="1"/>
  <c r="M3059" i="1"/>
  <c r="M3081" i="1"/>
  <c r="M3093" i="1"/>
  <c r="M3140" i="1"/>
  <c r="M3060" i="1"/>
  <c r="M3210" i="1"/>
  <c r="M3225" i="1"/>
  <c r="M3226" i="1"/>
  <c r="M3154" i="1"/>
  <c r="M2879" i="1"/>
  <c r="M2880" i="1"/>
  <c r="M2881" i="1"/>
  <c r="M3168" i="1"/>
  <c r="M3211" i="1"/>
  <c r="M3227" i="1"/>
  <c r="M3082" i="1"/>
  <c r="M3126" i="1"/>
  <c r="M2958" i="1"/>
  <c r="M2892" i="1"/>
  <c r="M2965" i="1"/>
  <c r="M3167" i="1"/>
  <c r="M2910" i="1"/>
  <c r="M2911" i="1"/>
  <c r="M2912" i="1"/>
  <c r="M2913" i="1"/>
  <c r="M2914" i="1"/>
  <c r="M2932" i="1"/>
  <c r="M2933" i="1"/>
  <c r="M2934" i="1"/>
  <c r="M2935" i="1"/>
  <c r="M2936" i="1"/>
  <c r="M2937" i="1"/>
  <c r="M2938" i="1"/>
  <c r="M2939" i="1"/>
  <c r="M2940" i="1"/>
  <c r="M2941" i="1"/>
  <c r="M2942" i="1"/>
  <c r="M2925" i="1"/>
  <c r="M2943" i="1"/>
  <c r="M2944" i="1"/>
  <c r="M2988" i="1"/>
  <c r="M2978" i="1"/>
  <c r="M2989" i="1"/>
  <c r="M2990" i="1"/>
  <c r="M2991" i="1"/>
  <c r="M2992" i="1"/>
  <c r="M2993" i="1"/>
  <c r="M3010" i="1"/>
  <c r="M3011" i="1"/>
  <c r="M3007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61" i="1"/>
  <c r="M3071" i="1"/>
  <c r="M3072" i="1"/>
  <c r="M3073" i="1"/>
  <c r="M3074" i="1"/>
  <c r="M3075" i="1"/>
  <c r="M3024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55" i="1"/>
  <c r="M3156" i="1"/>
  <c r="M3157" i="1"/>
  <c r="M3158" i="1"/>
  <c r="M3159" i="1"/>
  <c r="M3160" i="1"/>
  <c r="M3175" i="1"/>
  <c r="M3176" i="1"/>
  <c r="M3169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61" i="1"/>
  <c r="M3004" i="1"/>
  <c r="M3005" i="1"/>
  <c r="M3025" i="1"/>
  <c r="M2966" i="1"/>
  <c r="M2967" i="1"/>
  <c r="M3048" i="1"/>
  <c r="M3053" i="1"/>
  <c r="M3062" i="1"/>
  <c r="M2901" i="1"/>
  <c r="M3194" i="1"/>
  <c r="M3218" i="1"/>
  <c r="M3063" i="1"/>
  <c r="M3148" i="1"/>
  <c r="M3195" i="1"/>
  <c r="M3228" i="1"/>
  <c r="M3212" i="1"/>
  <c r="M3213" i="1"/>
  <c r="M3149" i="1"/>
  <c r="M3141" i="1"/>
  <c r="M3229" i="1"/>
  <c r="M3142" i="1"/>
  <c r="M3196" i="1"/>
  <c r="M3214" i="1"/>
  <c r="M2882" i="1"/>
  <c r="M2893" i="1"/>
  <c r="M2922" i="1"/>
  <c r="M2923" i="1"/>
  <c r="M2968" i="1"/>
  <c r="M3026" i="1"/>
  <c r="M3064" i="1"/>
  <c r="M3076" i="1"/>
  <c r="M3127" i="1"/>
  <c r="M2979" i="1"/>
  <c r="M3112" i="1"/>
  <c r="M2883" i="1"/>
  <c r="M2902" i="1"/>
  <c r="M3027" i="1"/>
  <c r="M2884" i="1"/>
  <c r="M2945" i="1"/>
  <c r="M2903" i="1"/>
  <c r="M2980" i="1"/>
  <c r="M3113" i="1"/>
  <c r="M2994" i="1"/>
  <c r="M2885" i="1"/>
  <c r="M2959" i="1"/>
  <c r="M3028" i="1"/>
  <c r="M3049" i="1"/>
  <c r="M3065" i="1"/>
  <c r="M3085" i="1"/>
  <c r="M2886" i="1"/>
  <c r="M2894" i="1"/>
  <c r="M2915" i="1"/>
  <c r="M2969" i="1"/>
  <c r="M3066" i="1"/>
  <c r="M2924" i="1"/>
  <c r="M2946" i="1"/>
  <c r="M2995" i="1"/>
  <c r="M3077" i="1"/>
  <c r="P3499" i="1" l="1"/>
  <c r="Q3499" i="1" s="1"/>
  <c r="P2865" i="1"/>
  <c r="Q2865" i="1" s="1"/>
  <c r="P2850" i="1"/>
  <c r="Q2850" i="1" s="1"/>
  <c r="P2864" i="1"/>
  <c r="Q2864" i="1" s="1"/>
  <c r="P2790" i="1"/>
  <c r="Q2790" i="1" s="1"/>
  <c r="P2754" i="1"/>
  <c r="Q2754" i="1" s="1"/>
  <c r="P2849" i="1"/>
  <c r="Q2849" i="1" s="1"/>
  <c r="M2789" i="1" l="1"/>
  <c r="M2828" i="1"/>
  <c r="M2753" i="1"/>
  <c r="M2782" i="1"/>
  <c r="M2783" i="1"/>
  <c r="M2848" i="1"/>
  <c r="M2849" i="1"/>
  <c r="M2754" i="1"/>
  <c r="M2790" i="1"/>
  <c r="M2864" i="1"/>
  <c r="M2850" i="1"/>
  <c r="M2865" i="1"/>
  <c r="M2484" i="1" l="1"/>
  <c r="P2484" i="1"/>
  <c r="Q2484" i="1" s="1"/>
  <c r="U2484" i="1"/>
  <c r="T2484" i="1" s="1"/>
  <c r="M2751" i="1"/>
  <c r="P2751" i="1"/>
  <c r="Q2751" i="1" s="1"/>
  <c r="U2751" i="1"/>
  <c r="W2751" i="1" s="1"/>
  <c r="M2752" i="1"/>
  <c r="P2752" i="1"/>
  <c r="Q2752" i="1" s="1"/>
  <c r="U2752" i="1"/>
  <c r="T2752" i="1" s="1"/>
  <c r="M2712" i="1"/>
  <c r="P2712" i="1"/>
  <c r="Q2712" i="1" s="1"/>
  <c r="U2712" i="1"/>
  <c r="T2712" i="1" s="1"/>
  <c r="M2713" i="1"/>
  <c r="P2713" i="1"/>
  <c r="Q2713" i="1" s="1"/>
  <c r="U2713" i="1"/>
  <c r="T2713" i="1" s="1"/>
  <c r="M2723" i="1"/>
  <c r="P2723" i="1"/>
  <c r="Q2723" i="1" s="1"/>
  <c r="U2723" i="1"/>
  <c r="W2723" i="1" s="1"/>
  <c r="M2714" i="1"/>
  <c r="P2714" i="1"/>
  <c r="Q2714" i="1" s="1"/>
  <c r="U2714" i="1"/>
  <c r="W2714" i="1" s="1"/>
  <c r="M2847" i="1"/>
  <c r="P2847" i="1"/>
  <c r="Q2847" i="1" s="1"/>
  <c r="U2847" i="1"/>
  <c r="W2847" i="1" s="1"/>
  <c r="W3353" i="1"/>
  <c r="W3354" i="1"/>
  <c r="W3265" i="1"/>
  <c r="W2484" i="1" l="1"/>
  <c r="T2751" i="1"/>
  <c r="W2752" i="1"/>
  <c r="T2714" i="1"/>
  <c r="W2713" i="1"/>
  <c r="W2712" i="1"/>
  <c r="T2847" i="1"/>
  <c r="T2723" i="1"/>
  <c r="M2799" i="1"/>
  <c r="M2800" i="1"/>
  <c r="M2801" i="1"/>
  <c r="M2802" i="1"/>
  <c r="M2755" i="1"/>
  <c r="M2756" i="1"/>
  <c r="M2757" i="1"/>
  <c r="M2781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803" i="1"/>
  <c r="M2804" i="1"/>
  <c r="M2816" i="1"/>
  <c r="M2563" i="1"/>
  <c r="M2805" i="1"/>
  <c r="M2817" i="1"/>
  <c r="M2818" i="1"/>
  <c r="M2819" i="1"/>
  <c r="M2475" i="1"/>
  <c r="M2476" i="1"/>
  <c r="M2477" i="1"/>
  <c r="M2540" i="1"/>
  <c r="M2541" i="1"/>
  <c r="M2542" i="1"/>
  <c r="M2820" i="1"/>
  <c r="M2821" i="1"/>
  <c r="M2684" i="1"/>
  <c r="M2822" i="1"/>
  <c r="M2806" i="1"/>
  <c r="M2807" i="1"/>
  <c r="M2823" i="1"/>
  <c r="M2824" i="1"/>
  <c r="M2685" i="1"/>
  <c r="M2808" i="1"/>
  <c r="M2809" i="1"/>
  <c r="M2810" i="1"/>
  <c r="M2811" i="1"/>
  <c r="M2812" i="1"/>
  <c r="M2813" i="1"/>
  <c r="M2632" i="1"/>
  <c r="M2633" i="1"/>
  <c r="M2825" i="1"/>
  <c r="M2826" i="1"/>
  <c r="M2829" i="1"/>
  <c r="M2827" i="1"/>
  <c r="M2780" i="1"/>
  <c r="M2791" i="1"/>
  <c r="M2784" i="1"/>
  <c r="M2785" i="1"/>
  <c r="M2792" i="1"/>
  <c r="M2793" i="1"/>
  <c r="M2786" i="1"/>
  <c r="M2787" i="1"/>
  <c r="M2788" i="1"/>
  <c r="M2794" i="1"/>
  <c r="M2795" i="1"/>
  <c r="M2796" i="1"/>
  <c r="M2797" i="1"/>
  <c r="M2798" i="1"/>
  <c r="S2353" i="1" l="1"/>
  <c r="S1975" i="1"/>
  <c r="S1351" i="1"/>
  <c r="S1147" i="1"/>
  <c r="S1039" i="1"/>
  <c r="S939" i="1"/>
  <c r="S455" i="1"/>
  <c r="S2327" i="1"/>
  <c r="S1266" i="1"/>
  <c r="S928" i="1"/>
  <c r="S377" i="1"/>
  <c r="S2649" i="1"/>
  <c r="S2495" i="1"/>
  <c r="S2422" i="1"/>
  <c r="S2420" i="1"/>
  <c r="S2362" i="1"/>
  <c r="S2246" i="1"/>
  <c r="S2222" i="1"/>
  <c r="S2137" i="1"/>
  <c r="S2093" i="1"/>
  <c r="S2082" i="1"/>
  <c r="S2081" i="1"/>
  <c r="S1930" i="1"/>
  <c r="S1910" i="1"/>
  <c r="S1546" i="1"/>
  <c r="S2629" i="1"/>
  <c r="S2555" i="1"/>
  <c r="S2585" i="1"/>
  <c r="S2494" i="1"/>
  <c r="S2472" i="1"/>
  <c r="S2470" i="1"/>
  <c r="S2418" i="1"/>
  <c r="S2382" i="1"/>
  <c r="S2361" i="1"/>
  <c r="S2360" i="1"/>
  <c r="S2620" i="1"/>
  <c r="S2576" i="1"/>
  <c r="S2575" i="1"/>
  <c r="S2560" i="1"/>
  <c r="S2648" i="1"/>
  <c r="S2631" i="1"/>
  <c r="S2647" i="1"/>
  <c r="S2507" i="1"/>
  <c r="S2473" i="1"/>
  <c r="S2468" i="1"/>
  <c r="S2433" i="1"/>
  <c r="S2431" i="1"/>
  <c r="S2384" i="1"/>
  <c r="S2395" i="1"/>
  <c r="S2383" i="1"/>
  <c r="S2365" i="1"/>
  <c r="S2364" i="1"/>
  <c r="S2363" i="1"/>
  <c r="S2359" i="1"/>
  <c r="S2326" i="1"/>
  <c r="S2325" i="1"/>
  <c r="S2263" i="1"/>
  <c r="S2227" i="1"/>
  <c r="M2452" i="1" l="1"/>
  <c r="M2420" i="1"/>
  <c r="P2471" i="1"/>
  <c r="Q2471" i="1" s="1"/>
  <c r="M2471" i="1"/>
  <c r="M2432" i="1"/>
  <c r="S2209" i="1" l="1"/>
  <c r="S2136" i="1"/>
  <c r="S2080" i="1"/>
  <c r="S2027" i="1"/>
  <c r="S1974" i="1"/>
  <c r="S1928" i="1"/>
  <c r="S1877" i="1"/>
  <c r="S2224" i="1"/>
  <c r="S2223" i="1"/>
  <c r="S2210" i="1"/>
  <c r="S2189" i="1"/>
  <c r="S2184" i="1"/>
  <c r="S2183" i="1"/>
  <c r="S2152" i="1"/>
  <c r="S2149" i="1"/>
  <c r="S2131" i="1"/>
  <c r="S2108" i="1"/>
  <c r="S2138" i="1"/>
  <c r="S2107" i="1"/>
  <c r="S2094" i="1"/>
  <c r="S2084" i="1"/>
  <c r="S2083" i="1"/>
  <c r="S2078" i="1"/>
  <c r="S2048" i="1"/>
  <c r="S2030" i="1"/>
  <c r="S2029" i="1"/>
  <c r="S2017" i="1"/>
  <c r="S1989" i="1"/>
  <c r="S1941" i="1"/>
  <c r="S1940" i="1"/>
  <c r="S1938" i="1"/>
  <c r="S1908" i="1"/>
  <c r="S1900" i="1"/>
  <c r="S1876" i="1"/>
  <c r="M2139" i="1" l="1"/>
  <c r="M2140" i="1"/>
  <c r="M2153" i="1"/>
  <c r="M2141" i="1"/>
  <c r="M2142" i="1"/>
  <c r="M2154" i="1"/>
  <c r="M2155" i="1"/>
  <c r="M2156" i="1"/>
  <c r="M2157" i="1"/>
  <c r="M2158" i="1"/>
  <c r="M2159" i="1"/>
  <c r="M2160" i="1"/>
  <c r="M2161" i="1"/>
  <c r="M2162" i="1"/>
  <c r="M2143" i="1"/>
  <c r="M2144" i="1"/>
  <c r="M2163" i="1"/>
  <c r="M2145" i="1"/>
  <c r="M2164" i="1"/>
  <c r="M2146" i="1"/>
  <c r="M2147" i="1"/>
  <c r="M2148" i="1"/>
  <c r="M2149" i="1"/>
  <c r="M2150" i="1"/>
  <c r="M2151" i="1"/>
  <c r="M2165" i="1"/>
  <c r="M2166" i="1"/>
  <c r="M2152" i="1"/>
  <c r="S1789" i="1"/>
  <c r="S1779" i="1"/>
  <c r="S1768" i="1"/>
  <c r="S1780" i="1"/>
  <c r="S1727" i="1"/>
  <c r="S1697" i="1"/>
  <c r="S1726" i="1"/>
  <c r="S1720" i="1"/>
  <c r="S1647" i="1" l="1"/>
  <c r="S1657" i="1"/>
  <c r="S1654" i="1"/>
  <c r="S1640" i="1"/>
  <c r="S1585" i="1" l="1"/>
  <c r="S1583" i="1"/>
  <c r="S1510" i="1"/>
  <c r="S1465" i="1"/>
  <c r="S1407" i="1"/>
  <c r="S1400" i="1"/>
  <c r="S1398" i="1"/>
  <c r="S1378" i="1"/>
  <c r="S1623" i="1"/>
  <c r="S1544" i="1"/>
  <c r="S1580" i="1"/>
  <c r="S1505" i="1"/>
  <c r="S1463" i="1"/>
  <c r="S1421" i="1"/>
  <c r="S1385" i="1"/>
  <c r="S1331" i="1"/>
  <c r="M1422" i="1" l="1"/>
  <c r="M1423" i="1"/>
  <c r="M1408" i="1"/>
  <c r="M1424" i="1"/>
  <c r="M1409" i="1"/>
  <c r="M1425" i="1"/>
  <c r="M1426" i="1"/>
  <c r="M1410" i="1"/>
  <c r="M1412" i="1"/>
  <c r="M1413" i="1"/>
  <c r="M1414" i="1"/>
  <c r="M1415" i="1"/>
  <c r="M1416" i="1"/>
  <c r="M1417" i="1"/>
  <c r="M1418" i="1"/>
  <c r="M1419" i="1"/>
  <c r="M1420" i="1"/>
  <c r="M1421" i="1"/>
  <c r="M1411" i="1"/>
  <c r="M1428" i="1"/>
  <c r="M1427" i="1"/>
  <c r="M1308" i="1"/>
  <c r="P1308" i="1"/>
  <c r="Q1308" i="1" s="1"/>
  <c r="U1308" i="1"/>
  <c r="T1308" i="1" s="1"/>
  <c r="M1309" i="1"/>
  <c r="P1309" i="1"/>
  <c r="Q1309" i="1" s="1"/>
  <c r="U1309" i="1"/>
  <c r="T1309" i="1" s="1"/>
  <c r="M1310" i="1"/>
  <c r="P1310" i="1"/>
  <c r="Q1310" i="1" s="1"/>
  <c r="U1310" i="1"/>
  <c r="T1310" i="1" s="1"/>
  <c r="M1311" i="1"/>
  <c r="P1311" i="1"/>
  <c r="Q1311" i="1" s="1"/>
  <c r="U1311" i="1"/>
  <c r="T1311" i="1" s="1"/>
  <c r="M1312" i="1"/>
  <c r="P1312" i="1"/>
  <c r="Q1312" i="1" s="1"/>
  <c r="S1312" i="1"/>
  <c r="U1312" i="1"/>
  <c r="T1312" i="1" s="1"/>
  <c r="M1313" i="1"/>
  <c r="P1313" i="1"/>
  <c r="Q1313" i="1" s="1"/>
  <c r="U1313" i="1"/>
  <c r="T1313" i="1" s="1"/>
  <c r="M1314" i="1"/>
  <c r="P1314" i="1"/>
  <c r="Q1314" i="1" s="1"/>
  <c r="U1314" i="1"/>
  <c r="T1314" i="1" s="1"/>
  <c r="M1315" i="1"/>
  <c r="P1315" i="1"/>
  <c r="Q1315" i="1" s="1"/>
  <c r="U1315" i="1"/>
  <c r="T1315" i="1" s="1"/>
  <c r="M1316" i="1"/>
  <c r="P1316" i="1"/>
  <c r="Q1316" i="1" s="1"/>
  <c r="U1316" i="1"/>
  <c r="T1316" i="1" s="1"/>
  <c r="M1317" i="1"/>
  <c r="P1317" i="1"/>
  <c r="Q1317" i="1" s="1"/>
  <c r="U1317" i="1"/>
  <c r="T1317" i="1" s="1"/>
  <c r="M1318" i="1"/>
  <c r="P1318" i="1"/>
  <c r="Q1318" i="1" s="1"/>
  <c r="U1318" i="1"/>
  <c r="T1318" i="1" s="1"/>
  <c r="M1319" i="1"/>
  <c r="P1319" i="1"/>
  <c r="Q1319" i="1" s="1"/>
  <c r="U1319" i="1"/>
  <c r="T1319" i="1" s="1"/>
  <c r="M1320" i="1"/>
  <c r="P1320" i="1"/>
  <c r="Q1320" i="1" s="1"/>
  <c r="U1320" i="1"/>
  <c r="T1320" i="1" s="1"/>
  <c r="M1321" i="1"/>
  <c r="P1321" i="1"/>
  <c r="Q1321" i="1" s="1"/>
  <c r="U1321" i="1"/>
  <c r="T1321" i="1" s="1"/>
  <c r="M1322" i="1"/>
  <c r="P1322" i="1"/>
  <c r="Q1322" i="1" s="1"/>
  <c r="U1322" i="1"/>
  <c r="T1322" i="1" s="1"/>
  <c r="M1323" i="1"/>
  <c r="P1323" i="1"/>
  <c r="Q1323" i="1" s="1"/>
  <c r="U1323" i="1"/>
  <c r="T1323" i="1" s="1"/>
  <c r="M1324" i="1"/>
  <c r="P1324" i="1"/>
  <c r="Q1324" i="1" s="1"/>
  <c r="U1324" i="1"/>
  <c r="T1324" i="1" s="1"/>
  <c r="M908" i="1"/>
  <c r="P908" i="1"/>
  <c r="Q908" i="1" s="1"/>
  <c r="U908" i="1"/>
  <c r="T908" i="1" s="1"/>
  <c r="M1172" i="1"/>
  <c r="P1172" i="1"/>
  <c r="Q1172" i="1" s="1"/>
  <c r="U1172" i="1"/>
  <c r="T1172" i="1" s="1"/>
  <c r="M924" i="1"/>
  <c r="P924" i="1"/>
  <c r="Q924" i="1" s="1"/>
  <c r="U924" i="1"/>
  <c r="T924" i="1" s="1"/>
  <c r="M1325" i="1"/>
  <c r="P1325" i="1"/>
  <c r="Q1325" i="1" s="1"/>
  <c r="U1325" i="1"/>
  <c r="T1325" i="1" s="1"/>
  <c r="M1339" i="1"/>
  <c r="P1339" i="1"/>
  <c r="Q1339" i="1" s="1"/>
  <c r="U1339" i="1"/>
  <c r="T1339" i="1" s="1"/>
  <c r="M1340" i="1"/>
  <c r="P1340" i="1"/>
  <c r="Q1340" i="1" s="1"/>
  <c r="U1340" i="1"/>
  <c r="T1340" i="1" s="1"/>
  <c r="M1326" i="1"/>
  <c r="P1326" i="1"/>
  <c r="Q1326" i="1" s="1"/>
  <c r="U1326" i="1"/>
  <c r="T1326" i="1" s="1"/>
  <c r="M1341" i="1"/>
  <c r="P1341" i="1"/>
  <c r="Q1341" i="1" s="1"/>
  <c r="U1341" i="1"/>
  <c r="T1341" i="1" s="1"/>
  <c r="M1342" i="1"/>
  <c r="P1342" i="1"/>
  <c r="Q1342" i="1" s="1"/>
  <c r="U1342" i="1"/>
  <c r="T1342" i="1" s="1"/>
  <c r="M1343" i="1"/>
  <c r="P1343" i="1"/>
  <c r="Q1343" i="1" s="1"/>
  <c r="U1343" i="1"/>
  <c r="T1343" i="1" s="1"/>
  <c r="M1327" i="1"/>
  <c r="P1327" i="1"/>
  <c r="Q1327" i="1" s="1"/>
  <c r="U1327" i="1"/>
  <c r="T1327" i="1" s="1"/>
  <c r="M1328" i="1"/>
  <c r="P1328" i="1"/>
  <c r="Q1328" i="1" s="1"/>
  <c r="U1328" i="1"/>
  <c r="T1328" i="1" s="1"/>
  <c r="S1231" i="1" l="1"/>
  <c r="S1148" i="1"/>
  <c r="S1089" i="1"/>
  <c r="S1004" i="1"/>
  <c r="S1003" i="1"/>
  <c r="S971" i="1"/>
  <c r="S931" i="1"/>
  <c r="S912" i="1"/>
  <c r="S847" i="1"/>
  <c r="S749" i="1"/>
  <c r="S732" i="1"/>
  <c r="S643" i="1"/>
  <c r="S627" i="1"/>
  <c r="S424" i="1"/>
  <c r="S360" i="1"/>
  <c r="S330" i="1"/>
  <c r="S302" i="1"/>
  <c r="S169" i="1"/>
  <c r="S168" i="1"/>
  <c r="S359" i="1"/>
  <c r="S307" i="1"/>
  <c r="S306" i="1"/>
  <c r="S226" i="1"/>
  <c r="S167" i="1"/>
  <c r="S127" i="1"/>
  <c r="S126" i="1"/>
  <c r="S82" i="1"/>
  <c r="S39" i="1"/>
  <c r="S1294" i="1"/>
  <c r="S1262" i="1"/>
  <c r="S1224" i="1"/>
  <c r="S1190" i="1"/>
  <c r="S1133" i="1"/>
  <c r="S1088" i="1"/>
  <c r="S1038" i="1"/>
  <c r="S992" i="1"/>
  <c r="S1195" i="1"/>
  <c r="S1131" i="1"/>
  <c r="S964" i="1"/>
  <c r="S909" i="1"/>
  <c r="S862" i="1"/>
  <c r="S823" i="1"/>
  <c r="S779" i="1"/>
  <c r="S707" i="1"/>
  <c r="S680" i="1"/>
  <c r="S139" i="1"/>
  <c r="S607" i="1"/>
  <c r="S778" i="1"/>
  <c r="S777" i="1"/>
  <c r="S521" i="1"/>
  <c r="S1002" i="1"/>
  <c r="S963" i="1"/>
  <c r="S929" i="1"/>
  <c r="S889" i="1"/>
  <c r="S888" i="1"/>
  <c r="S887" i="1"/>
  <c r="S886" i="1"/>
  <c r="S1302" i="1"/>
  <c r="S1246" i="1"/>
  <c r="S1229" i="1"/>
  <c r="S1188" i="1"/>
  <c r="S1145" i="1"/>
  <c r="S1085" i="1"/>
  <c r="S1048" i="1"/>
  <c r="S588" i="1"/>
  <c r="S408" i="1"/>
  <c r="S161" i="1"/>
  <c r="S504" i="1"/>
  <c r="S817" i="1"/>
  <c r="S747" i="1"/>
  <c r="S194" i="1"/>
  <c r="S356" i="1"/>
  <c r="S1001" i="1"/>
  <c r="S1047" i="1"/>
  <c r="S970" i="1"/>
  <c r="S1260" i="1"/>
  <c r="S1144" i="1"/>
  <c r="S1046" i="1"/>
  <c r="S1130" i="1"/>
  <c r="S845" i="1"/>
  <c r="S706" i="1"/>
  <c r="S701" i="1"/>
  <c r="S664" i="1"/>
  <c r="S624" i="1"/>
  <c r="S606" i="1"/>
  <c r="S587" i="1"/>
  <c r="S586" i="1"/>
  <c r="S453" i="1"/>
  <c r="S452" i="1"/>
  <c r="S423" i="1"/>
  <c r="S389" i="1"/>
  <c r="S379" i="1"/>
  <c r="S138" i="1"/>
  <c r="S305" i="1"/>
  <c r="S965" i="1"/>
  <c r="S911" i="1"/>
  <c r="S902" i="1"/>
  <c r="S824" i="1"/>
  <c r="S846" i="1"/>
  <c r="S784" i="1"/>
  <c r="S731" i="1"/>
  <c r="S666" i="1"/>
  <c r="S642" i="1"/>
  <c r="S608" i="1"/>
  <c r="S548" i="1"/>
  <c r="S489" i="1"/>
  <c r="S454" i="1"/>
  <c r="S409" i="1"/>
  <c r="S357" i="1"/>
  <c r="S329" i="1"/>
  <c r="S224" i="1"/>
  <c r="S195" i="1"/>
  <c r="S125" i="1"/>
  <c r="S44" i="1"/>
  <c r="S277" i="1"/>
  <c r="S81" i="1"/>
  <c r="M313" i="1" l="1"/>
  <c r="M314" i="1"/>
  <c r="M315" i="1"/>
  <c r="M10" i="1"/>
  <c r="M12" i="1"/>
  <c r="M19" i="1"/>
  <c r="M42" i="1"/>
  <c r="M267" i="1"/>
  <c r="M268" i="1"/>
  <c r="M135" i="1"/>
  <c r="M269" i="1"/>
  <c r="M270" i="1"/>
  <c r="M96" i="1"/>
  <c r="M97" i="1"/>
  <c r="M50" i="1"/>
  <c r="M72" i="1"/>
  <c r="M89" i="1"/>
  <c r="M98" i="1"/>
  <c r="M104" i="1"/>
  <c r="M130" i="1"/>
  <c r="M137" i="1"/>
  <c r="M189" i="1"/>
  <c r="M190" i="1"/>
  <c r="M193" i="1"/>
  <c r="M273" i="1"/>
  <c r="M237" i="1"/>
  <c r="M274" i="1"/>
  <c r="M308" i="1"/>
  <c r="M275" i="1"/>
  <c r="M280" i="1"/>
  <c r="M285" i="1"/>
  <c r="M321" i="1"/>
  <c r="M322" i="1"/>
  <c r="M323" i="1"/>
  <c r="M264" i="1"/>
  <c r="M319" i="1"/>
  <c r="M265" i="1"/>
  <c r="M266" i="1"/>
  <c r="M14" i="1"/>
  <c r="M15" i="1"/>
  <c r="M92" i="1"/>
  <c r="M93" i="1"/>
  <c r="M94" i="1"/>
  <c r="M198" i="1"/>
  <c r="M199" i="1"/>
  <c r="M281" i="1"/>
  <c r="M7" i="1"/>
  <c r="M145" i="1"/>
  <c r="M146" i="1"/>
  <c r="M147" i="1"/>
  <c r="M148" i="1"/>
  <c r="M11" i="1"/>
  <c r="M49" i="1"/>
  <c r="M68" i="1"/>
  <c r="M88" i="1"/>
  <c r="M129" i="1"/>
  <c r="M136" i="1"/>
  <c r="M204" i="1"/>
  <c r="M236" i="1"/>
  <c r="M271" i="1"/>
  <c r="M320" i="1"/>
  <c r="M100" i="1"/>
  <c r="M230" i="1"/>
  <c r="M128" i="1"/>
  <c r="M141" i="1"/>
  <c r="M188" i="1"/>
  <c r="M231" i="1"/>
  <c r="M278" i="1"/>
  <c r="M282" i="1"/>
  <c r="M229" i="1"/>
  <c r="M2" i="1"/>
  <c r="M3" i="1"/>
  <c r="M4" i="1"/>
  <c r="M5" i="1"/>
  <c r="M6" i="1"/>
  <c r="M21" i="1"/>
  <c r="M22" i="1"/>
  <c r="M23" i="1"/>
  <c r="M24" i="1"/>
  <c r="M25" i="1"/>
  <c r="M26" i="1"/>
  <c r="M27" i="1"/>
  <c r="M765" i="1"/>
  <c r="M28" i="1"/>
  <c r="M29" i="1"/>
  <c r="M30" i="1"/>
  <c r="M31" i="1"/>
  <c r="M32" i="1"/>
  <c r="M33" i="1"/>
  <c r="M34" i="1"/>
  <c r="M35" i="1"/>
  <c r="M36" i="1"/>
  <c r="M37" i="1"/>
  <c r="M75" i="1"/>
  <c r="M76" i="1"/>
  <c r="M77" i="1"/>
  <c r="M78" i="1"/>
  <c r="M79" i="1"/>
  <c r="M80" i="1"/>
  <c r="M766" i="1"/>
  <c r="M107" i="1"/>
  <c r="M108" i="1"/>
  <c r="M109" i="1"/>
  <c r="M105" i="1"/>
  <c r="M110" i="1"/>
  <c r="M111" i="1"/>
  <c r="M112" i="1"/>
  <c r="M113" i="1"/>
  <c r="M114" i="1"/>
  <c r="M767" i="1"/>
  <c r="M115" i="1"/>
  <c r="M116" i="1"/>
  <c r="M117" i="1"/>
  <c r="M118" i="1"/>
  <c r="M119" i="1"/>
  <c r="M120" i="1"/>
  <c r="M121" i="1"/>
  <c r="M122" i="1"/>
  <c r="M768" i="1"/>
  <c r="M123" i="1"/>
  <c r="M124" i="1"/>
  <c r="M106" i="1"/>
  <c r="M150" i="1"/>
  <c r="M151" i="1"/>
  <c r="M152" i="1"/>
  <c r="M153" i="1"/>
  <c r="M154" i="1"/>
  <c r="M155" i="1"/>
  <c r="M156" i="1"/>
  <c r="M157" i="1"/>
  <c r="M158" i="1"/>
  <c r="M159" i="1"/>
  <c r="M160" i="1"/>
  <c r="M769" i="1"/>
  <c r="M206" i="1"/>
  <c r="M207" i="1"/>
  <c r="M208" i="1"/>
  <c r="M238" i="1"/>
  <c r="M209" i="1"/>
  <c r="M210" i="1"/>
  <c r="M211" i="1"/>
  <c r="M212" i="1"/>
  <c r="M213" i="1"/>
  <c r="M214" i="1"/>
  <c r="M770" i="1"/>
  <c r="M215" i="1"/>
  <c r="M216" i="1"/>
  <c r="M239" i="1"/>
  <c r="M217" i="1"/>
  <c r="M218" i="1"/>
  <c r="M219" i="1"/>
  <c r="M771" i="1"/>
  <c r="M220" i="1"/>
  <c r="M221" i="1"/>
  <c r="M222" i="1"/>
  <c r="M223" i="1"/>
  <c r="M772" i="1"/>
  <c r="M287" i="1"/>
  <c r="M303" i="1"/>
  <c r="M304" i="1"/>
  <c r="M288" i="1"/>
  <c r="M773" i="1"/>
  <c r="M289" i="1"/>
  <c r="M290" i="1"/>
  <c r="M291" i="1"/>
  <c r="M292" i="1"/>
  <c r="M286" i="1"/>
  <c r="M293" i="1"/>
  <c r="M294" i="1"/>
  <c r="M295" i="1"/>
  <c r="M296" i="1"/>
  <c r="M297" i="1"/>
  <c r="M298" i="1"/>
  <c r="M299" i="1"/>
  <c r="M300" i="1"/>
  <c r="M301" i="1"/>
  <c r="M73" i="1"/>
  <c r="M74" i="1"/>
  <c r="M18" i="1"/>
  <c r="M40" i="1"/>
  <c r="M41" i="1"/>
  <c r="M85" i="1"/>
  <c r="M86" i="1"/>
  <c r="M103" i="1"/>
  <c r="M132" i="1"/>
  <c r="M133" i="1"/>
  <c r="M201" i="1"/>
  <c r="M202" i="1"/>
  <c r="M258" i="1"/>
  <c r="M259" i="1"/>
  <c r="M316" i="1"/>
  <c r="M317" i="1"/>
  <c r="M143" i="1"/>
  <c r="M144" i="1"/>
  <c r="M263" i="1"/>
  <c r="M196" i="1"/>
  <c r="M197" i="1"/>
  <c r="M305" i="1"/>
  <c r="M138" i="1"/>
  <c r="M38" i="1"/>
  <c r="M51" i="1"/>
  <c r="M91" i="1"/>
  <c r="M162" i="1"/>
  <c r="M81" i="1"/>
  <c r="M277" i="1"/>
  <c r="M44" i="1"/>
  <c r="M125" i="1"/>
  <c r="M195" i="1"/>
  <c r="M224" i="1"/>
  <c r="M8" i="1"/>
  <c r="M9" i="1"/>
  <c r="M48" i="1"/>
  <c r="M95" i="1"/>
  <c r="M134" i="1"/>
  <c r="M203" i="1"/>
  <c r="M262" i="1"/>
  <c r="M283" i="1"/>
  <c r="M318" i="1"/>
  <c r="M276" i="1"/>
  <c r="M69" i="1"/>
  <c r="M70" i="1"/>
  <c r="M71" i="1"/>
  <c r="M165" i="1"/>
  <c r="M166" i="1"/>
  <c r="M272" i="1"/>
  <c r="M240" i="1"/>
  <c r="M99" i="1"/>
  <c r="M140" i="1"/>
  <c r="M225" i="1"/>
  <c r="M13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227" i="1"/>
  <c r="M228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60" i="1"/>
  <c r="M205" i="1"/>
  <c r="M20" i="1"/>
  <c r="M43" i="1"/>
  <c r="M90" i="1"/>
  <c r="M149" i="1"/>
  <c r="M324" i="1"/>
  <c r="M261" i="1"/>
  <c r="M194" i="1"/>
  <c r="M161" i="1"/>
  <c r="M279" i="1"/>
  <c r="M167" i="1"/>
  <c r="M82" i="1"/>
  <c r="M306" i="1"/>
  <c r="M307" i="1"/>
  <c r="M39" i="1"/>
  <c r="M126" i="1"/>
  <c r="M127" i="1"/>
  <c r="M226" i="1"/>
  <c r="M168" i="1"/>
  <c r="M169" i="1"/>
  <c r="M302" i="1"/>
  <c r="M139" i="1"/>
  <c r="M346" i="1"/>
  <c r="M348" i="1"/>
  <c r="M349" i="1"/>
  <c r="M351" i="1"/>
  <c r="M352" i="1"/>
  <c r="M345" i="1"/>
  <c r="M774" i="1"/>
  <c r="M325" i="1"/>
  <c r="M326" i="1"/>
  <c r="M327" i="1"/>
  <c r="M328" i="1"/>
  <c r="M347" i="1"/>
  <c r="M329" i="1"/>
  <c r="M331" i="1"/>
  <c r="M332" i="1"/>
  <c r="M335" i="1"/>
  <c r="M336" i="1"/>
  <c r="M337" i="1"/>
  <c r="M338" i="1"/>
  <c r="M339" i="1"/>
  <c r="M340" i="1"/>
  <c r="M341" i="1"/>
  <c r="M342" i="1"/>
  <c r="M343" i="1"/>
  <c r="M344" i="1"/>
  <c r="M350" i="1"/>
  <c r="M330" i="1"/>
  <c r="M333" i="1"/>
  <c r="M334" i="1"/>
  <c r="M369" i="1"/>
  <c r="M363" i="1"/>
  <c r="M385" i="1"/>
  <c r="M384" i="1"/>
  <c r="M410" i="1"/>
  <c r="M366" i="1"/>
  <c r="M367" i="1"/>
  <c r="M388" i="1"/>
  <c r="M414" i="1"/>
  <c r="M415" i="1"/>
  <c r="M364" i="1"/>
  <c r="M365" i="1"/>
  <c r="M381" i="1"/>
  <c r="M382" i="1"/>
  <c r="M370" i="1"/>
  <c r="M413" i="1"/>
  <c r="M383" i="1"/>
  <c r="M353" i="1"/>
  <c r="M354" i="1"/>
  <c r="M355" i="1"/>
  <c r="M373" i="1"/>
  <c r="M374" i="1"/>
  <c r="M375" i="1"/>
  <c r="M376" i="1"/>
  <c r="M392" i="1"/>
  <c r="M393" i="1"/>
  <c r="M394" i="1"/>
  <c r="M395" i="1"/>
  <c r="M396" i="1"/>
  <c r="M397" i="1"/>
  <c r="M398" i="1"/>
  <c r="M399" i="1"/>
  <c r="M400" i="1"/>
  <c r="M775" i="1"/>
  <c r="M401" i="1"/>
  <c r="M402" i="1"/>
  <c r="M403" i="1"/>
  <c r="M404" i="1"/>
  <c r="M391" i="1"/>
  <c r="M405" i="1"/>
  <c r="M406" i="1"/>
  <c r="M407" i="1"/>
  <c r="M361" i="1"/>
  <c r="M362" i="1"/>
  <c r="M379" i="1"/>
  <c r="M411" i="1"/>
  <c r="M412" i="1"/>
  <c r="M389" i="1"/>
  <c r="M380" i="1"/>
  <c r="M390" i="1"/>
  <c r="M357" i="1"/>
  <c r="M409" i="1"/>
  <c r="M387" i="1"/>
  <c r="M371" i="1"/>
  <c r="M372" i="1"/>
  <c r="M386" i="1"/>
  <c r="M358" i="1"/>
  <c r="M377" i="1"/>
  <c r="M378" i="1"/>
  <c r="M356" i="1"/>
  <c r="M408" i="1"/>
  <c r="M368" i="1"/>
  <c r="M359" i="1"/>
  <c r="M360" i="1"/>
  <c r="M437" i="1"/>
  <c r="M444" i="1"/>
  <c r="M435" i="1"/>
  <c r="M441" i="1"/>
  <c r="M442" i="1"/>
  <c r="M443" i="1"/>
  <c r="M436" i="1"/>
  <c r="M416" i="1"/>
  <c r="M417" i="1"/>
  <c r="M418" i="1"/>
  <c r="M419" i="1"/>
  <c r="M420" i="1"/>
  <c r="M421" i="1"/>
  <c r="M422" i="1"/>
  <c r="M438" i="1"/>
  <c r="M439" i="1"/>
  <c r="M423" i="1"/>
  <c r="M440" i="1"/>
  <c r="M426" i="1"/>
  <c r="M427" i="1"/>
  <c r="M428" i="1"/>
  <c r="M429" i="1"/>
  <c r="M430" i="1"/>
  <c r="M431" i="1"/>
  <c r="M432" i="1"/>
  <c r="M433" i="1"/>
  <c r="M434" i="1"/>
  <c r="M424" i="1"/>
  <c r="M425" i="1"/>
  <c r="M469" i="1"/>
  <c r="M464" i="1"/>
  <c r="M467" i="1"/>
  <c r="M468" i="1"/>
  <c r="M461" i="1"/>
  <c r="M462" i="1"/>
  <c r="M463" i="1"/>
  <c r="M473" i="1"/>
  <c r="M474" i="1"/>
  <c r="M460" i="1"/>
  <c r="M459" i="1"/>
  <c r="M470" i="1"/>
  <c r="M458" i="1"/>
  <c r="M446" i="1"/>
  <c r="M447" i="1"/>
  <c r="M448" i="1"/>
  <c r="M449" i="1"/>
  <c r="M450" i="1"/>
  <c r="M451" i="1"/>
  <c r="M452" i="1"/>
  <c r="M453" i="1"/>
  <c r="M454" i="1"/>
  <c r="M466" i="1"/>
  <c r="M455" i="1"/>
  <c r="M465" i="1"/>
  <c r="M471" i="1"/>
  <c r="M472" i="1"/>
  <c r="M456" i="1"/>
  <c r="M457" i="1"/>
  <c r="M475" i="1"/>
  <c r="M478" i="1"/>
  <c r="M479" i="1"/>
  <c r="M482" i="1"/>
  <c r="M480" i="1"/>
  <c r="M481" i="1"/>
  <c r="M496" i="1"/>
  <c r="M477" i="1"/>
  <c r="M476" i="1"/>
  <c r="M486" i="1"/>
  <c r="M487" i="1"/>
  <c r="M488" i="1"/>
  <c r="M484" i="1"/>
  <c r="M489" i="1"/>
  <c r="M490" i="1"/>
  <c r="M491" i="1"/>
  <c r="M492" i="1"/>
  <c r="M493" i="1"/>
  <c r="M494" i="1"/>
  <c r="M495" i="1"/>
  <c r="M483" i="1"/>
  <c r="M485" i="1"/>
  <c r="M537" i="1"/>
  <c r="M506" i="1"/>
  <c r="M507" i="1"/>
  <c r="M508" i="1"/>
  <c r="M509" i="1"/>
  <c r="M529" i="1"/>
  <c r="M530" i="1"/>
  <c r="M531" i="1"/>
  <c r="M510" i="1"/>
  <c r="M511" i="1"/>
  <c r="M512" i="1"/>
  <c r="M535" i="1"/>
  <c r="M519" i="1"/>
  <c r="M540" i="1"/>
  <c r="M536" i="1"/>
  <c r="M517" i="1"/>
  <c r="M518" i="1"/>
  <c r="M516" i="1"/>
  <c r="M538" i="1"/>
  <c r="M527" i="1"/>
  <c r="M528" i="1"/>
  <c r="M497" i="1"/>
  <c r="M498" i="1"/>
  <c r="M499" i="1"/>
  <c r="M500" i="1"/>
  <c r="M501" i="1"/>
  <c r="M502" i="1"/>
  <c r="M503" i="1"/>
  <c r="M513" i="1"/>
  <c r="M514" i="1"/>
  <c r="M532" i="1"/>
  <c r="M533" i="1"/>
  <c r="M534" i="1"/>
  <c r="M505" i="1"/>
  <c r="M515" i="1"/>
  <c r="M539" i="1"/>
  <c r="M520" i="1"/>
  <c r="M523" i="1"/>
  <c r="M524" i="1"/>
  <c r="M525" i="1"/>
  <c r="M526" i="1"/>
  <c r="M504" i="1"/>
  <c r="M522" i="1"/>
  <c r="M521" i="1"/>
  <c r="M558" i="1"/>
  <c r="M557" i="1"/>
  <c r="M552" i="1"/>
  <c r="M553" i="1"/>
  <c r="M554" i="1"/>
  <c r="M561" i="1"/>
  <c r="M549" i="1"/>
  <c r="M550" i="1"/>
  <c r="M559" i="1"/>
  <c r="M541" i="1"/>
  <c r="M542" i="1"/>
  <c r="M543" i="1"/>
  <c r="M544" i="1"/>
  <c r="M545" i="1"/>
  <c r="M546" i="1"/>
  <c r="M547" i="1"/>
  <c r="M555" i="1"/>
  <c r="M556" i="1"/>
  <c r="M551" i="1"/>
  <c r="M548" i="1"/>
  <c r="M560" i="1"/>
  <c r="M562" i="1"/>
  <c r="M591" i="1"/>
  <c r="M592" i="1"/>
  <c r="M593" i="1"/>
  <c r="M594" i="1"/>
  <c r="M595" i="1"/>
  <c r="M596" i="1"/>
  <c r="M597" i="1"/>
  <c r="M598" i="1"/>
  <c r="M605" i="1"/>
  <c r="M603" i="1"/>
  <c r="M604" i="1"/>
  <c r="M576" i="1"/>
  <c r="M563" i="1"/>
  <c r="M564" i="1"/>
  <c r="M577" i="1"/>
  <c r="M578" i="1"/>
  <c r="M579" i="1"/>
  <c r="M565" i="1"/>
  <c r="M566" i="1"/>
  <c r="M567" i="1"/>
  <c r="M580" i="1"/>
  <c r="M581" i="1"/>
  <c r="M568" i="1"/>
  <c r="M569" i="1"/>
  <c r="M570" i="1"/>
  <c r="M571" i="1"/>
  <c r="M572" i="1"/>
  <c r="M573" i="1"/>
  <c r="M574" i="1"/>
  <c r="M575" i="1"/>
  <c r="M582" i="1"/>
  <c r="M583" i="1"/>
  <c r="M584" i="1"/>
  <c r="M599" i="1"/>
  <c r="M600" i="1"/>
  <c r="M601" i="1"/>
  <c r="M586" i="1"/>
  <c r="M587" i="1"/>
  <c r="M589" i="1"/>
  <c r="M590" i="1"/>
  <c r="M585" i="1"/>
  <c r="M602" i="1"/>
  <c r="M588" i="1"/>
  <c r="M615" i="1"/>
  <c r="M617" i="1"/>
  <c r="M618" i="1"/>
  <c r="M619" i="1"/>
  <c r="M620" i="1"/>
  <c r="M621" i="1"/>
  <c r="M616" i="1"/>
  <c r="M614" i="1"/>
  <c r="M606" i="1"/>
  <c r="M608" i="1"/>
  <c r="M613" i="1"/>
  <c r="M609" i="1"/>
  <c r="M610" i="1"/>
  <c r="M611" i="1"/>
  <c r="M612" i="1"/>
  <c r="M607" i="1"/>
  <c r="M637" i="1"/>
  <c r="M636" i="1"/>
  <c r="M645" i="1"/>
  <c r="M627" i="1"/>
  <c r="M630" i="1"/>
  <c r="M622" i="1"/>
  <c r="M623" i="1"/>
  <c r="M634" i="1"/>
  <c r="M633" i="1"/>
  <c r="M625" i="1"/>
  <c r="M652" i="1"/>
  <c r="M653" i="1"/>
  <c r="M639" i="1"/>
  <c r="M631" i="1"/>
  <c r="M632" i="1"/>
  <c r="M641" i="1"/>
  <c r="M640" i="1"/>
  <c r="M629" i="1"/>
  <c r="M624" i="1"/>
  <c r="M626" i="1"/>
  <c r="M638" i="1"/>
  <c r="M628" i="1"/>
  <c r="M646" i="1"/>
  <c r="M654" i="1"/>
  <c r="M648" i="1"/>
  <c r="M651" i="1"/>
  <c r="M642" i="1"/>
  <c r="M647" i="1"/>
  <c r="M643" i="1"/>
  <c r="M644" i="1"/>
  <c r="M649" i="1"/>
  <c r="M650" i="1"/>
  <c r="M635" i="1"/>
  <c r="M668" i="1"/>
  <c r="M669" i="1"/>
  <c r="M675" i="1"/>
  <c r="M671" i="1"/>
  <c r="M672" i="1"/>
  <c r="M673" i="1"/>
  <c r="M674" i="1"/>
  <c r="M667" i="1"/>
  <c r="M655" i="1"/>
  <c r="M656" i="1"/>
  <c r="M657" i="1"/>
  <c r="M658" i="1"/>
  <c r="M659" i="1"/>
  <c r="M660" i="1"/>
  <c r="M661" i="1"/>
  <c r="M662" i="1"/>
  <c r="M663" i="1"/>
  <c r="M670" i="1"/>
  <c r="M664" i="1"/>
  <c r="M665" i="1"/>
  <c r="M666" i="1"/>
  <c r="M676" i="1"/>
  <c r="M686" i="1"/>
  <c r="M693" i="1"/>
  <c r="M694" i="1"/>
  <c r="M695" i="1"/>
  <c r="M696" i="1"/>
  <c r="M697" i="1"/>
  <c r="M690" i="1"/>
  <c r="M684" i="1"/>
  <c r="M685" i="1"/>
  <c r="M677" i="1"/>
  <c r="M678" i="1"/>
  <c r="M679" i="1"/>
  <c r="M687" i="1"/>
  <c r="M688" i="1"/>
  <c r="M689" i="1"/>
  <c r="M691" i="1"/>
  <c r="M692" i="1"/>
  <c r="M683" i="1"/>
  <c r="M681" i="1"/>
  <c r="M682" i="1"/>
  <c r="M680" i="1"/>
  <c r="M698" i="1"/>
  <c r="M699" i="1"/>
  <c r="M700" i="1"/>
  <c r="M709" i="1"/>
  <c r="M702" i="1"/>
  <c r="M703" i="1"/>
  <c r="M710" i="1"/>
  <c r="M716" i="1"/>
  <c r="M714" i="1"/>
  <c r="M715" i="1"/>
  <c r="M718" i="1"/>
  <c r="M704" i="1"/>
  <c r="M705" i="1"/>
  <c r="M711" i="1"/>
  <c r="M712" i="1"/>
  <c r="M701" i="1"/>
  <c r="M706" i="1"/>
  <c r="M713" i="1"/>
  <c r="M719" i="1"/>
  <c r="M717" i="1"/>
  <c r="M708" i="1"/>
  <c r="M707" i="1"/>
  <c r="M733" i="1"/>
  <c r="M734" i="1"/>
  <c r="M736" i="1"/>
  <c r="M737" i="1"/>
  <c r="M735" i="1"/>
  <c r="M738" i="1"/>
  <c r="M739" i="1"/>
  <c r="M740" i="1"/>
  <c r="M720" i="1"/>
  <c r="M721" i="1"/>
  <c r="M722" i="1"/>
  <c r="M723" i="1"/>
  <c r="M724" i="1"/>
  <c r="M725" i="1"/>
  <c r="M726" i="1"/>
  <c r="M727" i="1"/>
  <c r="M728" i="1"/>
  <c r="M729" i="1"/>
  <c r="M730" i="1"/>
  <c r="M741" i="1"/>
  <c r="M731" i="1"/>
  <c r="M732" i="1"/>
  <c r="M756" i="1"/>
  <c r="M751" i="1"/>
  <c r="M758" i="1"/>
  <c r="M753" i="1"/>
  <c r="M754" i="1"/>
  <c r="M755" i="1"/>
  <c r="M750" i="1"/>
  <c r="M742" i="1"/>
  <c r="M743" i="1"/>
  <c r="M744" i="1"/>
  <c r="M745" i="1"/>
  <c r="M746" i="1"/>
  <c r="M748" i="1"/>
  <c r="M752" i="1"/>
  <c r="M759" i="1"/>
  <c r="M747" i="1"/>
  <c r="M757" i="1"/>
  <c r="M749" i="1"/>
  <c r="M761" i="1"/>
  <c r="M762" i="1"/>
  <c r="M764" i="1"/>
  <c r="M763" i="1"/>
  <c r="M760" i="1"/>
  <c r="M794" i="1"/>
  <c r="M787" i="1"/>
  <c r="M788" i="1"/>
  <c r="M789" i="1"/>
  <c r="M796" i="1"/>
  <c r="M793" i="1"/>
  <c r="M786" i="1"/>
  <c r="M795" i="1"/>
  <c r="M797" i="1"/>
  <c r="M798" i="1"/>
  <c r="M799" i="1"/>
  <c r="M800" i="1"/>
  <c r="M776" i="1"/>
  <c r="M801" i="1"/>
  <c r="M802" i="1"/>
  <c r="M790" i="1"/>
  <c r="M791" i="1"/>
  <c r="M780" i="1"/>
  <c r="M781" i="1"/>
  <c r="M782" i="1"/>
  <c r="M783" i="1"/>
  <c r="M784" i="1"/>
  <c r="M792" i="1"/>
  <c r="M803" i="1"/>
  <c r="M804" i="1"/>
  <c r="M785" i="1"/>
  <c r="M777" i="1"/>
  <c r="M778" i="1"/>
  <c r="M779" i="1"/>
  <c r="M837" i="1"/>
  <c r="M827" i="1"/>
  <c r="M863" i="1"/>
  <c r="M820" i="1"/>
  <c r="M821" i="1"/>
  <c r="M832" i="1"/>
  <c r="M840" i="1"/>
  <c r="M859" i="1"/>
  <c r="M867" i="1"/>
  <c r="M857" i="1"/>
  <c r="M854" i="1"/>
  <c r="M850" i="1"/>
  <c r="M851" i="1"/>
  <c r="M852" i="1"/>
  <c r="M853" i="1"/>
  <c r="M831" i="1"/>
  <c r="M838" i="1"/>
  <c r="M849" i="1"/>
  <c r="M858" i="1"/>
  <c r="M866" i="1"/>
  <c r="M822" i="1"/>
  <c r="M819" i="1"/>
  <c r="M836" i="1"/>
  <c r="M855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41" i="1"/>
  <c r="M842" i="1"/>
  <c r="M843" i="1"/>
  <c r="M844" i="1"/>
  <c r="M828" i="1"/>
  <c r="M829" i="1"/>
  <c r="M864" i="1"/>
  <c r="M865" i="1"/>
  <c r="M818" i="1"/>
  <c r="M848" i="1"/>
  <c r="M845" i="1"/>
  <c r="M834" i="1"/>
  <c r="M835" i="1"/>
  <c r="M846" i="1"/>
  <c r="M824" i="1"/>
  <c r="M830" i="1"/>
  <c r="M856" i="1"/>
  <c r="M839" i="1"/>
  <c r="M860" i="1"/>
  <c r="M861" i="1"/>
  <c r="M825" i="1"/>
  <c r="M826" i="1"/>
  <c r="M833" i="1"/>
  <c r="M817" i="1"/>
  <c r="M847" i="1"/>
  <c r="M823" i="1"/>
  <c r="M862" i="1"/>
  <c r="M892" i="1"/>
  <c r="M893" i="1"/>
  <c r="M899" i="1"/>
  <c r="M898" i="1"/>
  <c r="M891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68" i="1"/>
  <c r="M882" i="1"/>
  <c r="M883" i="1"/>
  <c r="M884" i="1"/>
  <c r="M885" i="1"/>
  <c r="M896" i="1"/>
  <c r="M886" i="1"/>
  <c r="M888" i="1"/>
  <c r="M919" i="1"/>
  <c r="M904" i="1"/>
  <c r="M894" i="1"/>
  <c r="M895" i="1"/>
  <c r="M900" i="1"/>
  <c r="M922" i="1"/>
  <c r="M923" i="1"/>
  <c r="M932" i="1"/>
  <c r="M933" i="1"/>
  <c r="M920" i="1"/>
  <c r="M937" i="1"/>
  <c r="M916" i="1"/>
  <c r="M925" i="1"/>
  <c r="M926" i="1"/>
  <c r="M927" i="1"/>
  <c r="M906" i="1"/>
  <c r="M905" i="1"/>
  <c r="M917" i="1"/>
  <c r="M918" i="1"/>
  <c r="M934" i="1"/>
  <c r="M890" i="1"/>
  <c r="M901" i="1"/>
  <c r="M910" i="1"/>
  <c r="M930" i="1"/>
  <c r="M902" i="1"/>
  <c r="M911" i="1"/>
  <c r="M897" i="1"/>
  <c r="M936" i="1"/>
  <c r="M921" i="1"/>
  <c r="M935" i="1"/>
  <c r="M903" i="1"/>
  <c r="M928" i="1"/>
  <c r="M913" i="1"/>
  <c r="M914" i="1"/>
  <c r="M915" i="1"/>
  <c r="M907" i="1"/>
  <c r="M912" i="1"/>
  <c r="M931" i="1"/>
  <c r="M887" i="1"/>
  <c r="M889" i="1"/>
  <c r="M929" i="1"/>
  <c r="M909" i="1"/>
  <c r="M942" i="1"/>
  <c r="M943" i="1"/>
  <c r="M975" i="1"/>
  <c r="M976" i="1"/>
  <c r="M977" i="1"/>
  <c r="M944" i="1"/>
  <c r="M945" i="1"/>
  <c r="M946" i="1"/>
  <c r="M966" i="1"/>
  <c r="M967" i="1"/>
  <c r="M950" i="1"/>
  <c r="M981" i="1"/>
  <c r="M940" i="1"/>
  <c r="M949" i="1"/>
  <c r="M969" i="1"/>
  <c r="M948" i="1"/>
  <c r="M941" i="1"/>
  <c r="M938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8" i="1"/>
  <c r="M947" i="1"/>
  <c r="M979" i="1"/>
  <c r="M978" i="1"/>
  <c r="M965" i="1"/>
  <c r="M980" i="1"/>
  <c r="M939" i="1"/>
  <c r="M972" i="1"/>
  <c r="M973" i="1"/>
  <c r="M970" i="1"/>
  <c r="M971" i="1"/>
  <c r="M963" i="1"/>
  <c r="M964" i="1"/>
  <c r="M974" i="1"/>
  <c r="M982" i="1"/>
  <c r="M983" i="1"/>
  <c r="M984" i="1"/>
  <c r="M987" i="1"/>
  <c r="M988" i="1"/>
  <c r="M986" i="1"/>
  <c r="M989" i="1"/>
  <c r="M990" i="1"/>
  <c r="M985" i="1"/>
  <c r="M995" i="1"/>
  <c r="M993" i="1"/>
  <c r="M991" i="1"/>
  <c r="M992" i="1"/>
  <c r="M996" i="1"/>
  <c r="M994" i="1"/>
  <c r="M1009" i="1"/>
  <c r="M1012" i="1"/>
  <c r="M1011" i="1"/>
  <c r="M1007" i="1"/>
  <c r="M1008" i="1"/>
  <c r="M997" i="1"/>
  <c r="M998" i="1"/>
  <c r="M999" i="1"/>
  <c r="M1010" i="1"/>
  <c r="M1000" i="1"/>
  <c r="M1001" i="1"/>
  <c r="M1004" i="1"/>
  <c r="M1003" i="1"/>
  <c r="M1002" i="1"/>
  <c r="M1005" i="1"/>
  <c r="M1006" i="1"/>
  <c r="M1013" i="1"/>
  <c r="M1031" i="1"/>
  <c r="M1034" i="1"/>
  <c r="M1035" i="1"/>
  <c r="M1030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2" i="1"/>
  <c r="M1033" i="1"/>
  <c r="M1040" i="1"/>
  <c r="M1041" i="1"/>
  <c r="M1042" i="1"/>
  <c r="M1044" i="1"/>
  <c r="M1045" i="1"/>
  <c r="M1036" i="1"/>
  <c r="M1037" i="1"/>
  <c r="M1038" i="1"/>
  <c r="M1043" i="1"/>
  <c r="M1039" i="1"/>
  <c r="M1057" i="1"/>
  <c r="M1064" i="1"/>
  <c r="M1058" i="1"/>
  <c r="M1059" i="1"/>
  <c r="M1055" i="1"/>
  <c r="M1056" i="1"/>
  <c r="M1054" i="1"/>
  <c r="M1060" i="1"/>
  <c r="M1061" i="1"/>
  <c r="M1062" i="1"/>
  <c r="M1063" i="1"/>
  <c r="M1050" i="1"/>
  <c r="M1051" i="1"/>
  <c r="M1052" i="1"/>
  <c r="M1053" i="1"/>
  <c r="M1046" i="1"/>
  <c r="M1047" i="1"/>
  <c r="M1048" i="1"/>
  <c r="M1049" i="1"/>
  <c r="M1100" i="1"/>
  <c r="M1096" i="1"/>
  <c r="M1092" i="1"/>
  <c r="M1099" i="1"/>
  <c r="M1102" i="1"/>
  <c r="M1090" i="1"/>
  <c r="M1101" i="1"/>
  <c r="M1091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93" i="1"/>
  <c r="M1094" i="1"/>
  <c r="M1095" i="1"/>
  <c r="M1086" i="1"/>
  <c r="M1087" i="1"/>
  <c r="M1088" i="1"/>
  <c r="M1097" i="1"/>
  <c r="M1098" i="1"/>
  <c r="M1089" i="1"/>
  <c r="M1085" i="1"/>
  <c r="M1104" i="1"/>
  <c r="M1106" i="1"/>
  <c r="M1103" i="1"/>
  <c r="M1105" i="1"/>
  <c r="M1107" i="1"/>
  <c r="M1108" i="1"/>
  <c r="M1135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6" i="1"/>
  <c r="M1137" i="1"/>
  <c r="M1132" i="1"/>
  <c r="M1133" i="1"/>
  <c r="M1130" i="1"/>
  <c r="M1134" i="1"/>
  <c r="M1131" i="1"/>
  <c r="M1143" i="1"/>
  <c r="M1140" i="1"/>
  <c r="M1138" i="1"/>
  <c r="M1139" i="1"/>
  <c r="M1141" i="1"/>
  <c r="M1142" i="1"/>
  <c r="M1156" i="1"/>
  <c r="M1157" i="1"/>
  <c r="M1158" i="1"/>
  <c r="M1159" i="1"/>
  <c r="M1160" i="1"/>
  <c r="M1161" i="1"/>
  <c r="M1169" i="1"/>
  <c r="M1170" i="1"/>
  <c r="M1155" i="1"/>
  <c r="M1162" i="1"/>
  <c r="M1163" i="1"/>
  <c r="M1164" i="1"/>
  <c r="M1166" i="1"/>
  <c r="M1167" i="1"/>
  <c r="M1168" i="1"/>
  <c r="M1146" i="1"/>
  <c r="M1165" i="1"/>
  <c r="M1147" i="1"/>
  <c r="M1151" i="1"/>
  <c r="M1152" i="1"/>
  <c r="M1153" i="1"/>
  <c r="M1154" i="1"/>
  <c r="M1171" i="1"/>
  <c r="M1144" i="1"/>
  <c r="M1148" i="1"/>
  <c r="M1145" i="1"/>
  <c r="M1149" i="1"/>
  <c r="M1150" i="1"/>
  <c r="M1183" i="1"/>
  <c r="M1187" i="1"/>
  <c r="M1173" i="1"/>
  <c r="M1174" i="1"/>
  <c r="M1175" i="1"/>
  <c r="M1176" i="1"/>
  <c r="M1177" i="1"/>
  <c r="M1178" i="1"/>
  <c r="M1179" i="1"/>
  <c r="M1180" i="1"/>
  <c r="M1181" i="1"/>
  <c r="M1184" i="1"/>
  <c r="M1185" i="1"/>
  <c r="M1182" i="1"/>
  <c r="M1186" i="1"/>
  <c r="M1192" i="1"/>
  <c r="M1194" i="1"/>
  <c r="M1193" i="1"/>
  <c r="M1191" i="1"/>
  <c r="M1189" i="1"/>
  <c r="M1190" i="1"/>
  <c r="M1188" i="1"/>
  <c r="M1197" i="1"/>
  <c r="M1198" i="1"/>
  <c r="M1199" i="1"/>
  <c r="M1200" i="1"/>
  <c r="M1201" i="1"/>
  <c r="M1207" i="1"/>
  <c r="M1205" i="1"/>
  <c r="M1196" i="1"/>
  <c r="M1206" i="1"/>
  <c r="M1202" i="1"/>
  <c r="M1203" i="1"/>
  <c r="M1204" i="1"/>
  <c r="M1208" i="1"/>
  <c r="M1195" i="1"/>
  <c r="M1209" i="1"/>
  <c r="M1210" i="1"/>
  <c r="M1226" i="1"/>
  <c r="M1227" i="1"/>
  <c r="M1228" i="1"/>
  <c r="M1225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36" i="1"/>
  <c r="M1232" i="1"/>
  <c r="M1233" i="1"/>
  <c r="M1234" i="1"/>
  <c r="M1242" i="1"/>
  <c r="M1243" i="1"/>
  <c r="M1239" i="1"/>
  <c r="M1235" i="1"/>
  <c r="M1237" i="1"/>
  <c r="M1230" i="1"/>
  <c r="M1238" i="1"/>
  <c r="M1240" i="1"/>
  <c r="M1241" i="1"/>
  <c r="M1231" i="1"/>
  <c r="M1229" i="1"/>
  <c r="M1244" i="1"/>
  <c r="M1252" i="1"/>
  <c r="M1250" i="1"/>
  <c r="M1251" i="1"/>
  <c r="M1253" i="1"/>
  <c r="M1249" i="1"/>
  <c r="M1245" i="1"/>
  <c r="M1247" i="1"/>
  <c r="M1248" i="1"/>
  <c r="M1246" i="1"/>
  <c r="M1263" i="1"/>
  <c r="M1265" i="1"/>
  <c r="M1254" i="1"/>
  <c r="M1255" i="1"/>
  <c r="M1256" i="1"/>
  <c r="M1257" i="1"/>
  <c r="M1258" i="1"/>
  <c r="M1259" i="1"/>
  <c r="M1261" i="1"/>
  <c r="M1262" i="1"/>
  <c r="M1264" i="1"/>
  <c r="M1260" i="1"/>
  <c r="M1268" i="1"/>
  <c r="M1269" i="1"/>
  <c r="M1273" i="1"/>
  <c r="M1272" i="1"/>
  <c r="M1267" i="1"/>
  <c r="M1270" i="1"/>
  <c r="M1271" i="1"/>
  <c r="M1266" i="1"/>
  <c r="M1274" i="1"/>
  <c r="M1301" i="1"/>
  <c r="M1297" i="1"/>
  <c r="M1298" i="1"/>
  <c r="M1299" i="1"/>
  <c r="M1300" i="1"/>
  <c r="M1296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304" i="1"/>
  <c r="M1305" i="1"/>
  <c r="M1306" i="1"/>
  <c r="M1307" i="1"/>
  <c r="M1303" i="1"/>
  <c r="M1302" i="1"/>
  <c r="M1329" i="1"/>
  <c r="M1330" i="1"/>
  <c r="M1344" i="1"/>
  <c r="M1345" i="1"/>
  <c r="M1354" i="1"/>
  <c r="M1332" i="1"/>
  <c r="M1333" i="1"/>
  <c r="M1334" i="1"/>
  <c r="M1335" i="1"/>
  <c r="M1336" i="1"/>
  <c r="M1337" i="1"/>
  <c r="M1338" i="1"/>
  <c r="M1346" i="1"/>
  <c r="M1347" i="1"/>
  <c r="M1349" i="1"/>
  <c r="M1331" i="1"/>
  <c r="M1348" i="1"/>
  <c r="M1351" i="1"/>
  <c r="M1352" i="1"/>
  <c r="M1350" i="1"/>
  <c r="M1353" i="1"/>
  <c r="M1379" i="1"/>
  <c r="M1380" i="1"/>
  <c r="M1355" i="1"/>
  <c r="M1381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82" i="1"/>
  <c r="M1383" i="1"/>
  <c r="M1377" i="1"/>
  <c r="M1384" i="1"/>
  <c r="M1385" i="1"/>
  <c r="M1386" i="1"/>
  <c r="M1387" i="1"/>
  <c r="M1388" i="1"/>
  <c r="M1389" i="1"/>
  <c r="M1390" i="1"/>
  <c r="M1391" i="1"/>
  <c r="M1378" i="1"/>
  <c r="M1402" i="1"/>
  <c r="M1403" i="1"/>
  <c r="M1392" i="1"/>
  <c r="M1404" i="1"/>
  <c r="M1406" i="1"/>
  <c r="M1393" i="1"/>
  <c r="M1394" i="1"/>
  <c r="M1396" i="1"/>
  <c r="M1405" i="1"/>
  <c r="M1395" i="1"/>
  <c r="M1397" i="1"/>
  <c r="M1398" i="1"/>
  <c r="M1399" i="1"/>
  <c r="M1400" i="1"/>
  <c r="M1407" i="1"/>
  <c r="M1401" i="1"/>
  <c r="M1466" i="1"/>
  <c r="M1429" i="1"/>
  <c r="M1430" i="1"/>
  <c r="M1431" i="1"/>
  <c r="M1467" i="1"/>
  <c r="M1482" i="1"/>
  <c r="M1432" i="1"/>
  <c r="M1468" i="1"/>
  <c r="M1483" i="1"/>
  <c r="M1433" i="1"/>
  <c r="M1484" i="1"/>
  <c r="M1469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70" i="1"/>
  <c r="M1471" i="1"/>
  <c r="M1485" i="1"/>
  <c r="M1486" i="1"/>
  <c r="M1487" i="1"/>
  <c r="M1488" i="1"/>
  <c r="M1462" i="1"/>
  <c r="M1489" i="1"/>
  <c r="M1490" i="1"/>
  <c r="M1463" i="1"/>
  <c r="M1472" i="1"/>
  <c r="M1464" i="1"/>
  <c r="M1473" i="1"/>
  <c r="M1474" i="1"/>
  <c r="M1475" i="1"/>
  <c r="M1476" i="1"/>
  <c r="M1477" i="1"/>
  <c r="M1478" i="1"/>
  <c r="M1479" i="1"/>
  <c r="M1480" i="1"/>
  <c r="M1481" i="1"/>
  <c r="M1491" i="1"/>
  <c r="M1465" i="1"/>
  <c r="M1493" i="1"/>
  <c r="M1494" i="1"/>
  <c r="M1512" i="1"/>
  <c r="M1513" i="1"/>
  <c r="M1492" i="1"/>
  <c r="M1495" i="1"/>
  <c r="M1496" i="1"/>
  <c r="M1497" i="1"/>
  <c r="M1498" i="1"/>
  <c r="M1499" i="1"/>
  <c r="M1520" i="1"/>
  <c r="M1514" i="1"/>
  <c r="M1515" i="1"/>
  <c r="M1500" i="1"/>
  <c r="M1501" i="1"/>
  <c r="M1502" i="1"/>
  <c r="M1503" i="1"/>
  <c r="M1516" i="1"/>
  <c r="M1517" i="1"/>
  <c r="M1504" i="1"/>
  <c r="M1505" i="1"/>
  <c r="M1506" i="1"/>
  <c r="M1507" i="1"/>
  <c r="M1508" i="1"/>
  <c r="M1509" i="1"/>
  <c r="M1518" i="1"/>
  <c r="M1510" i="1"/>
  <c r="M1511" i="1"/>
  <c r="M1519" i="1"/>
  <c r="M1561" i="1"/>
  <c r="M1547" i="1"/>
  <c r="M1521" i="1"/>
  <c r="M1562" i="1"/>
  <c r="M1522" i="1"/>
  <c r="M1550" i="1"/>
  <c r="M1563" i="1"/>
  <c r="M1564" i="1"/>
  <c r="M1565" i="1"/>
  <c r="M1566" i="1"/>
  <c r="M1567" i="1"/>
  <c r="M1551" i="1"/>
  <c r="M1568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69" i="1"/>
  <c r="M1570" i="1"/>
  <c r="M1571" i="1"/>
  <c r="M1572" i="1"/>
  <c r="M1573" i="1"/>
  <c r="M1574" i="1"/>
  <c r="M1575" i="1"/>
  <c r="M1576" i="1"/>
  <c r="M1577" i="1"/>
  <c r="M1578" i="1"/>
  <c r="M1579" i="1"/>
  <c r="M1542" i="1"/>
  <c r="M1543" i="1"/>
  <c r="M1552" i="1"/>
  <c r="M1580" i="1"/>
  <c r="M1544" i="1"/>
  <c r="M1553" i="1"/>
  <c r="M1548" i="1"/>
  <c r="M1549" i="1"/>
  <c r="M1545" i="1"/>
  <c r="M1554" i="1"/>
  <c r="M1555" i="1"/>
  <c r="M1556" i="1"/>
  <c r="M1557" i="1"/>
  <c r="M1558" i="1"/>
  <c r="M1559" i="1"/>
  <c r="M1560" i="1"/>
  <c r="M1581" i="1"/>
  <c r="M1582" i="1"/>
  <c r="M1583" i="1"/>
  <c r="M1546" i="1"/>
  <c r="M1584" i="1"/>
  <c r="M1585" i="1"/>
  <c r="M1586" i="1"/>
  <c r="M1587" i="1"/>
  <c r="M1596" i="1"/>
  <c r="M1588" i="1"/>
  <c r="M1589" i="1"/>
  <c r="M1597" i="1"/>
  <c r="M1590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591" i="1"/>
  <c r="M1592" i="1"/>
  <c r="M1621" i="1"/>
  <c r="M1593" i="1"/>
  <c r="M1622" i="1"/>
  <c r="M1623" i="1"/>
  <c r="M1624" i="1"/>
  <c r="M1594" i="1"/>
  <c r="M1625" i="1"/>
  <c r="M1595" i="1"/>
  <c r="M1626" i="1"/>
  <c r="M1627" i="1"/>
  <c r="M1628" i="1"/>
  <c r="M1633" i="1"/>
  <c r="M1634" i="1"/>
  <c r="M1635" i="1"/>
  <c r="M1629" i="1"/>
  <c r="M1630" i="1"/>
  <c r="M1636" i="1"/>
  <c r="M1637" i="1"/>
  <c r="M1631" i="1"/>
  <c r="M1632" i="1"/>
  <c r="M1638" i="1"/>
  <c r="M1639" i="1"/>
  <c r="M1640" i="1"/>
  <c r="M1641" i="1"/>
  <c r="M1642" i="1"/>
  <c r="M1669" i="1"/>
  <c r="M1643" i="1"/>
  <c r="M1670" i="1"/>
  <c r="M1644" i="1"/>
  <c r="M1658" i="1"/>
  <c r="M1659" i="1"/>
  <c r="M1660" i="1"/>
  <c r="M1661" i="1"/>
  <c r="M1662" i="1"/>
  <c r="M1663" i="1"/>
  <c r="M1664" i="1"/>
  <c r="M1665" i="1"/>
  <c r="M1666" i="1"/>
  <c r="M1667" i="1"/>
  <c r="M1668" i="1"/>
  <c r="M1645" i="1"/>
  <c r="M1646" i="1"/>
  <c r="M1671" i="1"/>
  <c r="M1672" i="1"/>
  <c r="M1673" i="1"/>
  <c r="M1647" i="1"/>
  <c r="M1648" i="1"/>
  <c r="M1649" i="1"/>
  <c r="M1650" i="1"/>
  <c r="M1651" i="1"/>
  <c r="M1652" i="1"/>
  <c r="M1653" i="1"/>
  <c r="M1674" i="1"/>
  <c r="M1654" i="1"/>
  <c r="M1655" i="1"/>
  <c r="M1656" i="1"/>
  <c r="M1657" i="1"/>
  <c r="M1677" i="1"/>
  <c r="M1698" i="1"/>
  <c r="M1699" i="1"/>
  <c r="M1700" i="1"/>
  <c r="M1675" i="1"/>
  <c r="M1676" i="1"/>
  <c r="M1678" i="1"/>
  <c r="M1679" i="1"/>
  <c r="M1701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41" i="1"/>
  <c r="M1722" i="1"/>
  <c r="M1729" i="1"/>
  <c r="M1730" i="1"/>
  <c r="M1723" i="1"/>
  <c r="M1731" i="1"/>
  <c r="M1732" i="1"/>
  <c r="M1724" i="1"/>
  <c r="M1733" i="1"/>
  <c r="M1725" i="1"/>
  <c r="M1734" i="1"/>
  <c r="M1735" i="1"/>
  <c r="M1736" i="1"/>
  <c r="M1737" i="1"/>
  <c r="M1742" i="1"/>
  <c r="M1726" i="1"/>
  <c r="M1738" i="1"/>
  <c r="M1727" i="1"/>
  <c r="M1739" i="1"/>
  <c r="M1740" i="1"/>
  <c r="M1743" i="1"/>
  <c r="M1728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804" i="1"/>
  <c r="M1805" i="1"/>
  <c r="M1770" i="1"/>
  <c r="M1771" i="1"/>
  <c r="M1772" i="1"/>
  <c r="M1806" i="1"/>
  <c r="M1807" i="1"/>
  <c r="M1773" i="1"/>
  <c r="M1790" i="1"/>
  <c r="M1808" i="1"/>
  <c r="M1774" i="1"/>
  <c r="M1809" i="1"/>
  <c r="M1791" i="1"/>
  <c r="M1792" i="1"/>
  <c r="M1810" i="1"/>
  <c r="M1811" i="1"/>
  <c r="M1812" i="1"/>
  <c r="M1813" i="1"/>
  <c r="M1814" i="1"/>
  <c r="M1815" i="1"/>
  <c r="M1816" i="1"/>
  <c r="M1817" i="1"/>
  <c r="M1818" i="1"/>
  <c r="M1819" i="1"/>
  <c r="M1775" i="1"/>
  <c r="M1776" i="1"/>
  <c r="M1777" i="1"/>
  <c r="M1820" i="1"/>
  <c r="M1821" i="1"/>
  <c r="M1793" i="1"/>
  <c r="M1794" i="1"/>
  <c r="M1795" i="1"/>
  <c r="M1778" i="1"/>
  <c r="M1796" i="1"/>
  <c r="M1779" i="1"/>
  <c r="M1780" i="1"/>
  <c r="M1781" i="1"/>
  <c r="M1797" i="1"/>
  <c r="M1798" i="1"/>
  <c r="M1799" i="1"/>
  <c r="M1782" i="1"/>
  <c r="M1800" i="1"/>
  <c r="M1783" i="1"/>
  <c r="M1784" i="1"/>
  <c r="M1785" i="1"/>
  <c r="M1786" i="1"/>
  <c r="M1787" i="1"/>
  <c r="M1788" i="1"/>
  <c r="M1801" i="1"/>
  <c r="M1802" i="1"/>
  <c r="M1803" i="1"/>
  <c r="M1789" i="1"/>
  <c r="M1822" i="1"/>
  <c r="M1823" i="1"/>
  <c r="M1824" i="1"/>
  <c r="M1825" i="1"/>
  <c r="M1826" i="1"/>
  <c r="M1827" i="1"/>
  <c r="M1901" i="1"/>
  <c r="M1902" i="1"/>
  <c r="M1882" i="1"/>
  <c r="M1883" i="1"/>
  <c r="M1828" i="1"/>
  <c r="M1884" i="1"/>
  <c r="M1885" i="1"/>
  <c r="M1886" i="1"/>
  <c r="M1837" i="1"/>
  <c r="M1838" i="1"/>
  <c r="M1839" i="1"/>
  <c r="M1840" i="1"/>
  <c r="M1841" i="1"/>
  <c r="M1842" i="1"/>
  <c r="M1843" i="1"/>
  <c r="M1887" i="1"/>
  <c r="M1888" i="1"/>
  <c r="M1889" i="1"/>
  <c r="M1890" i="1"/>
  <c r="M1891" i="1"/>
  <c r="M1892" i="1"/>
  <c r="M1893" i="1"/>
  <c r="M1903" i="1"/>
  <c r="M1904" i="1"/>
  <c r="M1905" i="1"/>
  <c r="M1906" i="1"/>
  <c r="M1894" i="1"/>
  <c r="M1829" i="1"/>
  <c r="M1844" i="1"/>
  <c r="M1895" i="1"/>
  <c r="M1830" i="1"/>
  <c r="M1845" i="1"/>
  <c r="M1896" i="1"/>
  <c r="M1907" i="1"/>
  <c r="M1897" i="1"/>
  <c r="M1831" i="1"/>
  <c r="M1832" i="1"/>
  <c r="M1846" i="1"/>
  <c r="M183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33" i="1"/>
  <c r="M1834" i="1"/>
  <c r="M1876" i="1"/>
  <c r="M1835" i="1"/>
  <c r="M1898" i="1"/>
  <c r="M1877" i="1"/>
  <c r="M1878" i="1"/>
  <c r="M1879" i="1"/>
  <c r="M1899" i="1"/>
  <c r="M1900" i="1"/>
  <c r="M1908" i="1"/>
  <c r="M1880" i="1"/>
  <c r="M1881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42" i="1"/>
  <c r="M1943" i="1"/>
  <c r="M1944" i="1"/>
  <c r="M1945" i="1"/>
  <c r="M1946" i="1"/>
  <c r="M1947" i="1"/>
  <c r="M1933" i="1"/>
  <c r="M1934" i="1"/>
  <c r="M1935" i="1"/>
  <c r="M1936" i="1"/>
  <c r="M1937" i="1"/>
  <c r="M1948" i="1"/>
  <c r="M1949" i="1"/>
  <c r="M1938" i="1"/>
  <c r="M1939" i="1"/>
  <c r="M1940" i="1"/>
  <c r="M1941" i="1"/>
  <c r="M1976" i="1"/>
  <c r="M1977" i="1"/>
  <c r="M1978" i="1"/>
  <c r="M1979" i="1"/>
  <c r="M1980" i="1"/>
  <c r="M1981" i="1"/>
  <c r="M1982" i="1"/>
  <c r="M1950" i="1"/>
  <c r="M1951" i="1"/>
  <c r="M1952" i="1"/>
  <c r="M1983" i="1"/>
  <c r="M1984" i="1"/>
  <c r="M1953" i="1"/>
  <c r="M1985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86" i="1"/>
  <c r="M1987" i="1"/>
  <c r="M1988" i="1"/>
  <c r="M1974" i="1"/>
  <c r="M1975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86" i="1"/>
  <c r="M2019" i="1"/>
  <c r="M2087" i="1"/>
  <c r="M2020" i="1"/>
  <c r="M2031" i="1"/>
  <c r="M2064" i="1"/>
  <c r="M2088" i="1"/>
  <c r="M2032" i="1"/>
  <c r="M2033" i="1"/>
  <c r="M2065" i="1"/>
  <c r="M2066" i="1"/>
  <c r="M2067" i="1"/>
  <c r="M2021" i="1"/>
  <c r="M2068" i="1"/>
  <c r="M2069" i="1"/>
  <c r="M2070" i="1"/>
  <c r="M2071" i="1"/>
  <c r="M2034" i="1"/>
  <c r="M2035" i="1"/>
  <c r="M2072" i="1"/>
  <c r="M2089" i="1"/>
  <c r="M2095" i="1"/>
  <c r="M2022" i="1"/>
  <c r="M2036" i="1"/>
  <c r="M2049" i="1"/>
  <c r="M2073" i="1"/>
  <c r="M2085" i="1"/>
  <c r="M2023" i="1"/>
  <c r="M2037" i="1"/>
  <c r="M2074" i="1"/>
  <c r="M2075" i="1"/>
  <c r="M2038" i="1"/>
  <c r="M2039" i="1"/>
  <c r="M2040" i="1"/>
  <c r="M2041" i="1"/>
  <c r="M2042" i="1"/>
  <c r="M2043" i="1"/>
  <c r="M2044" i="1"/>
  <c r="M2045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96" i="1"/>
  <c r="M2097" i="1"/>
  <c r="M2024" i="1"/>
  <c r="M2025" i="1"/>
  <c r="M2046" i="1"/>
  <c r="M2076" i="1"/>
  <c r="M2077" i="1"/>
  <c r="M2090" i="1"/>
  <c r="M2091" i="1"/>
  <c r="M2026" i="1"/>
  <c r="M2078" i="1"/>
  <c r="M2047" i="1"/>
  <c r="M2079" i="1"/>
  <c r="M2092" i="1"/>
  <c r="M2080" i="1"/>
  <c r="M2027" i="1"/>
  <c r="M2081" i="1"/>
  <c r="M2082" i="1"/>
  <c r="M2093" i="1"/>
  <c r="M2029" i="1"/>
  <c r="M2083" i="1"/>
  <c r="M2094" i="1"/>
  <c r="M2048" i="1"/>
  <c r="M2084" i="1"/>
  <c r="M2030" i="1"/>
  <c r="M2028" i="1"/>
  <c r="M2109" i="1"/>
  <c r="M2110" i="1"/>
  <c r="M2111" i="1"/>
  <c r="M2112" i="1"/>
  <c r="M2113" i="1"/>
  <c r="M2114" i="1"/>
  <c r="M2098" i="1"/>
  <c r="M2132" i="1"/>
  <c r="M2133" i="1"/>
  <c r="M2099" i="1"/>
  <c r="M2134" i="1"/>
  <c r="M2115" i="1"/>
  <c r="M2116" i="1"/>
  <c r="M2117" i="1"/>
  <c r="M2118" i="1"/>
  <c r="M2100" i="1"/>
  <c r="M2101" i="1"/>
  <c r="M2135" i="1"/>
  <c r="M2102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03" i="1"/>
  <c r="M2104" i="1"/>
  <c r="M2105" i="1"/>
  <c r="M2136" i="1"/>
  <c r="M2106" i="1"/>
  <c r="M2137" i="1"/>
  <c r="M2107" i="1"/>
  <c r="M2138" i="1"/>
  <c r="M2108" i="1"/>
  <c r="M2131" i="1"/>
  <c r="M2167" i="1"/>
  <c r="M2168" i="1"/>
  <c r="M2185" i="1"/>
  <c r="M2169" i="1"/>
  <c r="M2170" i="1"/>
  <c r="M2186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7" i="1"/>
  <c r="M2188" i="1"/>
  <c r="M2183" i="1"/>
  <c r="M2184" i="1"/>
  <c r="M2189" i="1"/>
  <c r="M2211" i="1"/>
  <c r="M2212" i="1"/>
  <c r="M2213" i="1"/>
  <c r="M2214" i="1"/>
  <c r="M2193" i="1"/>
  <c r="M2215" i="1"/>
  <c r="M2216" i="1"/>
  <c r="M2190" i="1"/>
  <c r="M2194" i="1"/>
  <c r="M2217" i="1"/>
  <c r="M2191" i="1"/>
  <c r="M2192" i="1"/>
  <c r="M2218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19" i="1"/>
  <c r="M2220" i="1"/>
  <c r="M2208" i="1"/>
  <c r="M2221" i="1"/>
  <c r="M2209" i="1"/>
  <c r="M2210" i="1"/>
  <c r="M2222" i="1"/>
  <c r="M2223" i="1"/>
  <c r="M2224" i="1"/>
  <c r="M2228" i="1"/>
  <c r="M2229" i="1"/>
  <c r="M2225" i="1"/>
  <c r="M2226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27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36" i="1"/>
  <c r="M2309" i="1"/>
  <c r="M2310" i="1"/>
  <c r="M2311" i="1"/>
  <c r="M2312" i="1"/>
  <c r="M2327" i="1"/>
  <c r="M2313" i="1"/>
  <c r="M2314" i="1"/>
  <c r="M2315" i="1"/>
  <c r="M2316" i="1"/>
  <c r="M2317" i="1"/>
  <c r="M2318" i="1"/>
  <c r="M2319" i="1"/>
  <c r="M2337" i="1"/>
  <c r="M2320" i="1"/>
  <c r="M2321" i="1"/>
  <c r="M2328" i="1"/>
  <c r="M2339" i="1"/>
  <c r="M2329" i="1"/>
  <c r="M2330" i="1"/>
  <c r="M2331" i="1"/>
  <c r="M2338" i="1"/>
  <c r="M2322" i="1"/>
  <c r="M2332" i="1"/>
  <c r="M2333" i="1"/>
  <c r="M2340" i="1"/>
  <c r="M2341" i="1"/>
  <c r="M2342" i="1"/>
  <c r="M2343" i="1"/>
  <c r="M2344" i="1"/>
  <c r="M2345" i="1"/>
  <c r="M2346" i="1"/>
  <c r="M2347" i="1"/>
  <c r="M2348" i="1"/>
  <c r="M2323" i="1"/>
  <c r="M2334" i="1"/>
  <c r="M2324" i="1"/>
  <c r="M2335" i="1"/>
  <c r="M2325" i="1"/>
  <c r="M2326" i="1"/>
  <c r="M2350" i="1"/>
  <c r="M2351" i="1"/>
  <c r="M2352" i="1"/>
  <c r="M2353" i="1"/>
  <c r="M2354" i="1"/>
  <c r="M2355" i="1"/>
  <c r="M2356" i="1"/>
  <c r="M2357" i="1"/>
  <c r="M2366" i="1"/>
  <c r="M2358" i="1"/>
  <c r="M2359" i="1"/>
  <c r="M2360" i="1"/>
  <c r="M2361" i="1"/>
  <c r="M2362" i="1"/>
  <c r="M2363" i="1"/>
  <c r="M2364" i="1"/>
  <c r="M2365" i="1"/>
  <c r="M2367" i="1"/>
  <c r="M2386" i="1"/>
  <c r="M2387" i="1"/>
  <c r="M2388" i="1"/>
  <c r="M2389" i="1"/>
  <c r="M2390" i="1"/>
  <c r="M2391" i="1"/>
  <c r="M2392" i="1"/>
  <c r="M2368" i="1"/>
  <c r="M2369" i="1"/>
  <c r="M2393" i="1"/>
  <c r="M2394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95" i="1"/>
  <c r="M2384" i="1"/>
  <c r="M2396" i="1"/>
  <c r="M2414" i="1"/>
  <c r="M2398" i="1"/>
  <c r="M2399" i="1"/>
  <c r="M2400" i="1"/>
  <c r="M2401" i="1"/>
  <c r="M2415" i="1"/>
  <c r="M2416" i="1"/>
  <c r="M2421" i="1"/>
  <c r="M2402" i="1"/>
  <c r="M2403" i="1"/>
  <c r="M2404" i="1"/>
  <c r="M2417" i="1"/>
  <c r="M2405" i="1"/>
  <c r="M2406" i="1"/>
  <c r="M2407" i="1"/>
  <c r="M2408" i="1"/>
  <c r="M2409" i="1"/>
  <c r="M2410" i="1"/>
  <c r="M2411" i="1"/>
  <c r="M2412" i="1"/>
  <c r="M2413" i="1"/>
  <c r="M2418" i="1"/>
  <c r="M2422" i="1"/>
  <c r="M2478" i="1"/>
  <c r="M2454" i="1"/>
  <c r="M2479" i="1"/>
  <c r="M2455" i="1"/>
  <c r="M2456" i="1"/>
  <c r="M2480" i="1"/>
  <c r="M2457" i="1"/>
  <c r="M2485" i="1"/>
  <c r="M2458" i="1"/>
  <c r="M2486" i="1"/>
  <c r="M2512" i="1"/>
  <c r="M2459" i="1"/>
  <c r="M2460" i="1"/>
  <c r="M2461" i="1"/>
  <c r="M2462" i="1"/>
  <c r="M2513" i="1"/>
  <c r="M2446" i="1"/>
  <c r="M2463" i="1"/>
  <c r="M2464" i="1"/>
  <c r="M2487" i="1"/>
  <c r="M2424" i="1"/>
  <c r="M2488" i="1"/>
  <c r="M2425" i="1"/>
  <c r="M2465" i="1"/>
  <c r="M2481" i="1"/>
  <c r="M2489" i="1"/>
  <c r="M2514" i="1"/>
  <c r="M2426" i="1"/>
  <c r="M2497" i="1"/>
  <c r="M2498" i="1"/>
  <c r="M2499" i="1"/>
  <c r="M2500" i="1"/>
  <c r="M2427" i="1"/>
  <c r="M2501" i="1"/>
  <c r="M2502" i="1"/>
  <c r="M2515" i="1"/>
  <c r="M2516" i="1"/>
  <c r="M2428" i="1"/>
  <c r="M2503" i="1"/>
  <c r="M2517" i="1"/>
  <c r="M2504" i="1"/>
  <c r="M2429" i="1"/>
  <c r="M2466" i="1"/>
  <c r="M2467" i="1"/>
  <c r="M2482" i="1"/>
  <c r="M2447" i="1"/>
  <c r="M2448" i="1"/>
  <c r="M2449" i="1"/>
  <c r="M2436" i="1"/>
  <c r="M2437" i="1"/>
  <c r="M2450" i="1"/>
  <c r="M2451" i="1"/>
  <c r="M2438" i="1"/>
  <c r="M2439" i="1"/>
  <c r="M2453" i="1"/>
  <c r="M2440" i="1"/>
  <c r="M2441" i="1"/>
  <c r="M2442" i="1"/>
  <c r="M2443" i="1"/>
  <c r="M2444" i="1"/>
  <c r="M2445" i="1"/>
  <c r="M2490" i="1"/>
  <c r="M2505" i="1"/>
  <c r="M2506" i="1"/>
  <c r="M2491" i="1"/>
  <c r="M2492" i="1"/>
  <c r="M2483" i="1"/>
  <c r="M2430" i="1"/>
  <c r="M2431" i="1"/>
  <c r="M2433" i="1"/>
  <c r="M2507" i="1"/>
  <c r="M2468" i="1"/>
  <c r="M2493" i="1"/>
  <c r="M2518" i="1"/>
  <c r="M2519" i="1"/>
  <c r="M2469" i="1"/>
  <c r="M2470" i="1"/>
  <c r="M2472" i="1"/>
  <c r="M2494" i="1"/>
  <c r="M2508" i="1"/>
  <c r="M2495" i="1"/>
  <c r="M2473" i="1"/>
  <c r="M2530" i="1"/>
  <c r="M2529" i="1"/>
  <c r="M2520" i="1"/>
  <c r="M2535" i="1"/>
  <c r="M2531" i="1"/>
  <c r="M2532" i="1"/>
  <c r="M2521" i="1"/>
  <c r="M2525" i="1"/>
  <c r="M2527" i="1"/>
  <c r="M2528" i="1"/>
  <c r="M2534" i="1"/>
  <c r="M2524" i="1"/>
  <c r="M2526" i="1"/>
  <c r="M2522" i="1"/>
  <c r="M2536" i="1"/>
  <c r="M2537" i="1"/>
  <c r="M2533" i="1"/>
  <c r="M2523" i="1"/>
  <c r="M2538" i="1"/>
  <c r="M2539" i="1"/>
  <c r="M2551" i="1"/>
  <c r="M2552" i="1"/>
  <c r="M2553" i="1"/>
  <c r="M2545" i="1"/>
  <c r="M2550" i="1"/>
  <c r="M2560" i="1"/>
  <c r="M2559" i="1"/>
  <c r="M2554" i="1"/>
  <c r="M2556" i="1"/>
  <c r="M2557" i="1"/>
  <c r="M2558" i="1"/>
  <c r="M2555" i="1"/>
  <c r="M2547" i="1"/>
  <c r="M2543" i="1"/>
  <c r="M2544" i="1"/>
  <c r="M2548" i="1"/>
  <c r="M2549" i="1"/>
  <c r="M2546" i="1"/>
  <c r="M2572" i="1"/>
  <c r="M2565" i="1"/>
  <c r="M2566" i="1"/>
  <c r="M2567" i="1"/>
  <c r="M2568" i="1"/>
  <c r="M2569" i="1"/>
  <c r="M2570" i="1"/>
  <c r="M2571" i="1"/>
  <c r="M2564" i="1"/>
  <c r="M2573" i="1"/>
  <c r="M2575" i="1"/>
  <c r="M2574" i="1"/>
  <c r="M2576" i="1"/>
  <c r="M2579" i="1"/>
  <c r="M2577" i="1"/>
  <c r="M2582" i="1"/>
  <c r="M2583" i="1"/>
  <c r="M2584" i="1"/>
  <c r="M2580" i="1"/>
  <c r="M2581" i="1"/>
  <c r="M2578" i="1"/>
  <c r="M2585" i="1"/>
  <c r="M2596" i="1"/>
  <c r="M2590" i="1"/>
  <c r="M2591" i="1"/>
  <c r="M2592" i="1"/>
  <c r="M2593" i="1"/>
  <c r="M2594" i="1"/>
  <c r="M2595" i="1"/>
  <c r="M2586" i="1"/>
  <c r="M2587" i="1"/>
  <c r="M2588" i="1"/>
  <c r="M2589" i="1"/>
  <c r="M2597" i="1"/>
  <c r="M2598" i="1"/>
  <c r="M2599" i="1"/>
  <c r="M2600" i="1"/>
  <c r="M2604" i="1"/>
  <c r="M2627" i="1"/>
  <c r="M2628" i="1"/>
  <c r="M2603" i="1"/>
  <c r="M2626" i="1"/>
  <c r="M2625" i="1"/>
  <c r="M2629" i="1"/>
  <c r="M2601" i="1"/>
  <c r="M2630" i="1"/>
  <c r="M2631" i="1"/>
  <c r="M2619" i="1"/>
  <c r="M2620" i="1"/>
  <c r="M2636" i="1"/>
  <c r="M2637" i="1"/>
  <c r="M2634" i="1"/>
  <c r="M2635" i="1"/>
  <c r="M2638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39" i="1"/>
  <c r="M2647" i="1"/>
  <c r="M2648" i="1"/>
  <c r="M2649" i="1"/>
  <c r="M2640" i="1"/>
  <c r="M2349" i="1"/>
  <c r="M2397" i="1"/>
  <c r="M2419" i="1"/>
  <c r="M2423" i="1"/>
  <c r="M2434" i="1"/>
  <c r="M2435" i="1"/>
  <c r="M2474" i="1"/>
  <c r="M2496" i="1"/>
  <c r="M2509" i="1"/>
  <c r="M2510" i="1"/>
  <c r="M2511" i="1"/>
  <c r="M2561" i="1"/>
  <c r="M2562" i="1"/>
  <c r="M2602" i="1"/>
  <c r="M2621" i="1"/>
  <c r="M2622" i="1"/>
  <c r="M2641" i="1"/>
  <c r="M2642" i="1"/>
  <c r="M2643" i="1"/>
  <c r="M2644" i="1"/>
  <c r="M2645" i="1"/>
  <c r="M2646" i="1"/>
  <c r="M2650" i="1"/>
  <c r="M2651" i="1"/>
  <c r="M2652" i="1"/>
  <c r="M2653" i="1"/>
  <c r="M2654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6" i="1"/>
  <c r="M2687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655" i="1"/>
  <c r="M2688" i="1"/>
  <c r="M2711" i="1"/>
  <c r="M2715" i="1"/>
  <c r="M2716" i="1"/>
  <c r="M2717" i="1"/>
  <c r="M2718" i="1"/>
  <c r="M2719" i="1"/>
  <c r="M2720" i="1"/>
  <c r="M2721" i="1"/>
  <c r="M2722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72" i="1"/>
  <c r="M2773" i="1"/>
  <c r="M2774" i="1"/>
  <c r="M2775" i="1"/>
  <c r="M2776" i="1"/>
  <c r="M2777" i="1"/>
  <c r="M2778" i="1"/>
  <c r="M2779" i="1"/>
  <c r="M2814" i="1"/>
  <c r="M2830" i="1"/>
  <c r="M2831" i="1"/>
  <c r="M2832" i="1"/>
  <c r="M2833" i="1"/>
  <c r="M2834" i="1"/>
  <c r="M2815" i="1"/>
  <c r="M2835" i="1"/>
  <c r="M2836" i="1"/>
  <c r="M2852" i="1"/>
  <c r="M2837" i="1"/>
  <c r="M2851" i="1"/>
  <c r="M2623" i="1"/>
  <c r="M2624" i="1"/>
  <c r="M2838" i="1"/>
  <c r="M2839" i="1"/>
  <c r="M2840" i="1"/>
  <c r="M2841" i="1"/>
  <c r="M2842" i="1"/>
  <c r="M2843" i="1"/>
  <c r="M2844" i="1"/>
  <c r="M2845" i="1"/>
  <c r="M2846" i="1"/>
  <c r="M2853" i="1"/>
  <c r="M2854" i="1"/>
  <c r="M2855" i="1"/>
  <c r="M2856" i="1"/>
  <c r="M2857" i="1"/>
  <c r="M2858" i="1"/>
  <c r="M2859" i="1"/>
  <c r="M2860" i="1"/>
  <c r="M2861" i="1"/>
  <c r="M2862" i="1"/>
  <c r="M2863" i="1"/>
  <c r="M311" i="1"/>
  <c r="M16" i="1"/>
  <c r="M17" i="1"/>
  <c r="M232" i="1"/>
  <c r="M233" i="1"/>
  <c r="M102" i="1"/>
  <c r="M255" i="1"/>
  <c r="M256" i="1"/>
  <c r="M142" i="1"/>
  <c r="M312" i="1"/>
  <c r="M234" i="1"/>
  <c r="M235" i="1"/>
  <c r="M257" i="1"/>
  <c r="M191" i="1"/>
  <c r="M192" i="1"/>
  <c r="M284" i="1"/>
  <c r="M83" i="1"/>
  <c r="M163" i="1"/>
  <c r="M164" i="1"/>
  <c r="M45" i="1"/>
  <c r="M46" i="1"/>
  <c r="M47" i="1"/>
  <c r="M84" i="1"/>
  <c r="M101" i="1"/>
  <c r="M131" i="1"/>
  <c r="M200" i="1"/>
  <c r="M254" i="1"/>
  <c r="M309" i="1"/>
  <c r="M310" i="1"/>
  <c r="M87" i="1"/>
  <c r="U698" i="1" l="1"/>
  <c r="U699" i="1"/>
  <c r="U700" i="1"/>
  <c r="U709" i="1"/>
  <c r="U702" i="1"/>
  <c r="P698" i="1"/>
  <c r="P699" i="1"/>
  <c r="P700" i="1"/>
  <c r="P668" i="1"/>
  <c r="P669" i="1"/>
  <c r="P675" i="1"/>
  <c r="P671" i="1"/>
  <c r="P672" i="1"/>
  <c r="P673" i="1"/>
  <c r="P674" i="1"/>
  <c r="P667" i="1"/>
  <c r="P655" i="1"/>
  <c r="P656" i="1"/>
  <c r="P657" i="1"/>
  <c r="P658" i="1"/>
  <c r="P659" i="1"/>
  <c r="P660" i="1"/>
  <c r="P661" i="1"/>
  <c r="P662" i="1"/>
  <c r="P663" i="1"/>
  <c r="P670" i="1"/>
  <c r="P664" i="1"/>
  <c r="P665" i="1"/>
  <c r="P666" i="1"/>
  <c r="P676" i="1"/>
  <c r="P87" i="1"/>
  <c r="W702" i="1" l="1"/>
  <c r="W709" i="1"/>
  <c r="T698" i="1"/>
  <c r="W698" i="1"/>
  <c r="T699" i="1"/>
  <c r="W699" i="1"/>
  <c r="T700" i="1"/>
  <c r="W700" i="1"/>
  <c r="Q676" i="1"/>
  <c r="Q660" i="1"/>
  <c r="Q656" i="1"/>
  <c r="Q669" i="1"/>
  <c r="Q87" i="1"/>
  <c r="Q661" i="1"/>
  <c r="Q674" i="1"/>
  <c r="Q666" i="1"/>
  <c r="Q663" i="1"/>
  <c r="Q659" i="1"/>
  <c r="Q655" i="1"/>
  <c r="Q672" i="1"/>
  <c r="Q668" i="1"/>
  <c r="Q670" i="1"/>
  <c r="Q673" i="1"/>
  <c r="Q664" i="1"/>
  <c r="Q657" i="1"/>
  <c r="Q675" i="1"/>
  <c r="Q665" i="1"/>
  <c r="Q662" i="1"/>
  <c r="Q658" i="1"/>
  <c r="Q667" i="1"/>
  <c r="Q671" i="1"/>
  <c r="P558" i="1"/>
  <c r="P557" i="1"/>
  <c r="P552" i="1"/>
  <c r="P553" i="1"/>
  <c r="P554" i="1"/>
  <c r="P561" i="1"/>
  <c r="P549" i="1"/>
  <c r="P550" i="1"/>
  <c r="P559" i="1"/>
  <c r="P541" i="1"/>
  <c r="P542" i="1"/>
  <c r="P543" i="1"/>
  <c r="P544" i="1"/>
  <c r="P545" i="1"/>
  <c r="P546" i="1"/>
  <c r="P547" i="1"/>
  <c r="P555" i="1"/>
  <c r="P556" i="1"/>
  <c r="P551" i="1"/>
  <c r="P548" i="1"/>
  <c r="P560" i="1"/>
  <c r="P562" i="1"/>
  <c r="Q546" i="1" l="1"/>
  <c r="Q542" i="1"/>
  <c r="Q552" i="1"/>
  <c r="Q548" i="1"/>
  <c r="Q543" i="1"/>
  <c r="Q553" i="1"/>
  <c r="Q555" i="1"/>
  <c r="Q544" i="1"/>
  <c r="Q559" i="1"/>
  <c r="Q554" i="1"/>
  <c r="Q558" i="1"/>
  <c r="Q551" i="1"/>
  <c r="Q549" i="1"/>
  <c r="Q547" i="1"/>
  <c r="Q550" i="1"/>
  <c r="Q560" i="1"/>
  <c r="Q562" i="1"/>
  <c r="Q556" i="1"/>
  <c r="Q545" i="1"/>
  <c r="Q541" i="1"/>
  <c r="Q561" i="1"/>
  <c r="Q557" i="1"/>
  <c r="E3" i="2"/>
  <c r="E10" i="2"/>
  <c r="G17" i="2" l="1"/>
  <c r="G24" i="2"/>
  <c r="G31" i="2"/>
  <c r="G38" i="2"/>
  <c r="G45" i="2"/>
  <c r="G52" i="2"/>
  <c r="G59" i="2"/>
  <c r="G66" i="2"/>
  <c r="G73" i="2"/>
  <c r="G80" i="2"/>
  <c r="G87" i="2"/>
  <c r="G94" i="2"/>
  <c r="G101" i="2"/>
  <c r="G108" i="2"/>
  <c r="G115" i="2"/>
  <c r="G122" i="2"/>
  <c r="G129" i="2"/>
  <c r="G136" i="2"/>
  <c r="G143" i="2"/>
  <c r="G150" i="2"/>
  <c r="G157" i="2"/>
  <c r="G164" i="2"/>
  <c r="G171" i="2"/>
  <c r="G178" i="2"/>
  <c r="G185" i="2"/>
  <c r="G192" i="2"/>
  <c r="G199" i="2"/>
  <c r="G206" i="2"/>
  <c r="G213" i="2"/>
  <c r="G220" i="2"/>
  <c r="G227" i="2"/>
  <c r="G234" i="2"/>
  <c r="G241" i="2"/>
  <c r="G248" i="2"/>
  <c r="G255" i="2"/>
  <c r="G262" i="2"/>
  <c r="G269" i="2"/>
  <c r="G276" i="2"/>
  <c r="G283" i="2"/>
  <c r="G290" i="2"/>
  <c r="G297" i="2"/>
  <c r="G304" i="2"/>
  <c r="G311" i="2"/>
  <c r="G318" i="2"/>
  <c r="G325" i="2"/>
  <c r="G332" i="2"/>
  <c r="G339" i="2"/>
  <c r="G346" i="2"/>
  <c r="G353" i="2"/>
  <c r="G360" i="2"/>
  <c r="G367" i="2"/>
  <c r="G374" i="2"/>
  <c r="G381" i="2"/>
  <c r="G388" i="2"/>
  <c r="G395" i="2"/>
  <c r="G402" i="2"/>
  <c r="G409" i="2"/>
  <c r="G416" i="2"/>
  <c r="G423" i="2"/>
  <c r="G430" i="2"/>
  <c r="G437" i="2"/>
  <c r="G444" i="2"/>
  <c r="G451" i="2"/>
  <c r="G458" i="2"/>
  <c r="G465" i="2"/>
  <c r="G472" i="2"/>
  <c r="G479" i="2"/>
  <c r="G486" i="2"/>
  <c r="G493" i="2"/>
  <c r="G500" i="2"/>
  <c r="G507" i="2"/>
  <c r="G514" i="2"/>
  <c r="G521" i="2"/>
  <c r="G528" i="2"/>
  <c r="G535" i="2"/>
  <c r="G542" i="2"/>
  <c r="G549" i="2"/>
  <c r="G556" i="2"/>
  <c r="G563" i="2"/>
  <c r="G570" i="2"/>
  <c r="G577" i="2"/>
  <c r="G584" i="2"/>
  <c r="G591" i="2"/>
  <c r="G598" i="2"/>
  <c r="G605" i="2"/>
  <c r="G612" i="2"/>
  <c r="G10" i="2"/>
  <c r="C17" i="2"/>
  <c r="C24" i="2"/>
  <c r="C31" i="2"/>
  <c r="C38" i="2"/>
  <c r="C45" i="2"/>
  <c r="C52" i="2"/>
  <c r="C59" i="2"/>
  <c r="C66" i="2"/>
  <c r="C73" i="2"/>
  <c r="C80" i="2"/>
  <c r="C87" i="2"/>
  <c r="C94" i="2"/>
  <c r="C101" i="2"/>
  <c r="C108" i="2"/>
  <c r="C115" i="2"/>
  <c r="C122" i="2"/>
  <c r="C129" i="2"/>
  <c r="C136" i="2"/>
  <c r="C143" i="2"/>
  <c r="C150" i="2"/>
  <c r="C157" i="2"/>
  <c r="C164" i="2"/>
  <c r="C171" i="2"/>
  <c r="C178" i="2"/>
  <c r="C185" i="2"/>
  <c r="C192" i="2"/>
  <c r="C199" i="2"/>
  <c r="C206" i="2"/>
  <c r="C213" i="2"/>
  <c r="C220" i="2"/>
  <c r="C227" i="2"/>
  <c r="C234" i="2"/>
  <c r="C241" i="2"/>
  <c r="C248" i="2"/>
  <c r="C255" i="2"/>
  <c r="C262" i="2"/>
  <c r="C269" i="2"/>
  <c r="C276" i="2"/>
  <c r="C283" i="2"/>
  <c r="C290" i="2"/>
  <c r="C297" i="2"/>
  <c r="C304" i="2"/>
  <c r="C311" i="2"/>
  <c r="C318" i="2"/>
  <c r="C325" i="2"/>
  <c r="C332" i="2"/>
  <c r="C339" i="2"/>
  <c r="C346" i="2"/>
  <c r="C353" i="2"/>
  <c r="C360" i="2"/>
  <c r="C367" i="2"/>
  <c r="C374" i="2"/>
  <c r="C381" i="2"/>
  <c r="C388" i="2"/>
  <c r="C395" i="2"/>
  <c r="C402" i="2"/>
  <c r="C409" i="2"/>
  <c r="C416" i="2"/>
  <c r="C423" i="2"/>
  <c r="C430" i="2"/>
  <c r="C437" i="2"/>
  <c r="C444" i="2"/>
  <c r="C451" i="2"/>
  <c r="C458" i="2"/>
  <c r="C465" i="2"/>
  <c r="C472" i="2"/>
  <c r="C479" i="2"/>
  <c r="C486" i="2"/>
  <c r="C493" i="2"/>
  <c r="C500" i="2"/>
  <c r="C507" i="2"/>
  <c r="C514" i="2"/>
  <c r="C521" i="2"/>
  <c r="C528" i="2"/>
  <c r="C535" i="2"/>
  <c r="C542" i="2"/>
  <c r="C549" i="2"/>
  <c r="C556" i="2"/>
  <c r="C563" i="2"/>
  <c r="C570" i="2"/>
  <c r="C577" i="2"/>
  <c r="C584" i="2"/>
  <c r="C591" i="2"/>
  <c r="C598" i="2"/>
  <c r="C605" i="2"/>
  <c r="C612" i="2"/>
  <c r="E17" i="2"/>
  <c r="E24" i="2"/>
  <c r="E31" i="2"/>
  <c r="E38" i="2"/>
  <c r="E45" i="2"/>
  <c r="E52" i="2"/>
  <c r="E59" i="2"/>
  <c r="E66" i="2"/>
  <c r="E73" i="2"/>
  <c r="E80" i="2"/>
  <c r="E87" i="2"/>
  <c r="E94" i="2"/>
  <c r="E101" i="2"/>
  <c r="E108" i="2"/>
  <c r="E115" i="2"/>
  <c r="E122" i="2"/>
  <c r="E129" i="2"/>
  <c r="E136" i="2"/>
  <c r="E143" i="2"/>
  <c r="E150" i="2"/>
  <c r="E157" i="2"/>
  <c r="E164" i="2"/>
  <c r="E171" i="2"/>
  <c r="E178" i="2"/>
  <c r="E185" i="2"/>
  <c r="E192" i="2"/>
  <c r="E199" i="2"/>
  <c r="E206" i="2"/>
  <c r="E213" i="2"/>
  <c r="E220" i="2"/>
  <c r="E227" i="2"/>
  <c r="E234" i="2"/>
  <c r="E241" i="2"/>
  <c r="E248" i="2"/>
  <c r="E255" i="2"/>
  <c r="E262" i="2"/>
  <c r="E269" i="2"/>
  <c r="E276" i="2"/>
  <c r="E283" i="2"/>
  <c r="E290" i="2"/>
  <c r="E297" i="2"/>
  <c r="E304" i="2"/>
  <c r="E311" i="2"/>
  <c r="E318" i="2"/>
  <c r="E325" i="2"/>
  <c r="E332" i="2"/>
  <c r="E339" i="2"/>
  <c r="E346" i="2"/>
  <c r="E353" i="2"/>
  <c r="E360" i="2"/>
  <c r="E367" i="2"/>
  <c r="E374" i="2"/>
  <c r="E381" i="2"/>
  <c r="E388" i="2"/>
  <c r="E395" i="2"/>
  <c r="E402" i="2"/>
  <c r="E409" i="2"/>
  <c r="E416" i="2"/>
  <c r="E423" i="2"/>
  <c r="E430" i="2"/>
  <c r="E437" i="2"/>
  <c r="E444" i="2"/>
  <c r="E451" i="2"/>
  <c r="E458" i="2"/>
  <c r="E465" i="2"/>
  <c r="E472" i="2"/>
  <c r="E479" i="2"/>
  <c r="E486" i="2"/>
  <c r="E493" i="2"/>
  <c r="E500" i="2"/>
  <c r="E507" i="2"/>
  <c r="E514" i="2"/>
  <c r="E521" i="2"/>
  <c r="E528" i="2"/>
  <c r="E535" i="2"/>
  <c r="E542" i="2"/>
  <c r="E549" i="2"/>
  <c r="E556" i="2"/>
  <c r="E563" i="2"/>
  <c r="E570" i="2"/>
  <c r="E577" i="2"/>
  <c r="E584" i="2"/>
  <c r="E591" i="2"/>
  <c r="E598" i="2"/>
  <c r="E605" i="2"/>
  <c r="E612" i="2"/>
  <c r="C10" i="2"/>
  <c r="AY1" i="2"/>
  <c r="AY37" i="2" s="1"/>
  <c r="AX1" i="2"/>
  <c r="AX9" i="2" s="1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3" i="2"/>
  <c r="AQ10" i="2"/>
  <c r="AQ3" i="2"/>
  <c r="AQ4" i="2"/>
  <c r="AQ5" i="2"/>
  <c r="AQ6" i="2"/>
  <c r="AQ7" i="2"/>
  <c r="AQ8" i="2"/>
  <c r="AQ9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3" i="2"/>
  <c r="AN8" i="2"/>
  <c r="AN4" i="2"/>
  <c r="AN5" i="2"/>
  <c r="AN6" i="2"/>
  <c r="AN7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3" i="2"/>
  <c r="AJ12" i="2"/>
  <c r="AJ4" i="2"/>
  <c r="AJ5" i="2"/>
  <c r="AJ6" i="2"/>
  <c r="AJ7" i="2"/>
  <c r="AJ8" i="2"/>
  <c r="AJ9" i="2"/>
  <c r="AJ10" i="2"/>
  <c r="AJ11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3" i="2"/>
  <c r="AE11" i="2"/>
  <c r="AE4" i="2"/>
  <c r="AE5" i="2"/>
  <c r="AE6" i="2"/>
  <c r="AE7" i="2"/>
  <c r="AE8" i="2"/>
  <c r="AE9" i="2"/>
  <c r="AE10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3" i="2"/>
  <c r="AC6" i="2"/>
  <c r="AC4" i="2"/>
  <c r="AC5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3" i="2"/>
  <c r="AB7" i="2"/>
  <c r="AB4" i="2"/>
  <c r="AB5" i="2"/>
  <c r="AB6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3" i="2"/>
  <c r="AA7" i="2"/>
  <c r="AA4" i="2"/>
  <c r="AA5" i="2"/>
  <c r="AA6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3" i="2"/>
  <c r="Z11" i="2"/>
  <c r="Z9" i="2"/>
  <c r="Z3" i="2"/>
  <c r="Z4" i="2"/>
  <c r="Z5" i="2"/>
  <c r="Z6" i="2"/>
  <c r="Z7" i="2"/>
  <c r="Z8" i="2"/>
  <c r="Z10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Y15" i="2"/>
  <c r="Y7" i="2"/>
  <c r="Y4" i="2"/>
  <c r="Y5" i="2"/>
  <c r="Y6" i="2"/>
  <c r="Y8" i="2"/>
  <c r="Y9" i="2"/>
  <c r="Y10" i="2"/>
  <c r="Y11" i="2"/>
  <c r="Y12" i="2"/>
  <c r="Y13" i="2"/>
  <c r="Y14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3" i="2"/>
  <c r="I21" i="2"/>
  <c r="I4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3" i="2"/>
  <c r="I5" i="2"/>
  <c r="U191" i="1"/>
  <c r="U192" i="1"/>
  <c r="U284" i="1"/>
  <c r="U83" i="1"/>
  <c r="U163" i="1"/>
  <c r="U164" i="1"/>
  <c r="U45" i="1"/>
  <c r="U46" i="1"/>
  <c r="U47" i="1"/>
  <c r="U84" i="1"/>
  <c r="U101" i="1"/>
  <c r="U131" i="1"/>
  <c r="U200" i="1"/>
  <c r="U254" i="1"/>
  <c r="U309" i="1"/>
  <c r="U310" i="1"/>
  <c r="U311" i="1"/>
  <c r="U16" i="1"/>
  <c r="U17" i="1"/>
  <c r="U232" i="1"/>
  <c r="U233" i="1"/>
  <c r="U102" i="1"/>
  <c r="U255" i="1"/>
  <c r="U256" i="1"/>
  <c r="U142" i="1"/>
  <c r="U312" i="1"/>
  <c r="U234" i="1"/>
  <c r="U235" i="1"/>
  <c r="U257" i="1"/>
  <c r="U313" i="1"/>
  <c r="U314" i="1"/>
  <c r="U315" i="1"/>
  <c r="U10" i="1"/>
  <c r="U12" i="1"/>
  <c r="U19" i="1"/>
  <c r="U42" i="1"/>
  <c r="U267" i="1"/>
  <c r="U268" i="1"/>
  <c r="U135" i="1"/>
  <c r="U269" i="1"/>
  <c r="U270" i="1"/>
  <c r="U96" i="1"/>
  <c r="U97" i="1"/>
  <c r="U50" i="1"/>
  <c r="U72" i="1"/>
  <c r="U89" i="1"/>
  <c r="U98" i="1"/>
  <c r="U104" i="1"/>
  <c r="U130" i="1"/>
  <c r="U137" i="1"/>
  <c r="U189" i="1"/>
  <c r="U190" i="1"/>
  <c r="U193" i="1"/>
  <c r="U273" i="1"/>
  <c r="U237" i="1"/>
  <c r="U274" i="1"/>
  <c r="U308" i="1"/>
  <c r="U275" i="1"/>
  <c r="U280" i="1"/>
  <c r="U285" i="1"/>
  <c r="U321" i="1"/>
  <c r="U322" i="1"/>
  <c r="U323" i="1"/>
  <c r="U264" i="1"/>
  <c r="U319" i="1"/>
  <c r="U265" i="1"/>
  <c r="U266" i="1"/>
  <c r="U14" i="1"/>
  <c r="U15" i="1"/>
  <c r="U92" i="1"/>
  <c r="U93" i="1"/>
  <c r="U94" i="1"/>
  <c r="U198" i="1"/>
  <c r="U199" i="1"/>
  <c r="U281" i="1"/>
  <c r="U7" i="1"/>
  <c r="U145" i="1"/>
  <c r="U146" i="1"/>
  <c r="U147" i="1"/>
  <c r="U148" i="1"/>
  <c r="U11" i="1"/>
  <c r="U49" i="1"/>
  <c r="U68" i="1"/>
  <c r="U88" i="1"/>
  <c r="U129" i="1"/>
  <c r="U136" i="1"/>
  <c r="U204" i="1"/>
  <c r="U236" i="1"/>
  <c r="U271" i="1"/>
  <c r="U320" i="1"/>
  <c r="U100" i="1"/>
  <c r="U230" i="1"/>
  <c r="U128" i="1"/>
  <c r="U141" i="1"/>
  <c r="U188" i="1"/>
  <c r="U231" i="1"/>
  <c r="U278" i="1"/>
  <c r="U282" i="1"/>
  <c r="U229" i="1"/>
  <c r="U2" i="1"/>
  <c r="U3" i="1"/>
  <c r="U4" i="1"/>
  <c r="U5" i="1"/>
  <c r="U6" i="1"/>
  <c r="U21" i="1"/>
  <c r="U22" i="1"/>
  <c r="U23" i="1"/>
  <c r="U24" i="1"/>
  <c r="U25" i="1"/>
  <c r="U26" i="1"/>
  <c r="U27" i="1"/>
  <c r="U765" i="1"/>
  <c r="U28" i="1"/>
  <c r="U29" i="1"/>
  <c r="U30" i="1"/>
  <c r="U31" i="1"/>
  <c r="U32" i="1"/>
  <c r="U33" i="1"/>
  <c r="U34" i="1"/>
  <c r="U35" i="1"/>
  <c r="U36" i="1"/>
  <c r="U37" i="1"/>
  <c r="U75" i="1"/>
  <c r="U76" i="1"/>
  <c r="U77" i="1"/>
  <c r="U78" i="1"/>
  <c r="U79" i="1"/>
  <c r="U80" i="1"/>
  <c r="U766" i="1"/>
  <c r="U107" i="1"/>
  <c r="U108" i="1"/>
  <c r="U109" i="1"/>
  <c r="U105" i="1"/>
  <c r="U110" i="1"/>
  <c r="U111" i="1"/>
  <c r="U112" i="1"/>
  <c r="U113" i="1"/>
  <c r="U114" i="1"/>
  <c r="U767" i="1"/>
  <c r="U115" i="1"/>
  <c r="U116" i="1"/>
  <c r="U117" i="1"/>
  <c r="U118" i="1"/>
  <c r="U119" i="1"/>
  <c r="U120" i="1"/>
  <c r="U121" i="1"/>
  <c r="U122" i="1"/>
  <c r="U768" i="1"/>
  <c r="U123" i="1"/>
  <c r="U124" i="1"/>
  <c r="U106" i="1"/>
  <c r="U150" i="1"/>
  <c r="U151" i="1"/>
  <c r="U152" i="1"/>
  <c r="U153" i="1"/>
  <c r="U154" i="1"/>
  <c r="U155" i="1"/>
  <c r="U156" i="1"/>
  <c r="U157" i="1"/>
  <c r="U158" i="1"/>
  <c r="U159" i="1"/>
  <c r="U160" i="1"/>
  <c r="U769" i="1"/>
  <c r="U206" i="1"/>
  <c r="U207" i="1"/>
  <c r="U208" i="1"/>
  <c r="U238" i="1"/>
  <c r="U209" i="1"/>
  <c r="U210" i="1"/>
  <c r="U211" i="1"/>
  <c r="U212" i="1"/>
  <c r="U213" i="1"/>
  <c r="U214" i="1"/>
  <c r="U770" i="1"/>
  <c r="U215" i="1"/>
  <c r="U216" i="1"/>
  <c r="U239" i="1"/>
  <c r="U217" i="1"/>
  <c r="U218" i="1"/>
  <c r="U219" i="1"/>
  <c r="U771" i="1"/>
  <c r="U220" i="1"/>
  <c r="U221" i="1"/>
  <c r="U222" i="1"/>
  <c r="U223" i="1"/>
  <c r="U772" i="1"/>
  <c r="U287" i="1"/>
  <c r="U303" i="1"/>
  <c r="U304" i="1"/>
  <c r="U288" i="1"/>
  <c r="U773" i="1"/>
  <c r="U289" i="1"/>
  <c r="U290" i="1"/>
  <c r="U291" i="1"/>
  <c r="U292" i="1"/>
  <c r="U286" i="1"/>
  <c r="U293" i="1"/>
  <c r="U294" i="1"/>
  <c r="U295" i="1"/>
  <c r="U296" i="1"/>
  <c r="U297" i="1"/>
  <c r="U298" i="1"/>
  <c r="U299" i="1"/>
  <c r="U300" i="1"/>
  <c r="U301" i="1"/>
  <c r="U73" i="1"/>
  <c r="U74" i="1"/>
  <c r="U18" i="1"/>
  <c r="U40" i="1"/>
  <c r="U41" i="1"/>
  <c r="U85" i="1"/>
  <c r="U86" i="1"/>
  <c r="U103" i="1"/>
  <c r="U132" i="1"/>
  <c r="U133" i="1"/>
  <c r="U201" i="1"/>
  <c r="U202" i="1"/>
  <c r="U258" i="1"/>
  <c r="U259" i="1"/>
  <c r="U316" i="1"/>
  <c r="U317" i="1"/>
  <c r="U143" i="1"/>
  <c r="U144" i="1"/>
  <c r="U263" i="1"/>
  <c r="U196" i="1"/>
  <c r="U197" i="1"/>
  <c r="U305" i="1"/>
  <c r="U138" i="1"/>
  <c r="U38" i="1"/>
  <c r="U51" i="1"/>
  <c r="U91" i="1"/>
  <c r="U162" i="1"/>
  <c r="U81" i="1"/>
  <c r="U277" i="1"/>
  <c r="U44" i="1"/>
  <c r="U125" i="1"/>
  <c r="U195" i="1"/>
  <c r="U224" i="1"/>
  <c r="U8" i="1"/>
  <c r="U9" i="1"/>
  <c r="U48" i="1"/>
  <c r="U95" i="1"/>
  <c r="U134" i="1"/>
  <c r="U203" i="1"/>
  <c r="U262" i="1"/>
  <c r="U283" i="1"/>
  <c r="U318" i="1"/>
  <c r="U276" i="1"/>
  <c r="U69" i="1"/>
  <c r="U70" i="1"/>
  <c r="U71" i="1"/>
  <c r="U165" i="1"/>
  <c r="U166" i="1"/>
  <c r="U272" i="1"/>
  <c r="U240" i="1"/>
  <c r="U99" i="1"/>
  <c r="U140" i="1"/>
  <c r="U225" i="1"/>
  <c r="U13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227" i="1"/>
  <c r="U228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60" i="1"/>
  <c r="U205" i="1"/>
  <c r="U20" i="1"/>
  <c r="U43" i="1"/>
  <c r="U90" i="1"/>
  <c r="U149" i="1"/>
  <c r="U324" i="1"/>
  <c r="U261" i="1"/>
  <c r="U194" i="1"/>
  <c r="U161" i="1"/>
  <c r="U279" i="1"/>
  <c r="U167" i="1"/>
  <c r="U82" i="1"/>
  <c r="U306" i="1"/>
  <c r="U307" i="1"/>
  <c r="U39" i="1"/>
  <c r="U126" i="1"/>
  <c r="U127" i="1"/>
  <c r="U226" i="1"/>
  <c r="U168" i="1"/>
  <c r="U169" i="1"/>
  <c r="U302" i="1"/>
  <c r="U139" i="1"/>
  <c r="U346" i="1"/>
  <c r="U348" i="1"/>
  <c r="U349" i="1"/>
  <c r="U351" i="1"/>
  <c r="U352" i="1"/>
  <c r="U345" i="1"/>
  <c r="U774" i="1"/>
  <c r="U325" i="1"/>
  <c r="U326" i="1"/>
  <c r="U327" i="1"/>
  <c r="U328" i="1"/>
  <c r="U347" i="1"/>
  <c r="U329" i="1"/>
  <c r="U331" i="1"/>
  <c r="U332" i="1"/>
  <c r="U335" i="1"/>
  <c r="U336" i="1"/>
  <c r="U337" i="1"/>
  <c r="U338" i="1"/>
  <c r="U339" i="1"/>
  <c r="U340" i="1"/>
  <c r="U341" i="1"/>
  <c r="U342" i="1"/>
  <c r="U343" i="1"/>
  <c r="U344" i="1"/>
  <c r="U350" i="1"/>
  <c r="U330" i="1"/>
  <c r="U333" i="1"/>
  <c r="U334" i="1"/>
  <c r="U369" i="1"/>
  <c r="U363" i="1"/>
  <c r="U385" i="1"/>
  <c r="U384" i="1"/>
  <c r="U410" i="1"/>
  <c r="U366" i="1"/>
  <c r="U367" i="1"/>
  <c r="U388" i="1"/>
  <c r="U414" i="1"/>
  <c r="U415" i="1"/>
  <c r="U364" i="1"/>
  <c r="U365" i="1"/>
  <c r="U381" i="1"/>
  <c r="U382" i="1"/>
  <c r="U370" i="1"/>
  <c r="U413" i="1"/>
  <c r="U383" i="1"/>
  <c r="U353" i="1"/>
  <c r="U354" i="1"/>
  <c r="U355" i="1"/>
  <c r="U373" i="1"/>
  <c r="U374" i="1"/>
  <c r="U375" i="1"/>
  <c r="U376" i="1"/>
  <c r="U392" i="1"/>
  <c r="U393" i="1"/>
  <c r="U394" i="1"/>
  <c r="U395" i="1"/>
  <c r="U396" i="1"/>
  <c r="U397" i="1"/>
  <c r="U398" i="1"/>
  <c r="U399" i="1"/>
  <c r="U400" i="1"/>
  <c r="U775" i="1"/>
  <c r="U401" i="1"/>
  <c r="U402" i="1"/>
  <c r="U403" i="1"/>
  <c r="U404" i="1"/>
  <c r="U391" i="1"/>
  <c r="U405" i="1"/>
  <c r="U406" i="1"/>
  <c r="U407" i="1"/>
  <c r="U361" i="1"/>
  <c r="U362" i="1"/>
  <c r="U379" i="1"/>
  <c r="U411" i="1"/>
  <c r="U412" i="1"/>
  <c r="U389" i="1"/>
  <c r="U380" i="1"/>
  <c r="U390" i="1"/>
  <c r="U357" i="1"/>
  <c r="U409" i="1"/>
  <c r="U387" i="1"/>
  <c r="U371" i="1"/>
  <c r="U372" i="1"/>
  <c r="U386" i="1"/>
  <c r="U358" i="1"/>
  <c r="U377" i="1"/>
  <c r="U378" i="1"/>
  <c r="U356" i="1"/>
  <c r="U408" i="1"/>
  <c r="U368" i="1"/>
  <c r="U359" i="1"/>
  <c r="U360" i="1"/>
  <c r="U437" i="1"/>
  <c r="U444" i="1"/>
  <c r="U435" i="1"/>
  <c r="U441" i="1"/>
  <c r="U442" i="1"/>
  <c r="U443" i="1"/>
  <c r="U436" i="1"/>
  <c r="U416" i="1"/>
  <c r="U417" i="1"/>
  <c r="U418" i="1"/>
  <c r="U419" i="1"/>
  <c r="U420" i="1"/>
  <c r="U421" i="1"/>
  <c r="U422" i="1"/>
  <c r="U438" i="1"/>
  <c r="U439" i="1"/>
  <c r="U423" i="1"/>
  <c r="U440" i="1"/>
  <c r="U426" i="1"/>
  <c r="U427" i="1"/>
  <c r="U428" i="1"/>
  <c r="U429" i="1"/>
  <c r="U430" i="1"/>
  <c r="U431" i="1"/>
  <c r="U432" i="1"/>
  <c r="U433" i="1"/>
  <c r="U434" i="1"/>
  <c r="U424" i="1"/>
  <c r="U425" i="1"/>
  <c r="U469" i="1"/>
  <c r="U464" i="1"/>
  <c r="U467" i="1"/>
  <c r="U468" i="1"/>
  <c r="U461" i="1"/>
  <c r="U462" i="1"/>
  <c r="U463" i="1"/>
  <c r="U473" i="1"/>
  <c r="U474" i="1"/>
  <c r="U460" i="1"/>
  <c r="U459" i="1"/>
  <c r="U470" i="1"/>
  <c r="U458" i="1"/>
  <c r="U446" i="1"/>
  <c r="U447" i="1"/>
  <c r="U448" i="1"/>
  <c r="U449" i="1"/>
  <c r="U450" i="1"/>
  <c r="U451" i="1"/>
  <c r="U452" i="1"/>
  <c r="U453" i="1"/>
  <c r="U454" i="1"/>
  <c r="U466" i="1"/>
  <c r="U455" i="1"/>
  <c r="U465" i="1"/>
  <c r="U471" i="1"/>
  <c r="U472" i="1"/>
  <c r="U456" i="1"/>
  <c r="U457" i="1"/>
  <c r="U475" i="1"/>
  <c r="U478" i="1"/>
  <c r="U479" i="1"/>
  <c r="U482" i="1"/>
  <c r="U480" i="1"/>
  <c r="U481" i="1"/>
  <c r="U496" i="1"/>
  <c r="U477" i="1"/>
  <c r="U476" i="1"/>
  <c r="U486" i="1"/>
  <c r="U487" i="1"/>
  <c r="U488" i="1"/>
  <c r="U484" i="1"/>
  <c r="U489" i="1"/>
  <c r="U490" i="1"/>
  <c r="U491" i="1"/>
  <c r="U492" i="1"/>
  <c r="U493" i="1"/>
  <c r="U494" i="1"/>
  <c r="U495" i="1"/>
  <c r="U483" i="1"/>
  <c r="U485" i="1"/>
  <c r="U537" i="1"/>
  <c r="U506" i="1"/>
  <c r="U507" i="1"/>
  <c r="U508" i="1"/>
  <c r="U509" i="1"/>
  <c r="U529" i="1"/>
  <c r="U530" i="1"/>
  <c r="U531" i="1"/>
  <c r="U510" i="1"/>
  <c r="U511" i="1"/>
  <c r="U512" i="1"/>
  <c r="U535" i="1"/>
  <c r="U519" i="1"/>
  <c r="U540" i="1"/>
  <c r="U536" i="1"/>
  <c r="U517" i="1"/>
  <c r="U518" i="1"/>
  <c r="U516" i="1"/>
  <c r="U538" i="1"/>
  <c r="U527" i="1"/>
  <c r="U528" i="1"/>
  <c r="U497" i="1"/>
  <c r="U498" i="1"/>
  <c r="U499" i="1"/>
  <c r="U500" i="1"/>
  <c r="U501" i="1"/>
  <c r="U502" i="1"/>
  <c r="U503" i="1"/>
  <c r="U513" i="1"/>
  <c r="U514" i="1"/>
  <c r="U532" i="1"/>
  <c r="U533" i="1"/>
  <c r="U534" i="1"/>
  <c r="U505" i="1"/>
  <c r="U515" i="1"/>
  <c r="U539" i="1"/>
  <c r="U520" i="1"/>
  <c r="U523" i="1"/>
  <c r="U524" i="1"/>
  <c r="U525" i="1"/>
  <c r="U526" i="1"/>
  <c r="U504" i="1"/>
  <c r="U522" i="1"/>
  <c r="U521" i="1"/>
  <c r="U558" i="1"/>
  <c r="U557" i="1"/>
  <c r="U552" i="1"/>
  <c r="U553" i="1"/>
  <c r="U554" i="1"/>
  <c r="U561" i="1"/>
  <c r="U549" i="1"/>
  <c r="U550" i="1"/>
  <c r="U559" i="1"/>
  <c r="U541" i="1"/>
  <c r="U542" i="1"/>
  <c r="U543" i="1"/>
  <c r="U544" i="1"/>
  <c r="U545" i="1"/>
  <c r="U546" i="1"/>
  <c r="U547" i="1"/>
  <c r="U555" i="1"/>
  <c r="U556" i="1"/>
  <c r="U551" i="1"/>
  <c r="U548" i="1"/>
  <c r="U560" i="1"/>
  <c r="U562" i="1"/>
  <c r="U591" i="1"/>
  <c r="U592" i="1"/>
  <c r="U593" i="1"/>
  <c r="U594" i="1"/>
  <c r="U595" i="1"/>
  <c r="U596" i="1"/>
  <c r="U597" i="1"/>
  <c r="U598" i="1"/>
  <c r="U605" i="1"/>
  <c r="U603" i="1"/>
  <c r="U604" i="1"/>
  <c r="U576" i="1"/>
  <c r="U563" i="1"/>
  <c r="U564" i="1"/>
  <c r="U577" i="1"/>
  <c r="U578" i="1"/>
  <c r="U579" i="1"/>
  <c r="U565" i="1"/>
  <c r="U566" i="1"/>
  <c r="U567" i="1"/>
  <c r="U580" i="1"/>
  <c r="U581" i="1"/>
  <c r="U568" i="1"/>
  <c r="U569" i="1"/>
  <c r="U570" i="1"/>
  <c r="U571" i="1"/>
  <c r="U572" i="1"/>
  <c r="U573" i="1"/>
  <c r="U574" i="1"/>
  <c r="U575" i="1"/>
  <c r="U582" i="1"/>
  <c r="U583" i="1"/>
  <c r="U584" i="1"/>
  <c r="U599" i="1"/>
  <c r="U600" i="1"/>
  <c r="U601" i="1"/>
  <c r="U586" i="1"/>
  <c r="U587" i="1"/>
  <c r="U589" i="1"/>
  <c r="U590" i="1"/>
  <c r="U585" i="1"/>
  <c r="U602" i="1"/>
  <c r="U588" i="1"/>
  <c r="U615" i="1"/>
  <c r="U617" i="1"/>
  <c r="U618" i="1"/>
  <c r="U619" i="1"/>
  <c r="U620" i="1"/>
  <c r="U621" i="1"/>
  <c r="U616" i="1"/>
  <c r="U614" i="1"/>
  <c r="U606" i="1"/>
  <c r="U608" i="1"/>
  <c r="U613" i="1"/>
  <c r="U609" i="1"/>
  <c r="U610" i="1"/>
  <c r="U611" i="1"/>
  <c r="U612" i="1"/>
  <c r="U607" i="1"/>
  <c r="U637" i="1"/>
  <c r="U636" i="1"/>
  <c r="U645" i="1"/>
  <c r="U627" i="1"/>
  <c r="U630" i="1"/>
  <c r="U622" i="1"/>
  <c r="U623" i="1"/>
  <c r="U634" i="1"/>
  <c r="U633" i="1"/>
  <c r="U625" i="1"/>
  <c r="U652" i="1"/>
  <c r="U653" i="1"/>
  <c r="U639" i="1"/>
  <c r="U631" i="1"/>
  <c r="U632" i="1"/>
  <c r="U641" i="1"/>
  <c r="U640" i="1"/>
  <c r="U629" i="1"/>
  <c r="U624" i="1"/>
  <c r="U626" i="1"/>
  <c r="U638" i="1"/>
  <c r="U628" i="1"/>
  <c r="U646" i="1"/>
  <c r="U654" i="1"/>
  <c r="U648" i="1"/>
  <c r="U651" i="1"/>
  <c r="U642" i="1"/>
  <c r="U647" i="1"/>
  <c r="U643" i="1"/>
  <c r="U644" i="1"/>
  <c r="U649" i="1"/>
  <c r="U650" i="1"/>
  <c r="U635" i="1"/>
  <c r="U668" i="1"/>
  <c r="U669" i="1"/>
  <c r="U675" i="1"/>
  <c r="U671" i="1"/>
  <c r="U672" i="1"/>
  <c r="U673" i="1"/>
  <c r="U674" i="1"/>
  <c r="U667" i="1"/>
  <c r="U655" i="1"/>
  <c r="U656" i="1"/>
  <c r="U657" i="1"/>
  <c r="U658" i="1"/>
  <c r="U659" i="1"/>
  <c r="U660" i="1"/>
  <c r="U661" i="1"/>
  <c r="U662" i="1"/>
  <c r="U663" i="1"/>
  <c r="U670" i="1"/>
  <c r="U664" i="1"/>
  <c r="U665" i="1"/>
  <c r="U666" i="1"/>
  <c r="U676" i="1"/>
  <c r="U686" i="1"/>
  <c r="U693" i="1"/>
  <c r="U694" i="1"/>
  <c r="U695" i="1"/>
  <c r="U696" i="1"/>
  <c r="U697" i="1"/>
  <c r="U690" i="1"/>
  <c r="U684" i="1"/>
  <c r="U685" i="1"/>
  <c r="U677" i="1"/>
  <c r="U678" i="1"/>
  <c r="U679" i="1"/>
  <c r="U687" i="1"/>
  <c r="U688" i="1"/>
  <c r="U689" i="1"/>
  <c r="U691" i="1"/>
  <c r="U692" i="1"/>
  <c r="U683" i="1"/>
  <c r="U681" i="1"/>
  <c r="U682" i="1"/>
  <c r="U680" i="1"/>
  <c r="U703" i="1"/>
  <c r="U710" i="1"/>
  <c r="U716" i="1"/>
  <c r="U714" i="1"/>
  <c r="U715" i="1"/>
  <c r="U718" i="1"/>
  <c r="U704" i="1"/>
  <c r="U705" i="1"/>
  <c r="U711" i="1"/>
  <c r="U712" i="1"/>
  <c r="U701" i="1"/>
  <c r="U706" i="1"/>
  <c r="U713" i="1"/>
  <c r="U719" i="1"/>
  <c r="U717" i="1"/>
  <c r="U708" i="1"/>
  <c r="U707" i="1"/>
  <c r="U733" i="1"/>
  <c r="U734" i="1"/>
  <c r="U736" i="1"/>
  <c r="U737" i="1"/>
  <c r="U735" i="1"/>
  <c r="U738" i="1"/>
  <c r="U739" i="1"/>
  <c r="U740" i="1"/>
  <c r="U720" i="1"/>
  <c r="U721" i="1"/>
  <c r="U722" i="1"/>
  <c r="U723" i="1"/>
  <c r="U724" i="1"/>
  <c r="U725" i="1"/>
  <c r="U726" i="1"/>
  <c r="U727" i="1"/>
  <c r="U728" i="1"/>
  <c r="U729" i="1"/>
  <c r="U730" i="1"/>
  <c r="U741" i="1"/>
  <c r="U731" i="1"/>
  <c r="U732" i="1"/>
  <c r="U756" i="1"/>
  <c r="U751" i="1"/>
  <c r="U758" i="1"/>
  <c r="U753" i="1"/>
  <c r="U754" i="1"/>
  <c r="U755" i="1"/>
  <c r="U750" i="1"/>
  <c r="U742" i="1"/>
  <c r="U743" i="1"/>
  <c r="U744" i="1"/>
  <c r="U745" i="1"/>
  <c r="U746" i="1"/>
  <c r="U748" i="1"/>
  <c r="U752" i="1"/>
  <c r="U759" i="1"/>
  <c r="U747" i="1"/>
  <c r="U757" i="1"/>
  <c r="U749" i="1"/>
  <c r="U761" i="1"/>
  <c r="U762" i="1"/>
  <c r="U764" i="1"/>
  <c r="U763" i="1"/>
  <c r="U760" i="1"/>
  <c r="U794" i="1"/>
  <c r="U787" i="1"/>
  <c r="U788" i="1"/>
  <c r="U789" i="1"/>
  <c r="U796" i="1"/>
  <c r="U793" i="1"/>
  <c r="U786" i="1"/>
  <c r="U795" i="1"/>
  <c r="U797" i="1"/>
  <c r="U798" i="1"/>
  <c r="U799" i="1"/>
  <c r="U800" i="1"/>
  <c r="U776" i="1"/>
  <c r="U801" i="1"/>
  <c r="U802" i="1"/>
  <c r="U790" i="1"/>
  <c r="U791" i="1"/>
  <c r="U780" i="1"/>
  <c r="U781" i="1"/>
  <c r="U782" i="1"/>
  <c r="U783" i="1"/>
  <c r="U784" i="1"/>
  <c r="U792" i="1"/>
  <c r="U803" i="1"/>
  <c r="U804" i="1"/>
  <c r="U785" i="1"/>
  <c r="U777" i="1"/>
  <c r="U778" i="1"/>
  <c r="U779" i="1"/>
  <c r="U837" i="1"/>
  <c r="U827" i="1"/>
  <c r="U863" i="1"/>
  <c r="U820" i="1"/>
  <c r="U821" i="1"/>
  <c r="U832" i="1"/>
  <c r="U840" i="1"/>
  <c r="U859" i="1"/>
  <c r="U867" i="1"/>
  <c r="U857" i="1"/>
  <c r="U854" i="1"/>
  <c r="U850" i="1"/>
  <c r="U851" i="1"/>
  <c r="U852" i="1"/>
  <c r="U853" i="1"/>
  <c r="U831" i="1"/>
  <c r="U838" i="1"/>
  <c r="U849" i="1"/>
  <c r="U858" i="1"/>
  <c r="U866" i="1"/>
  <c r="U822" i="1"/>
  <c r="U819" i="1"/>
  <c r="U836" i="1"/>
  <c r="U855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41" i="1"/>
  <c r="U842" i="1"/>
  <c r="U843" i="1"/>
  <c r="U844" i="1"/>
  <c r="U828" i="1"/>
  <c r="U829" i="1"/>
  <c r="U864" i="1"/>
  <c r="U865" i="1"/>
  <c r="U818" i="1"/>
  <c r="U848" i="1"/>
  <c r="U845" i="1"/>
  <c r="U834" i="1"/>
  <c r="U835" i="1"/>
  <c r="U846" i="1"/>
  <c r="U824" i="1"/>
  <c r="U830" i="1"/>
  <c r="U856" i="1"/>
  <c r="U839" i="1"/>
  <c r="U860" i="1"/>
  <c r="U861" i="1"/>
  <c r="U825" i="1"/>
  <c r="U826" i="1"/>
  <c r="U833" i="1"/>
  <c r="U817" i="1"/>
  <c r="U847" i="1"/>
  <c r="U823" i="1"/>
  <c r="U862" i="1"/>
  <c r="U892" i="1"/>
  <c r="U893" i="1"/>
  <c r="U899" i="1"/>
  <c r="U898" i="1"/>
  <c r="U891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68" i="1"/>
  <c r="U882" i="1"/>
  <c r="U883" i="1"/>
  <c r="U884" i="1"/>
  <c r="U885" i="1"/>
  <c r="U896" i="1"/>
  <c r="U886" i="1"/>
  <c r="U888" i="1"/>
  <c r="U919" i="1"/>
  <c r="U904" i="1"/>
  <c r="U894" i="1"/>
  <c r="U895" i="1"/>
  <c r="U900" i="1"/>
  <c r="U922" i="1"/>
  <c r="U923" i="1"/>
  <c r="U932" i="1"/>
  <c r="U933" i="1"/>
  <c r="U920" i="1"/>
  <c r="U937" i="1"/>
  <c r="U916" i="1"/>
  <c r="U925" i="1"/>
  <c r="U926" i="1"/>
  <c r="U927" i="1"/>
  <c r="U906" i="1"/>
  <c r="U905" i="1"/>
  <c r="U917" i="1"/>
  <c r="U918" i="1"/>
  <c r="U934" i="1"/>
  <c r="U890" i="1"/>
  <c r="U901" i="1"/>
  <c r="U910" i="1"/>
  <c r="U930" i="1"/>
  <c r="U902" i="1"/>
  <c r="U911" i="1"/>
  <c r="U897" i="1"/>
  <c r="U936" i="1"/>
  <c r="U921" i="1"/>
  <c r="U935" i="1"/>
  <c r="U903" i="1"/>
  <c r="U928" i="1"/>
  <c r="U913" i="1"/>
  <c r="U914" i="1"/>
  <c r="U915" i="1"/>
  <c r="U907" i="1"/>
  <c r="U912" i="1"/>
  <c r="U931" i="1"/>
  <c r="U887" i="1"/>
  <c r="U889" i="1"/>
  <c r="U929" i="1"/>
  <c r="U909" i="1"/>
  <c r="U942" i="1"/>
  <c r="U943" i="1"/>
  <c r="U975" i="1"/>
  <c r="U976" i="1"/>
  <c r="U977" i="1"/>
  <c r="U944" i="1"/>
  <c r="U945" i="1"/>
  <c r="U946" i="1"/>
  <c r="U966" i="1"/>
  <c r="U967" i="1"/>
  <c r="U950" i="1"/>
  <c r="U981" i="1"/>
  <c r="U940" i="1"/>
  <c r="U949" i="1"/>
  <c r="U969" i="1"/>
  <c r="U948" i="1"/>
  <c r="U941" i="1"/>
  <c r="U938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8" i="1"/>
  <c r="U947" i="1"/>
  <c r="U979" i="1"/>
  <c r="U978" i="1"/>
  <c r="U965" i="1"/>
  <c r="U980" i="1"/>
  <c r="U939" i="1"/>
  <c r="U972" i="1"/>
  <c r="U973" i="1"/>
  <c r="U970" i="1"/>
  <c r="U971" i="1"/>
  <c r="U963" i="1"/>
  <c r="U964" i="1"/>
  <c r="U974" i="1"/>
  <c r="U982" i="1"/>
  <c r="U983" i="1"/>
  <c r="U984" i="1"/>
  <c r="U987" i="1"/>
  <c r="U988" i="1"/>
  <c r="U986" i="1"/>
  <c r="U989" i="1"/>
  <c r="U990" i="1"/>
  <c r="U985" i="1"/>
  <c r="U995" i="1"/>
  <c r="U993" i="1"/>
  <c r="U991" i="1"/>
  <c r="U992" i="1"/>
  <c r="U996" i="1"/>
  <c r="U994" i="1"/>
  <c r="U1009" i="1"/>
  <c r="U1012" i="1"/>
  <c r="U1011" i="1"/>
  <c r="U1007" i="1"/>
  <c r="U1008" i="1"/>
  <c r="U997" i="1"/>
  <c r="U998" i="1"/>
  <c r="U999" i="1"/>
  <c r="U1010" i="1"/>
  <c r="U1000" i="1"/>
  <c r="U1001" i="1"/>
  <c r="U1004" i="1"/>
  <c r="U1003" i="1"/>
  <c r="U1002" i="1"/>
  <c r="U1005" i="1"/>
  <c r="U1006" i="1"/>
  <c r="U1013" i="1"/>
  <c r="U1031" i="1"/>
  <c r="U1034" i="1"/>
  <c r="U1035" i="1"/>
  <c r="U1030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2" i="1"/>
  <c r="U1033" i="1"/>
  <c r="U1040" i="1"/>
  <c r="U1041" i="1"/>
  <c r="U1042" i="1"/>
  <c r="U1044" i="1"/>
  <c r="U1045" i="1"/>
  <c r="U1036" i="1"/>
  <c r="U1037" i="1"/>
  <c r="U1038" i="1"/>
  <c r="U1043" i="1"/>
  <c r="U1039" i="1"/>
  <c r="U1057" i="1"/>
  <c r="U1064" i="1"/>
  <c r="U1058" i="1"/>
  <c r="U1059" i="1"/>
  <c r="U1055" i="1"/>
  <c r="U1056" i="1"/>
  <c r="U1054" i="1"/>
  <c r="U1060" i="1"/>
  <c r="U1061" i="1"/>
  <c r="U1062" i="1"/>
  <c r="U1063" i="1"/>
  <c r="U1050" i="1"/>
  <c r="U1051" i="1"/>
  <c r="U1052" i="1"/>
  <c r="U1053" i="1"/>
  <c r="U1046" i="1"/>
  <c r="U1047" i="1"/>
  <c r="U1048" i="1"/>
  <c r="U1049" i="1"/>
  <c r="U1100" i="1"/>
  <c r="U1096" i="1"/>
  <c r="U1092" i="1"/>
  <c r="U1099" i="1"/>
  <c r="U1102" i="1"/>
  <c r="U1090" i="1"/>
  <c r="U1101" i="1"/>
  <c r="U1091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93" i="1"/>
  <c r="U1094" i="1"/>
  <c r="U1095" i="1"/>
  <c r="U1086" i="1"/>
  <c r="U1087" i="1"/>
  <c r="U1088" i="1"/>
  <c r="U1097" i="1"/>
  <c r="U1098" i="1"/>
  <c r="U1089" i="1"/>
  <c r="U1085" i="1"/>
  <c r="U1104" i="1"/>
  <c r="U1106" i="1"/>
  <c r="U1103" i="1"/>
  <c r="U1105" i="1"/>
  <c r="U1107" i="1"/>
  <c r="U1108" i="1"/>
  <c r="U1135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6" i="1"/>
  <c r="U1137" i="1"/>
  <c r="U1132" i="1"/>
  <c r="U1133" i="1"/>
  <c r="U1130" i="1"/>
  <c r="U1134" i="1"/>
  <c r="U1131" i="1"/>
  <c r="U1143" i="1"/>
  <c r="U1140" i="1"/>
  <c r="U1138" i="1"/>
  <c r="U1139" i="1"/>
  <c r="U1141" i="1"/>
  <c r="U1142" i="1"/>
  <c r="U1156" i="1"/>
  <c r="U1157" i="1"/>
  <c r="U1158" i="1"/>
  <c r="U1159" i="1"/>
  <c r="U1160" i="1"/>
  <c r="U1161" i="1"/>
  <c r="U1169" i="1"/>
  <c r="U1170" i="1"/>
  <c r="U1155" i="1"/>
  <c r="U1162" i="1"/>
  <c r="U1163" i="1"/>
  <c r="U1164" i="1"/>
  <c r="U1166" i="1"/>
  <c r="U1167" i="1"/>
  <c r="U1168" i="1"/>
  <c r="U1146" i="1"/>
  <c r="U1165" i="1"/>
  <c r="U1147" i="1"/>
  <c r="U1151" i="1"/>
  <c r="U1152" i="1"/>
  <c r="U1153" i="1"/>
  <c r="U1154" i="1"/>
  <c r="U1171" i="1"/>
  <c r="U1144" i="1"/>
  <c r="U1148" i="1"/>
  <c r="U1145" i="1"/>
  <c r="U1149" i="1"/>
  <c r="U1150" i="1"/>
  <c r="U1183" i="1"/>
  <c r="U1187" i="1"/>
  <c r="U1173" i="1"/>
  <c r="U1174" i="1"/>
  <c r="U1175" i="1"/>
  <c r="U1176" i="1"/>
  <c r="U1177" i="1"/>
  <c r="U1178" i="1"/>
  <c r="U1179" i="1"/>
  <c r="U1180" i="1"/>
  <c r="U1181" i="1"/>
  <c r="U1184" i="1"/>
  <c r="U1185" i="1"/>
  <c r="U1182" i="1"/>
  <c r="U1186" i="1"/>
  <c r="U1192" i="1"/>
  <c r="U1194" i="1"/>
  <c r="U1193" i="1"/>
  <c r="U1191" i="1"/>
  <c r="U1189" i="1"/>
  <c r="U1190" i="1"/>
  <c r="U1188" i="1"/>
  <c r="U1197" i="1"/>
  <c r="U1198" i="1"/>
  <c r="U1199" i="1"/>
  <c r="U1200" i="1"/>
  <c r="U1201" i="1"/>
  <c r="U1207" i="1"/>
  <c r="U1205" i="1"/>
  <c r="U1196" i="1"/>
  <c r="U1206" i="1"/>
  <c r="U1202" i="1"/>
  <c r="U1203" i="1"/>
  <c r="U1204" i="1"/>
  <c r="U1208" i="1"/>
  <c r="U1195" i="1"/>
  <c r="U1209" i="1"/>
  <c r="U1210" i="1"/>
  <c r="U1226" i="1"/>
  <c r="U1227" i="1"/>
  <c r="U1228" i="1"/>
  <c r="U1225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36" i="1"/>
  <c r="U1232" i="1"/>
  <c r="U1233" i="1"/>
  <c r="U1234" i="1"/>
  <c r="U1242" i="1"/>
  <c r="U1243" i="1"/>
  <c r="U1239" i="1"/>
  <c r="U1235" i="1"/>
  <c r="U1237" i="1"/>
  <c r="U1230" i="1"/>
  <c r="U1238" i="1"/>
  <c r="U1240" i="1"/>
  <c r="U1241" i="1"/>
  <c r="U1231" i="1"/>
  <c r="U1229" i="1"/>
  <c r="U1244" i="1"/>
  <c r="U1252" i="1"/>
  <c r="U1250" i="1"/>
  <c r="U1251" i="1"/>
  <c r="U1253" i="1"/>
  <c r="U1249" i="1"/>
  <c r="U1245" i="1"/>
  <c r="U1247" i="1"/>
  <c r="U1248" i="1"/>
  <c r="U1246" i="1"/>
  <c r="U1263" i="1"/>
  <c r="U1265" i="1"/>
  <c r="U1254" i="1"/>
  <c r="U1255" i="1"/>
  <c r="U1256" i="1"/>
  <c r="U1257" i="1"/>
  <c r="U1258" i="1"/>
  <c r="U1259" i="1"/>
  <c r="U1261" i="1"/>
  <c r="U1262" i="1"/>
  <c r="U1264" i="1"/>
  <c r="U1260" i="1"/>
  <c r="U1268" i="1"/>
  <c r="U1269" i="1"/>
  <c r="U1273" i="1"/>
  <c r="U1272" i="1"/>
  <c r="U1267" i="1"/>
  <c r="U1270" i="1"/>
  <c r="U1271" i="1"/>
  <c r="U1266" i="1"/>
  <c r="U1274" i="1"/>
  <c r="U1301" i="1"/>
  <c r="U1297" i="1"/>
  <c r="U1298" i="1"/>
  <c r="U1299" i="1"/>
  <c r="U1300" i="1"/>
  <c r="U1296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304" i="1"/>
  <c r="U1305" i="1"/>
  <c r="U1306" i="1"/>
  <c r="U1307" i="1"/>
  <c r="U1303" i="1"/>
  <c r="U1302" i="1"/>
  <c r="U1329" i="1"/>
  <c r="U1330" i="1"/>
  <c r="U1344" i="1"/>
  <c r="U1345" i="1"/>
  <c r="U1354" i="1"/>
  <c r="U1332" i="1"/>
  <c r="U1333" i="1"/>
  <c r="U1334" i="1"/>
  <c r="U1335" i="1"/>
  <c r="U1336" i="1"/>
  <c r="U1337" i="1"/>
  <c r="U1338" i="1"/>
  <c r="U1346" i="1"/>
  <c r="U1347" i="1"/>
  <c r="U1349" i="1"/>
  <c r="U1331" i="1"/>
  <c r="U1348" i="1"/>
  <c r="U1351" i="1"/>
  <c r="U1352" i="1"/>
  <c r="U1350" i="1"/>
  <c r="U1353" i="1"/>
  <c r="U1379" i="1"/>
  <c r="U1380" i="1"/>
  <c r="U1355" i="1"/>
  <c r="U1381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82" i="1"/>
  <c r="U1383" i="1"/>
  <c r="U1377" i="1"/>
  <c r="U1384" i="1"/>
  <c r="U1385" i="1"/>
  <c r="U1386" i="1"/>
  <c r="U1387" i="1"/>
  <c r="U1388" i="1"/>
  <c r="U1389" i="1"/>
  <c r="U1390" i="1"/>
  <c r="U1391" i="1"/>
  <c r="U1378" i="1"/>
  <c r="U1402" i="1"/>
  <c r="U1403" i="1"/>
  <c r="U1392" i="1"/>
  <c r="U1404" i="1"/>
  <c r="U1406" i="1"/>
  <c r="U1393" i="1"/>
  <c r="U1394" i="1"/>
  <c r="U1396" i="1"/>
  <c r="U1405" i="1"/>
  <c r="U1395" i="1"/>
  <c r="U1397" i="1"/>
  <c r="U1398" i="1"/>
  <c r="U1399" i="1"/>
  <c r="U1400" i="1"/>
  <c r="U1407" i="1"/>
  <c r="U1401" i="1"/>
  <c r="U1422" i="1"/>
  <c r="U1423" i="1"/>
  <c r="U1408" i="1"/>
  <c r="U1424" i="1"/>
  <c r="U1409" i="1"/>
  <c r="U1425" i="1"/>
  <c r="U1426" i="1"/>
  <c r="U1410" i="1"/>
  <c r="U1412" i="1"/>
  <c r="U1413" i="1"/>
  <c r="U1414" i="1"/>
  <c r="U1415" i="1"/>
  <c r="U1416" i="1"/>
  <c r="U1417" i="1"/>
  <c r="U1418" i="1"/>
  <c r="U1419" i="1"/>
  <c r="U1420" i="1"/>
  <c r="U1421" i="1"/>
  <c r="U1411" i="1"/>
  <c r="U1428" i="1"/>
  <c r="U1427" i="1"/>
  <c r="U1466" i="1"/>
  <c r="U1429" i="1"/>
  <c r="U1430" i="1"/>
  <c r="U1431" i="1"/>
  <c r="U1467" i="1"/>
  <c r="U1482" i="1"/>
  <c r="U1432" i="1"/>
  <c r="U1468" i="1"/>
  <c r="U1483" i="1"/>
  <c r="U1433" i="1"/>
  <c r="U1484" i="1"/>
  <c r="U1469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70" i="1"/>
  <c r="U1471" i="1"/>
  <c r="U1485" i="1"/>
  <c r="U1486" i="1"/>
  <c r="U1487" i="1"/>
  <c r="U1488" i="1"/>
  <c r="U1462" i="1"/>
  <c r="U1489" i="1"/>
  <c r="U1490" i="1"/>
  <c r="U1463" i="1"/>
  <c r="U1472" i="1"/>
  <c r="U1464" i="1"/>
  <c r="U1473" i="1"/>
  <c r="U1474" i="1"/>
  <c r="U1475" i="1"/>
  <c r="U1476" i="1"/>
  <c r="U1477" i="1"/>
  <c r="U1478" i="1"/>
  <c r="U1479" i="1"/>
  <c r="U1480" i="1"/>
  <c r="U1481" i="1"/>
  <c r="U1491" i="1"/>
  <c r="U1465" i="1"/>
  <c r="U1493" i="1"/>
  <c r="U1494" i="1"/>
  <c r="U1512" i="1"/>
  <c r="U1513" i="1"/>
  <c r="U1492" i="1"/>
  <c r="U1495" i="1"/>
  <c r="U1496" i="1"/>
  <c r="U1497" i="1"/>
  <c r="U1498" i="1"/>
  <c r="U1499" i="1"/>
  <c r="U1520" i="1"/>
  <c r="U1514" i="1"/>
  <c r="U1515" i="1"/>
  <c r="U1500" i="1"/>
  <c r="U1501" i="1"/>
  <c r="U1502" i="1"/>
  <c r="U1503" i="1"/>
  <c r="U1516" i="1"/>
  <c r="U1517" i="1"/>
  <c r="U1504" i="1"/>
  <c r="U1505" i="1"/>
  <c r="U1506" i="1"/>
  <c r="U1507" i="1"/>
  <c r="U1508" i="1"/>
  <c r="U1509" i="1"/>
  <c r="U1518" i="1"/>
  <c r="U1510" i="1"/>
  <c r="U1511" i="1"/>
  <c r="U1519" i="1"/>
  <c r="U1561" i="1"/>
  <c r="U1547" i="1"/>
  <c r="U1521" i="1"/>
  <c r="U1562" i="1"/>
  <c r="U1522" i="1"/>
  <c r="U1550" i="1"/>
  <c r="U1563" i="1"/>
  <c r="U1564" i="1"/>
  <c r="U1565" i="1"/>
  <c r="U1566" i="1"/>
  <c r="U1567" i="1"/>
  <c r="U1551" i="1"/>
  <c r="U1568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69" i="1"/>
  <c r="U1570" i="1"/>
  <c r="U1571" i="1"/>
  <c r="U1572" i="1"/>
  <c r="U1573" i="1"/>
  <c r="U1574" i="1"/>
  <c r="U1575" i="1"/>
  <c r="U1576" i="1"/>
  <c r="U1577" i="1"/>
  <c r="U1578" i="1"/>
  <c r="U1579" i="1"/>
  <c r="U1542" i="1"/>
  <c r="U1543" i="1"/>
  <c r="U1552" i="1"/>
  <c r="U1580" i="1"/>
  <c r="U1544" i="1"/>
  <c r="U1553" i="1"/>
  <c r="U1548" i="1"/>
  <c r="U1549" i="1"/>
  <c r="U1545" i="1"/>
  <c r="U1554" i="1"/>
  <c r="U1555" i="1"/>
  <c r="U1556" i="1"/>
  <c r="U1557" i="1"/>
  <c r="U1558" i="1"/>
  <c r="U1559" i="1"/>
  <c r="U1560" i="1"/>
  <c r="U1581" i="1"/>
  <c r="U1582" i="1"/>
  <c r="U1583" i="1"/>
  <c r="U1546" i="1"/>
  <c r="U1584" i="1"/>
  <c r="U1585" i="1"/>
  <c r="U1586" i="1"/>
  <c r="U1587" i="1"/>
  <c r="U1596" i="1"/>
  <c r="U1588" i="1"/>
  <c r="U1589" i="1"/>
  <c r="U1597" i="1"/>
  <c r="U1590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591" i="1"/>
  <c r="U1592" i="1"/>
  <c r="U1621" i="1"/>
  <c r="U1593" i="1"/>
  <c r="U1622" i="1"/>
  <c r="U1623" i="1"/>
  <c r="U1624" i="1"/>
  <c r="U1594" i="1"/>
  <c r="U1625" i="1"/>
  <c r="U1595" i="1"/>
  <c r="U1626" i="1"/>
  <c r="U1627" i="1"/>
  <c r="U1628" i="1"/>
  <c r="U1633" i="1"/>
  <c r="U1634" i="1"/>
  <c r="U1635" i="1"/>
  <c r="U1629" i="1"/>
  <c r="U1630" i="1"/>
  <c r="U1636" i="1"/>
  <c r="U1637" i="1"/>
  <c r="U1631" i="1"/>
  <c r="U1632" i="1"/>
  <c r="U1638" i="1"/>
  <c r="U1639" i="1"/>
  <c r="U1640" i="1"/>
  <c r="U1641" i="1"/>
  <c r="U1642" i="1"/>
  <c r="U1669" i="1"/>
  <c r="U1643" i="1"/>
  <c r="U1670" i="1"/>
  <c r="U1644" i="1"/>
  <c r="U1658" i="1"/>
  <c r="U1659" i="1"/>
  <c r="U1660" i="1"/>
  <c r="U1661" i="1"/>
  <c r="U1662" i="1"/>
  <c r="U1663" i="1"/>
  <c r="U1664" i="1"/>
  <c r="U1665" i="1"/>
  <c r="U1666" i="1"/>
  <c r="U1667" i="1"/>
  <c r="U1668" i="1"/>
  <c r="U1645" i="1"/>
  <c r="U1646" i="1"/>
  <c r="U1671" i="1"/>
  <c r="U1672" i="1"/>
  <c r="U1673" i="1"/>
  <c r="U1647" i="1"/>
  <c r="U1648" i="1"/>
  <c r="U1649" i="1"/>
  <c r="U1650" i="1"/>
  <c r="U1651" i="1"/>
  <c r="U1652" i="1"/>
  <c r="U1653" i="1"/>
  <c r="U1674" i="1"/>
  <c r="U1654" i="1"/>
  <c r="U1655" i="1"/>
  <c r="U1656" i="1"/>
  <c r="U1657" i="1"/>
  <c r="U1677" i="1"/>
  <c r="U1698" i="1"/>
  <c r="U1699" i="1"/>
  <c r="U1700" i="1"/>
  <c r="U1675" i="1"/>
  <c r="U1676" i="1"/>
  <c r="U1678" i="1"/>
  <c r="U1679" i="1"/>
  <c r="U1701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41" i="1"/>
  <c r="U1722" i="1"/>
  <c r="U1729" i="1"/>
  <c r="U1730" i="1"/>
  <c r="U1723" i="1"/>
  <c r="U1731" i="1"/>
  <c r="U1732" i="1"/>
  <c r="U1724" i="1"/>
  <c r="U1733" i="1"/>
  <c r="U1725" i="1"/>
  <c r="U1734" i="1"/>
  <c r="U1735" i="1"/>
  <c r="U1736" i="1"/>
  <c r="U1737" i="1"/>
  <c r="U1742" i="1"/>
  <c r="U1726" i="1"/>
  <c r="U1738" i="1"/>
  <c r="U1727" i="1"/>
  <c r="U1739" i="1"/>
  <c r="U1740" i="1"/>
  <c r="U1743" i="1"/>
  <c r="U1728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804" i="1"/>
  <c r="U1805" i="1"/>
  <c r="U1770" i="1"/>
  <c r="U1771" i="1"/>
  <c r="U1772" i="1"/>
  <c r="U1806" i="1"/>
  <c r="U1807" i="1"/>
  <c r="U1773" i="1"/>
  <c r="U1790" i="1"/>
  <c r="U1808" i="1"/>
  <c r="U1774" i="1"/>
  <c r="U1809" i="1"/>
  <c r="U1791" i="1"/>
  <c r="U1792" i="1"/>
  <c r="U1810" i="1"/>
  <c r="U1811" i="1"/>
  <c r="U1812" i="1"/>
  <c r="U1813" i="1"/>
  <c r="U1814" i="1"/>
  <c r="U1815" i="1"/>
  <c r="U1816" i="1"/>
  <c r="U1817" i="1"/>
  <c r="U1818" i="1"/>
  <c r="U1819" i="1"/>
  <c r="U1775" i="1"/>
  <c r="U1776" i="1"/>
  <c r="U1777" i="1"/>
  <c r="U1820" i="1"/>
  <c r="U1821" i="1"/>
  <c r="U1793" i="1"/>
  <c r="U1794" i="1"/>
  <c r="U1795" i="1"/>
  <c r="U1778" i="1"/>
  <c r="U1796" i="1"/>
  <c r="U1779" i="1"/>
  <c r="U1780" i="1"/>
  <c r="U1781" i="1"/>
  <c r="U1797" i="1"/>
  <c r="U1798" i="1"/>
  <c r="U1799" i="1"/>
  <c r="U1782" i="1"/>
  <c r="U1800" i="1"/>
  <c r="U1783" i="1"/>
  <c r="U1784" i="1"/>
  <c r="U1785" i="1"/>
  <c r="U1786" i="1"/>
  <c r="U1787" i="1"/>
  <c r="U1788" i="1"/>
  <c r="U1801" i="1"/>
  <c r="U1802" i="1"/>
  <c r="U1803" i="1"/>
  <c r="U1789" i="1"/>
  <c r="U1822" i="1"/>
  <c r="U1823" i="1"/>
  <c r="U1824" i="1"/>
  <c r="U1825" i="1"/>
  <c r="U1826" i="1"/>
  <c r="U1827" i="1"/>
  <c r="U1901" i="1"/>
  <c r="U1902" i="1"/>
  <c r="U1882" i="1"/>
  <c r="U1883" i="1"/>
  <c r="U1828" i="1"/>
  <c r="U1884" i="1"/>
  <c r="U1885" i="1"/>
  <c r="U1886" i="1"/>
  <c r="U1837" i="1"/>
  <c r="U1838" i="1"/>
  <c r="U1839" i="1"/>
  <c r="U1840" i="1"/>
  <c r="U1841" i="1"/>
  <c r="U1842" i="1"/>
  <c r="U1843" i="1"/>
  <c r="U1887" i="1"/>
  <c r="U1888" i="1"/>
  <c r="U1889" i="1"/>
  <c r="U1890" i="1"/>
  <c r="U1891" i="1"/>
  <c r="U1892" i="1"/>
  <c r="U1893" i="1"/>
  <c r="U1903" i="1"/>
  <c r="U1904" i="1"/>
  <c r="U1905" i="1"/>
  <c r="U1906" i="1"/>
  <c r="U1894" i="1"/>
  <c r="U1829" i="1"/>
  <c r="U1844" i="1"/>
  <c r="U1895" i="1"/>
  <c r="U1830" i="1"/>
  <c r="U1845" i="1"/>
  <c r="U1896" i="1"/>
  <c r="U1907" i="1"/>
  <c r="U1897" i="1"/>
  <c r="U1831" i="1"/>
  <c r="U1832" i="1"/>
  <c r="U1846" i="1"/>
  <c r="U183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33" i="1"/>
  <c r="U1834" i="1"/>
  <c r="U1876" i="1"/>
  <c r="U1835" i="1"/>
  <c r="U1898" i="1"/>
  <c r="U1877" i="1"/>
  <c r="U1878" i="1"/>
  <c r="U1879" i="1"/>
  <c r="U1899" i="1"/>
  <c r="U1900" i="1"/>
  <c r="U1908" i="1"/>
  <c r="U1880" i="1"/>
  <c r="U1881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42" i="1"/>
  <c r="U1943" i="1"/>
  <c r="U1944" i="1"/>
  <c r="U1945" i="1"/>
  <c r="U1946" i="1"/>
  <c r="U1947" i="1"/>
  <c r="U1933" i="1"/>
  <c r="U1934" i="1"/>
  <c r="U1935" i="1"/>
  <c r="U1936" i="1"/>
  <c r="U1937" i="1"/>
  <c r="U1948" i="1"/>
  <c r="U1949" i="1"/>
  <c r="U1938" i="1"/>
  <c r="U1939" i="1"/>
  <c r="U1940" i="1"/>
  <c r="U1941" i="1"/>
  <c r="U1976" i="1"/>
  <c r="U1977" i="1"/>
  <c r="U1978" i="1"/>
  <c r="U1979" i="1"/>
  <c r="U1980" i="1"/>
  <c r="U1981" i="1"/>
  <c r="U1982" i="1"/>
  <c r="U1950" i="1"/>
  <c r="U1951" i="1"/>
  <c r="U1952" i="1"/>
  <c r="U1983" i="1"/>
  <c r="U1984" i="1"/>
  <c r="U1953" i="1"/>
  <c r="U1985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86" i="1"/>
  <c r="U1987" i="1"/>
  <c r="U1988" i="1"/>
  <c r="U1974" i="1"/>
  <c r="U1975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86" i="1"/>
  <c r="U2019" i="1"/>
  <c r="U2087" i="1"/>
  <c r="U2020" i="1"/>
  <c r="U2031" i="1"/>
  <c r="U2064" i="1"/>
  <c r="U2088" i="1"/>
  <c r="U2032" i="1"/>
  <c r="U2033" i="1"/>
  <c r="U2065" i="1"/>
  <c r="U2066" i="1"/>
  <c r="U2067" i="1"/>
  <c r="U2021" i="1"/>
  <c r="U2068" i="1"/>
  <c r="U2069" i="1"/>
  <c r="U2070" i="1"/>
  <c r="U2071" i="1"/>
  <c r="U2034" i="1"/>
  <c r="U2035" i="1"/>
  <c r="U2072" i="1"/>
  <c r="U2089" i="1"/>
  <c r="U2095" i="1"/>
  <c r="U2022" i="1"/>
  <c r="U2036" i="1"/>
  <c r="U2049" i="1"/>
  <c r="U2073" i="1"/>
  <c r="U2085" i="1"/>
  <c r="U2023" i="1"/>
  <c r="U2037" i="1"/>
  <c r="U2074" i="1"/>
  <c r="U2075" i="1"/>
  <c r="U2038" i="1"/>
  <c r="U2039" i="1"/>
  <c r="U2040" i="1"/>
  <c r="U2041" i="1"/>
  <c r="U2042" i="1"/>
  <c r="U2043" i="1"/>
  <c r="U2044" i="1"/>
  <c r="U2045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96" i="1"/>
  <c r="U2097" i="1"/>
  <c r="U2024" i="1"/>
  <c r="U2025" i="1"/>
  <c r="U2046" i="1"/>
  <c r="U2076" i="1"/>
  <c r="U2077" i="1"/>
  <c r="U2090" i="1"/>
  <c r="U2091" i="1"/>
  <c r="U2026" i="1"/>
  <c r="U2078" i="1"/>
  <c r="U2047" i="1"/>
  <c r="U2079" i="1"/>
  <c r="U2092" i="1"/>
  <c r="U2080" i="1"/>
  <c r="U2027" i="1"/>
  <c r="U2081" i="1"/>
  <c r="U2082" i="1"/>
  <c r="U2093" i="1"/>
  <c r="U2029" i="1"/>
  <c r="U2083" i="1"/>
  <c r="U2094" i="1"/>
  <c r="U2048" i="1"/>
  <c r="U2084" i="1"/>
  <c r="U2030" i="1"/>
  <c r="U2028" i="1"/>
  <c r="U2109" i="1"/>
  <c r="U2110" i="1"/>
  <c r="U2111" i="1"/>
  <c r="U2112" i="1"/>
  <c r="U2113" i="1"/>
  <c r="U2114" i="1"/>
  <c r="U2098" i="1"/>
  <c r="U2132" i="1"/>
  <c r="U2133" i="1"/>
  <c r="U2099" i="1"/>
  <c r="U2134" i="1"/>
  <c r="U2115" i="1"/>
  <c r="U2116" i="1"/>
  <c r="U2117" i="1"/>
  <c r="U2118" i="1"/>
  <c r="U2100" i="1"/>
  <c r="U2101" i="1"/>
  <c r="U2135" i="1"/>
  <c r="U2102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03" i="1"/>
  <c r="U2104" i="1"/>
  <c r="U2105" i="1"/>
  <c r="U2136" i="1"/>
  <c r="U2106" i="1"/>
  <c r="U2137" i="1"/>
  <c r="U2107" i="1"/>
  <c r="U2138" i="1"/>
  <c r="U2108" i="1"/>
  <c r="U2131" i="1"/>
  <c r="U2139" i="1"/>
  <c r="U2140" i="1"/>
  <c r="U2153" i="1"/>
  <c r="U2141" i="1"/>
  <c r="U2142" i="1"/>
  <c r="U2154" i="1"/>
  <c r="U2155" i="1"/>
  <c r="U2156" i="1"/>
  <c r="U2157" i="1"/>
  <c r="U2158" i="1"/>
  <c r="U2159" i="1"/>
  <c r="U2160" i="1"/>
  <c r="U2161" i="1"/>
  <c r="U2162" i="1"/>
  <c r="U2143" i="1"/>
  <c r="U2144" i="1"/>
  <c r="U2163" i="1"/>
  <c r="U2145" i="1"/>
  <c r="U2164" i="1"/>
  <c r="U2146" i="1"/>
  <c r="U2147" i="1"/>
  <c r="U2148" i="1"/>
  <c r="U2149" i="1"/>
  <c r="U2150" i="1"/>
  <c r="U2151" i="1"/>
  <c r="U2165" i="1"/>
  <c r="U2166" i="1"/>
  <c r="U2152" i="1"/>
  <c r="U2167" i="1"/>
  <c r="U2168" i="1"/>
  <c r="U2185" i="1"/>
  <c r="U2169" i="1"/>
  <c r="U2170" i="1"/>
  <c r="U2186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7" i="1"/>
  <c r="U2188" i="1"/>
  <c r="U2183" i="1"/>
  <c r="U2184" i="1"/>
  <c r="U2189" i="1"/>
  <c r="U2211" i="1"/>
  <c r="U2212" i="1"/>
  <c r="U2213" i="1"/>
  <c r="U2214" i="1"/>
  <c r="U2193" i="1"/>
  <c r="U2215" i="1"/>
  <c r="U2216" i="1"/>
  <c r="U2190" i="1"/>
  <c r="U2194" i="1"/>
  <c r="U2217" i="1"/>
  <c r="U2191" i="1"/>
  <c r="U2192" i="1"/>
  <c r="U2218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19" i="1"/>
  <c r="U2220" i="1"/>
  <c r="U2208" i="1"/>
  <c r="U2221" i="1"/>
  <c r="U2209" i="1"/>
  <c r="U2210" i="1"/>
  <c r="U2222" i="1"/>
  <c r="U2223" i="1"/>
  <c r="U2224" i="1"/>
  <c r="U2228" i="1"/>
  <c r="U2229" i="1"/>
  <c r="U2225" i="1"/>
  <c r="U2226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27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36" i="1"/>
  <c r="U2309" i="1"/>
  <c r="U2310" i="1"/>
  <c r="U2311" i="1"/>
  <c r="U2312" i="1"/>
  <c r="U2327" i="1"/>
  <c r="U2313" i="1"/>
  <c r="U2314" i="1"/>
  <c r="U2315" i="1"/>
  <c r="U2316" i="1"/>
  <c r="U2317" i="1"/>
  <c r="U2318" i="1"/>
  <c r="U2319" i="1"/>
  <c r="U2337" i="1"/>
  <c r="U2320" i="1"/>
  <c r="U2321" i="1"/>
  <c r="U2328" i="1"/>
  <c r="U2339" i="1"/>
  <c r="U2329" i="1"/>
  <c r="U2330" i="1"/>
  <c r="U2331" i="1"/>
  <c r="U2338" i="1"/>
  <c r="U2322" i="1"/>
  <c r="U2332" i="1"/>
  <c r="U2333" i="1"/>
  <c r="U2340" i="1"/>
  <c r="U2341" i="1"/>
  <c r="U2342" i="1"/>
  <c r="U2343" i="1"/>
  <c r="U2344" i="1"/>
  <c r="U2345" i="1"/>
  <c r="U2346" i="1"/>
  <c r="U2347" i="1"/>
  <c r="U2348" i="1"/>
  <c r="U2323" i="1"/>
  <c r="U2334" i="1"/>
  <c r="U2324" i="1"/>
  <c r="U2335" i="1"/>
  <c r="U2325" i="1"/>
  <c r="U2326" i="1"/>
  <c r="U2350" i="1"/>
  <c r="U2351" i="1"/>
  <c r="U2352" i="1"/>
  <c r="U2353" i="1"/>
  <c r="U2354" i="1"/>
  <c r="U2355" i="1"/>
  <c r="U2356" i="1"/>
  <c r="U2357" i="1"/>
  <c r="U2366" i="1"/>
  <c r="U2358" i="1"/>
  <c r="U2359" i="1"/>
  <c r="U2360" i="1"/>
  <c r="U2361" i="1"/>
  <c r="U2362" i="1"/>
  <c r="U2363" i="1"/>
  <c r="U2364" i="1"/>
  <c r="U2365" i="1"/>
  <c r="U2367" i="1"/>
  <c r="U2386" i="1"/>
  <c r="U2387" i="1"/>
  <c r="U2388" i="1"/>
  <c r="U2389" i="1"/>
  <c r="U2390" i="1"/>
  <c r="U2391" i="1"/>
  <c r="U2392" i="1"/>
  <c r="U2368" i="1"/>
  <c r="U2369" i="1"/>
  <c r="U2393" i="1"/>
  <c r="U2394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95" i="1"/>
  <c r="U2384" i="1"/>
  <c r="U2396" i="1"/>
  <c r="U2414" i="1"/>
  <c r="U2398" i="1"/>
  <c r="U2399" i="1"/>
  <c r="U2400" i="1"/>
  <c r="U2401" i="1"/>
  <c r="U2415" i="1"/>
  <c r="U2416" i="1"/>
  <c r="U2421" i="1"/>
  <c r="U2402" i="1"/>
  <c r="U2403" i="1"/>
  <c r="U2404" i="1"/>
  <c r="U2417" i="1"/>
  <c r="U2405" i="1"/>
  <c r="U2406" i="1"/>
  <c r="U2407" i="1"/>
  <c r="U2408" i="1"/>
  <c r="U2409" i="1"/>
  <c r="U2410" i="1"/>
  <c r="U2411" i="1"/>
  <c r="U2412" i="1"/>
  <c r="U2413" i="1"/>
  <c r="U2418" i="1"/>
  <c r="U2422" i="1"/>
  <c r="U2478" i="1"/>
  <c r="U2454" i="1"/>
  <c r="U2479" i="1"/>
  <c r="U2455" i="1"/>
  <c r="U2456" i="1"/>
  <c r="U2480" i="1"/>
  <c r="U2457" i="1"/>
  <c r="U2485" i="1"/>
  <c r="U2458" i="1"/>
  <c r="U2486" i="1"/>
  <c r="U2512" i="1"/>
  <c r="U2459" i="1"/>
  <c r="U2460" i="1"/>
  <c r="U2461" i="1"/>
  <c r="U2462" i="1"/>
  <c r="U2513" i="1"/>
  <c r="U2446" i="1"/>
  <c r="U2463" i="1"/>
  <c r="U2464" i="1"/>
  <c r="U2487" i="1"/>
  <c r="U2424" i="1"/>
  <c r="U2488" i="1"/>
  <c r="U2425" i="1"/>
  <c r="U2465" i="1"/>
  <c r="U2481" i="1"/>
  <c r="U2489" i="1"/>
  <c r="U2514" i="1"/>
  <c r="U2426" i="1"/>
  <c r="U2497" i="1"/>
  <c r="U2498" i="1"/>
  <c r="U2499" i="1"/>
  <c r="U2500" i="1"/>
  <c r="U2427" i="1"/>
  <c r="U2501" i="1"/>
  <c r="U2502" i="1"/>
  <c r="U2515" i="1"/>
  <c r="U2516" i="1"/>
  <c r="U2428" i="1"/>
  <c r="U2503" i="1"/>
  <c r="U2517" i="1"/>
  <c r="U2504" i="1"/>
  <c r="U2429" i="1"/>
  <c r="U2466" i="1"/>
  <c r="U2467" i="1"/>
  <c r="U2482" i="1"/>
  <c r="U2447" i="1"/>
  <c r="U2448" i="1"/>
  <c r="U2449" i="1"/>
  <c r="U2436" i="1"/>
  <c r="U2437" i="1"/>
  <c r="U2450" i="1"/>
  <c r="U2451" i="1"/>
  <c r="U2438" i="1"/>
  <c r="U2439" i="1"/>
  <c r="U2453" i="1"/>
  <c r="U2440" i="1"/>
  <c r="U2441" i="1"/>
  <c r="U2442" i="1"/>
  <c r="U2443" i="1"/>
  <c r="U2444" i="1"/>
  <c r="U2445" i="1"/>
  <c r="U2490" i="1"/>
  <c r="U2505" i="1"/>
  <c r="U2506" i="1"/>
  <c r="U2491" i="1"/>
  <c r="U2492" i="1"/>
  <c r="U2483" i="1"/>
  <c r="U2430" i="1"/>
  <c r="U2431" i="1"/>
  <c r="U2433" i="1"/>
  <c r="U2507" i="1"/>
  <c r="U2468" i="1"/>
  <c r="U2493" i="1"/>
  <c r="U2518" i="1"/>
  <c r="U2519" i="1"/>
  <c r="U2469" i="1"/>
  <c r="U2470" i="1"/>
  <c r="U2472" i="1"/>
  <c r="U2494" i="1"/>
  <c r="U2508" i="1"/>
  <c r="U2495" i="1"/>
  <c r="U2473" i="1"/>
  <c r="U2530" i="1"/>
  <c r="U2529" i="1"/>
  <c r="U2520" i="1"/>
  <c r="U2535" i="1"/>
  <c r="U2531" i="1"/>
  <c r="U2532" i="1"/>
  <c r="U2521" i="1"/>
  <c r="U2525" i="1"/>
  <c r="U2527" i="1"/>
  <c r="U2528" i="1"/>
  <c r="U2534" i="1"/>
  <c r="U2524" i="1"/>
  <c r="U2526" i="1"/>
  <c r="U2522" i="1"/>
  <c r="U2536" i="1"/>
  <c r="U2537" i="1"/>
  <c r="U2533" i="1"/>
  <c r="U2523" i="1"/>
  <c r="U2538" i="1"/>
  <c r="U2539" i="1"/>
  <c r="U2551" i="1"/>
  <c r="U2552" i="1"/>
  <c r="U2553" i="1"/>
  <c r="U2545" i="1"/>
  <c r="U2550" i="1"/>
  <c r="U2560" i="1"/>
  <c r="U2559" i="1"/>
  <c r="U2554" i="1"/>
  <c r="U2556" i="1"/>
  <c r="U2557" i="1"/>
  <c r="U2558" i="1"/>
  <c r="U2555" i="1"/>
  <c r="U2547" i="1"/>
  <c r="U2543" i="1"/>
  <c r="U2544" i="1"/>
  <c r="U2548" i="1"/>
  <c r="U2549" i="1"/>
  <c r="U2546" i="1"/>
  <c r="U2572" i="1"/>
  <c r="U2565" i="1"/>
  <c r="U2566" i="1"/>
  <c r="U2567" i="1"/>
  <c r="U2568" i="1"/>
  <c r="U2569" i="1"/>
  <c r="U2570" i="1"/>
  <c r="U2571" i="1"/>
  <c r="U2564" i="1"/>
  <c r="U2573" i="1"/>
  <c r="U2575" i="1"/>
  <c r="U2574" i="1"/>
  <c r="U2576" i="1"/>
  <c r="U2579" i="1"/>
  <c r="U2577" i="1"/>
  <c r="U2582" i="1"/>
  <c r="U2583" i="1"/>
  <c r="U2584" i="1"/>
  <c r="U2580" i="1"/>
  <c r="U2581" i="1"/>
  <c r="U2578" i="1"/>
  <c r="U2585" i="1"/>
  <c r="U2596" i="1"/>
  <c r="U2590" i="1"/>
  <c r="U2591" i="1"/>
  <c r="U2592" i="1"/>
  <c r="U2593" i="1"/>
  <c r="U2594" i="1"/>
  <c r="U2595" i="1"/>
  <c r="U2586" i="1"/>
  <c r="U2587" i="1"/>
  <c r="U2588" i="1"/>
  <c r="U2589" i="1"/>
  <c r="U2597" i="1"/>
  <c r="U2598" i="1"/>
  <c r="U2599" i="1"/>
  <c r="U2600" i="1"/>
  <c r="U2604" i="1"/>
  <c r="U2627" i="1"/>
  <c r="U2628" i="1"/>
  <c r="U2603" i="1"/>
  <c r="U2626" i="1"/>
  <c r="U2625" i="1"/>
  <c r="U2629" i="1"/>
  <c r="U2601" i="1"/>
  <c r="U2630" i="1"/>
  <c r="U2631" i="1"/>
  <c r="U2619" i="1"/>
  <c r="U2620" i="1"/>
  <c r="U2636" i="1"/>
  <c r="U2637" i="1"/>
  <c r="U2634" i="1"/>
  <c r="U2635" i="1"/>
  <c r="U2638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39" i="1"/>
  <c r="U2647" i="1"/>
  <c r="U2648" i="1"/>
  <c r="U2649" i="1"/>
  <c r="U2640" i="1"/>
  <c r="U2349" i="1"/>
  <c r="U2397" i="1"/>
  <c r="U2419" i="1"/>
  <c r="U2423" i="1"/>
  <c r="U2434" i="1"/>
  <c r="U2435" i="1"/>
  <c r="U2474" i="1"/>
  <c r="U2496" i="1"/>
  <c r="U2509" i="1"/>
  <c r="U2510" i="1"/>
  <c r="U2511" i="1"/>
  <c r="U2561" i="1"/>
  <c r="U2562" i="1"/>
  <c r="U2602" i="1"/>
  <c r="U2621" i="1"/>
  <c r="U2622" i="1"/>
  <c r="U2641" i="1"/>
  <c r="U2642" i="1"/>
  <c r="U2643" i="1"/>
  <c r="U2644" i="1"/>
  <c r="U2645" i="1"/>
  <c r="U2646" i="1"/>
  <c r="U2650" i="1"/>
  <c r="U2651" i="1"/>
  <c r="U2652" i="1"/>
  <c r="U2653" i="1"/>
  <c r="U2654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6" i="1"/>
  <c r="U2687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655" i="1"/>
  <c r="U2688" i="1"/>
  <c r="U2711" i="1"/>
  <c r="U2715" i="1"/>
  <c r="U2716" i="1"/>
  <c r="U2717" i="1"/>
  <c r="U2718" i="1"/>
  <c r="U2719" i="1"/>
  <c r="U2720" i="1"/>
  <c r="U2721" i="1"/>
  <c r="U2722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72" i="1"/>
  <c r="U2773" i="1"/>
  <c r="U2774" i="1"/>
  <c r="U2775" i="1"/>
  <c r="U2776" i="1"/>
  <c r="U2777" i="1"/>
  <c r="U2778" i="1"/>
  <c r="U2779" i="1"/>
  <c r="U2780" i="1"/>
  <c r="U2791" i="1"/>
  <c r="U2784" i="1"/>
  <c r="U2785" i="1"/>
  <c r="U2792" i="1"/>
  <c r="U2793" i="1"/>
  <c r="U2786" i="1"/>
  <c r="U2787" i="1"/>
  <c r="U2788" i="1"/>
  <c r="U2794" i="1"/>
  <c r="U2795" i="1"/>
  <c r="U2796" i="1"/>
  <c r="U2797" i="1"/>
  <c r="U2798" i="1"/>
  <c r="U2799" i="1"/>
  <c r="U2800" i="1"/>
  <c r="U2801" i="1"/>
  <c r="U2802" i="1"/>
  <c r="U2755" i="1"/>
  <c r="U2756" i="1"/>
  <c r="U2757" i="1"/>
  <c r="U2781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803" i="1"/>
  <c r="U2804" i="1"/>
  <c r="U2816" i="1"/>
  <c r="U2563" i="1"/>
  <c r="U2805" i="1"/>
  <c r="U2817" i="1"/>
  <c r="U2818" i="1"/>
  <c r="U2819" i="1"/>
  <c r="U2475" i="1"/>
  <c r="U2476" i="1"/>
  <c r="U2477" i="1"/>
  <c r="U2540" i="1"/>
  <c r="U2541" i="1"/>
  <c r="U2542" i="1"/>
  <c r="U2820" i="1"/>
  <c r="U2821" i="1"/>
  <c r="U2684" i="1"/>
  <c r="U2822" i="1"/>
  <c r="U2806" i="1"/>
  <c r="U2807" i="1"/>
  <c r="U2823" i="1"/>
  <c r="U2824" i="1"/>
  <c r="U2685" i="1"/>
  <c r="U2808" i="1"/>
  <c r="U2809" i="1"/>
  <c r="U2810" i="1"/>
  <c r="U2811" i="1"/>
  <c r="U2812" i="1"/>
  <c r="U2813" i="1"/>
  <c r="U2632" i="1"/>
  <c r="U2633" i="1"/>
  <c r="U2825" i="1"/>
  <c r="U2826" i="1"/>
  <c r="U2829" i="1"/>
  <c r="U2827" i="1"/>
  <c r="U2814" i="1"/>
  <c r="U2830" i="1"/>
  <c r="U2831" i="1"/>
  <c r="U2832" i="1"/>
  <c r="U2833" i="1"/>
  <c r="U2834" i="1"/>
  <c r="U2815" i="1"/>
  <c r="U2835" i="1"/>
  <c r="U2836" i="1"/>
  <c r="U2852" i="1"/>
  <c r="U2837" i="1"/>
  <c r="U2851" i="1"/>
  <c r="U2623" i="1"/>
  <c r="U2624" i="1"/>
  <c r="U2838" i="1"/>
  <c r="U2839" i="1"/>
  <c r="U2840" i="1"/>
  <c r="U2841" i="1"/>
  <c r="U2842" i="1"/>
  <c r="U2843" i="1"/>
  <c r="U2844" i="1"/>
  <c r="U2845" i="1"/>
  <c r="U2846" i="1"/>
  <c r="U2853" i="1"/>
  <c r="U2854" i="1"/>
  <c r="U2855" i="1"/>
  <c r="U2856" i="1"/>
  <c r="U2857" i="1"/>
  <c r="U2858" i="1"/>
  <c r="U2859" i="1"/>
  <c r="U2860" i="1"/>
  <c r="U2861" i="1"/>
  <c r="U2862" i="1"/>
  <c r="U2863" i="1"/>
  <c r="U87" i="1"/>
  <c r="BA1" i="2"/>
  <c r="AZ1" i="2"/>
  <c r="AW1" i="2"/>
  <c r="AV1" i="2"/>
  <c r="X1" i="2"/>
  <c r="W1" i="2"/>
  <c r="V1" i="2"/>
  <c r="U1" i="2"/>
  <c r="T1" i="2"/>
  <c r="S1" i="2"/>
  <c r="S4" i="2" s="1"/>
  <c r="T182" i="2" l="1"/>
  <c r="W726" i="1"/>
  <c r="W722" i="1"/>
  <c r="W739" i="1"/>
  <c r="W736" i="1"/>
  <c r="W708" i="1"/>
  <c r="W706" i="1"/>
  <c r="W705" i="1"/>
  <c r="W714" i="1"/>
  <c r="W680" i="1"/>
  <c r="W692" i="1"/>
  <c r="W687" i="1"/>
  <c r="W685" i="1"/>
  <c r="W696" i="1"/>
  <c r="W686" i="1"/>
  <c r="W664" i="1"/>
  <c r="W661" i="1"/>
  <c r="W657" i="1"/>
  <c r="W674" i="1"/>
  <c r="W675" i="1"/>
  <c r="W650" i="1"/>
  <c r="W647" i="1"/>
  <c r="W654" i="1"/>
  <c r="W626" i="1"/>
  <c r="W641" i="1"/>
  <c r="W653" i="1"/>
  <c r="W634" i="1"/>
  <c r="W627" i="1"/>
  <c r="W607" i="1"/>
  <c r="W609" i="1"/>
  <c r="W614" i="1"/>
  <c r="W619" i="1"/>
  <c r="W588" i="1"/>
  <c r="W589" i="1"/>
  <c r="W600" i="1"/>
  <c r="W582" i="1"/>
  <c r="W572" i="1"/>
  <c r="W568" i="1"/>
  <c r="W566" i="1"/>
  <c r="W577" i="1"/>
  <c r="W604" i="1"/>
  <c r="W597" i="1"/>
  <c r="W593" i="1"/>
  <c r="W560" i="1"/>
  <c r="W555" i="1"/>
  <c r="W544" i="1"/>
  <c r="W559" i="1"/>
  <c r="W554" i="1"/>
  <c r="W558" i="1"/>
  <c r="W526" i="1"/>
  <c r="W520" i="1"/>
  <c r="W534" i="1"/>
  <c r="W513" i="1"/>
  <c r="W500" i="1"/>
  <c r="W528" i="1"/>
  <c r="W518" i="1"/>
  <c r="W519" i="1"/>
  <c r="W510" i="1"/>
  <c r="W509" i="1"/>
  <c r="W537" i="1"/>
  <c r="W494" i="1"/>
  <c r="W490" i="1"/>
  <c r="W487" i="1"/>
  <c r="W496" i="1"/>
  <c r="W479" i="1"/>
  <c r="W456" i="1"/>
  <c r="W455" i="1"/>
  <c r="W452" i="1"/>
  <c r="W448" i="1"/>
  <c r="W470" i="1"/>
  <c r="W473" i="1"/>
  <c r="W468" i="1"/>
  <c r="W425" i="1"/>
  <c r="W432" i="1"/>
  <c r="W428" i="1"/>
  <c r="W423" i="1"/>
  <c r="W421" i="1"/>
  <c r="W417" i="1"/>
  <c r="W442" i="1"/>
  <c r="W437" i="1"/>
  <c r="W408" i="1"/>
  <c r="W358" i="1"/>
  <c r="W387" i="1"/>
  <c r="W380" i="1"/>
  <c r="W379" i="1"/>
  <c r="W406" i="1"/>
  <c r="W403" i="1"/>
  <c r="W400" i="1"/>
  <c r="W396" i="1"/>
  <c r="W392" i="1"/>
  <c r="W373" i="1"/>
  <c r="W383" i="1"/>
  <c r="W381" i="1"/>
  <c r="W414" i="1"/>
  <c r="W410" i="1"/>
  <c r="W369" i="1"/>
  <c r="W350" i="1"/>
  <c r="W341" i="1"/>
  <c r="W337" i="1"/>
  <c r="W331" i="1"/>
  <c r="W327" i="1"/>
  <c r="W345" i="1"/>
  <c r="W348" i="1"/>
  <c r="W169" i="1"/>
  <c r="W126" i="1"/>
  <c r="W82" i="1"/>
  <c r="W194" i="1"/>
  <c r="W90" i="1"/>
  <c r="W260" i="1"/>
  <c r="W250" i="1"/>
  <c r="W246" i="1"/>
  <c r="W242" i="1"/>
  <c r="W187" i="1"/>
  <c r="W183" i="1"/>
  <c r="W179" i="1"/>
  <c r="W175" i="1"/>
  <c r="W171" i="1"/>
  <c r="W65" i="1"/>
  <c r="W61" i="1"/>
  <c r="W57" i="1"/>
  <c r="W53" i="1"/>
  <c r="W140" i="1"/>
  <c r="W166" i="1"/>
  <c r="W69" i="1"/>
  <c r="W262" i="1"/>
  <c r="W48" i="1"/>
  <c r="W195" i="1"/>
  <c r="W81" i="1"/>
  <c r="W38" i="1"/>
  <c r="W196" i="1"/>
  <c r="W317" i="1"/>
  <c r="W202" i="1"/>
  <c r="W103" i="1"/>
  <c r="W40" i="1"/>
  <c r="W301" i="1"/>
  <c r="W297" i="1"/>
  <c r="W293" i="1"/>
  <c r="W290" i="1"/>
  <c r="W304" i="1"/>
  <c r="W223" i="1"/>
  <c r="W771" i="1"/>
  <c r="W239" i="1"/>
  <c r="W214" i="1"/>
  <c r="W210" i="1"/>
  <c r="W207" i="1"/>
  <c r="W159" i="1"/>
  <c r="W155" i="1"/>
  <c r="W151" i="1"/>
  <c r="W123" i="1"/>
  <c r="W120" i="1"/>
  <c r="W116" i="1"/>
  <c r="W113" i="1"/>
  <c r="W105" i="1"/>
  <c r="W766" i="1"/>
  <c r="W77" i="1"/>
  <c r="W36" i="1"/>
  <c r="W32" i="1"/>
  <c r="W28" i="1"/>
  <c r="W25" i="1"/>
  <c r="W21" i="1"/>
  <c r="W3" i="1"/>
  <c r="W278" i="1"/>
  <c r="W128" i="1"/>
  <c r="W271" i="1"/>
  <c r="W129" i="1"/>
  <c r="W11" i="1"/>
  <c r="W145" i="1"/>
  <c r="W198" i="1"/>
  <c r="W15" i="1"/>
  <c r="W319" i="1"/>
  <c r="W321" i="1"/>
  <c r="W308" i="1"/>
  <c r="W193" i="1"/>
  <c r="W130" i="1"/>
  <c r="W72" i="1"/>
  <c r="W270" i="1"/>
  <c r="W267" i="1"/>
  <c r="W10" i="1"/>
  <c r="W257" i="1"/>
  <c r="W142" i="1"/>
  <c r="W233" i="1"/>
  <c r="W311" i="1"/>
  <c r="W200" i="1"/>
  <c r="W47" i="1"/>
  <c r="W163" i="1"/>
  <c r="W191" i="1"/>
  <c r="W713" i="1"/>
  <c r="W725" i="1"/>
  <c r="W734" i="1"/>
  <c r="W701" i="1"/>
  <c r="W704" i="1"/>
  <c r="W682" i="1"/>
  <c r="W684" i="1"/>
  <c r="W673" i="1"/>
  <c r="W738" i="1"/>
  <c r="W716" i="1"/>
  <c r="W695" i="1"/>
  <c r="W670" i="1"/>
  <c r="W649" i="1"/>
  <c r="W642" i="1"/>
  <c r="W624" i="1"/>
  <c r="W645" i="1"/>
  <c r="W721" i="1"/>
  <c r="W717" i="1"/>
  <c r="W691" i="1"/>
  <c r="W679" i="1"/>
  <c r="W676" i="1"/>
  <c r="W660" i="1"/>
  <c r="W656" i="1"/>
  <c r="W669" i="1"/>
  <c r="W646" i="1"/>
  <c r="W632" i="1"/>
  <c r="W652" i="1"/>
  <c r="W623" i="1"/>
  <c r="W612" i="1"/>
  <c r="W613" i="1"/>
  <c r="W616" i="1"/>
  <c r="W618" i="1"/>
  <c r="W602" i="1"/>
  <c r="W587" i="1"/>
  <c r="W599" i="1"/>
  <c r="W575" i="1"/>
  <c r="W571" i="1"/>
  <c r="W581" i="1"/>
  <c r="W565" i="1"/>
  <c r="W564" i="1"/>
  <c r="W603" i="1"/>
  <c r="W596" i="1"/>
  <c r="W592" i="1"/>
  <c r="W548" i="1"/>
  <c r="W547" i="1"/>
  <c r="W543" i="1"/>
  <c r="W550" i="1"/>
  <c r="W553" i="1"/>
  <c r="W521" i="1"/>
  <c r="W525" i="1"/>
  <c r="W539" i="1"/>
  <c r="W533" i="1"/>
  <c r="W503" i="1"/>
  <c r="W499" i="1"/>
  <c r="W527" i="1"/>
  <c r="W517" i="1"/>
  <c r="W535" i="1"/>
  <c r="W531" i="1"/>
  <c r="W508" i="1"/>
  <c r="W485" i="1"/>
  <c r="W493" i="1"/>
  <c r="W489" i="1"/>
  <c r="W486" i="1"/>
  <c r="W481" i="1"/>
  <c r="W478" i="1"/>
  <c r="W472" i="1"/>
  <c r="W466" i="1"/>
  <c r="W451" i="1"/>
  <c r="W447" i="1"/>
  <c r="W459" i="1"/>
  <c r="W463" i="1"/>
  <c r="W467" i="1"/>
  <c r="W424" i="1"/>
  <c r="W431" i="1"/>
  <c r="W427" i="1"/>
  <c r="W439" i="1"/>
  <c r="W420" i="1"/>
  <c r="W416" i="1"/>
  <c r="W441" i="1"/>
  <c r="W360" i="1"/>
  <c r="W356" i="1"/>
  <c r="W386" i="1"/>
  <c r="W409" i="1"/>
  <c r="W389" i="1"/>
  <c r="W362" i="1"/>
  <c r="W405" i="1"/>
  <c r="W402" i="1"/>
  <c r="W399" i="1"/>
  <c r="W395" i="1"/>
  <c r="W376" i="1"/>
  <c r="W355" i="1"/>
  <c r="W413" i="1"/>
  <c r="W365" i="1"/>
  <c r="W388" i="1"/>
  <c r="W384" i="1"/>
  <c r="W334" i="1"/>
  <c r="W344" i="1"/>
  <c r="W340" i="1"/>
  <c r="W336" i="1"/>
  <c r="W329" i="1"/>
  <c r="W326" i="1"/>
  <c r="W352" i="1"/>
  <c r="W346" i="1"/>
  <c r="W168" i="1"/>
  <c r="W39" i="1"/>
  <c r="W167" i="1"/>
  <c r="W261" i="1"/>
  <c r="W43" i="1"/>
  <c r="W253" i="1"/>
  <c r="W249" i="1"/>
  <c r="W245" i="1"/>
  <c r="W241" i="1"/>
  <c r="W186" i="1"/>
  <c r="W182" i="1"/>
  <c r="W178" i="1"/>
  <c r="W174" i="1"/>
  <c r="W170" i="1"/>
  <c r="W64" i="1"/>
  <c r="W60" i="1"/>
  <c r="W56" i="1"/>
  <c r="W52" i="1"/>
  <c r="W99" i="1"/>
  <c r="W165" i="1"/>
  <c r="W276" i="1"/>
  <c r="W203" i="1"/>
  <c r="W9" i="1"/>
  <c r="W125" i="1"/>
  <c r="W162" i="1"/>
  <c r="W138" i="1"/>
  <c r="W263" i="1"/>
  <c r="W316" i="1"/>
  <c r="W201" i="1"/>
  <c r="W86" i="1"/>
  <c r="W18" i="1"/>
  <c r="W300" i="1"/>
  <c r="W296" i="1"/>
  <c r="W286" i="1"/>
  <c r="W289" i="1"/>
  <c r="W303" i="1"/>
  <c r="W222" i="1"/>
  <c r="W219" i="1"/>
  <c r="W216" i="1"/>
  <c r="W213" i="1"/>
  <c r="W209" i="1"/>
  <c r="W206" i="1"/>
  <c r="W158" i="1"/>
  <c r="W154" i="1"/>
  <c r="W150" i="1"/>
  <c r="W768" i="1"/>
  <c r="W119" i="1"/>
  <c r="W115" i="1"/>
  <c r="W112" i="1"/>
  <c r="W109" i="1"/>
  <c r="W80" i="1"/>
  <c r="W76" i="1"/>
  <c r="W35" i="1"/>
  <c r="W31" i="1"/>
  <c r="W765" i="1"/>
  <c r="W24" i="1"/>
  <c r="W6" i="1"/>
  <c r="W2" i="1"/>
  <c r="W231" i="1"/>
  <c r="W230" i="1"/>
  <c r="W236" i="1"/>
  <c r="W88" i="1"/>
  <c r="W148" i="1"/>
  <c r="W7" i="1"/>
  <c r="W94" i="1"/>
  <c r="W14" i="1"/>
  <c r="W264" i="1"/>
  <c r="W285" i="1"/>
  <c r="W274" i="1"/>
  <c r="W190" i="1"/>
  <c r="W104" i="1"/>
  <c r="W50" i="1"/>
  <c r="W269" i="1"/>
  <c r="W42" i="1"/>
  <c r="W315" i="1"/>
  <c r="W235" i="1"/>
  <c r="W256" i="1"/>
  <c r="W232" i="1"/>
  <c r="W310" i="1"/>
  <c r="W131" i="1"/>
  <c r="W46" i="1"/>
  <c r="W83" i="1"/>
  <c r="W727" i="1"/>
  <c r="W723" i="1"/>
  <c r="W740" i="1"/>
  <c r="W737" i="1"/>
  <c r="W707" i="1"/>
  <c r="W715" i="1"/>
  <c r="W688" i="1"/>
  <c r="W677" i="1"/>
  <c r="W693" i="1"/>
  <c r="W667" i="1"/>
  <c r="W635" i="1"/>
  <c r="W643" i="1"/>
  <c r="W638" i="1"/>
  <c r="W639" i="1"/>
  <c r="W637" i="1"/>
  <c r="W620" i="1"/>
  <c r="W601" i="1"/>
  <c r="W573" i="1"/>
  <c r="W567" i="1"/>
  <c r="W598" i="1"/>
  <c r="W562" i="1"/>
  <c r="W545" i="1"/>
  <c r="W541" i="1"/>
  <c r="W557" i="1"/>
  <c r="W504" i="1"/>
  <c r="W514" i="1"/>
  <c r="W501" i="1"/>
  <c r="W497" i="1"/>
  <c r="W540" i="1"/>
  <c r="W529" i="1"/>
  <c r="W495" i="1"/>
  <c r="W482" i="1"/>
  <c r="W457" i="1"/>
  <c r="W474" i="1"/>
  <c r="W469" i="1"/>
  <c r="W429" i="1"/>
  <c r="W443" i="1"/>
  <c r="W368" i="1"/>
  <c r="W377" i="1"/>
  <c r="W411" i="1"/>
  <c r="W404" i="1"/>
  <c r="W397" i="1"/>
  <c r="W374" i="1"/>
  <c r="W382" i="1"/>
  <c r="W366" i="1"/>
  <c r="W330" i="1"/>
  <c r="W338" i="1"/>
  <c r="W349" i="1"/>
  <c r="W127" i="1"/>
  <c r="W161" i="1"/>
  <c r="W205" i="1"/>
  <c r="W247" i="1"/>
  <c r="W227" i="1"/>
  <c r="W180" i="1"/>
  <c r="W172" i="1"/>
  <c r="W62" i="1"/>
  <c r="W54" i="1"/>
  <c r="W272" i="1"/>
  <c r="W283" i="1"/>
  <c r="W224" i="1"/>
  <c r="W51" i="1"/>
  <c r="W197" i="1"/>
  <c r="W258" i="1"/>
  <c r="W73" i="1"/>
  <c r="W291" i="1"/>
  <c r="W772" i="1"/>
  <c r="W220" i="1"/>
  <c r="W211" i="1"/>
  <c r="W160" i="1"/>
  <c r="W152" i="1"/>
  <c r="W121" i="1"/>
  <c r="W114" i="1"/>
  <c r="W107" i="1"/>
  <c r="W37" i="1"/>
  <c r="W29" i="1"/>
  <c r="W282" i="1"/>
  <c r="W728" i="1"/>
  <c r="W724" i="1"/>
  <c r="W720" i="1"/>
  <c r="W735" i="1"/>
  <c r="W733" i="1"/>
  <c r="W719" i="1"/>
  <c r="W712" i="1"/>
  <c r="W718" i="1"/>
  <c r="W710" i="1"/>
  <c r="W681" i="1"/>
  <c r="W689" i="1"/>
  <c r="W678" i="1"/>
  <c r="W690" i="1"/>
  <c r="W694" i="1"/>
  <c r="W666" i="1"/>
  <c r="W663" i="1"/>
  <c r="W659" i="1"/>
  <c r="W655" i="1"/>
  <c r="W672" i="1"/>
  <c r="W668" i="1"/>
  <c r="W644" i="1"/>
  <c r="W651" i="1"/>
  <c r="W628" i="1"/>
  <c r="W629" i="1"/>
  <c r="W631" i="1"/>
  <c r="W625" i="1"/>
  <c r="W622" i="1"/>
  <c r="W636" i="1"/>
  <c r="W611" i="1"/>
  <c r="W608" i="1"/>
  <c r="W621" i="1"/>
  <c r="W617" i="1"/>
  <c r="W585" i="1"/>
  <c r="W586" i="1"/>
  <c r="W584" i="1"/>
  <c r="W574" i="1"/>
  <c r="W570" i="1"/>
  <c r="W580" i="1"/>
  <c r="W579" i="1"/>
  <c r="W563" i="1"/>
  <c r="W605" i="1"/>
  <c r="W595" i="1"/>
  <c r="W591" i="1"/>
  <c r="W551" i="1"/>
  <c r="W546" i="1"/>
  <c r="W542" i="1"/>
  <c r="W549" i="1"/>
  <c r="W552" i="1"/>
  <c r="W522" i="1"/>
  <c r="W524" i="1"/>
  <c r="W515" i="1"/>
  <c r="W532" i="1"/>
  <c r="W502" i="1"/>
  <c r="W498" i="1"/>
  <c r="W538" i="1"/>
  <c r="W536" i="1"/>
  <c r="W512" i="1"/>
  <c r="W530" i="1"/>
  <c r="W507" i="1"/>
  <c r="W483" i="1"/>
  <c r="W492" i="1"/>
  <c r="W484" i="1"/>
  <c r="W476" i="1"/>
  <c r="W480" i="1"/>
  <c r="W475" i="1"/>
  <c r="W471" i="1"/>
  <c r="W454" i="1"/>
  <c r="W450" i="1"/>
  <c r="W446" i="1"/>
  <c r="W460" i="1"/>
  <c r="W462" i="1"/>
  <c r="W464" i="1"/>
  <c r="W434" i="1"/>
  <c r="W430" i="1"/>
  <c r="W426" i="1"/>
  <c r="W438" i="1"/>
  <c r="W419" i="1"/>
  <c r="W436" i="1"/>
  <c r="W435" i="1"/>
  <c r="W359" i="1"/>
  <c r="W378" i="1"/>
  <c r="W372" i="1"/>
  <c r="W357" i="1"/>
  <c r="W412" i="1"/>
  <c r="W361" i="1"/>
  <c r="W391" i="1"/>
  <c r="W401" i="1"/>
  <c r="W398" i="1"/>
  <c r="W394" i="1"/>
  <c r="W375" i="1"/>
  <c r="W354" i="1"/>
  <c r="W370" i="1"/>
  <c r="W364" i="1"/>
  <c r="W367" i="1"/>
  <c r="W385" i="1"/>
  <c r="W333" i="1"/>
  <c r="W343" i="1"/>
  <c r="W339" i="1"/>
  <c r="W335" i="1"/>
  <c r="W347" i="1"/>
  <c r="W325" i="1"/>
  <c r="W351" i="1"/>
  <c r="W139" i="1"/>
  <c r="W226" i="1"/>
  <c r="W307" i="1"/>
  <c r="W279" i="1"/>
  <c r="W324" i="1"/>
  <c r="W20" i="1"/>
  <c r="W252" i="1"/>
  <c r="W248" i="1"/>
  <c r="W244" i="1"/>
  <c r="W228" i="1"/>
  <c r="W185" i="1"/>
  <c r="W181" i="1"/>
  <c r="W177" i="1"/>
  <c r="W173" i="1"/>
  <c r="W67" i="1"/>
  <c r="W63" i="1"/>
  <c r="W59" i="1"/>
  <c r="W55" i="1"/>
  <c r="W13" i="1"/>
  <c r="W240" i="1"/>
  <c r="W71" i="1"/>
  <c r="W318" i="1"/>
  <c r="W134" i="1"/>
  <c r="W8" i="1"/>
  <c r="W44" i="1"/>
  <c r="W91" i="1"/>
  <c r="W305" i="1"/>
  <c r="W144" i="1"/>
  <c r="W259" i="1"/>
  <c r="W133" i="1"/>
  <c r="W85" i="1"/>
  <c r="W74" i="1"/>
  <c r="W299" i="1"/>
  <c r="W295" i="1"/>
  <c r="W292" i="1"/>
  <c r="W773" i="1"/>
  <c r="W287" i="1"/>
  <c r="W221" i="1"/>
  <c r="W218" i="1"/>
  <c r="W215" i="1"/>
  <c r="W212" i="1"/>
  <c r="W238" i="1"/>
  <c r="W769" i="1"/>
  <c r="W157" i="1"/>
  <c r="W153" i="1"/>
  <c r="W106" i="1"/>
  <c r="W122" i="1"/>
  <c r="W118" i="1"/>
  <c r="W767" i="1"/>
  <c r="W111" i="1"/>
  <c r="W108" i="1"/>
  <c r="W79" i="1"/>
  <c r="W75" i="1"/>
  <c r="W34" i="1"/>
  <c r="W30" i="1"/>
  <c r="W27" i="1"/>
  <c r="W23" i="1"/>
  <c r="W5" i="1"/>
  <c r="W229" i="1"/>
  <c r="W188" i="1"/>
  <c r="W100" i="1"/>
  <c r="W204" i="1"/>
  <c r="W68" i="1"/>
  <c r="W147" i="1"/>
  <c r="W281" i="1"/>
  <c r="W93" i="1"/>
  <c r="W266" i="1"/>
  <c r="W323" i="1"/>
  <c r="W280" i="1"/>
  <c r="W237" i="1"/>
  <c r="W189" i="1"/>
  <c r="W98" i="1"/>
  <c r="W97" i="1"/>
  <c r="W135" i="1"/>
  <c r="W19" i="1"/>
  <c r="W314" i="1"/>
  <c r="W234" i="1"/>
  <c r="W255" i="1"/>
  <c r="W17" i="1"/>
  <c r="W309" i="1"/>
  <c r="W101" i="1"/>
  <c r="W45" i="1"/>
  <c r="W284" i="1"/>
  <c r="W711" i="1"/>
  <c r="W703" i="1"/>
  <c r="W683" i="1"/>
  <c r="W697" i="1"/>
  <c r="W665" i="1"/>
  <c r="W662" i="1"/>
  <c r="W658" i="1"/>
  <c r="W671" i="1"/>
  <c r="W648" i="1"/>
  <c r="W640" i="1"/>
  <c r="W633" i="1"/>
  <c r="W630" i="1"/>
  <c r="W610" i="1"/>
  <c r="W606" i="1"/>
  <c r="W615" i="1"/>
  <c r="W590" i="1"/>
  <c r="W583" i="1"/>
  <c r="W569" i="1"/>
  <c r="W578" i="1"/>
  <c r="W576" i="1"/>
  <c r="W594" i="1"/>
  <c r="W556" i="1"/>
  <c r="W561" i="1"/>
  <c r="W523" i="1"/>
  <c r="W505" i="1"/>
  <c r="W516" i="1"/>
  <c r="W511" i="1"/>
  <c r="W506" i="1"/>
  <c r="W491" i="1"/>
  <c r="W488" i="1"/>
  <c r="W477" i="1"/>
  <c r="W465" i="1"/>
  <c r="W453" i="1"/>
  <c r="W449" i="1"/>
  <c r="W458" i="1"/>
  <c r="W461" i="1"/>
  <c r="W433" i="1"/>
  <c r="W440" i="1"/>
  <c r="W422" i="1"/>
  <c r="W418" i="1"/>
  <c r="W444" i="1"/>
  <c r="W371" i="1"/>
  <c r="W390" i="1"/>
  <c r="W407" i="1"/>
  <c r="W775" i="1"/>
  <c r="W393" i="1"/>
  <c r="W353" i="1"/>
  <c r="W415" i="1"/>
  <c r="W363" i="1"/>
  <c r="W342" i="1"/>
  <c r="W332" i="1"/>
  <c r="W328" i="1"/>
  <c r="W774" i="1"/>
  <c r="W302" i="1"/>
  <c r="W306" i="1"/>
  <c r="W149" i="1"/>
  <c r="W251" i="1"/>
  <c r="W243" i="1"/>
  <c r="W184" i="1"/>
  <c r="W176" i="1"/>
  <c r="W66" i="1"/>
  <c r="W58" i="1"/>
  <c r="W225" i="1"/>
  <c r="W70" i="1"/>
  <c r="W95" i="1"/>
  <c r="W277" i="1"/>
  <c r="W143" i="1"/>
  <c r="W132" i="1"/>
  <c r="W41" i="1"/>
  <c r="W298" i="1"/>
  <c r="W294" i="1"/>
  <c r="W288" i="1"/>
  <c r="W217" i="1"/>
  <c r="W770" i="1"/>
  <c r="W208" i="1"/>
  <c r="W156" i="1"/>
  <c r="W124" i="1"/>
  <c r="W117" i="1"/>
  <c r="W110" i="1"/>
  <c r="W78" i="1"/>
  <c r="W33" i="1"/>
  <c r="W26" i="1"/>
  <c r="W22" i="1"/>
  <c r="W4" i="1"/>
  <c r="W141" i="1"/>
  <c r="W320" i="1"/>
  <c r="W136" i="1"/>
  <c r="W49" i="1"/>
  <c r="W146" i="1"/>
  <c r="W199" i="1"/>
  <c r="W92" i="1"/>
  <c r="W265" i="1"/>
  <c r="W322" i="1"/>
  <c r="W275" i="1"/>
  <c r="W273" i="1"/>
  <c r="W137" i="1"/>
  <c r="W89" i="1"/>
  <c r="W96" i="1"/>
  <c r="W268" i="1"/>
  <c r="W12" i="1"/>
  <c r="W313" i="1"/>
  <c r="W312" i="1"/>
  <c r="W102" i="1"/>
  <c r="W16" i="1"/>
  <c r="W254" i="1"/>
  <c r="W84" i="1"/>
  <c r="W164" i="1"/>
  <c r="W192" i="1"/>
  <c r="T87" i="1"/>
  <c r="W87" i="1"/>
  <c r="T2863" i="1"/>
  <c r="W2863" i="1"/>
  <c r="T2862" i="1"/>
  <c r="W2862" i="1"/>
  <c r="T2861" i="1"/>
  <c r="W2861" i="1"/>
  <c r="T2860" i="1"/>
  <c r="W2860" i="1"/>
  <c r="T2859" i="1"/>
  <c r="W2859" i="1"/>
  <c r="T2858" i="1"/>
  <c r="W2858" i="1"/>
  <c r="T2857" i="1"/>
  <c r="W2857" i="1"/>
  <c r="T2856" i="1"/>
  <c r="W2856" i="1"/>
  <c r="T2855" i="1"/>
  <c r="W2855" i="1"/>
  <c r="T2854" i="1"/>
  <c r="W2854" i="1"/>
  <c r="T2853" i="1"/>
  <c r="W2853" i="1"/>
  <c r="T2846" i="1"/>
  <c r="W2846" i="1"/>
  <c r="T2845" i="1"/>
  <c r="W2845" i="1"/>
  <c r="T2844" i="1"/>
  <c r="W2844" i="1"/>
  <c r="T2843" i="1"/>
  <c r="W2843" i="1"/>
  <c r="T2842" i="1"/>
  <c r="W2842" i="1"/>
  <c r="T2841" i="1"/>
  <c r="W2841" i="1"/>
  <c r="T2840" i="1"/>
  <c r="W2840" i="1"/>
  <c r="T2839" i="1"/>
  <c r="W2839" i="1"/>
  <c r="T2838" i="1"/>
  <c r="W2838" i="1"/>
  <c r="T2624" i="1"/>
  <c r="W2624" i="1"/>
  <c r="T2623" i="1"/>
  <c r="W2623" i="1"/>
  <c r="T2851" i="1"/>
  <c r="W2851" i="1"/>
  <c r="T2837" i="1"/>
  <c r="W2837" i="1"/>
  <c r="T2852" i="1"/>
  <c r="W2852" i="1"/>
  <c r="T2836" i="1"/>
  <c r="W2836" i="1"/>
  <c r="T2835" i="1"/>
  <c r="W2835" i="1"/>
  <c r="T2815" i="1"/>
  <c r="W2815" i="1"/>
  <c r="T2834" i="1"/>
  <c r="W2834" i="1"/>
  <c r="T2833" i="1"/>
  <c r="W2833" i="1"/>
  <c r="T2832" i="1"/>
  <c r="W2832" i="1"/>
  <c r="T2831" i="1"/>
  <c r="W2831" i="1"/>
  <c r="T2830" i="1"/>
  <c r="W2830" i="1"/>
  <c r="T2814" i="1"/>
  <c r="W2814" i="1"/>
  <c r="T2827" i="1"/>
  <c r="W2827" i="1"/>
  <c r="T2829" i="1"/>
  <c r="W2829" i="1"/>
  <c r="T2826" i="1"/>
  <c r="W2826" i="1"/>
  <c r="T2825" i="1"/>
  <c r="W2825" i="1"/>
  <c r="T2633" i="1"/>
  <c r="W2633" i="1"/>
  <c r="T2632" i="1"/>
  <c r="W2632" i="1"/>
  <c r="T2813" i="1"/>
  <c r="W2813" i="1"/>
  <c r="T2812" i="1"/>
  <c r="W2812" i="1"/>
  <c r="T2811" i="1"/>
  <c r="W2811" i="1"/>
  <c r="T2810" i="1"/>
  <c r="W2810" i="1"/>
  <c r="T2809" i="1"/>
  <c r="W2809" i="1"/>
  <c r="T2808" i="1"/>
  <c r="W2808" i="1"/>
  <c r="T2685" i="1"/>
  <c r="W2685" i="1"/>
  <c r="T2824" i="1"/>
  <c r="W2824" i="1"/>
  <c r="T2823" i="1"/>
  <c r="W2823" i="1"/>
  <c r="T2807" i="1"/>
  <c r="W2807" i="1"/>
  <c r="T2806" i="1"/>
  <c r="W2806" i="1"/>
  <c r="T2822" i="1"/>
  <c r="W2822" i="1"/>
  <c r="T2684" i="1"/>
  <c r="W2684" i="1"/>
  <c r="T2821" i="1"/>
  <c r="W2821" i="1"/>
  <c r="T2820" i="1"/>
  <c r="W2820" i="1"/>
  <c r="T2542" i="1"/>
  <c r="W2542" i="1"/>
  <c r="T2541" i="1"/>
  <c r="W2541" i="1"/>
  <c r="T2540" i="1"/>
  <c r="W2540" i="1"/>
  <c r="T2477" i="1"/>
  <c r="W2477" i="1"/>
  <c r="T2476" i="1"/>
  <c r="W2476" i="1"/>
  <c r="T2475" i="1"/>
  <c r="W2475" i="1"/>
  <c r="T2819" i="1"/>
  <c r="W2819" i="1"/>
  <c r="T2818" i="1"/>
  <c r="W2818" i="1"/>
  <c r="T2817" i="1"/>
  <c r="W2817" i="1"/>
  <c r="T2805" i="1"/>
  <c r="W2805" i="1"/>
  <c r="T2563" i="1"/>
  <c r="W2563" i="1"/>
  <c r="T2816" i="1"/>
  <c r="W2816" i="1"/>
  <c r="T2804" i="1"/>
  <c r="W2804" i="1"/>
  <c r="T2803" i="1"/>
  <c r="W2803" i="1"/>
  <c r="T2771" i="1"/>
  <c r="W2771" i="1"/>
  <c r="T2770" i="1"/>
  <c r="W2770" i="1"/>
  <c r="T2769" i="1"/>
  <c r="W2769" i="1"/>
  <c r="T2768" i="1"/>
  <c r="W2768" i="1"/>
  <c r="T2767" i="1"/>
  <c r="W2767" i="1"/>
  <c r="T2766" i="1"/>
  <c r="W2766" i="1"/>
  <c r="T2765" i="1"/>
  <c r="W2765" i="1"/>
  <c r="T2764" i="1"/>
  <c r="W2764" i="1"/>
  <c r="T2763" i="1"/>
  <c r="W2763" i="1"/>
  <c r="T2762" i="1"/>
  <c r="W2762" i="1"/>
  <c r="T2761" i="1"/>
  <c r="W2761" i="1"/>
  <c r="T2760" i="1"/>
  <c r="W2760" i="1"/>
  <c r="T2759" i="1"/>
  <c r="W2759" i="1"/>
  <c r="T2758" i="1"/>
  <c r="W2758" i="1"/>
  <c r="T2781" i="1"/>
  <c r="W2781" i="1"/>
  <c r="T2757" i="1"/>
  <c r="W2757" i="1"/>
  <c r="T2756" i="1"/>
  <c r="W2756" i="1"/>
  <c r="T2755" i="1"/>
  <c r="W2755" i="1"/>
  <c r="T2802" i="1"/>
  <c r="W2802" i="1"/>
  <c r="T2801" i="1"/>
  <c r="W2801" i="1"/>
  <c r="T2800" i="1"/>
  <c r="W2800" i="1"/>
  <c r="T2799" i="1"/>
  <c r="W2799" i="1"/>
  <c r="T2798" i="1"/>
  <c r="W2798" i="1"/>
  <c r="T2797" i="1"/>
  <c r="W2797" i="1"/>
  <c r="T2796" i="1"/>
  <c r="W2796" i="1"/>
  <c r="T2795" i="1"/>
  <c r="W2795" i="1"/>
  <c r="T2794" i="1"/>
  <c r="W2794" i="1"/>
  <c r="T2788" i="1"/>
  <c r="W2788" i="1"/>
  <c r="T2787" i="1"/>
  <c r="W2787" i="1"/>
  <c r="T2786" i="1"/>
  <c r="W2786" i="1"/>
  <c r="T2793" i="1"/>
  <c r="W2793" i="1"/>
  <c r="T2792" i="1"/>
  <c r="W2792" i="1"/>
  <c r="T2785" i="1"/>
  <c r="W2785" i="1"/>
  <c r="T2784" i="1"/>
  <c r="W2784" i="1"/>
  <c r="T2791" i="1"/>
  <c r="W2791" i="1"/>
  <c r="T2780" i="1"/>
  <c r="W2780" i="1"/>
  <c r="T2779" i="1"/>
  <c r="W2779" i="1"/>
  <c r="T2778" i="1"/>
  <c r="W2778" i="1"/>
  <c r="T2777" i="1"/>
  <c r="W2777" i="1"/>
  <c r="T2776" i="1"/>
  <c r="W2776" i="1"/>
  <c r="T2775" i="1"/>
  <c r="W2775" i="1"/>
  <c r="T2774" i="1"/>
  <c r="W2774" i="1"/>
  <c r="T2773" i="1"/>
  <c r="W2773" i="1"/>
  <c r="T2772" i="1"/>
  <c r="W2772" i="1"/>
  <c r="T2750" i="1"/>
  <c r="W2750" i="1"/>
  <c r="T2749" i="1"/>
  <c r="W2749" i="1"/>
  <c r="T2748" i="1"/>
  <c r="W2748" i="1"/>
  <c r="T2747" i="1"/>
  <c r="W2747" i="1"/>
  <c r="T2746" i="1"/>
  <c r="W2746" i="1"/>
  <c r="T2745" i="1"/>
  <c r="W2745" i="1"/>
  <c r="T2744" i="1"/>
  <c r="W2744" i="1"/>
  <c r="T2743" i="1"/>
  <c r="W2743" i="1"/>
  <c r="T2742" i="1"/>
  <c r="W2742" i="1"/>
  <c r="T2741" i="1"/>
  <c r="W2741" i="1"/>
  <c r="T2740" i="1"/>
  <c r="W2740" i="1"/>
  <c r="T2739" i="1"/>
  <c r="W2739" i="1"/>
  <c r="T2738" i="1"/>
  <c r="W2738" i="1"/>
  <c r="T2737" i="1"/>
  <c r="W2737" i="1"/>
  <c r="T2736" i="1"/>
  <c r="W2736" i="1"/>
  <c r="T2735" i="1"/>
  <c r="W2735" i="1"/>
  <c r="T2734" i="1"/>
  <c r="W2734" i="1"/>
  <c r="T2733" i="1"/>
  <c r="W2733" i="1"/>
  <c r="T2732" i="1"/>
  <c r="W2732" i="1"/>
  <c r="T2731" i="1"/>
  <c r="W2731" i="1"/>
  <c r="T2730" i="1"/>
  <c r="W2730" i="1"/>
  <c r="T2729" i="1"/>
  <c r="W2729" i="1"/>
  <c r="T2728" i="1"/>
  <c r="W2728" i="1"/>
  <c r="T2727" i="1"/>
  <c r="W2727" i="1"/>
  <c r="T2726" i="1"/>
  <c r="W2726" i="1"/>
  <c r="T2725" i="1"/>
  <c r="W2725" i="1"/>
  <c r="T2724" i="1"/>
  <c r="W2724" i="1"/>
  <c r="T2722" i="1"/>
  <c r="W2722" i="1"/>
  <c r="T2721" i="1"/>
  <c r="W2721" i="1"/>
  <c r="T2720" i="1"/>
  <c r="W2720" i="1"/>
  <c r="T2719" i="1"/>
  <c r="W2719" i="1"/>
  <c r="T2718" i="1"/>
  <c r="W2718" i="1"/>
  <c r="T2717" i="1"/>
  <c r="W2717" i="1"/>
  <c r="T2716" i="1"/>
  <c r="W2716" i="1"/>
  <c r="T2715" i="1"/>
  <c r="W2715" i="1"/>
  <c r="T2711" i="1"/>
  <c r="W2711" i="1"/>
  <c r="T2688" i="1"/>
  <c r="W2688" i="1"/>
  <c r="T2655" i="1"/>
  <c r="W2655" i="1"/>
  <c r="T2710" i="1"/>
  <c r="W2710" i="1"/>
  <c r="T2709" i="1"/>
  <c r="W2709" i="1"/>
  <c r="T2708" i="1"/>
  <c r="W2708" i="1"/>
  <c r="T2707" i="1"/>
  <c r="W2707" i="1"/>
  <c r="T2706" i="1"/>
  <c r="W2706" i="1"/>
  <c r="T2705" i="1"/>
  <c r="W2705" i="1"/>
  <c r="T2704" i="1"/>
  <c r="W2704" i="1"/>
  <c r="T2703" i="1"/>
  <c r="W2703" i="1"/>
  <c r="T2702" i="1"/>
  <c r="W2702" i="1"/>
  <c r="T2701" i="1"/>
  <c r="W2701" i="1"/>
  <c r="T2700" i="1"/>
  <c r="W2700" i="1"/>
  <c r="T2699" i="1"/>
  <c r="W2699" i="1"/>
  <c r="T2698" i="1"/>
  <c r="W2698" i="1"/>
  <c r="T2697" i="1"/>
  <c r="W2697" i="1"/>
  <c r="T2696" i="1"/>
  <c r="W2696" i="1"/>
  <c r="T2695" i="1"/>
  <c r="W2695" i="1"/>
  <c r="T2694" i="1"/>
  <c r="W2694" i="1"/>
  <c r="T2693" i="1"/>
  <c r="W2693" i="1"/>
  <c r="T2692" i="1"/>
  <c r="W2692" i="1"/>
  <c r="T2691" i="1"/>
  <c r="W2691" i="1"/>
  <c r="T2690" i="1"/>
  <c r="W2690" i="1"/>
  <c r="T2689" i="1"/>
  <c r="W2689" i="1"/>
  <c r="T2687" i="1"/>
  <c r="W2687" i="1"/>
  <c r="T2686" i="1"/>
  <c r="W2686" i="1"/>
  <c r="T2683" i="1"/>
  <c r="W2683" i="1"/>
  <c r="T2682" i="1"/>
  <c r="W2682" i="1"/>
  <c r="T2681" i="1"/>
  <c r="W2681" i="1"/>
  <c r="T2680" i="1"/>
  <c r="W2680" i="1"/>
  <c r="T2679" i="1"/>
  <c r="W2679" i="1"/>
  <c r="T2678" i="1"/>
  <c r="W2678" i="1"/>
  <c r="T2677" i="1"/>
  <c r="W2677" i="1"/>
  <c r="T2676" i="1"/>
  <c r="W2676" i="1"/>
  <c r="T2675" i="1"/>
  <c r="W2675" i="1"/>
  <c r="T2674" i="1"/>
  <c r="W2674" i="1"/>
  <c r="T2673" i="1"/>
  <c r="W2673" i="1"/>
  <c r="T2672" i="1"/>
  <c r="W2672" i="1"/>
  <c r="T2671" i="1"/>
  <c r="W2671" i="1"/>
  <c r="T2670" i="1"/>
  <c r="W2670" i="1"/>
  <c r="T2669" i="1"/>
  <c r="W2669" i="1"/>
  <c r="T2668" i="1"/>
  <c r="W2668" i="1"/>
  <c r="T2667" i="1"/>
  <c r="W2667" i="1"/>
  <c r="T2666" i="1"/>
  <c r="W2666" i="1"/>
  <c r="T2665" i="1"/>
  <c r="W2665" i="1"/>
  <c r="T2664" i="1"/>
  <c r="W2664" i="1"/>
  <c r="T2663" i="1"/>
  <c r="W2663" i="1"/>
  <c r="T2662" i="1"/>
  <c r="W2662" i="1"/>
  <c r="T2661" i="1"/>
  <c r="W2661" i="1"/>
  <c r="T2660" i="1"/>
  <c r="W2660" i="1"/>
  <c r="T2659" i="1"/>
  <c r="W2659" i="1"/>
  <c r="T2658" i="1"/>
  <c r="W2658" i="1"/>
  <c r="T2657" i="1"/>
  <c r="W2657" i="1"/>
  <c r="T2656" i="1"/>
  <c r="W2656" i="1"/>
  <c r="T2654" i="1"/>
  <c r="W2654" i="1"/>
  <c r="T2653" i="1"/>
  <c r="W2653" i="1"/>
  <c r="T2652" i="1"/>
  <c r="W2652" i="1"/>
  <c r="T2651" i="1"/>
  <c r="W2651" i="1"/>
  <c r="T2650" i="1"/>
  <c r="W2650" i="1"/>
  <c r="T2646" i="1"/>
  <c r="W2646" i="1"/>
  <c r="T2645" i="1"/>
  <c r="W2645" i="1"/>
  <c r="T2644" i="1"/>
  <c r="W2644" i="1"/>
  <c r="T2643" i="1"/>
  <c r="W2643" i="1"/>
  <c r="T2642" i="1"/>
  <c r="W2642" i="1"/>
  <c r="T2641" i="1"/>
  <c r="W2641" i="1"/>
  <c r="T2622" i="1"/>
  <c r="W2622" i="1"/>
  <c r="T2621" i="1"/>
  <c r="W2621" i="1"/>
  <c r="T2602" i="1"/>
  <c r="W2602" i="1"/>
  <c r="T2562" i="1"/>
  <c r="W2562" i="1"/>
  <c r="T2561" i="1"/>
  <c r="W2561" i="1"/>
  <c r="T2511" i="1"/>
  <c r="W2511" i="1"/>
  <c r="T2510" i="1"/>
  <c r="W2510" i="1"/>
  <c r="T2509" i="1"/>
  <c r="W2509" i="1"/>
  <c r="T2496" i="1"/>
  <c r="W2496" i="1"/>
  <c r="T2474" i="1"/>
  <c r="W2474" i="1"/>
  <c r="T2435" i="1"/>
  <c r="W2435" i="1"/>
  <c r="T2434" i="1"/>
  <c r="W2434" i="1"/>
  <c r="T2423" i="1"/>
  <c r="W2423" i="1"/>
  <c r="T2419" i="1"/>
  <c r="W2419" i="1"/>
  <c r="T2397" i="1"/>
  <c r="W2397" i="1"/>
  <c r="T2349" i="1"/>
  <c r="W2349" i="1"/>
  <c r="T2640" i="1"/>
  <c r="W2640" i="1"/>
  <c r="T2649" i="1"/>
  <c r="W2649" i="1"/>
  <c r="T2648" i="1"/>
  <c r="W2648" i="1"/>
  <c r="T2647" i="1"/>
  <c r="W2647" i="1"/>
  <c r="T2639" i="1"/>
  <c r="W2639" i="1"/>
  <c r="T2618" i="1"/>
  <c r="W2618" i="1"/>
  <c r="T2617" i="1"/>
  <c r="W2617" i="1"/>
  <c r="T2616" i="1"/>
  <c r="W2616" i="1"/>
  <c r="T2615" i="1"/>
  <c r="W2615" i="1"/>
  <c r="T2614" i="1"/>
  <c r="W2614" i="1"/>
  <c r="T2613" i="1"/>
  <c r="W2613" i="1"/>
  <c r="T2612" i="1"/>
  <c r="W2612" i="1"/>
  <c r="T2611" i="1"/>
  <c r="W2611" i="1"/>
  <c r="T2610" i="1"/>
  <c r="W2610" i="1"/>
  <c r="T2609" i="1"/>
  <c r="W2609" i="1"/>
  <c r="T2608" i="1"/>
  <c r="W2608" i="1"/>
  <c r="T2607" i="1"/>
  <c r="W2607" i="1"/>
  <c r="T2606" i="1"/>
  <c r="W2606" i="1"/>
  <c r="T2605" i="1"/>
  <c r="W2605" i="1"/>
  <c r="T2638" i="1"/>
  <c r="W2638" i="1"/>
  <c r="T2635" i="1"/>
  <c r="W2635" i="1"/>
  <c r="T2634" i="1"/>
  <c r="W2634" i="1"/>
  <c r="T2637" i="1"/>
  <c r="W2637" i="1"/>
  <c r="T2636" i="1"/>
  <c r="W2636" i="1"/>
  <c r="T2620" i="1"/>
  <c r="W2620" i="1"/>
  <c r="T2619" i="1"/>
  <c r="W2619" i="1"/>
  <c r="T2631" i="1"/>
  <c r="W2631" i="1"/>
  <c r="T2630" i="1"/>
  <c r="W2630" i="1"/>
  <c r="T2601" i="1"/>
  <c r="W2601" i="1"/>
  <c r="T2629" i="1"/>
  <c r="W2629" i="1"/>
  <c r="T2625" i="1"/>
  <c r="W2625" i="1"/>
  <c r="T2626" i="1"/>
  <c r="W2626" i="1"/>
  <c r="T2603" i="1"/>
  <c r="W2603" i="1"/>
  <c r="T2628" i="1"/>
  <c r="W2628" i="1"/>
  <c r="T2627" i="1"/>
  <c r="W2627" i="1"/>
  <c r="T2604" i="1"/>
  <c r="W2604" i="1"/>
  <c r="T2600" i="1"/>
  <c r="W2600" i="1"/>
  <c r="T2599" i="1"/>
  <c r="W2599" i="1"/>
  <c r="T2598" i="1"/>
  <c r="W2598" i="1"/>
  <c r="T2597" i="1"/>
  <c r="W2597" i="1"/>
  <c r="T2589" i="1"/>
  <c r="W2589" i="1"/>
  <c r="T2588" i="1"/>
  <c r="W2588" i="1"/>
  <c r="T2587" i="1"/>
  <c r="W2587" i="1"/>
  <c r="T2586" i="1"/>
  <c r="W2586" i="1"/>
  <c r="T2595" i="1"/>
  <c r="W2595" i="1"/>
  <c r="T2594" i="1"/>
  <c r="W2594" i="1"/>
  <c r="T2593" i="1"/>
  <c r="W2593" i="1"/>
  <c r="T2592" i="1"/>
  <c r="W2592" i="1"/>
  <c r="T2591" i="1"/>
  <c r="W2591" i="1"/>
  <c r="T2590" i="1"/>
  <c r="W2590" i="1"/>
  <c r="T2596" i="1"/>
  <c r="W2596" i="1"/>
  <c r="T2585" i="1"/>
  <c r="W2585" i="1"/>
  <c r="T2578" i="1"/>
  <c r="W2578" i="1"/>
  <c r="T2581" i="1"/>
  <c r="W2581" i="1"/>
  <c r="T2580" i="1"/>
  <c r="W2580" i="1"/>
  <c r="T2584" i="1"/>
  <c r="W2584" i="1"/>
  <c r="T2583" i="1"/>
  <c r="W2583" i="1"/>
  <c r="T2582" i="1"/>
  <c r="W2582" i="1"/>
  <c r="T2577" i="1"/>
  <c r="W2577" i="1"/>
  <c r="T2579" i="1"/>
  <c r="W2579" i="1"/>
  <c r="T2576" i="1"/>
  <c r="W2576" i="1"/>
  <c r="T2574" i="1"/>
  <c r="W2574" i="1"/>
  <c r="T2575" i="1"/>
  <c r="W2575" i="1"/>
  <c r="T2573" i="1"/>
  <c r="W2573" i="1"/>
  <c r="T2564" i="1"/>
  <c r="W2564" i="1"/>
  <c r="T2571" i="1"/>
  <c r="W2571" i="1"/>
  <c r="T2570" i="1"/>
  <c r="W2570" i="1"/>
  <c r="T2569" i="1"/>
  <c r="W2569" i="1"/>
  <c r="T2568" i="1"/>
  <c r="W2568" i="1"/>
  <c r="T2567" i="1"/>
  <c r="W2567" i="1"/>
  <c r="T2566" i="1"/>
  <c r="W2566" i="1"/>
  <c r="T2565" i="1"/>
  <c r="W2565" i="1"/>
  <c r="T2572" i="1"/>
  <c r="W2572" i="1"/>
  <c r="T2546" i="1"/>
  <c r="W2546" i="1"/>
  <c r="T2549" i="1"/>
  <c r="W2549" i="1"/>
  <c r="T2548" i="1"/>
  <c r="W2548" i="1"/>
  <c r="T2544" i="1"/>
  <c r="W2544" i="1"/>
  <c r="T2543" i="1"/>
  <c r="W2543" i="1"/>
  <c r="T2547" i="1"/>
  <c r="W2547" i="1"/>
  <c r="T2555" i="1"/>
  <c r="W2555" i="1"/>
  <c r="T2558" i="1"/>
  <c r="W2558" i="1"/>
  <c r="T2557" i="1"/>
  <c r="W2557" i="1"/>
  <c r="T2556" i="1"/>
  <c r="W2556" i="1"/>
  <c r="T2554" i="1"/>
  <c r="W2554" i="1"/>
  <c r="T2559" i="1"/>
  <c r="W2559" i="1"/>
  <c r="T2560" i="1"/>
  <c r="W2560" i="1"/>
  <c r="T2550" i="1"/>
  <c r="W2550" i="1"/>
  <c r="T2545" i="1"/>
  <c r="W2545" i="1"/>
  <c r="T2553" i="1"/>
  <c r="W2553" i="1"/>
  <c r="T2552" i="1"/>
  <c r="W2552" i="1"/>
  <c r="T2551" i="1"/>
  <c r="W2551" i="1"/>
  <c r="T2539" i="1"/>
  <c r="W2539" i="1"/>
  <c r="T2538" i="1"/>
  <c r="W2538" i="1"/>
  <c r="T2523" i="1"/>
  <c r="W2523" i="1"/>
  <c r="T2533" i="1"/>
  <c r="W2533" i="1"/>
  <c r="T2537" i="1"/>
  <c r="W2537" i="1"/>
  <c r="T2536" i="1"/>
  <c r="W2536" i="1"/>
  <c r="T2522" i="1"/>
  <c r="W2522" i="1"/>
  <c r="T2526" i="1"/>
  <c r="W2526" i="1"/>
  <c r="T2524" i="1"/>
  <c r="W2524" i="1"/>
  <c r="T2534" i="1"/>
  <c r="W2534" i="1"/>
  <c r="T2528" i="1"/>
  <c r="W2528" i="1"/>
  <c r="T2527" i="1"/>
  <c r="W2527" i="1"/>
  <c r="T2525" i="1"/>
  <c r="W2525" i="1"/>
  <c r="T2521" i="1"/>
  <c r="W2521" i="1"/>
  <c r="T2532" i="1"/>
  <c r="W2532" i="1"/>
  <c r="T2531" i="1"/>
  <c r="W2531" i="1"/>
  <c r="T2535" i="1"/>
  <c r="W2535" i="1"/>
  <c r="T2520" i="1"/>
  <c r="W2520" i="1"/>
  <c r="T2529" i="1"/>
  <c r="W2529" i="1"/>
  <c r="T2530" i="1"/>
  <c r="W2530" i="1"/>
  <c r="T2473" i="1"/>
  <c r="W2473" i="1"/>
  <c r="T2495" i="1"/>
  <c r="W2495" i="1"/>
  <c r="T2508" i="1"/>
  <c r="W2508" i="1"/>
  <c r="T2494" i="1"/>
  <c r="W2494" i="1"/>
  <c r="T2472" i="1"/>
  <c r="W2472" i="1"/>
  <c r="T2470" i="1"/>
  <c r="W2470" i="1"/>
  <c r="T2469" i="1"/>
  <c r="W2469" i="1"/>
  <c r="T2519" i="1"/>
  <c r="W2519" i="1"/>
  <c r="T2518" i="1"/>
  <c r="W2518" i="1"/>
  <c r="T2493" i="1"/>
  <c r="W2493" i="1"/>
  <c r="T2468" i="1"/>
  <c r="W2468" i="1"/>
  <c r="T2507" i="1"/>
  <c r="W2507" i="1"/>
  <c r="T2433" i="1"/>
  <c r="W2433" i="1"/>
  <c r="T2431" i="1"/>
  <c r="W2431" i="1"/>
  <c r="T2430" i="1"/>
  <c r="W2430" i="1"/>
  <c r="T2483" i="1"/>
  <c r="W2483" i="1"/>
  <c r="T2492" i="1"/>
  <c r="W2492" i="1"/>
  <c r="T2491" i="1"/>
  <c r="W2491" i="1"/>
  <c r="T2506" i="1"/>
  <c r="W2506" i="1"/>
  <c r="T2505" i="1"/>
  <c r="W2505" i="1"/>
  <c r="T2490" i="1"/>
  <c r="W2490" i="1"/>
  <c r="T2445" i="1"/>
  <c r="W2445" i="1"/>
  <c r="T2444" i="1"/>
  <c r="W2444" i="1"/>
  <c r="T2443" i="1"/>
  <c r="W2443" i="1"/>
  <c r="T2442" i="1"/>
  <c r="W2442" i="1"/>
  <c r="T2441" i="1"/>
  <c r="W2441" i="1"/>
  <c r="T2440" i="1"/>
  <c r="W2440" i="1"/>
  <c r="T2453" i="1"/>
  <c r="W2453" i="1"/>
  <c r="T2439" i="1"/>
  <c r="W2439" i="1"/>
  <c r="T2438" i="1"/>
  <c r="W2438" i="1"/>
  <c r="T2451" i="1"/>
  <c r="W2451" i="1"/>
  <c r="T2450" i="1"/>
  <c r="W2450" i="1"/>
  <c r="T2437" i="1"/>
  <c r="W2437" i="1"/>
  <c r="T2436" i="1"/>
  <c r="W2436" i="1"/>
  <c r="T2449" i="1"/>
  <c r="W2449" i="1"/>
  <c r="T2448" i="1"/>
  <c r="W2448" i="1"/>
  <c r="T2447" i="1"/>
  <c r="W2447" i="1"/>
  <c r="T2482" i="1"/>
  <c r="W2482" i="1"/>
  <c r="T2467" i="1"/>
  <c r="W2467" i="1"/>
  <c r="T2466" i="1"/>
  <c r="W2466" i="1"/>
  <c r="T2429" i="1"/>
  <c r="W2429" i="1"/>
  <c r="T2504" i="1"/>
  <c r="W2504" i="1"/>
  <c r="T2517" i="1"/>
  <c r="W2517" i="1"/>
  <c r="T2503" i="1"/>
  <c r="W2503" i="1"/>
  <c r="T2428" i="1"/>
  <c r="W2428" i="1"/>
  <c r="T2516" i="1"/>
  <c r="W2516" i="1"/>
  <c r="T2515" i="1"/>
  <c r="W2515" i="1"/>
  <c r="T2502" i="1"/>
  <c r="W2502" i="1"/>
  <c r="T2501" i="1"/>
  <c r="W2501" i="1"/>
  <c r="T2427" i="1"/>
  <c r="W2427" i="1"/>
  <c r="T2500" i="1"/>
  <c r="W2500" i="1"/>
  <c r="T2499" i="1"/>
  <c r="W2499" i="1"/>
  <c r="T2498" i="1"/>
  <c r="W2498" i="1"/>
  <c r="T2497" i="1"/>
  <c r="W2497" i="1"/>
  <c r="T2426" i="1"/>
  <c r="W2426" i="1"/>
  <c r="T2514" i="1"/>
  <c r="W2514" i="1"/>
  <c r="T2489" i="1"/>
  <c r="W2489" i="1"/>
  <c r="T2481" i="1"/>
  <c r="W2481" i="1"/>
  <c r="T2465" i="1"/>
  <c r="W2465" i="1"/>
  <c r="T2425" i="1"/>
  <c r="W2425" i="1"/>
  <c r="T2488" i="1"/>
  <c r="W2488" i="1"/>
  <c r="T2424" i="1"/>
  <c r="W2424" i="1"/>
  <c r="T2487" i="1"/>
  <c r="W2487" i="1"/>
  <c r="T2464" i="1"/>
  <c r="W2464" i="1"/>
  <c r="T2463" i="1"/>
  <c r="W2463" i="1"/>
  <c r="T2446" i="1"/>
  <c r="W2446" i="1"/>
  <c r="T2513" i="1"/>
  <c r="W2513" i="1"/>
  <c r="T2462" i="1"/>
  <c r="W2462" i="1"/>
  <c r="T2461" i="1"/>
  <c r="W2461" i="1"/>
  <c r="T2460" i="1"/>
  <c r="W2460" i="1"/>
  <c r="T2459" i="1"/>
  <c r="W2459" i="1"/>
  <c r="T2512" i="1"/>
  <c r="W2512" i="1"/>
  <c r="T2486" i="1"/>
  <c r="W2486" i="1"/>
  <c r="T2458" i="1"/>
  <c r="W2458" i="1"/>
  <c r="T2485" i="1"/>
  <c r="W2485" i="1"/>
  <c r="T2457" i="1"/>
  <c r="W2457" i="1"/>
  <c r="T2480" i="1"/>
  <c r="W2480" i="1"/>
  <c r="T2456" i="1"/>
  <c r="W2456" i="1"/>
  <c r="T2455" i="1"/>
  <c r="W2455" i="1"/>
  <c r="T2479" i="1"/>
  <c r="W2479" i="1"/>
  <c r="T2454" i="1"/>
  <c r="W2454" i="1"/>
  <c r="T2478" i="1"/>
  <c r="W2478" i="1"/>
  <c r="T2422" i="1"/>
  <c r="W2422" i="1"/>
  <c r="T2418" i="1"/>
  <c r="W2418" i="1"/>
  <c r="T2413" i="1"/>
  <c r="W2413" i="1"/>
  <c r="T2412" i="1"/>
  <c r="W2412" i="1"/>
  <c r="T2411" i="1"/>
  <c r="W2411" i="1"/>
  <c r="T2410" i="1"/>
  <c r="W2410" i="1"/>
  <c r="T2409" i="1"/>
  <c r="W2409" i="1"/>
  <c r="T2408" i="1"/>
  <c r="W2408" i="1"/>
  <c r="T2407" i="1"/>
  <c r="W2407" i="1"/>
  <c r="T2406" i="1"/>
  <c r="W2406" i="1"/>
  <c r="T2405" i="1"/>
  <c r="W2405" i="1"/>
  <c r="T2417" i="1"/>
  <c r="W2417" i="1"/>
  <c r="T2404" i="1"/>
  <c r="W2404" i="1"/>
  <c r="T2403" i="1"/>
  <c r="W2403" i="1"/>
  <c r="T2402" i="1"/>
  <c r="W2402" i="1"/>
  <c r="T2421" i="1"/>
  <c r="W2421" i="1"/>
  <c r="T2416" i="1"/>
  <c r="W2416" i="1"/>
  <c r="T2415" i="1"/>
  <c r="W2415" i="1"/>
  <c r="T2401" i="1"/>
  <c r="W2401" i="1"/>
  <c r="T2400" i="1"/>
  <c r="W2400" i="1"/>
  <c r="T2399" i="1"/>
  <c r="W2399" i="1"/>
  <c r="T2398" i="1"/>
  <c r="W2398" i="1"/>
  <c r="T2414" i="1"/>
  <c r="W2414" i="1"/>
  <c r="T2396" i="1"/>
  <c r="W2396" i="1"/>
  <c r="T2384" i="1"/>
  <c r="W2384" i="1"/>
  <c r="T2395" i="1"/>
  <c r="W2395" i="1"/>
  <c r="T2383" i="1"/>
  <c r="W2383" i="1"/>
  <c r="T2382" i="1"/>
  <c r="W2382" i="1"/>
  <c r="T2381" i="1"/>
  <c r="W2381" i="1"/>
  <c r="T2380" i="1"/>
  <c r="W2380" i="1"/>
  <c r="T2379" i="1"/>
  <c r="W2379" i="1"/>
  <c r="T2378" i="1"/>
  <c r="W2378" i="1"/>
  <c r="T2377" i="1"/>
  <c r="W2377" i="1"/>
  <c r="T2376" i="1"/>
  <c r="W2376" i="1"/>
  <c r="T2375" i="1"/>
  <c r="W2375" i="1"/>
  <c r="T2374" i="1"/>
  <c r="W2374" i="1"/>
  <c r="T2373" i="1"/>
  <c r="W2373" i="1"/>
  <c r="T2372" i="1"/>
  <c r="W2372" i="1"/>
  <c r="T2371" i="1"/>
  <c r="W2371" i="1"/>
  <c r="T2370" i="1"/>
  <c r="W2370" i="1"/>
  <c r="T2394" i="1"/>
  <c r="W2394" i="1"/>
  <c r="T2393" i="1"/>
  <c r="W2393" i="1"/>
  <c r="T2369" i="1"/>
  <c r="W2369" i="1"/>
  <c r="T2368" i="1"/>
  <c r="W2368" i="1"/>
  <c r="T2392" i="1"/>
  <c r="W2392" i="1"/>
  <c r="T2391" i="1"/>
  <c r="W2391" i="1"/>
  <c r="T2390" i="1"/>
  <c r="W2390" i="1"/>
  <c r="T2389" i="1"/>
  <c r="W2389" i="1"/>
  <c r="T2388" i="1"/>
  <c r="W2388" i="1"/>
  <c r="T2387" i="1"/>
  <c r="W2387" i="1"/>
  <c r="T2386" i="1"/>
  <c r="W2386" i="1"/>
  <c r="T2367" i="1"/>
  <c r="W2367" i="1"/>
  <c r="T2365" i="1"/>
  <c r="W2365" i="1"/>
  <c r="T2364" i="1"/>
  <c r="W2364" i="1"/>
  <c r="T2363" i="1"/>
  <c r="W2363" i="1"/>
  <c r="T2362" i="1"/>
  <c r="W2362" i="1"/>
  <c r="T2361" i="1"/>
  <c r="W2361" i="1"/>
  <c r="T2360" i="1"/>
  <c r="W2360" i="1"/>
  <c r="T2359" i="1"/>
  <c r="W2359" i="1"/>
  <c r="T2358" i="1"/>
  <c r="W2358" i="1"/>
  <c r="T2366" i="1"/>
  <c r="W2366" i="1"/>
  <c r="T2357" i="1"/>
  <c r="W2357" i="1"/>
  <c r="T2356" i="1"/>
  <c r="W2356" i="1"/>
  <c r="T2355" i="1"/>
  <c r="W2355" i="1"/>
  <c r="T2354" i="1"/>
  <c r="W2354" i="1"/>
  <c r="T2353" i="1"/>
  <c r="W2353" i="1"/>
  <c r="T2352" i="1"/>
  <c r="W2352" i="1"/>
  <c r="T2351" i="1"/>
  <c r="W2351" i="1"/>
  <c r="T2350" i="1"/>
  <c r="W2350" i="1"/>
  <c r="T2326" i="1"/>
  <c r="W2326" i="1"/>
  <c r="T2325" i="1"/>
  <c r="W2325" i="1"/>
  <c r="T2335" i="1"/>
  <c r="W2335" i="1"/>
  <c r="T2324" i="1"/>
  <c r="W2324" i="1"/>
  <c r="T2334" i="1"/>
  <c r="W2334" i="1"/>
  <c r="T2323" i="1"/>
  <c r="W2323" i="1"/>
  <c r="T2348" i="1"/>
  <c r="W2348" i="1"/>
  <c r="T2347" i="1"/>
  <c r="W2347" i="1"/>
  <c r="T2346" i="1"/>
  <c r="W2346" i="1"/>
  <c r="T2345" i="1"/>
  <c r="W2345" i="1"/>
  <c r="T2344" i="1"/>
  <c r="W2344" i="1"/>
  <c r="T2343" i="1"/>
  <c r="W2343" i="1"/>
  <c r="T2342" i="1"/>
  <c r="W2342" i="1"/>
  <c r="T2341" i="1"/>
  <c r="W2341" i="1"/>
  <c r="T2340" i="1"/>
  <c r="W2340" i="1"/>
  <c r="T2333" i="1"/>
  <c r="W2333" i="1"/>
  <c r="T2332" i="1"/>
  <c r="W2332" i="1"/>
  <c r="T2322" i="1"/>
  <c r="W2322" i="1"/>
  <c r="T2338" i="1"/>
  <c r="W2338" i="1"/>
  <c r="T2331" i="1"/>
  <c r="W2331" i="1"/>
  <c r="T2330" i="1"/>
  <c r="W2330" i="1"/>
  <c r="T2329" i="1"/>
  <c r="W2329" i="1"/>
  <c r="T2339" i="1"/>
  <c r="W2339" i="1"/>
  <c r="T2328" i="1"/>
  <c r="W2328" i="1"/>
  <c r="T2321" i="1"/>
  <c r="W2321" i="1"/>
  <c r="T2320" i="1"/>
  <c r="W2320" i="1"/>
  <c r="T2337" i="1"/>
  <c r="W2337" i="1"/>
  <c r="T2319" i="1"/>
  <c r="W2319" i="1"/>
  <c r="T2318" i="1"/>
  <c r="W2318" i="1"/>
  <c r="T2317" i="1"/>
  <c r="W2317" i="1"/>
  <c r="T2316" i="1"/>
  <c r="W2316" i="1"/>
  <c r="T2315" i="1"/>
  <c r="W2315" i="1"/>
  <c r="T2314" i="1"/>
  <c r="W2314" i="1"/>
  <c r="T2313" i="1"/>
  <c r="W2313" i="1"/>
  <c r="T2327" i="1"/>
  <c r="W2327" i="1"/>
  <c r="T2312" i="1"/>
  <c r="W2312" i="1"/>
  <c r="T2311" i="1"/>
  <c r="W2311" i="1"/>
  <c r="T2310" i="1"/>
  <c r="W2310" i="1"/>
  <c r="T2309" i="1"/>
  <c r="W2309" i="1"/>
  <c r="T2336" i="1"/>
  <c r="W2336" i="1"/>
  <c r="T2308" i="1"/>
  <c r="W2308" i="1"/>
  <c r="T2307" i="1"/>
  <c r="W2307" i="1"/>
  <c r="T2306" i="1"/>
  <c r="W2306" i="1"/>
  <c r="T2305" i="1"/>
  <c r="W2305" i="1"/>
  <c r="T2304" i="1"/>
  <c r="W2304" i="1"/>
  <c r="T2303" i="1"/>
  <c r="W2303" i="1"/>
  <c r="T2302" i="1"/>
  <c r="W2302" i="1"/>
  <c r="T2301" i="1"/>
  <c r="W2301" i="1"/>
  <c r="T2300" i="1"/>
  <c r="W2300" i="1"/>
  <c r="T2299" i="1"/>
  <c r="W2299" i="1"/>
  <c r="T2298" i="1"/>
  <c r="W2298" i="1"/>
  <c r="T2297" i="1"/>
  <c r="W2297" i="1"/>
  <c r="T2296" i="1"/>
  <c r="W2296" i="1"/>
  <c r="T2295" i="1"/>
  <c r="W2295" i="1"/>
  <c r="T2294" i="1"/>
  <c r="W2294" i="1"/>
  <c r="T2293" i="1"/>
  <c r="W2293" i="1"/>
  <c r="T2292" i="1"/>
  <c r="W2292" i="1"/>
  <c r="T2291" i="1"/>
  <c r="W2291" i="1"/>
  <c r="T2290" i="1"/>
  <c r="W2290" i="1"/>
  <c r="T2289" i="1"/>
  <c r="W2289" i="1"/>
  <c r="T2288" i="1"/>
  <c r="W2288" i="1"/>
  <c r="T2287" i="1"/>
  <c r="W2287" i="1"/>
  <c r="T2286" i="1"/>
  <c r="W2286" i="1"/>
  <c r="T2285" i="1"/>
  <c r="W2285" i="1"/>
  <c r="T2284" i="1"/>
  <c r="W2284" i="1"/>
  <c r="T2283" i="1"/>
  <c r="W2283" i="1"/>
  <c r="T2282" i="1"/>
  <c r="W2282" i="1"/>
  <c r="T2281" i="1"/>
  <c r="W2281" i="1"/>
  <c r="T2280" i="1"/>
  <c r="W2280" i="1"/>
  <c r="T2279" i="1"/>
  <c r="W2279" i="1"/>
  <c r="T2278" i="1"/>
  <c r="W2278" i="1"/>
  <c r="T2277" i="1"/>
  <c r="W2277" i="1"/>
  <c r="T2276" i="1"/>
  <c r="W2276" i="1"/>
  <c r="T2275" i="1"/>
  <c r="W2275" i="1"/>
  <c r="T2274" i="1"/>
  <c r="W2274" i="1"/>
  <c r="T2273" i="1"/>
  <c r="W2273" i="1"/>
  <c r="T2272" i="1"/>
  <c r="W2272" i="1"/>
  <c r="T2271" i="1"/>
  <c r="W2271" i="1"/>
  <c r="T2270" i="1"/>
  <c r="W2270" i="1"/>
  <c r="T2269" i="1"/>
  <c r="W2269" i="1"/>
  <c r="T2268" i="1"/>
  <c r="W2268" i="1"/>
  <c r="T2267" i="1"/>
  <c r="W2267" i="1"/>
  <c r="T2266" i="1"/>
  <c r="W2266" i="1"/>
  <c r="T2265" i="1"/>
  <c r="W2265" i="1"/>
  <c r="T2264" i="1"/>
  <c r="W2264" i="1"/>
  <c r="T2263" i="1"/>
  <c r="W2263" i="1"/>
  <c r="T2262" i="1"/>
  <c r="W2262" i="1"/>
  <c r="T2261" i="1"/>
  <c r="W2261" i="1"/>
  <c r="T2260" i="1"/>
  <c r="W2260" i="1"/>
  <c r="T2259" i="1"/>
  <c r="W2259" i="1"/>
  <c r="T2258" i="1"/>
  <c r="W2258" i="1"/>
  <c r="T2257" i="1"/>
  <c r="W2257" i="1"/>
  <c r="T2256" i="1"/>
  <c r="W2256" i="1"/>
  <c r="T2255" i="1"/>
  <c r="W2255" i="1"/>
  <c r="T2254" i="1"/>
  <c r="W2254" i="1"/>
  <c r="T2253" i="1"/>
  <c r="W2253" i="1"/>
  <c r="T2252" i="1"/>
  <c r="W2252" i="1"/>
  <c r="T2251" i="1"/>
  <c r="W2251" i="1"/>
  <c r="T2250" i="1"/>
  <c r="W2250" i="1"/>
  <c r="T2249" i="1"/>
  <c r="W2249" i="1"/>
  <c r="T2248" i="1"/>
  <c r="W2248" i="1"/>
  <c r="T2247" i="1"/>
  <c r="W2247" i="1"/>
  <c r="T2246" i="1"/>
  <c r="W2246" i="1"/>
  <c r="T2227" i="1"/>
  <c r="W2227" i="1"/>
  <c r="T2245" i="1"/>
  <c r="W2245" i="1"/>
  <c r="T2244" i="1"/>
  <c r="W2244" i="1"/>
  <c r="T2243" i="1"/>
  <c r="W2243" i="1"/>
  <c r="T2242" i="1"/>
  <c r="W2242" i="1"/>
  <c r="T2241" i="1"/>
  <c r="W2241" i="1"/>
  <c r="T2240" i="1"/>
  <c r="W2240" i="1"/>
  <c r="T2239" i="1"/>
  <c r="W2239" i="1"/>
  <c r="T2238" i="1"/>
  <c r="W2238" i="1"/>
  <c r="T2237" i="1"/>
  <c r="W2237" i="1"/>
  <c r="T2236" i="1"/>
  <c r="W2236" i="1"/>
  <c r="T2235" i="1"/>
  <c r="W2235" i="1"/>
  <c r="T2234" i="1"/>
  <c r="W2234" i="1"/>
  <c r="T2233" i="1"/>
  <c r="W2233" i="1"/>
  <c r="T2232" i="1"/>
  <c r="W2232" i="1"/>
  <c r="T2231" i="1"/>
  <c r="W2231" i="1"/>
  <c r="T2230" i="1"/>
  <c r="W2230" i="1"/>
  <c r="T2226" i="1"/>
  <c r="W2226" i="1"/>
  <c r="T2225" i="1"/>
  <c r="W2225" i="1"/>
  <c r="T2229" i="1"/>
  <c r="W2229" i="1"/>
  <c r="T2228" i="1"/>
  <c r="W2228" i="1"/>
  <c r="T2224" i="1"/>
  <c r="W2224" i="1"/>
  <c r="T2223" i="1"/>
  <c r="W2223" i="1"/>
  <c r="T2222" i="1"/>
  <c r="W2222" i="1"/>
  <c r="T2210" i="1"/>
  <c r="W2210" i="1"/>
  <c r="T2209" i="1"/>
  <c r="W2209" i="1"/>
  <c r="T2221" i="1"/>
  <c r="W2221" i="1"/>
  <c r="T2208" i="1"/>
  <c r="W2208" i="1"/>
  <c r="T2220" i="1"/>
  <c r="W2220" i="1"/>
  <c r="T2219" i="1"/>
  <c r="W2219" i="1"/>
  <c r="T2207" i="1"/>
  <c r="W2207" i="1"/>
  <c r="T2206" i="1"/>
  <c r="W2206" i="1"/>
  <c r="T2205" i="1"/>
  <c r="W2205" i="1"/>
  <c r="T2204" i="1"/>
  <c r="W2204" i="1"/>
  <c r="T2203" i="1"/>
  <c r="W2203" i="1"/>
  <c r="T2202" i="1"/>
  <c r="W2202" i="1"/>
  <c r="T2201" i="1"/>
  <c r="W2201" i="1"/>
  <c r="T2200" i="1"/>
  <c r="W2200" i="1"/>
  <c r="T2199" i="1"/>
  <c r="W2199" i="1"/>
  <c r="T2198" i="1"/>
  <c r="W2198" i="1"/>
  <c r="T2197" i="1"/>
  <c r="W2197" i="1"/>
  <c r="T2196" i="1"/>
  <c r="W2196" i="1"/>
  <c r="T2195" i="1"/>
  <c r="W2195" i="1"/>
  <c r="T2218" i="1"/>
  <c r="W2218" i="1"/>
  <c r="T2192" i="1"/>
  <c r="W2192" i="1"/>
  <c r="T2191" i="1"/>
  <c r="W2191" i="1"/>
  <c r="T2217" i="1"/>
  <c r="W2217" i="1"/>
  <c r="T2194" i="1"/>
  <c r="W2194" i="1"/>
  <c r="T2190" i="1"/>
  <c r="W2190" i="1"/>
  <c r="T2216" i="1"/>
  <c r="W2216" i="1"/>
  <c r="T2215" i="1"/>
  <c r="W2215" i="1"/>
  <c r="T2193" i="1"/>
  <c r="W2193" i="1"/>
  <c r="T2214" i="1"/>
  <c r="W2214" i="1"/>
  <c r="T2213" i="1"/>
  <c r="W2213" i="1"/>
  <c r="T2212" i="1"/>
  <c r="W2212" i="1"/>
  <c r="T2211" i="1"/>
  <c r="W2211" i="1"/>
  <c r="T2189" i="1"/>
  <c r="W2189" i="1"/>
  <c r="T2184" i="1"/>
  <c r="W2184" i="1"/>
  <c r="T2183" i="1"/>
  <c r="W2183" i="1"/>
  <c r="T2188" i="1"/>
  <c r="W2188" i="1"/>
  <c r="T2187" i="1"/>
  <c r="W2187" i="1"/>
  <c r="T2182" i="1"/>
  <c r="W2182" i="1"/>
  <c r="T2181" i="1"/>
  <c r="W2181" i="1"/>
  <c r="T2180" i="1"/>
  <c r="W2180" i="1"/>
  <c r="T2179" i="1"/>
  <c r="W2179" i="1"/>
  <c r="T2178" i="1"/>
  <c r="W2178" i="1"/>
  <c r="T2177" i="1"/>
  <c r="W2177" i="1"/>
  <c r="T2176" i="1"/>
  <c r="W2176" i="1"/>
  <c r="T2175" i="1"/>
  <c r="W2175" i="1"/>
  <c r="T2174" i="1"/>
  <c r="W2174" i="1"/>
  <c r="T2173" i="1"/>
  <c r="W2173" i="1"/>
  <c r="T2172" i="1"/>
  <c r="W2172" i="1"/>
  <c r="T2171" i="1"/>
  <c r="W2171" i="1"/>
  <c r="T2186" i="1"/>
  <c r="W2186" i="1"/>
  <c r="T2170" i="1"/>
  <c r="W2170" i="1"/>
  <c r="T2169" i="1"/>
  <c r="W2169" i="1"/>
  <c r="T2185" i="1"/>
  <c r="W2185" i="1"/>
  <c r="T2168" i="1"/>
  <c r="W2168" i="1"/>
  <c r="T2167" i="1"/>
  <c r="W2167" i="1"/>
  <c r="T2152" i="1"/>
  <c r="W2152" i="1"/>
  <c r="T2166" i="1"/>
  <c r="W2166" i="1"/>
  <c r="T2165" i="1"/>
  <c r="W2165" i="1"/>
  <c r="T2151" i="1"/>
  <c r="W2151" i="1"/>
  <c r="T2150" i="1"/>
  <c r="W2150" i="1"/>
  <c r="T2149" i="1"/>
  <c r="W2149" i="1"/>
  <c r="T2148" i="1"/>
  <c r="W2148" i="1"/>
  <c r="T2147" i="1"/>
  <c r="W2147" i="1"/>
  <c r="T2146" i="1"/>
  <c r="W2146" i="1"/>
  <c r="T2164" i="1"/>
  <c r="W2164" i="1"/>
  <c r="T2145" i="1"/>
  <c r="W2145" i="1"/>
  <c r="T2163" i="1"/>
  <c r="W2163" i="1"/>
  <c r="T2144" i="1"/>
  <c r="W2144" i="1"/>
  <c r="T2143" i="1"/>
  <c r="W2143" i="1"/>
  <c r="T2162" i="1"/>
  <c r="W2162" i="1"/>
  <c r="T2161" i="1"/>
  <c r="W2161" i="1"/>
  <c r="T2160" i="1"/>
  <c r="W2160" i="1"/>
  <c r="T2159" i="1"/>
  <c r="W2159" i="1"/>
  <c r="T2158" i="1"/>
  <c r="W2158" i="1"/>
  <c r="T2157" i="1"/>
  <c r="W2157" i="1"/>
  <c r="T2156" i="1"/>
  <c r="W2156" i="1"/>
  <c r="T2155" i="1"/>
  <c r="W2155" i="1"/>
  <c r="T2154" i="1"/>
  <c r="W2154" i="1"/>
  <c r="T2142" i="1"/>
  <c r="W2142" i="1"/>
  <c r="T2141" i="1"/>
  <c r="W2141" i="1"/>
  <c r="T2153" i="1"/>
  <c r="W2153" i="1"/>
  <c r="T2140" i="1"/>
  <c r="W2140" i="1"/>
  <c r="T2139" i="1"/>
  <c r="W2139" i="1"/>
  <c r="T2131" i="1"/>
  <c r="W2131" i="1"/>
  <c r="T2108" i="1"/>
  <c r="W2108" i="1"/>
  <c r="T2138" i="1"/>
  <c r="W2138" i="1"/>
  <c r="T2107" i="1"/>
  <c r="W2107" i="1"/>
  <c r="T2137" i="1"/>
  <c r="W2137" i="1"/>
  <c r="T2106" i="1"/>
  <c r="W2106" i="1"/>
  <c r="T2136" i="1"/>
  <c r="W2136" i="1"/>
  <c r="T2105" i="1"/>
  <c r="W2105" i="1"/>
  <c r="T2104" i="1"/>
  <c r="W2104" i="1"/>
  <c r="T2103" i="1"/>
  <c r="W2103" i="1"/>
  <c r="T2130" i="1"/>
  <c r="W2130" i="1"/>
  <c r="T2129" i="1"/>
  <c r="W2129" i="1"/>
  <c r="T2128" i="1"/>
  <c r="W2128" i="1"/>
  <c r="T2127" i="1"/>
  <c r="W2127" i="1"/>
  <c r="T2126" i="1"/>
  <c r="W2126" i="1"/>
  <c r="T2125" i="1"/>
  <c r="W2125" i="1"/>
  <c r="T2124" i="1"/>
  <c r="W2124" i="1"/>
  <c r="T2123" i="1"/>
  <c r="W2123" i="1"/>
  <c r="T2122" i="1"/>
  <c r="W2122" i="1"/>
  <c r="T2121" i="1"/>
  <c r="W2121" i="1"/>
  <c r="T2120" i="1"/>
  <c r="W2120" i="1"/>
  <c r="T2119" i="1"/>
  <c r="W2119" i="1"/>
  <c r="T2102" i="1"/>
  <c r="W2102" i="1"/>
  <c r="T2135" i="1"/>
  <c r="W2135" i="1"/>
  <c r="T2101" i="1"/>
  <c r="W2101" i="1"/>
  <c r="T2100" i="1"/>
  <c r="W2100" i="1"/>
  <c r="T2118" i="1"/>
  <c r="W2118" i="1"/>
  <c r="T2117" i="1"/>
  <c r="W2117" i="1"/>
  <c r="T2116" i="1"/>
  <c r="W2116" i="1"/>
  <c r="T2115" i="1"/>
  <c r="W2115" i="1"/>
  <c r="T2134" i="1"/>
  <c r="W2134" i="1"/>
  <c r="T2099" i="1"/>
  <c r="W2099" i="1"/>
  <c r="T2133" i="1"/>
  <c r="W2133" i="1"/>
  <c r="T2132" i="1"/>
  <c r="W2132" i="1"/>
  <c r="T2098" i="1"/>
  <c r="W2098" i="1"/>
  <c r="T2114" i="1"/>
  <c r="W2114" i="1"/>
  <c r="T2113" i="1"/>
  <c r="W2113" i="1"/>
  <c r="T2112" i="1"/>
  <c r="W2112" i="1"/>
  <c r="T2111" i="1"/>
  <c r="W2111" i="1"/>
  <c r="T2110" i="1"/>
  <c r="W2110" i="1"/>
  <c r="T2109" i="1"/>
  <c r="W2109" i="1"/>
  <c r="T2028" i="1"/>
  <c r="W2097" i="1"/>
  <c r="T2030" i="1"/>
  <c r="W2096" i="1"/>
  <c r="T2084" i="1"/>
  <c r="W2095" i="1"/>
  <c r="T2048" i="1"/>
  <c r="W2094" i="1"/>
  <c r="T2094" i="1"/>
  <c r="W2093" i="1"/>
  <c r="T2083" i="1"/>
  <c r="W2092" i="1"/>
  <c r="T2029" i="1"/>
  <c r="W2091" i="1"/>
  <c r="T2093" i="1"/>
  <c r="W2090" i="1"/>
  <c r="T2082" i="1"/>
  <c r="W2089" i="1"/>
  <c r="T2081" i="1"/>
  <c r="W2088" i="1"/>
  <c r="T2027" i="1"/>
  <c r="W2087" i="1"/>
  <c r="T2080" i="1"/>
  <c r="W2086" i="1"/>
  <c r="T2092" i="1"/>
  <c r="W2085" i="1"/>
  <c r="T2079" i="1"/>
  <c r="W2084" i="1"/>
  <c r="T2047" i="1"/>
  <c r="W2083" i="1"/>
  <c r="T2078" i="1"/>
  <c r="W2082" i="1"/>
  <c r="T2026" i="1"/>
  <c r="W2081" i="1"/>
  <c r="T2091" i="1"/>
  <c r="W2080" i="1"/>
  <c r="T2090" i="1"/>
  <c r="W2079" i="1"/>
  <c r="T2077" i="1"/>
  <c r="W2078" i="1"/>
  <c r="T2076" i="1"/>
  <c r="W2077" i="1"/>
  <c r="T2046" i="1"/>
  <c r="W2076" i="1"/>
  <c r="T2025" i="1"/>
  <c r="W2075" i="1"/>
  <c r="T2024" i="1"/>
  <c r="W2074" i="1"/>
  <c r="T2097" i="1"/>
  <c r="W2073" i="1"/>
  <c r="T2096" i="1"/>
  <c r="W2072" i="1"/>
  <c r="T2063" i="1"/>
  <c r="W2071" i="1"/>
  <c r="T2062" i="1"/>
  <c r="W2070" i="1"/>
  <c r="T2061" i="1"/>
  <c r="W2069" i="1"/>
  <c r="T2060" i="1"/>
  <c r="W2068" i="1"/>
  <c r="T2059" i="1"/>
  <c r="W2067" i="1"/>
  <c r="T2058" i="1"/>
  <c r="W2066" i="1"/>
  <c r="T2057" i="1"/>
  <c r="W2065" i="1"/>
  <c r="T2056" i="1"/>
  <c r="W2064" i="1"/>
  <c r="T2055" i="1"/>
  <c r="W2063" i="1"/>
  <c r="T2054" i="1"/>
  <c r="W2062" i="1"/>
  <c r="T2053" i="1"/>
  <c r="W2061" i="1"/>
  <c r="T2052" i="1"/>
  <c r="W2060" i="1"/>
  <c r="T2051" i="1"/>
  <c r="W2059" i="1"/>
  <c r="T2050" i="1"/>
  <c r="W2058" i="1"/>
  <c r="T2045" i="1"/>
  <c r="W2057" i="1"/>
  <c r="T2044" i="1"/>
  <c r="W2056" i="1"/>
  <c r="T2043" i="1"/>
  <c r="W2055" i="1"/>
  <c r="T2042" i="1"/>
  <c r="W2054" i="1"/>
  <c r="T2041" i="1"/>
  <c r="W2053" i="1"/>
  <c r="T2040" i="1"/>
  <c r="W2052" i="1"/>
  <c r="T2039" i="1"/>
  <c r="W2051" i="1"/>
  <c r="T2038" i="1"/>
  <c r="W2050" i="1"/>
  <c r="T2075" i="1"/>
  <c r="W2049" i="1"/>
  <c r="T2074" i="1"/>
  <c r="W2048" i="1"/>
  <c r="T2037" i="1"/>
  <c r="W2047" i="1"/>
  <c r="T2023" i="1"/>
  <c r="W2046" i="1"/>
  <c r="T2085" i="1"/>
  <c r="W2045" i="1"/>
  <c r="T2073" i="1"/>
  <c r="W2044" i="1"/>
  <c r="T2049" i="1"/>
  <c r="W2043" i="1"/>
  <c r="T2036" i="1"/>
  <c r="W2042" i="1"/>
  <c r="T2022" i="1"/>
  <c r="W2041" i="1"/>
  <c r="T2095" i="1"/>
  <c r="W2040" i="1"/>
  <c r="T2089" i="1"/>
  <c r="W2039" i="1"/>
  <c r="T2072" i="1"/>
  <c r="W2038" i="1"/>
  <c r="T2035" i="1"/>
  <c r="W2037" i="1"/>
  <c r="T2034" i="1"/>
  <c r="W2036" i="1"/>
  <c r="T2071" i="1"/>
  <c r="W2035" i="1"/>
  <c r="T2070" i="1"/>
  <c r="W2034" i="1"/>
  <c r="T2069" i="1"/>
  <c r="W2033" i="1"/>
  <c r="T2068" i="1"/>
  <c r="W2032" i="1"/>
  <c r="T2021" i="1"/>
  <c r="W2031" i="1"/>
  <c r="T2067" i="1"/>
  <c r="W2030" i="1"/>
  <c r="T2066" i="1"/>
  <c r="W2029" i="1"/>
  <c r="T2065" i="1"/>
  <c r="W2028" i="1"/>
  <c r="T2033" i="1"/>
  <c r="W2027" i="1"/>
  <c r="T2032" i="1"/>
  <c r="W2026" i="1"/>
  <c r="T2088" i="1"/>
  <c r="W2025" i="1"/>
  <c r="T2064" i="1"/>
  <c r="W2024" i="1"/>
  <c r="T2031" i="1"/>
  <c r="W2023" i="1"/>
  <c r="T2020" i="1"/>
  <c r="W2022" i="1"/>
  <c r="T2087" i="1"/>
  <c r="W2021" i="1"/>
  <c r="T2019" i="1"/>
  <c r="W2020" i="1"/>
  <c r="T2086" i="1"/>
  <c r="W2019" i="1"/>
  <c r="T2018" i="1"/>
  <c r="W2018" i="1"/>
  <c r="T2017" i="1"/>
  <c r="W2017" i="1"/>
  <c r="T2016" i="1"/>
  <c r="W2016" i="1"/>
  <c r="T2015" i="1"/>
  <c r="W2015" i="1"/>
  <c r="T2014" i="1"/>
  <c r="W2014" i="1"/>
  <c r="T2013" i="1"/>
  <c r="W2013" i="1"/>
  <c r="T2012" i="1"/>
  <c r="W2012" i="1"/>
  <c r="T2011" i="1"/>
  <c r="W2011" i="1"/>
  <c r="T2010" i="1"/>
  <c r="W2010" i="1"/>
  <c r="T2009" i="1"/>
  <c r="W2009" i="1"/>
  <c r="T2008" i="1"/>
  <c r="W2008" i="1"/>
  <c r="T2007" i="1"/>
  <c r="W2007" i="1"/>
  <c r="T2006" i="1"/>
  <c r="W2006" i="1"/>
  <c r="T2005" i="1"/>
  <c r="W2005" i="1"/>
  <c r="T2004" i="1"/>
  <c r="W2004" i="1"/>
  <c r="T2003" i="1"/>
  <c r="W2003" i="1"/>
  <c r="T2002" i="1"/>
  <c r="W2002" i="1"/>
  <c r="T2001" i="1"/>
  <c r="W2001" i="1"/>
  <c r="T2000" i="1"/>
  <c r="W2000" i="1"/>
  <c r="T1999" i="1"/>
  <c r="W1999" i="1"/>
  <c r="T1998" i="1"/>
  <c r="W1998" i="1"/>
  <c r="T1997" i="1"/>
  <c r="W1997" i="1"/>
  <c r="T1996" i="1"/>
  <c r="W1996" i="1"/>
  <c r="T1995" i="1"/>
  <c r="W1995" i="1"/>
  <c r="T1994" i="1"/>
  <c r="W1994" i="1"/>
  <c r="T1993" i="1"/>
  <c r="W1993" i="1"/>
  <c r="T1992" i="1"/>
  <c r="W1992" i="1"/>
  <c r="T1991" i="1"/>
  <c r="W1991" i="1"/>
  <c r="T1990" i="1"/>
  <c r="W1990" i="1"/>
  <c r="T1989" i="1"/>
  <c r="W1989" i="1"/>
  <c r="T1975" i="1"/>
  <c r="W1988" i="1"/>
  <c r="T1974" i="1"/>
  <c r="W1987" i="1"/>
  <c r="T1988" i="1"/>
  <c r="W1986" i="1"/>
  <c r="T1987" i="1"/>
  <c r="W1985" i="1"/>
  <c r="T1986" i="1"/>
  <c r="W1984" i="1"/>
  <c r="T1973" i="1"/>
  <c r="W1983" i="1"/>
  <c r="T1972" i="1"/>
  <c r="W1982" i="1"/>
  <c r="T1971" i="1"/>
  <c r="W1981" i="1"/>
  <c r="T1970" i="1"/>
  <c r="W1980" i="1"/>
  <c r="T1969" i="1"/>
  <c r="W1979" i="1"/>
  <c r="T1968" i="1"/>
  <c r="W1978" i="1"/>
  <c r="T1967" i="1"/>
  <c r="W1977" i="1"/>
  <c r="T1966" i="1"/>
  <c r="W1976" i="1"/>
  <c r="T1965" i="1"/>
  <c r="W1975" i="1"/>
  <c r="T1964" i="1"/>
  <c r="W1974" i="1"/>
  <c r="T1963" i="1"/>
  <c r="W1973" i="1"/>
  <c r="T1962" i="1"/>
  <c r="W1972" i="1"/>
  <c r="T1961" i="1"/>
  <c r="W1971" i="1"/>
  <c r="T1960" i="1"/>
  <c r="W1970" i="1"/>
  <c r="T1959" i="1"/>
  <c r="W1969" i="1"/>
  <c r="T1958" i="1"/>
  <c r="W1968" i="1"/>
  <c r="T1957" i="1"/>
  <c r="W1967" i="1"/>
  <c r="T1956" i="1"/>
  <c r="W1966" i="1"/>
  <c r="T1955" i="1"/>
  <c r="W1965" i="1"/>
  <c r="T1954" i="1"/>
  <c r="W1964" i="1"/>
  <c r="T1985" i="1"/>
  <c r="W1963" i="1"/>
  <c r="T1953" i="1"/>
  <c r="W1962" i="1"/>
  <c r="T1984" i="1"/>
  <c r="W1961" i="1"/>
  <c r="T1983" i="1"/>
  <c r="W1960" i="1"/>
  <c r="T1952" i="1"/>
  <c r="W1959" i="1"/>
  <c r="T1951" i="1"/>
  <c r="W1958" i="1"/>
  <c r="T1950" i="1"/>
  <c r="W1957" i="1"/>
  <c r="T1982" i="1"/>
  <c r="W1956" i="1"/>
  <c r="T1981" i="1"/>
  <c r="W1955" i="1"/>
  <c r="T1980" i="1"/>
  <c r="W1954" i="1"/>
  <c r="T1979" i="1"/>
  <c r="W1953" i="1"/>
  <c r="T1978" i="1"/>
  <c r="W1952" i="1"/>
  <c r="T1977" i="1"/>
  <c r="W1951" i="1"/>
  <c r="T1976" i="1"/>
  <c r="W1950" i="1"/>
  <c r="T1941" i="1"/>
  <c r="W1949" i="1"/>
  <c r="T1940" i="1"/>
  <c r="W1948" i="1"/>
  <c r="T1939" i="1"/>
  <c r="W1947" i="1"/>
  <c r="T1938" i="1"/>
  <c r="W1946" i="1"/>
  <c r="T1949" i="1"/>
  <c r="W1945" i="1"/>
  <c r="T1948" i="1"/>
  <c r="W1944" i="1"/>
  <c r="T1937" i="1"/>
  <c r="W1943" i="1"/>
  <c r="T1936" i="1"/>
  <c r="W1942" i="1"/>
  <c r="T1935" i="1"/>
  <c r="W1941" i="1"/>
  <c r="T1934" i="1"/>
  <c r="W1940" i="1"/>
  <c r="T1933" i="1"/>
  <c r="W1939" i="1"/>
  <c r="T1947" i="1"/>
  <c r="W1938" i="1"/>
  <c r="T1946" i="1"/>
  <c r="W1937" i="1"/>
  <c r="T1945" i="1"/>
  <c r="W1936" i="1"/>
  <c r="T1944" i="1"/>
  <c r="W1935" i="1"/>
  <c r="T1943" i="1"/>
  <c r="W1934" i="1"/>
  <c r="T1942" i="1"/>
  <c r="W1933" i="1"/>
  <c r="T1932" i="1"/>
  <c r="W1932" i="1"/>
  <c r="T1931" i="1"/>
  <c r="W1931" i="1"/>
  <c r="T1930" i="1"/>
  <c r="W1930" i="1"/>
  <c r="T1929" i="1"/>
  <c r="W1929" i="1"/>
  <c r="T1928" i="1"/>
  <c r="W1928" i="1"/>
  <c r="T1927" i="1"/>
  <c r="W1927" i="1"/>
  <c r="T1926" i="1"/>
  <c r="W1926" i="1"/>
  <c r="T1925" i="1"/>
  <c r="W1925" i="1"/>
  <c r="T1924" i="1"/>
  <c r="W1924" i="1"/>
  <c r="T1923" i="1"/>
  <c r="W1923" i="1"/>
  <c r="T1922" i="1"/>
  <c r="W1922" i="1"/>
  <c r="T1921" i="1"/>
  <c r="W1921" i="1"/>
  <c r="T1920" i="1"/>
  <c r="W1920" i="1"/>
  <c r="T1919" i="1"/>
  <c r="W1919" i="1"/>
  <c r="T1918" i="1"/>
  <c r="W1918" i="1"/>
  <c r="T1917" i="1"/>
  <c r="W1917" i="1"/>
  <c r="T1916" i="1"/>
  <c r="W1916" i="1"/>
  <c r="T1915" i="1"/>
  <c r="W1915" i="1"/>
  <c r="T1914" i="1"/>
  <c r="W1914" i="1"/>
  <c r="T1913" i="1"/>
  <c r="W1913" i="1"/>
  <c r="T1912" i="1"/>
  <c r="W1912" i="1"/>
  <c r="T1911" i="1"/>
  <c r="W1911" i="1"/>
  <c r="T1910" i="1"/>
  <c r="W1910" i="1"/>
  <c r="T1909" i="1"/>
  <c r="W1909" i="1"/>
  <c r="T1881" i="1"/>
  <c r="W1908" i="1"/>
  <c r="T1880" i="1"/>
  <c r="W1907" i="1"/>
  <c r="T1908" i="1"/>
  <c r="W1906" i="1"/>
  <c r="T1900" i="1"/>
  <c r="W1905" i="1"/>
  <c r="T1899" i="1"/>
  <c r="W1904" i="1"/>
  <c r="T1879" i="1"/>
  <c r="W1903" i="1"/>
  <c r="T1878" i="1"/>
  <c r="W1902" i="1"/>
  <c r="T1877" i="1"/>
  <c r="W1901" i="1"/>
  <c r="T1898" i="1"/>
  <c r="W1900" i="1"/>
  <c r="T1835" i="1"/>
  <c r="W1899" i="1"/>
  <c r="T1876" i="1"/>
  <c r="W1898" i="1"/>
  <c r="T1834" i="1"/>
  <c r="W1897" i="1"/>
  <c r="T1833" i="1"/>
  <c r="W1896" i="1"/>
  <c r="T1875" i="1"/>
  <c r="W1895" i="1"/>
  <c r="T1874" i="1"/>
  <c r="W1894" i="1"/>
  <c r="T1873" i="1"/>
  <c r="W1893" i="1"/>
  <c r="T1872" i="1"/>
  <c r="W1892" i="1"/>
  <c r="T1871" i="1"/>
  <c r="W1891" i="1"/>
  <c r="T1870" i="1"/>
  <c r="W1890" i="1"/>
  <c r="T1869" i="1"/>
  <c r="W1889" i="1"/>
  <c r="T1868" i="1"/>
  <c r="W1888" i="1"/>
  <c r="T1867" i="1"/>
  <c r="W1887" i="1"/>
  <c r="T1866" i="1"/>
  <c r="W1886" i="1"/>
  <c r="T1865" i="1"/>
  <c r="W1885" i="1"/>
  <c r="T1864" i="1"/>
  <c r="W1884" i="1"/>
  <c r="T1863" i="1"/>
  <c r="W1883" i="1"/>
  <c r="T1862" i="1"/>
  <c r="W1882" i="1"/>
  <c r="T1861" i="1"/>
  <c r="W1881" i="1"/>
  <c r="T1860" i="1"/>
  <c r="W1880" i="1"/>
  <c r="T1859" i="1"/>
  <c r="W1879" i="1"/>
  <c r="T1858" i="1"/>
  <c r="W1878" i="1"/>
  <c r="T1857" i="1"/>
  <c r="W1877" i="1"/>
  <c r="T1856" i="1"/>
  <c r="W1876" i="1"/>
  <c r="T1855" i="1"/>
  <c r="W1875" i="1"/>
  <c r="T1854" i="1"/>
  <c r="W1874" i="1"/>
  <c r="T1853" i="1"/>
  <c r="W1873" i="1"/>
  <c r="T1852" i="1"/>
  <c r="W1872" i="1"/>
  <c r="T1851" i="1"/>
  <c r="W1871" i="1"/>
  <c r="T1850" i="1"/>
  <c r="W1870" i="1"/>
  <c r="T1849" i="1"/>
  <c r="W1869" i="1"/>
  <c r="T1848" i="1"/>
  <c r="W1868" i="1"/>
  <c r="T1847" i="1"/>
  <c r="W1867" i="1"/>
  <c r="T1836" i="1"/>
  <c r="W1866" i="1"/>
  <c r="T1846" i="1"/>
  <c r="W1865" i="1"/>
  <c r="T1832" i="1"/>
  <c r="W1864" i="1"/>
  <c r="T1831" i="1"/>
  <c r="W1863" i="1"/>
  <c r="T1897" i="1"/>
  <c r="W1862" i="1"/>
  <c r="T1907" i="1"/>
  <c r="W1861" i="1"/>
  <c r="T1896" i="1"/>
  <c r="W1860" i="1"/>
  <c r="T1845" i="1"/>
  <c r="W1859" i="1"/>
  <c r="T1830" i="1"/>
  <c r="W1858" i="1"/>
  <c r="T1895" i="1"/>
  <c r="W1857" i="1"/>
  <c r="T1844" i="1"/>
  <c r="W1856" i="1"/>
  <c r="T1829" i="1"/>
  <c r="W1855" i="1"/>
  <c r="T1894" i="1"/>
  <c r="W1854" i="1"/>
  <c r="T1906" i="1"/>
  <c r="W1853" i="1"/>
  <c r="T1905" i="1"/>
  <c r="W1852" i="1"/>
  <c r="T1904" i="1"/>
  <c r="W1851" i="1"/>
  <c r="T1903" i="1"/>
  <c r="W1850" i="1"/>
  <c r="T1893" i="1"/>
  <c r="W1849" i="1"/>
  <c r="T1892" i="1"/>
  <c r="W1848" i="1"/>
  <c r="T1891" i="1"/>
  <c r="W1847" i="1"/>
  <c r="T1890" i="1"/>
  <c r="W1846" i="1"/>
  <c r="T1889" i="1"/>
  <c r="W1845" i="1"/>
  <c r="T1888" i="1"/>
  <c r="W1844" i="1"/>
  <c r="T1887" i="1"/>
  <c r="W1843" i="1"/>
  <c r="T1843" i="1"/>
  <c r="W1842" i="1"/>
  <c r="T1842" i="1"/>
  <c r="W1841" i="1"/>
  <c r="T1841" i="1"/>
  <c r="W1840" i="1"/>
  <c r="T1840" i="1"/>
  <c r="W1839" i="1"/>
  <c r="T1839" i="1"/>
  <c r="W1838" i="1"/>
  <c r="T1838" i="1"/>
  <c r="W1837" i="1"/>
  <c r="T1837" i="1"/>
  <c r="W1836" i="1"/>
  <c r="T1886" i="1"/>
  <c r="W1835" i="1"/>
  <c r="T1885" i="1"/>
  <c r="W1834" i="1"/>
  <c r="T1884" i="1"/>
  <c r="W1833" i="1"/>
  <c r="T1828" i="1"/>
  <c r="W1832" i="1"/>
  <c r="T1883" i="1"/>
  <c r="W1831" i="1"/>
  <c r="T1882" i="1"/>
  <c r="W1830" i="1"/>
  <c r="T1902" i="1"/>
  <c r="W1829" i="1"/>
  <c r="T1901" i="1"/>
  <c r="W1828" i="1"/>
  <c r="T1827" i="1"/>
  <c r="W1827" i="1"/>
  <c r="T1826" i="1"/>
  <c r="W1826" i="1"/>
  <c r="T1825" i="1"/>
  <c r="W1825" i="1"/>
  <c r="T1824" i="1"/>
  <c r="W1824" i="1"/>
  <c r="T1823" i="1"/>
  <c r="W1823" i="1"/>
  <c r="T1822" i="1"/>
  <c r="W1822" i="1"/>
  <c r="T1789" i="1"/>
  <c r="W1821" i="1"/>
  <c r="T1803" i="1"/>
  <c r="W1820" i="1"/>
  <c r="T1802" i="1"/>
  <c r="W1819" i="1"/>
  <c r="T1801" i="1"/>
  <c r="W1818" i="1"/>
  <c r="T1788" i="1"/>
  <c r="W1817" i="1"/>
  <c r="T1787" i="1"/>
  <c r="W1816" i="1"/>
  <c r="T1786" i="1"/>
  <c r="W1815" i="1"/>
  <c r="T1785" i="1"/>
  <c r="W1814" i="1"/>
  <c r="T1784" i="1"/>
  <c r="W1813" i="1"/>
  <c r="T1783" i="1"/>
  <c r="W1812" i="1"/>
  <c r="T1800" i="1"/>
  <c r="W1811" i="1"/>
  <c r="T1782" i="1"/>
  <c r="W1810" i="1"/>
  <c r="T1799" i="1"/>
  <c r="W1809" i="1"/>
  <c r="T1798" i="1"/>
  <c r="W1808" i="1"/>
  <c r="T1797" i="1"/>
  <c r="W1807" i="1"/>
  <c r="T1781" i="1"/>
  <c r="W1806" i="1"/>
  <c r="T1780" i="1"/>
  <c r="W1805" i="1"/>
  <c r="T1779" i="1"/>
  <c r="W1804" i="1"/>
  <c r="T1796" i="1"/>
  <c r="W1803" i="1"/>
  <c r="T1778" i="1"/>
  <c r="W1802" i="1"/>
  <c r="T1795" i="1"/>
  <c r="W1801" i="1"/>
  <c r="T1794" i="1"/>
  <c r="W1800" i="1"/>
  <c r="T1793" i="1"/>
  <c r="W1799" i="1"/>
  <c r="T1821" i="1"/>
  <c r="W1798" i="1"/>
  <c r="T1820" i="1"/>
  <c r="W1797" i="1"/>
  <c r="T1777" i="1"/>
  <c r="W1796" i="1"/>
  <c r="T1776" i="1"/>
  <c r="W1795" i="1"/>
  <c r="T1775" i="1"/>
  <c r="W1794" i="1"/>
  <c r="T1819" i="1"/>
  <c r="W1793" i="1"/>
  <c r="T1818" i="1"/>
  <c r="W1792" i="1"/>
  <c r="T1817" i="1"/>
  <c r="W1791" i="1"/>
  <c r="T1816" i="1"/>
  <c r="W1790" i="1"/>
  <c r="T1815" i="1"/>
  <c r="W1789" i="1"/>
  <c r="T1814" i="1"/>
  <c r="W1788" i="1"/>
  <c r="T1813" i="1"/>
  <c r="W1787" i="1"/>
  <c r="T1812" i="1"/>
  <c r="W1786" i="1"/>
  <c r="T1811" i="1"/>
  <c r="W1785" i="1"/>
  <c r="T1810" i="1"/>
  <c r="W1784" i="1"/>
  <c r="T1792" i="1"/>
  <c r="W1783" i="1"/>
  <c r="T1791" i="1"/>
  <c r="W1782" i="1"/>
  <c r="T1809" i="1"/>
  <c r="W1781" i="1"/>
  <c r="T1774" i="1"/>
  <c r="W1780" i="1"/>
  <c r="T1808" i="1"/>
  <c r="W1779" i="1"/>
  <c r="T1790" i="1"/>
  <c r="W1778" i="1"/>
  <c r="T1773" i="1"/>
  <c r="W1777" i="1"/>
  <c r="T1807" i="1"/>
  <c r="W1776" i="1"/>
  <c r="T1806" i="1"/>
  <c r="W1775" i="1"/>
  <c r="T1772" i="1"/>
  <c r="W1774" i="1"/>
  <c r="T1771" i="1"/>
  <c r="W1773" i="1"/>
  <c r="T1770" i="1"/>
  <c r="W1772" i="1"/>
  <c r="T1805" i="1"/>
  <c r="W1771" i="1"/>
  <c r="T1804" i="1"/>
  <c r="W1770" i="1"/>
  <c r="T1769" i="1"/>
  <c r="W1769" i="1"/>
  <c r="T1768" i="1"/>
  <c r="W1768" i="1"/>
  <c r="T1767" i="1"/>
  <c r="W1767" i="1"/>
  <c r="T1766" i="1"/>
  <c r="W1766" i="1"/>
  <c r="T1765" i="1"/>
  <c r="W1765" i="1"/>
  <c r="T1764" i="1"/>
  <c r="W1764" i="1"/>
  <c r="T1763" i="1"/>
  <c r="W1763" i="1"/>
  <c r="T1762" i="1"/>
  <c r="W1762" i="1"/>
  <c r="T1761" i="1"/>
  <c r="W1761" i="1"/>
  <c r="T1760" i="1"/>
  <c r="W1760" i="1"/>
  <c r="T1759" i="1"/>
  <c r="W1759" i="1"/>
  <c r="T1758" i="1"/>
  <c r="W1758" i="1"/>
  <c r="T1757" i="1"/>
  <c r="W1757" i="1"/>
  <c r="T1756" i="1"/>
  <c r="W1756" i="1"/>
  <c r="T1755" i="1"/>
  <c r="W1755" i="1"/>
  <c r="T1754" i="1"/>
  <c r="W1754" i="1"/>
  <c r="T1753" i="1"/>
  <c r="W1753" i="1"/>
  <c r="T1752" i="1"/>
  <c r="W1752" i="1"/>
  <c r="T1751" i="1"/>
  <c r="W1751" i="1"/>
  <c r="T1750" i="1"/>
  <c r="W1750" i="1"/>
  <c r="T1749" i="1"/>
  <c r="W1749" i="1"/>
  <c r="T1748" i="1"/>
  <c r="W1748" i="1"/>
  <c r="T1747" i="1"/>
  <c r="W1747" i="1"/>
  <c r="T1746" i="1"/>
  <c r="W1746" i="1"/>
  <c r="T1745" i="1"/>
  <c r="W1745" i="1"/>
  <c r="T1744" i="1"/>
  <c r="W1744" i="1"/>
  <c r="T1728" i="1"/>
  <c r="W1743" i="1"/>
  <c r="T1743" i="1"/>
  <c r="W1742" i="1"/>
  <c r="T1740" i="1"/>
  <c r="W1741" i="1"/>
  <c r="T1739" i="1"/>
  <c r="W1740" i="1"/>
  <c r="T1727" i="1"/>
  <c r="W1739" i="1"/>
  <c r="T1738" i="1"/>
  <c r="W1738" i="1"/>
  <c r="T1726" i="1"/>
  <c r="W1737" i="1"/>
  <c r="T1742" i="1"/>
  <c r="W1736" i="1"/>
  <c r="T1737" i="1"/>
  <c r="W1735" i="1"/>
  <c r="T1736" i="1"/>
  <c r="W1734" i="1"/>
  <c r="T1735" i="1"/>
  <c r="W1733" i="1"/>
  <c r="T1734" i="1"/>
  <c r="W1732" i="1"/>
  <c r="T1725" i="1"/>
  <c r="W1731" i="1"/>
  <c r="T1733" i="1"/>
  <c r="W1730" i="1"/>
  <c r="T1724" i="1"/>
  <c r="W1729" i="1"/>
  <c r="T1732" i="1"/>
  <c r="W1728" i="1"/>
  <c r="T1731" i="1"/>
  <c r="W1727" i="1"/>
  <c r="T1723" i="1"/>
  <c r="W1726" i="1"/>
  <c r="T1730" i="1"/>
  <c r="W1725" i="1"/>
  <c r="T1729" i="1"/>
  <c r="W1724" i="1"/>
  <c r="T1722" i="1"/>
  <c r="W1723" i="1"/>
  <c r="T1741" i="1"/>
  <c r="W1722" i="1"/>
  <c r="T1721" i="1"/>
  <c r="W1721" i="1"/>
  <c r="T1720" i="1"/>
  <c r="W1720" i="1"/>
  <c r="T1719" i="1"/>
  <c r="W1719" i="1"/>
  <c r="T1718" i="1"/>
  <c r="W1718" i="1"/>
  <c r="T1717" i="1"/>
  <c r="W1717" i="1"/>
  <c r="T1716" i="1"/>
  <c r="W1716" i="1"/>
  <c r="T1715" i="1"/>
  <c r="W1715" i="1"/>
  <c r="T1714" i="1"/>
  <c r="W1714" i="1"/>
  <c r="T1713" i="1"/>
  <c r="W1713" i="1"/>
  <c r="T1712" i="1"/>
  <c r="W1712" i="1"/>
  <c r="T1711" i="1"/>
  <c r="W1711" i="1"/>
  <c r="T1710" i="1"/>
  <c r="W1710" i="1"/>
  <c r="T1709" i="1"/>
  <c r="W1709" i="1"/>
  <c r="T1708" i="1"/>
  <c r="W1708" i="1"/>
  <c r="T1707" i="1"/>
  <c r="W1707" i="1"/>
  <c r="T1706" i="1"/>
  <c r="W1706" i="1"/>
  <c r="T1705" i="1"/>
  <c r="W1705" i="1"/>
  <c r="T1704" i="1"/>
  <c r="W1704" i="1"/>
  <c r="T1703" i="1"/>
  <c r="W1703" i="1"/>
  <c r="T1702" i="1"/>
  <c r="W1702" i="1"/>
  <c r="T1697" i="1"/>
  <c r="W1701" i="1"/>
  <c r="T1696" i="1"/>
  <c r="W1700" i="1"/>
  <c r="T1695" i="1"/>
  <c r="W1699" i="1"/>
  <c r="T1694" i="1"/>
  <c r="W1698" i="1"/>
  <c r="T1693" i="1"/>
  <c r="W1697" i="1"/>
  <c r="T1692" i="1"/>
  <c r="W1696" i="1"/>
  <c r="T1691" i="1"/>
  <c r="W1695" i="1"/>
  <c r="T1690" i="1"/>
  <c r="W1694" i="1"/>
  <c r="T1689" i="1"/>
  <c r="W1693" i="1"/>
  <c r="T1688" i="1"/>
  <c r="W1692" i="1"/>
  <c r="T1687" i="1"/>
  <c r="W1691" i="1"/>
  <c r="T1686" i="1"/>
  <c r="W1690" i="1"/>
  <c r="T1685" i="1"/>
  <c r="W1689" i="1"/>
  <c r="T1684" i="1"/>
  <c r="W1688" i="1"/>
  <c r="T1683" i="1"/>
  <c r="W1687" i="1"/>
  <c r="T1682" i="1"/>
  <c r="W1686" i="1"/>
  <c r="T1681" i="1"/>
  <c r="W1685" i="1"/>
  <c r="T1680" i="1"/>
  <c r="W1684" i="1"/>
  <c r="T1701" i="1"/>
  <c r="W1683" i="1"/>
  <c r="T1679" i="1"/>
  <c r="W1682" i="1"/>
  <c r="T1678" i="1"/>
  <c r="W1681" i="1"/>
  <c r="T1676" i="1"/>
  <c r="W1680" i="1"/>
  <c r="T1675" i="1"/>
  <c r="W1679" i="1"/>
  <c r="T1700" i="1"/>
  <c r="W1678" i="1"/>
  <c r="T1699" i="1"/>
  <c r="W1677" i="1"/>
  <c r="T1698" i="1"/>
  <c r="W1676" i="1"/>
  <c r="T1677" i="1"/>
  <c r="W1675" i="1"/>
  <c r="T1657" i="1"/>
  <c r="W1674" i="1"/>
  <c r="T1656" i="1"/>
  <c r="W1673" i="1"/>
  <c r="T1655" i="1"/>
  <c r="W1672" i="1"/>
  <c r="T1654" i="1"/>
  <c r="W1671" i="1"/>
  <c r="T1674" i="1"/>
  <c r="W1670" i="1"/>
  <c r="T1653" i="1"/>
  <c r="W1669" i="1"/>
  <c r="T1652" i="1"/>
  <c r="W1668" i="1"/>
  <c r="T1651" i="1"/>
  <c r="W1667" i="1"/>
  <c r="T1650" i="1"/>
  <c r="W1666" i="1"/>
  <c r="T1649" i="1"/>
  <c r="W1665" i="1"/>
  <c r="T1648" i="1"/>
  <c r="W1664" i="1"/>
  <c r="T1647" i="1"/>
  <c r="W1663" i="1"/>
  <c r="T1673" i="1"/>
  <c r="W1662" i="1"/>
  <c r="T1672" i="1"/>
  <c r="W1661" i="1"/>
  <c r="T1671" i="1"/>
  <c r="W1660" i="1"/>
  <c r="T1646" i="1"/>
  <c r="W1659" i="1"/>
  <c r="T1645" i="1"/>
  <c r="W1658" i="1"/>
  <c r="T1668" i="1"/>
  <c r="W1657" i="1"/>
  <c r="T1667" i="1"/>
  <c r="W1656" i="1"/>
  <c r="T1666" i="1"/>
  <c r="W1655" i="1"/>
  <c r="T1665" i="1"/>
  <c r="W1654" i="1"/>
  <c r="T1664" i="1"/>
  <c r="W1653" i="1"/>
  <c r="T1663" i="1"/>
  <c r="W1652" i="1"/>
  <c r="T1662" i="1"/>
  <c r="W1651" i="1"/>
  <c r="T1661" i="1"/>
  <c r="W1650" i="1"/>
  <c r="T1660" i="1"/>
  <c r="W1649" i="1"/>
  <c r="T1659" i="1"/>
  <c r="W1648" i="1"/>
  <c r="T1658" i="1"/>
  <c r="W1647" i="1"/>
  <c r="T1644" i="1"/>
  <c r="W1646" i="1"/>
  <c r="T1670" i="1"/>
  <c r="W1645" i="1"/>
  <c r="T1643" i="1"/>
  <c r="W1644" i="1"/>
  <c r="T1669" i="1"/>
  <c r="W1643" i="1"/>
  <c r="T1642" i="1"/>
  <c r="W1642" i="1"/>
  <c r="T1641" i="1"/>
  <c r="W1641" i="1"/>
  <c r="T1640" i="1"/>
  <c r="W1640" i="1"/>
  <c r="T1639" i="1"/>
  <c r="W1639" i="1"/>
  <c r="T1638" i="1"/>
  <c r="W1638" i="1"/>
  <c r="T1632" i="1"/>
  <c r="W1637" i="1"/>
  <c r="T1631" i="1"/>
  <c r="W1636" i="1"/>
  <c r="T1637" i="1"/>
  <c r="W1635" i="1"/>
  <c r="T1636" i="1"/>
  <c r="W1634" i="1"/>
  <c r="T1630" i="1"/>
  <c r="W1633" i="1"/>
  <c r="T1629" i="1"/>
  <c r="W1632" i="1"/>
  <c r="T1635" i="1"/>
  <c r="W1631" i="1"/>
  <c r="T1634" i="1"/>
  <c r="W1630" i="1"/>
  <c r="T1633" i="1"/>
  <c r="W1629" i="1"/>
  <c r="T1628" i="1"/>
  <c r="W1628" i="1"/>
  <c r="T1627" i="1"/>
  <c r="W1627" i="1"/>
  <c r="T1626" i="1"/>
  <c r="W1626" i="1"/>
  <c r="T1595" i="1"/>
  <c r="W1625" i="1"/>
  <c r="T1625" i="1"/>
  <c r="W1624" i="1"/>
  <c r="T1594" i="1"/>
  <c r="W1623" i="1"/>
  <c r="T1624" i="1"/>
  <c r="W1622" i="1"/>
  <c r="T1623" i="1"/>
  <c r="W1621" i="1"/>
  <c r="T1622" i="1"/>
  <c r="W1620" i="1"/>
  <c r="T1593" i="1"/>
  <c r="W1619" i="1"/>
  <c r="T1621" i="1"/>
  <c r="W1618" i="1"/>
  <c r="T1592" i="1"/>
  <c r="W1617" i="1"/>
  <c r="T1591" i="1"/>
  <c r="W1616" i="1"/>
  <c r="T1620" i="1"/>
  <c r="W1615" i="1"/>
  <c r="T1619" i="1"/>
  <c r="W1614" i="1"/>
  <c r="T1618" i="1"/>
  <c r="W1613" i="1"/>
  <c r="T1617" i="1"/>
  <c r="W1612" i="1"/>
  <c r="T1616" i="1"/>
  <c r="W1611" i="1"/>
  <c r="T1615" i="1"/>
  <c r="W1610" i="1"/>
  <c r="T1614" i="1"/>
  <c r="W1609" i="1"/>
  <c r="T1613" i="1"/>
  <c r="W1608" i="1"/>
  <c r="T1612" i="1"/>
  <c r="W1607" i="1"/>
  <c r="T1611" i="1"/>
  <c r="W1606" i="1"/>
  <c r="T1610" i="1"/>
  <c r="W1605" i="1"/>
  <c r="T1609" i="1"/>
  <c r="W1604" i="1"/>
  <c r="T1608" i="1"/>
  <c r="W1603" i="1"/>
  <c r="T1607" i="1"/>
  <c r="W1602" i="1"/>
  <c r="T1606" i="1"/>
  <c r="W1601" i="1"/>
  <c r="T1605" i="1"/>
  <c r="W1600" i="1"/>
  <c r="T1604" i="1"/>
  <c r="W1599" i="1"/>
  <c r="T1603" i="1"/>
  <c r="W1598" i="1"/>
  <c r="T1602" i="1"/>
  <c r="W1597" i="1"/>
  <c r="T1601" i="1"/>
  <c r="W1596" i="1"/>
  <c r="T1600" i="1"/>
  <c r="W1595" i="1"/>
  <c r="T1599" i="1"/>
  <c r="W1594" i="1"/>
  <c r="T1598" i="1"/>
  <c r="W1593" i="1"/>
  <c r="T1590" i="1"/>
  <c r="W1592" i="1"/>
  <c r="T1597" i="1"/>
  <c r="W1591" i="1"/>
  <c r="T1589" i="1"/>
  <c r="W1590" i="1"/>
  <c r="T1588" i="1"/>
  <c r="W1589" i="1"/>
  <c r="T1596" i="1"/>
  <c r="W1588" i="1"/>
  <c r="T1587" i="1"/>
  <c r="W1587" i="1"/>
  <c r="T1586" i="1"/>
  <c r="W1586" i="1"/>
  <c r="T1585" i="1"/>
  <c r="W1585" i="1"/>
  <c r="T1584" i="1"/>
  <c r="W1584" i="1"/>
  <c r="T1546" i="1"/>
  <c r="W1583" i="1"/>
  <c r="T1583" i="1"/>
  <c r="W1582" i="1"/>
  <c r="T1582" i="1"/>
  <c r="W1581" i="1"/>
  <c r="T1581" i="1"/>
  <c r="W1580" i="1"/>
  <c r="T1560" i="1"/>
  <c r="W1579" i="1"/>
  <c r="T1559" i="1"/>
  <c r="W1578" i="1"/>
  <c r="T1558" i="1"/>
  <c r="W1577" i="1"/>
  <c r="T1557" i="1"/>
  <c r="W1576" i="1"/>
  <c r="T1556" i="1"/>
  <c r="W1575" i="1"/>
  <c r="T1555" i="1"/>
  <c r="W1574" i="1"/>
  <c r="T1554" i="1"/>
  <c r="W1573" i="1"/>
  <c r="T1545" i="1"/>
  <c r="W1572" i="1"/>
  <c r="T1549" i="1"/>
  <c r="W1571" i="1"/>
  <c r="T1548" i="1"/>
  <c r="W1570" i="1"/>
  <c r="T1553" i="1"/>
  <c r="W1569" i="1"/>
  <c r="T1544" i="1"/>
  <c r="W1568" i="1"/>
  <c r="T1580" i="1"/>
  <c r="W1567" i="1"/>
  <c r="T1552" i="1"/>
  <c r="W1566" i="1"/>
  <c r="T1543" i="1"/>
  <c r="W1565" i="1"/>
  <c r="T1542" i="1"/>
  <c r="W1564" i="1"/>
  <c r="T1579" i="1"/>
  <c r="W1563" i="1"/>
  <c r="T1578" i="1"/>
  <c r="W1562" i="1"/>
  <c r="T1577" i="1"/>
  <c r="W1561" i="1"/>
  <c r="T1576" i="1"/>
  <c r="W1560" i="1"/>
  <c r="T1575" i="1"/>
  <c r="W1559" i="1"/>
  <c r="T1574" i="1"/>
  <c r="W1558" i="1"/>
  <c r="T1573" i="1"/>
  <c r="W1557" i="1"/>
  <c r="T1572" i="1"/>
  <c r="W1556" i="1"/>
  <c r="T1571" i="1"/>
  <c r="W1555" i="1"/>
  <c r="T1570" i="1"/>
  <c r="W1554" i="1"/>
  <c r="T1569" i="1"/>
  <c r="W1553" i="1"/>
  <c r="T1541" i="1"/>
  <c r="W1552" i="1"/>
  <c r="T1540" i="1"/>
  <c r="W1551" i="1"/>
  <c r="T1539" i="1"/>
  <c r="W1550" i="1"/>
  <c r="T1538" i="1"/>
  <c r="W1549" i="1"/>
  <c r="T1537" i="1"/>
  <c r="W1548" i="1"/>
  <c r="T1536" i="1"/>
  <c r="W1547" i="1"/>
  <c r="T1535" i="1"/>
  <c r="W1546" i="1"/>
  <c r="T1534" i="1"/>
  <c r="W1545" i="1"/>
  <c r="T1533" i="1"/>
  <c r="W1544" i="1"/>
  <c r="T1532" i="1"/>
  <c r="W1543" i="1"/>
  <c r="T1531" i="1"/>
  <c r="W1542" i="1"/>
  <c r="T1530" i="1"/>
  <c r="W1541" i="1"/>
  <c r="T1529" i="1"/>
  <c r="W1540" i="1"/>
  <c r="T1528" i="1"/>
  <c r="W1539" i="1"/>
  <c r="T1527" i="1"/>
  <c r="W1538" i="1"/>
  <c r="T1526" i="1"/>
  <c r="W1537" i="1"/>
  <c r="T1525" i="1"/>
  <c r="W1536" i="1"/>
  <c r="T1524" i="1"/>
  <c r="W1535" i="1"/>
  <c r="T1523" i="1"/>
  <c r="W1534" i="1"/>
  <c r="T1568" i="1"/>
  <c r="W1533" i="1"/>
  <c r="T1551" i="1"/>
  <c r="W1532" i="1"/>
  <c r="T1567" i="1"/>
  <c r="W1531" i="1"/>
  <c r="T1566" i="1"/>
  <c r="W1530" i="1"/>
  <c r="T1565" i="1"/>
  <c r="W1529" i="1"/>
  <c r="T1564" i="1"/>
  <c r="W1528" i="1"/>
  <c r="T1563" i="1"/>
  <c r="W1527" i="1"/>
  <c r="T1550" i="1"/>
  <c r="W1526" i="1"/>
  <c r="T1522" i="1"/>
  <c r="W1525" i="1"/>
  <c r="T1562" i="1"/>
  <c r="W1524" i="1"/>
  <c r="T1521" i="1"/>
  <c r="W1523" i="1"/>
  <c r="T1547" i="1"/>
  <c r="W1522" i="1"/>
  <c r="T1561" i="1"/>
  <c r="W1521" i="1"/>
  <c r="T1519" i="1"/>
  <c r="W1520" i="1"/>
  <c r="T1511" i="1"/>
  <c r="W1519" i="1"/>
  <c r="T1510" i="1"/>
  <c r="W1518" i="1"/>
  <c r="T1518" i="1"/>
  <c r="W1517" i="1"/>
  <c r="T1509" i="1"/>
  <c r="W1516" i="1"/>
  <c r="T1508" i="1"/>
  <c r="W1515" i="1"/>
  <c r="T1507" i="1"/>
  <c r="W1514" i="1"/>
  <c r="T1506" i="1"/>
  <c r="W1513" i="1"/>
  <c r="T1505" i="1"/>
  <c r="W1512" i="1"/>
  <c r="T1504" i="1"/>
  <c r="W1511" i="1"/>
  <c r="T1517" i="1"/>
  <c r="W1510" i="1"/>
  <c r="T1516" i="1"/>
  <c r="W1509" i="1"/>
  <c r="T1503" i="1"/>
  <c r="W1508" i="1"/>
  <c r="T1502" i="1"/>
  <c r="W1507" i="1"/>
  <c r="T1501" i="1"/>
  <c r="W1506" i="1"/>
  <c r="T1500" i="1"/>
  <c r="W1505" i="1"/>
  <c r="T1515" i="1"/>
  <c r="W1504" i="1"/>
  <c r="T1514" i="1"/>
  <c r="W1503" i="1"/>
  <c r="T1520" i="1"/>
  <c r="W1502" i="1"/>
  <c r="T1499" i="1"/>
  <c r="W1501" i="1"/>
  <c r="T1498" i="1"/>
  <c r="W1500" i="1"/>
  <c r="T1497" i="1"/>
  <c r="W1499" i="1"/>
  <c r="T1496" i="1"/>
  <c r="W1498" i="1"/>
  <c r="T1495" i="1"/>
  <c r="W1497" i="1"/>
  <c r="T1492" i="1"/>
  <c r="W1496" i="1"/>
  <c r="T1513" i="1"/>
  <c r="W1495" i="1"/>
  <c r="T1512" i="1"/>
  <c r="W1494" i="1"/>
  <c r="T1494" i="1"/>
  <c r="W1493" i="1"/>
  <c r="T1493" i="1"/>
  <c r="W1492" i="1"/>
  <c r="T1465" i="1"/>
  <c r="W1491" i="1"/>
  <c r="T1491" i="1"/>
  <c r="W1490" i="1"/>
  <c r="T1481" i="1"/>
  <c r="W1489" i="1"/>
  <c r="T1480" i="1"/>
  <c r="W1488" i="1"/>
  <c r="T1479" i="1"/>
  <c r="W1487" i="1"/>
  <c r="T1478" i="1"/>
  <c r="W1486" i="1"/>
  <c r="T1477" i="1"/>
  <c r="W1485" i="1"/>
  <c r="T1476" i="1"/>
  <c r="W1484" i="1"/>
  <c r="T1475" i="1"/>
  <c r="W1483" i="1"/>
  <c r="T1474" i="1"/>
  <c r="W1482" i="1"/>
  <c r="T1473" i="1"/>
  <c r="W1481" i="1"/>
  <c r="T1464" i="1"/>
  <c r="W1480" i="1"/>
  <c r="T1472" i="1"/>
  <c r="W1479" i="1"/>
  <c r="T1463" i="1"/>
  <c r="W1478" i="1"/>
  <c r="T1490" i="1"/>
  <c r="W1477" i="1"/>
  <c r="T1489" i="1"/>
  <c r="W1476" i="1"/>
  <c r="T1462" i="1"/>
  <c r="W1475" i="1"/>
  <c r="T1488" i="1"/>
  <c r="W1474" i="1"/>
  <c r="T1487" i="1"/>
  <c r="W1473" i="1"/>
  <c r="T1486" i="1"/>
  <c r="W1472" i="1"/>
  <c r="T1485" i="1"/>
  <c r="W1471" i="1"/>
  <c r="T1471" i="1"/>
  <c r="W1470" i="1"/>
  <c r="T1470" i="1"/>
  <c r="W1469" i="1"/>
  <c r="T1461" i="1"/>
  <c r="W1468" i="1"/>
  <c r="T1460" i="1"/>
  <c r="W1467" i="1"/>
  <c r="T1459" i="1"/>
  <c r="W1466" i="1"/>
  <c r="T1458" i="1"/>
  <c r="W1465" i="1"/>
  <c r="T1457" i="1"/>
  <c r="W1464" i="1"/>
  <c r="T1456" i="1"/>
  <c r="W1463" i="1"/>
  <c r="T1455" i="1"/>
  <c r="W1462" i="1"/>
  <c r="T1454" i="1"/>
  <c r="W1461" i="1"/>
  <c r="T1453" i="1"/>
  <c r="W1460" i="1"/>
  <c r="T1452" i="1"/>
  <c r="W1459" i="1"/>
  <c r="T1451" i="1"/>
  <c r="W1458" i="1"/>
  <c r="T1450" i="1"/>
  <c r="W1457" i="1"/>
  <c r="T1449" i="1"/>
  <c r="W1456" i="1"/>
  <c r="T1448" i="1"/>
  <c r="W1455" i="1"/>
  <c r="T1447" i="1"/>
  <c r="W1454" i="1"/>
  <c r="T1446" i="1"/>
  <c r="W1453" i="1"/>
  <c r="T1445" i="1"/>
  <c r="W1452" i="1"/>
  <c r="T1444" i="1"/>
  <c r="W1451" i="1"/>
  <c r="T1443" i="1"/>
  <c r="W1450" i="1"/>
  <c r="T1442" i="1"/>
  <c r="W1449" i="1"/>
  <c r="T1441" i="1"/>
  <c r="W1448" i="1"/>
  <c r="T1440" i="1"/>
  <c r="W1447" i="1"/>
  <c r="T1439" i="1"/>
  <c r="W1446" i="1"/>
  <c r="T1438" i="1"/>
  <c r="W1445" i="1"/>
  <c r="T1437" i="1"/>
  <c r="W1444" i="1"/>
  <c r="T1436" i="1"/>
  <c r="W1443" i="1"/>
  <c r="T1435" i="1"/>
  <c r="W1442" i="1"/>
  <c r="T1434" i="1"/>
  <c r="W1441" i="1"/>
  <c r="T1469" i="1"/>
  <c r="W1440" i="1"/>
  <c r="T1484" i="1"/>
  <c r="W1439" i="1"/>
  <c r="T1433" i="1"/>
  <c r="W1438" i="1"/>
  <c r="T1483" i="1"/>
  <c r="W1437" i="1"/>
  <c r="T1468" i="1"/>
  <c r="W1436" i="1"/>
  <c r="T1432" i="1"/>
  <c r="W1435" i="1"/>
  <c r="T1482" i="1"/>
  <c r="W1434" i="1"/>
  <c r="T1467" i="1"/>
  <c r="W1433" i="1"/>
  <c r="T1431" i="1"/>
  <c r="W1432" i="1"/>
  <c r="T1430" i="1"/>
  <c r="W1431" i="1"/>
  <c r="T1429" i="1"/>
  <c r="W1430" i="1"/>
  <c r="T1466" i="1"/>
  <c r="W1429" i="1"/>
  <c r="T1427" i="1"/>
  <c r="W1428" i="1"/>
  <c r="T1428" i="1"/>
  <c r="W1427" i="1"/>
  <c r="T1411" i="1"/>
  <c r="W1426" i="1"/>
  <c r="T1421" i="1"/>
  <c r="W1425" i="1"/>
  <c r="T1420" i="1"/>
  <c r="W1424" i="1"/>
  <c r="T1419" i="1"/>
  <c r="W1423" i="1"/>
  <c r="T1418" i="1"/>
  <c r="W1422" i="1"/>
  <c r="T1417" i="1"/>
  <c r="W1421" i="1"/>
  <c r="T1416" i="1"/>
  <c r="W1420" i="1"/>
  <c r="T1415" i="1"/>
  <c r="W1419" i="1"/>
  <c r="T1414" i="1"/>
  <c r="W1418" i="1"/>
  <c r="T1413" i="1"/>
  <c r="W1417" i="1"/>
  <c r="T1412" i="1"/>
  <c r="W1416" i="1"/>
  <c r="T1410" i="1"/>
  <c r="W1415" i="1"/>
  <c r="T1426" i="1"/>
  <c r="W1414" i="1"/>
  <c r="T1425" i="1"/>
  <c r="W1413" i="1"/>
  <c r="T1409" i="1"/>
  <c r="W1412" i="1"/>
  <c r="T1424" i="1"/>
  <c r="W1411" i="1"/>
  <c r="T1408" i="1"/>
  <c r="W1410" i="1"/>
  <c r="T1423" i="1"/>
  <c r="W1409" i="1"/>
  <c r="T1422" i="1"/>
  <c r="W1408" i="1"/>
  <c r="T1401" i="1"/>
  <c r="W1407" i="1"/>
  <c r="T1407" i="1"/>
  <c r="W1406" i="1"/>
  <c r="T1400" i="1"/>
  <c r="W1405" i="1"/>
  <c r="T1399" i="1"/>
  <c r="W1404" i="1"/>
  <c r="T1398" i="1"/>
  <c r="W1403" i="1"/>
  <c r="T1397" i="1"/>
  <c r="W1402" i="1"/>
  <c r="T1395" i="1"/>
  <c r="W1401" i="1"/>
  <c r="T1405" i="1"/>
  <c r="W1400" i="1"/>
  <c r="T1396" i="1"/>
  <c r="W1399" i="1"/>
  <c r="T1394" i="1"/>
  <c r="W1398" i="1"/>
  <c r="T1393" i="1"/>
  <c r="W1397" i="1"/>
  <c r="T1406" i="1"/>
  <c r="W1396" i="1"/>
  <c r="T1404" i="1"/>
  <c r="W1395" i="1"/>
  <c r="T1392" i="1"/>
  <c r="W1394" i="1"/>
  <c r="T1403" i="1"/>
  <c r="W1393" i="1"/>
  <c r="T1402" i="1"/>
  <c r="W1392" i="1"/>
  <c r="T1378" i="1"/>
  <c r="W1391" i="1"/>
  <c r="T1391" i="1"/>
  <c r="W1390" i="1"/>
  <c r="T1390" i="1"/>
  <c r="W1389" i="1"/>
  <c r="T1389" i="1"/>
  <c r="W1388" i="1"/>
  <c r="T1388" i="1"/>
  <c r="W1387" i="1"/>
  <c r="T1387" i="1"/>
  <c r="W1386" i="1"/>
  <c r="T1386" i="1"/>
  <c r="W1385" i="1"/>
  <c r="T1385" i="1"/>
  <c r="W1384" i="1"/>
  <c r="T1384" i="1"/>
  <c r="W1383" i="1"/>
  <c r="T1377" i="1"/>
  <c r="W1382" i="1"/>
  <c r="T1383" i="1"/>
  <c r="W1381" i="1"/>
  <c r="T1382" i="1"/>
  <c r="W1380" i="1"/>
  <c r="T1376" i="1"/>
  <c r="W1379" i="1"/>
  <c r="T1375" i="1"/>
  <c r="W1378" i="1"/>
  <c r="T1374" i="1"/>
  <c r="W1377" i="1"/>
  <c r="T1373" i="1"/>
  <c r="W1376" i="1"/>
  <c r="T1372" i="1"/>
  <c r="W1375" i="1"/>
  <c r="T1371" i="1"/>
  <c r="W1374" i="1"/>
  <c r="T1370" i="1"/>
  <c r="W1373" i="1"/>
  <c r="T1369" i="1"/>
  <c r="W1372" i="1"/>
  <c r="T1368" i="1"/>
  <c r="W1371" i="1"/>
  <c r="T1367" i="1"/>
  <c r="W1370" i="1"/>
  <c r="T1366" i="1"/>
  <c r="W1369" i="1"/>
  <c r="T1365" i="1"/>
  <c r="W1368" i="1"/>
  <c r="T1364" i="1"/>
  <c r="W1367" i="1"/>
  <c r="T1363" i="1"/>
  <c r="W1366" i="1"/>
  <c r="T1362" i="1"/>
  <c r="W1365" i="1"/>
  <c r="T1361" i="1"/>
  <c r="W1364" i="1"/>
  <c r="T1360" i="1"/>
  <c r="W1363" i="1"/>
  <c r="T1359" i="1"/>
  <c r="W1362" i="1"/>
  <c r="T1358" i="1"/>
  <c r="W1361" i="1"/>
  <c r="T1357" i="1"/>
  <c r="W1360" i="1"/>
  <c r="T1356" i="1"/>
  <c r="W1359" i="1"/>
  <c r="T1381" i="1"/>
  <c r="W1358" i="1"/>
  <c r="T1355" i="1"/>
  <c r="W1357" i="1"/>
  <c r="T1380" i="1"/>
  <c r="W1356" i="1"/>
  <c r="T1379" i="1"/>
  <c r="W1355" i="1"/>
  <c r="T1353" i="1"/>
  <c r="W1354" i="1"/>
  <c r="T1350" i="1"/>
  <c r="W1353" i="1"/>
  <c r="T1352" i="1"/>
  <c r="W1352" i="1"/>
  <c r="T1351" i="1"/>
  <c r="W1351" i="1"/>
  <c r="T1348" i="1"/>
  <c r="W1350" i="1"/>
  <c r="T1331" i="1"/>
  <c r="W1349" i="1"/>
  <c r="T1349" i="1"/>
  <c r="W1348" i="1"/>
  <c r="T1347" i="1"/>
  <c r="W1347" i="1"/>
  <c r="T1346" i="1"/>
  <c r="W1346" i="1"/>
  <c r="T1338" i="1"/>
  <c r="W1345" i="1"/>
  <c r="T1337" i="1"/>
  <c r="W1344" i="1"/>
  <c r="T1336" i="1"/>
  <c r="W1343" i="1"/>
  <c r="T1335" i="1"/>
  <c r="W1342" i="1"/>
  <c r="T1334" i="1"/>
  <c r="W1341" i="1"/>
  <c r="T1333" i="1"/>
  <c r="W1340" i="1"/>
  <c r="T1332" i="1"/>
  <c r="W1339" i="1"/>
  <c r="T1354" i="1"/>
  <c r="W1338" i="1"/>
  <c r="T1345" i="1"/>
  <c r="W1337" i="1"/>
  <c r="T1344" i="1"/>
  <c r="W1336" i="1"/>
  <c r="T1330" i="1"/>
  <c r="W1335" i="1"/>
  <c r="T1329" i="1"/>
  <c r="W1334" i="1"/>
  <c r="W1333" i="1"/>
  <c r="W1332" i="1"/>
  <c r="W1331" i="1"/>
  <c r="W1330" i="1"/>
  <c r="W1329" i="1"/>
  <c r="W1328" i="1"/>
  <c r="W1327" i="1"/>
  <c r="W1326" i="1"/>
  <c r="W1325" i="1"/>
  <c r="W1309" i="1"/>
  <c r="W1318" i="1"/>
  <c r="W1316" i="1"/>
  <c r="W1315" i="1"/>
  <c r="W1314" i="1"/>
  <c r="W1313" i="1"/>
  <c r="W1312" i="1"/>
  <c r="W1311" i="1"/>
  <c r="W1321" i="1"/>
  <c r="W1320" i="1"/>
  <c r="W1310" i="1"/>
  <c r="W1317" i="1"/>
  <c r="W1319" i="1"/>
  <c r="T1302" i="1"/>
  <c r="W1299" i="1"/>
  <c r="T1303" i="1"/>
  <c r="W1300" i="1"/>
  <c r="W1305" i="1"/>
  <c r="T1307" i="1"/>
  <c r="W1304" i="1"/>
  <c r="W1307" i="1"/>
  <c r="W1308" i="1"/>
  <c r="T1306" i="1"/>
  <c r="W1303" i="1"/>
  <c r="T1305" i="1"/>
  <c r="W1302" i="1"/>
  <c r="T1304" i="1"/>
  <c r="W1301" i="1"/>
  <c r="W1306" i="1"/>
  <c r="T1295" i="1"/>
  <c r="W1292" i="1"/>
  <c r="T1294" i="1"/>
  <c r="W1291" i="1"/>
  <c r="T1293" i="1"/>
  <c r="W1290" i="1"/>
  <c r="T1292" i="1"/>
  <c r="W1289" i="1"/>
  <c r="T1291" i="1"/>
  <c r="W1288" i="1"/>
  <c r="T1290" i="1"/>
  <c r="W1287" i="1"/>
  <c r="T1289" i="1"/>
  <c r="W1286" i="1"/>
  <c r="T1288" i="1"/>
  <c r="W1285" i="1"/>
  <c r="T1287" i="1"/>
  <c r="W1284" i="1"/>
  <c r="T1286" i="1"/>
  <c r="W1283" i="1"/>
  <c r="T1285" i="1"/>
  <c r="W1282" i="1"/>
  <c r="T1284" i="1"/>
  <c r="W1281" i="1"/>
  <c r="T1283" i="1"/>
  <c r="W1280" i="1"/>
  <c r="T1282" i="1"/>
  <c r="W1279" i="1"/>
  <c r="T1281" i="1"/>
  <c r="W1278" i="1"/>
  <c r="T1280" i="1"/>
  <c r="W1277" i="1"/>
  <c r="T1279" i="1"/>
  <c r="W1276" i="1"/>
  <c r="T1278" i="1"/>
  <c r="W1275" i="1"/>
  <c r="T1277" i="1"/>
  <c r="W1274" i="1"/>
  <c r="T1276" i="1"/>
  <c r="W1273" i="1"/>
  <c r="T1275" i="1"/>
  <c r="W1272" i="1"/>
  <c r="T1296" i="1"/>
  <c r="W1293" i="1"/>
  <c r="T1300" i="1"/>
  <c r="W1297" i="1"/>
  <c r="T1299" i="1"/>
  <c r="W1296" i="1"/>
  <c r="T1298" i="1"/>
  <c r="W1295" i="1"/>
  <c r="T1297" i="1"/>
  <c r="W1294" i="1"/>
  <c r="T1301" i="1"/>
  <c r="W1298" i="1"/>
  <c r="T1274" i="1"/>
  <c r="W1271" i="1"/>
  <c r="T1266" i="1"/>
  <c r="W1263" i="1"/>
  <c r="T1271" i="1"/>
  <c r="W1268" i="1"/>
  <c r="T1270" i="1"/>
  <c r="W1267" i="1"/>
  <c r="T1267" i="1"/>
  <c r="W1264" i="1"/>
  <c r="T1272" i="1"/>
  <c r="W1269" i="1"/>
  <c r="T1273" i="1"/>
  <c r="W1270" i="1"/>
  <c r="T1269" i="1"/>
  <c r="W1266" i="1"/>
  <c r="T1268" i="1"/>
  <c r="W1265" i="1"/>
  <c r="T1260" i="1"/>
  <c r="W1257" i="1"/>
  <c r="T1264" i="1"/>
  <c r="W1261" i="1"/>
  <c r="T1262" i="1"/>
  <c r="W1259" i="1"/>
  <c r="T1261" i="1"/>
  <c r="W1258" i="1"/>
  <c r="T1259" i="1"/>
  <c r="W1256" i="1"/>
  <c r="T1258" i="1"/>
  <c r="W1255" i="1"/>
  <c r="T1257" i="1"/>
  <c r="W1254" i="1"/>
  <c r="T1256" i="1"/>
  <c r="W1253" i="1"/>
  <c r="T1255" i="1"/>
  <c r="W1252" i="1"/>
  <c r="T1254" i="1"/>
  <c r="W1251" i="1"/>
  <c r="T1265" i="1"/>
  <c r="W1262" i="1"/>
  <c r="T1263" i="1"/>
  <c r="W1260" i="1"/>
  <c r="T1246" i="1"/>
  <c r="W1243" i="1"/>
  <c r="T1248" i="1"/>
  <c r="W1245" i="1"/>
  <c r="T1247" i="1"/>
  <c r="W1244" i="1"/>
  <c r="T1245" i="1"/>
  <c r="W1242" i="1"/>
  <c r="T1249" i="1"/>
  <c r="W1246" i="1"/>
  <c r="T1253" i="1"/>
  <c r="W1250" i="1"/>
  <c r="T1251" i="1"/>
  <c r="W1248" i="1"/>
  <c r="T1250" i="1"/>
  <c r="W1247" i="1"/>
  <c r="T1252" i="1"/>
  <c r="W1249" i="1"/>
  <c r="T1244" i="1"/>
  <c r="W1241" i="1"/>
  <c r="T1229" i="1"/>
  <c r="W1226" i="1"/>
  <c r="T1231" i="1"/>
  <c r="W1228" i="1"/>
  <c r="T1241" i="1"/>
  <c r="W1238" i="1"/>
  <c r="T1240" i="1"/>
  <c r="W1237" i="1"/>
  <c r="T1238" i="1"/>
  <c r="W1235" i="1"/>
  <c r="T1230" i="1"/>
  <c r="W1227" i="1"/>
  <c r="T1237" i="1"/>
  <c r="W1234" i="1"/>
  <c r="T1235" i="1"/>
  <c r="W1232" i="1"/>
  <c r="T1239" i="1"/>
  <c r="W1236" i="1"/>
  <c r="T1243" i="1"/>
  <c r="W1240" i="1"/>
  <c r="T1242" i="1"/>
  <c r="W1239" i="1"/>
  <c r="T1234" i="1"/>
  <c r="W1231" i="1"/>
  <c r="T1233" i="1"/>
  <c r="W1230" i="1"/>
  <c r="T1232" i="1"/>
  <c r="W1229" i="1"/>
  <c r="T1236" i="1"/>
  <c r="W1233" i="1"/>
  <c r="T1224" i="1"/>
  <c r="W1221" i="1"/>
  <c r="T1223" i="1"/>
  <c r="W1220" i="1"/>
  <c r="T1222" i="1"/>
  <c r="W1219" i="1"/>
  <c r="T1221" i="1"/>
  <c r="W1218" i="1"/>
  <c r="T1220" i="1"/>
  <c r="W1217" i="1"/>
  <c r="T1219" i="1"/>
  <c r="W1216" i="1"/>
  <c r="T1218" i="1"/>
  <c r="W1215" i="1"/>
  <c r="T1217" i="1"/>
  <c r="W1214" i="1"/>
  <c r="T1216" i="1"/>
  <c r="W1213" i="1"/>
  <c r="T1215" i="1"/>
  <c r="W1212" i="1"/>
  <c r="T1214" i="1"/>
  <c r="W1211" i="1"/>
  <c r="T1213" i="1"/>
  <c r="W1210" i="1"/>
  <c r="T1212" i="1"/>
  <c r="W1209" i="1"/>
  <c r="T1211" i="1"/>
  <c r="W1208" i="1"/>
  <c r="T1225" i="1"/>
  <c r="W1222" i="1"/>
  <c r="T1228" i="1"/>
  <c r="W1225" i="1"/>
  <c r="T1227" i="1"/>
  <c r="W1224" i="1"/>
  <c r="T1226" i="1"/>
  <c r="W1223" i="1"/>
  <c r="T1210" i="1"/>
  <c r="W1207" i="1"/>
  <c r="T1209" i="1"/>
  <c r="W1206" i="1"/>
  <c r="T1195" i="1"/>
  <c r="W1192" i="1"/>
  <c r="T1208" i="1"/>
  <c r="W1205" i="1"/>
  <c r="T1204" i="1"/>
  <c r="W1201" i="1"/>
  <c r="T1203" i="1"/>
  <c r="W1200" i="1"/>
  <c r="T1202" i="1"/>
  <c r="W1199" i="1"/>
  <c r="T1206" i="1"/>
  <c r="W1203" i="1"/>
  <c r="T1196" i="1"/>
  <c r="W1193" i="1"/>
  <c r="T1205" i="1"/>
  <c r="W1202" i="1"/>
  <c r="T1207" i="1"/>
  <c r="W1204" i="1"/>
  <c r="T1201" i="1"/>
  <c r="W1198" i="1"/>
  <c r="T1200" i="1"/>
  <c r="W1197" i="1"/>
  <c r="T1199" i="1"/>
  <c r="W1196" i="1"/>
  <c r="T1198" i="1"/>
  <c r="W1195" i="1"/>
  <c r="T1197" i="1"/>
  <c r="W1194" i="1"/>
  <c r="T1188" i="1"/>
  <c r="W1185" i="1"/>
  <c r="T1190" i="1"/>
  <c r="W1187" i="1"/>
  <c r="T1189" i="1"/>
  <c r="W1186" i="1"/>
  <c r="T1191" i="1"/>
  <c r="W1188" i="1"/>
  <c r="T1193" i="1"/>
  <c r="W1190" i="1"/>
  <c r="T1194" i="1"/>
  <c r="W1191" i="1"/>
  <c r="T1192" i="1"/>
  <c r="W1189" i="1"/>
  <c r="T1186" i="1"/>
  <c r="W1183" i="1"/>
  <c r="T1182" i="1"/>
  <c r="W1179" i="1"/>
  <c r="T1185" i="1"/>
  <c r="W1182" i="1"/>
  <c r="T1184" i="1"/>
  <c r="W1181" i="1"/>
  <c r="T1181" i="1"/>
  <c r="W1178" i="1"/>
  <c r="T1180" i="1"/>
  <c r="W1177" i="1"/>
  <c r="T1179" i="1"/>
  <c r="W1176" i="1"/>
  <c r="T1178" i="1"/>
  <c r="W1175" i="1"/>
  <c r="T1177" i="1"/>
  <c r="W1174" i="1"/>
  <c r="T1176" i="1"/>
  <c r="W1173" i="1"/>
  <c r="T1175" i="1"/>
  <c r="W1172" i="1"/>
  <c r="T1174" i="1"/>
  <c r="W1171" i="1"/>
  <c r="T1173" i="1"/>
  <c r="W1170" i="1"/>
  <c r="T1187" i="1"/>
  <c r="W1184" i="1"/>
  <c r="T1183" i="1"/>
  <c r="W1180" i="1"/>
  <c r="T1150" i="1"/>
  <c r="W1148" i="1"/>
  <c r="T1149" i="1"/>
  <c r="W1147" i="1"/>
  <c r="T1145" i="1"/>
  <c r="W1143" i="1"/>
  <c r="T1148" i="1"/>
  <c r="W1146" i="1"/>
  <c r="T1144" i="1"/>
  <c r="W1142" i="1"/>
  <c r="T1171" i="1"/>
  <c r="W1169" i="1"/>
  <c r="T1154" i="1"/>
  <c r="W1152" i="1"/>
  <c r="T1153" i="1"/>
  <c r="W1151" i="1"/>
  <c r="T1152" i="1"/>
  <c r="W1150" i="1"/>
  <c r="T1151" i="1"/>
  <c r="W1149" i="1"/>
  <c r="W1323" i="1"/>
  <c r="T1147" i="1"/>
  <c r="W1145" i="1"/>
  <c r="T1165" i="1"/>
  <c r="W1163" i="1"/>
  <c r="T1146" i="1"/>
  <c r="W1144" i="1"/>
  <c r="T1168" i="1"/>
  <c r="W1166" i="1"/>
  <c r="T1167" i="1"/>
  <c r="W1165" i="1"/>
  <c r="T1166" i="1"/>
  <c r="W1164" i="1"/>
  <c r="T1164" i="1"/>
  <c r="W1162" i="1"/>
  <c r="T1163" i="1"/>
  <c r="W1161" i="1"/>
  <c r="T1162" i="1"/>
  <c r="W1160" i="1"/>
  <c r="T1155" i="1"/>
  <c r="W1153" i="1"/>
  <c r="T1170" i="1"/>
  <c r="W1168" i="1"/>
  <c r="T1169" i="1"/>
  <c r="W1167" i="1"/>
  <c r="T1161" i="1"/>
  <c r="W1159" i="1"/>
  <c r="T1160" i="1"/>
  <c r="W1158" i="1"/>
  <c r="T1159" i="1"/>
  <c r="W1157" i="1"/>
  <c r="T1158" i="1"/>
  <c r="W1156" i="1"/>
  <c r="T1157" i="1"/>
  <c r="W1155" i="1"/>
  <c r="T1156" i="1"/>
  <c r="W1154" i="1"/>
  <c r="T1142" i="1"/>
  <c r="W1140" i="1"/>
  <c r="T1141" i="1"/>
  <c r="W1139" i="1"/>
  <c r="T1139" i="1"/>
  <c r="W1137" i="1"/>
  <c r="T1138" i="1"/>
  <c r="W1136" i="1"/>
  <c r="T1140" i="1"/>
  <c r="W1138" i="1"/>
  <c r="T1143" i="1"/>
  <c r="W1141" i="1"/>
  <c r="T1131" i="1"/>
  <c r="W1129" i="1"/>
  <c r="T1134" i="1"/>
  <c r="W1132" i="1"/>
  <c r="T1130" i="1"/>
  <c r="W1128" i="1"/>
  <c r="T1133" i="1"/>
  <c r="W1131" i="1"/>
  <c r="T1132" i="1"/>
  <c r="W1130" i="1"/>
  <c r="T1137" i="1"/>
  <c r="W1135" i="1"/>
  <c r="T1136" i="1"/>
  <c r="W1134" i="1"/>
  <c r="T1129" i="1"/>
  <c r="W1127" i="1"/>
  <c r="T1128" i="1"/>
  <c r="W1126" i="1"/>
  <c r="T1127" i="1"/>
  <c r="W1125" i="1"/>
  <c r="T1126" i="1"/>
  <c r="W1124" i="1"/>
  <c r="T1125" i="1"/>
  <c r="W1123" i="1"/>
  <c r="T1124" i="1"/>
  <c r="W1122" i="1"/>
  <c r="T1123" i="1"/>
  <c r="W1121" i="1"/>
  <c r="T1122" i="1"/>
  <c r="W1120" i="1"/>
  <c r="T1121" i="1"/>
  <c r="W1119" i="1"/>
  <c r="T1120" i="1"/>
  <c r="W1118" i="1"/>
  <c r="T1119" i="1"/>
  <c r="W1117" i="1"/>
  <c r="T1118" i="1"/>
  <c r="W1116" i="1"/>
  <c r="T1117" i="1"/>
  <c r="W1115" i="1"/>
  <c r="T1116" i="1"/>
  <c r="W1114" i="1"/>
  <c r="T1115" i="1"/>
  <c r="W1113" i="1"/>
  <c r="T1114" i="1"/>
  <c r="W1112" i="1"/>
  <c r="T1113" i="1"/>
  <c r="W1111" i="1"/>
  <c r="T1112" i="1"/>
  <c r="W1110" i="1"/>
  <c r="T1111" i="1"/>
  <c r="W1109" i="1"/>
  <c r="T1110" i="1"/>
  <c r="W1108" i="1"/>
  <c r="T1109" i="1"/>
  <c r="W1107" i="1"/>
  <c r="T1135" i="1"/>
  <c r="W1133" i="1"/>
  <c r="T1108" i="1"/>
  <c r="W1106" i="1"/>
  <c r="T1107" i="1"/>
  <c r="W1105" i="1"/>
  <c r="T1105" i="1"/>
  <c r="W1103" i="1"/>
  <c r="T1103" i="1"/>
  <c r="W1101" i="1"/>
  <c r="T1106" i="1"/>
  <c r="W1104" i="1"/>
  <c r="T1104" i="1"/>
  <c r="W1102" i="1"/>
  <c r="T1085" i="1"/>
  <c r="W1083" i="1"/>
  <c r="T1089" i="1"/>
  <c r="W1087" i="1"/>
  <c r="T1098" i="1"/>
  <c r="W1096" i="1"/>
  <c r="T1097" i="1"/>
  <c r="W1095" i="1"/>
  <c r="T1088" i="1"/>
  <c r="W1086" i="1"/>
  <c r="T1087" i="1"/>
  <c r="W1085" i="1"/>
  <c r="T1086" i="1"/>
  <c r="W1084" i="1"/>
  <c r="T1095" i="1"/>
  <c r="W1093" i="1"/>
  <c r="T1094" i="1"/>
  <c r="W1092" i="1"/>
  <c r="T1093" i="1"/>
  <c r="W1091" i="1"/>
  <c r="T1084" i="1"/>
  <c r="W1082" i="1"/>
  <c r="T1083" i="1"/>
  <c r="W1081" i="1"/>
  <c r="T1082" i="1"/>
  <c r="W1080" i="1"/>
  <c r="T1081" i="1"/>
  <c r="W1079" i="1"/>
  <c r="T1080" i="1"/>
  <c r="W1078" i="1"/>
  <c r="T1079" i="1"/>
  <c r="W1077" i="1"/>
  <c r="T1078" i="1"/>
  <c r="W1076" i="1"/>
  <c r="T1077" i="1"/>
  <c r="W1075" i="1"/>
  <c r="T1076" i="1"/>
  <c r="W1074" i="1"/>
  <c r="T1075" i="1"/>
  <c r="W1073" i="1"/>
  <c r="T1074" i="1"/>
  <c r="W1072" i="1"/>
  <c r="T1073" i="1"/>
  <c r="W1071" i="1"/>
  <c r="T1072" i="1"/>
  <c r="W1070" i="1"/>
  <c r="T1071" i="1"/>
  <c r="W1069" i="1"/>
  <c r="T1070" i="1"/>
  <c r="W1068" i="1"/>
  <c r="T1069" i="1"/>
  <c r="W1067" i="1"/>
  <c r="T1068" i="1"/>
  <c r="W1066" i="1"/>
  <c r="T1067" i="1"/>
  <c r="W1065" i="1"/>
  <c r="T1066" i="1"/>
  <c r="W1064" i="1"/>
  <c r="T1065" i="1"/>
  <c r="W1063" i="1"/>
  <c r="T1091" i="1"/>
  <c r="W1089" i="1"/>
  <c r="T1101" i="1"/>
  <c r="W1099" i="1"/>
  <c r="T1090" i="1"/>
  <c r="W1088" i="1"/>
  <c r="T1102" i="1"/>
  <c r="W1100" i="1"/>
  <c r="T1099" i="1"/>
  <c r="W1097" i="1"/>
  <c r="T1092" i="1"/>
  <c r="W1090" i="1"/>
  <c r="T1096" i="1"/>
  <c r="W1094" i="1"/>
  <c r="T1100" i="1"/>
  <c r="W1098" i="1"/>
  <c r="T1049" i="1"/>
  <c r="W1047" i="1"/>
  <c r="T1048" i="1"/>
  <c r="W1046" i="1"/>
  <c r="T1047" i="1"/>
  <c r="W1045" i="1"/>
  <c r="T1046" i="1"/>
  <c r="W1044" i="1"/>
  <c r="T1053" i="1"/>
  <c r="W1051" i="1"/>
  <c r="T1052" i="1"/>
  <c r="W1050" i="1"/>
  <c r="T1051" i="1"/>
  <c r="W1049" i="1"/>
  <c r="T1050" i="1"/>
  <c r="W1048" i="1"/>
  <c r="T1063" i="1"/>
  <c r="W1061" i="1"/>
  <c r="T1062" i="1"/>
  <c r="W1060" i="1"/>
  <c r="T1061" i="1"/>
  <c r="W1059" i="1"/>
  <c r="T1060" i="1"/>
  <c r="W1058" i="1"/>
  <c r="T1054" i="1"/>
  <c r="W1052" i="1"/>
  <c r="T1056" i="1"/>
  <c r="W1054" i="1"/>
  <c r="T1055" i="1"/>
  <c r="W1053" i="1"/>
  <c r="T1059" i="1"/>
  <c r="W1057" i="1"/>
  <c r="T1058" i="1"/>
  <c r="W1056" i="1"/>
  <c r="T1064" i="1"/>
  <c r="W1062" i="1"/>
  <c r="T1057" i="1"/>
  <c r="W1055" i="1"/>
  <c r="T1039" i="1"/>
  <c r="W1037" i="1"/>
  <c r="T1043" i="1"/>
  <c r="W1041" i="1"/>
  <c r="T1038" i="1"/>
  <c r="W1036" i="1"/>
  <c r="T1037" i="1"/>
  <c r="W1035" i="1"/>
  <c r="T1036" i="1"/>
  <c r="W1034" i="1"/>
  <c r="T1045" i="1"/>
  <c r="W1043" i="1"/>
  <c r="T1044" i="1"/>
  <c r="W1042" i="1"/>
  <c r="T1042" i="1"/>
  <c r="W1040" i="1"/>
  <c r="T1041" i="1"/>
  <c r="W1039" i="1"/>
  <c r="T1040" i="1"/>
  <c r="W1038" i="1"/>
  <c r="T1033" i="1"/>
  <c r="W1031" i="1"/>
  <c r="T1032" i="1"/>
  <c r="W1030" i="1"/>
  <c r="T1029" i="1"/>
  <c r="W1027" i="1"/>
  <c r="T1028" i="1"/>
  <c r="W1026" i="1"/>
  <c r="T1027" i="1"/>
  <c r="W1025" i="1"/>
  <c r="T1026" i="1"/>
  <c r="W1024" i="1"/>
  <c r="T1025" i="1"/>
  <c r="W1023" i="1"/>
  <c r="T1024" i="1"/>
  <c r="W1022" i="1"/>
  <c r="T1023" i="1"/>
  <c r="W1021" i="1"/>
  <c r="T1022" i="1"/>
  <c r="W1020" i="1"/>
  <c r="T1021" i="1"/>
  <c r="W1019" i="1"/>
  <c r="T1020" i="1"/>
  <c r="W1018" i="1"/>
  <c r="T1019" i="1"/>
  <c r="W1017" i="1"/>
  <c r="T1018" i="1"/>
  <c r="W1016" i="1"/>
  <c r="T1017" i="1"/>
  <c r="W1015" i="1"/>
  <c r="T1016" i="1"/>
  <c r="W1014" i="1"/>
  <c r="T1015" i="1"/>
  <c r="W1013" i="1"/>
  <c r="T1014" i="1"/>
  <c r="W1012" i="1"/>
  <c r="T1030" i="1"/>
  <c r="W1028" i="1"/>
  <c r="T1035" i="1"/>
  <c r="W1033" i="1"/>
  <c r="T1034" i="1"/>
  <c r="W1032" i="1"/>
  <c r="T1031" i="1"/>
  <c r="W1029" i="1"/>
  <c r="T1013" i="1"/>
  <c r="W1011" i="1"/>
  <c r="T1006" i="1"/>
  <c r="W1004" i="1"/>
  <c r="T1005" i="1"/>
  <c r="W1003" i="1"/>
  <c r="T1002" i="1"/>
  <c r="W1000" i="1"/>
  <c r="T1003" i="1"/>
  <c r="W1001" i="1"/>
  <c r="T1004" i="1"/>
  <c r="W1002" i="1"/>
  <c r="T1001" i="1"/>
  <c r="W999" i="1"/>
  <c r="T1000" i="1"/>
  <c r="W998" i="1"/>
  <c r="T1010" i="1"/>
  <c r="W1008" i="1"/>
  <c r="T999" i="1"/>
  <c r="W997" i="1"/>
  <c r="T998" i="1"/>
  <c r="W996" i="1"/>
  <c r="T997" i="1"/>
  <c r="W995" i="1"/>
  <c r="T1008" i="1"/>
  <c r="W1006" i="1"/>
  <c r="T1007" i="1"/>
  <c r="W1005" i="1"/>
  <c r="T1011" i="1"/>
  <c r="W1009" i="1"/>
  <c r="T1012" i="1"/>
  <c r="W1010" i="1"/>
  <c r="T1009" i="1"/>
  <c r="W1007" i="1"/>
  <c r="T994" i="1"/>
  <c r="W992" i="1"/>
  <c r="T996" i="1"/>
  <c r="W994" i="1"/>
  <c r="T992" i="1"/>
  <c r="W990" i="1"/>
  <c r="T991" i="1"/>
  <c r="W989" i="1"/>
  <c r="T993" i="1"/>
  <c r="W991" i="1"/>
  <c r="T995" i="1"/>
  <c r="W993" i="1"/>
  <c r="T985" i="1"/>
  <c r="W983" i="1"/>
  <c r="T990" i="1"/>
  <c r="W988" i="1"/>
  <c r="T989" i="1"/>
  <c r="W987" i="1"/>
  <c r="T986" i="1"/>
  <c r="W984" i="1"/>
  <c r="T988" i="1"/>
  <c r="W986" i="1"/>
  <c r="T987" i="1"/>
  <c r="W985" i="1"/>
  <c r="T984" i="1"/>
  <c r="W982" i="1"/>
  <c r="T983" i="1"/>
  <c r="W981" i="1"/>
  <c r="T982" i="1"/>
  <c r="W980" i="1"/>
  <c r="T974" i="1"/>
  <c r="W972" i="1"/>
  <c r="T964" i="1"/>
  <c r="W962" i="1"/>
  <c r="T963" i="1"/>
  <c r="W961" i="1"/>
  <c r="T971" i="1"/>
  <c r="W969" i="1"/>
  <c r="T970" i="1"/>
  <c r="W968" i="1"/>
  <c r="T973" i="1"/>
  <c r="W971" i="1"/>
  <c r="T972" i="1"/>
  <c r="W970" i="1"/>
  <c r="T939" i="1"/>
  <c r="W937" i="1"/>
  <c r="T980" i="1"/>
  <c r="W978" i="1"/>
  <c r="T965" i="1"/>
  <c r="W963" i="1"/>
  <c r="T978" i="1"/>
  <c r="W976" i="1"/>
  <c r="T979" i="1"/>
  <c r="W977" i="1"/>
  <c r="T947" i="1"/>
  <c r="W945" i="1"/>
  <c r="T968" i="1"/>
  <c r="W966" i="1"/>
  <c r="T962" i="1"/>
  <c r="W960" i="1"/>
  <c r="T961" i="1"/>
  <c r="W959" i="1"/>
  <c r="T960" i="1"/>
  <c r="W958" i="1"/>
  <c r="T959" i="1"/>
  <c r="W957" i="1"/>
  <c r="T958" i="1"/>
  <c r="W956" i="1"/>
  <c r="T957" i="1"/>
  <c r="W955" i="1"/>
  <c r="T956" i="1"/>
  <c r="W954" i="1"/>
  <c r="T955" i="1"/>
  <c r="W953" i="1"/>
  <c r="T954" i="1"/>
  <c r="W952" i="1"/>
  <c r="T953" i="1"/>
  <c r="W951" i="1"/>
  <c r="T952" i="1"/>
  <c r="W950" i="1"/>
  <c r="T951" i="1"/>
  <c r="W949" i="1"/>
  <c r="T938" i="1"/>
  <c r="W936" i="1"/>
  <c r="T941" i="1"/>
  <c r="W939" i="1"/>
  <c r="T948" i="1"/>
  <c r="W946" i="1"/>
  <c r="T969" i="1"/>
  <c r="W967" i="1"/>
  <c r="T949" i="1"/>
  <c r="W947" i="1"/>
  <c r="T940" i="1"/>
  <c r="W938" i="1"/>
  <c r="T981" i="1"/>
  <c r="W979" i="1"/>
  <c r="T950" i="1"/>
  <c r="W948" i="1"/>
  <c r="T967" i="1"/>
  <c r="W965" i="1"/>
  <c r="T966" i="1"/>
  <c r="W964" i="1"/>
  <c r="T946" i="1"/>
  <c r="W944" i="1"/>
  <c r="T945" i="1"/>
  <c r="W943" i="1"/>
  <c r="T944" i="1"/>
  <c r="W942" i="1"/>
  <c r="T977" i="1"/>
  <c r="W975" i="1"/>
  <c r="T976" i="1"/>
  <c r="W974" i="1"/>
  <c r="T975" i="1"/>
  <c r="W973" i="1"/>
  <c r="T943" i="1"/>
  <c r="W941" i="1"/>
  <c r="T942" i="1"/>
  <c r="W940" i="1"/>
  <c r="T909" i="1"/>
  <c r="W908" i="1"/>
  <c r="T929" i="1"/>
  <c r="W927" i="1"/>
  <c r="T889" i="1"/>
  <c r="W889" i="1"/>
  <c r="T887" i="1"/>
  <c r="W887" i="1"/>
  <c r="T931" i="1"/>
  <c r="W929" i="1"/>
  <c r="T912" i="1"/>
  <c r="W911" i="1"/>
  <c r="W1324" i="1"/>
  <c r="T907" i="1"/>
  <c r="W907" i="1"/>
  <c r="T915" i="1"/>
  <c r="W914" i="1"/>
  <c r="T914" i="1"/>
  <c r="W913" i="1"/>
  <c r="T913" i="1"/>
  <c r="W912" i="1"/>
  <c r="W1322" i="1"/>
  <c r="T928" i="1"/>
  <c r="W926" i="1"/>
  <c r="T903" i="1"/>
  <c r="W903" i="1"/>
  <c r="T935" i="1"/>
  <c r="W933" i="1"/>
  <c r="T921" i="1"/>
  <c r="W920" i="1"/>
  <c r="T936" i="1"/>
  <c r="W934" i="1"/>
  <c r="T897" i="1"/>
  <c r="W897" i="1"/>
  <c r="T911" i="1"/>
  <c r="W910" i="1"/>
  <c r="T902" i="1"/>
  <c r="W902" i="1"/>
  <c r="T930" i="1"/>
  <c r="W928" i="1"/>
  <c r="T910" i="1"/>
  <c r="W909" i="1"/>
  <c r="T901" i="1"/>
  <c r="W901" i="1"/>
  <c r="T890" i="1"/>
  <c r="W890" i="1"/>
  <c r="T934" i="1"/>
  <c r="W932" i="1"/>
  <c r="T918" i="1"/>
  <c r="W917" i="1"/>
  <c r="T917" i="1"/>
  <c r="W916" i="1"/>
  <c r="T905" i="1"/>
  <c r="W905" i="1"/>
  <c r="T906" i="1"/>
  <c r="W906" i="1"/>
  <c r="T927" i="1"/>
  <c r="W925" i="1"/>
  <c r="T926" i="1"/>
  <c r="W924" i="1"/>
  <c r="T925" i="1"/>
  <c r="W923" i="1"/>
  <c r="T916" i="1"/>
  <c r="W915" i="1"/>
  <c r="T937" i="1"/>
  <c r="W935" i="1"/>
  <c r="T920" i="1"/>
  <c r="W919" i="1"/>
  <c r="T933" i="1"/>
  <c r="W931" i="1"/>
  <c r="T932" i="1"/>
  <c r="W930" i="1"/>
  <c r="T923" i="1"/>
  <c r="W922" i="1"/>
  <c r="T922" i="1"/>
  <c r="W921" i="1"/>
  <c r="T900" i="1"/>
  <c r="W900" i="1"/>
  <c r="T895" i="1"/>
  <c r="W895" i="1"/>
  <c r="T894" i="1"/>
  <c r="W894" i="1"/>
  <c r="T904" i="1"/>
  <c r="W904" i="1"/>
  <c r="T919" i="1"/>
  <c r="W918" i="1"/>
  <c r="T888" i="1"/>
  <c r="W888" i="1"/>
  <c r="T886" i="1"/>
  <c r="W886" i="1"/>
  <c r="T896" i="1"/>
  <c r="W896" i="1"/>
  <c r="T885" i="1"/>
  <c r="W885" i="1"/>
  <c r="T884" i="1"/>
  <c r="W884" i="1"/>
  <c r="T883" i="1"/>
  <c r="W883" i="1"/>
  <c r="T882" i="1"/>
  <c r="W882" i="1"/>
  <c r="T868" i="1"/>
  <c r="W868" i="1"/>
  <c r="T881" i="1"/>
  <c r="W881" i="1"/>
  <c r="T880" i="1"/>
  <c r="W880" i="1"/>
  <c r="T879" i="1"/>
  <c r="W879" i="1"/>
  <c r="T878" i="1"/>
  <c r="W878" i="1"/>
  <c r="T877" i="1"/>
  <c r="W877" i="1"/>
  <c r="T876" i="1"/>
  <c r="W876" i="1"/>
  <c r="T875" i="1"/>
  <c r="W875" i="1"/>
  <c r="T874" i="1"/>
  <c r="W874" i="1"/>
  <c r="T873" i="1"/>
  <c r="W873" i="1"/>
  <c r="T872" i="1"/>
  <c r="W872" i="1"/>
  <c r="T871" i="1"/>
  <c r="W871" i="1"/>
  <c r="T870" i="1"/>
  <c r="W870" i="1"/>
  <c r="T869" i="1"/>
  <c r="W869" i="1"/>
  <c r="T891" i="1"/>
  <c r="W891" i="1"/>
  <c r="T898" i="1"/>
  <c r="W898" i="1"/>
  <c r="T899" i="1"/>
  <c r="W899" i="1"/>
  <c r="T893" i="1"/>
  <c r="W893" i="1"/>
  <c r="T892" i="1"/>
  <c r="W892" i="1"/>
  <c r="T862" i="1"/>
  <c r="W862" i="1"/>
  <c r="T823" i="1"/>
  <c r="W823" i="1"/>
  <c r="T847" i="1"/>
  <c r="W847" i="1"/>
  <c r="T817" i="1"/>
  <c r="W817" i="1"/>
  <c r="T833" i="1"/>
  <c r="W833" i="1"/>
  <c r="T826" i="1"/>
  <c r="W826" i="1"/>
  <c r="T825" i="1"/>
  <c r="W825" i="1"/>
  <c r="T861" i="1"/>
  <c r="W861" i="1"/>
  <c r="T860" i="1"/>
  <c r="W860" i="1"/>
  <c r="T839" i="1"/>
  <c r="W839" i="1"/>
  <c r="T856" i="1"/>
  <c r="W856" i="1"/>
  <c r="T830" i="1"/>
  <c r="W830" i="1"/>
  <c r="T824" i="1"/>
  <c r="W824" i="1"/>
  <c r="T846" i="1"/>
  <c r="W846" i="1"/>
  <c r="T835" i="1"/>
  <c r="W835" i="1"/>
  <c r="T834" i="1"/>
  <c r="W834" i="1"/>
  <c r="T845" i="1"/>
  <c r="W845" i="1"/>
  <c r="T848" i="1"/>
  <c r="W848" i="1"/>
  <c r="T818" i="1"/>
  <c r="W818" i="1"/>
  <c r="T865" i="1"/>
  <c r="W865" i="1"/>
  <c r="T864" i="1"/>
  <c r="W864" i="1"/>
  <c r="T829" i="1"/>
  <c r="W829" i="1"/>
  <c r="T828" i="1"/>
  <c r="W828" i="1"/>
  <c r="T844" i="1"/>
  <c r="W844" i="1"/>
  <c r="T843" i="1"/>
  <c r="W843" i="1"/>
  <c r="T842" i="1"/>
  <c r="W842" i="1"/>
  <c r="T841" i="1"/>
  <c r="W841" i="1"/>
  <c r="T816" i="1"/>
  <c r="W816" i="1"/>
  <c r="T815" i="1"/>
  <c r="W815" i="1"/>
  <c r="T814" i="1"/>
  <c r="W814" i="1"/>
  <c r="T813" i="1"/>
  <c r="W813" i="1"/>
  <c r="T812" i="1"/>
  <c r="W812" i="1"/>
  <c r="T811" i="1"/>
  <c r="W811" i="1"/>
  <c r="T810" i="1"/>
  <c r="W810" i="1"/>
  <c r="T809" i="1"/>
  <c r="W809" i="1"/>
  <c r="T808" i="1"/>
  <c r="W808" i="1"/>
  <c r="T807" i="1"/>
  <c r="W807" i="1"/>
  <c r="T806" i="1"/>
  <c r="W806" i="1"/>
  <c r="T805" i="1"/>
  <c r="W805" i="1"/>
  <c r="T855" i="1"/>
  <c r="W855" i="1"/>
  <c r="T836" i="1"/>
  <c r="W836" i="1"/>
  <c r="T819" i="1"/>
  <c r="W819" i="1"/>
  <c r="T822" i="1"/>
  <c r="W822" i="1"/>
  <c r="T866" i="1"/>
  <c r="W866" i="1"/>
  <c r="T858" i="1"/>
  <c r="W858" i="1"/>
  <c r="T849" i="1"/>
  <c r="W849" i="1"/>
  <c r="T838" i="1"/>
  <c r="W838" i="1"/>
  <c r="T831" i="1"/>
  <c r="W831" i="1"/>
  <c r="T853" i="1"/>
  <c r="W853" i="1"/>
  <c r="T852" i="1"/>
  <c r="W852" i="1"/>
  <c r="T851" i="1"/>
  <c r="W851" i="1"/>
  <c r="T850" i="1"/>
  <c r="W850" i="1"/>
  <c r="T854" i="1"/>
  <c r="W854" i="1"/>
  <c r="T857" i="1"/>
  <c r="W857" i="1"/>
  <c r="T867" i="1"/>
  <c r="W867" i="1"/>
  <c r="T859" i="1"/>
  <c r="W859" i="1"/>
  <c r="T840" i="1"/>
  <c r="W840" i="1"/>
  <c r="T832" i="1"/>
  <c r="W832" i="1"/>
  <c r="T821" i="1"/>
  <c r="W821" i="1"/>
  <c r="T820" i="1"/>
  <c r="W820" i="1"/>
  <c r="T863" i="1"/>
  <c r="W863" i="1"/>
  <c r="T827" i="1"/>
  <c r="W827" i="1"/>
  <c r="T837" i="1"/>
  <c r="W837" i="1"/>
  <c r="T779" i="1"/>
  <c r="W779" i="1"/>
  <c r="T778" i="1"/>
  <c r="W778" i="1"/>
  <c r="T777" i="1"/>
  <c r="W777" i="1"/>
  <c r="T785" i="1"/>
  <c r="W785" i="1"/>
  <c r="T804" i="1"/>
  <c r="W804" i="1"/>
  <c r="T803" i="1"/>
  <c r="W803" i="1"/>
  <c r="T792" i="1"/>
  <c r="W792" i="1"/>
  <c r="T784" i="1"/>
  <c r="W784" i="1"/>
  <c r="T783" i="1"/>
  <c r="W783" i="1"/>
  <c r="T782" i="1"/>
  <c r="W782" i="1"/>
  <c r="T781" i="1"/>
  <c r="W781" i="1"/>
  <c r="T780" i="1"/>
  <c r="W780" i="1"/>
  <c r="T791" i="1"/>
  <c r="W791" i="1"/>
  <c r="T790" i="1"/>
  <c r="W790" i="1"/>
  <c r="T802" i="1"/>
  <c r="W802" i="1"/>
  <c r="T801" i="1"/>
  <c r="W801" i="1"/>
  <c r="T776" i="1"/>
  <c r="W776" i="1"/>
  <c r="T800" i="1"/>
  <c r="W800" i="1"/>
  <c r="T799" i="1"/>
  <c r="W799" i="1"/>
  <c r="T798" i="1"/>
  <c r="W798" i="1"/>
  <c r="T797" i="1"/>
  <c r="W797" i="1"/>
  <c r="T795" i="1"/>
  <c r="W795" i="1"/>
  <c r="T786" i="1"/>
  <c r="W786" i="1"/>
  <c r="T793" i="1"/>
  <c r="W793" i="1"/>
  <c r="T796" i="1"/>
  <c r="W796" i="1"/>
  <c r="T789" i="1"/>
  <c r="W789" i="1"/>
  <c r="T788" i="1"/>
  <c r="W788" i="1"/>
  <c r="T787" i="1"/>
  <c r="W787" i="1"/>
  <c r="T794" i="1"/>
  <c r="W794" i="1"/>
  <c r="T760" i="1"/>
  <c r="W760" i="1"/>
  <c r="T763" i="1"/>
  <c r="W763" i="1"/>
  <c r="T764" i="1"/>
  <c r="W764" i="1"/>
  <c r="T762" i="1"/>
  <c r="W762" i="1"/>
  <c r="T761" i="1"/>
  <c r="W761" i="1"/>
  <c r="T749" i="1"/>
  <c r="W749" i="1"/>
  <c r="T757" i="1"/>
  <c r="W757" i="1"/>
  <c r="T747" i="1"/>
  <c r="W747" i="1"/>
  <c r="T759" i="1"/>
  <c r="W759" i="1"/>
  <c r="T752" i="1"/>
  <c r="W752" i="1"/>
  <c r="T748" i="1"/>
  <c r="W748" i="1"/>
  <c r="T746" i="1"/>
  <c r="W746" i="1"/>
  <c r="T745" i="1"/>
  <c r="W745" i="1"/>
  <c r="T744" i="1"/>
  <c r="W744" i="1"/>
  <c r="T743" i="1"/>
  <c r="W743" i="1"/>
  <c r="T742" i="1"/>
  <c r="W742" i="1"/>
  <c r="T750" i="1"/>
  <c r="W750" i="1"/>
  <c r="T755" i="1"/>
  <c r="W755" i="1"/>
  <c r="T754" i="1"/>
  <c r="W754" i="1"/>
  <c r="T753" i="1"/>
  <c r="W753" i="1"/>
  <c r="T758" i="1"/>
  <c r="W758" i="1"/>
  <c r="T751" i="1"/>
  <c r="W751" i="1"/>
  <c r="T756" i="1"/>
  <c r="W756" i="1"/>
  <c r="T732" i="1"/>
  <c r="W732" i="1"/>
  <c r="T731" i="1"/>
  <c r="W731" i="1"/>
  <c r="T741" i="1"/>
  <c r="W741" i="1"/>
  <c r="T730" i="1"/>
  <c r="W730" i="1"/>
  <c r="T729" i="1"/>
  <c r="W729" i="1"/>
  <c r="AY575" i="2"/>
  <c r="AY543" i="2"/>
  <c r="T728" i="1"/>
  <c r="T727" i="1"/>
  <c r="T726" i="1"/>
  <c r="T725" i="1"/>
  <c r="T724" i="1"/>
  <c r="T723" i="1"/>
  <c r="T722" i="1"/>
  <c r="T721" i="1"/>
  <c r="T720" i="1"/>
  <c r="T740" i="1"/>
  <c r="T739" i="1"/>
  <c r="T738" i="1"/>
  <c r="T735" i="1"/>
  <c r="T737" i="1"/>
  <c r="T736" i="1"/>
  <c r="T734" i="1"/>
  <c r="T733" i="1"/>
  <c r="T707" i="1"/>
  <c r="T708" i="1"/>
  <c r="T717" i="1"/>
  <c r="T719" i="1"/>
  <c r="T713" i="1"/>
  <c r="T706" i="1"/>
  <c r="T701" i="1"/>
  <c r="T712" i="1"/>
  <c r="T711" i="1"/>
  <c r="T705" i="1"/>
  <c r="T704" i="1"/>
  <c r="T718" i="1"/>
  <c r="T715" i="1"/>
  <c r="T714" i="1"/>
  <c r="T716" i="1"/>
  <c r="T710" i="1"/>
  <c r="T703" i="1"/>
  <c r="T702" i="1"/>
  <c r="T709" i="1"/>
  <c r="T680" i="1"/>
  <c r="T682" i="1"/>
  <c r="T681" i="1"/>
  <c r="T683" i="1"/>
  <c r="T692" i="1"/>
  <c r="T691" i="1"/>
  <c r="T689" i="1"/>
  <c r="T688" i="1"/>
  <c r="T687" i="1"/>
  <c r="T679" i="1"/>
  <c r="T678" i="1"/>
  <c r="T677" i="1"/>
  <c r="T685" i="1"/>
  <c r="T684" i="1"/>
  <c r="T690" i="1"/>
  <c r="T697" i="1"/>
  <c r="T696" i="1"/>
  <c r="T695" i="1"/>
  <c r="T694" i="1"/>
  <c r="T693" i="1"/>
  <c r="T686" i="1"/>
  <c r="T676" i="1"/>
  <c r="T666" i="1"/>
  <c r="T665" i="1"/>
  <c r="T664" i="1"/>
  <c r="T670" i="1"/>
  <c r="T663" i="1"/>
  <c r="T662" i="1"/>
  <c r="T661" i="1"/>
  <c r="T660" i="1"/>
  <c r="T659" i="1"/>
  <c r="T658" i="1"/>
  <c r="T657" i="1"/>
  <c r="T656" i="1"/>
  <c r="T655" i="1"/>
  <c r="T667" i="1"/>
  <c r="T674" i="1"/>
  <c r="T673" i="1"/>
  <c r="T672" i="1"/>
  <c r="T671" i="1"/>
  <c r="T675" i="1"/>
  <c r="T669" i="1"/>
  <c r="T668" i="1"/>
  <c r="T635" i="1"/>
  <c r="T650" i="1"/>
  <c r="T649" i="1"/>
  <c r="T644" i="1"/>
  <c r="T643" i="1"/>
  <c r="T647" i="1"/>
  <c r="T642" i="1"/>
  <c r="T651" i="1"/>
  <c r="T648" i="1"/>
  <c r="T654" i="1"/>
  <c r="T646" i="1"/>
  <c r="T628" i="1"/>
  <c r="T638" i="1"/>
  <c r="T626" i="1"/>
  <c r="T624" i="1"/>
  <c r="T629" i="1"/>
  <c r="T640" i="1"/>
  <c r="T641" i="1"/>
  <c r="T632" i="1"/>
  <c r="T631" i="1"/>
  <c r="T639" i="1"/>
  <c r="T653" i="1"/>
  <c r="T652" i="1"/>
  <c r="T625" i="1"/>
  <c r="T633" i="1"/>
  <c r="T634" i="1"/>
  <c r="T623" i="1"/>
  <c r="T622" i="1"/>
  <c r="T630" i="1"/>
  <c r="T627" i="1"/>
  <c r="T645" i="1"/>
  <c r="T636" i="1"/>
  <c r="T637" i="1"/>
  <c r="T607" i="1"/>
  <c r="T612" i="1"/>
  <c r="T611" i="1"/>
  <c r="T610" i="1"/>
  <c r="T609" i="1"/>
  <c r="T613" i="1"/>
  <c r="T608" i="1"/>
  <c r="T606" i="1"/>
  <c r="T614" i="1"/>
  <c r="T616" i="1"/>
  <c r="T621" i="1"/>
  <c r="T620" i="1"/>
  <c r="T619" i="1"/>
  <c r="T618" i="1"/>
  <c r="T617" i="1"/>
  <c r="T615" i="1"/>
  <c r="T588" i="1"/>
  <c r="T602" i="1"/>
  <c r="T585" i="1"/>
  <c r="T590" i="1"/>
  <c r="T589" i="1"/>
  <c r="T587" i="1"/>
  <c r="T586" i="1"/>
  <c r="T601" i="1"/>
  <c r="T600" i="1"/>
  <c r="T599" i="1"/>
  <c r="T584" i="1"/>
  <c r="T583" i="1"/>
  <c r="T582" i="1"/>
  <c r="T575" i="1"/>
  <c r="T574" i="1"/>
  <c r="T573" i="1"/>
  <c r="T572" i="1"/>
  <c r="T571" i="1"/>
  <c r="T570" i="1"/>
  <c r="T569" i="1"/>
  <c r="T568" i="1"/>
  <c r="T581" i="1"/>
  <c r="T580" i="1"/>
  <c r="T567" i="1"/>
  <c r="T566" i="1"/>
  <c r="T565" i="1"/>
  <c r="T579" i="1"/>
  <c r="T578" i="1"/>
  <c r="T577" i="1"/>
  <c r="T564" i="1"/>
  <c r="T563" i="1"/>
  <c r="T576" i="1"/>
  <c r="T604" i="1"/>
  <c r="T603" i="1"/>
  <c r="T605" i="1"/>
  <c r="T598" i="1"/>
  <c r="T597" i="1"/>
  <c r="T596" i="1"/>
  <c r="T595" i="1"/>
  <c r="T594" i="1"/>
  <c r="T593" i="1"/>
  <c r="T592" i="1"/>
  <c r="T591" i="1"/>
  <c r="T562" i="1"/>
  <c r="T560" i="1"/>
  <c r="T548" i="1"/>
  <c r="T551" i="1"/>
  <c r="T556" i="1"/>
  <c r="T555" i="1"/>
  <c r="T547" i="1"/>
  <c r="T546" i="1"/>
  <c r="T545" i="1"/>
  <c r="T544" i="1"/>
  <c r="T543" i="1"/>
  <c r="T542" i="1"/>
  <c r="T541" i="1"/>
  <c r="T559" i="1"/>
  <c r="T550" i="1"/>
  <c r="T549" i="1"/>
  <c r="T561" i="1"/>
  <c r="T554" i="1"/>
  <c r="T553" i="1"/>
  <c r="T552" i="1"/>
  <c r="T557" i="1"/>
  <c r="T558" i="1"/>
  <c r="T521" i="1"/>
  <c r="T522" i="1"/>
  <c r="T504" i="1"/>
  <c r="T526" i="1"/>
  <c r="T525" i="1"/>
  <c r="T524" i="1"/>
  <c r="T523" i="1"/>
  <c r="T520" i="1"/>
  <c r="T539" i="1"/>
  <c r="T515" i="1"/>
  <c r="T505" i="1"/>
  <c r="T534" i="1"/>
  <c r="T533" i="1"/>
  <c r="T532" i="1"/>
  <c r="T514" i="1"/>
  <c r="T513" i="1"/>
  <c r="T503" i="1"/>
  <c r="T502" i="1"/>
  <c r="T501" i="1"/>
  <c r="T500" i="1"/>
  <c r="T499" i="1"/>
  <c r="T498" i="1"/>
  <c r="T497" i="1"/>
  <c r="T528" i="1"/>
  <c r="T527" i="1"/>
  <c r="T538" i="1"/>
  <c r="T516" i="1"/>
  <c r="T518" i="1"/>
  <c r="T517" i="1"/>
  <c r="T536" i="1"/>
  <c r="T540" i="1"/>
  <c r="T519" i="1"/>
  <c r="T535" i="1"/>
  <c r="T512" i="1"/>
  <c r="T511" i="1"/>
  <c r="T510" i="1"/>
  <c r="T531" i="1"/>
  <c r="T530" i="1"/>
  <c r="T529" i="1"/>
  <c r="T509" i="1"/>
  <c r="T508" i="1"/>
  <c r="T507" i="1"/>
  <c r="T506" i="1"/>
  <c r="T537" i="1"/>
  <c r="T485" i="1"/>
  <c r="T483" i="1"/>
  <c r="T495" i="1"/>
  <c r="T494" i="1"/>
  <c r="T493" i="1"/>
  <c r="T492" i="1"/>
  <c r="T491" i="1"/>
  <c r="T490" i="1"/>
  <c r="T489" i="1"/>
  <c r="T484" i="1"/>
  <c r="T488" i="1"/>
  <c r="T487" i="1"/>
  <c r="T486" i="1"/>
  <c r="T476" i="1"/>
  <c r="T477" i="1"/>
  <c r="T496" i="1"/>
  <c r="T481" i="1"/>
  <c r="T480" i="1"/>
  <c r="T482" i="1"/>
  <c r="T479" i="1"/>
  <c r="T478" i="1"/>
  <c r="T475" i="1"/>
  <c r="T457" i="1"/>
  <c r="T456" i="1"/>
  <c r="T472" i="1"/>
  <c r="T471" i="1"/>
  <c r="T465" i="1"/>
  <c r="T455" i="1"/>
  <c r="T466" i="1"/>
  <c r="T454" i="1"/>
  <c r="T453" i="1"/>
  <c r="T452" i="1"/>
  <c r="T451" i="1"/>
  <c r="T450" i="1"/>
  <c r="T449" i="1"/>
  <c r="T448" i="1"/>
  <c r="T447" i="1"/>
  <c r="T446" i="1"/>
  <c r="T458" i="1"/>
  <c r="T470" i="1"/>
  <c r="T459" i="1"/>
  <c r="T460" i="1"/>
  <c r="T474" i="1"/>
  <c r="T473" i="1"/>
  <c r="T463" i="1"/>
  <c r="T462" i="1"/>
  <c r="T461" i="1"/>
  <c r="T468" i="1"/>
  <c r="T467" i="1"/>
  <c r="T464" i="1"/>
  <c r="T469" i="1"/>
  <c r="T425" i="1"/>
  <c r="T424" i="1"/>
  <c r="T434" i="1"/>
  <c r="T433" i="1"/>
  <c r="T432" i="1"/>
  <c r="T431" i="1"/>
  <c r="T430" i="1"/>
  <c r="T429" i="1"/>
  <c r="T428" i="1"/>
  <c r="T427" i="1"/>
  <c r="T426" i="1"/>
  <c r="T440" i="1"/>
  <c r="T423" i="1"/>
  <c r="T439" i="1"/>
  <c r="T438" i="1"/>
  <c r="T422" i="1"/>
  <c r="T421" i="1"/>
  <c r="T420" i="1"/>
  <c r="T419" i="1"/>
  <c r="T418" i="1"/>
  <c r="T417" i="1"/>
  <c r="T416" i="1"/>
  <c r="T436" i="1"/>
  <c r="T443" i="1"/>
  <c r="T442" i="1"/>
  <c r="T441" i="1"/>
  <c r="T435" i="1"/>
  <c r="T444" i="1"/>
  <c r="T437" i="1"/>
  <c r="T360" i="1"/>
  <c r="T359" i="1"/>
  <c r="T368" i="1"/>
  <c r="T408" i="1"/>
  <c r="T356" i="1"/>
  <c r="T378" i="1"/>
  <c r="T377" i="1"/>
  <c r="T358" i="1"/>
  <c r="T386" i="1"/>
  <c r="T372" i="1"/>
  <c r="T371" i="1"/>
  <c r="T387" i="1"/>
  <c r="T409" i="1"/>
  <c r="T357" i="1"/>
  <c r="T390" i="1"/>
  <c r="T380" i="1"/>
  <c r="T389" i="1"/>
  <c r="T412" i="1"/>
  <c r="T411" i="1"/>
  <c r="T379" i="1"/>
  <c r="T362" i="1"/>
  <c r="T361" i="1"/>
  <c r="T407" i="1"/>
  <c r="T406" i="1"/>
  <c r="T405" i="1"/>
  <c r="T391" i="1"/>
  <c r="T404" i="1"/>
  <c r="T403" i="1"/>
  <c r="T402" i="1"/>
  <c r="T401" i="1"/>
  <c r="T775" i="1"/>
  <c r="T400" i="1"/>
  <c r="T399" i="1"/>
  <c r="T398" i="1"/>
  <c r="T397" i="1"/>
  <c r="T396" i="1"/>
  <c r="T395" i="1"/>
  <c r="T394" i="1"/>
  <c r="T393" i="1"/>
  <c r="T392" i="1"/>
  <c r="T376" i="1"/>
  <c r="T375" i="1"/>
  <c r="T374" i="1"/>
  <c r="T373" i="1"/>
  <c r="T355" i="1"/>
  <c r="T354" i="1"/>
  <c r="T353" i="1"/>
  <c r="T383" i="1"/>
  <c r="T413" i="1"/>
  <c r="T370" i="1"/>
  <c r="T382" i="1"/>
  <c r="T381" i="1"/>
  <c r="T365" i="1"/>
  <c r="T364" i="1"/>
  <c r="T415" i="1"/>
  <c r="T414" i="1"/>
  <c r="T388" i="1"/>
  <c r="T367" i="1"/>
  <c r="T385" i="1"/>
  <c r="T363" i="1"/>
  <c r="T369" i="1"/>
  <c r="T334" i="1"/>
  <c r="T333" i="1"/>
  <c r="T330" i="1"/>
  <c r="T350" i="1"/>
  <c r="T344" i="1"/>
  <c r="T343" i="1"/>
  <c r="T342" i="1"/>
  <c r="T341" i="1"/>
  <c r="T340" i="1"/>
  <c r="T339" i="1"/>
  <c r="T338" i="1"/>
  <c r="T337" i="1"/>
  <c r="T336" i="1"/>
  <c r="T335" i="1"/>
  <c r="T332" i="1"/>
  <c r="T331" i="1"/>
  <c r="T329" i="1"/>
  <c r="T347" i="1"/>
  <c r="T328" i="1"/>
  <c r="T327" i="1"/>
  <c r="T326" i="1"/>
  <c r="T325" i="1"/>
  <c r="T774" i="1"/>
  <c r="T345" i="1"/>
  <c r="T352" i="1"/>
  <c r="T351" i="1"/>
  <c r="T349" i="1"/>
  <c r="T348" i="1"/>
  <c r="T346" i="1"/>
  <c r="T139" i="1"/>
  <c r="T302" i="1"/>
  <c r="T169" i="1"/>
  <c r="T168" i="1"/>
  <c r="T226" i="1"/>
  <c r="T127" i="1"/>
  <c r="T126" i="1"/>
  <c r="T39" i="1"/>
  <c r="T307" i="1"/>
  <c r="T306" i="1"/>
  <c r="T82" i="1"/>
  <c r="T167" i="1"/>
  <c r="T279" i="1"/>
  <c r="T161" i="1"/>
  <c r="T194" i="1"/>
  <c r="T261" i="1"/>
  <c r="T324" i="1"/>
  <c r="T149" i="1"/>
  <c r="T90" i="1"/>
  <c r="T43" i="1"/>
  <c r="T20" i="1"/>
  <c r="T205" i="1"/>
  <c r="T260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28" i="1"/>
  <c r="T227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13" i="1"/>
  <c r="T225" i="1"/>
  <c r="T140" i="1"/>
  <c r="T99" i="1"/>
  <c r="T240" i="1"/>
  <c r="T272" i="1"/>
  <c r="T166" i="1"/>
  <c r="T165" i="1"/>
  <c r="T71" i="1"/>
  <c r="T70" i="1"/>
  <c r="T69" i="1"/>
  <c r="T276" i="1"/>
  <c r="T318" i="1"/>
  <c r="T283" i="1"/>
  <c r="T262" i="1"/>
  <c r="T203" i="1"/>
  <c r="T134" i="1"/>
  <c r="T95" i="1"/>
  <c r="T48" i="1"/>
  <c r="T9" i="1"/>
  <c r="T8" i="1"/>
  <c r="T224" i="1"/>
  <c r="T195" i="1"/>
  <c r="T125" i="1"/>
  <c r="T44" i="1"/>
  <c r="T277" i="1"/>
  <c r="T81" i="1"/>
  <c r="T162" i="1"/>
  <c r="T91" i="1"/>
  <c r="T51" i="1"/>
  <c r="T38" i="1"/>
  <c r="T138" i="1"/>
  <c r="T305" i="1"/>
  <c r="T197" i="1"/>
  <c r="T196" i="1"/>
  <c r="T263" i="1"/>
  <c r="T144" i="1"/>
  <c r="T143" i="1"/>
  <c r="T317" i="1"/>
  <c r="T316" i="1"/>
  <c r="T259" i="1"/>
  <c r="T258" i="1"/>
  <c r="T202" i="1"/>
  <c r="T201" i="1"/>
  <c r="T133" i="1"/>
  <c r="T132" i="1"/>
  <c r="T103" i="1"/>
  <c r="T86" i="1"/>
  <c r="T85" i="1"/>
  <c r="T41" i="1"/>
  <c r="T40" i="1"/>
  <c r="T18" i="1"/>
  <c r="T74" i="1"/>
  <c r="T73" i="1"/>
  <c r="T301" i="1"/>
  <c r="T300" i="1"/>
  <c r="T299" i="1"/>
  <c r="T298" i="1"/>
  <c r="T297" i="1"/>
  <c r="T296" i="1"/>
  <c r="T295" i="1"/>
  <c r="T294" i="1"/>
  <c r="T293" i="1"/>
  <c r="T286" i="1"/>
  <c r="T292" i="1"/>
  <c r="T291" i="1"/>
  <c r="T290" i="1"/>
  <c r="T289" i="1"/>
  <c r="T773" i="1"/>
  <c r="T288" i="1"/>
  <c r="T304" i="1"/>
  <c r="T303" i="1"/>
  <c r="T287" i="1"/>
  <c r="T772" i="1"/>
  <c r="T223" i="1"/>
  <c r="T222" i="1"/>
  <c r="T221" i="1"/>
  <c r="T220" i="1"/>
  <c r="T771" i="1"/>
  <c r="T219" i="1"/>
  <c r="T218" i="1"/>
  <c r="T217" i="1"/>
  <c r="T239" i="1"/>
  <c r="T216" i="1"/>
  <c r="T215" i="1"/>
  <c r="T770" i="1"/>
  <c r="T214" i="1"/>
  <c r="T213" i="1"/>
  <c r="T212" i="1"/>
  <c r="T211" i="1"/>
  <c r="T210" i="1"/>
  <c r="T209" i="1"/>
  <c r="T238" i="1"/>
  <c r="T208" i="1"/>
  <c r="T207" i="1"/>
  <c r="T206" i="1"/>
  <c r="T769" i="1"/>
  <c r="T160" i="1"/>
  <c r="T159" i="1"/>
  <c r="T158" i="1"/>
  <c r="T157" i="1"/>
  <c r="T156" i="1"/>
  <c r="T155" i="1"/>
  <c r="T154" i="1"/>
  <c r="T153" i="1"/>
  <c r="T152" i="1"/>
  <c r="T151" i="1"/>
  <c r="T150" i="1"/>
  <c r="T106" i="1"/>
  <c r="T124" i="1"/>
  <c r="T123" i="1"/>
  <c r="T768" i="1"/>
  <c r="T122" i="1"/>
  <c r="T121" i="1"/>
  <c r="T120" i="1"/>
  <c r="T119" i="1"/>
  <c r="T118" i="1"/>
  <c r="T117" i="1"/>
  <c r="T116" i="1"/>
  <c r="T115" i="1"/>
  <c r="T767" i="1"/>
  <c r="T114" i="1"/>
  <c r="T113" i="1"/>
  <c r="T112" i="1"/>
  <c r="T111" i="1"/>
  <c r="T110" i="1"/>
  <c r="T105" i="1"/>
  <c r="T109" i="1"/>
  <c r="T108" i="1"/>
  <c r="T107" i="1"/>
  <c r="T766" i="1"/>
  <c r="T80" i="1"/>
  <c r="T79" i="1"/>
  <c r="T78" i="1"/>
  <c r="T77" i="1"/>
  <c r="T76" i="1"/>
  <c r="T75" i="1"/>
  <c r="T37" i="1"/>
  <c r="T36" i="1"/>
  <c r="T35" i="1"/>
  <c r="T34" i="1"/>
  <c r="T33" i="1"/>
  <c r="T32" i="1"/>
  <c r="T31" i="1"/>
  <c r="T30" i="1"/>
  <c r="T29" i="1"/>
  <c r="T28" i="1"/>
  <c r="T765" i="1"/>
  <c r="T27" i="1"/>
  <c r="T26" i="1"/>
  <c r="T25" i="1"/>
  <c r="T24" i="1"/>
  <c r="T23" i="1"/>
  <c r="T22" i="1"/>
  <c r="T21" i="1"/>
  <c r="T6" i="1"/>
  <c r="T5" i="1"/>
  <c r="T4" i="1"/>
  <c r="T3" i="1"/>
  <c r="T2" i="1"/>
  <c r="T229" i="1"/>
  <c r="T282" i="1"/>
  <c r="T278" i="1"/>
  <c r="T231" i="1"/>
  <c r="T188" i="1"/>
  <c r="T141" i="1"/>
  <c r="T128" i="1"/>
  <c r="T230" i="1"/>
  <c r="T100" i="1"/>
  <c r="T320" i="1"/>
  <c r="T271" i="1"/>
  <c r="T236" i="1"/>
  <c r="T204" i="1"/>
  <c r="T136" i="1"/>
  <c r="T129" i="1"/>
  <c r="T88" i="1"/>
  <c r="T68" i="1"/>
  <c r="T49" i="1"/>
  <c r="T11" i="1"/>
  <c r="T148" i="1"/>
  <c r="T147" i="1"/>
  <c r="T146" i="1"/>
  <c r="T145" i="1"/>
  <c r="T7" i="1"/>
  <c r="T281" i="1"/>
  <c r="T199" i="1"/>
  <c r="T198" i="1"/>
  <c r="T94" i="1"/>
  <c r="T93" i="1"/>
  <c r="T92" i="1"/>
  <c r="T15" i="1"/>
  <c r="T14" i="1"/>
  <c r="T266" i="1"/>
  <c r="T265" i="1"/>
  <c r="T319" i="1"/>
  <c r="T264" i="1"/>
  <c r="T323" i="1"/>
  <c r="T322" i="1"/>
  <c r="T321" i="1"/>
  <c r="T285" i="1"/>
  <c r="T280" i="1"/>
  <c r="T275" i="1"/>
  <c r="T308" i="1"/>
  <c r="T274" i="1"/>
  <c r="T237" i="1"/>
  <c r="T273" i="1"/>
  <c r="T193" i="1"/>
  <c r="T190" i="1"/>
  <c r="T189" i="1"/>
  <c r="T137" i="1"/>
  <c r="T130" i="1"/>
  <c r="T104" i="1"/>
  <c r="T98" i="1"/>
  <c r="T89" i="1"/>
  <c r="T72" i="1"/>
  <c r="T50" i="1"/>
  <c r="T97" i="1"/>
  <c r="T96" i="1"/>
  <c r="T270" i="1"/>
  <c r="T269" i="1"/>
  <c r="T135" i="1"/>
  <c r="T268" i="1"/>
  <c r="T267" i="1"/>
  <c r="T42" i="1"/>
  <c r="T19" i="1"/>
  <c r="T12" i="1"/>
  <c r="T10" i="1"/>
  <c r="T315" i="1"/>
  <c r="T314" i="1"/>
  <c r="T313" i="1"/>
  <c r="T257" i="1"/>
  <c r="T235" i="1"/>
  <c r="T234" i="1"/>
  <c r="T312" i="1"/>
  <c r="T142" i="1"/>
  <c r="T256" i="1"/>
  <c r="T255" i="1"/>
  <c r="T102" i="1"/>
  <c r="T233" i="1"/>
  <c r="T232" i="1"/>
  <c r="T17" i="1"/>
  <c r="T16" i="1"/>
  <c r="T311" i="1"/>
  <c r="T310" i="1"/>
  <c r="T309" i="1"/>
  <c r="T254" i="1"/>
  <c r="T200" i="1"/>
  <c r="T131" i="1"/>
  <c r="T101" i="1"/>
  <c r="T84" i="1"/>
  <c r="T47" i="1"/>
  <c r="T46" i="1"/>
  <c r="T45" i="1"/>
  <c r="T164" i="1"/>
  <c r="T163" i="1"/>
  <c r="T83" i="1"/>
  <c r="T284" i="1"/>
  <c r="T192" i="1"/>
  <c r="T191" i="1"/>
  <c r="AY447" i="2"/>
  <c r="AY407" i="2"/>
  <c r="T310" i="2"/>
  <c r="AX559" i="2"/>
  <c r="AY511" i="2"/>
  <c r="AY365" i="2"/>
  <c r="AY601" i="2"/>
  <c r="AY479" i="2"/>
  <c r="AY218" i="2"/>
  <c r="T502" i="2"/>
  <c r="AX255" i="2"/>
  <c r="AX446" i="2"/>
  <c r="AX106" i="2"/>
  <c r="AY134" i="2"/>
  <c r="T366" i="1"/>
  <c r="T410" i="1"/>
  <c r="T384" i="1"/>
  <c r="AU4" i="2"/>
  <c r="AX409" i="2"/>
  <c r="AX57" i="2"/>
  <c r="AX597" i="2"/>
  <c r="AX294" i="2"/>
  <c r="AY303" i="2"/>
  <c r="T246" i="2"/>
  <c r="T550" i="2"/>
  <c r="T374" i="2"/>
  <c r="D73" i="2"/>
  <c r="AY605" i="2"/>
  <c r="AY583" i="2"/>
  <c r="AY551" i="2"/>
  <c r="AY519" i="2"/>
  <c r="AY487" i="2"/>
  <c r="AY455" i="2"/>
  <c r="AY418" i="2"/>
  <c r="AY375" i="2"/>
  <c r="AY326" i="2"/>
  <c r="AY239" i="2"/>
  <c r="AY154" i="2"/>
  <c r="AY41" i="2"/>
  <c r="AX522" i="2"/>
  <c r="AX369" i="2"/>
  <c r="AX208" i="2"/>
  <c r="AX6" i="2"/>
  <c r="AY597" i="2"/>
  <c r="AY567" i="2"/>
  <c r="AY535" i="2"/>
  <c r="AY503" i="2"/>
  <c r="AY471" i="2"/>
  <c r="AY439" i="2"/>
  <c r="AY397" i="2"/>
  <c r="AY354" i="2"/>
  <c r="AY282" i="2"/>
  <c r="AY198" i="2"/>
  <c r="AY111" i="2"/>
  <c r="T582" i="2"/>
  <c r="T438" i="2"/>
  <c r="AX483" i="2"/>
  <c r="AX331" i="2"/>
  <c r="AX158" i="2"/>
  <c r="AY609" i="2"/>
  <c r="AY591" i="2"/>
  <c r="AY559" i="2"/>
  <c r="AY527" i="2"/>
  <c r="AY495" i="2"/>
  <c r="AY463" i="2"/>
  <c r="AY429" i="2"/>
  <c r="AY386" i="2"/>
  <c r="AY343" i="2"/>
  <c r="AY262" i="2"/>
  <c r="AY175" i="2"/>
  <c r="AY79" i="2"/>
  <c r="AX550" i="2"/>
  <c r="AX474" i="2"/>
  <c r="AX398" i="2"/>
  <c r="AX323" i="2"/>
  <c r="AX245" i="2"/>
  <c r="AX144" i="2"/>
  <c r="AX44" i="2"/>
  <c r="AY608" i="2"/>
  <c r="AY600" i="2"/>
  <c r="AY590" i="2"/>
  <c r="AY574" i="2"/>
  <c r="AY558" i="2"/>
  <c r="AY542" i="2"/>
  <c r="AY526" i="2"/>
  <c r="AY510" i="2"/>
  <c r="AY494" i="2"/>
  <c r="AY478" i="2"/>
  <c r="AY462" i="2"/>
  <c r="AY446" i="2"/>
  <c r="AY427" i="2"/>
  <c r="AY406" i="2"/>
  <c r="AY385" i="2"/>
  <c r="AY363" i="2"/>
  <c r="AY342" i="2"/>
  <c r="AY302" i="2"/>
  <c r="AY258" i="2"/>
  <c r="AY215" i="2"/>
  <c r="AY174" i="2"/>
  <c r="AY130" i="2"/>
  <c r="AY73" i="2"/>
  <c r="AX587" i="2"/>
  <c r="AX511" i="2"/>
  <c r="AX437" i="2"/>
  <c r="AX361" i="2"/>
  <c r="AX283" i="2"/>
  <c r="AX196" i="2"/>
  <c r="AX94" i="2"/>
  <c r="AY612" i="2"/>
  <c r="AY604" i="2"/>
  <c r="AY596" i="2"/>
  <c r="AY582" i="2"/>
  <c r="AY566" i="2"/>
  <c r="AY550" i="2"/>
  <c r="AY534" i="2"/>
  <c r="AY518" i="2"/>
  <c r="AY502" i="2"/>
  <c r="AY486" i="2"/>
  <c r="AY470" i="2"/>
  <c r="AY454" i="2"/>
  <c r="AY438" i="2"/>
  <c r="AY417" i="2"/>
  <c r="AY395" i="2"/>
  <c r="AY374" i="2"/>
  <c r="AY353" i="2"/>
  <c r="AY322" i="2"/>
  <c r="AY279" i="2"/>
  <c r="AY238" i="2"/>
  <c r="AY194" i="2"/>
  <c r="AY151" i="2"/>
  <c r="AY110" i="2"/>
  <c r="T39" i="2"/>
  <c r="T574" i="2"/>
  <c r="T106" i="2"/>
  <c r="T170" i="2"/>
  <c r="T186" i="2"/>
  <c r="T202" i="2"/>
  <c r="T218" i="2"/>
  <c r="T234" i="2"/>
  <c r="T250" i="2"/>
  <c r="T266" i="2"/>
  <c r="T282" i="2"/>
  <c r="T298" i="2"/>
  <c r="T314" i="2"/>
  <c r="T330" i="2"/>
  <c r="T346" i="2"/>
  <c r="T362" i="2"/>
  <c r="T378" i="2"/>
  <c r="T394" i="2"/>
  <c r="T410" i="2"/>
  <c r="T426" i="2"/>
  <c r="T442" i="2"/>
  <c r="T458" i="2"/>
  <c r="T474" i="2"/>
  <c r="T490" i="2"/>
  <c r="T506" i="2"/>
  <c r="T522" i="2"/>
  <c r="T138" i="2"/>
  <c r="T178" i="2"/>
  <c r="T194" i="2"/>
  <c r="T210" i="2"/>
  <c r="T226" i="2"/>
  <c r="T242" i="2"/>
  <c r="T258" i="2"/>
  <c r="T274" i="2"/>
  <c r="T290" i="2"/>
  <c r="T306" i="2"/>
  <c r="T322" i="2"/>
  <c r="T338" i="2"/>
  <c r="T354" i="2"/>
  <c r="T370" i="2"/>
  <c r="T386" i="2"/>
  <c r="T402" i="2"/>
  <c r="T418" i="2"/>
  <c r="T434" i="2"/>
  <c r="T450" i="2"/>
  <c r="T466" i="2"/>
  <c r="T482" i="2"/>
  <c r="T498" i="2"/>
  <c r="T514" i="2"/>
  <c r="T530" i="2"/>
  <c r="T546" i="2"/>
  <c r="T562" i="2"/>
  <c r="T578" i="2"/>
  <c r="T594" i="2"/>
  <c r="T610" i="2"/>
  <c r="T50" i="2"/>
  <c r="T90" i="2"/>
  <c r="T154" i="2"/>
  <c r="T174" i="2"/>
  <c r="T190" i="2"/>
  <c r="T206" i="2"/>
  <c r="T222" i="2"/>
  <c r="T238" i="2"/>
  <c r="T254" i="2"/>
  <c r="T270" i="2"/>
  <c r="T286" i="2"/>
  <c r="T302" i="2"/>
  <c r="T318" i="2"/>
  <c r="T334" i="2"/>
  <c r="T350" i="2"/>
  <c r="T366" i="2"/>
  <c r="T382" i="2"/>
  <c r="T398" i="2"/>
  <c r="T414" i="2"/>
  <c r="T430" i="2"/>
  <c r="T446" i="2"/>
  <c r="T462" i="2"/>
  <c r="T478" i="2"/>
  <c r="T494" i="2"/>
  <c r="T510" i="2"/>
  <c r="T526" i="2"/>
  <c r="T542" i="2"/>
  <c r="T558" i="2"/>
  <c r="T590" i="2"/>
  <c r="T606" i="2"/>
  <c r="T554" i="2"/>
  <c r="T486" i="2"/>
  <c r="T422" i="2"/>
  <c r="T358" i="2"/>
  <c r="T294" i="2"/>
  <c r="T230" i="2"/>
  <c r="T69" i="2"/>
  <c r="T586" i="2"/>
  <c r="T598" i="2"/>
  <c r="T566" i="2"/>
  <c r="T534" i="2"/>
  <c r="T470" i="2"/>
  <c r="T406" i="2"/>
  <c r="T342" i="2"/>
  <c r="T278" i="2"/>
  <c r="T214" i="2"/>
  <c r="T602" i="2"/>
  <c r="T570" i="2"/>
  <c r="T538" i="2"/>
  <c r="T518" i="2"/>
  <c r="T454" i="2"/>
  <c r="T390" i="2"/>
  <c r="T326" i="2"/>
  <c r="T262" i="2"/>
  <c r="T198" i="2"/>
  <c r="T122" i="2"/>
  <c r="AY9" i="2"/>
  <c r="AY8" i="2"/>
  <c r="AY26" i="2"/>
  <c r="AY46" i="2"/>
  <c r="AY67" i="2"/>
  <c r="AY83" i="2"/>
  <c r="AY101" i="2"/>
  <c r="AY114" i="2"/>
  <c r="AY126" i="2"/>
  <c r="AY135" i="2"/>
  <c r="AY146" i="2"/>
  <c r="AY158" i="2"/>
  <c r="AY167" i="2"/>
  <c r="AY178" i="2"/>
  <c r="AY190" i="2"/>
  <c r="AY199" i="2"/>
  <c r="AY210" i="2"/>
  <c r="AY222" i="2"/>
  <c r="AY231" i="2"/>
  <c r="AY242" i="2"/>
  <c r="AY254" i="2"/>
  <c r="AY263" i="2"/>
  <c r="AY274" i="2"/>
  <c r="AY286" i="2"/>
  <c r="AY295" i="2"/>
  <c r="AY306" i="2"/>
  <c r="AY318" i="2"/>
  <c r="AY327" i="2"/>
  <c r="AY338" i="2"/>
  <c r="AY345" i="2"/>
  <c r="AY350" i="2"/>
  <c r="AY355" i="2"/>
  <c r="AY361" i="2"/>
  <c r="AY366" i="2"/>
  <c r="AY371" i="2"/>
  <c r="AY377" i="2"/>
  <c r="AY382" i="2"/>
  <c r="AY387" i="2"/>
  <c r="AY393" i="2"/>
  <c r="AY398" i="2"/>
  <c r="AY403" i="2"/>
  <c r="AY409" i="2"/>
  <c r="AY414" i="2"/>
  <c r="AY419" i="2"/>
  <c r="AY425" i="2"/>
  <c r="AY430" i="2"/>
  <c r="AY435" i="2"/>
  <c r="AY440" i="2"/>
  <c r="AY444" i="2"/>
  <c r="AY448" i="2"/>
  <c r="AY452" i="2"/>
  <c r="AY456" i="2"/>
  <c r="AY460" i="2"/>
  <c r="AY464" i="2"/>
  <c r="AY468" i="2"/>
  <c r="AY472" i="2"/>
  <c r="AY476" i="2"/>
  <c r="AY480" i="2"/>
  <c r="AY484" i="2"/>
  <c r="AY488" i="2"/>
  <c r="AY492" i="2"/>
  <c r="AY496" i="2"/>
  <c r="AY500" i="2"/>
  <c r="AY504" i="2"/>
  <c r="AY508" i="2"/>
  <c r="AY512" i="2"/>
  <c r="AY516" i="2"/>
  <c r="AY520" i="2"/>
  <c r="AY524" i="2"/>
  <c r="AY528" i="2"/>
  <c r="AY532" i="2"/>
  <c r="AY536" i="2"/>
  <c r="AY540" i="2"/>
  <c r="AY544" i="2"/>
  <c r="AY548" i="2"/>
  <c r="AY552" i="2"/>
  <c r="AY556" i="2"/>
  <c r="AY560" i="2"/>
  <c r="AY564" i="2"/>
  <c r="AY568" i="2"/>
  <c r="AY572" i="2"/>
  <c r="AY576" i="2"/>
  <c r="AY580" i="2"/>
  <c r="AY584" i="2"/>
  <c r="AY588" i="2"/>
  <c r="AY592" i="2"/>
  <c r="AY14" i="2"/>
  <c r="AY30" i="2"/>
  <c r="AY51" i="2"/>
  <c r="AY69" i="2"/>
  <c r="AY89" i="2"/>
  <c r="AY105" i="2"/>
  <c r="AY118" i="2"/>
  <c r="AY127" i="2"/>
  <c r="AY138" i="2"/>
  <c r="AY150" i="2"/>
  <c r="AY159" i="2"/>
  <c r="AY170" i="2"/>
  <c r="AY182" i="2"/>
  <c r="AY191" i="2"/>
  <c r="AY202" i="2"/>
  <c r="AY214" i="2"/>
  <c r="AY223" i="2"/>
  <c r="AY234" i="2"/>
  <c r="AY246" i="2"/>
  <c r="AY255" i="2"/>
  <c r="AY266" i="2"/>
  <c r="AY278" i="2"/>
  <c r="AY287" i="2"/>
  <c r="AY298" i="2"/>
  <c r="AY310" i="2"/>
  <c r="AY319" i="2"/>
  <c r="AY330" i="2"/>
  <c r="AY341" i="2"/>
  <c r="AY346" i="2"/>
  <c r="AY351" i="2"/>
  <c r="AY357" i="2"/>
  <c r="AY362" i="2"/>
  <c r="AY367" i="2"/>
  <c r="AY373" i="2"/>
  <c r="AY378" i="2"/>
  <c r="AY383" i="2"/>
  <c r="AY389" i="2"/>
  <c r="AY394" i="2"/>
  <c r="AY399" i="2"/>
  <c r="AY405" i="2"/>
  <c r="AY410" i="2"/>
  <c r="AY415" i="2"/>
  <c r="AY421" i="2"/>
  <c r="AY426" i="2"/>
  <c r="AY431" i="2"/>
  <c r="AY437" i="2"/>
  <c r="AY441" i="2"/>
  <c r="AY445" i="2"/>
  <c r="AY449" i="2"/>
  <c r="AY453" i="2"/>
  <c r="AY457" i="2"/>
  <c r="AY461" i="2"/>
  <c r="AY465" i="2"/>
  <c r="AY469" i="2"/>
  <c r="AY473" i="2"/>
  <c r="AY477" i="2"/>
  <c r="AY481" i="2"/>
  <c r="AY485" i="2"/>
  <c r="AY489" i="2"/>
  <c r="AY493" i="2"/>
  <c r="AY497" i="2"/>
  <c r="AY501" i="2"/>
  <c r="AY505" i="2"/>
  <c r="AY509" i="2"/>
  <c r="AY513" i="2"/>
  <c r="AY517" i="2"/>
  <c r="AY521" i="2"/>
  <c r="AY525" i="2"/>
  <c r="AY529" i="2"/>
  <c r="AY533" i="2"/>
  <c r="AY537" i="2"/>
  <c r="AY541" i="2"/>
  <c r="AY545" i="2"/>
  <c r="AY549" i="2"/>
  <c r="AY553" i="2"/>
  <c r="AY557" i="2"/>
  <c r="AY561" i="2"/>
  <c r="AY565" i="2"/>
  <c r="AY569" i="2"/>
  <c r="AY573" i="2"/>
  <c r="AY577" i="2"/>
  <c r="AY581" i="2"/>
  <c r="AY585" i="2"/>
  <c r="AY589" i="2"/>
  <c r="AY593" i="2"/>
  <c r="AX579" i="2"/>
  <c r="AX539" i="2"/>
  <c r="AX502" i="2"/>
  <c r="AX465" i="2"/>
  <c r="AX426" i="2"/>
  <c r="AX389" i="2"/>
  <c r="AX351" i="2"/>
  <c r="AX313" i="2"/>
  <c r="AX275" i="2"/>
  <c r="AX234" i="2"/>
  <c r="AX181" i="2"/>
  <c r="AX132" i="2"/>
  <c r="AX81" i="2"/>
  <c r="AX30" i="2"/>
  <c r="AY611" i="2"/>
  <c r="AY607" i="2"/>
  <c r="AY603" i="2"/>
  <c r="AY599" i="2"/>
  <c r="AY595" i="2"/>
  <c r="AY587" i="2"/>
  <c r="AY579" i="2"/>
  <c r="AY571" i="2"/>
  <c r="AY563" i="2"/>
  <c r="AY555" i="2"/>
  <c r="AY547" i="2"/>
  <c r="AY539" i="2"/>
  <c r="AY531" i="2"/>
  <c r="AY523" i="2"/>
  <c r="AY515" i="2"/>
  <c r="AY507" i="2"/>
  <c r="AY499" i="2"/>
  <c r="AY491" i="2"/>
  <c r="AY483" i="2"/>
  <c r="AY475" i="2"/>
  <c r="AY467" i="2"/>
  <c r="AY459" i="2"/>
  <c r="AY451" i="2"/>
  <c r="AY443" i="2"/>
  <c r="AY434" i="2"/>
  <c r="AY423" i="2"/>
  <c r="AY413" i="2"/>
  <c r="AY402" i="2"/>
  <c r="AY391" i="2"/>
  <c r="AY381" i="2"/>
  <c r="AY370" i="2"/>
  <c r="AY359" i="2"/>
  <c r="AY349" i="2"/>
  <c r="AY335" i="2"/>
  <c r="AY314" i="2"/>
  <c r="AY294" i="2"/>
  <c r="AY271" i="2"/>
  <c r="AY250" i="2"/>
  <c r="AY230" i="2"/>
  <c r="AY207" i="2"/>
  <c r="AY186" i="2"/>
  <c r="AY166" i="2"/>
  <c r="AY143" i="2"/>
  <c r="AY122" i="2"/>
  <c r="AY99" i="2"/>
  <c r="AY58" i="2"/>
  <c r="AY25" i="2"/>
  <c r="AX607" i="2"/>
  <c r="AX569" i="2"/>
  <c r="AX531" i="2"/>
  <c r="AX494" i="2"/>
  <c r="AX454" i="2"/>
  <c r="AX417" i="2"/>
  <c r="AX379" i="2"/>
  <c r="AX341" i="2"/>
  <c r="AX303" i="2"/>
  <c r="AX266" i="2"/>
  <c r="AX220" i="2"/>
  <c r="AX170" i="2"/>
  <c r="AX121" i="2"/>
  <c r="AX68" i="2"/>
  <c r="AX17" i="2"/>
  <c r="AY610" i="2"/>
  <c r="AY606" i="2"/>
  <c r="AY602" i="2"/>
  <c r="AY598" i="2"/>
  <c r="AY594" i="2"/>
  <c r="AY586" i="2"/>
  <c r="AY578" i="2"/>
  <c r="AY570" i="2"/>
  <c r="AY562" i="2"/>
  <c r="AY554" i="2"/>
  <c r="AY546" i="2"/>
  <c r="AY538" i="2"/>
  <c r="AY530" i="2"/>
  <c r="AY522" i="2"/>
  <c r="AY514" i="2"/>
  <c r="AY506" i="2"/>
  <c r="AY498" i="2"/>
  <c r="AY490" i="2"/>
  <c r="AY482" i="2"/>
  <c r="AY474" i="2"/>
  <c r="AY466" i="2"/>
  <c r="AY458" i="2"/>
  <c r="AY450" i="2"/>
  <c r="AY442" i="2"/>
  <c r="AY433" i="2"/>
  <c r="AY422" i="2"/>
  <c r="AY411" i="2"/>
  <c r="AY401" i="2"/>
  <c r="AY390" i="2"/>
  <c r="AY379" i="2"/>
  <c r="AY369" i="2"/>
  <c r="AY358" i="2"/>
  <c r="AY347" i="2"/>
  <c r="AY334" i="2"/>
  <c r="AY311" i="2"/>
  <c r="AY290" i="2"/>
  <c r="AY270" i="2"/>
  <c r="AY247" i="2"/>
  <c r="AY226" i="2"/>
  <c r="AY206" i="2"/>
  <c r="AY183" i="2"/>
  <c r="AY162" i="2"/>
  <c r="AY142" i="2"/>
  <c r="AY119" i="2"/>
  <c r="AY94" i="2"/>
  <c r="AY57" i="2"/>
  <c r="AY15" i="2"/>
  <c r="T608" i="2"/>
  <c r="T600" i="2"/>
  <c r="T592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20" i="2"/>
  <c r="T412" i="2"/>
  <c r="T404" i="2"/>
  <c r="T396" i="2"/>
  <c r="T388" i="2"/>
  <c r="T380" i="2"/>
  <c r="T372" i="2"/>
  <c r="T368" i="2"/>
  <c r="T360" i="2"/>
  <c r="T352" i="2"/>
  <c r="T344" i="2"/>
  <c r="T336" i="2"/>
  <c r="T328" i="2"/>
  <c r="T324" i="2"/>
  <c r="T316" i="2"/>
  <c r="T308" i="2"/>
  <c r="T300" i="2"/>
  <c r="T292" i="2"/>
  <c r="T280" i="2"/>
  <c r="T272" i="2"/>
  <c r="T264" i="2"/>
  <c r="T256" i="2"/>
  <c r="T248" i="2"/>
  <c r="T240" i="2"/>
  <c r="T232" i="2"/>
  <c r="T224" i="2"/>
  <c r="T216" i="2"/>
  <c r="T208" i="2"/>
  <c r="T200" i="2"/>
  <c r="T162" i="2"/>
  <c r="T146" i="2"/>
  <c r="T130" i="2"/>
  <c r="T114" i="2"/>
  <c r="T98" i="2"/>
  <c r="T53" i="2"/>
  <c r="T158" i="2"/>
  <c r="T142" i="2"/>
  <c r="T126" i="2"/>
  <c r="T110" i="2"/>
  <c r="T94" i="2"/>
  <c r="T77" i="2"/>
  <c r="T42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16" i="2"/>
  <c r="T408" i="2"/>
  <c r="T400" i="2"/>
  <c r="T392" i="2"/>
  <c r="T384" i="2"/>
  <c r="T376" i="2"/>
  <c r="T364" i="2"/>
  <c r="T356" i="2"/>
  <c r="T348" i="2"/>
  <c r="T340" i="2"/>
  <c r="T332" i="2"/>
  <c r="T320" i="2"/>
  <c r="T312" i="2"/>
  <c r="T304" i="2"/>
  <c r="T296" i="2"/>
  <c r="T288" i="2"/>
  <c r="T284" i="2"/>
  <c r="T276" i="2"/>
  <c r="T268" i="2"/>
  <c r="T260" i="2"/>
  <c r="T252" i="2"/>
  <c r="T244" i="2"/>
  <c r="T236" i="2"/>
  <c r="T228" i="2"/>
  <c r="T220" i="2"/>
  <c r="T212" i="2"/>
  <c r="T204" i="2"/>
  <c r="T196" i="2"/>
  <c r="T192" i="2"/>
  <c r="T188" i="2"/>
  <c r="T184" i="2"/>
  <c r="T180" i="2"/>
  <c r="T176" i="2"/>
  <c r="T172" i="2"/>
  <c r="T85" i="2"/>
  <c r="T166" i="2"/>
  <c r="T150" i="2"/>
  <c r="T134" i="2"/>
  <c r="T118" i="2"/>
  <c r="T102" i="2"/>
  <c r="T61" i="2"/>
  <c r="T21" i="2"/>
  <c r="T25" i="2"/>
  <c r="T46" i="2"/>
  <c r="T56" i="2"/>
  <c r="T64" i="2"/>
  <c r="T72" i="2"/>
  <c r="T80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AX609" i="2"/>
  <c r="AX601" i="2"/>
  <c r="AX590" i="2"/>
  <c r="AX581" i="2"/>
  <c r="AX571" i="2"/>
  <c r="AX561" i="2"/>
  <c r="AX553" i="2"/>
  <c r="AX543" i="2"/>
  <c r="AX533" i="2"/>
  <c r="AX523" i="2"/>
  <c r="AX515" i="2"/>
  <c r="AX505" i="2"/>
  <c r="AX495" i="2"/>
  <c r="AX486" i="2"/>
  <c r="AX475" i="2"/>
  <c r="AX467" i="2"/>
  <c r="AX458" i="2"/>
  <c r="AX447" i="2"/>
  <c r="AX438" i="2"/>
  <c r="AX430" i="2"/>
  <c r="AX419" i="2"/>
  <c r="AX410" i="2"/>
  <c r="AX401" i="2"/>
  <c r="AX390" i="2"/>
  <c r="AX382" i="2"/>
  <c r="AX373" i="2"/>
  <c r="AX362" i="2"/>
  <c r="AX353" i="2"/>
  <c r="AX345" i="2"/>
  <c r="AX334" i="2"/>
  <c r="AX325" i="2"/>
  <c r="AX315" i="2"/>
  <c r="AX305" i="2"/>
  <c r="AX297" i="2"/>
  <c r="AX287" i="2"/>
  <c r="AX277" i="2"/>
  <c r="AX267" i="2"/>
  <c r="AX259" i="2"/>
  <c r="AX249" i="2"/>
  <c r="AX236" i="2"/>
  <c r="AX224" i="2"/>
  <c r="AX209" i="2"/>
  <c r="AX198" i="2"/>
  <c r="AX186" i="2"/>
  <c r="AX172" i="2"/>
  <c r="AX160" i="2"/>
  <c r="AX149" i="2"/>
  <c r="AX134" i="2"/>
  <c r="AX122" i="2"/>
  <c r="AX110" i="2"/>
  <c r="AX96" i="2"/>
  <c r="AX85" i="2"/>
  <c r="AX73" i="2"/>
  <c r="AX58" i="2"/>
  <c r="AX46" i="2"/>
  <c r="AX36" i="2"/>
  <c r="AX21" i="2"/>
  <c r="AX4" i="2"/>
  <c r="AX14" i="2"/>
  <c r="AX22" i="2"/>
  <c r="AX32" i="2"/>
  <c r="AX42" i="2"/>
  <c r="AX52" i="2"/>
  <c r="AX60" i="2"/>
  <c r="AX70" i="2"/>
  <c r="AX80" i="2"/>
  <c r="AX89" i="2"/>
  <c r="AX100" i="2"/>
  <c r="AX108" i="2"/>
  <c r="AX117" i="2"/>
  <c r="AX128" i="2"/>
  <c r="AX137" i="2"/>
  <c r="AX145" i="2"/>
  <c r="AX156" i="2"/>
  <c r="AX165" i="2"/>
  <c r="AX174" i="2"/>
  <c r="AX185" i="2"/>
  <c r="AX193" i="2"/>
  <c r="AX202" i="2"/>
  <c r="AX213" i="2"/>
  <c r="AX222" i="2"/>
  <c r="AX230" i="2"/>
  <c r="AX241" i="2"/>
  <c r="AX250" i="2"/>
  <c r="AX257" i="2"/>
  <c r="AX265" i="2"/>
  <c r="AX271" i="2"/>
  <c r="AX278" i="2"/>
  <c r="AX286" i="2"/>
  <c r="AX293" i="2"/>
  <c r="AX299" i="2"/>
  <c r="AX307" i="2"/>
  <c r="AX314" i="2"/>
  <c r="AX321" i="2"/>
  <c r="AX329" i="2"/>
  <c r="AX335" i="2"/>
  <c r="AX342" i="2"/>
  <c r="AX350" i="2"/>
  <c r="AX357" i="2"/>
  <c r="AX363" i="2"/>
  <c r="AX371" i="2"/>
  <c r="AX378" i="2"/>
  <c r="AX385" i="2"/>
  <c r="AX393" i="2"/>
  <c r="AX399" i="2"/>
  <c r="AX406" i="2"/>
  <c r="AX414" i="2"/>
  <c r="AX421" i="2"/>
  <c r="AX427" i="2"/>
  <c r="AX435" i="2"/>
  <c r="AX442" i="2"/>
  <c r="AX449" i="2"/>
  <c r="AX457" i="2"/>
  <c r="AX463" i="2"/>
  <c r="AX470" i="2"/>
  <c r="AX478" i="2"/>
  <c r="AX485" i="2"/>
  <c r="AX491" i="2"/>
  <c r="AX499" i="2"/>
  <c r="AX506" i="2"/>
  <c r="AX513" i="2"/>
  <c r="AX521" i="2"/>
  <c r="AX527" i="2"/>
  <c r="AX534" i="2"/>
  <c r="AX542" i="2"/>
  <c r="AX549" i="2"/>
  <c r="AX555" i="2"/>
  <c r="AX563" i="2"/>
  <c r="AX570" i="2"/>
  <c r="AX577" i="2"/>
  <c r="AX585" i="2"/>
  <c r="AX591" i="2"/>
  <c r="AX598" i="2"/>
  <c r="AX606" i="2"/>
  <c r="AX3" i="2"/>
  <c r="AX603" i="2"/>
  <c r="AX595" i="2"/>
  <c r="AX586" i="2"/>
  <c r="AX575" i="2"/>
  <c r="AX566" i="2"/>
  <c r="AX558" i="2"/>
  <c r="AX547" i="2"/>
  <c r="AX538" i="2"/>
  <c r="AX529" i="2"/>
  <c r="AX518" i="2"/>
  <c r="AX510" i="2"/>
  <c r="AX501" i="2"/>
  <c r="AX490" i="2"/>
  <c r="AX481" i="2"/>
  <c r="AX473" i="2"/>
  <c r="AX462" i="2"/>
  <c r="AX453" i="2"/>
  <c r="AX443" i="2"/>
  <c r="AX433" i="2"/>
  <c r="AX425" i="2"/>
  <c r="AX415" i="2"/>
  <c r="AX405" i="2"/>
  <c r="AX395" i="2"/>
  <c r="AX387" i="2"/>
  <c r="AX377" i="2"/>
  <c r="AX367" i="2"/>
  <c r="AX358" i="2"/>
  <c r="AX347" i="2"/>
  <c r="AX339" i="2"/>
  <c r="AX330" i="2"/>
  <c r="AX319" i="2"/>
  <c r="AX310" i="2"/>
  <c r="AX302" i="2"/>
  <c r="AX291" i="2"/>
  <c r="AX282" i="2"/>
  <c r="AX273" i="2"/>
  <c r="AX262" i="2"/>
  <c r="AX254" i="2"/>
  <c r="AX244" i="2"/>
  <c r="AX229" i="2"/>
  <c r="AX217" i="2"/>
  <c r="AX206" i="2"/>
  <c r="AX192" i="2"/>
  <c r="AX180" i="2"/>
  <c r="AX166" i="2"/>
  <c r="AX153" i="2"/>
  <c r="AX142" i="2"/>
  <c r="AX129" i="2"/>
  <c r="AX116" i="2"/>
  <c r="AX102" i="2"/>
  <c r="AX92" i="2"/>
  <c r="AX78" i="2"/>
  <c r="AX65" i="2"/>
  <c r="AX53" i="2"/>
  <c r="AX38" i="2"/>
  <c r="AX28" i="2"/>
  <c r="AX16" i="2"/>
  <c r="AX611" i="2"/>
  <c r="AX602" i="2"/>
  <c r="AX593" i="2"/>
  <c r="AX582" i="2"/>
  <c r="AX574" i="2"/>
  <c r="AX565" i="2"/>
  <c r="AX554" i="2"/>
  <c r="AX545" i="2"/>
  <c r="AX537" i="2"/>
  <c r="AX526" i="2"/>
  <c r="AX517" i="2"/>
  <c r="AX507" i="2"/>
  <c r="AX497" i="2"/>
  <c r="AX489" i="2"/>
  <c r="AX479" i="2"/>
  <c r="AX469" i="2"/>
  <c r="AX459" i="2"/>
  <c r="AX451" i="2"/>
  <c r="AX441" i="2"/>
  <c r="AX431" i="2"/>
  <c r="AX422" i="2"/>
  <c r="AX411" i="2"/>
  <c r="AX403" i="2"/>
  <c r="AX394" i="2"/>
  <c r="AX383" i="2"/>
  <c r="AX374" i="2"/>
  <c r="AX366" i="2"/>
  <c r="AX355" i="2"/>
  <c r="AX346" i="2"/>
  <c r="AX337" i="2"/>
  <c r="AX326" i="2"/>
  <c r="AX318" i="2"/>
  <c r="AX309" i="2"/>
  <c r="AX298" i="2"/>
  <c r="AX289" i="2"/>
  <c r="AX281" i="2"/>
  <c r="AX270" i="2"/>
  <c r="AX261" i="2"/>
  <c r="AX251" i="2"/>
  <c r="AX238" i="2"/>
  <c r="AX228" i="2"/>
  <c r="AX214" i="2"/>
  <c r="AX201" i="2"/>
  <c r="AX188" i="2"/>
  <c r="AX177" i="2"/>
  <c r="AX164" i="2"/>
  <c r="AX150" i="2"/>
  <c r="AX138" i="2"/>
  <c r="AX124" i="2"/>
  <c r="AX113" i="2"/>
  <c r="AX101" i="2"/>
  <c r="AX86" i="2"/>
  <c r="AX74" i="2"/>
  <c r="AX64" i="2"/>
  <c r="AX49" i="2"/>
  <c r="AX37" i="2"/>
  <c r="AX25" i="2"/>
  <c r="AX10" i="2"/>
  <c r="AY90" i="2"/>
  <c r="AY78" i="2"/>
  <c r="AY62" i="2"/>
  <c r="AY47" i="2"/>
  <c r="AY35" i="2"/>
  <c r="AY19" i="2"/>
  <c r="AY11" i="2"/>
  <c r="T86" i="2"/>
  <c r="T83" i="2"/>
  <c r="T78" i="2"/>
  <c r="T75" i="2"/>
  <c r="T70" i="2"/>
  <c r="T67" i="2"/>
  <c r="T62" i="2"/>
  <c r="T59" i="2"/>
  <c r="T54" i="2"/>
  <c r="T47" i="2"/>
  <c r="T43" i="2"/>
  <c r="T35" i="2"/>
  <c r="W6" i="2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8" i="2"/>
  <c r="W13" i="2"/>
  <c r="W19" i="2"/>
  <c r="W24" i="2"/>
  <c r="W29" i="2"/>
  <c r="W35" i="2"/>
  <c r="W40" i="2"/>
  <c r="W45" i="2"/>
  <c r="W51" i="2"/>
  <c r="W56" i="2"/>
  <c r="W61" i="2"/>
  <c r="W67" i="2"/>
  <c r="W72" i="2"/>
  <c r="W77" i="2"/>
  <c r="W83" i="2"/>
  <c r="W88" i="2"/>
  <c r="W93" i="2"/>
  <c r="W99" i="2"/>
  <c r="W104" i="2"/>
  <c r="W109" i="2"/>
  <c r="W115" i="2"/>
  <c r="W120" i="2"/>
  <c r="W125" i="2"/>
  <c r="W131" i="2"/>
  <c r="W136" i="2"/>
  <c r="W141" i="2"/>
  <c r="W147" i="2"/>
  <c r="W152" i="2"/>
  <c r="W157" i="2"/>
  <c r="W163" i="2"/>
  <c r="W168" i="2"/>
  <c r="W173" i="2"/>
  <c r="W179" i="2"/>
  <c r="W184" i="2"/>
  <c r="W189" i="2"/>
  <c r="W195" i="2"/>
  <c r="W200" i="2"/>
  <c r="W205" i="2"/>
  <c r="W211" i="2"/>
  <c r="W216" i="2"/>
  <c r="W221" i="2"/>
  <c r="W227" i="2"/>
  <c r="W232" i="2"/>
  <c r="W237" i="2"/>
  <c r="W243" i="2"/>
  <c r="W248" i="2"/>
  <c r="W253" i="2"/>
  <c r="W259" i="2"/>
  <c r="W264" i="2"/>
  <c r="W269" i="2"/>
  <c r="W275" i="2"/>
  <c r="W280" i="2"/>
  <c r="W285" i="2"/>
  <c r="W291" i="2"/>
  <c r="W296" i="2"/>
  <c r="W301" i="2"/>
  <c r="W307" i="2"/>
  <c r="W311" i="2"/>
  <c r="W315" i="2"/>
  <c r="W319" i="2"/>
  <c r="W323" i="2"/>
  <c r="W327" i="2"/>
  <c r="W331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7" i="2"/>
  <c r="W15" i="2"/>
  <c r="W21" i="2"/>
  <c r="W28" i="2"/>
  <c r="W36" i="2"/>
  <c r="W43" i="2"/>
  <c r="W49" i="2"/>
  <c r="W57" i="2"/>
  <c r="W64" i="2"/>
  <c r="W71" i="2"/>
  <c r="W79" i="2"/>
  <c r="W85" i="2"/>
  <c r="W92" i="2"/>
  <c r="W100" i="2"/>
  <c r="W107" i="2"/>
  <c r="W113" i="2"/>
  <c r="W121" i="2"/>
  <c r="W128" i="2"/>
  <c r="W135" i="2"/>
  <c r="W143" i="2"/>
  <c r="W149" i="2"/>
  <c r="W156" i="2"/>
  <c r="W164" i="2"/>
  <c r="W171" i="2"/>
  <c r="W177" i="2"/>
  <c r="W185" i="2"/>
  <c r="W192" i="2"/>
  <c r="W199" i="2"/>
  <c r="W207" i="2"/>
  <c r="W213" i="2"/>
  <c r="W220" i="2"/>
  <c r="W228" i="2"/>
  <c r="W235" i="2"/>
  <c r="W241" i="2"/>
  <c r="W249" i="2"/>
  <c r="W256" i="2"/>
  <c r="W263" i="2"/>
  <c r="W271" i="2"/>
  <c r="W277" i="2"/>
  <c r="W284" i="2"/>
  <c r="W292" i="2"/>
  <c r="W299" i="2"/>
  <c r="W305" i="2"/>
  <c r="W312" i="2"/>
  <c r="W317" i="2"/>
  <c r="W322" i="2"/>
  <c r="W328" i="2"/>
  <c r="W333" i="2"/>
  <c r="W338" i="2"/>
  <c r="W344" i="2"/>
  <c r="W349" i="2"/>
  <c r="W354" i="2"/>
  <c r="W360" i="2"/>
  <c r="W365" i="2"/>
  <c r="W370" i="2"/>
  <c r="W376" i="2"/>
  <c r="W381" i="2"/>
  <c r="W386" i="2"/>
  <c r="W392" i="2"/>
  <c r="W397" i="2"/>
  <c r="W402" i="2"/>
  <c r="W408" i="2"/>
  <c r="W413" i="2"/>
  <c r="W418" i="2"/>
  <c r="W424" i="2"/>
  <c r="W429" i="2"/>
  <c r="W434" i="2"/>
  <c r="W440" i="2"/>
  <c r="W445" i="2"/>
  <c r="W450" i="2"/>
  <c r="W456" i="2"/>
  <c r="W461" i="2"/>
  <c r="W466" i="2"/>
  <c r="W472" i="2"/>
  <c r="W477" i="2"/>
  <c r="W482" i="2"/>
  <c r="W488" i="2"/>
  <c r="W493" i="2"/>
  <c r="W498" i="2"/>
  <c r="W504" i="2"/>
  <c r="W509" i="2"/>
  <c r="W514" i="2"/>
  <c r="W520" i="2"/>
  <c r="W525" i="2"/>
  <c r="W530" i="2"/>
  <c r="W536" i="2"/>
  <c r="W541" i="2"/>
  <c r="W546" i="2"/>
  <c r="W552" i="2"/>
  <c r="W557" i="2"/>
  <c r="W562" i="2"/>
  <c r="W568" i="2"/>
  <c r="W573" i="2"/>
  <c r="W578" i="2"/>
  <c r="W584" i="2"/>
  <c r="W589" i="2"/>
  <c r="W594" i="2"/>
  <c r="W600" i="2"/>
  <c r="W605" i="2"/>
  <c r="W610" i="2"/>
  <c r="W9" i="2"/>
  <c r="W16" i="2"/>
  <c r="W23" i="2"/>
  <c r="W31" i="2"/>
  <c r="W37" i="2"/>
  <c r="W44" i="2"/>
  <c r="W52" i="2"/>
  <c r="W59" i="2"/>
  <c r="W65" i="2"/>
  <c r="W73" i="2"/>
  <c r="W80" i="2"/>
  <c r="W87" i="2"/>
  <c r="W95" i="2"/>
  <c r="W101" i="2"/>
  <c r="W108" i="2"/>
  <c r="W116" i="2"/>
  <c r="W123" i="2"/>
  <c r="W129" i="2"/>
  <c r="W137" i="2"/>
  <c r="W144" i="2"/>
  <c r="W151" i="2"/>
  <c r="W159" i="2"/>
  <c r="W165" i="2"/>
  <c r="W172" i="2"/>
  <c r="W180" i="2"/>
  <c r="W187" i="2"/>
  <c r="W193" i="2"/>
  <c r="W201" i="2"/>
  <c r="W208" i="2"/>
  <c r="W215" i="2"/>
  <c r="W223" i="2"/>
  <c r="W229" i="2"/>
  <c r="W236" i="2"/>
  <c r="W244" i="2"/>
  <c r="W251" i="2"/>
  <c r="W257" i="2"/>
  <c r="W265" i="2"/>
  <c r="W272" i="2"/>
  <c r="W279" i="2"/>
  <c r="W287" i="2"/>
  <c r="W293" i="2"/>
  <c r="W300" i="2"/>
  <c r="W308" i="2"/>
  <c r="W313" i="2"/>
  <c r="W318" i="2"/>
  <c r="W324" i="2"/>
  <c r="W329" i="2"/>
  <c r="W334" i="2"/>
  <c r="W340" i="2"/>
  <c r="W345" i="2"/>
  <c r="W350" i="2"/>
  <c r="W356" i="2"/>
  <c r="W361" i="2"/>
  <c r="W366" i="2"/>
  <c r="W372" i="2"/>
  <c r="W377" i="2"/>
  <c r="W382" i="2"/>
  <c r="W388" i="2"/>
  <c r="W393" i="2"/>
  <c r="W398" i="2"/>
  <c r="W404" i="2"/>
  <c r="W409" i="2"/>
  <c r="W414" i="2"/>
  <c r="W420" i="2"/>
  <c r="W425" i="2"/>
  <c r="W430" i="2"/>
  <c r="W436" i="2"/>
  <c r="W441" i="2"/>
  <c r="W446" i="2"/>
  <c r="W452" i="2"/>
  <c r="W457" i="2"/>
  <c r="W462" i="2"/>
  <c r="W468" i="2"/>
  <c r="W473" i="2"/>
  <c r="W478" i="2"/>
  <c r="W484" i="2"/>
  <c r="W489" i="2"/>
  <c r="W494" i="2"/>
  <c r="W500" i="2"/>
  <c r="W505" i="2"/>
  <c r="W510" i="2"/>
  <c r="W516" i="2"/>
  <c r="W521" i="2"/>
  <c r="W526" i="2"/>
  <c r="W5" i="2"/>
  <c r="W20" i="2"/>
  <c r="W33" i="2"/>
  <c r="W48" i="2"/>
  <c r="W63" i="2"/>
  <c r="W76" i="2"/>
  <c r="W91" i="2"/>
  <c r="W105" i="2"/>
  <c r="W119" i="2"/>
  <c r="W133" i="2"/>
  <c r="W148" i="2"/>
  <c r="W161" i="2"/>
  <c r="W176" i="2"/>
  <c r="W191" i="2"/>
  <c r="W204" i="2"/>
  <c r="W219" i="2"/>
  <c r="W233" i="2"/>
  <c r="W247" i="2"/>
  <c r="W261" i="2"/>
  <c r="W276" i="2"/>
  <c r="W289" i="2"/>
  <c r="W304" i="2"/>
  <c r="W316" i="2"/>
  <c r="W326" i="2"/>
  <c r="W337" i="2"/>
  <c r="W348" i="2"/>
  <c r="W358" i="2"/>
  <c r="W369" i="2"/>
  <c r="W380" i="2"/>
  <c r="W390" i="2"/>
  <c r="W401" i="2"/>
  <c r="W412" i="2"/>
  <c r="W422" i="2"/>
  <c r="W433" i="2"/>
  <c r="W444" i="2"/>
  <c r="W454" i="2"/>
  <c r="W465" i="2"/>
  <c r="W476" i="2"/>
  <c r="W486" i="2"/>
  <c r="W497" i="2"/>
  <c r="W508" i="2"/>
  <c r="W518" i="2"/>
  <c r="W529" i="2"/>
  <c r="W537" i="2"/>
  <c r="W544" i="2"/>
  <c r="W550" i="2"/>
  <c r="W558" i="2"/>
  <c r="W565" i="2"/>
  <c r="W572" i="2"/>
  <c r="W580" i="2"/>
  <c r="W586" i="2"/>
  <c r="W593" i="2"/>
  <c r="W601" i="2"/>
  <c r="W608" i="2"/>
  <c r="W11" i="2"/>
  <c r="W25" i="2"/>
  <c r="W39" i="2"/>
  <c r="W53" i="2"/>
  <c r="W68" i="2"/>
  <c r="W81" i="2"/>
  <c r="W96" i="2"/>
  <c r="W111" i="2"/>
  <c r="W124" i="2"/>
  <c r="W139" i="2"/>
  <c r="W153" i="2"/>
  <c r="W167" i="2"/>
  <c r="W181" i="2"/>
  <c r="W196" i="2"/>
  <c r="W209" i="2"/>
  <c r="W224" i="2"/>
  <c r="W239" i="2"/>
  <c r="W252" i="2"/>
  <c r="W267" i="2"/>
  <c r="W281" i="2"/>
  <c r="W295" i="2"/>
  <c r="W309" i="2"/>
  <c r="W320" i="2"/>
  <c r="W330" i="2"/>
  <c r="W341" i="2"/>
  <c r="W352" i="2"/>
  <c r="W362" i="2"/>
  <c r="W373" i="2"/>
  <c r="W384" i="2"/>
  <c r="W394" i="2"/>
  <c r="W405" i="2"/>
  <c r="W416" i="2"/>
  <c r="W426" i="2"/>
  <c r="W437" i="2"/>
  <c r="W448" i="2"/>
  <c r="W458" i="2"/>
  <c r="W469" i="2"/>
  <c r="W480" i="2"/>
  <c r="W490" i="2"/>
  <c r="W501" i="2"/>
  <c r="W512" i="2"/>
  <c r="W522" i="2"/>
  <c r="W532" i="2"/>
  <c r="W538" i="2"/>
  <c r="W545" i="2"/>
  <c r="W553" i="2"/>
  <c r="W560" i="2"/>
  <c r="W566" i="2"/>
  <c r="W574" i="2"/>
  <c r="W581" i="2"/>
  <c r="W588" i="2"/>
  <c r="W596" i="2"/>
  <c r="W602" i="2"/>
  <c r="W609" i="2"/>
  <c r="W12" i="2"/>
  <c r="W27" i="2"/>
  <c r="W41" i="2"/>
  <c r="W55" i="2"/>
  <c r="W69" i="2"/>
  <c r="W84" i="2"/>
  <c r="W97" i="2"/>
  <c r="W112" i="2"/>
  <c r="W127" i="2"/>
  <c r="W140" i="2"/>
  <c r="W155" i="2"/>
  <c r="W169" i="2"/>
  <c r="W183" i="2"/>
  <c r="W197" i="2"/>
  <c r="W212" i="2"/>
  <c r="W225" i="2"/>
  <c r="W240" i="2"/>
  <c r="W255" i="2"/>
  <c r="W268" i="2"/>
  <c r="W283" i="2"/>
  <c r="W297" i="2"/>
  <c r="W310" i="2"/>
  <c r="W321" i="2"/>
  <c r="W332" i="2"/>
  <c r="W342" i="2"/>
  <c r="W353" i="2"/>
  <c r="W364" i="2"/>
  <c r="W374" i="2"/>
  <c r="W385" i="2"/>
  <c r="W396" i="2"/>
  <c r="W406" i="2"/>
  <c r="W417" i="2"/>
  <c r="W428" i="2"/>
  <c r="W438" i="2"/>
  <c r="W449" i="2"/>
  <c r="W460" i="2"/>
  <c r="W470" i="2"/>
  <c r="W481" i="2"/>
  <c r="W492" i="2"/>
  <c r="W502" i="2"/>
  <c r="W513" i="2"/>
  <c r="W524" i="2"/>
  <c r="W533" i="2"/>
  <c r="W540" i="2"/>
  <c r="W548" i="2"/>
  <c r="W554" i="2"/>
  <c r="W561" i="2"/>
  <c r="W569" i="2"/>
  <c r="W576" i="2"/>
  <c r="W582" i="2"/>
  <c r="W590" i="2"/>
  <c r="W597" i="2"/>
  <c r="W604" i="2"/>
  <c r="W612" i="2"/>
  <c r="W4" i="2"/>
  <c r="W17" i="2"/>
  <c r="W32" i="2"/>
  <c r="W47" i="2"/>
  <c r="W60" i="2"/>
  <c r="W75" i="2"/>
  <c r="W89" i="2"/>
  <c r="W103" i="2"/>
  <c r="W117" i="2"/>
  <c r="W132" i="2"/>
  <c r="W145" i="2"/>
  <c r="W160" i="2"/>
  <c r="W175" i="2"/>
  <c r="W188" i="2"/>
  <c r="W203" i="2"/>
  <c r="W217" i="2"/>
  <c r="W231" i="2"/>
  <c r="W245" i="2"/>
  <c r="W260" i="2"/>
  <c r="W273" i="2"/>
  <c r="W288" i="2"/>
  <c r="W303" i="2"/>
  <c r="W314" i="2"/>
  <c r="W325" i="2"/>
  <c r="W336" i="2"/>
  <c r="W346" i="2"/>
  <c r="W357" i="2"/>
  <c r="W368" i="2"/>
  <c r="W378" i="2"/>
  <c r="W389" i="2"/>
  <c r="W400" i="2"/>
  <c r="W410" i="2"/>
  <c r="W421" i="2"/>
  <c r="W432" i="2"/>
  <c r="W442" i="2"/>
  <c r="W453" i="2"/>
  <c r="W464" i="2"/>
  <c r="W474" i="2"/>
  <c r="W485" i="2"/>
  <c r="W496" i="2"/>
  <c r="W506" i="2"/>
  <c r="W517" i="2"/>
  <c r="W528" i="2"/>
  <c r="W534" i="2"/>
  <c r="W542" i="2"/>
  <c r="W549" i="2"/>
  <c r="W556" i="2"/>
  <c r="W564" i="2"/>
  <c r="W570" i="2"/>
  <c r="W577" i="2"/>
  <c r="W585" i="2"/>
  <c r="W592" i="2"/>
  <c r="W598" i="2"/>
  <c r="W606" i="2"/>
  <c r="W3" i="2"/>
  <c r="AZ6" i="2"/>
  <c r="AZ10" i="2"/>
  <c r="AZ14" i="2"/>
  <c r="AZ18" i="2"/>
  <c r="AZ22" i="2"/>
  <c r="AZ26" i="2"/>
  <c r="AZ30" i="2"/>
  <c r="AZ34" i="2"/>
  <c r="AZ38" i="2"/>
  <c r="AZ42" i="2"/>
  <c r="AZ46" i="2"/>
  <c r="AZ50" i="2"/>
  <c r="AZ54" i="2"/>
  <c r="AZ58" i="2"/>
  <c r="AZ62" i="2"/>
  <c r="AZ66" i="2"/>
  <c r="AZ70" i="2"/>
  <c r="AZ74" i="2"/>
  <c r="AZ7" i="2"/>
  <c r="AZ11" i="2"/>
  <c r="AZ15" i="2"/>
  <c r="AZ19" i="2"/>
  <c r="AZ23" i="2"/>
  <c r="AZ27" i="2"/>
  <c r="AZ31" i="2"/>
  <c r="AZ35" i="2"/>
  <c r="AZ39" i="2"/>
  <c r="AZ43" i="2"/>
  <c r="AZ47" i="2"/>
  <c r="AZ51" i="2"/>
  <c r="AZ55" i="2"/>
  <c r="AZ59" i="2"/>
  <c r="AZ63" i="2"/>
  <c r="AZ67" i="2"/>
  <c r="AZ71" i="2"/>
  <c r="AZ8" i="2"/>
  <c r="AZ16" i="2"/>
  <c r="AZ24" i="2"/>
  <c r="AZ32" i="2"/>
  <c r="AZ40" i="2"/>
  <c r="AZ48" i="2"/>
  <c r="AZ56" i="2"/>
  <c r="AZ64" i="2"/>
  <c r="AZ72" i="2"/>
  <c r="AZ77" i="2"/>
  <c r="AZ81" i="2"/>
  <c r="AZ85" i="2"/>
  <c r="AZ89" i="2"/>
  <c r="AZ93" i="2"/>
  <c r="AZ97" i="2"/>
  <c r="AZ101" i="2"/>
  <c r="AZ105" i="2"/>
  <c r="AZ109" i="2"/>
  <c r="AZ113" i="2"/>
  <c r="AZ117" i="2"/>
  <c r="AZ121" i="2"/>
  <c r="AZ125" i="2"/>
  <c r="AZ129" i="2"/>
  <c r="AZ133" i="2"/>
  <c r="AZ137" i="2"/>
  <c r="AZ141" i="2"/>
  <c r="AZ145" i="2"/>
  <c r="AZ149" i="2"/>
  <c r="AZ153" i="2"/>
  <c r="AZ157" i="2"/>
  <c r="AZ161" i="2"/>
  <c r="AZ165" i="2"/>
  <c r="AZ169" i="2"/>
  <c r="AZ173" i="2"/>
  <c r="AZ177" i="2"/>
  <c r="AZ181" i="2"/>
  <c r="AZ185" i="2"/>
  <c r="AZ189" i="2"/>
  <c r="AZ193" i="2"/>
  <c r="AZ197" i="2"/>
  <c r="AZ201" i="2"/>
  <c r="AZ205" i="2"/>
  <c r="AZ209" i="2"/>
  <c r="AZ213" i="2"/>
  <c r="AZ217" i="2"/>
  <c r="AZ221" i="2"/>
  <c r="AZ225" i="2"/>
  <c r="AZ229" i="2"/>
  <c r="AZ233" i="2"/>
  <c r="AZ237" i="2"/>
  <c r="AZ241" i="2"/>
  <c r="AZ245" i="2"/>
  <c r="AZ249" i="2"/>
  <c r="AZ253" i="2"/>
  <c r="AZ257" i="2"/>
  <c r="AZ261" i="2"/>
  <c r="AZ265" i="2"/>
  <c r="AZ269" i="2"/>
  <c r="AZ273" i="2"/>
  <c r="AZ277" i="2"/>
  <c r="AZ281" i="2"/>
  <c r="AZ285" i="2"/>
  <c r="AZ289" i="2"/>
  <c r="AZ293" i="2"/>
  <c r="AZ297" i="2"/>
  <c r="AZ301" i="2"/>
  <c r="AZ305" i="2"/>
  <c r="AZ309" i="2"/>
  <c r="AZ313" i="2"/>
  <c r="AZ317" i="2"/>
  <c r="AZ321" i="2"/>
  <c r="AZ325" i="2"/>
  <c r="AZ329" i="2"/>
  <c r="AZ333" i="2"/>
  <c r="AZ337" i="2"/>
  <c r="AZ341" i="2"/>
  <c r="AZ345" i="2"/>
  <c r="AZ349" i="2"/>
  <c r="AZ353" i="2"/>
  <c r="AZ357" i="2"/>
  <c r="AZ361" i="2"/>
  <c r="AZ365" i="2"/>
  <c r="AZ369" i="2"/>
  <c r="AZ373" i="2"/>
  <c r="AZ377" i="2"/>
  <c r="AZ381" i="2"/>
  <c r="AZ385" i="2"/>
  <c r="AZ389" i="2"/>
  <c r="AZ393" i="2"/>
  <c r="AZ397" i="2"/>
  <c r="AZ401" i="2"/>
  <c r="AZ405" i="2"/>
  <c r="AZ409" i="2"/>
  <c r="AZ413" i="2"/>
  <c r="AZ417" i="2"/>
  <c r="AZ421" i="2"/>
  <c r="AZ425" i="2"/>
  <c r="AZ429" i="2"/>
  <c r="AZ433" i="2"/>
  <c r="AZ437" i="2"/>
  <c r="AZ441" i="2"/>
  <c r="AZ445" i="2"/>
  <c r="AZ449" i="2"/>
  <c r="AZ453" i="2"/>
  <c r="AZ457" i="2"/>
  <c r="AZ461" i="2"/>
  <c r="AZ465" i="2"/>
  <c r="AZ469" i="2"/>
  <c r="AZ473" i="2"/>
  <c r="AZ477" i="2"/>
  <c r="AZ481" i="2"/>
  <c r="AZ485" i="2"/>
  <c r="AZ489" i="2"/>
  <c r="AZ493" i="2"/>
  <c r="AZ497" i="2"/>
  <c r="AZ501" i="2"/>
  <c r="AZ505" i="2"/>
  <c r="AZ509" i="2"/>
  <c r="AZ513" i="2"/>
  <c r="AZ517" i="2"/>
  <c r="AZ521" i="2"/>
  <c r="AZ525" i="2"/>
  <c r="AZ529" i="2"/>
  <c r="AZ533" i="2"/>
  <c r="AZ537" i="2"/>
  <c r="AZ541" i="2"/>
  <c r="AZ545" i="2"/>
  <c r="AZ549" i="2"/>
  <c r="AZ553" i="2"/>
  <c r="AZ557" i="2"/>
  <c r="AZ561" i="2"/>
  <c r="AZ565" i="2"/>
  <c r="AZ569" i="2"/>
  <c r="AZ573" i="2"/>
  <c r="AZ577" i="2"/>
  <c r="AZ581" i="2"/>
  <c r="AZ5" i="2"/>
  <c r="AZ13" i="2"/>
  <c r="AZ21" i="2"/>
  <c r="AZ29" i="2"/>
  <c r="AZ37" i="2"/>
  <c r="AZ45" i="2"/>
  <c r="AZ53" i="2"/>
  <c r="AZ61" i="2"/>
  <c r="AZ69" i="2"/>
  <c r="AZ76" i="2"/>
  <c r="AZ80" i="2"/>
  <c r="AZ84" i="2"/>
  <c r="AZ88" i="2"/>
  <c r="AZ92" i="2"/>
  <c r="AZ96" i="2"/>
  <c r="AZ100" i="2"/>
  <c r="AZ104" i="2"/>
  <c r="AZ108" i="2"/>
  <c r="AZ112" i="2"/>
  <c r="AZ116" i="2"/>
  <c r="AZ120" i="2"/>
  <c r="AZ124" i="2"/>
  <c r="AZ128" i="2"/>
  <c r="AZ132" i="2"/>
  <c r="AZ136" i="2"/>
  <c r="AZ140" i="2"/>
  <c r="AZ144" i="2"/>
  <c r="AZ148" i="2"/>
  <c r="AZ152" i="2"/>
  <c r="AZ156" i="2"/>
  <c r="AZ160" i="2"/>
  <c r="AZ164" i="2"/>
  <c r="AZ168" i="2"/>
  <c r="AZ172" i="2"/>
  <c r="AZ176" i="2"/>
  <c r="AZ180" i="2"/>
  <c r="AZ184" i="2"/>
  <c r="AZ188" i="2"/>
  <c r="AZ192" i="2"/>
  <c r="AZ196" i="2"/>
  <c r="AZ200" i="2"/>
  <c r="AZ204" i="2"/>
  <c r="AZ208" i="2"/>
  <c r="AZ212" i="2"/>
  <c r="AZ216" i="2"/>
  <c r="AZ220" i="2"/>
  <c r="AZ224" i="2"/>
  <c r="AZ228" i="2"/>
  <c r="AZ232" i="2"/>
  <c r="AZ236" i="2"/>
  <c r="AZ240" i="2"/>
  <c r="AZ244" i="2"/>
  <c r="AZ248" i="2"/>
  <c r="AZ252" i="2"/>
  <c r="AZ256" i="2"/>
  <c r="AZ260" i="2"/>
  <c r="AZ264" i="2"/>
  <c r="AZ268" i="2"/>
  <c r="AZ272" i="2"/>
  <c r="AZ276" i="2"/>
  <c r="AZ280" i="2"/>
  <c r="AZ284" i="2"/>
  <c r="AZ288" i="2"/>
  <c r="AZ292" i="2"/>
  <c r="AZ296" i="2"/>
  <c r="AZ300" i="2"/>
  <c r="AZ304" i="2"/>
  <c r="AZ308" i="2"/>
  <c r="AZ312" i="2"/>
  <c r="AZ316" i="2"/>
  <c r="AZ320" i="2"/>
  <c r="AZ324" i="2"/>
  <c r="AZ328" i="2"/>
  <c r="AZ332" i="2"/>
  <c r="AZ336" i="2"/>
  <c r="AZ340" i="2"/>
  <c r="AZ344" i="2"/>
  <c r="AZ348" i="2"/>
  <c r="AZ352" i="2"/>
  <c r="AZ356" i="2"/>
  <c r="AZ360" i="2"/>
  <c r="AZ364" i="2"/>
  <c r="AZ368" i="2"/>
  <c r="AZ372" i="2"/>
  <c r="AZ376" i="2"/>
  <c r="AZ380" i="2"/>
  <c r="AZ384" i="2"/>
  <c r="AZ388" i="2"/>
  <c r="AZ392" i="2"/>
  <c r="AZ396" i="2"/>
  <c r="AZ400" i="2"/>
  <c r="AZ404" i="2"/>
  <c r="AZ408" i="2"/>
  <c r="AZ412" i="2"/>
  <c r="AZ416" i="2"/>
  <c r="AZ420" i="2"/>
  <c r="AZ424" i="2"/>
  <c r="AZ428" i="2"/>
  <c r="AZ432" i="2"/>
  <c r="AZ436" i="2"/>
  <c r="AZ440" i="2"/>
  <c r="AZ444" i="2"/>
  <c r="AZ448" i="2"/>
  <c r="AZ452" i="2"/>
  <c r="AZ456" i="2"/>
  <c r="AZ460" i="2"/>
  <c r="AZ464" i="2"/>
  <c r="AZ468" i="2"/>
  <c r="AZ472" i="2"/>
  <c r="AZ476" i="2"/>
  <c r="AZ480" i="2"/>
  <c r="AZ484" i="2"/>
  <c r="AZ488" i="2"/>
  <c r="AZ492" i="2"/>
  <c r="AZ496" i="2"/>
  <c r="AZ500" i="2"/>
  <c r="AZ504" i="2"/>
  <c r="AZ508" i="2"/>
  <c r="AZ512" i="2"/>
  <c r="AZ516" i="2"/>
  <c r="AZ520" i="2"/>
  <c r="AZ524" i="2"/>
  <c r="AZ528" i="2"/>
  <c r="AZ532" i="2"/>
  <c r="AZ536" i="2"/>
  <c r="AZ540" i="2"/>
  <c r="AZ544" i="2"/>
  <c r="AZ548" i="2"/>
  <c r="AZ552" i="2"/>
  <c r="AZ556" i="2"/>
  <c r="AZ560" i="2"/>
  <c r="AZ564" i="2"/>
  <c r="AZ568" i="2"/>
  <c r="AZ572" i="2"/>
  <c r="AZ576" i="2"/>
  <c r="AZ580" i="2"/>
  <c r="AZ584" i="2"/>
  <c r="AZ9" i="2"/>
  <c r="AZ25" i="2"/>
  <c r="AZ41" i="2"/>
  <c r="AZ57" i="2"/>
  <c r="AZ73" i="2"/>
  <c r="AZ82" i="2"/>
  <c r="AZ90" i="2"/>
  <c r="AZ98" i="2"/>
  <c r="AZ106" i="2"/>
  <c r="AZ114" i="2"/>
  <c r="AZ122" i="2"/>
  <c r="AZ130" i="2"/>
  <c r="AZ138" i="2"/>
  <c r="AZ146" i="2"/>
  <c r="AZ154" i="2"/>
  <c r="AZ162" i="2"/>
  <c r="AZ170" i="2"/>
  <c r="AZ178" i="2"/>
  <c r="AZ186" i="2"/>
  <c r="AZ194" i="2"/>
  <c r="AZ202" i="2"/>
  <c r="AZ210" i="2"/>
  <c r="AZ218" i="2"/>
  <c r="AZ226" i="2"/>
  <c r="AZ234" i="2"/>
  <c r="AZ242" i="2"/>
  <c r="AZ250" i="2"/>
  <c r="AZ258" i="2"/>
  <c r="AZ266" i="2"/>
  <c r="AZ274" i="2"/>
  <c r="AZ282" i="2"/>
  <c r="AZ290" i="2"/>
  <c r="AZ298" i="2"/>
  <c r="AZ306" i="2"/>
  <c r="AZ314" i="2"/>
  <c r="AZ322" i="2"/>
  <c r="AZ330" i="2"/>
  <c r="AZ338" i="2"/>
  <c r="AZ346" i="2"/>
  <c r="AZ354" i="2"/>
  <c r="AZ362" i="2"/>
  <c r="AZ370" i="2"/>
  <c r="AZ378" i="2"/>
  <c r="AZ386" i="2"/>
  <c r="AZ394" i="2"/>
  <c r="AZ402" i="2"/>
  <c r="AZ410" i="2"/>
  <c r="AZ418" i="2"/>
  <c r="AZ426" i="2"/>
  <c r="AZ434" i="2"/>
  <c r="AZ442" i="2"/>
  <c r="AZ450" i="2"/>
  <c r="AZ458" i="2"/>
  <c r="AZ466" i="2"/>
  <c r="AZ474" i="2"/>
  <c r="AZ482" i="2"/>
  <c r="AZ490" i="2"/>
  <c r="AZ498" i="2"/>
  <c r="AZ506" i="2"/>
  <c r="AZ514" i="2"/>
  <c r="AZ522" i="2"/>
  <c r="AZ530" i="2"/>
  <c r="AZ538" i="2"/>
  <c r="AZ546" i="2"/>
  <c r="AZ554" i="2"/>
  <c r="AZ562" i="2"/>
  <c r="AZ570" i="2"/>
  <c r="AZ578" i="2"/>
  <c r="AZ585" i="2"/>
  <c r="AZ589" i="2"/>
  <c r="AZ593" i="2"/>
  <c r="AZ597" i="2"/>
  <c r="AZ601" i="2"/>
  <c r="AZ605" i="2"/>
  <c r="AZ609" i="2"/>
  <c r="AZ3" i="2"/>
  <c r="AZ12" i="2"/>
  <c r="AZ28" i="2"/>
  <c r="AZ44" i="2"/>
  <c r="AZ60" i="2"/>
  <c r="AZ75" i="2"/>
  <c r="AZ83" i="2"/>
  <c r="AZ91" i="2"/>
  <c r="AZ99" i="2"/>
  <c r="AZ107" i="2"/>
  <c r="AZ115" i="2"/>
  <c r="AZ123" i="2"/>
  <c r="AZ131" i="2"/>
  <c r="AZ139" i="2"/>
  <c r="AZ147" i="2"/>
  <c r="AZ155" i="2"/>
  <c r="AZ163" i="2"/>
  <c r="AZ171" i="2"/>
  <c r="AZ179" i="2"/>
  <c r="AZ187" i="2"/>
  <c r="AZ195" i="2"/>
  <c r="AZ203" i="2"/>
  <c r="AZ211" i="2"/>
  <c r="AZ219" i="2"/>
  <c r="AZ227" i="2"/>
  <c r="AZ235" i="2"/>
  <c r="AZ243" i="2"/>
  <c r="AZ251" i="2"/>
  <c r="AZ259" i="2"/>
  <c r="AZ267" i="2"/>
  <c r="AZ275" i="2"/>
  <c r="AZ283" i="2"/>
  <c r="AZ291" i="2"/>
  <c r="AZ299" i="2"/>
  <c r="AZ307" i="2"/>
  <c r="AZ315" i="2"/>
  <c r="AZ323" i="2"/>
  <c r="AZ331" i="2"/>
  <c r="AZ339" i="2"/>
  <c r="AZ347" i="2"/>
  <c r="AZ355" i="2"/>
  <c r="AZ363" i="2"/>
  <c r="AZ371" i="2"/>
  <c r="AZ379" i="2"/>
  <c r="AZ387" i="2"/>
  <c r="AZ395" i="2"/>
  <c r="AZ403" i="2"/>
  <c r="AZ411" i="2"/>
  <c r="AZ419" i="2"/>
  <c r="AZ427" i="2"/>
  <c r="AZ435" i="2"/>
  <c r="AZ443" i="2"/>
  <c r="AZ451" i="2"/>
  <c r="AZ459" i="2"/>
  <c r="AZ467" i="2"/>
  <c r="AZ475" i="2"/>
  <c r="AZ483" i="2"/>
  <c r="AZ491" i="2"/>
  <c r="AZ499" i="2"/>
  <c r="AZ507" i="2"/>
  <c r="AZ515" i="2"/>
  <c r="AZ523" i="2"/>
  <c r="AZ531" i="2"/>
  <c r="AZ539" i="2"/>
  <c r="AZ547" i="2"/>
  <c r="AZ555" i="2"/>
  <c r="AZ563" i="2"/>
  <c r="AZ571" i="2"/>
  <c r="AZ579" i="2"/>
  <c r="AZ586" i="2"/>
  <c r="AZ590" i="2"/>
  <c r="AZ594" i="2"/>
  <c r="AZ598" i="2"/>
  <c r="AZ602" i="2"/>
  <c r="AZ606" i="2"/>
  <c r="AZ610" i="2"/>
  <c r="AZ33" i="2"/>
  <c r="AZ65" i="2"/>
  <c r="AZ86" i="2"/>
  <c r="AZ102" i="2"/>
  <c r="AZ118" i="2"/>
  <c r="AZ134" i="2"/>
  <c r="AZ150" i="2"/>
  <c r="AZ166" i="2"/>
  <c r="AZ182" i="2"/>
  <c r="AZ198" i="2"/>
  <c r="AZ214" i="2"/>
  <c r="AZ230" i="2"/>
  <c r="AZ246" i="2"/>
  <c r="AZ262" i="2"/>
  <c r="AZ278" i="2"/>
  <c r="AZ294" i="2"/>
  <c r="AZ310" i="2"/>
  <c r="AZ326" i="2"/>
  <c r="AZ342" i="2"/>
  <c r="AZ358" i="2"/>
  <c r="AZ374" i="2"/>
  <c r="AZ390" i="2"/>
  <c r="AZ406" i="2"/>
  <c r="AZ422" i="2"/>
  <c r="AZ438" i="2"/>
  <c r="AZ454" i="2"/>
  <c r="AZ470" i="2"/>
  <c r="AZ486" i="2"/>
  <c r="AZ502" i="2"/>
  <c r="AZ518" i="2"/>
  <c r="AZ534" i="2"/>
  <c r="AZ550" i="2"/>
  <c r="AZ566" i="2"/>
  <c r="AZ582" i="2"/>
  <c r="AZ591" i="2"/>
  <c r="AZ599" i="2"/>
  <c r="AZ607" i="2"/>
  <c r="AZ20" i="2"/>
  <c r="AZ52" i="2"/>
  <c r="AZ79" i="2"/>
  <c r="AZ95" i="2"/>
  <c r="AZ111" i="2"/>
  <c r="AZ127" i="2"/>
  <c r="AZ143" i="2"/>
  <c r="AZ159" i="2"/>
  <c r="AZ175" i="2"/>
  <c r="AZ191" i="2"/>
  <c r="AZ207" i="2"/>
  <c r="AZ223" i="2"/>
  <c r="AZ239" i="2"/>
  <c r="AZ255" i="2"/>
  <c r="AZ271" i="2"/>
  <c r="AZ287" i="2"/>
  <c r="AZ303" i="2"/>
  <c r="AZ319" i="2"/>
  <c r="AZ335" i="2"/>
  <c r="AZ351" i="2"/>
  <c r="AZ367" i="2"/>
  <c r="AZ383" i="2"/>
  <c r="AZ399" i="2"/>
  <c r="AZ415" i="2"/>
  <c r="AZ431" i="2"/>
  <c r="AZ447" i="2"/>
  <c r="AZ463" i="2"/>
  <c r="AZ479" i="2"/>
  <c r="AZ495" i="2"/>
  <c r="AZ511" i="2"/>
  <c r="AZ527" i="2"/>
  <c r="AZ543" i="2"/>
  <c r="AZ559" i="2"/>
  <c r="AZ575" i="2"/>
  <c r="AZ588" i="2"/>
  <c r="AZ596" i="2"/>
  <c r="AZ604" i="2"/>
  <c r="AZ612" i="2"/>
  <c r="AZ4" i="2"/>
  <c r="AZ68" i="2"/>
  <c r="AZ103" i="2"/>
  <c r="AZ135" i="2"/>
  <c r="AZ167" i="2"/>
  <c r="AZ199" i="2"/>
  <c r="AZ231" i="2"/>
  <c r="AZ263" i="2"/>
  <c r="AZ295" i="2"/>
  <c r="AZ327" i="2"/>
  <c r="AZ359" i="2"/>
  <c r="AZ391" i="2"/>
  <c r="AZ423" i="2"/>
  <c r="AZ455" i="2"/>
  <c r="AZ487" i="2"/>
  <c r="AZ519" i="2"/>
  <c r="AZ551" i="2"/>
  <c r="AZ583" i="2"/>
  <c r="AZ600" i="2"/>
  <c r="AZ49" i="2"/>
  <c r="AZ94" i="2"/>
  <c r="AZ126" i="2"/>
  <c r="AZ158" i="2"/>
  <c r="AZ190" i="2"/>
  <c r="AZ222" i="2"/>
  <c r="AZ254" i="2"/>
  <c r="AZ286" i="2"/>
  <c r="AZ318" i="2"/>
  <c r="AZ350" i="2"/>
  <c r="AZ382" i="2"/>
  <c r="AZ414" i="2"/>
  <c r="AZ446" i="2"/>
  <c r="AZ478" i="2"/>
  <c r="AZ510" i="2"/>
  <c r="AZ542" i="2"/>
  <c r="AZ574" i="2"/>
  <c r="AZ595" i="2"/>
  <c r="AZ611" i="2"/>
  <c r="AZ17" i="2"/>
  <c r="AZ110" i="2"/>
  <c r="AZ174" i="2"/>
  <c r="AZ238" i="2"/>
  <c r="AZ302" i="2"/>
  <c r="AZ366" i="2"/>
  <c r="AZ430" i="2"/>
  <c r="AZ494" i="2"/>
  <c r="AZ558" i="2"/>
  <c r="AZ603" i="2"/>
  <c r="AZ36" i="2"/>
  <c r="AZ119" i="2"/>
  <c r="AZ183" i="2"/>
  <c r="AZ247" i="2"/>
  <c r="AZ311" i="2"/>
  <c r="AZ375" i="2"/>
  <c r="AZ439" i="2"/>
  <c r="AZ503" i="2"/>
  <c r="AZ567" i="2"/>
  <c r="AZ608" i="2"/>
  <c r="AZ78" i="2"/>
  <c r="AZ142" i="2"/>
  <c r="AZ206" i="2"/>
  <c r="AZ270" i="2"/>
  <c r="AZ334" i="2"/>
  <c r="AZ398" i="2"/>
  <c r="AZ462" i="2"/>
  <c r="AZ526" i="2"/>
  <c r="AZ587" i="2"/>
  <c r="AZ87" i="2"/>
  <c r="AZ151" i="2"/>
  <c r="AZ215" i="2"/>
  <c r="AZ279" i="2"/>
  <c r="AZ343" i="2"/>
  <c r="AZ407" i="2"/>
  <c r="AZ471" i="2"/>
  <c r="AZ535" i="2"/>
  <c r="AZ592" i="2"/>
  <c r="T10" i="2"/>
  <c r="T6" i="2"/>
  <c r="T9" i="2"/>
  <c r="T19" i="2"/>
  <c r="T23" i="2"/>
  <c r="T27" i="2"/>
  <c r="T31" i="2"/>
  <c r="T37" i="2"/>
  <c r="T49" i="2"/>
  <c r="T51" i="2"/>
  <c r="X4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5" i="2"/>
  <c r="X10" i="2"/>
  <c r="X15" i="2"/>
  <c r="X21" i="2"/>
  <c r="X26" i="2"/>
  <c r="X31" i="2"/>
  <c r="X37" i="2"/>
  <c r="X42" i="2"/>
  <c r="X47" i="2"/>
  <c r="X53" i="2"/>
  <c r="X58" i="2"/>
  <c r="X63" i="2"/>
  <c r="X69" i="2"/>
  <c r="X74" i="2"/>
  <c r="X79" i="2"/>
  <c r="X85" i="2"/>
  <c r="X90" i="2"/>
  <c r="X95" i="2"/>
  <c r="X101" i="2"/>
  <c r="X106" i="2"/>
  <c r="X111" i="2"/>
  <c r="X117" i="2"/>
  <c r="X122" i="2"/>
  <c r="X127" i="2"/>
  <c r="X133" i="2"/>
  <c r="X138" i="2"/>
  <c r="X143" i="2"/>
  <c r="X149" i="2"/>
  <c r="X154" i="2"/>
  <c r="X159" i="2"/>
  <c r="X165" i="2"/>
  <c r="X170" i="2"/>
  <c r="X175" i="2"/>
  <c r="X181" i="2"/>
  <c r="X186" i="2"/>
  <c r="X191" i="2"/>
  <c r="X197" i="2"/>
  <c r="X202" i="2"/>
  <c r="X207" i="2"/>
  <c r="X213" i="2"/>
  <c r="X218" i="2"/>
  <c r="X223" i="2"/>
  <c r="X229" i="2"/>
  <c r="X234" i="2"/>
  <c r="X239" i="2"/>
  <c r="X245" i="2"/>
  <c r="X250" i="2"/>
  <c r="X255" i="2"/>
  <c r="X261" i="2"/>
  <c r="X266" i="2"/>
  <c r="X271" i="2"/>
  <c r="X277" i="2"/>
  <c r="X282" i="2"/>
  <c r="X287" i="2"/>
  <c r="X293" i="2"/>
  <c r="X298" i="2"/>
  <c r="X303" i="2"/>
  <c r="X309" i="2"/>
  <c r="X314" i="2"/>
  <c r="X319" i="2"/>
  <c r="X325" i="2"/>
  <c r="X330" i="2"/>
  <c r="X335" i="2"/>
  <c r="X341" i="2"/>
  <c r="X346" i="2"/>
  <c r="X351" i="2"/>
  <c r="X357" i="2"/>
  <c r="X362" i="2"/>
  <c r="X367" i="2"/>
  <c r="X373" i="2"/>
  <c r="X378" i="2"/>
  <c r="X383" i="2"/>
  <c r="X389" i="2"/>
  <c r="X394" i="2"/>
  <c r="X399" i="2"/>
  <c r="X405" i="2"/>
  <c r="X410" i="2"/>
  <c r="X415" i="2"/>
  <c r="X421" i="2"/>
  <c r="X426" i="2"/>
  <c r="X431" i="2"/>
  <c r="X437" i="2"/>
  <c r="X442" i="2"/>
  <c r="X447" i="2"/>
  <c r="X453" i="2"/>
  <c r="X458" i="2"/>
  <c r="X463" i="2"/>
  <c r="X469" i="2"/>
  <c r="X474" i="2"/>
  <c r="X479" i="2"/>
  <c r="X485" i="2"/>
  <c r="X490" i="2"/>
  <c r="X495" i="2"/>
  <c r="X501" i="2"/>
  <c r="X506" i="2"/>
  <c r="X511" i="2"/>
  <c r="X517" i="2"/>
  <c r="X522" i="2"/>
  <c r="X527" i="2"/>
  <c r="X533" i="2"/>
  <c r="X538" i="2"/>
  <c r="X543" i="2"/>
  <c r="X549" i="2"/>
  <c r="X554" i="2"/>
  <c r="X559" i="2"/>
  <c r="X565" i="2"/>
  <c r="X570" i="2"/>
  <c r="X575" i="2"/>
  <c r="X581" i="2"/>
  <c r="X586" i="2"/>
  <c r="X591" i="2"/>
  <c r="X597" i="2"/>
  <c r="X602" i="2"/>
  <c r="X607" i="2"/>
  <c r="X3" i="2"/>
  <c r="X6" i="2"/>
  <c r="X13" i="2"/>
  <c r="X19" i="2"/>
  <c r="X27" i="2"/>
  <c r="X34" i="2"/>
  <c r="X41" i="2"/>
  <c r="X49" i="2"/>
  <c r="X55" i="2"/>
  <c r="X62" i="2"/>
  <c r="X70" i="2"/>
  <c r="X77" i="2"/>
  <c r="X83" i="2"/>
  <c r="X91" i="2"/>
  <c r="X98" i="2"/>
  <c r="X105" i="2"/>
  <c r="X113" i="2"/>
  <c r="X119" i="2"/>
  <c r="X126" i="2"/>
  <c r="X134" i="2"/>
  <c r="X141" i="2"/>
  <c r="X147" i="2"/>
  <c r="X155" i="2"/>
  <c r="X162" i="2"/>
  <c r="X169" i="2"/>
  <c r="X177" i="2"/>
  <c r="X183" i="2"/>
  <c r="X190" i="2"/>
  <c r="X198" i="2"/>
  <c r="X205" i="2"/>
  <c r="X211" i="2"/>
  <c r="X219" i="2"/>
  <c r="X226" i="2"/>
  <c r="X233" i="2"/>
  <c r="X241" i="2"/>
  <c r="X247" i="2"/>
  <c r="X254" i="2"/>
  <c r="X262" i="2"/>
  <c r="X269" i="2"/>
  <c r="X275" i="2"/>
  <c r="X283" i="2"/>
  <c r="X290" i="2"/>
  <c r="X297" i="2"/>
  <c r="X305" i="2"/>
  <c r="X311" i="2"/>
  <c r="X318" i="2"/>
  <c r="X326" i="2"/>
  <c r="X333" i="2"/>
  <c r="X339" i="2"/>
  <c r="X347" i="2"/>
  <c r="X354" i="2"/>
  <c r="X361" i="2"/>
  <c r="X369" i="2"/>
  <c r="X375" i="2"/>
  <c r="X382" i="2"/>
  <c r="X390" i="2"/>
  <c r="X397" i="2"/>
  <c r="X403" i="2"/>
  <c r="X411" i="2"/>
  <c r="X418" i="2"/>
  <c r="X425" i="2"/>
  <c r="X433" i="2"/>
  <c r="X439" i="2"/>
  <c r="X446" i="2"/>
  <c r="X454" i="2"/>
  <c r="X461" i="2"/>
  <c r="X467" i="2"/>
  <c r="X475" i="2"/>
  <c r="X482" i="2"/>
  <c r="X489" i="2"/>
  <c r="X497" i="2"/>
  <c r="X503" i="2"/>
  <c r="X510" i="2"/>
  <c r="X518" i="2"/>
  <c r="X525" i="2"/>
  <c r="X531" i="2"/>
  <c r="X539" i="2"/>
  <c r="X546" i="2"/>
  <c r="X553" i="2"/>
  <c r="X561" i="2"/>
  <c r="X567" i="2"/>
  <c r="X574" i="2"/>
  <c r="X582" i="2"/>
  <c r="X589" i="2"/>
  <c r="X595" i="2"/>
  <c r="X603" i="2"/>
  <c r="X610" i="2"/>
  <c r="X7" i="2"/>
  <c r="X14" i="2"/>
  <c r="X22" i="2"/>
  <c r="X29" i="2"/>
  <c r="X35" i="2"/>
  <c r="X43" i="2"/>
  <c r="X50" i="2"/>
  <c r="X57" i="2"/>
  <c r="X65" i="2"/>
  <c r="X71" i="2"/>
  <c r="X78" i="2"/>
  <c r="X86" i="2"/>
  <c r="X93" i="2"/>
  <c r="X99" i="2"/>
  <c r="X107" i="2"/>
  <c r="X114" i="2"/>
  <c r="X121" i="2"/>
  <c r="X129" i="2"/>
  <c r="X135" i="2"/>
  <c r="X142" i="2"/>
  <c r="X150" i="2"/>
  <c r="X157" i="2"/>
  <c r="X163" i="2"/>
  <c r="X171" i="2"/>
  <c r="X178" i="2"/>
  <c r="X185" i="2"/>
  <c r="X193" i="2"/>
  <c r="X199" i="2"/>
  <c r="X206" i="2"/>
  <c r="X214" i="2"/>
  <c r="X221" i="2"/>
  <c r="X227" i="2"/>
  <c r="X235" i="2"/>
  <c r="X242" i="2"/>
  <c r="X249" i="2"/>
  <c r="X257" i="2"/>
  <c r="X263" i="2"/>
  <c r="X270" i="2"/>
  <c r="X278" i="2"/>
  <c r="X285" i="2"/>
  <c r="X291" i="2"/>
  <c r="X299" i="2"/>
  <c r="X306" i="2"/>
  <c r="X313" i="2"/>
  <c r="X321" i="2"/>
  <c r="X327" i="2"/>
  <c r="X334" i="2"/>
  <c r="X342" i="2"/>
  <c r="X349" i="2"/>
  <c r="X355" i="2"/>
  <c r="X363" i="2"/>
  <c r="X370" i="2"/>
  <c r="X377" i="2"/>
  <c r="X385" i="2"/>
  <c r="X391" i="2"/>
  <c r="X398" i="2"/>
  <c r="X406" i="2"/>
  <c r="X413" i="2"/>
  <c r="X419" i="2"/>
  <c r="X427" i="2"/>
  <c r="X434" i="2"/>
  <c r="X441" i="2"/>
  <c r="X449" i="2"/>
  <c r="X455" i="2"/>
  <c r="X462" i="2"/>
  <c r="X470" i="2"/>
  <c r="X477" i="2"/>
  <c r="X483" i="2"/>
  <c r="X491" i="2"/>
  <c r="X498" i="2"/>
  <c r="X505" i="2"/>
  <c r="X513" i="2"/>
  <c r="X519" i="2"/>
  <c r="X526" i="2"/>
  <c r="X534" i="2"/>
  <c r="X541" i="2"/>
  <c r="X547" i="2"/>
  <c r="X555" i="2"/>
  <c r="X562" i="2"/>
  <c r="X569" i="2"/>
  <c r="X577" i="2"/>
  <c r="X583" i="2"/>
  <c r="X590" i="2"/>
  <c r="X598" i="2"/>
  <c r="X605" i="2"/>
  <c r="X611" i="2"/>
  <c r="X18" i="2"/>
  <c r="X33" i="2"/>
  <c r="X46" i="2"/>
  <c r="X61" i="2"/>
  <c r="X75" i="2"/>
  <c r="X89" i="2"/>
  <c r="X103" i="2"/>
  <c r="X118" i="2"/>
  <c r="X131" i="2"/>
  <c r="X146" i="2"/>
  <c r="X161" i="2"/>
  <c r="X174" i="2"/>
  <c r="X189" i="2"/>
  <c r="X203" i="2"/>
  <c r="X217" i="2"/>
  <c r="X231" i="2"/>
  <c r="X246" i="2"/>
  <c r="X259" i="2"/>
  <c r="X274" i="2"/>
  <c r="X289" i="2"/>
  <c r="X302" i="2"/>
  <c r="X317" i="2"/>
  <c r="X331" i="2"/>
  <c r="X345" i="2"/>
  <c r="X359" i="2"/>
  <c r="X374" i="2"/>
  <c r="X387" i="2"/>
  <c r="X402" i="2"/>
  <c r="X417" i="2"/>
  <c r="X430" i="2"/>
  <c r="X445" i="2"/>
  <c r="X459" i="2"/>
  <c r="X473" i="2"/>
  <c r="X487" i="2"/>
  <c r="X502" i="2"/>
  <c r="X515" i="2"/>
  <c r="X530" i="2"/>
  <c r="X545" i="2"/>
  <c r="X558" i="2"/>
  <c r="X573" i="2"/>
  <c r="X587" i="2"/>
  <c r="X601" i="2"/>
  <c r="X9" i="2"/>
  <c r="X23" i="2"/>
  <c r="X38" i="2"/>
  <c r="X51" i="2"/>
  <c r="X66" i="2"/>
  <c r="X81" i="2"/>
  <c r="X94" i="2"/>
  <c r="X109" i="2"/>
  <c r="X123" i="2"/>
  <c r="X137" i="2"/>
  <c r="X151" i="2"/>
  <c r="X166" i="2"/>
  <c r="X179" i="2"/>
  <c r="X194" i="2"/>
  <c r="X209" i="2"/>
  <c r="X222" i="2"/>
  <c r="X237" i="2"/>
  <c r="X251" i="2"/>
  <c r="X265" i="2"/>
  <c r="X279" i="2"/>
  <c r="X294" i="2"/>
  <c r="X307" i="2"/>
  <c r="X322" i="2"/>
  <c r="X337" i="2"/>
  <c r="X350" i="2"/>
  <c r="X365" i="2"/>
  <c r="X379" i="2"/>
  <c r="X393" i="2"/>
  <c r="X407" i="2"/>
  <c r="X422" i="2"/>
  <c r="X435" i="2"/>
  <c r="X450" i="2"/>
  <c r="X465" i="2"/>
  <c r="X478" i="2"/>
  <c r="X493" i="2"/>
  <c r="X507" i="2"/>
  <c r="X521" i="2"/>
  <c r="X535" i="2"/>
  <c r="X550" i="2"/>
  <c r="X563" i="2"/>
  <c r="X578" i="2"/>
  <c r="X593" i="2"/>
  <c r="X606" i="2"/>
  <c r="X11" i="2"/>
  <c r="X25" i="2"/>
  <c r="X39" i="2"/>
  <c r="X54" i="2"/>
  <c r="X67" i="2"/>
  <c r="X82" i="2"/>
  <c r="X97" i="2"/>
  <c r="X110" i="2"/>
  <c r="X125" i="2"/>
  <c r="X139" i="2"/>
  <c r="X153" i="2"/>
  <c r="X167" i="2"/>
  <c r="X182" i="2"/>
  <c r="X195" i="2"/>
  <c r="X210" i="2"/>
  <c r="X225" i="2"/>
  <c r="X238" i="2"/>
  <c r="X253" i="2"/>
  <c r="X267" i="2"/>
  <c r="X281" i="2"/>
  <c r="X295" i="2"/>
  <c r="X310" i="2"/>
  <c r="X323" i="2"/>
  <c r="X338" i="2"/>
  <c r="X353" i="2"/>
  <c r="X366" i="2"/>
  <c r="X381" i="2"/>
  <c r="X395" i="2"/>
  <c r="X409" i="2"/>
  <c r="X423" i="2"/>
  <c r="X438" i="2"/>
  <c r="X451" i="2"/>
  <c r="X466" i="2"/>
  <c r="X481" i="2"/>
  <c r="X494" i="2"/>
  <c r="X509" i="2"/>
  <c r="X523" i="2"/>
  <c r="X537" i="2"/>
  <c r="X551" i="2"/>
  <c r="X566" i="2"/>
  <c r="X579" i="2"/>
  <c r="X594" i="2"/>
  <c r="X609" i="2"/>
  <c r="X17" i="2"/>
  <c r="X30" i="2"/>
  <c r="X45" i="2"/>
  <c r="X59" i="2"/>
  <c r="X73" i="2"/>
  <c r="X87" i="2"/>
  <c r="X102" i="2"/>
  <c r="X115" i="2"/>
  <c r="X130" i="2"/>
  <c r="X145" i="2"/>
  <c r="X158" i="2"/>
  <c r="X173" i="2"/>
  <c r="X187" i="2"/>
  <c r="X201" i="2"/>
  <c r="X215" i="2"/>
  <c r="X230" i="2"/>
  <c r="X243" i="2"/>
  <c r="X258" i="2"/>
  <c r="X273" i="2"/>
  <c r="X286" i="2"/>
  <c r="X301" i="2"/>
  <c r="X315" i="2"/>
  <c r="X329" i="2"/>
  <c r="X343" i="2"/>
  <c r="X358" i="2"/>
  <c r="X371" i="2"/>
  <c r="X386" i="2"/>
  <c r="X401" i="2"/>
  <c r="X414" i="2"/>
  <c r="X429" i="2"/>
  <c r="X443" i="2"/>
  <c r="X457" i="2"/>
  <c r="X471" i="2"/>
  <c r="X486" i="2"/>
  <c r="X499" i="2"/>
  <c r="X514" i="2"/>
  <c r="X529" i="2"/>
  <c r="X542" i="2"/>
  <c r="X557" i="2"/>
  <c r="X571" i="2"/>
  <c r="X585" i="2"/>
  <c r="X599" i="2"/>
  <c r="BA7" i="2"/>
  <c r="BA11" i="2"/>
  <c r="BA15" i="2"/>
  <c r="BA19" i="2"/>
  <c r="BA23" i="2"/>
  <c r="BA27" i="2"/>
  <c r="BA31" i="2"/>
  <c r="BA35" i="2"/>
  <c r="BA39" i="2"/>
  <c r="BA43" i="2"/>
  <c r="BA47" i="2"/>
  <c r="BA51" i="2"/>
  <c r="BA55" i="2"/>
  <c r="BA59" i="2"/>
  <c r="BA63" i="2"/>
  <c r="BA67" i="2"/>
  <c r="BA71" i="2"/>
  <c r="BA75" i="2"/>
  <c r="BA79" i="2"/>
  <c r="BA83" i="2"/>
  <c r="BA87" i="2"/>
  <c r="BA91" i="2"/>
  <c r="BA95" i="2"/>
  <c r="BA99" i="2"/>
  <c r="BA103" i="2"/>
  <c r="BA107" i="2"/>
  <c r="BA111" i="2"/>
  <c r="BA115" i="2"/>
  <c r="BA119" i="2"/>
  <c r="BA123" i="2"/>
  <c r="BA127" i="2"/>
  <c r="BA131" i="2"/>
  <c r="BA135" i="2"/>
  <c r="BA139" i="2"/>
  <c r="BA143" i="2"/>
  <c r="BA147" i="2"/>
  <c r="BA151" i="2"/>
  <c r="BA155" i="2"/>
  <c r="BA159" i="2"/>
  <c r="BA163" i="2"/>
  <c r="BA167" i="2"/>
  <c r="BA171" i="2"/>
  <c r="BA175" i="2"/>
  <c r="BA179" i="2"/>
  <c r="BA183" i="2"/>
  <c r="BA187" i="2"/>
  <c r="BA191" i="2"/>
  <c r="BA195" i="2"/>
  <c r="BA199" i="2"/>
  <c r="BA203" i="2"/>
  <c r="BA207" i="2"/>
  <c r="BA211" i="2"/>
  <c r="BA215" i="2"/>
  <c r="BA219" i="2"/>
  <c r="BA223" i="2"/>
  <c r="BA227" i="2"/>
  <c r="BA231" i="2"/>
  <c r="BA235" i="2"/>
  <c r="BA239" i="2"/>
  <c r="BA243" i="2"/>
  <c r="BA247" i="2"/>
  <c r="BA251" i="2"/>
  <c r="BA255" i="2"/>
  <c r="BA259" i="2"/>
  <c r="BA263" i="2"/>
  <c r="BA267" i="2"/>
  <c r="BA271" i="2"/>
  <c r="BA275" i="2"/>
  <c r="BA279" i="2"/>
  <c r="BA283" i="2"/>
  <c r="BA287" i="2"/>
  <c r="BA291" i="2"/>
  <c r="BA295" i="2"/>
  <c r="BA299" i="2"/>
  <c r="BA303" i="2"/>
  <c r="BA307" i="2"/>
  <c r="BA311" i="2"/>
  <c r="BA315" i="2"/>
  <c r="BA319" i="2"/>
  <c r="BA323" i="2"/>
  <c r="BA327" i="2"/>
  <c r="BA331" i="2"/>
  <c r="BA335" i="2"/>
  <c r="BA339" i="2"/>
  <c r="BA6" i="2"/>
  <c r="BA10" i="2"/>
  <c r="BA14" i="2"/>
  <c r="BA18" i="2"/>
  <c r="BA22" i="2"/>
  <c r="BA26" i="2"/>
  <c r="BA30" i="2"/>
  <c r="BA34" i="2"/>
  <c r="BA38" i="2"/>
  <c r="BA42" i="2"/>
  <c r="BA46" i="2"/>
  <c r="BA50" i="2"/>
  <c r="BA54" i="2"/>
  <c r="BA58" i="2"/>
  <c r="BA62" i="2"/>
  <c r="BA66" i="2"/>
  <c r="BA70" i="2"/>
  <c r="BA74" i="2"/>
  <c r="BA78" i="2"/>
  <c r="BA82" i="2"/>
  <c r="BA86" i="2"/>
  <c r="BA90" i="2"/>
  <c r="BA94" i="2"/>
  <c r="BA98" i="2"/>
  <c r="BA102" i="2"/>
  <c r="BA106" i="2"/>
  <c r="BA110" i="2"/>
  <c r="BA114" i="2"/>
  <c r="BA118" i="2"/>
  <c r="BA122" i="2"/>
  <c r="BA126" i="2"/>
  <c r="BA130" i="2"/>
  <c r="BA134" i="2"/>
  <c r="BA138" i="2"/>
  <c r="BA142" i="2"/>
  <c r="BA146" i="2"/>
  <c r="BA150" i="2"/>
  <c r="BA154" i="2"/>
  <c r="BA158" i="2"/>
  <c r="BA162" i="2"/>
  <c r="BA166" i="2"/>
  <c r="BA170" i="2"/>
  <c r="BA174" i="2"/>
  <c r="BA178" i="2"/>
  <c r="BA182" i="2"/>
  <c r="BA186" i="2"/>
  <c r="BA190" i="2"/>
  <c r="BA194" i="2"/>
  <c r="BA198" i="2"/>
  <c r="BA202" i="2"/>
  <c r="BA206" i="2"/>
  <c r="BA210" i="2"/>
  <c r="BA214" i="2"/>
  <c r="BA218" i="2"/>
  <c r="BA222" i="2"/>
  <c r="BA226" i="2"/>
  <c r="BA230" i="2"/>
  <c r="BA234" i="2"/>
  <c r="BA238" i="2"/>
  <c r="BA242" i="2"/>
  <c r="BA246" i="2"/>
  <c r="BA250" i="2"/>
  <c r="BA254" i="2"/>
  <c r="BA258" i="2"/>
  <c r="BA262" i="2"/>
  <c r="BA266" i="2"/>
  <c r="BA270" i="2"/>
  <c r="BA274" i="2"/>
  <c r="BA278" i="2"/>
  <c r="BA282" i="2"/>
  <c r="BA286" i="2"/>
  <c r="BA290" i="2"/>
  <c r="BA294" i="2"/>
  <c r="BA298" i="2"/>
  <c r="BA302" i="2"/>
  <c r="BA306" i="2"/>
  <c r="BA310" i="2"/>
  <c r="BA314" i="2"/>
  <c r="BA318" i="2"/>
  <c r="BA322" i="2"/>
  <c r="BA326" i="2"/>
  <c r="BA330" i="2"/>
  <c r="BA334" i="2"/>
  <c r="BA338" i="2"/>
  <c r="BA342" i="2"/>
  <c r="BA4" i="2"/>
  <c r="BA12" i="2"/>
  <c r="BA20" i="2"/>
  <c r="BA28" i="2"/>
  <c r="BA36" i="2"/>
  <c r="BA44" i="2"/>
  <c r="BA52" i="2"/>
  <c r="BA60" i="2"/>
  <c r="BA68" i="2"/>
  <c r="BA76" i="2"/>
  <c r="BA84" i="2"/>
  <c r="BA92" i="2"/>
  <c r="BA100" i="2"/>
  <c r="BA108" i="2"/>
  <c r="BA116" i="2"/>
  <c r="BA124" i="2"/>
  <c r="BA132" i="2"/>
  <c r="BA140" i="2"/>
  <c r="BA148" i="2"/>
  <c r="BA156" i="2"/>
  <c r="BA164" i="2"/>
  <c r="BA172" i="2"/>
  <c r="BA180" i="2"/>
  <c r="BA188" i="2"/>
  <c r="BA196" i="2"/>
  <c r="BA204" i="2"/>
  <c r="BA212" i="2"/>
  <c r="BA220" i="2"/>
  <c r="BA228" i="2"/>
  <c r="BA236" i="2"/>
  <c r="BA244" i="2"/>
  <c r="BA252" i="2"/>
  <c r="BA260" i="2"/>
  <c r="BA268" i="2"/>
  <c r="BA276" i="2"/>
  <c r="BA284" i="2"/>
  <c r="BA292" i="2"/>
  <c r="BA300" i="2"/>
  <c r="BA308" i="2"/>
  <c r="BA316" i="2"/>
  <c r="BA324" i="2"/>
  <c r="BA332" i="2"/>
  <c r="BA340" i="2"/>
  <c r="BA345" i="2"/>
  <c r="BA349" i="2"/>
  <c r="BA353" i="2"/>
  <c r="BA357" i="2"/>
  <c r="BA361" i="2"/>
  <c r="BA365" i="2"/>
  <c r="BA369" i="2"/>
  <c r="BA373" i="2"/>
  <c r="BA377" i="2"/>
  <c r="BA381" i="2"/>
  <c r="BA385" i="2"/>
  <c r="BA389" i="2"/>
  <c r="BA393" i="2"/>
  <c r="BA397" i="2"/>
  <c r="BA401" i="2"/>
  <c r="BA405" i="2"/>
  <c r="BA409" i="2"/>
  <c r="BA413" i="2"/>
  <c r="BA417" i="2"/>
  <c r="BA421" i="2"/>
  <c r="BA425" i="2"/>
  <c r="BA429" i="2"/>
  <c r="BA433" i="2"/>
  <c r="BA437" i="2"/>
  <c r="BA441" i="2"/>
  <c r="BA445" i="2"/>
  <c r="BA449" i="2"/>
  <c r="BA453" i="2"/>
  <c r="BA457" i="2"/>
  <c r="BA461" i="2"/>
  <c r="BA465" i="2"/>
  <c r="BA469" i="2"/>
  <c r="BA473" i="2"/>
  <c r="BA477" i="2"/>
  <c r="BA481" i="2"/>
  <c r="BA485" i="2"/>
  <c r="BA489" i="2"/>
  <c r="BA493" i="2"/>
  <c r="BA497" i="2"/>
  <c r="BA501" i="2"/>
  <c r="BA505" i="2"/>
  <c r="BA509" i="2"/>
  <c r="BA513" i="2"/>
  <c r="BA9" i="2"/>
  <c r="BA17" i="2"/>
  <c r="BA25" i="2"/>
  <c r="BA33" i="2"/>
  <c r="BA41" i="2"/>
  <c r="BA49" i="2"/>
  <c r="BA57" i="2"/>
  <c r="BA65" i="2"/>
  <c r="BA73" i="2"/>
  <c r="BA81" i="2"/>
  <c r="BA89" i="2"/>
  <c r="BA97" i="2"/>
  <c r="BA105" i="2"/>
  <c r="BA113" i="2"/>
  <c r="BA121" i="2"/>
  <c r="BA129" i="2"/>
  <c r="BA137" i="2"/>
  <c r="BA145" i="2"/>
  <c r="BA153" i="2"/>
  <c r="BA161" i="2"/>
  <c r="BA169" i="2"/>
  <c r="BA177" i="2"/>
  <c r="BA185" i="2"/>
  <c r="BA193" i="2"/>
  <c r="BA201" i="2"/>
  <c r="BA209" i="2"/>
  <c r="BA217" i="2"/>
  <c r="BA225" i="2"/>
  <c r="BA233" i="2"/>
  <c r="BA241" i="2"/>
  <c r="BA249" i="2"/>
  <c r="BA257" i="2"/>
  <c r="BA265" i="2"/>
  <c r="BA273" i="2"/>
  <c r="BA281" i="2"/>
  <c r="BA289" i="2"/>
  <c r="BA297" i="2"/>
  <c r="BA305" i="2"/>
  <c r="BA313" i="2"/>
  <c r="BA321" i="2"/>
  <c r="BA329" i="2"/>
  <c r="BA337" i="2"/>
  <c r="BA344" i="2"/>
  <c r="BA348" i="2"/>
  <c r="BA352" i="2"/>
  <c r="BA356" i="2"/>
  <c r="BA360" i="2"/>
  <c r="BA364" i="2"/>
  <c r="BA368" i="2"/>
  <c r="BA372" i="2"/>
  <c r="BA376" i="2"/>
  <c r="BA380" i="2"/>
  <c r="BA384" i="2"/>
  <c r="BA388" i="2"/>
  <c r="BA392" i="2"/>
  <c r="BA396" i="2"/>
  <c r="BA400" i="2"/>
  <c r="BA404" i="2"/>
  <c r="BA408" i="2"/>
  <c r="BA412" i="2"/>
  <c r="BA416" i="2"/>
  <c r="BA420" i="2"/>
  <c r="BA424" i="2"/>
  <c r="BA428" i="2"/>
  <c r="BA432" i="2"/>
  <c r="BA436" i="2"/>
  <c r="BA440" i="2"/>
  <c r="BA444" i="2"/>
  <c r="BA448" i="2"/>
  <c r="BA452" i="2"/>
  <c r="BA456" i="2"/>
  <c r="BA460" i="2"/>
  <c r="BA464" i="2"/>
  <c r="BA468" i="2"/>
  <c r="BA472" i="2"/>
  <c r="BA476" i="2"/>
  <c r="BA480" i="2"/>
  <c r="BA484" i="2"/>
  <c r="BA488" i="2"/>
  <c r="BA492" i="2"/>
  <c r="BA496" i="2"/>
  <c r="BA500" i="2"/>
  <c r="BA504" i="2"/>
  <c r="BA508" i="2"/>
  <c r="BA512" i="2"/>
  <c r="BA5" i="2"/>
  <c r="BA21" i="2"/>
  <c r="BA37" i="2"/>
  <c r="BA53" i="2"/>
  <c r="BA69" i="2"/>
  <c r="BA85" i="2"/>
  <c r="BA101" i="2"/>
  <c r="BA117" i="2"/>
  <c r="BA133" i="2"/>
  <c r="BA149" i="2"/>
  <c r="BA165" i="2"/>
  <c r="BA181" i="2"/>
  <c r="BA197" i="2"/>
  <c r="BA213" i="2"/>
  <c r="BA229" i="2"/>
  <c r="BA245" i="2"/>
  <c r="BA261" i="2"/>
  <c r="BA277" i="2"/>
  <c r="BA293" i="2"/>
  <c r="BA309" i="2"/>
  <c r="BA325" i="2"/>
  <c r="BA341" i="2"/>
  <c r="BA350" i="2"/>
  <c r="BA358" i="2"/>
  <c r="BA366" i="2"/>
  <c r="BA374" i="2"/>
  <c r="BA382" i="2"/>
  <c r="BA390" i="2"/>
  <c r="BA398" i="2"/>
  <c r="BA406" i="2"/>
  <c r="BA414" i="2"/>
  <c r="BA422" i="2"/>
  <c r="BA430" i="2"/>
  <c r="BA438" i="2"/>
  <c r="BA446" i="2"/>
  <c r="BA454" i="2"/>
  <c r="BA462" i="2"/>
  <c r="BA470" i="2"/>
  <c r="BA478" i="2"/>
  <c r="BA486" i="2"/>
  <c r="BA494" i="2"/>
  <c r="BA502" i="2"/>
  <c r="BA510" i="2"/>
  <c r="BA516" i="2"/>
  <c r="BA520" i="2"/>
  <c r="BA524" i="2"/>
  <c r="BA528" i="2"/>
  <c r="BA532" i="2"/>
  <c r="BA536" i="2"/>
  <c r="BA540" i="2"/>
  <c r="BA544" i="2"/>
  <c r="BA548" i="2"/>
  <c r="BA552" i="2"/>
  <c r="BA556" i="2"/>
  <c r="BA560" i="2"/>
  <c r="BA564" i="2"/>
  <c r="BA568" i="2"/>
  <c r="BA572" i="2"/>
  <c r="BA576" i="2"/>
  <c r="BA580" i="2"/>
  <c r="BA584" i="2"/>
  <c r="BA588" i="2"/>
  <c r="BA592" i="2"/>
  <c r="BA596" i="2"/>
  <c r="BA600" i="2"/>
  <c r="BA604" i="2"/>
  <c r="BA608" i="2"/>
  <c r="BA612" i="2"/>
  <c r="BA8" i="2"/>
  <c r="BA24" i="2"/>
  <c r="BA40" i="2"/>
  <c r="BA56" i="2"/>
  <c r="BA72" i="2"/>
  <c r="BA88" i="2"/>
  <c r="BA104" i="2"/>
  <c r="BA120" i="2"/>
  <c r="BA136" i="2"/>
  <c r="BA152" i="2"/>
  <c r="BA168" i="2"/>
  <c r="BA184" i="2"/>
  <c r="BA200" i="2"/>
  <c r="BA216" i="2"/>
  <c r="BA232" i="2"/>
  <c r="BA248" i="2"/>
  <c r="BA264" i="2"/>
  <c r="BA280" i="2"/>
  <c r="BA296" i="2"/>
  <c r="BA312" i="2"/>
  <c r="BA328" i="2"/>
  <c r="BA343" i="2"/>
  <c r="BA351" i="2"/>
  <c r="BA359" i="2"/>
  <c r="BA367" i="2"/>
  <c r="BA375" i="2"/>
  <c r="BA383" i="2"/>
  <c r="BA391" i="2"/>
  <c r="BA399" i="2"/>
  <c r="BA407" i="2"/>
  <c r="BA415" i="2"/>
  <c r="BA423" i="2"/>
  <c r="BA431" i="2"/>
  <c r="BA439" i="2"/>
  <c r="BA447" i="2"/>
  <c r="BA455" i="2"/>
  <c r="BA463" i="2"/>
  <c r="BA471" i="2"/>
  <c r="BA479" i="2"/>
  <c r="BA487" i="2"/>
  <c r="BA495" i="2"/>
  <c r="BA503" i="2"/>
  <c r="BA511" i="2"/>
  <c r="BA517" i="2"/>
  <c r="BA521" i="2"/>
  <c r="BA525" i="2"/>
  <c r="BA529" i="2"/>
  <c r="BA533" i="2"/>
  <c r="BA537" i="2"/>
  <c r="BA541" i="2"/>
  <c r="BA545" i="2"/>
  <c r="BA549" i="2"/>
  <c r="BA553" i="2"/>
  <c r="BA557" i="2"/>
  <c r="BA561" i="2"/>
  <c r="BA565" i="2"/>
  <c r="BA569" i="2"/>
  <c r="BA573" i="2"/>
  <c r="BA577" i="2"/>
  <c r="BA581" i="2"/>
  <c r="BA585" i="2"/>
  <c r="BA589" i="2"/>
  <c r="BA593" i="2"/>
  <c r="BA597" i="2"/>
  <c r="BA601" i="2"/>
  <c r="BA605" i="2"/>
  <c r="BA609" i="2"/>
  <c r="BA3" i="2"/>
  <c r="BA13" i="2"/>
  <c r="BA45" i="2"/>
  <c r="BA77" i="2"/>
  <c r="BA109" i="2"/>
  <c r="BA141" i="2"/>
  <c r="BA173" i="2"/>
  <c r="BA205" i="2"/>
  <c r="BA237" i="2"/>
  <c r="BA269" i="2"/>
  <c r="BA301" i="2"/>
  <c r="BA333" i="2"/>
  <c r="BA354" i="2"/>
  <c r="BA370" i="2"/>
  <c r="BA386" i="2"/>
  <c r="BA402" i="2"/>
  <c r="BA418" i="2"/>
  <c r="BA434" i="2"/>
  <c r="BA450" i="2"/>
  <c r="BA466" i="2"/>
  <c r="BA482" i="2"/>
  <c r="BA498" i="2"/>
  <c r="BA514" i="2"/>
  <c r="BA522" i="2"/>
  <c r="BA530" i="2"/>
  <c r="BA538" i="2"/>
  <c r="BA546" i="2"/>
  <c r="BA554" i="2"/>
  <c r="BA562" i="2"/>
  <c r="BA570" i="2"/>
  <c r="BA578" i="2"/>
  <c r="BA586" i="2"/>
  <c r="BA594" i="2"/>
  <c r="BA602" i="2"/>
  <c r="BA610" i="2"/>
  <c r="BA32" i="2"/>
  <c r="BA64" i="2"/>
  <c r="BA96" i="2"/>
  <c r="BA128" i="2"/>
  <c r="BA160" i="2"/>
  <c r="BA192" i="2"/>
  <c r="BA224" i="2"/>
  <c r="BA256" i="2"/>
  <c r="BA288" i="2"/>
  <c r="BA320" i="2"/>
  <c r="BA347" i="2"/>
  <c r="BA363" i="2"/>
  <c r="BA379" i="2"/>
  <c r="BA395" i="2"/>
  <c r="BA411" i="2"/>
  <c r="BA427" i="2"/>
  <c r="BA443" i="2"/>
  <c r="BA459" i="2"/>
  <c r="BA475" i="2"/>
  <c r="BA491" i="2"/>
  <c r="BA507" i="2"/>
  <c r="BA519" i="2"/>
  <c r="BA527" i="2"/>
  <c r="BA535" i="2"/>
  <c r="BA543" i="2"/>
  <c r="BA551" i="2"/>
  <c r="BA559" i="2"/>
  <c r="BA567" i="2"/>
  <c r="BA575" i="2"/>
  <c r="BA583" i="2"/>
  <c r="BA591" i="2"/>
  <c r="BA599" i="2"/>
  <c r="BA607" i="2"/>
  <c r="BA16" i="2"/>
  <c r="BA80" i="2"/>
  <c r="BA144" i="2"/>
  <c r="BA208" i="2"/>
  <c r="BA272" i="2"/>
  <c r="BA336" i="2"/>
  <c r="BA371" i="2"/>
  <c r="BA403" i="2"/>
  <c r="BA435" i="2"/>
  <c r="BA467" i="2"/>
  <c r="BA499" i="2"/>
  <c r="BA523" i="2"/>
  <c r="BA539" i="2"/>
  <c r="BA555" i="2"/>
  <c r="BA571" i="2"/>
  <c r="BA587" i="2"/>
  <c r="BA603" i="2"/>
  <c r="BA29" i="2"/>
  <c r="BA93" i="2"/>
  <c r="BA157" i="2"/>
  <c r="BA221" i="2"/>
  <c r="BA285" i="2"/>
  <c r="BA346" i="2"/>
  <c r="BA378" i="2"/>
  <c r="BA410" i="2"/>
  <c r="BA442" i="2"/>
  <c r="BA474" i="2"/>
  <c r="BA506" i="2"/>
  <c r="BA526" i="2"/>
  <c r="BA542" i="2"/>
  <c r="BA558" i="2"/>
  <c r="BA574" i="2"/>
  <c r="BA590" i="2"/>
  <c r="BA606" i="2"/>
  <c r="BA48" i="2"/>
  <c r="BA176" i="2"/>
  <c r="BA304" i="2"/>
  <c r="BA387" i="2"/>
  <c r="BA451" i="2"/>
  <c r="BA515" i="2"/>
  <c r="BA547" i="2"/>
  <c r="BA579" i="2"/>
  <c r="BA611" i="2"/>
  <c r="BA125" i="2"/>
  <c r="BA253" i="2"/>
  <c r="BA362" i="2"/>
  <c r="BA426" i="2"/>
  <c r="BA490" i="2"/>
  <c r="BA534" i="2"/>
  <c r="BA566" i="2"/>
  <c r="BA598" i="2"/>
  <c r="BA61" i="2"/>
  <c r="BA317" i="2"/>
  <c r="BA458" i="2"/>
  <c r="BA550" i="2"/>
  <c r="BA240" i="2"/>
  <c r="BA419" i="2"/>
  <c r="BA531" i="2"/>
  <c r="BA595" i="2"/>
  <c r="BA112" i="2"/>
  <c r="BA483" i="2"/>
  <c r="BA189" i="2"/>
  <c r="BA518" i="2"/>
  <c r="BA355" i="2"/>
  <c r="BA563" i="2"/>
  <c r="BA394" i="2"/>
  <c r="BA582" i="2"/>
  <c r="T87" i="2"/>
  <c r="T82" i="2"/>
  <c r="T79" i="2"/>
  <c r="T74" i="2"/>
  <c r="T71" i="2"/>
  <c r="T66" i="2"/>
  <c r="T63" i="2"/>
  <c r="T58" i="2"/>
  <c r="T55" i="2"/>
  <c r="T52" i="2"/>
  <c r="T45" i="2"/>
  <c r="T33" i="2"/>
  <c r="T29" i="2"/>
  <c r="T17" i="2"/>
  <c r="T8" i="2"/>
  <c r="U40" i="2"/>
  <c r="U602" i="2"/>
  <c r="U142" i="2"/>
  <c r="AV7" i="2"/>
  <c r="AV11" i="2"/>
  <c r="AV15" i="2"/>
  <c r="AV19" i="2"/>
  <c r="AV23" i="2"/>
  <c r="AV27" i="2"/>
  <c r="AV31" i="2"/>
  <c r="AV35" i="2"/>
  <c r="AV39" i="2"/>
  <c r="AV43" i="2"/>
  <c r="AV47" i="2"/>
  <c r="AV51" i="2"/>
  <c r="AV55" i="2"/>
  <c r="AV59" i="2"/>
  <c r="AV63" i="2"/>
  <c r="AV67" i="2"/>
  <c r="AV71" i="2"/>
  <c r="AV75" i="2"/>
  <c r="AV79" i="2"/>
  <c r="AV83" i="2"/>
  <c r="AV87" i="2"/>
  <c r="AV91" i="2"/>
  <c r="AV95" i="2"/>
  <c r="AV99" i="2"/>
  <c r="AV103" i="2"/>
  <c r="AV107" i="2"/>
  <c r="AV111" i="2"/>
  <c r="AV115" i="2"/>
  <c r="AV8" i="2"/>
  <c r="AV13" i="2"/>
  <c r="AV18" i="2"/>
  <c r="AV24" i="2"/>
  <c r="AV29" i="2"/>
  <c r="AV34" i="2"/>
  <c r="AV40" i="2"/>
  <c r="AV45" i="2"/>
  <c r="AV50" i="2"/>
  <c r="AV56" i="2"/>
  <c r="AV61" i="2"/>
  <c r="AV66" i="2"/>
  <c r="AV72" i="2"/>
  <c r="AV77" i="2"/>
  <c r="AV82" i="2"/>
  <c r="AV88" i="2"/>
  <c r="AV93" i="2"/>
  <c r="AV98" i="2"/>
  <c r="AV104" i="2"/>
  <c r="AV109" i="2"/>
  <c r="AV114" i="2"/>
  <c r="AV119" i="2"/>
  <c r="AV123" i="2"/>
  <c r="AV127" i="2"/>
  <c r="AV131" i="2"/>
  <c r="AV135" i="2"/>
  <c r="AV139" i="2"/>
  <c r="AV143" i="2"/>
  <c r="AV147" i="2"/>
  <c r="AV151" i="2"/>
  <c r="AV155" i="2"/>
  <c r="AV159" i="2"/>
  <c r="AV163" i="2"/>
  <c r="AV167" i="2"/>
  <c r="AV171" i="2"/>
  <c r="AV175" i="2"/>
  <c r="AV179" i="2"/>
  <c r="AV183" i="2"/>
  <c r="AV187" i="2"/>
  <c r="AV191" i="2"/>
  <c r="AV195" i="2"/>
  <c r="AV199" i="2"/>
  <c r="AV203" i="2"/>
  <c r="AV207" i="2"/>
  <c r="AV211" i="2"/>
  <c r="AV215" i="2"/>
  <c r="AV219" i="2"/>
  <c r="AV223" i="2"/>
  <c r="AV227" i="2"/>
  <c r="AV231" i="2"/>
  <c r="AV235" i="2"/>
  <c r="AV239" i="2"/>
  <c r="AV243" i="2"/>
  <c r="AV247" i="2"/>
  <c r="AV251" i="2"/>
  <c r="AV255" i="2"/>
  <c r="AV259" i="2"/>
  <c r="AV263" i="2"/>
  <c r="AV267" i="2"/>
  <c r="AV271" i="2"/>
  <c r="AV275" i="2"/>
  <c r="AV279" i="2"/>
  <c r="AV283" i="2"/>
  <c r="AV287" i="2"/>
  <c r="AV291" i="2"/>
  <c r="AV295" i="2"/>
  <c r="AV299" i="2"/>
  <c r="AV303" i="2"/>
  <c r="AV307" i="2"/>
  <c r="AV311" i="2"/>
  <c r="AV315" i="2"/>
  <c r="AV319" i="2"/>
  <c r="AV323" i="2"/>
  <c r="AV327" i="2"/>
  <c r="AV331" i="2"/>
  <c r="AV335" i="2"/>
  <c r="AV339" i="2"/>
  <c r="AV343" i="2"/>
  <c r="AV347" i="2"/>
  <c r="AV351" i="2"/>
  <c r="AV355" i="2"/>
  <c r="AV359" i="2"/>
  <c r="AV363" i="2"/>
  <c r="AV367" i="2"/>
  <c r="AV371" i="2"/>
  <c r="AV375" i="2"/>
  <c r="AV379" i="2"/>
  <c r="AV383" i="2"/>
  <c r="AV387" i="2"/>
  <c r="AV391" i="2"/>
  <c r="AV395" i="2"/>
  <c r="AV399" i="2"/>
  <c r="AV403" i="2"/>
  <c r="AV407" i="2"/>
  <c r="AV411" i="2"/>
  <c r="AV415" i="2"/>
  <c r="AV419" i="2"/>
  <c r="AV423" i="2"/>
  <c r="AV427" i="2"/>
  <c r="AV431" i="2"/>
  <c r="AV435" i="2"/>
  <c r="AV439" i="2"/>
  <c r="AV443" i="2"/>
  <c r="AV447" i="2"/>
  <c r="AV451" i="2"/>
  <c r="AV455" i="2"/>
  <c r="AV459" i="2"/>
  <c r="AV463" i="2"/>
  <c r="AV467" i="2"/>
  <c r="AV471" i="2"/>
  <c r="AV475" i="2"/>
  <c r="AV479" i="2"/>
  <c r="AV483" i="2"/>
  <c r="AV487" i="2"/>
  <c r="AV491" i="2"/>
  <c r="AV495" i="2"/>
  <c r="AV499" i="2"/>
  <c r="AV503" i="2"/>
  <c r="AV507" i="2"/>
  <c r="AV511" i="2"/>
  <c r="AV515" i="2"/>
  <c r="AV519" i="2"/>
  <c r="AV523" i="2"/>
  <c r="AV527" i="2"/>
  <c r="AV531" i="2"/>
  <c r="AV535" i="2"/>
  <c r="AV539" i="2"/>
  <c r="AV543" i="2"/>
  <c r="AV547" i="2"/>
  <c r="AV551" i="2"/>
  <c r="AV555" i="2"/>
  <c r="AV559" i="2"/>
  <c r="AV563" i="2"/>
  <c r="AV567" i="2"/>
  <c r="AV571" i="2"/>
  <c r="AV575" i="2"/>
  <c r="AV579" i="2"/>
  <c r="AV583" i="2"/>
  <c r="AV587" i="2"/>
  <c r="AV591" i="2"/>
  <c r="AV595" i="2"/>
  <c r="AV599" i="2"/>
  <c r="AV603" i="2"/>
  <c r="AV607" i="2"/>
  <c r="AV611" i="2"/>
  <c r="AV6" i="2"/>
  <c r="AV12" i="2"/>
  <c r="AV17" i="2"/>
  <c r="AV22" i="2"/>
  <c r="AV28" i="2"/>
  <c r="AV33" i="2"/>
  <c r="AV38" i="2"/>
  <c r="AV44" i="2"/>
  <c r="AV49" i="2"/>
  <c r="AV54" i="2"/>
  <c r="AV60" i="2"/>
  <c r="AV65" i="2"/>
  <c r="AV70" i="2"/>
  <c r="AV76" i="2"/>
  <c r="AV81" i="2"/>
  <c r="AV86" i="2"/>
  <c r="AV92" i="2"/>
  <c r="AV97" i="2"/>
  <c r="AV102" i="2"/>
  <c r="AV108" i="2"/>
  <c r="AV113" i="2"/>
  <c r="AV118" i="2"/>
  <c r="AV122" i="2"/>
  <c r="AV126" i="2"/>
  <c r="AV130" i="2"/>
  <c r="AV134" i="2"/>
  <c r="AV138" i="2"/>
  <c r="AV142" i="2"/>
  <c r="AV146" i="2"/>
  <c r="AV150" i="2"/>
  <c r="AV154" i="2"/>
  <c r="AV158" i="2"/>
  <c r="AV162" i="2"/>
  <c r="AV166" i="2"/>
  <c r="AV170" i="2"/>
  <c r="AV174" i="2"/>
  <c r="AV178" i="2"/>
  <c r="AV182" i="2"/>
  <c r="AV186" i="2"/>
  <c r="AV190" i="2"/>
  <c r="AV194" i="2"/>
  <c r="AV198" i="2"/>
  <c r="AV202" i="2"/>
  <c r="AV206" i="2"/>
  <c r="AV210" i="2"/>
  <c r="AV214" i="2"/>
  <c r="AV218" i="2"/>
  <c r="AV222" i="2"/>
  <c r="AV226" i="2"/>
  <c r="AV230" i="2"/>
  <c r="AV234" i="2"/>
  <c r="AV238" i="2"/>
  <c r="AV242" i="2"/>
  <c r="AV246" i="2"/>
  <c r="AV250" i="2"/>
  <c r="AV254" i="2"/>
  <c r="AV258" i="2"/>
  <c r="AV262" i="2"/>
  <c r="AV266" i="2"/>
  <c r="AV270" i="2"/>
  <c r="AV274" i="2"/>
  <c r="AV278" i="2"/>
  <c r="AV282" i="2"/>
  <c r="AV286" i="2"/>
  <c r="AV290" i="2"/>
  <c r="AV294" i="2"/>
  <c r="AV298" i="2"/>
  <c r="AV302" i="2"/>
  <c r="AV306" i="2"/>
  <c r="AV310" i="2"/>
  <c r="AV314" i="2"/>
  <c r="AV318" i="2"/>
  <c r="AV322" i="2"/>
  <c r="AV326" i="2"/>
  <c r="AV330" i="2"/>
  <c r="AV334" i="2"/>
  <c r="AV338" i="2"/>
  <c r="AV342" i="2"/>
  <c r="AV346" i="2"/>
  <c r="AV350" i="2"/>
  <c r="AV354" i="2"/>
  <c r="AV358" i="2"/>
  <c r="AV362" i="2"/>
  <c r="AV366" i="2"/>
  <c r="AV370" i="2"/>
  <c r="AV374" i="2"/>
  <c r="AV378" i="2"/>
  <c r="AV382" i="2"/>
  <c r="AV386" i="2"/>
  <c r="AV390" i="2"/>
  <c r="AV394" i="2"/>
  <c r="AV398" i="2"/>
  <c r="AV402" i="2"/>
  <c r="AV406" i="2"/>
  <c r="AV410" i="2"/>
  <c r="AV414" i="2"/>
  <c r="AV418" i="2"/>
  <c r="AV422" i="2"/>
  <c r="AV426" i="2"/>
  <c r="AV430" i="2"/>
  <c r="AV434" i="2"/>
  <c r="AV438" i="2"/>
  <c r="AV442" i="2"/>
  <c r="AV446" i="2"/>
  <c r="AV450" i="2"/>
  <c r="AV454" i="2"/>
  <c r="AV458" i="2"/>
  <c r="AV462" i="2"/>
  <c r="AV466" i="2"/>
  <c r="AV470" i="2"/>
  <c r="AV474" i="2"/>
  <c r="AV478" i="2"/>
  <c r="AV482" i="2"/>
  <c r="AV486" i="2"/>
  <c r="AV490" i="2"/>
  <c r="AV494" i="2"/>
  <c r="AV498" i="2"/>
  <c r="AV502" i="2"/>
  <c r="AV506" i="2"/>
  <c r="AV510" i="2"/>
  <c r="AV514" i="2"/>
  <c r="AV518" i="2"/>
  <c r="AV522" i="2"/>
  <c r="AV526" i="2"/>
  <c r="AV530" i="2"/>
  <c r="AV534" i="2"/>
  <c r="AV538" i="2"/>
  <c r="AV542" i="2"/>
  <c r="AV546" i="2"/>
  <c r="AV550" i="2"/>
  <c r="AV554" i="2"/>
  <c r="AV558" i="2"/>
  <c r="AV562" i="2"/>
  <c r="AV566" i="2"/>
  <c r="AV570" i="2"/>
  <c r="AV574" i="2"/>
  <c r="AV578" i="2"/>
  <c r="AV582" i="2"/>
  <c r="AV586" i="2"/>
  <c r="AV590" i="2"/>
  <c r="AV594" i="2"/>
  <c r="AV598" i="2"/>
  <c r="AV602" i="2"/>
  <c r="AV606" i="2"/>
  <c r="AV610" i="2"/>
  <c r="AV10" i="2"/>
  <c r="AV21" i="2"/>
  <c r="AV32" i="2"/>
  <c r="AV42" i="2"/>
  <c r="AV53" i="2"/>
  <c r="AV64" i="2"/>
  <c r="AV74" i="2"/>
  <c r="AV85" i="2"/>
  <c r="AV96" i="2"/>
  <c r="AV106" i="2"/>
  <c r="AV117" i="2"/>
  <c r="AV125" i="2"/>
  <c r="AV133" i="2"/>
  <c r="AV141" i="2"/>
  <c r="AV149" i="2"/>
  <c r="AV157" i="2"/>
  <c r="AV165" i="2"/>
  <c r="AV173" i="2"/>
  <c r="AV181" i="2"/>
  <c r="AV189" i="2"/>
  <c r="AV197" i="2"/>
  <c r="AV205" i="2"/>
  <c r="AV213" i="2"/>
  <c r="AV221" i="2"/>
  <c r="AV229" i="2"/>
  <c r="AV237" i="2"/>
  <c r="AV245" i="2"/>
  <c r="AV253" i="2"/>
  <c r="AV261" i="2"/>
  <c r="AV269" i="2"/>
  <c r="AV277" i="2"/>
  <c r="AV285" i="2"/>
  <c r="AV293" i="2"/>
  <c r="AV301" i="2"/>
  <c r="AV309" i="2"/>
  <c r="AV317" i="2"/>
  <c r="AV325" i="2"/>
  <c r="AV333" i="2"/>
  <c r="AV341" i="2"/>
  <c r="AV349" i="2"/>
  <c r="AV357" i="2"/>
  <c r="AV365" i="2"/>
  <c r="AV373" i="2"/>
  <c r="AV381" i="2"/>
  <c r="AV389" i="2"/>
  <c r="AV397" i="2"/>
  <c r="AV405" i="2"/>
  <c r="AV413" i="2"/>
  <c r="AV421" i="2"/>
  <c r="AV429" i="2"/>
  <c r="AV437" i="2"/>
  <c r="AV445" i="2"/>
  <c r="AV453" i="2"/>
  <c r="AV461" i="2"/>
  <c r="AV469" i="2"/>
  <c r="AV477" i="2"/>
  <c r="AV485" i="2"/>
  <c r="AV493" i="2"/>
  <c r="AV501" i="2"/>
  <c r="AV509" i="2"/>
  <c r="AV517" i="2"/>
  <c r="AV525" i="2"/>
  <c r="AV533" i="2"/>
  <c r="AV541" i="2"/>
  <c r="AV549" i="2"/>
  <c r="AV557" i="2"/>
  <c r="AV565" i="2"/>
  <c r="AV573" i="2"/>
  <c r="AV581" i="2"/>
  <c r="AV589" i="2"/>
  <c r="AV597" i="2"/>
  <c r="AV605" i="2"/>
  <c r="AV3" i="2"/>
  <c r="AV4" i="2"/>
  <c r="AV14" i="2"/>
  <c r="AV25" i="2"/>
  <c r="AV36" i="2"/>
  <c r="AV46" i="2"/>
  <c r="AV57" i="2"/>
  <c r="AV68" i="2"/>
  <c r="AV78" i="2"/>
  <c r="AV89" i="2"/>
  <c r="AV100" i="2"/>
  <c r="AV110" i="2"/>
  <c r="AV120" i="2"/>
  <c r="AV128" i="2"/>
  <c r="AV136" i="2"/>
  <c r="AV144" i="2"/>
  <c r="AV152" i="2"/>
  <c r="AV160" i="2"/>
  <c r="AV168" i="2"/>
  <c r="AV176" i="2"/>
  <c r="AV184" i="2"/>
  <c r="AV192" i="2"/>
  <c r="AV200" i="2"/>
  <c r="AV208" i="2"/>
  <c r="AV216" i="2"/>
  <c r="AV224" i="2"/>
  <c r="AV232" i="2"/>
  <c r="AV240" i="2"/>
  <c r="AV248" i="2"/>
  <c r="AV256" i="2"/>
  <c r="AV264" i="2"/>
  <c r="AV272" i="2"/>
  <c r="AV280" i="2"/>
  <c r="AV288" i="2"/>
  <c r="AV296" i="2"/>
  <c r="AV304" i="2"/>
  <c r="AV312" i="2"/>
  <c r="AV320" i="2"/>
  <c r="AV328" i="2"/>
  <c r="AV336" i="2"/>
  <c r="AV344" i="2"/>
  <c r="AV352" i="2"/>
  <c r="AV360" i="2"/>
  <c r="AV368" i="2"/>
  <c r="AV376" i="2"/>
  <c r="AV384" i="2"/>
  <c r="AV392" i="2"/>
  <c r="AV400" i="2"/>
  <c r="AV408" i="2"/>
  <c r="AV416" i="2"/>
  <c r="AV424" i="2"/>
  <c r="AV432" i="2"/>
  <c r="AV440" i="2"/>
  <c r="AV448" i="2"/>
  <c r="AV456" i="2"/>
  <c r="AV464" i="2"/>
  <c r="AV472" i="2"/>
  <c r="AV480" i="2"/>
  <c r="AV488" i="2"/>
  <c r="AV496" i="2"/>
  <c r="AV504" i="2"/>
  <c r="AV512" i="2"/>
  <c r="AV520" i="2"/>
  <c r="AV528" i="2"/>
  <c r="AV536" i="2"/>
  <c r="AV544" i="2"/>
  <c r="AV552" i="2"/>
  <c r="AV560" i="2"/>
  <c r="AV568" i="2"/>
  <c r="AV576" i="2"/>
  <c r="AV584" i="2"/>
  <c r="AV592" i="2"/>
  <c r="AV600" i="2"/>
  <c r="AV608" i="2"/>
  <c r="AV5" i="2"/>
  <c r="AV16" i="2"/>
  <c r="AV26" i="2"/>
  <c r="AV37" i="2"/>
  <c r="AV48" i="2"/>
  <c r="AV58" i="2"/>
  <c r="AV69" i="2"/>
  <c r="AV80" i="2"/>
  <c r="AV90" i="2"/>
  <c r="AV101" i="2"/>
  <c r="AV112" i="2"/>
  <c r="AV121" i="2"/>
  <c r="AV129" i="2"/>
  <c r="AV137" i="2"/>
  <c r="AV145" i="2"/>
  <c r="AV153" i="2"/>
  <c r="AV161" i="2"/>
  <c r="AV169" i="2"/>
  <c r="AV177" i="2"/>
  <c r="AV185" i="2"/>
  <c r="AV193" i="2"/>
  <c r="AV201" i="2"/>
  <c r="AV209" i="2"/>
  <c r="AV217" i="2"/>
  <c r="AV225" i="2"/>
  <c r="AV233" i="2"/>
  <c r="AV241" i="2"/>
  <c r="AV249" i="2"/>
  <c r="AV257" i="2"/>
  <c r="AV265" i="2"/>
  <c r="AV273" i="2"/>
  <c r="AV281" i="2"/>
  <c r="AV289" i="2"/>
  <c r="AV297" i="2"/>
  <c r="AV305" i="2"/>
  <c r="AV313" i="2"/>
  <c r="AV321" i="2"/>
  <c r="AV329" i="2"/>
  <c r="AV337" i="2"/>
  <c r="AV345" i="2"/>
  <c r="AV353" i="2"/>
  <c r="AV361" i="2"/>
  <c r="AV369" i="2"/>
  <c r="AV377" i="2"/>
  <c r="AV385" i="2"/>
  <c r="AV393" i="2"/>
  <c r="AV401" i="2"/>
  <c r="AV409" i="2"/>
  <c r="AV417" i="2"/>
  <c r="AV425" i="2"/>
  <c r="AV433" i="2"/>
  <c r="AV441" i="2"/>
  <c r="AV449" i="2"/>
  <c r="AV457" i="2"/>
  <c r="AV465" i="2"/>
  <c r="AV473" i="2"/>
  <c r="AV481" i="2"/>
  <c r="AV489" i="2"/>
  <c r="AV497" i="2"/>
  <c r="AV505" i="2"/>
  <c r="AV513" i="2"/>
  <c r="AV521" i="2"/>
  <c r="AV529" i="2"/>
  <c r="AV537" i="2"/>
  <c r="AV545" i="2"/>
  <c r="AV553" i="2"/>
  <c r="AV561" i="2"/>
  <c r="AV569" i="2"/>
  <c r="AV577" i="2"/>
  <c r="AV585" i="2"/>
  <c r="AV593" i="2"/>
  <c r="AV601" i="2"/>
  <c r="AV609" i="2"/>
  <c r="AV9" i="2"/>
  <c r="AV20" i="2"/>
  <c r="AV30" i="2"/>
  <c r="AV41" i="2"/>
  <c r="AV52" i="2"/>
  <c r="AV62" i="2"/>
  <c r="AV73" i="2"/>
  <c r="AV84" i="2"/>
  <c r="AV94" i="2"/>
  <c r="AV105" i="2"/>
  <c r="AV116" i="2"/>
  <c r="AV124" i="2"/>
  <c r="AV132" i="2"/>
  <c r="AV140" i="2"/>
  <c r="AV148" i="2"/>
  <c r="AV156" i="2"/>
  <c r="AV164" i="2"/>
  <c r="AV172" i="2"/>
  <c r="AV180" i="2"/>
  <c r="AV188" i="2"/>
  <c r="AV196" i="2"/>
  <c r="AV204" i="2"/>
  <c r="AV212" i="2"/>
  <c r="AV220" i="2"/>
  <c r="AV228" i="2"/>
  <c r="AV236" i="2"/>
  <c r="AV244" i="2"/>
  <c r="AV252" i="2"/>
  <c r="AV260" i="2"/>
  <c r="AV268" i="2"/>
  <c r="AV276" i="2"/>
  <c r="AV284" i="2"/>
  <c r="AV292" i="2"/>
  <c r="AV300" i="2"/>
  <c r="AV308" i="2"/>
  <c r="AV316" i="2"/>
  <c r="AV324" i="2"/>
  <c r="AV332" i="2"/>
  <c r="AV340" i="2"/>
  <c r="AV348" i="2"/>
  <c r="AV356" i="2"/>
  <c r="AV364" i="2"/>
  <c r="AV372" i="2"/>
  <c r="AV380" i="2"/>
  <c r="AV388" i="2"/>
  <c r="AV396" i="2"/>
  <c r="AV404" i="2"/>
  <c r="AV412" i="2"/>
  <c r="AV420" i="2"/>
  <c r="AV428" i="2"/>
  <c r="AV436" i="2"/>
  <c r="AV444" i="2"/>
  <c r="AV452" i="2"/>
  <c r="AV460" i="2"/>
  <c r="AV468" i="2"/>
  <c r="AV476" i="2"/>
  <c r="AV484" i="2"/>
  <c r="AV492" i="2"/>
  <c r="AV500" i="2"/>
  <c r="AV508" i="2"/>
  <c r="AV516" i="2"/>
  <c r="AV524" i="2"/>
  <c r="AV532" i="2"/>
  <c r="AV540" i="2"/>
  <c r="AV548" i="2"/>
  <c r="AV556" i="2"/>
  <c r="AV564" i="2"/>
  <c r="AV572" i="2"/>
  <c r="AV580" i="2"/>
  <c r="AV588" i="2"/>
  <c r="AV596" i="2"/>
  <c r="AV604" i="2"/>
  <c r="AV612" i="2"/>
  <c r="T611" i="2"/>
  <c r="T609" i="2"/>
  <c r="T607" i="2"/>
  <c r="T605" i="2"/>
  <c r="T603" i="2"/>
  <c r="T601" i="2"/>
  <c r="T599" i="2"/>
  <c r="T597" i="2"/>
  <c r="T595" i="2"/>
  <c r="T593" i="2"/>
  <c r="T591" i="2"/>
  <c r="T589" i="2"/>
  <c r="T587" i="2"/>
  <c r="T585" i="2"/>
  <c r="T583" i="2"/>
  <c r="T581" i="2"/>
  <c r="T579" i="2"/>
  <c r="T577" i="2"/>
  <c r="T575" i="2"/>
  <c r="T573" i="2"/>
  <c r="T571" i="2"/>
  <c r="T569" i="2"/>
  <c r="T567" i="2"/>
  <c r="T565" i="2"/>
  <c r="T563" i="2"/>
  <c r="T561" i="2"/>
  <c r="T559" i="2"/>
  <c r="T557" i="2"/>
  <c r="T555" i="2"/>
  <c r="T553" i="2"/>
  <c r="T551" i="2"/>
  <c r="T549" i="2"/>
  <c r="T547" i="2"/>
  <c r="T545" i="2"/>
  <c r="T543" i="2"/>
  <c r="T541" i="2"/>
  <c r="T539" i="2"/>
  <c r="T537" i="2"/>
  <c r="T535" i="2"/>
  <c r="T533" i="2"/>
  <c r="T531" i="2"/>
  <c r="T529" i="2"/>
  <c r="T527" i="2"/>
  <c r="T525" i="2"/>
  <c r="T523" i="2"/>
  <c r="T521" i="2"/>
  <c r="T519" i="2"/>
  <c r="T517" i="2"/>
  <c r="T515" i="2"/>
  <c r="T513" i="2"/>
  <c r="T511" i="2"/>
  <c r="T509" i="2"/>
  <c r="T507" i="2"/>
  <c r="T505" i="2"/>
  <c r="T503" i="2"/>
  <c r="T501" i="2"/>
  <c r="T499" i="2"/>
  <c r="T497" i="2"/>
  <c r="T495" i="2"/>
  <c r="T493" i="2"/>
  <c r="T491" i="2"/>
  <c r="T489" i="2"/>
  <c r="T487" i="2"/>
  <c r="T485" i="2"/>
  <c r="T483" i="2"/>
  <c r="T481" i="2"/>
  <c r="T479" i="2"/>
  <c r="T477" i="2"/>
  <c r="T475" i="2"/>
  <c r="T473" i="2"/>
  <c r="T471" i="2"/>
  <c r="T469" i="2"/>
  <c r="T467" i="2"/>
  <c r="T465" i="2"/>
  <c r="T463" i="2"/>
  <c r="T461" i="2"/>
  <c r="T459" i="2"/>
  <c r="T457" i="2"/>
  <c r="T455" i="2"/>
  <c r="T453" i="2"/>
  <c r="T451" i="2"/>
  <c r="T449" i="2"/>
  <c r="T447" i="2"/>
  <c r="T445" i="2"/>
  <c r="T443" i="2"/>
  <c r="T441" i="2"/>
  <c r="T439" i="2"/>
  <c r="T437" i="2"/>
  <c r="T435" i="2"/>
  <c r="T433" i="2"/>
  <c r="T431" i="2"/>
  <c r="T429" i="2"/>
  <c r="T427" i="2"/>
  <c r="T425" i="2"/>
  <c r="T423" i="2"/>
  <c r="T421" i="2"/>
  <c r="T419" i="2"/>
  <c r="T417" i="2"/>
  <c r="T415" i="2"/>
  <c r="T413" i="2"/>
  <c r="T411" i="2"/>
  <c r="T409" i="2"/>
  <c r="T407" i="2"/>
  <c r="T405" i="2"/>
  <c r="T403" i="2"/>
  <c r="T401" i="2"/>
  <c r="T399" i="2"/>
  <c r="T397" i="2"/>
  <c r="T395" i="2"/>
  <c r="T393" i="2"/>
  <c r="T391" i="2"/>
  <c r="T389" i="2"/>
  <c r="T387" i="2"/>
  <c r="T385" i="2"/>
  <c r="T383" i="2"/>
  <c r="T381" i="2"/>
  <c r="T379" i="2"/>
  <c r="T377" i="2"/>
  <c r="T375" i="2"/>
  <c r="T373" i="2"/>
  <c r="T371" i="2"/>
  <c r="T369" i="2"/>
  <c r="T367" i="2"/>
  <c r="T365" i="2"/>
  <c r="T363" i="2"/>
  <c r="T361" i="2"/>
  <c r="T359" i="2"/>
  <c r="T357" i="2"/>
  <c r="T355" i="2"/>
  <c r="T353" i="2"/>
  <c r="T351" i="2"/>
  <c r="T349" i="2"/>
  <c r="T347" i="2"/>
  <c r="T345" i="2"/>
  <c r="T343" i="2"/>
  <c r="T341" i="2"/>
  <c r="T339" i="2"/>
  <c r="T337" i="2"/>
  <c r="T335" i="2"/>
  <c r="T333" i="2"/>
  <c r="T331" i="2"/>
  <c r="T329" i="2"/>
  <c r="T327" i="2"/>
  <c r="T325" i="2"/>
  <c r="T323" i="2"/>
  <c r="T321" i="2"/>
  <c r="T319" i="2"/>
  <c r="T317" i="2"/>
  <c r="T315" i="2"/>
  <c r="T313" i="2"/>
  <c r="T311" i="2"/>
  <c r="T309" i="2"/>
  <c r="T307" i="2"/>
  <c r="T305" i="2"/>
  <c r="T303" i="2"/>
  <c r="T301" i="2"/>
  <c r="T299" i="2"/>
  <c r="T297" i="2"/>
  <c r="T295" i="2"/>
  <c r="T293" i="2"/>
  <c r="T291" i="2"/>
  <c r="T289" i="2"/>
  <c r="T287" i="2"/>
  <c r="T285" i="2"/>
  <c r="T283" i="2"/>
  <c r="T281" i="2"/>
  <c r="T279" i="2"/>
  <c r="T277" i="2"/>
  <c r="T275" i="2"/>
  <c r="T273" i="2"/>
  <c r="T271" i="2"/>
  <c r="T269" i="2"/>
  <c r="T267" i="2"/>
  <c r="T265" i="2"/>
  <c r="T263" i="2"/>
  <c r="T261" i="2"/>
  <c r="T259" i="2"/>
  <c r="T257" i="2"/>
  <c r="T255" i="2"/>
  <c r="T253" i="2"/>
  <c r="T251" i="2"/>
  <c r="T249" i="2"/>
  <c r="T247" i="2"/>
  <c r="T245" i="2"/>
  <c r="T243" i="2"/>
  <c r="T241" i="2"/>
  <c r="T239" i="2"/>
  <c r="T237" i="2"/>
  <c r="T235" i="2"/>
  <c r="T233" i="2"/>
  <c r="T231" i="2"/>
  <c r="T229" i="2"/>
  <c r="T227" i="2"/>
  <c r="T225" i="2"/>
  <c r="T223" i="2"/>
  <c r="T221" i="2"/>
  <c r="T219" i="2"/>
  <c r="T217" i="2"/>
  <c r="T215" i="2"/>
  <c r="T213" i="2"/>
  <c r="T211" i="2"/>
  <c r="T209" i="2"/>
  <c r="T207" i="2"/>
  <c r="T205" i="2"/>
  <c r="T203" i="2"/>
  <c r="T201" i="2"/>
  <c r="T199" i="2"/>
  <c r="T197" i="2"/>
  <c r="T195" i="2"/>
  <c r="T193" i="2"/>
  <c r="T191" i="2"/>
  <c r="T189" i="2"/>
  <c r="T187" i="2"/>
  <c r="T185" i="2"/>
  <c r="T183" i="2"/>
  <c r="T181" i="2"/>
  <c r="T179" i="2"/>
  <c r="T177" i="2"/>
  <c r="T175" i="2"/>
  <c r="T173" i="2"/>
  <c r="T171" i="2"/>
  <c r="T169" i="2"/>
  <c r="T167" i="2"/>
  <c r="T165" i="2"/>
  <c r="T163" i="2"/>
  <c r="T161" i="2"/>
  <c r="T159" i="2"/>
  <c r="T157" i="2"/>
  <c r="T155" i="2"/>
  <c r="T153" i="2"/>
  <c r="T151" i="2"/>
  <c r="T149" i="2"/>
  <c r="T147" i="2"/>
  <c r="T145" i="2"/>
  <c r="T143" i="2"/>
  <c r="T141" i="2"/>
  <c r="T139" i="2"/>
  <c r="T137" i="2"/>
  <c r="T135" i="2"/>
  <c r="T133" i="2"/>
  <c r="T131" i="2"/>
  <c r="T129" i="2"/>
  <c r="T127" i="2"/>
  <c r="T125" i="2"/>
  <c r="T123" i="2"/>
  <c r="T121" i="2"/>
  <c r="T119" i="2"/>
  <c r="T117" i="2"/>
  <c r="T115" i="2"/>
  <c r="T113" i="2"/>
  <c r="T111" i="2"/>
  <c r="T109" i="2"/>
  <c r="T107" i="2"/>
  <c r="T105" i="2"/>
  <c r="T103" i="2"/>
  <c r="T101" i="2"/>
  <c r="T99" i="2"/>
  <c r="T97" i="2"/>
  <c r="T95" i="2"/>
  <c r="T93" i="2"/>
  <c r="T91" i="2"/>
  <c r="T89" i="2"/>
  <c r="T84" i="2"/>
  <c r="T81" i="2"/>
  <c r="T76" i="2"/>
  <c r="T73" i="2"/>
  <c r="T68" i="2"/>
  <c r="T65" i="2"/>
  <c r="T60" i="2"/>
  <c r="T57" i="2"/>
  <c r="T41" i="2"/>
  <c r="S36" i="2"/>
  <c r="T14" i="2"/>
  <c r="T7" i="2"/>
  <c r="D10" i="2"/>
  <c r="V608" i="2"/>
  <c r="V587" i="2"/>
  <c r="V565" i="2"/>
  <c r="V544" i="2"/>
  <c r="V523" i="2"/>
  <c r="V501" i="2"/>
  <c r="V480" i="2"/>
  <c r="V459" i="2"/>
  <c r="V437" i="2"/>
  <c r="V416" i="2"/>
  <c r="V395" i="2"/>
  <c r="V372" i="2"/>
  <c r="V344" i="2"/>
  <c r="V316" i="2"/>
  <c r="V287" i="2"/>
  <c r="V259" i="2"/>
  <c r="V231" i="2"/>
  <c r="V202" i="2"/>
  <c r="V174" i="2"/>
  <c r="V146" i="2"/>
  <c r="V116" i="2"/>
  <c r="V88" i="2"/>
  <c r="V60" i="2"/>
  <c r="V31" i="2"/>
  <c r="V9" i="2"/>
  <c r="V25" i="2"/>
  <c r="V41" i="2"/>
  <c r="V57" i="2"/>
  <c r="V73" i="2"/>
  <c r="V89" i="2"/>
  <c r="V105" i="2"/>
  <c r="V121" i="2"/>
  <c r="V137" i="2"/>
  <c r="V153" i="2"/>
  <c r="V169" i="2"/>
  <c r="V185" i="2"/>
  <c r="V201" i="2"/>
  <c r="V217" i="2"/>
  <c r="V233" i="2"/>
  <c r="V249" i="2"/>
  <c r="V265" i="2"/>
  <c r="V281" i="2"/>
  <c r="V297" i="2"/>
  <c r="V313" i="2"/>
  <c r="V329" i="2"/>
  <c r="V345" i="2"/>
  <c r="V361" i="2"/>
  <c r="V6" i="2"/>
  <c r="V27" i="2"/>
  <c r="V48" i="2"/>
  <c r="V70" i="2"/>
  <c r="V91" i="2"/>
  <c r="V112" i="2"/>
  <c r="V134" i="2"/>
  <c r="V155" i="2"/>
  <c r="V176" i="2"/>
  <c r="V198" i="2"/>
  <c r="V219" i="2"/>
  <c r="V240" i="2"/>
  <c r="V262" i="2"/>
  <c r="V283" i="2"/>
  <c r="V304" i="2"/>
  <c r="V326" i="2"/>
  <c r="V347" i="2"/>
  <c r="V368" i="2"/>
  <c r="V386" i="2"/>
  <c r="V402" i="2"/>
  <c r="V418" i="2"/>
  <c r="V434" i="2"/>
  <c r="V450" i="2"/>
  <c r="V466" i="2"/>
  <c r="V482" i="2"/>
  <c r="V498" i="2"/>
  <c r="V514" i="2"/>
  <c r="V530" i="2"/>
  <c r="V546" i="2"/>
  <c r="V562" i="2"/>
  <c r="V578" i="2"/>
  <c r="V594" i="2"/>
  <c r="V610" i="2"/>
  <c r="AW4" i="2"/>
  <c r="AW8" i="2"/>
  <c r="AW12" i="2"/>
  <c r="AW16" i="2"/>
  <c r="AW20" i="2"/>
  <c r="AW24" i="2"/>
  <c r="AW28" i="2"/>
  <c r="AW32" i="2"/>
  <c r="AW36" i="2"/>
  <c r="AW40" i="2"/>
  <c r="AW44" i="2"/>
  <c r="AW48" i="2"/>
  <c r="AW52" i="2"/>
  <c r="AW56" i="2"/>
  <c r="AW60" i="2"/>
  <c r="AW64" i="2"/>
  <c r="AW68" i="2"/>
  <c r="AW72" i="2"/>
  <c r="AW76" i="2"/>
  <c r="AW80" i="2"/>
  <c r="AW84" i="2"/>
  <c r="AW88" i="2"/>
  <c r="AW92" i="2"/>
  <c r="AW96" i="2"/>
  <c r="AW100" i="2"/>
  <c r="AW104" i="2"/>
  <c r="AW108" i="2"/>
  <c r="AW112" i="2"/>
  <c r="AW116" i="2"/>
  <c r="AW120" i="2"/>
  <c r="AW124" i="2"/>
  <c r="AW128" i="2"/>
  <c r="AW132" i="2"/>
  <c r="AW136" i="2"/>
  <c r="AW140" i="2"/>
  <c r="AW144" i="2"/>
  <c r="AW148" i="2"/>
  <c r="AW152" i="2"/>
  <c r="AW156" i="2"/>
  <c r="AW160" i="2"/>
  <c r="AW164" i="2"/>
  <c r="AW168" i="2"/>
  <c r="AW172" i="2"/>
  <c r="AW176" i="2"/>
  <c r="AW180" i="2"/>
  <c r="AW184" i="2"/>
  <c r="AW188" i="2"/>
  <c r="AW192" i="2"/>
  <c r="AW196" i="2"/>
  <c r="AW200" i="2"/>
  <c r="AW204" i="2"/>
  <c r="AW208" i="2"/>
  <c r="AW212" i="2"/>
  <c r="AW216" i="2"/>
  <c r="AW220" i="2"/>
  <c r="AW224" i="2"/>
  <c r="AW228" i="2"/>
  <c r="AW232" i="2"/>
  <c r="AW236" i="2"/>
  <c r="AW240" i="2"/>
  <c r="AW244" i="2"/>
  <c r="AW248" i="2"/>
  <c r="AW252" i="2"/>
  <c r="AW256" i="2"/>
  <c r="AW260" i="2"/>
  <c r="AW264" i="2"/>
  <c r="AW268" i="2"/>
  <c r="AW272" i="2"/>
  <c r="AW276" i="2"/>
  <c r="AW280" i="2"/>
  <c r="AW284" i="2"/>
  <c r="AW288" i="2"/>
  <c r="AW292" i="2"/>
  <c r="AW296" i="2"/>
  <c r="AW300" i="2"/>
  <c r="AW304" i="2"/>
  <c r="AW308" i="2"/>
  <c r="AW312" i="2"/>
  <c r="AW316" i="2"/>
  <c r="AW320" i="2"/>
  <c r="AW324" i="2"/>
  <c r="AW328" i="2"/>
  <c r="AW332" i="2"/>
  <c r="AW336" i="2"/>
  <c r="AW340" i="2"/>
  <c r="AW344" i="2"/>
  <c r="AW348" i="2"/>
  <c r="AW352" i="2"/>
  <c r="AW356" i="2"/>
  <c r="AW360" i="2"/>
  <c r="AW364" i="2"/>
  <c r="AW368" i="2"/>
  <c r="AW372" i="2"/>
  <c r="AW376" i="2"/>
  <c r="AW380" i="2"/>
  <c r="AW384" i="2"/>
  <c r="AW388" i="2"/>
  <c r="AW392" i="2"/>
  <c r="AW396" i="2"/>
  <c r="AW400" i="2"/>
  <c r="AW404" i="2"/>
  <c r="AW408" i="2"/>
  <c r="AW412" i="2"/>
  <c r="AW416" i="2"/>
  <c r="AW420" i="2"/>
  <c r="AW424" i="2"/>
  <c r="AW428" i="2"/>
  <c r="AW432" i="2"/>
  <c r="AW436" i="2"/>
  <c r="AW440" i="2"/>
  <c r="AW444" i="2"/>
  <c r="AW448" i="2"/>
  <c r="AW452" i="2"/>
  <c r="AW456" i="2"/>
  <c r="AW460" i="2"/>
  <c r="AW464" i="2"/>
  <c r="AW468" i="2"/>
  <c r="AW472" i="2"/>
  <c r="AW476" i="2"/>
  <c r="AW480" i="2"/>
  <c r="AW484" i="2"/>
  <c r="AW488" i="2"/>
  <c r="AW492" i="2"/>
  <c r="AW496" i="2"/>
  <c r="AW500" i="2"/>
  <c r="AW504" i="2"/>
  <c r="AW508" i="2"/>
  <c r="AW512" i="2"/>
  <c r="AW516" i="2"/>
  <c r="AW520" i="2"/>
  <c r="AW524" i="2"/>
  <c r="AW528" i="2"/>
  <c r="AW532" i="2"/>
  <c r="AW536" i="2"/>
  <c r="AW540" i="2"/>
  <c r="AW544" i="2"/>
  <c r="AW548" i="2"/>
  <c r="AW552" i="2"/>
  <c r="AW556" i="2"/>
  <c r="AW560" i="2"/>
  <c r="AW564" i="2"/>
  <c r="AW568" i="2"/>
  <c r="AW572" i="2"/>
  <c r="AW576" i="2"/>
  <c r="AW580" i="2"/>
  <c r="AW584" i="2"/>
  <c r="AW588" i="2"/>
  <c r="AW592" i="2"/>
  <c r="AW596" i="2"/>
  <c r="AW600" i="2"/>
  <c r="AW604" i="2"/>
  <c r="AW608" i="2"/>
  <c r="AW612" i="2"/>
  <c r="AW9" i="2"/>
  <c r="AW14" i="2"/>
  <c r="AW19" i="2"/>
  <c r="AW25" i="2"/>
  <c r="AW30" i="2"/>
  <c r="AW35" i="2"/>
  <c r="AW41" i="2"/>
  <c r="AW46" i="2"/>
  <c r="AW51" i="2"/>
  <c r="AW57" i="2"/>
  <c r="AW62" i="2"/>
  <c r="AW67" i="2"/>
  <c r="AW73" i="2"/>
  <c r="AW78" i="2"/>
  <c r="AW83" i="2"/>
  <c r="AW89" i="2"/>
  <c r="AW94" i="2"/>
  <c r="AW99" i="2"/>
  <c r="AW105" i="2"/>
  <c r="AW110" i="2"/>
  <c r="AW115" i="2"/>
  <c r="AW121" i="2"/>
  <c r="AW126" i="2"/>
  <c r="AW131" i="2"/>
  <c r="AW137" i="2"/>
  <c r="AW142" i="2"/>
  <c r="AW147" i="2"/>
  <c r="AW153" i="2"/>
  <c r="AW158" i="2"/>
  <c r="AW163" i="2"/>
  <c r="AW169" i="2"/>
  <c r="AW174" i="2"/>
  <c r="AW179" i="2"/>
  <c r="AW185" i="2"/>
  <c r="AW190" i="2"/>
  <c r="AW195" i="2"/>
  <c r="AW201" i="2"/>
  <c r="AW206" i="2"/>
  <c r="AW211" i="2"/>
  <c r="AW217" i="2"/>
  <c r="AW222" i="2"/>
  <c r="AW227" i="2"/>
  <c r="AW233" i="2"/>
  <c r="AW238" i="2"/>
  <c r="AW243" i="2"/>
  <c r="AW249" i="2"/>
  <c r="AW254" i="2"/>
  <c r="AW259" i="2"/>
  <c r="AW265" i="2"/>
  <c r="AW270" i="2"/>
  <c r="AW275" i="2"/>
  <c r="AW281" i="2"/>
  <c r="AW286" i="2"/>
  <c r="AW291" i="2"/>
  <c r="AW297" i="2"/>
  <c r="AW302" i="2"/>
  <c r="AW307" i="2"/>
  <c r="AW313" i="2"/>
  <c r="AW318" i="2"/>
  <c r="AW323" i="2"/>
  <c r="AW329" i="2"/>
  <c r="AW334" i="2"/>
  <c r="AW339" i="2"/>
  <c r="AW345" i="2"/>
  <c r="AW350" i="2"/>
  <c r="AW355" i="2"/>
  <c r="AW361" i="2"/>
  <c r="AW366" i="2"/>
  <c r="AW371" i="2"/>
  <c r="AW377" i="2"/>
  <c r="AW382" i="2"/>
  <c r="AW387" i="2"/>
  <c r="AW393" i="2"/>
  <c r="AW398" i="2"/>
  <c r="AW403" i="2"/>
  <c r="AW409" i="2"/>
  <c r="AW414" i="2"/>
  <c r="AW419" i="2"/>
  <c r="AW425" i="2"/>
  <c r="AW430" i="2"/>
  <c r="AW435" i="2"/>
  <c r="AW441" i="2"/>
  <c r="AW446" i="2"/>
  <c r="AW451" i="2"/>
  <c r="AW457" i="2"/>
  <c r="AW462" i="2"/>
  <c r="AW467" i="2"/>
  <c r="AW473" i="2"/>
  <c r="AW478" i="2"/>
  <c r="AW483" i="2"/>
  <c r="AW489" i="2"/>
  <c r="AW494" i="2"/>
  <c r="AW499" i="2"/>
  <c r="AW505" i="2"/>
  <c r="AW510" i="2"/>
  <c r="AW515" i="2"/>
  <c r="AW521" i="2"/>
  <c r="AW526" i="2"/>
  <c r="AW531" i="2"/>
  <c r="AW537" i="2"/>
  <c r="AW542" i="2"/>
  <c r="AW547" i="2"/>
  <c r="AW553" i="2"/>
  <c r="AW558" i="2"/>
  <c r="AW563" i="2"/>
  <c r="AW569" i="2"/>
  <c r="AW574" i="2"/>
  <c r="AW579" i="2"/>
  <c r="AW585" i="2"/>
  <c r="AW590" i="2"/>
  <c r="AW595" i="2"/>
  <c r="AW601" i="2"/>
  <c r="AW606" i="2"/>
  <c r="AW611" i="2"/>
  <c r="AW6" i="2"/>
  <c r="AW11" i="2"/>
  <c r="AW17" i="2"/>
  <c r="AW22" i="2"/>
  <c r="AW27" i="2"/>
  <c r="AW33" i="2"/>
  <c r="AW38" i="2"/>
  <c r="AW43" i="2"/>
  <c r="AW49" i="2"/>
  <c r="AW54" i="2"/>
  <c r="AW59" i="2"/>
  <c r="AW65" i="2"/>
  <c r="AW70" i="2"/>
  <c r="AW75" i="2"/>
  <c r="AW81" i="2"/>
  <c r="AW86" i="2"/>
  <c r="AW91" i="2"/>
  <c r="AW97" i="2"/>
  <c r="AW102" i="2"/>
  <c r="AW107" i="2"/>
  <c r="AW113" i="2"/>
  <c r="AW118" i="2"/>
  <c r="AW123" i="2"/>
  <c r="AW129" i="2"/>
  <c r="AW134" i="2"/>
  <c r="AW139" i="2"/>
  <c r="AW145" i="2"/>
  <c r="AW150" i="2"/>
  <c r="AW155" i="2"/>
  <c r="AW161" i="2"/>
  <c r="AW166" i="2"/>
  <c r="AW171" i="2"/>
  <c r="AW177" i="2"/>
  <c r="AW182" i="2"/>
  <c r="AW187" i="2"/>
  <c r="AW193" i="2"/>
  <c r="AW198" i="2"/>
  <c r="AW203" i="2"/>
  <c r="AW209" i="2"/>
  <c r="AW214" i="2"/>
  <c r="AW219" i="2"/>
  <c r="AW225" i="2"/>
  <c r="AW230" i="2"/>
  <c r="AW235" i="2"/>
  <c r="AW241" i="2"/>
  <c r="AW246" i="2"/>
  <c r="AW251" i="2"/>
  <c r="AW257" i="2"/>
  <c r="AW262" i="2"/>
  <c r="AW267" i="2"/>
  <c r="AW273" i="2"/>
  <c r="AW278" i="2"/>
  <c r="AW283" i="2"/>
  <c r="AW289" i="2"/>
  <c r="AW294" i="2"/>
  <c r="AW299" i="2"/>
  <c r="AW305" i="2"/>
  <c r="AW310" i="2"/>
  <c r="AW315" i="2"/>
  <c r="AW321" i="2"/>
  <c r="AW326" i="2"/>
  <c r="AW331" i="2"/>
  <c r="AW337" i="2"/>
  <c r="AW342" i="2"/>
  <c r="AW347" i="2"/>
  <c r="AW353" i="2"/>
  <c r="AW358" i="2"/>
  <c r="AW363" i="2"/>
  <c r="AW369" i="2"/>
  <c r="AW374" i="2"/>
  <c r="AW379" i="2"/>
  <c r="AW385" i="2"/>
  <c r="AW390" i="2"/>
  <c r="AW395" i="2"/>
  <c r="AW3" i="2"/>
  <c r="AW7" i="2"/>
  <c r="AW13" i="2"/>
  <c r="AW18" i="2"/>
  <c r="AW23" i="2"/>
  <c r="AW29" i="2"/>
  <c r="AW34" i="2"/>
  <c r="AW39" i="2"/>
  <c r="AW45" i="2"/>
  <c r="AW50" i="2"/>
  <c r="AW55" i="2"/>
  <c r="AW61" i="2"/>
  <c r="AW66" i="2"/>
  <c r="AW71" i="2"/>
  <c r="AW77" i="2"/>
  <c r="AW82" i="2"/>
  <c r="AW87" i="2"/>
  <c r="AW93" i="2"/>
  <c r="AW98" i="2"/>
  <c r="AW103" i="2"/>
  <c r="AW109" i="2"/>
  <c r="AW114" i="2"/>
  <c r="AW119" i="2"/>
  <c r="AW125" i="2"/>
  <c r="AW130" i="2"/>
  <c r="AW135" i="2"/>
  <c r="AW141" i="2"/>
  <c r="AW146" i="2"/>
  <c r="AW151" i="2"/>
  <c r="AW157" i="2"/>
  <c r="AW162" i="2"/>
  <c r="AW167" i="2"/>
  <c r="AW173" i="2"/>
  <c r="AW178" i="2"/>
  <c r="AW183" i="2"/>
  <c r="AW189" i="2"/>
  <c r="AW194" i="2"/>
  <c r="AW199" i="2"/>
  <c r="AW205" i="2"/>
  <c r="AW210" i="2"/>
  <c r="AW215" i="2"/>
  <c r="AW221" i="2"/>
  <c r="AW226" i="2"/>
  <c r="AW231" i="2"/>
  <c r="AW237" i="2"/>
  <c r="AW242" i="2"/>
  <c r="AW247" i="2"/>
  <c r="AW253" i="2"/>
  <c r="AW258" i="2"/>
  <c r="AW263" i="2"/>
  <c r="AW269" i="2"/>
  <c r="AW274" i="2"/>
  <c r="AW279" i="2"/>
  <c r="AW285" i="2"/>
  <c r="AW290" i="2"/>
  <c r="AW295" i="2"/>
  <c r="AW301" i="2"/>
  <c r="AW306" i="2"/>
  <c r="AW311" i="2"/>
  <c r="AW317" i="2"/>
  <c r="AW322" i="2"/>
  <c r="AW327" i="2"/>
  <c r="AW333" i="2"/>
  <c r="AW338" i="2"/>
  <c r="AW343" i="2"/>
  <c r="AW349" i="2"/>
  <c r="AW354" i="2"/>
  <c r="AW359" i="2"/>
  <c r="AW365" i="2"/>
  <c r="AW370" i="2"/>
  <c r="AW375" i="2"/>
  <c r="AW381" i="2"/>
  <c r="AW386" i="2"/>
  <c r="AW391" i="2"/>
  <c r="AW397" i="2"/>
  <c r="AW402" i="2"/>
  <c r="AW407" i="2"/>
  <c r="AW413" i="2"/>
  <c r="AW418" i="2"/>
  <c r="AW423" i="2"/>
  <c r="AW429" i="2"/>
  <c r="AW434" i="2"/>
  <c r="AW439" i="2"/>
  <c r="AW445" i="2"/>
  <c r="AW450" i="2"/>
  <c r="AW455" i="2"/>
  <c r="AW461" i="2"/>
  <c r="AW466" i="2"/>
  <c r="AW471" i="2"/>
  <c r="AW477" i="2"/>
  <c r="AW482" i="2"/>
  <c r="AW487" i="2"/>
  <c r="AW493" i="2"/>
  <c r="AW498" i="2"/>
  <c r="AW503" i="2"/>
  <c r="AW509" i="2"/>
  <c r="AW514" i="2"/>
  <c r="AW519" i="2"/>
  <c r="AW525" i="2"/>
  <c r="AW530" i="2"/>
  <c r="AW535" i="2"/>
  <c r="AW541" i="2"/>
  <c r="AW546" i="2"/>
  <c r="AW551" i="2"/>
  <c r="AW557" i="2"/>
  <c r="AW562" i="2"/>
  <c r="AW567" i="2"/>
  <c r="AW573" i="2"/>
  <c r="AW578" i="2"/>
  <c r="AW583" i="2"/>
  <c r="AW589" i="2"/>
  <c r="AW594" i="2"/>
  <c r="AW599" i="2"/>
  <c r="AW605" i="2"/>
  <c r="AW610" i="2"/>
  <c r="AW10" i="2"/>
  <c r="AW31" i="2"/>
  <c r="AW53" i="2"/>
  <c r="AW74" i="2"/>
  <c r="AW95" i="2"/>
  <c r="AW117" i="2"/>
  <c r="AW138" i="2"/>
  <c r="AW159" i="2"/>
  <c r="AW181" i="2"/>
  <c r="AW202" i="2"/>
  <c r="AW223" i="2"/>
  <c r="AW245" i="2"/>
  <c r="AW266" i="2"/>
  <c r="AW287" i="2"/>
  <c r="AW309" i="2"/>
  <c r="AW330" i="2"/>
  <c r="AW351" i="2"/>
  <c r="AW373" i="2"/>
  <c r="AW394" i="2"/>
  <c r="AW406" i="2"/>
  <c r="AW417" i="2"/>
  <c r="AW427" i="2"/>
  <c r="AW438" i="2"/>
  <c r="AW449" i="2"/>
  <c r="AW459" i="2"/>
  <c r="AW470" i="2"/>
  <c r="AW481" i="2"/>
  <c r="AW491" i="2"/>
  <c r="AW502" i="2"/>
  <c r="AW513" i="2"/>
  <c r="AW523" i="2"/>
  <c r="AW534" i="2"/>
  <c r="AW545" i="2"/>
  <c r="AW555" i="2"/>
  <c r="AW566" i="2"/>
  <c r="AW577" i="2"/>
  <c r="AW587" i="2"/>
  <c r="AW598" i="2"/>
  <c r="AW609" i="2"/>
  <c r="AW15" i="2"/>
  <c r="AW37" i="2"/>
  <c r="AW58" i="2"/>
  <c r="AW79" i="2"/>
  <c r="AW101" i="2"/>
  <c r="AW122" i="2"/>
  <c r="AW143" i="2"/>
  <c r="AW165" i="2"/>
  <c r="AW186" i="2"/>
  <c r="AW207" i="2"/>
  <c r="AW229" i="2"/>
  <c r="AW250" i="2"/>
  <c r="AW271" i="2"/>
  <c r="AW293" i="2"/>
  <c r="AW314" i="2"/>
  <c r="AW335" i="2"/>
  <c r="AW357" i="2"/>
  <c r="AW378" i="2"/>
  <c r="AW399" i="2"/>
  <c r="AW410" i="2"/>
  <c r="AW421" i="2"/>
  <c r="AW431" i="2"/>
  <c r="AW442" i="2"/>
  <c r="AW453" i="2"/>
  <c r="AW463" i="2"/>
  <c r="AW474" i="2"/>
  <c r="AW485" i="2"/>
  <c r="AW495" i="2"/>
  <c r="AW506" i="2"/>
  <c r="AW517" i="2"/>
  <c r="AW527" i="2"/>
  <c r="AW538" i="2"/>
  <c r="AW549" i="2"/>
  <c r="AW559" i="2"/>
  <c r="AW570" i="2"/>
  <c r="AW581" i="2"/>
  <c r="AW591" i="2"/>
  <c r="AW602" i="2"/>
  <c r="AW21" i="2"/>
  <c r="AW42" i="2"/>
  <c r="AW63" i="2"/>
  <c r="AW85" i="2"/>
  <c r="AW106" i="2"/>
  <c r="AW127" i="2"/>
  <c r="AW149" i="2"/>
  <c r="AW170" i="2"/>
  <c r="AW191" i="2"/>
  <c r="AW213" i="2"/>
  <c r="AW234" i="2"/>
  <c r="AW255" i="2"/>
  <c r="AW277" i="2"/>
  <c r="AW298" i="2"/>
  <c r="AW319" i="2"/>
  <c r="AW341" i="2"/>
  <c r="AW362" i="2"/>
  <c r="AW383" i="2"/>
  <c r="AW401" i="2"/>
  <c r="AW411" i="2"/>
  <c r="AW422" i="2"/>
  <c r="AW433" i="2"/>
  <c r="AW443" i="2"/>
  <c r="AW454" i="2"/>
  <c r="AW465" i="2"/>
  <c r="AW475" i="2"/>
  <c r="AW486" i="2"/>
  <c r="AW497" i="2"/>
  <c r="AW507" i="2"/>
  <c r="AW518" i="2"/>
  <c r="AW529" i="2"/>
  <c r="AW539" i="2"/>
  <c r="AW550" i="2"/>
  <c r="AW561" i="2"/>
  <c r="AW571" i="2"/>
  <c r="AW582" i="2"/>
  <c r="AW593" i="2"/>
  <c r="AW603" i="2"/>
  <c r="AW5" i="2"/>
  <c r="AW26" i="2"/>
  <c r="AW47" i="2"/>
  <c r="AW69" i="2"/>
  <c r="AW90" i="2"/>
  <c r="AW111" i="2"/>
  <c r="AW133" i="2"/>
  <c r="AW154" i="2"/>
  <c r="AW175" i="2"/>
  <c r="AW197" i="2"/>
  <c r="AW218" i="2"/>
  <c r="AW239" i="2"/>
  <c r="AW261" i="2"/>
  <c r="AW282" i="2"/>
  <c r="AW303" i="2"/>
  <c r="AW325" i="2"/>
  <c r="AW346" i="2"/>
  <c r="AW367" i="2"/>
  <c r="AW389" i="2"/>
  <c r="AW405" i="2"/>
  <c r="AW415" i="2"/>
  <c r="AW426" i="2"/>
  <c r="AW437" i="2"/>
  <c r="AW447" i="2"/>
  <c r="AW458" i="2"/>
  <c r="AW469" i="2"/>
  <c r="AW479" i="2"/>
  <c r="AW490" i="2"/>
  <c r="AW501" i="2"/>
  <c r="AW511" i="2"/>
  <c r="AW522" i="2"/>
  <c r="AW533" i="2"/>
  <c r="AW543" i="2"/>
  <c r="AW554" i="2"/>
  <c r="AW565" i="2"/>
  <c r="AW575" i="2"/>
  <c r="AW586" i="2"/>
  <c r="AW597" i="2"/>
  <c r="AW607" i="2"/>
  <c r="V612" i="2"/>
  <c r="V607" i="2"/>
  <c r="V601" i="2"/>
  <c r="V591" i="2"/>
  <c r="V585" i="2"/>
  <c r="V580" i="2"/>
  <c r="V569" i="2"/>
  <c r="V564" i="2"/>
  <c r="V559" i="2"/>
  <c r="V548" i="2"/>
  <c r="V543" i="2"/>
  <c r="V537" i="2"/>
  <c r="V527" i="2"/>
  <c r="V521" i="2"/>
  <c r="V516" i="2"/>
  <c r="V511" i="2"/>
  <c r="V505" i="2"/>
  <c r="V500" i="2"/>
  <c r="V495" i="2"/>
  <c r="V489" i="2"/>
  <c r="V484" i="2"/>
  <c r="V479" i="2"/>
  <c r="V473" i="2"/>
  <c r="V468" i="2"/>
  <c r="V463" i="2"/>
  <c r="V457" i="2"/>
  <c r="V452" i="2"/>
  <c r="V447" i="2"/>
  <c r="V441" i="2"/>
  <c r="V436" i="2"/>
  <c r="V431" i="2"/>
  <c r="V425" i="2"/>
  <c r="V420" i="2"/>
  <c r="V415" i="2"/>
  <c r="V409" i="2"/>
  <c r="V404" i="2"/>
  <c r="V399" i="2"/>
  <c r="V393" i="2"/>
  <c r="V388" i="2"/>
  <c r="V383" i="2"/>
  <c r="V377" i="2"/>
  <c r="V371" i="2"/>
  <c r="V364" i="2"/>
  <c r="V356" i="2"/>
  <c r="V350" i="2"/>
  <c r="V343" i="2"/>
  <c r="V335" i="2"/>
  <c r="V328" i="2"/>
  <c r="V322" i="2"/>
  <c r="V314" i="2"/>
  <c r="V307" i="2"/>
  <c r="V300" i="2"/>
  <c r="V292" i="2"/>
  <c r="V286" i="2"/>
  <c r="V279" i="2"/>
  <c r="V271" i="2"/>
  <c r="V264" i="2"/>
  <c r="V258" i="2"/>
  <c r="V250" i="2"/>
  <c r="V243" i="2"/>
  <c r="V236" i="2"/>
  <c r="V228" i="2"/>
  <c r="V222" i="2"/>
  <c r="V215" i="2"/>
  <c r="V207" i="2"/>
  <c r="V200" i="2"/>
  <c r="V194" i="2"/>
  <c r="V186" i="2"/>
  <c r="V179" i="2"/>
  <c r="V172" i="2"/>
  <c r="V164" i="2"/>
  <c r="V158" i="2"/>
  <c r="V151" i="2"/>
  <c r="V143" i="2"/>
  <c r="V136" i="2"/>
  <c r="V130" i="2"/>
  <c r="V122" i="2"/>
  <c r="V115" i="2"/>
  <c r="V108" i="2"/>
  <c r="V100" i="2"/>
  <c r="V94" i="2"/>
  <c r="V87" i="2"/>
  <c r="V79" i="2"/>
  <c r="V72" i="2"/>
  <c r="V66" i="2"/>
  <c r="V58" i="2"/>
  <c r="V51" i="2"/>
  <c r="V44" i="2"/>
  <c r="V36" i="2"/>
  <c r="V30" i="2"/>
  <c r="V23" i="2"/>
  <c r="V15" i="2"/>
  <c r="V8" i="2"/>
  <c r="V611" i="2"/>
  <c r="V605" i="2"/>
  <c r="V600" i="2"/>
  <c r="V595" i="2"/>
  <c r="V589" i="2"/>
  <c r="V584" i="2"/>
  <c r="V579" i="2"/>
  <c r="V573" i="2"/>
  <c r="V568" i="2"/>
  <c r="V563" i="2"/>
  <c r="V557" i="2"/>
  <c r="V552" i="2"/>
  <c r="V547" i="2"/>
  <c r="V541" i="2"/>
  <c r="V536" i="2"/>
  <c r="V531" i="2"/>
  <c r="V525" i="2"/>
  <c r="V520" i="2"/>
  <c r="V515" i="2"/>
  <c r="V509" i="2"/>
  <c r="V504" i="2"/>
  <c r="V499" i="2"/>
  <c r="V493" i="2"/>
  <c r="V488" i="2"/>
  <c r="V483" i="2"/>
  <c r="V477" i="2"/>
  <c r="V472" i="2"/>
  <c r="V467" i="2"/>
  <c r="V461" i="2"/>
  <c r="V456" i="2"/>
  <c r="V451" i="2"/>
  <c r="V445" i="2"/>
  <c r="V440" i="2"/>
  <c r="V435" i="2"/>
  <c r="V429" i="2"/>
  <c r="V424" i="2"/>
  <c r="V419" i="2"/>
  <c r="V413" i="2"/>
  <c r="V408" i="2"/>
  <c r="V403" i="2"/>
  <c r="V397" i="2"/>
  <c r="V392" i="2"/>
  <c r="V387" i="2"/>
  <c r="V381" i="2"/>
  <c r="V376" i="2"/>
  <c r="V370" i="2"/>
  <c r="V362" i="2"/>
  <c r="V355" i="2"/>
  <c r="V348" i="2"/>
  <c r="V340" i="2"/>
  <c r="V334" i="2"/>
  <c r="V327" i="2"/>
  <c r="V319" i="2"/>
  <c r="V312" i="2"/>
  <c r="V306" i="2"/>
  <c r="V298" i="2"/>
  <c r="V291" i="2"/>
  <c r="V284" i="2"/>
  <c r="V276" i="2"/>
  <c r="V270" i="2"/>
  <c r="V263" i="2"/>
  <c r="V255" i="2"/>
  <c r="V248" i="2"/>
  <c r="V242" i="2"/>
  <c r="V234" i="2"/>
  <c r="V227" i="2"/>
  <c r="V220" i="2"/>
  <c r="V212" i="2"/>
  <c r="V206" i="2"/>
  <c r="V199" i="2"/>
  <c r="V191" i="2"/>
  <c r="V184" i="2"/>
  <c r="V178" i="2"/>
  <c r="V170" i="2"/>
  <c r="V163" i="2"/>
  <c r="V156" i="2"/>
  <c r="V148" i="2"/>
  <c r="V142" i="2"/>
  <c r="V135" i="2"/>
  <c r="V127" i="2"/>
  <c r="V120" i="2"/>
  <c r="V114" i="2"/>
  <c r="V106" i="2"/>
  <c r="V99" i="2"/>
  <c r="V92" i="2"/>
  <c r="V84" i="2"/>
  <c r="V78" i="2"/>
  <c r="V71" i="2"/>
  <c r="V63" i="2"/>
  <c r="V56" i="2"/>
  <c r="V50" i="2"/>
  <c r="V42" i="2"/>
  <c r="V35" i="2"/>
  <c r="V28" i="2"/>
  <c r="V20" i="2"/>
  <c r="V14" i="2"/>
  <c r="V7" i="2"/>
  <c r="V609" i="2"/>
  <c r="V604" i="2"/>
  <c r="V599" i="2"/>
  <c r="V593" i="2"/>
  <c r="V588" i="2"/>
  <c r="V583" i="2"/>
  <c r="V577" i="2"/>
  <c r="V572" i="2"/>
  <c r="V567" i="2"/>
  <c r="V561" i="2"/>
  <c r="V556" i="2"/>
  <c r="V551" i="2"/>
  <c r="V545" i="2"/>
  <c r="V540" i="2"/>
  <c r="V535" i="2"/>
  <c r="V529" i="2"/>
  <c r="V524" i="2"/>
  <c r="V519" i="2"/>
  <c r="V513" i="2"/>
  <c r="V508" i="2"/>
  <c r="V503" i="2"/>
  <c r="V497" i="2"/>
  <c r="V492" i="2"/>
  <c r="V487" i="2"/>
  <c r="V481" i="2"/>
  <c r="V476" i="2"/>
  <c r="V471" i="2"/>
  <c r="V465" i="2"/>
  <c r="V460" i="2"/>
  <c r="V455" i="2"/>
  <c r="V449" i="2"/>
  <c r="V444" i="2"/>
  <c r="V439" i="2"/>
  <c r="V433" i="2"/>
  <c r="V428" i="2"/>
  <c r="V423" i="2"/>
  <c r="V417" i="2"/>
  <c r="V412" i="2"/>
  <c r="V407" i="2"/>
  <c r="V401" i="2"/>
  <c r="V396" i="2"/>
  <c r="V391" i="2"/>
  <c r="V385" i="2"/>
  <c r="V380" i="2"/>
  <c r="V375" i="2"/>
  <c r="V367" i="2"/>
  <c r="V360" i="2"/>
  <c r="V354" i="2"/>
  <c r="V346" i="2"/>
  <c r="V339" i="2"/>
  <c r="V332" i="2"/>
  <c r="V324" i="2"/>
  <c r="V318" i="2"/>
  <c r="V311" i="2"/>
  <c r="V303" i="2"/>
  <c r="V296" i="2"/>
  <c r="V290" i="2"/>
  <c r="V282" i="2"/>
  <c r="V275" i="2"/>
  <c r="V268" i="2"/>
  <c r="V260" i="2"/>
  <c r="V254" i="2"/>
  <c r="V247" i="2"/>
  <c r="V239" i="2"/>
  <c r="V232" i="2"/>
  <c r="V226" i="2"/>
  <c r="V218" i="2"/>
  <c r="V211" i="2"/>
  <c r="V204" i="2"/>
  <c r="V196" i="2"/>
  <c r="V190" i="2"/>
  <c r="V183" i="2"/>
  <c r="V175" i="2"/>
  <c r="V168" i="2"/>
  <c r="V162" i="2"/>
  <c r="V154" i="2"/>
  <c r="V147" i="2"/>
  <c r="V140" i="2"/>
  <c r="V132" i="2"/>
  <c r="V126" i="2"/>
  <c r="V119" i="2"/>
  <c r="V111" i="2"/>
  <c r="V104" i="2"/>
  <c r="V98" i="2"/>
  <c r="V90" i="2"/>
  <c r="V83" i="2"/>
  <c r="V76" i="2"/>
  <c r="V68" i="2"/>
  <c r="V62" i="2"/>
  <c r="V55" i="2"/>
  <c r="V47" i="2"/>
  <c r="V40" i="2"/>
  <c r="V34" i="2"/>
  <c r="V26" i="2"/>
  <c r="V19" i="2"/>
  <c r="V12" i="2"/>
  <c r="V4" i="2"/>
  <c r="AX7" i="2"/>
  <c r="AX11" i="2"/>
  <c r="AX15" i="2"/>
  <c r="AX19" i="2"/>
  <c r="AX23" i="2"/>
  <c r="AX27" i="2"/>
  <c r="AX31" i="2"/>
  <c r="AX35" i="2"/>
  <c r="AX39" i="2"/>
  <c r="AX43" i="2"/>
  <c r="AX47" i="2"/>
  <c r="AX51" i="2"/>
  <c r="AX55" i="2"/>
  <c r="AX59" i="2"/>
  <c r="AX63" i="2"/>
  <c r="AX67" i="2"/>
  <c r="AX71" i="2"/>
  <c r="AX75" i="2"/>
  <c r="AX79" i="2"/>
  <c r="AX83" i="2"/>
  <c r="AX87" i="2"/>
  <c r="AX91" i="2"/>
  <c r="AX95" i="2"/>
  <c r="AX99" i="2"/>
  <c r="AX103" i="2"/>
  <c r="AX107" i="2"/>
  <c r="AX111" i="2"/>
  <c r="AX115" i="2"/>
  <c r="AX119" i="2"/>
  <c r="AX123" i="2"/>
  <c r="AX127" i="2"/>
  <c r="AX131" i="2"/>
  <c r="AX135" i="2"/>
  <c r="AX139" i="2"/>
  <c r="AX143" i="2"/>
  <c r="AX147" i="2"/>
  <c r="AX151" i="2"/>
  <c r="AX155" i="2"/>
  <c r="AX159" i="2"/>
  <c r="AX163" i="2"/>
  <c r="AX167" i="2"/>
  <c r="AX171" i="2"/>
  <c r="AX175" i="2"/>
  <c r="AX179" i="2"/>
  <c r="AX183" i="2"/>
  <c r="AX187" i="2"/>
  <c r="AX191" i="2"/>
  <c r="AX195" i="2"/>
  <c r="AX199" i="2"/>
  <c r="AX203" i="2"/>
  <c r="AX207" i="2"/>
  <c r="AX211" i="2"/>
  <c r="AX215" i="2"/>
  <c r="AX219" i="2"/>
  <c r="AX223" i="2"/>
  <c r="AX227" i="2"/>
  <c r="AX231" i="2"/>
  <c r="AX235" i="2"/>
  <c r="AX239" i="2"/>
  <c r="AX243" i="2"/>
  <c r="AX247" i="2"/>
  <c r="AX8" i="2"/>
  <c r="AX13" i="2"/>
  <c r="AX18" i="2"/>
  <c r="AX24" i="2"/>
  <c r="AX29" i="2"/>
  <c r="AX34" i="2"/>
  <c r="AX40" i="2"/>
  <c r="AX45" i="2"/>
  <c r="AX50" i="2"/>
  <c r="AX56" i="2"/>
  <c r="AX61" i="2"/>
  <c r="AX66" i="2"/>
  <c r="AX72" i="2"/>
  <c r="AX77" i="2"/>
  <c r="AX82" i="2"/>
  <c r="AX88" i="2"/>
  <c r="AX93" i="2"/>
  <c r="AX98" i="2"/>
  <c r="AX104" i="2"/>
  <c r="AX109" i="2"/>
  <c r="AX114" i="2"/>
  <c r="AX120" i="2"/>
  <c r="AX125" i="2"/>
  <c r="AX130" i="2"/>
  <c r="AX136" i="2"/>
  <c r="AX141" i="2"/>
  <c r="AX146" i="2"/>
  <c r="AX152" i="2"/>
  <c r="AX157" i="2"/>
  <c r="AX162" i="2"/>
  <c r="AX168" i="2"/>
  <c r="AX173" i="2"/>
  <c r="AX178" i="2"/>
  <c r="AX184" i="2"/>
  <c r="AX189" i="2"/>
  <c r="AX194" i="2"/>
  <c r="AX200" i="2"/>
  <c r="AX205" i="2"/>
  <c r="AX210" i="2"/>
  <c r="AX216" i="2"/>
  <c r="AX221" i="2"/>
  <c r="AX226" i="2"/>
  <c r="AX232" i="2"/>
  <c r="AX237" i="2"/>
  <c r="AX242" i="2"/>
  <c r="AX248" i="2"/>
  <c r="AX252" i="2"/>
  <c r="AX256" i="2"/>
  <c r="AX260" i="2"/>
  <c r="AX264" i="2"/>
  <c r="AX268" i="2"/>
  <c r="AX272" i="2"/>
  <c r="AX276" i="2"/>
  <c r="AX280" i="2"/>
  <c r="AX284" i="2"/>
  <c r="AX288" i="2"/>
  <c r="AX292" i="2"/>
  <c r="AX296" i="2"/>
  <c r="AX300" i="2"/>
  <c r="AX304" i="2"/>
  <c r="AX308" i="2"/>
  <c r="AX312" i="2"/>
  <c r="AX316" i="2"/>
  <c r="AX320" i="2"/>
  <c r="AX324" i="2"/>
  <c r="AX328" i="2"/>
  <c r="AX332" i="2"/>
  <c r="AX336" i="2"/>
  <c r="AX340" i="2"/>
  <c r="AX344" i="2"/>
  <c r="AX348" i="2"/>
  <c r="AX352" i="2"/>
  <c r="AX356" i="2"/>
  <c r="AX360" i="2"/>
  <c r="AX364" i="2"/>
  <c r="AX368" i="2"/>
  <c r="AX372" i="2"/>
  <c r="AX376" i="2"/>
  <c r="AX380" i="2"/>
  <c r="AX384" i="2"/>
  <c r="AX388" i="2"/>
  <c r="AX392" i="2"/>
  <c r="AX396" i="2"/>
  <c r="AX400" i="2"/>
  <c r="AX404" i="2"/>
  <c r="AX408" i="2"/>
  <c r="AX412" i="2"/>
  <c r="AX416" i="2"/>
  <c r="AX420" i="2"/>
  <c r="AX424" i="2"/>
  <c r="AX428" i="2"/>
  <c r="AX432" i="2"/>
  <c r="AX436" i="2"/>
  <c r="AX440" i="2"/>
  <c r="AX444" i="2"/>
  <c r="AX448" i="2"/>
  <c r="AX452" i="2"/>
  <c r="AX456" i="2"/>
  <c r="AX460" i="2"/>
  <c r="AX464" i="2"/>
  <c r="AX468" i="2"/>
  <c r="AX472" i="2"/>
  <c r="AX476" i="2"/>
  <c r="AX480" i="2"/>
  <c r="AX484" i="2"/>
  <c r="AX488" i="2"/>
  <c r="AX492" i="2"/>
  <c r="AX496" i="2"/>
  <c r="AX500" i="2"/>
  <c r="AX504" i="2"/>
  <c r="AX508" i="2"/>
  <c r="AX512" i="2"/>
  <c r="AX516" i="2"/>
  <c r="AX520" i="2"/>
  <c r="AX524" i="2"/>
  <c r="AX528" i="2"/>
  <c r="AX532" i="2"/>
  <c r="AX536" i="2"/>
  <c r="AX540" i="2"/>
  <c r="AX544" i="2"/>
  <c r="AX548" i="2"/>
  <c r="AX552" i="2"/>
  <c r="AX556" i="2"/>
  <c r="AX560" i="2"/>
  <c r="AX564" i="2"/>
  <c r="AX568" i="2"/>
  <c r="AX572" i="2"/>
  <c r="AX576" i="2"/>
  <c r="AX580" i="2"/>
  <c r="AX584" i="2"/>
  <c r="AX588" i="2"/>
  <c r="AX592" i="2"/>
  <c r="AX596" i="2"/>
  <c r="AX600" i="2"/>
  <c r="AX604" i="2"/>
  <c r="AX608" i="2"/>
  <c r="AX612" i="2"/>
  <c r="AX610" i="2"/>
  <c r="AX605" i="2"/>
  <c r="AX599" i="2"/>
  <c r="AX594" i="2"/>
  <c r="AX589" i="2"/>
  <c r="AX583" i="2"/>
  <c r="AX578" i="2"/>
  <c r="AX573" i="2"/>
  <c r="AX567" i="2"/>
  <c r="AX562" i="2"/>
  <c r="AX557" i="2"/>
  <c r="AX551" i="2"/>
  <c r="AX546" i="2"/>
  <c r="AX541" i="2"/>
  <c r="AX535" i="2"/>
  <c r="AX530" i="2"/>
  <c r="AX525" i="2"/>
  <c r="AX519" i="2"/>
  <c r="AX514" i="2"/>
  <c r="AX509" i="2"/>
  <c r="AX503" i="2"/>
  <c r="AX498" i="2"/>
  <c r="AX493" i="2"/>
  <c r="AX487" i="2"/>
  <c r="AX482" i="2"/>
  <c r="AX477" i="2"/>
  <c r="AX471" i="2"/>
  <c r="AX466" i="2"/>
  <c r="AX461" i="2"/>
  <c r="AX455" i="2"/>
  <c r="AX450" i="2"/>
  <c r="AX445" i="2"/>
  <c r="AX439" i="2"/>
  <c r="AX434" i="2"/>
  <c r="AX429" i="2"/>
  <c r="AX423" i="2"/>
  <c r="AX418" i="2"/>
  <c r="AX413" i="2"/>
  <c r="AX407" i="2"/>
  <c r="AX402" i="2"/>
  <c r="AX397" i="2"/>
  <c r="AX391" i="2"/>
  <c r="AX386" i="2"/>
  <c r="AX381" i="2"/>
  <c r="AX375" i="2"/>
  <c r="AX370" i="2"/>
  <c r="AX365" i="2"/>
  <c r="AX359" i="2"/>
  <c r="AX354" i="2"/>
  <c r="AX349" i="2"/>
  <c r="AX343" i="2"/>
  <c r="AX338" i="2"/>
  <c r="AX333" i="2"/>
  <c r="AX327" i="2"/>
  <c r="AX322" i="2"/>
  <c r="AX317" i="2"/>
  <c r="AX311" i="2"/>
  <c r="AX306" i="2"/>
  <c r="AX301" i="2"/>
  <c r="AX295" i="2"/>
  <c r="AX290" i="2"/>
  <c r="AX285" i="2"/>
  <c r="AX279" i="2"/>
  <c r="AX274" i="2"/>
  <c r="AX269" i="2"/>
  <c r="AX263" i="2"/>
  <c r="AX258" i="2"/>
  <c r="AX253" i="2"/>
  <c r="AX246" i="2"/>
  <c r="AX240" i="2"/>
  <c r="AX233" i="2"/>
  <c r="AX225" i="2"/>
  <c r="AX218" i="2"/>
  <c r="AX212" i="2"/>
  <c r="AX204" i="2"/>
  <c r="AX197" i="2"/>
  <c r="AX190" i="2"/>
  <c r="AX182" i="2"/>
  <c r="AX176" i="2"/>
  <c r="AX169" i="2"/>
  <c r="AX161" i="2"/>
  <c r="AX154" i="2"/>
  <c r="AX148" i="2"/>
  <c r="AX140" i="2"/>
  <c r="AX133" i="2"/>
  <c r="AX126" i="2"/>
  <c r="AX118" i="2"/>
  <c r="AX112" i="2"/>
  <c r="AX105" i="2"/>
  <c r="AX97" i="2"/>
  <c r="AX90" i="2"/>
  <c r="AX84" i="2"/>
  <c r="AX76" i="2"/>
  <c r="AX69" i="2"/>
  <c r="AX62" i="2"/>
  <c r="AX54" i="2"/>
  <c r="AX48" i="2"/>
  <c r="AX41" i="2"/>
  <c r="AX33" i="2"/>
  <c r="AX26" i="2"/>
  <c r="AX20" i="2"/>
  <c r="AX12" i="2"/>
  <c r="AX5" i="2"/>
  <c r="AY436" i="2"/>
  <c r="AY432" i="2"/>
  <c r="AY428" i="2"/>
  <c r="AY424" i="2"/>
  <c r="AY420" i="2"/>
  <c r="AY416" i="2"/>
  <c r="AY412" i="2"/>
  <c r="AY408" i="2"/>
  <c r="AY404" i="2"/>
  <c r="AY400" i="2"/>
  <c r="AY396" i="2"/>
  <c r="AY392" i="2"/>
  <c r="AY388" i="2"/>
  <c r="AY384" i="2"/>
  <c r="AY380" i="2"/>
  <c r="AY376" i="2"/>
  <c r="AY372" i="2"/>
  <c r="AY368" i="2"/>
  <c r="AY364" i="2"/>
  <c r="AY360" i="2"/>
  <c r="AY356" i="2"/>
  <c r="AY352" i="2"/>
  <c r="AY348" i="2"/>
  <c r="AY344" i="2"/>
  <c r="AY339" i="2"/>
  <c r="AY331" i="2"/>
  <c r="AY323" i="2"/>
  <c r="AY315" i="2"/>
  <c r="AY307" i="2"/>
  <c r="AY299" i="2"/>
  <c r="AY291" i="2"/>
  <c r="AY283" i="2"/>
  <c r="AY275" i="2"/>
  <c r="AY267" i="2"/>
  <c r="AY259" i="2"/>
  <c r="AY251" i="2"/>
  <c r="AY243" i="2"/>
  <c r="AY235" i="2"/>
  <c r="AY227" i="2"/>
  <c r="AY219" i="2"/>
  <c r="AY211" i="2"/>
  <c r="AY203" i="2"/>
  <c r="AY195" i="2"/>
  <c r="AY187" i="2"/>
  <c r="AY179" i="2"/>
  <c r="AY171" i="2"/>
  <c r="AY163" i="2"/>
  <c r="AY155" i="2"/>
  <c r="AY147" i="2"/>
  <c r="AY139" i="2"/>
  <c r="AY131" i="2"/>
  <c r="AY123" i="2"/>
  <c r="AY115" i="2"/>
  <c r="AY106" i="2"/>
  <c r="AY95" i="2"/>
  <c r="AY85" i="2"/>
  <c r="AY74" i="2"/>
  <c r="AY63" i="2"/>
  <c r="AY53" i="2"/>
  <c r="AY42" i="2"/>
  <c r="AY31" i="2"/>
  <c r="AY21" i="2"/>
  <c r="AY6" i="2"/>
  <c r="AY4" i="2"/>
  <c r="AY10" i="2"/>
  <c r="AY17" i="2"/>
  <c r="AY22" i="2"/>
  <c r="AY27" i="2"/>
  <c r="AY33" i="2"/>
  <c r="AY38" i="2"/>
  <c r="AY43" i="2"/>
  <c r="AY49" i="2"/>
  <c r="AY54" i="2"/>
  <c r="AY59" i="2"/>
  <c r="AY65" i="2"/>
  <c r="AY70" i="2"/>
  <c r="AY75" i="2"/>
  <c r="AY81" i="2"/>
  <c r="AY86" i="2"/>
  <c r="AY91" i="2"/>
  <c r="AY97" i="2"/>
  <c r="AY102" i="2"/>
  <c r="AY107" i="2"/>
  <c r="AY112" i="2"/>
  <c r="AY116" i="2"/>
  <c r="AY120" i="2"/>
  <c r="AY124" i="2"/>
  <c r="AY128" i="2"/>
  <c r="AY132" i="2"/>
  <c r="AY136" i="2"/>
  <c r="AY140" i="2"/>
  <c r="AY144" i="2"/>
  <c r="AY148" i="2"/>
  <c r="AY152" i="2"/>
  <c r="AY156" i="2"/>
  <c r="AY160" i="2"/>
  <c r="AY164" i="2"/>
  <c r="AY168" i="2"/>
  <c r="AY172" i="2"/>
  <c r="AY176" i="2"/>
  <c r="AY180" i="2"/>
  <c r="AY184" i="2"/>
  <c r="AY188" i="2"/>
  <c r="AY192" i="2"/>
  <c r="AY196" i="2"/>
  <c r="AY200" i="2"/>
  <c r="AY204" i="2"/>
  <c r="AY208" i="2"/>
  <c r="AY212" i="2"/>
  <c r="AY216" i="2"/>
  <c r="AY220" i="2"/>
  <c r="AY224" i="2"/>
  <c r="AY228" i="2"/>
  <c r="AY232" i="2"/>
  <c r="AY236" i="2"/>
  <c r="AY240" i="2"/>
  <c r="AY244" i="2"/>
  <c r="AY248" i="2"/>
  <c r="AY252" i="2"/>
  <c r="AY256" i="2"/>
  <c r="AY260" i="2"/>
  <c r="AY264" i="2"/>
  <c r="AY268" i="2"/>
  <c r="AY272" i="2"/>
  <c r="AY276" i="2"/>
  <c r="AY280" i="2"/>
  <c r="AY284" i="2"/>
  <c r="AY288" i="2"/>
  <c r="AY292" i="2"/>
  <c r="AY296" i="2"/>
  <c r="AY300" i="2"/>
  <c r="AY304" i="2"/>
  <c r="AY308" i="2"/>
  <c r="AY312" i="2"/>
  <c r="AY316" i="2"/>
  <c r="AY320" i="2"/>
  <c r="AY324" i="2"/>
  <c r="AY328" i="2"/>
  <c r="AY332" i="2"/>
  <c r="AY336" i="2"/>
  <c r="AY340" i="2"/>
  <c r="AY3" i="2"/>
  <c r="AY5" i="2"/>
  <c r="AY13" i="2"/>
  <c r="AY18" i="2"/>
  <c r="AY23" i="2"/>
  <c r="AY29" i="2"/>
  <c r="AY34" i="2"/>
  <c r="AY39" i="2"/>
  <c r="AY45" i="2"/>
  <c r="AY50" i="2"/>
  <c r="AY55" i="2"/>
  <c r="AY61" i="2"/>
  <c r="AY66" i="2"/>
  <c r="AY71" i="2"/>
  <c r="AY77" i="2"/>
  <c r="AY82" i="2"/>
  <c r="AY87" i="2"/>
  <c r="AY93" i="2"/>
  <c r="AY98" i="2"/>
  <c r="AY103" i="2"/>
  <c r="AY109" i="2"/>
  <c r="AY113" i="2"/>
  <c r="AY117" i="2"/>
  <c r="AY121" i="2"/>
  <c r="AY125" i="2"/>
  <c r="AY129" i="2"/>
  <c r="AY133" i="2"/>
  <c r="AY137" i="2"/>
  <c r="AY141" i="2"/>
  <c r="AY145" i="2"/>
  <c r="AY149" i="2"/>
  <c r="AY153" i="2"/>
  <c r="AY157" i="2"/>
  <c r="AY161" i="2"/>
  <c r="AY165" i="2"/>
  <c r="AY169" i="2"/>
  <c r="AY173" i="2"/>
  <c r="AY177" i="2"/>
  <c r="AY181" i="2"/>
  <c r="AY185" i="2"/>
  <c r="AY189" i="2"/>
  <c r="AY193" i="2"/>
  <c r="AY197" i="2"/>
  <c r="AY201" i="2"/>
  <c r="AY205" i="2"/>
  <c r="AY209" i="2"/>
  <c r="AY213" i="2"/>
  <c r="AY217" i="2"/>
  <c r="AY221" i="2"/>
  <c r="AY225" i="2"/>
  <c r="AY229" i="2"/>
  <c r="AY233" i="2"/>
  <c r="AY237" i="2"/>
  <c r="AY241" i="2"/>
  <c r="AY245" i="2"/>
  <c r="AY249" i="2"/>
  <c r="AY253" i="2"/>
  <c r="AY257" i="2"/>
  <c r="AY261" i="2"/>
  <c r="AY265" i="2"/>
  <c r="AY269" i="2"/>
  <c r="AY273" i="2"/>
  <c r="AY277" i="2"/>
  <c r="AY281" i="2"/>
  <c r="AY285" i="2"/>
  <c r="AY289" i="2"/>
  <c r="AY293" i="2"/>
  <c r="AY297" i="2"/>
  <c r="AY301" i="2"/>
  <c r="AY305" i="2"/>
  <c r="AY309" i="2"/>
  <c r="AY313" i="2"/>
  <c r="AY317" i="2"/>
  <c r="AY321" i="2"/>
  <c r="AY325" i="2"/>
  <c r="AY329" i="2"/>
  <c r="AY333" i="2"/>
  <c r="AY337" i="2"/>
  <c r="AY108" i="2"/>
  <c r="AY104" i="2"/>
  <c r="AY100" i="2"/>
  <c r="AY96" i="2"/>
  <c r="AY92" i="2"/>
  <c r="AY88" i="2"/>
  <c r="AY84" i="2"/>
  <c r="AY80" i="2"/>
  <c r="AY76" i="2"/>
  <c r="AY72" i="2"/>
  <c r="AY68" i="2"/>
  <c r="AY64" i="2"/>
  <c r="AY60" i="2"/>
  <c r="AY56" i="2"/>
  <c r="AY52" i="2"/>
  <c r="AY48" i="2"/>
  <c r="AY44" i="2"/>
  <c r="AY40" i="2"/>
  <c r="AY36" i="2"/>
  <c r="AY32" i="2"/>
  <c r="AY28" i="2"/>
  <c r="AY24" i="2"/>
  <c r="AY20" i="2"/>
  <c r="AY16" i="2"/>
  <c r="AY12" i="2"/>
  <c r="AY7" i="2"/>
  <c r="L15" i="2"/>
  <c r="L39" i="2"/>
  <c r="L55" i="2"/>
  <c r="L87" i="2"/>
  <c r="L111" i="2"/>
  <c r="L119" i="2"/>
  <c r="L151" i="2"/>
  <c r="L167" i="2"/>
  <c r="L195" i="2"/>
  <c r="L227" i="2"/>
  <c r="L239" i="2"/>
  <c r="L259" i="2"/>
  <c r="L295" i="2"/>
  <c r="L311" i="2"/>
  <c r="L319" i="2"/>
  <c r="L355" i="2"/>
  <c r="L375" i="2"/>
  <c r="L399" i="2"/>
  <c r="L423" i="2"/>
  <c r="L431" i="2"/>
  <c r="L451" i="2"/>
  <c r="L467" i="2"/>
  <c r="L487" i="2"/>
  <c r="L495" i="2"/>
  <c r="L527" i="2"/>
  <c r="L535" i="2"/>
  <c r="L547" i="2"/>
  <c r="L575" i="2"/>
  <c r="L579" i="2"/>
  <c r="L599" i="2"/>
  <c r="L11" i="2"/>
  <c r="L28" i="2"/>
  <c r="L44" i="2"/>
  <c r="L68" i="2"/>
  <c r="L76" i="2"/>
  <c r="L84" i="2"/>
  <c r="L112" i="2"/>
  <c r="L128" i="2"/>
  <c r="L140" i="2"/>
  <c r="L160" i="2"/>
  <c r="L180" i="2"/>
  <c r="L192" i="2"/>
  <c r="L220" i="2"/>
  <c r="L224" i="2"/>
  <c r="L240" i="2"/>
  <c r="L268" i="2"/>
  <c r="L276" i="2"/>
  <c r="L300" i="2"/>
  <c r="L308" i="2"/>
  <c r="L332" i="2"/>
  <c r="L340" i="2"/>
  <c r="L368" i="2"/>
  <c r="L384" i="2"/>
  <c r="L388" i="2"/>
  <c r="L416" i="2"/>
  <c r="L428" i="2"/>
  <c r="L448" i="2"/>
  <c r="L468" i="2"/>
  <c r="L480" i="2"/>
  <c r="L496" i="2"/>
  <c r="L524" i="2"/>
  <c r="L532" i="2"/>
  <c r="L540" i="2"/>
  <c r="L564" i="2"/>
  <c r="L580" i="2"/>
  <c r="L592" i="2"/>
  <c r="L608" i="2"/>
  <c r="L21" i="2"/>
  <c r="L29" i="2"/>
  <c r="L69" i="2"/>
  <c r="L85" i="2"/>
  <c r="L101" i="2"/>
  <c r="L133" i="2"/>
  <c r="L149" i="2"/>
  <c r="L165" i="2"/>
  <c r="L189" i="2"/>
  <c r="L213" i="2"/>
  <c r="L221" i="2"/>
  <c r="L253" i="2"/>
  <c r="L261" i="2"/>
  <c r="L277" i="2"/>
  <c r="L309" i="2"/>
  <c r="L317" i="2"/>
  <c r="L341" i="2"/>
  <c r="L357" i="2"/>
  <c r="L381" i="2"/>
  <c r="L389" i="2"/>
  <c r="L421" i="2"/>
  <c r="L437" i="2"/>
  <c r="L445" i="2"/>
  <c r="L477" i="2"/>
  <c r="L485" i="2"/>
  <c r="L509" i="2"/>
  <c r="L533" i="2"/>
  <c r="L549" i="2"/>
  <c r="L565" i="2"/>
  <c r="L597" i="2"/>
  <c r="L605" i="2"/>
  <c r="L3" i="2"/>
  <c r="L30" i="2"/>
  <c r="L46" i="2"/>
  <c r="L62" i="2"/>
  <c r="L86" i="2"/>
  <c r="L110" i="2"/>
  <c r="L118" i="2"/>
  <c r="L150" i="2"/>
  <c r="L158" i="2"/>
  <c r="L166" i="2"/>
  <c r="L190" i="2"/>
  <c r="L198" i="2"/>
  <c r="L214" i="2"/>
  <c r="L230" i="2"/>
  <c r="L246" i="2"/>
  <c r="L254" i="2"/>
  <c r="L278" i="2"/>
  <c r="L286" i="2"/>
  <c r="L294" i="2"/>
  <c r="L318" i="2"/>
  <c r="L326" i="2"/>
  <c r="L342" i="2"/>
  <c r="L358" i="2"/>
  <c r="L374" i="2"/>
  <c r="L382" i="2"/>
  <c r="L406" i="2"/>
  <c r="L414" i="2"/>
  <c r="L422" i="2"/>
  <c r="L446" i="2"/>
  <c r="L454" i="2"/>
  <c r="L470" i="2"/>
  <c r="L486" i="2"/>
  <c r="L502" i="2"/>
  <c r="L510" i="2"/>
  <c r="L534" i="2"/>
  <c r="L542" i="2"/>
  <c r="L550" i="2"/>
  <c r="L574" i="2"/>
  <c r="L582" i="2"/>
  <c r="L598" i="2"/>
  <c r="L17" i="2"/>
  <c r="L49" i="2"/>
  <c r="L65" i="2"/>
  <c r="L113" i="2"/>
  <c r="L129" i="2"/>
  <c r="L145" i="2"/>
  <c r="L193" i="2"/>
  <c r="L209" i="2"/>
  <c r="L241" i="2"/>
  <c r="L273" i="2"/>
  <c r="L305" i="2"/>
  <c r="L321" i="2"/>
  <c r="L369" i="2"/>
  <c r="L385" i="2"/>
  <c r="L401" i="2"/>
  <c r="L449" i="2"/>
  <c r="L465" i="2"/>
  <c r="L497" i="2"/>
  <c r="L529" i="2"/>
  <c r="L561" i="2"/>
  <c r="L577" i="2"/>
  <c r="L18" i="2"/>
  <c r="L34" i="2"/>
  <c r="L50" i="2"/>
  <c r="L98" i="2"/>
  <c r="L114" i="2"/>
  <c r="L146" i="2"/>
  <c r="L178" i="2"/>
  <c r="L210" i="2"/>
  <c r="L226" i="2"/>
  <c r="L274" i="2"/>
  <c r="L290" i="2"/>
  <c r="L306" i="2"/>
  <c r="L354" i="2"/>
  <c r="L370" i="2"/>
  <c r="L402" i="2"/>
  <c r="L434" i="2"/>
  <c r="L466" i="2"/>
  <c r="L482" i="2"/>
  <c r="L530" i="2"/>
  <c r="L546" i="2"/>
  <c r="L562" i="2"/>
  <c r="L610" i="2"/>
  <c r="L9" i="2"/>
  <c r="L42" i="2"/>
  <c r="L74" i="2"/>
  <c r="L106" i="2"/>
  <c r="L122" i="2"/>
  <c r="L154" i="2"/>
  <c r="L170" i="2"/>
  <c r="L186" i="2"/>
  <c r="L218" i="2"/>
  <c r="L234" i="2"/>
  <c r="L250" i="2"/>
  <c r="L282" i="2"/>
  <c r="L298" i="2"/>
  <c r="L314" i="2"/>
  <c r="L346" i="2"/>
  <c r="L362" i="2"/>
  <c r="L378" i="2"/>
  <c r="L410" i="2"/>
  <c r="L426" i="2"/>
  <c r="L442" i="2"/>
  <c r="L474" i="2"/>
  <c r="L490" i="2"/>
  <c r="L506" i="2"/>
  <c r="L538" i="2"/>
  <c r="L554" i="2"/>
  <c r="L570" i="2"/>
  <c r="L602" i="2"/>
  <c r="L41" i="2"/>
  <c r="L105" i="2"/>
  <c r="L233" i="2"/>
  <c r="L297" i="2"/>
  <c r="L361" i="2"/>
  <c r="L489" i="2"/>
  <c r="L553" i="2"/>
  <c r="L57" i="2"/>
  <c r="L185" i="2"/>
  <c r="L249" i="2"/>
  <c r="L313" i="2"/>
  <c r="L441" i="2"/>
  <c r="L505" i="2"/>
  <c r="L569" i="2"/>
  <c r="L73" i="2"/>
  <c r="L137" i="2"/>
  <c r="L201" i="2"/>
  <c r="L329" i="2"/>
  <c r="L393" i="2"/>
  <c r="L457" i="2"/>
  <c r="L585" i="2"/>
  <c r="L25" i="2"/>
  <c r="L89" i="2"/>
  <c r="L217" i="2"/>
  <c r="L281" i="2"/>
  <c r="L345" i="2"/>
  <c r="L473" i="2"/>
  <c r="L537" i="2"/>
  <c r="L601" i="2"/>
  <c r="J4" i="2"/>
  <c r="J8" i="2"/>
  <c r="J12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5" i="2"/>
  <c r="J9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10" i="2"/>
  <c r="J19" i="2"/>
  <c r="J27" i="2"/>
  <c r="J35" i="2"/>
  <c r="J43" i="2"/>
  <c r="J51" i="2"/>
  <c r="J59" i="2"/>
  <c r="J67" i="2"/>
  <c r="J75" i="2"/>
  <c r="J83" i="2"/>
  <c r="J91" i="2"/>
  <c r="J99" i="2"/>
  <c r="J107" i="2"/>
  <c r="J115" i="2"/>
  <c r="J123" i="2"/>
  <c r="J131" i="2"/>
  <c r="J139" i="2"/>
  <c r="J147" i="2"/>
  <c r="J155" i="2"/>
  <c r="J163" i="2"/>
  <c r="J171" i="2"/>
  <c r="J179" i="2"/>
  <c r="J187" i="2"/>
  <c r="J195" i="2"/>
  <c r="J203" i="2"/>
  <c r="J211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13" i="2"/>
  <c r="J11" i="2"/>
  <c r="J20" i="2"/>
  <c r="J28" i="2"/>
  <c r="J36" i="2"/>
  <c r="J44" i="2"/>
  <c r="J52" i="2"/>
  <c r="J60" i="2"/>
  <c r="J68" i="2"/>
  <c r="J76" i="2"/>
  <c r="J84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7" i="2"/>
  <c r="J16" i="2"/>
  <c r="J24" i="2"/>
  <c r="J32" i="2"/>
  <c r="J40" i="2"/>
  <c r="J48" i="2"/>
  <c r="J56" i="2"/>
  <c r="J64" i="2"/>
  <c r="J72" i="2"/>
  <c r="J80" i="2"/>
  <c r="J88" i="2"/>
  <c r="J96" i="2"/>
  <c r="J104" i="2"/>
  <c r="J112" i="2"/>
  <c r="J120" i="2"/>
  <c r="J128" i="2"/>
  <c r="J136" i="2"/>
  <c r="J144" i="2"/>
  <c r="J152" i="2"/>
  <c r="J160" i="2"/>
  <c r="J168" i="2"/>
  <c r="J176" i="2"/>
  <c r="J184" i="2"/>
  <c r="J192" i="2"/>
  <c r="J200" i="2"/>
  <c r="J208" i="2"/>
  <c r="J6" i="2"/>
  <c r="J39" i="2"/>
  <c r="J71" i="2"/>
  <c r="J103" i="2"/>
  <c r="J135" i="2"/>
  <c r="J167" i="2"/>
  <c r="J199" i="2"/>
  <c r="J218" i="2"/>
  <c r="J226" i="2"/>
  <c r="J234" i="2"/>
  <c r="J242" i="2"/>
  <c r="J250" i="2"/>
  <c r="J258" i="2"/>
  <c r="J266" i="2"/>
  <c r="J274" i="2"/>
  <c r="J282" i="2"/>
  <c r="J290" i="2"/>
  <c r="J298" i="2"/>
  <c r="J306" i="2"/>
  <c r="J314" i="2"/>
  <c r="J322" i="2"/>
  <c r="J330" i="2"/>
  <c r="J338" i="2"/>
  <c r="J346" i="2"/>
  <c r="J354" i="2"/>
  <c r="J362" i="2"/>
  <c r="J370" i="2"/>
  <c r="J378" i="2"/>
  <c r="J386" i="2"/>
  <c r="J394" i="2"/>
  <c r="J402" i="2"/>
  <c r="J410" i="2"/>
  <c r="J418" i="2"/>
  <c r="J426" i="2"/>
  <c r="J434" i="2"/>
  <c r="J442" i="2"/>
  <c r="J450" i="2"/>
  <c r="J458" i="2"/>
  <c r="J466" i="2"/>
  <c r="J474" i="2"/>
  <c r="J482" i="2"/>
  <c r="J490" i="2"/>
  <c r="J498" i="2"/>
  <c r="J506" i="2"/>
  <c r="J514" i="2"/>
  <c r="J522" i="2"/>
  <c r="J530" i="2"/>
  <c r="J538" i="2"/>
  <c r="J546" i="2"/>
  <c r="J554" i="2"/>
  <c r="J562" i="2"/>
  <c r="J570" i="2"/>
  <c r="J578" i="2"/>
  <c r="J586" i="2"/>
  <c r="J594" i="2"/>
  <c r="J602" i="2"/>
  <c r="J610" i="2"/>
  <c r="J15" i="2"/>
  <c r="J47" i="2"/>
  <c r="J79" i="2"/>
  <c r="J111" i="2"/>
  <c r="J143" i="2"/>
  <c r="J175" i="2"/>
  <c r="J207" i="2"/>
  <c r="J219" i="2"/>
  <c r="J227" i="2"/>
  <c r="J235" i="2"/>
  <c r="J243" i="2"/>
  <c r="J251" i="2"/>
  <c r="J259" i="2"/>
  <c r="J267" i="2"/>
  <c r="J275" i="2"/>
  <c r="J283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J419" i="2"/>
  <c r="J427" i="2"/>
  <c r="J435" i="2"/>
  <c r="J443" i="2"/>
  <c r="J451" i="2"/>
  <c r="J459" i="2"/>
  <c r="J467" i="2"/>
  <c r="J475" i="2"/>
  <c r="J483" i="2"/>
  <c r="J491" i="2"/>
  <c r="J499" i="2"/>
  <c r="J507" i="2"/>
  <c r="J515" i="2"/>
  <c r="J523" i="2"/>
  <c r="J531" i="2"/>
  <c r="J539" i="2"/>
  <c r="J547" i="2"/>
  <c r="J555" i="2"/>
  <c r="J563" i="2"/>
  <c r="J571" i="2"/>
  <c r="J579" i="2"/>
  <c r="J587" i="2"/>
  <c r="J595" i="2"/>
  <c r="J603" i="2"/>
  <c r="J611" i="2"/>
  <c r="J23" i="2"/>
  <c r="J55" i="2"/>
  <c r="J87" i="2"/>
  <c r="J119" i="2"/>
  <c r="J151" i="2"/>
  <c r="J183" i="2"/>
  <c r="J214" i="2"/>
  <c r="J222" i="2"/>
  <c r="J230" i="2"/>
  <c r="J238" i="2"/>
  <c r="J246" i="2"/>
  <c r="J254" i="2"/>
  <c r="J262" i="2"/>
  <c r="J270" i="2"/>
  <c r="J278" i="2"/>
  <c r="J286" i="2"/>
  <c r="J294" i="2"/>
  <c r="J302" i="2"/>
  <c r="J310" i="2"/>
  <c r="J318" i="2"/>
  <c r="J326" i="2"/>
  <c r="J334" i="2"/>
  <c r="J342" i="2"/>
  <c r="J350" i="2"/>
  <c r="J358" i="2"/>
  <c r="J366" i="2"/>
  <c r="J374" i="2"/>
  <c r="J382" i="2"/>
  <c r="J390" i="2"/>
  <c r="J398" i="2"/>
  <c r="J406" i="2"/>
  <c r="J414" i="2"/>
  <c r="J422" i="2"/>
  <c r="J430" i="2"/>
  <c r="J438" i="2"/>
  <c r="J446" i="2"/>
  <c r="J454" i="2"/>
  <c r="J462" i="2"/>
  <c r="J470" i="2"/>
  <c r="J478" i="2"/>
  <c r="J486" i="2"/>
  <c r="J494" i="2"/>
  <c r="J502" i="2"/>
  <c r="J510" i="2"/>
  <c r="J518" i="2"/>
  <c r="J526" i="2"/>
  <c r="J534" i="2"/>
  <c r="J542" i="2"/>
  <c r="J550" i="2"/>
  <c r="J31" i="2"/>
  <c r="J63" i="2"/>
  <c r="J95" i="2"/>
  <c r="J127" i="2"/>
  <c r="J159" i="2"/>
  <c r="J191" i="2"/>
  <c r="J215" i="2"/>
  <c r="J223" i="2"/>
  <c r="J231" i="2"/>
  <c r="J239" i="2"/>
  <c r="J247" i="2"/>
  <c r="J255" i="2"/>
  <c r="J263" i="2"/>
  <c r="J271" i="2"/>
  <c r="J279" i="2"/>
  <c r="J287" i="2"/>
  <c r="J295" i="2"/>
  <c r="J303" i="2"/>
  <c r="J311" i="2"/>
  <c r="J319" i="2"/>
  <c r="J327" i="2"/>
  <c r="J335" i="2"/>
  <c r="J343" i="2"/>
  <c r="J351" i="2"/>
  <c r="J359" i="2"/>
  <c r="J367" i="2"/>
  <c r="J375" i="2"/>
  <c r="J383" i="2"/>
  <c r="J391" i="2"/>
  <c r="J399" i="2"/>
  <c r="J407" i="2"/>
  <c r="J415" i="2"/>
  <c r="J423" i="2"/>
  <c r="J431" i="2"/>
  <c r="J439" i="2"/>
  <c r="J447" i="2"/>
  <c r="J455" i="2"/>
  <c r="J463" i="2"/>
  <c r="J471" i="2"/>
  <c r="J479" i="2"/>
  <c r="J487" i="2"/>
  <c r="J495" i="2"/>
  <c r="J503" i="2"/>
  <c r="J511" i="2"/>
  <c r="J519" i="2"/>
  <c r="J527" i="2"/>
  <c r="J535" i="2"/>
  <c r="J543" i="2"/>
  <c r="J551" i="2"/>
  <c r="J559" i="2"/>
  <c r="J567" i="2"/>
  <c r="J575" i="2"/>
  <c r="J583" i="2"/>
  <c r="J591" i="2"/>
  <c r="J599" i="2"/>
  <c r="J607" i="2"/>
  <c r="J3" i="2"/>
  <c r="J582" i="2"/>
  <c r="K9" i="2"/>
  <c r="K7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4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1" i="2"/>
  <c r="K19" i="2"/>
  <c r="K27" i="2"/>
  <c r="K35" i="2"/>
  <c r="K43" i="2"/>
  <c r="K51" i="2"/>
  <c r="K59" i="2"/>
  <c r="K67" i="2"/>
  <c r="K75" i="2"/>
  <c r="K83" i="2"/>
  <c r="K91" i="2"/>
  <c r="K99" i="2"/>
  <c r="K107" i="2"/>
  <c r="K115" i="2"/>
  <c r="K123" i="2"/>
  <c r="K131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8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4" i="2"/>
  <c r="K148" i="2"/>
  <c r="K152" i="2"/>
  <c r="K156" i="2"/>
  <c r="K160" i="2"/>
  <c r="K164" i="2"/>
  <c r="K168" i="2"/>
  <c r="K172" i="2"/>
  <c r="K176" i="2"/>
  <c r="K180" i="2"/>
  <c r="K184" i="2"/>
  <c r="K188" i="2"/>
  <c r="K192" i="2"/>
  <c r="K196" i="2"/>
  <c r="K200" i="2"/>
  <c r="K204" i="2"/>
  <c r="K208" i="2"/>
  <c r="K212" i="2"/>
  <c r="K216" i="2"/>
  <c r="K220" i="2"/>
  <c r="K224" i="2"/>
  <c r="K228" i="2"/>
  <c r="K232" i="2"/>
  <c r="K236" i="2"/>
  <c r="K240" i="2"/>
  <c r="K244" i="2"/>
  <c r="K248" i="2"/>
  <c r="K252" i="2"/>
  <c r="K256" i="2"/>
  <c r="K260" i="2"/>
  <c r="K264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15" i="2"/>
  <c r="K31" i="2"/>
  <c r="K47" i="2"/>
  <c r="K63" i="2"/>
  <c r="K79" i="2"/>
  <c r="K95" i="2"/>
  <c r="K111" i="2"/>
  <c r="K127" i="2"/>
  <c r="K141" i="2"/>
  <c r="K149" i="2"/>
  <c r="K157" i="2"/>
  <c r="K165" i="2"/>
  <c r="K173" i="2"/>
  <c r="K181" i="2"/>
  <c r="K189" i="2"/>
  <c r="K197" i="2"/>
  <c r="K205" i="2"/>
  <c r="K213" i="2"/>
  <c r="K221" i="2"/>
  <c r="K229" i="2"/>
  <c r="K237" i="2"/>
  <c r="K245" i="2"/>
  <c r="K253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373" i="2"/>
  <c r="K381" i="2"/>
  <c r="K389" i="2"/>
  <c r="K397" i="2"/>
  <c r="K405" i="2"/>
  <c r="K413" i="2"/>
  <c r="K421" i="2"/>
  <c r="K429" i="2"/>
  <c r="K437" i="2"/>
  <c r="K445" i="2"/>
  <c r="K453" i="2"/>
  <c r="K461" i="2"/>
  <c r="K469" i="2"/>
  <c r="K477" i="2"/>
  <c r="K485" i="2"/>
  <c r="K493" i="2"/>
  <c r="K501" i="2"/>
  <c r="K509" i="2"/>
  <c r="K517" i="2"/>
  <c r="K525" i="2"/>
  <c r="K533" i="2"/>
  <c r="K541" i="2"/>
  <c r="K549" i="2"/>
  <c r="K557" i="2"/>
  <c r="K565" i="2"/>
  <c r="K573" i="2"/>
  <c r="K581" i="2"/>
  <c r="K589" i="2"/>
  <c r="K597" i="2"/>
  <c r="K605" i="2"/>
  <c r="K3" i="2"/>
  <c r="K16" i="2"/>
  <c r="K32" i="2"/>
  <c r="K48" i="2"/>
  <c r="K64" i="2"/>
  <c r="K80" i="2"/>
  <c r="K96" i="2"/>
  <c r="K112" i="2"/>
  <c r="K128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390" i="2"/>
  <c r="K398" i="2"/>
  <c r="K406" i="2"/>
  <c r="K414" i="2"/>
  <c r="K422" i="2"/>
  <c r="K430" i="2"/>
  <c r="K438" i="2"/>
  <c r="K446" i="2"/>
  <c r="K454" i="2"/>
  <c r="K462" i="2"/>
  <c r="K470" i="2"/>
  <c r="K478" i="2"/>
  <c r="K486" i="2"/>
  <c r="K494" i="2"/>
  <c r="K502" i="2"/>
  <c r="K510" i="2"/>
  <c r="K518" i="2"/>
  <c r="K526" i="2"/>
  <c r="K534" i="2"/>
  <c r="K542" i="2"/>
  <c r="K550" i="2"/>
  <c r="K558" i="2"/>
  <c r="K566" i="2"/>
  <c r="K574" i="2"/>
  <c r="K582" i="2"/>
  <c r="K590" i="2"/>
  <c r="K598" i="2"/>
  <c r="K606" i="2"/>
  <c r="K6" i="2"/>
  <c r="K24" i="2"/>
  <c r="K40" i="2"/>
  <c r="K56" i="2"/>
  <c r="K72" i="2"/>
  <c r="K88" i="2"/>
  <c r="K104" i="2"/>
  <c r="K120" i="2"/>
  <c r="K136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50" i="2"/>
  <c r="K258" i="2"/>
  <c r="K266" i="2"/>
  <c r="K274" i="2"/>
  <c r="K282" i="2"/>
  <c r="K290" i="2"/>
  <c r="K298" i="2"/>
  <c r="K306" i="2"/>
  <c r="K314" i="2"/>
  <c r="K322" i="2"/>
  <c r="K330" i="2"/>
  <c r="K338" i="2"/>
  <c r="K346" i="2"/>
  <c r="K354" i="2"/>
  <c r="K362" i="2"/>
  <c r="K370" i="2"/>
  <c r="K378" i="2"/>
  <c r="K386" i="2"/>
  <c r="K394" i="2"/>
  <c r="K402" i="2"/>
  <c r="K410" i="2"/>
  <c r="K418" i="2"/>
  <c r="K426" i="2"/>
  <c r="K434" i="2"/>
  <c r="K442" i="2"/>
  <c r="K450" i="2"/>
  <c r="K458" i="2"/>
  <c r="K466" i="2"/>
  <c r="K474" i="2"/>
  <c r="K482" i="2"/>
  <c r="K490" i="2"/>
  <c r="K498" i="2"/>
  <c r="K506" i="2"/>
  <c r="K514" i="2"/>
  <c r="K522" i="2"/>
  <c r="K530" i="2"/>
  <c r="K538" i="2"/>
  <c r="K546" i="2"/>
  <c r="K554" i="2"/>
  <c r="K562" i="2"/>
  <c r="K570" i="2"/>
  <c r="K578" i="2"/>
  <c r="K586" i="2"/>
  <c r="K594" i="2"/>
  <c r="K602" i="2"/>
  <c r="K610" i="2"/>
  <c r="K5" i="2"/>
  <c r="K71" i="2"/>
  <c r="K135" i="2"/>
  <c r="K169" i="2"/>
  <c r="K201" i="2"/>
  <c r="K233" i="2"/>
  <c r="K265" i="2"/>
  <c r="K297" i="2"/>
  <c r="K329" i="2"/>
  <c r="K361" i="2"/>
  <c r="K393" i="2"/>
  <c r="K425" i="2"/>
  <c r="K457" i="2"/>
  <c r="K489" i="2"/>
  <c r="K521" i="2"/>
  <c r="K553" i="2"/>
  <c r="K585" i="2"/>
  <c r="K23" i="2"/>
  <c r="K87" i="2"/>
  <c r="K145" i="2"/>
  <c r="K177" i="2"/>
  <c r="K209" i="2"/>
  <c r="K241" i="2"/>
  <c r="K273" i="2"/>
  <c r="K305" i="2"/>
  <c r="K337" i="2"/>
  <c r="K369" i="2"/>
  <c r="K401" i="2"/>
  <c r="K433" i="2"/>
  <c r="K465" i="2"/>
  <c r="K497" i="2"/>
  <c r="K529" i="2"/>
  <c r="K561" i="2"/>
  <c r="K593" i="2"/>
  <c r="K39" i="2"/>
  <c r="K103" i="2"/>
  <c r="K153" i="2"/>
  <c r="K185" i="2"/>
  <c r="K217" i="2"/>
  <c r="K249" i="2"/>
  <c r="K281" i="2"/>
  <c r="K313" i="2"/>
  <c r="K345" i="2"/>
  <c r="K377" i="2"/>
  <c r="K409" i="2"/>
  <c r="K441" i="2"/>
  <c r="K473" i="2"/>
  <c r="K505" i="2"/>
  <c r="K537" i="2"/>
  <c r="K569" i="2"/>
  <c r="K601" i="2"/>
  <c r="K55" i="2"/>
  <c r="K119" i="2"/>
  <c r="K161" i="2"/>
  <c r="K193" i="2"/>
  <c r="K225" i="2"/>
  <c r="K257" i="2"/>
  <c r="K289" i="2"/>
  <c r="K321" i="2"/>
  <c r="K353" i="2"/>
  <c r="K385" i="2"/>
  <c r="K417" i="2"/>
  <c r="K449" i="2"/>
  <c r="K481" i="2"/>
  <c r="K513" i="2"/>
  <c r="K545" i="2"/>
  <c r="K577" i="2"/>
  <c r="K609" i="2"/>
  <c r="O4" i="2"/>
  <c r="O8" i="2"/>
  <c r="O12" i="2"/>
  <c r="O16" i="2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2" i="2"/>
  <c r="O96" i="2"/>
  <c r="O100" i="2"/>
  <c r="O104" i="2"/>
  <c r="O108" i="2"/>
  <c r="O112" i="2"/>
  <c r="O116" i="2"/>
  <c r="O120" i="2"/>
  <c r="O124" i="2"/>
  <c r="O128" i="2"/>
  <c r="O132" i="2"/>
  <c r="O136" i="2"/>
  <c r="O140" i="2"/>
  <c r="O144" i="2"/>
  <c r="O148" i="2"/>
  <c r="O152" i="2"/>
  <c r="O156" i="2"/>
  <c r="O160" i="2"/>
  <c r="O164" i="2"/>
  <c r="O168" i="2"/>
  <c r="O172" i="2"/>
  <c r="O176" i="2"/>
  <c r="O180" i="2"/>
  <c r="O184" i="2"/>
  <c r="O188" i="2"/>
  <c r="O192" i="2"/>
  <c r="O196" i="2"/>
  <c r="O200" i="2"/>
  <c r="O204" i="2"/>
  <c r="O208" i="2"/>
  <c r="O212" i="2"/>
  <c r="O216" i="2"/>
  <c r="O220" i="2"/>
  <c r="O224" i="2"/>
  <c r="O228" i="2"/>
  <c r="O232" i="2"/>
  <c r="O236" i="2"/>
  <c r="O240" i="2"/>
  <c r="O244" i="2"/>
  <c r="O248" i="2"/>
  <c r="O252" i="2"/>
  <c r="O256" i="2"/>
  <c r="O260" i="2"/>
  <c r="O264" i="2"/>
  <c r="O268" i="2"/>
  <c r="O272" i="2"/>
  <c r="O276" i="2"/>
  <c r="O280" i="2"/>
  <c r="O284" i="2"/>
  <c r="O288" i="2"/>
  <c r="O292" i="2"/>
  <c r="O296" i="2"/>
  <c r="O300" i="2"/>
  <c r="O304" i="2"/>
  <c r="O308" i="2"/>
  <c r="O312" i="2"/>
  <c r="O316" i="2"/>
  <c r="O320" i="2"/>
  <c r="O324" i="2"/>
  <c r="O328" i="2"/>
  <c r="O332" i="2"/>
  <c r="O336" i="2"/>
  <c r="O340" i="2"/>
  <c r="O7" i="2"/>
  <c r="O11" i="2"/>
  <c r="O15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111" i="2"/>
  <c r="O115" i="2"/>
  <c r="O119" i="2"/>
  <c r="O123" i="2"/>
  <c r="O127" i="2"/>
  <c r="O131" i="2"/>
  <c r="O135" i="2"/>
  <c r="O139" i="2"/>
  <c r="O143" i="2"/>
  <c r="O147" i="2"/>
  <c r="O151" i="2"/>
  <c r="O155" i="2"/>
  <c r="O159" i="2"/>
  <c r="O163" i="2"/>
  <c r="O167" i="2"/>
  <c r="O171" i="2"/>
  <c r="O175" i="2"/>
  <c r="O179" i="2"/>
  <c r="O183" i="2"/>
  <c r="O187" i="2"/>
  <c r="O191" i="2"/>
  <c r="O195" i="2"/>
  <c r="O199" i="2"/>
  <c r="O203" i="2"/>
  <c r="O207" i="2"/>
  <c r="O211" i="2"/>
  <c r="O215" i="2"/>
  <c r="O219" i="2"/>
  <c r="O223" i="2"/>
  <c r="O227" i="2"/>
  <c r="O231" i="2"/>
  <c r="O235" i="2"/>
  <c r="O239" i="2"/>
  <c r="O243" i="2"/>
  <c r="O247" i="2"/>
  <c r="O251" i="2"/>
  <c r="O255" i="2"/>
  <c r="O259" i="2"/>
  <c r="O263" i="2"/>
  <c r="O267" i="2"/>
  <c r="O271" i="2"/>
  <c r="O275" i="2"/>
  <c r="O279" i="2"/>
  <c r="O283" i="2"/>
  <c r="O287" i="2"/>
  <c r="O291" i="2"/>
  <c r="O295" i="2"/>
  <c r="O299" i="2"/>
  <c r="O303" i="2"/>
  <c r="O307" i="2"/>
  <c r="O311" i="2"/>
  <c r="O315" i="2"/>
  <c r="O319" i="2"/>
  <c r="O323" i="2"/>
  <c r="O327" i="2"/>
  <c r="O331" i="2"/>
  <c r="O335" i="2"/>
  <c r="O339" i="2"/>
  <c r="O5" i="2"/>
  <c r="O13" i="2"/>
  <c r="O29" i="2"/>
  <c r="O37" i="2"/>
  <c r="O45" i="2"/>
  <c r="O53" i="2"/>
  <c r="O61" i="2"/>
  <c r="O69" i="2"/>
  <c r="O77" i="2"/>
  <c r="O85" i="2"/>
  <c r="O93" i="2"/>
  <c r="O101" i="2"/>
  <c r="O109" i="2"/>
  <c r="O117" i="2"/>
  <c r="O125" i="2"/>
  <c r="O133" i="2"/>
  <c r="O141" i="2"/>
  <c r="O149" i="2"/>
  <c r="O157" i="2"/>
  <c r="O165" i="2"/>
  <c r="O173" i="2"/>
  <c r="O181" i="2"/>
  <c r="O189" i="2"/>
  <c r="O197" i="2"/>
  <c r="O205" i="2"/>
  <c r="O213" i="2"/>
  <c r="O221" i="2"/>
  <c r="O229" i="2"/>
  <c r="O237" i="2"/>
  <c r="O245" i="2"/>
  <c r="O253" i="2"/>
  <c r="O261" i="2"/>
  <c r="O269" i="2"/>
  <c r="O277" i="2"/>
  <c r="O285" i="2"/>
  <c r="O293" i="2"/>
  <c r="O301" i="2"/>
  <c r="O309" i="2"/>
  <c r="O317" i="2"/>
  <c r="O325" i="2"/>
  <c r="O333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6" i="2"/>
  <c r="O14" i="2"/>
  <c r="O22" i="2"/>
  <c r="O30" i="2"/>
  <c r="O38" i="2"/>
  <c r="O46" i="2"/>
  <c r="O54" i="2"/>
  <c r="O62" i="2"/>
  <c r="O70" i="2"/>
  <c r="O78" i="2"/>
  <c r="O86" i="2"/>
  <c r="O94" i="2"/>
  <c r="O102" i="2"/>
  <c r="O110" i="2"/>
  <c r="O118" i="2"/>
  <c r="O126" i="2"/>
  <c r="O134" i="2"/>
  <c r="O142" i="2"/>
  <c r="O150" i="2"/>
  <c r="O158" i="2"/>
  <c r="O166" i="2"/>
  <c r="O174" i="2"/>
  <c r="O182" i="2"/>
  <c r="O190" i="2"/>
  <c r="O198" i="2"/>
  <c r="O206" i="2"/>
  <c r="O214" i="2"/>
  <c r="O222" i="2"/>
  <c r="O230" i="2"/>
  <c r="O238" i="2"/>
  <c r="O246" i="2"/>
  <c r="O254" i="2"/>
  <c r="O262" i="2"/>
  <c r="O270" i="2"/>
  <c r="O278" i="2"/>
  <c r="O286" i="2"/>
  <c r="O294" i="2"/>
  <c r="O302" i="2"/>
  <c r="O310" i="2"/>
  <c r="O318" i="2"/>
  <c r="O326" i="2"/>
  <c r="O334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9" i="2"/>
  <c r="O25" i="2"/>
  <c r="O41" i="2"/>
  <c r="O57" i="2"/>
  <c r="O73" i="2"/>
  <c r="O89" i="2"/>
  <c r="O105" i="2"/>
  <c r="O121" i="2"/>
  <c r="O137" i="2"/>
  <c r="O153" i="2"/>
  <c r="O169" i="2"/>
  <c r="O185" i="2"/>
  <c r="O201" i="2"/>
  <c r="O217" i="2"/>
  <c r="O233" i="2"/>
  <c r="O249" i="2"/>
  <c r="O265" i="2"/>
  <c r="O281" i="2"/>
  <c r="O297" i="2"/>
  <c r="O313" i="2"/>
  <c r="O329" i="2"/>
  <c r="O343" i="2"/>
  <c r="O351" i="2"/>
  <c r="O359" i="2"/>
  <c r="O367" i="2"/>
  <c r="O375" i="2"/>
  <c r="O383" i="2"/>
  <c r="O391" i="2"/>
  <c r="O399" i="2"/>
  <c r="O407" i="2"/>
  <c r="O415" i="2"/>
  <c r="O423" i="2"/>
  <c r="O431" i="2"/>
  <c r="O439" i="2"/>
  <c r="O447" i="2"/>
  <c r="O455" i="2"/>
  <c r="O463" i="2"/>
  <c r="O471" i="2"/>
  <c r="O479" i="2"/>
  <c r="O487" i="2"/>
  <c r="O495" i="2"/>
  <c r="O503" i="2"/>
  <c r="O511" i="2"/>
  <c r="O516" i="2"/>
  <c r="O520" i="2"/>
  <c r="O524" i="2"/>
  <c r="O528" i="2"/>
  <c r="O532" i="2"/>
  <c r="O536" i="2"/>
  <c r="O540" i="2"/>
  <c r="O544" i="2"/>
  <c r="O548" i="2"/>
  <c r="O552" i="2"/>
  <c r="O556" i="2"/>
  <c r="O560" i="2"/>
  <c r="O564" i="2"/>
  <c r="O568" i="2"/>
  <c r="O572" i="2"/>
  <c r="O576" i="2"/>
  <c r="O580" i="2"/>
  <c r="O584" i="2"/>
  <c r="O588" i="2"/>
  <c r="O592" i="2"/>
  <c r="O596" i="2"/>
  <c r="O600" i="2"/>
  <c r="O604" i="2"/>
  <c r="O608" i="2"/>
  <c r="O612" i="2"/>
  <c r="O10" i="2"/>
  <c r="O26" i="2"/>
  <c r="O42" i="2"/>
  <c r="O58" i="2"/>
  <c r="O74" i="2"/>
  <c r="O90" i="2"/>
  <c r="O106" i="2"/>
  <c r="O122" i="2"/>
  <c r="O138" i="2"/>
  <c r="O154" i="2"/>
  <c r="O170" i="2"/>
  <c r="O186" i="2"/>
  <c r="O202" i="2"/>
  <c r="O218" i="2"/>
  <c r="O234" i="2"/>
  <c r="O250" i="2"/>
  <c r="O266" i="2"/>
  <c r="O282" i="2"/>
  <c r="O298" i="2"/>
  <c r="O314" i="2"/>
  <c r="O330" i="2"/>
  <c r="O344" i="2"/>
  <c r="O352" i="2"/>
  <c r="O360" i="2"/>
  <c r="O368" i="2"/>
  <c r="O376" i="2"/>
  <c r="O384" i="2"/>
  <c r="O392" i="2"/>
  <c r="O400" i="2"/>
  <c r="O408" i="2"/>
  <c r="O416" i="2"/>
  <c r="O424" i="2"/>
  <c r="O432" i="2"/>
  <c r="O440" i="2"/>
  <c r="O448" i="2"/>
  <c r="O456" i="2"/>
  <c r="O464" i="2"/>
  <c r="O472" i="2"/>
  <c r="O480" i="2"/>
  <c r="O488" i="2"/>
  <c r="O496" i="2"/>
  <c r="O504" i="2"/>
  <c r="O512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3" i="2"/>
  <c r="O17" i="2"/>
  <c r="O49" i="2"/>
  <c r="O81" i="2"/>
  <c r="O113" i="2"/>
  <c r="O145" i="2"/>
  <c r="O177" i="2"/>
  <c r="O209" i="2"/>
  <c r="O241" i="2"/>
  <c r="O273" i="2"/>
  <c r="O305" i="2"/>
  <c r="O337" i="2"/>
  <c r="O355" i="2"/>
  <c r="O371" i="2"/>
  <c r="O387" i="2"/>
  <c r="O403" i="2"/>
  <c r="O419" i="2"/>
  <c r="O435" i="2"/>
  <c r="O451" i="2"/>
  <c r="O467" i="2"/>
  <c r="O483" i="2"/>
  <c r="O499" i="2"/>
  <c r="O514" i="2"/>
  <c r="O522" i="2"/>
  <c r="O530" i="2"/>
  <c r="O538" i="2"/>
  <c r="O546" i="2"/>
  <c r="O554" i="2"/>
  <c r="O562" i="2"/>
  <c r="O570" i="2"/>
  <c r="O578" i="2"/>
  <c r="O586" i="2"/>
  <c r="O594" i="2"/>
  <c r="O602" i="2"/>
  <c r="O610" i="2"/>
  <c r="O34" i="2"/>
  <c r="O66" i="2"/>
  <c r="O98" i="2"/>
  <c r="O130" i="2"/>
  <c r="O162" i="2"/>
  <c r="O194" i="2"/>
  <c r="O226" i="2"/>
  <c r="O258" i="2"/>
  <c r="O290" i="2"/>
  <c r="O322" i="2"/>
  <c r="O348" i="2"/>
  <c r="O364" i="2"/>
  <c r="O380" i="2"/>
  <c r="O396" i="2"/>
  <c r="O412" i="2"/>
  <c r="O428" i="2"/>
  <c r="O444" i="2"/>
  <c r="O460" i="2"/>
  <c r="O476" i="2"/>
  <c r="O492" i="2"/>
  <c r="O508" i="2"/>
  <c r="O519" i="2"/>
  <c r="O527" i="2"/>
  <c r="O535" i="2"/>
  <c r="O543" i="2"/>
  <c r="O551" i="2"/>
  <c r="O559" i="2"/>
  <c r="O567" i="2"/>
  <c r="O575" i="2"/>
  <c r="O583" i="2"/>
  <c r="O591" i="2"/>
  <c r="O599" i="2"/>
  <c r="O607" i="2"/>
  <c r="O18" i="2"/>
  <c r="O82" i="2"/>
  <c r="O146" i="2"/>
  <c r="O210" i="2"/>
  <c r="O274" i="2"/>
  <c r="O338" i="2"/>
  <c r="O372" i="2"/>
  <c r="O404" i="2"/>
  <c r="O436" i="2"/>
  <c r="O468" i="2"/>
  <c r="O500" i="2"/>
  <c r="O523" i="2"/>
  <c r="O539" i="2"/>
  <c r="O555" i="2"/>
  <c r="O571" i="2"/>
  <c r="O587" i="2"/>
  <c r="O603" i="2"/>
  <c r="O33" i="2"/>
  <c r="O97" i="2"/>
  <c r="O161" i="2"/>
  <c r="O225" i="2"/>
  <c r="O289" i="2"/>
  <c r="O347" i="2"/>
  <c r="O379" i="2"/>
  <c r="O411" i="2"/>
  <c r="O443" i="2"/>
  <c r="O475" i="2"/>
  <c r="O507" i="2"/>
  <c r="O526" i="2"/>
  <c r="O542" i="2"/>
  <c r="O558" i="2"/>
  <c r="O574" i="2"/>
  <c r="O590" i="2"/>
  <c r="O606" i="2"/>
  <c r="O50" i="2"/>
  <c r="O178" i="2"/>
  <c r="O306" i="2"/>
  <c r="O388" i="2"/>
  <c r="O452" i="2"/>
  <c r="O515" i="2"/>
  <c r="O547" i="2"/>
  <c r="O579" i="2"/>
  <c r="O611" i="2"/>
  <c r="O65" i="2"/>
  <c r="O193" i="2"/>
  <c r="O321" i="2"/>
  <c r="O395" i="2"/>
  <c r="O459" i="2"/>
  <c r="O518" i="2"/>
  <c r="O550" i="2"/>
  <c r="O582" i="2"/>
  <c r="O114" i="2"/>
  <c r="O356" i="2"/>
  <c r="O484" i="2"/>
  <c r="O563" i="2"/>
  <c r="O129" i="2"/>
  <c r="O363" i="2"/>
  <c r="O491" i="2"/>
  <c r="O566" i="2"/>
  <c r="O242" i="2"/>
  <c r="O531" i="2"/>
  <c r="O257" i="2"/>
  <c r="O534" i="2"/>
  <c r="O427" i="2"/>
  <c r="O598" i="2"/>
  <c r="O420" i="2"/>
  <c r="O595" i="2"/>
  <c r="N5" i="2"/>
  <c r="N9" i="2"/>
  <c r="N13" i="2"/>
  <c r="N17" i="2"/>
  <c r="N21" i="2"/>
  <c r="N25" i="2"/>
  <c r="N29" i="2"/>
  <c r="N33" i="2"/>
  <c r="N37" i="2"/>
  <c r="N41" i="2"/>
  <c r="N45" i="2"/>
  <c r="N49" i="2"/>
  <c r="N53" i="2"/>
  <c r="N57" i="2"/>
  <c r="N61" i="2"/>
  <c r="N65" i="2"/>
  <c r="N69" i="2"/>
  <c r="N73" i="2"/>
  <c r="N77" i="2"/>
  <c r="N81" i="2"/>
  <c r="N85" i="2"/>
  <c r="N89" i="2"/>
  <c r="N93" i="2"/>
  <c r="N97" i="2"/>
  <c r="N101" i="2"/>
  <c r="N105" i="2"/>
  <c r="N109" i="2"/>
  <c r="N113" i="2"/>
  <c r="N117" i="2"/>
  <c r="N121" i="2"/>
  <c r="N125" i="2"/>
  <c r="N129" i="2"/>
  <c r="N133" i="2"/>
  <c r="N137" i="2"/>
  <c r="N141" i="2"/>
  <c r="N145" i="2"/>
  <c r="N149" i="2"/>
  <c r="N153" i="2"/>
  <c r="N157" i="2"/>
  <c r="N161" i="2"/>
  <c r="N165" i="2"/>
  <c r="N169" i="2"/>
  <c r="N173" i="2"/>
  <c r="N177" i="2"/>
  <c r="N181" i="2"/>
  <c r="N185" i="2"/>
  <c r="N189" i="2"/>
  <c r="N193" i="2"/>
  <c r="N197" i="2"/>
  <c r="N201" i="2"/>
  <c r="N205" i="2"/>
  <c r="N209" i="2"/>
  <c r="N213" i="2"/>
  <c r="N217" i="2"/>
  <c r="N221" i="2"/>
  <c r="N225" i="2"/>
  <c r="N229" i="2"/>
  <c r="N233" i="2"/>
  <c r="N237" i="2"/>
  <c r="N241" i="2"/>
  <c r="N245" i="2"/>
  <c r="N249" i="2"/>
  <c r="N253" i="2"/>
  <c r="N257" i="2"/>
  <c r="N261" i="2"/>
  <c r="N265" i="2"/>
  <c r="N269" i="2"/>
  <c r="N273" i="2"/>
  <c r="N277" i="2"/>
  <c r="N281" i="2"/>
  <c r="N285" i="2"/>
  <c r="N289" i="2"/>
  <c r="N293" i="2"/>
  <c r="N297" i="2"/>
  <c r="N301" i="2"/>
  <c r="N305" i="2"/>
  <c r="N309" i="2"/>
  <c r="N313" i="2"/>
  <c r="N317" i="2"/>
  <c r="N321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4" i="2"/>
  <c r="N12" i="2"/>
  <c r="N20" i="2"/>
  <c r="N28" i="2"/>
  <c r="N36" i="2"/>
  <c r="N44" i="2"/>
  <c r="N52" i="2"/>
  <c r="N60" i="2"/>
  <c r="N68" i="2"/>
  <c r="N76" i="2"/>
  <c r="N84" i="2"/>
  <c r="N92" i="2"/>
  <c r="N100" i="2"/>
  <c r="N108" i="2"/>
  <c r="N116" i="2"/>
  <c r="N124" i="2"/>
  <c r="N132" i="2"/>
  <c r="N140" i="2"/>
  <c r="N148" i="2"/>
  <c r="N156" i="2"/>
  <c r="N164" i="2"/>
  <c r="N172" i="2"/>
  <c r="N180" i="2"/>
  <c r="N188" i="2"/>
  <c r="N196" i="2"/>
  <c r="N204" i="2"/>
  <c r="N212" i="2"/>
  <c r="N220" i="2"/>
  <c r="N228" i="2"/>
  <c r="N236" i="2"/>
  <c r="N244" i="2"/>
  <c r="N252" i="2"/>
  <c r="N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364" i="2"/>
  <c r="N372" i="2"/>
  <c r="N380" i="2"/>
  <c r="N388" i="2"/>
  <c r="N396" i="2"/>
  <c r="N404" i="2"/>
  <c r="N412" i="2"/>
  <c r="N8" i="2"/>
  <c r="N24" i="2"/>
  <c r="N40" i="2"/>
  <c r="N56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4" i="2"/>
  <c r="N275" i="2"/>
  <c r="N287" i="2"/>
  <c r="N296" i="2"/>
  <c r="N307" i="2"/>
  <c r="N319" i="2"/>
  <c r="N328" i="2"/>
  <c r="N339" i="2"/>
  <c r="N351" i="2"/>
  <c r="N360" i="2"/>
  <c r="N371" i="2"/>
  <c r="N383" i="2"/>
  <c r="N392" i="2"/>
  <c r="N403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11" i="2"/>
  <c r="N27" i="2"/>
  <c r="N43" i="2"/>
  <c r="N59" i="2"/>
  <c r="N75" i="2"/>
  <c r="N91" i="2"/>
  <c r="N107" i="2"/>
  <c r="N123" i="2"/>
  <c r="N139" i="2"/>
  <c r="N155" i="2"/>
  <c r="N171" i="2"/>
  <c r="N187" i="2"/>
  <c r="N203" i="2"/>
  <c r="N219" i="2"/>
  <c r="N235" i="2"/>
  <c r="N251" i="2"/>
  <c r="N267" i="2"/>
  <c r="N279" i="2"/>
  <c r="N288" i="2"/>
  <c r="N299" i="2"/>
  <c r="N311" i="2"/>
  <c r="N320" i="2"/>
  <c r="N331" i="2"/>
  <c r="N343" i="2"/>
  <c r="N352" i="2"/>
  <c r="N363" i="2"/>
  <c r="N375" i="2"/>
  <c r="N384" i="2"/>
  <c r="N395" i="2"/>
  <c r="N407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32" i="2"/>
  <c r="N64" i="2"/>
  <c r="N96" i="2"/>
  <c r="N128" i="2"/>
  <c r="N160" i="2"/>
  <c r="N192" i="2"/>
  <c r="N224" i="2"/>
  <c r="N256" i="2"/>
  <c r="N280" i="2"/>
  <c r="N303" i="2"/>
  <c r="N323" i="2"/>
  <c r="N344" i="2"/>
  <c r="N367" i="2"/>
  <c r="N387" i="2"/>
  <c r="N408" i="2"/>
  <c r="N419" i="2"/>
  <c r="N427" i="2"/>
  <c r="N435" i="2"/>
  <c r="N443" i="2"/>
  <c r="N451" i="2"/>
  <c r="N459" i="2"/>
  <c r="N467" i="2"/>
  <c r="N475" i="2"/>
  <c r="N483" i="2"/>
  <c r="N491" i="2"/>
  <c r="N499" i="2"/>
  <c r="N507" i="2"/>
  <c r="N515" i="2"/>
  <c r="N523" i="2"/>
  <c r="N531" i="2"/>
  <c r="N539" i="2"/>
  <c r="N547" i="2"/>
  <c r="N555" i="2"/>
  <c r="N563" i="2"/>
  <c r="N571" i="2"/>
  <c r="N579" i="2"/>
  <c r="N587" i="2"/>
  <c r="N595" i="2"/>
  <c r="N603" i="2"/>
  <c r="N611" i="2"/>
  <c r="N3" i="2"/>
  <c r="N35" i="2"/>
  <c r="N67" i="2"/>
  <c r="N99" i="2"/>
  <c r="N131" i="2"/>
  <c r="N163" i="2"/>
  <c r="N195" i="2"/>
  <c r="N227" i="2"/>
  <c r="N259" i="2"/>
  <c r="N283" i="2"/>
  <c r="N304" i="2"/>
  <c r="N327" i="2"/>
  <c r="N347" i="2"/>
  <c r="N368" i="2"/>
  <c r="N391" i="2"/>
  <c r="N411" i="2"/>
  <c r="N420" i="2"/>
  <c r="N428" i="2"/>
  <c r="N436" i="2"/>
  <c r="N444" i="2"/>
  <c r="N452" i="2"/>
  <c r="N460" i="2"/>
  <c r="N468" i="2"/>
  <c r="N476" i="2"/>
  <c r="N484" i="2"/>
  <c r="N492" i="2"/>
  <c r="N500" i="2"/>
  <c r="N508" i="2"/>
  <c r="N516" i="2"/>
  <c r="N524" i="2"/>
  <c r="N532" i="2"/>
  <c r="N540" i="2"/>
  <c r="N548" i="2"/>
  <c r="N556" i="2"/>
  <c r="N564" i="2"/>
  <c r="N572" i="2"/>
  <c r="N580" i="2"/>
  <c r="N588" i="2"/>
  <c r="N596" i="2"/>
  <c r="N604" i="2"/>
  <c r="N612" i="2"/>
  <c r="N16" i="2"/>
  <c r="N80" i="2"/>
  <c r="N144" i="2"/>
  <c r="N208" i="2"/>
  <c r="N271" i="2"/>
  <c r="N312" i="2"/>
  <c r="N355" i="2"/>
  <c r="N399" i="2"/>
  <c r="N423" i="2"/>
  <c r="N439" i="2"/>
  <c r="N455" i="2"/>
  <c r="N471" i="2"/>
  <c r="N487" i="2"/>
  <c r="N503" i="2"/>
  <c r="N519" i="2"/>
  <c r="N535" i="2"/>
  <c r="N551" i="2"/>
  <c r="N567" i="2"/>
  <c r="N583" i="2"/>
  <c r="N599" i="2"/>
  <c r="N19" i="2"/>
  <c r="N83" i="2"/>
  <c r="N147" i="2"/>
  <c r="N211" i="2"/>
  <c r="N272" i="2"/>
  <c r="N315" i="2"/>
  <c r="N359" i="2"/>
  <c r="N400" i="2"/>
  <c r="N424" i="2"/>
  <c r="N440" i="2"/>
  <c r="N456" i="2"/>
  <c r="N472" i="2"/>
  <c r="N488" i="2"/>
  <c r="N504" i="2"/>
  <c r="N520" i="2"/>
  <c r="N536" i="2"/>
  <c r="N552" i="2"/>
  <c r="N568" i="2"/>
  <c r="N584" i="2"/>
  <c r="N600" i="2"/>
  <c r="N48" i="2"/>
  <c r="N176" i="2"/>
  <c r="N291" i="2"/>
  <c r="N376" i="2"/>
  <c r="N431" i="2"/>
  <c r="N463" i="2"/>
  <c r="N495" i="2"/>
  <c r="N527" i="2"/>
  <c r="N559" i="2"/>
  <c r="N591" i="2"/>
  <c r="N51" i="2"/>
  <c r="N179" i="2"/>
  <c r="N295" i="2"/>
  <c r="N379" i="2"/>
  <c r="N432" i="2"/>
  <c r="N464" i="2"/>
  <c r="N496" i="2"/>
  <c r="N528" i="2"/>
  <c r="N560" i="2"/>
  <c r="N592" i="2"/>
  <c r="N115" i="2"/>
  <c r="N243" i="2"/>
  <c r="N336" i="2"/>
  <c r="N416" i="2"/>
  <c r="N448" i="2"/>
  <c r="N480" i="2"/>
  <c r="N512" i="2"/>
  <c r="N544" i="2"/>
  <c r="N576" i="2"/>
  <c r="N608" i="2"/>
  <c r="N335" i="2"/>
  <c r="N511" i="2"/>
  <c r="N415" i="2"/>
  <c r="N543" i="2"/>
  <c r="N112" i="2"/>
  <c r="N447" i="2"/>
  <c r="N575" i="2"/>
  <c r="N240" i="2"/>
  <c r="N479" i="2"/>
  <c r="N607" i="2"/>
  <c r="M4" i="2"/>
  <c r="M8" i="2"/>
  <c r="M12" i="2"/>
  <c r="M16" i="2"/>
  <c r="M20" i="2"/>
  <c r="M24" i="2"/>
  <c r="M28" i="2"/>
  <c r="M32" i="2"/>
  <c r="M36" i="2"/>
  <c r="M40" i="2"/>
  <c r="M44" i="2"/>
  <c r="M48" i="2"/>
  <c r="M52" i="2"/>
  <c r="M56" i="2"/>
  <c r="M60" i="2"/>
  <c r="M64" i="2"/>
  <c r="M68" i="2"/>
  <c r="M7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65" i="2"/>
  <c r="M6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129" i="2"/>
  <c r="M133" i="2"/>
  <c r="M137" i="2"/>
  <c r="M141" i="2"/>
  <c r="M145" i="2"/>
  <c r="M1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269" i="2"/>
  <c r="M273" i="2"/>
  <c r="M277" i="2"/>
  <c r="M281" i="2"/>
  <c r="M285" i="2"/>
  <c r="M289" i="2"/>
  <c r="M293" i="2"/>
  <c r="M10" i="2"/>
  <c r="M18" i="2"/>
  <c r="M26" i="2"/>
  <c r="M34" i="2"/>
  <c r="M42" i="2"/>
  <c r="M50" i="2"/>
  <c r="M58" i="2"/>
  <c r="M66" i="2"/>
  <c r="M74" i="2"/>
  <c r="M82" i="2"/>
  <c r="M90" i="2"/>
  <c r="M98" i="2"/>
  <c r="M106" i="2"/>
  <c r="M114" i="2"/>
  <c r="M122" i="2"/>
  <c r="M130" i="2"/>
  <c r="M138" i="2"/>
  <c r="M146" i="2"/>
  <c r="M154" i="2"/>
  <c r="M162" i="2"/>
  <c r="M170" i="2"/>
  <c r="M178" i="2"/>
  <c r="M186" i="2"/>
  <c r="M194" i="2"/>
  <c r="M202" i="2"/>
  <c r="M210" i="2"/>
  <c r="M218" i="2"/>
  <c r="M226" i="2"/>
  <c r="M234" i="2"/>
  <c r="M242" i="2"/>
  <c r="M250" i="2"/>
  <c r="M258" i="2"/>
  <c r="M266" i="2"/>
  <c r="M274" i="2"/>
  <c r="M282" i="2"/>
  <c r="M290" i="2"/>
  <c r="M297" i="2"/>
  <c r="M302" i="2"/>
  <c r="M307" i="2"/>
  <c r="M313" i="2"/>
  <c r="M318" i="2"/>
  <c r="M323" i="2"/>
  <c r="M329" i="2"/>
  <c r="M334" i="2"/>
  <c r="M339" i="2"/>
  <c r="M345" i="2"/>
  <c r="M350" i="2"/>
  <c r="M355" i="2"/>
  <c r="M361" i="2"/>
  <c r="M366" i="2"/>
  <c r="M371" i="2"/>
  <c r="M377" i="2"/>
  <c r="M382" i="2"/>
  <c r="M387" i="2"/>
  <c r="M393" i="2"/>
  <c r="M398" i="2"/>
  <c r="M403" i="2"/>
  <c r="M409" i="2"/>
  <c r="M414" i="2"/>
  <c r="M419" i="2"/>
  <c r="M425" i="2"/>
  <c r="M430" i="2"/>
  <c r="M435" i="2"/>
  <c r="M441" i="2"/>
  <c r="M446" i="2"/>
  <c r="M451" i="2"/>
  <c r="M457" i="2"/>
  <c r="M461" i="2"/>
  <c r="M465" i="2"/>
  <c r="M469" i="2"/>
  <c r="M473" i="2"/>
  <c r="M477" i="2"/>
  <c r="M481" i="2"/>
  <c r="M485" i="2"/>
  <c r="M489" i="2"/>
  <c r="M493" i="2"/>
  <c r="M497" i="2"/>
  <c r="M501" i="2"/>
  <c r="M505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577" i="2"/>
  <c r="M581" i="2"/>
  <c r="M585" i="2"/>
  <c r="M589" i="2"/>
  <c r="M593" i="2"/>
  <c r="M597" i="2"/>
  <c r="M601" i="2"/>
  <c r="M605" i="2"/>
  <c r="M609" i="2"/>
  <c r="M3" i="2"/>
  <c r="M11" i="2"/>
  <c r="M19" i="2"/>
  <c r="M27" i="2"/>
  <c r="M35" i="2"/>
  <c r="M43" i="2"/>
  <c r="M51" i="2"/>
  <c r="M59" i="2"/>
  <c r="M67" i="2"/>
  <c r="M75" i="2"/>
  <c r="M83" i="2"/>
  <c r="M91" i="2"/>
  <c r="M99" i="2"/>
  <c r="M107" i="2"/>
  <c r="M115" i="2"/>
  <c r="M123" i="2"/>
  <c r="M131" i="2"/>
  <c r="M139" i="2"/>
  <c r="M147" i="2"/>
  <c r="M155" i="2"/>
  <c r="M163" i="2"/>
  <c r="M171" i="2"/>
  <c r="M179" i="2"/>
  <c r="M187" i="2"/>
  <c r="M195" i="2"/>
  <c r="M203" i="2"/>
  <c r="M211" i="2"/>
  <c r="M219" i="2"/>
  <c r="M227" i="2"/>
  <c r="M235" i="2"/>
  <c r="M243" i="2"/>
  <c r="M251" i="2"/>
  <c r="M259" i="2"/>
  <c r="M267" i="2"/>
  <c r="M275" i="2"/>
  <c r="M283" i="2"/>
  <c r="M291" i="2"/>
  <c r="M298" i="2"/>
  <c r="M303" i="2"/>
  <c r="M309" i="2"/>
  <c r="M314" i="2"/>
  <c r="M319" i="2"/>
  <c r="M325" i="2"/>
  <c r="M330" i="2"/>
  <c r="M335" i="2"/>
  <c r="M341" i="2"/>
  <c r="M346" i="2"/>
  <c r="M351" i="2"/>
  <c r="M357" i="2"/>
  <c r="M362" i="2"/>
  <c r="M367" i="2"/>
  <c r="M373" i="2"/>
  <c r="M378" i="2"/>
  <c r="M383" i="2"/>
  <c r="M389" i="2"/>
  <c r="M394" i="2"/>
  <c r="M399" i="2"/>
  <c r="M405" i="2"/>
  <c r="M410" i="2"/>
  <c r="M415" i="2"/>
  <c r="M421" i="2"/>
  <c r="M426" i="2"/>
  <c r="M431" i="2"/>
  <c r="M437" i="2"/>
  <c r="M442" i="2"/>
  <c r="M447" i="2"/>
  <c r="M453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510" i="2"/>
  <c r="M514" i="2"/>
  <c r="M518" i="2"/>
  <c r="M522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" i="2"/>
  <c r="M22" i="2"/>
  <c r="M38" i="2"/>
  <c r="M54" i="2"/>
  <c r="M70" i="2"/>
  <c r="M86" i="2"/>
  <c r="M102" i="2"/>
  <c r="M118" i="2"/>
  <c r="M134" i="2"/>
  <c r="M150" i="2"/>
  <c r="M166" i="2"/>
  <c r="M182" i="2"/>
  <c r="M198" i="2"/>
  <c r="M214" i="2"/>
  <c r="M230" i="2"/>
  <c r="M246" i="2"/>
  <c r="M262" i="2"/>
  <c r="M278" i="2"/>
  <c r="M294" i="2"/>
  <c r="M305" i="2"/>
  <c r="M315" i="2"/>
  <c r="M326" i="2"/>
  <c r="M337" i="2"/>
  <c r="M347" i="2"/>
  <c r="M358" i="2"/>
  <c r="M369" i="2"/>
  <c r="M379" i="2"/>
  <c r="M390" i="2"/>
  <c r="M401" i="2"/>
  <c r="M411" i="2"/>
  <c r="M422" i="2"/>
  <c r="M433" i="2"/>
  <c r="M443" i="2"/>
  <c r="M454" i="2"/>
  <c r="M463" i="2"/>
  <c r="M471" i="2"/>
  <c r="M479" i="2"/>
  <c r="M487" i="2"/>
  <c r="M495" i="2"/>
  <c r="M503" i="2"/>
  <c r="M511" i="2"/>
  <c r="M519" i="2"/>
  <c r="M527" i="2"/>
  <c r="M535" i="2"/>
  <c r="M543" i="2"/>
  <c r="M551" i="2"/>
  <c r="M559" i="2"/>
  <c r="M567" i="2"/>
  <c r="M575" i="2"/>
  <c r="M583" i="2"/>
  <c r="M591" i="2"/>
  <c r="M599" i="2"/>
  <c r="M607" i="2"/>
  <c r="M7" i="2"/>
  <c r="M23" i="2"/>
  <c r="M39" i="2"/>
  <c r="M55" i="2"/>
  <c r="M71" i="2"/>
  <c r="M87" i="2"/>
  <c r="M103" i="2"/>
  <c r="M119" i="2"/>
  <c r="M135" i="2"/>
  <c r="M151" i="2"/>
  <c r="M167" i="2"/>
  <c r="M183" i="2"/>
  <c r="M199" i="2"/>
  <c r="M215" i="2"/>
  <c r="M231" i="2"/>
  <c r="M247" i="2"/>
  <c r="M263" i="2"/>
  <c r="M279" i="2"/>
  <c r="M295" i="2"/>
  <c r="M306" i="2"/>
  <c r="M317" i="2"/>
  <c r="M327" i="2"/>
  <c r="M338" i="2"/>
  <c r="M349" i="2"/>
  <c r="M359" i="2"/>
  <c r="M370" i="2"/>
  <c r="M381" i="2"/>
  <c r="M391" i="2"/>
  <c r="M402" i="2"/>
  <c r="M413" i="2"/>
  <c r="M423" i="2"/>
  <c r="M434" i="2"/>
  <c r="M445" i="2"/>
  <c r="M455" i="2"/>
  <c r="M464" i="2"/>
  <c r="M472" i="2"/>
  <c r="M480" i="2"/>
  <c r="M488" i="2"/>
  <c r="M496" i="2"/>
  <c r="M504" i="2"/>
  <c r="M512" i="2"/>
  <c r="M520" i="2"/>
  <c r="M528" i="2"/>
  <c r="M536" i="2"/>
  <c r="M544" i="2"/>
  <c r="M552" i="2"/>
  <c r="M560" i="2"/>
  <c r="M568" i="2"/>
  <c r="M576" i="2"/>
  <c r="M584" i="2"/>
  <c r="M592" i="2"/>
  <c r="M600" i="2"/>
  <c r="M608" i="2"/>
  <c r="M14" i="2"/>
  <c r="M46" i="2"/>
  <c r="M78" i="2"/>
  <c r="M110" i="2"/>
  <c r="M142" i="2"/>
  <c r="M174" i="2"/>
  <c r="M206" i="2"/>
  <c r="M238" i="2"/>
  <c r="M270" i="2"/>
  <c r="M299" i="2"/>
  <c r="M321" i="2"/>
  <c r="M342" i="2"/>
  <c r="M363" i="2"/>
  <c r="M385" i="2"/>
  <c r="M406" i="2"/>
  <c r="M427" i="2"/>
  <c r="M449" i="2"/>
  <c r="M467" i="2"/>
  <c r="M483" i="2"/>
  <c r="M499" i="2"/>
  <c r="M515" i="2"/>
  <c r="M531" i="2"/>
  <c r="M547" i="2"/>
  <c r="M563" i="2"/>
  <c r="M579" i="2"/>
  <c r="M595" i="2"/>
  <c r="M611" i="2"/>
  <c r="M15" i="2"/>
  <c r="M47" i="2"/>
  <c r="M79" i="2"/>
  <c r="M111" i="2"/>
  <c r="M143" i="2"/>
  <c r="M175" i="2"/>
  <c r="M207" i="2"/>
  <c r="M239" i="2"/>
  <c r="M271" i="2"/>
  <c r="M301" i="2"/>
  <c r="M322" i="2"/>
  <c r="M343" i="2"/>
  <c r="M365" i="2"/>
  <c r="M386" i="2"/>
  <c r="M407" i="2"/>
  <c r="M429" i="2"/>
  <c r="M450" i="2"/>
  <c r="M468" i="2"/>
  <c r="M484" i="2"/>
  <c r="M500" i="2"/>
  <c r="M516" i="2"/>
  <c r="M532" i="2"/>
  <c r="M548" i="2"/>
  <c r="M564" i="2"/>
  <c r="M580" i="2"/>
  <c r="M596" i="2"/>
  <c r="M612" i="2"/>
  <c r="M31" i="2"/>
  <c r="M63" i="2"/>
  <c r="M95" i="2"/>
  <c r="M127" i="2"/>
  <c r="M159" i="2"/>
  <c r="M191" i="2"/>
  <c r="M223" i="2"/>
  <c r="M255" i="2"/>
  <c r="M287" i="2"/>
  <c r="M311" i="2"/>
  <c r="M333" i="2"/>
  <c r="M354" i="2"/>
  <c r="M375" i="2"/>
  <c r="M397" i="2"/>
  <c r="M418" i="2"/>
  <c r="M439" i="2"/>
  <c r="M460" i="2"/>
  <c r="M476" i="2"/>
  <c r="M492" i="2"/>
  <c r="M508" i="2"/>
  <c r="M524" i="2"/>
  <c r="M540" i="2"/>
  <c r="M556" i="2"/>
  <c r="M572" i="2"/>
  <c r="M588" i="2"/>
  <c r="M604" i="2"/>
  <c r="M30" i="2"/>
  <c r="M158" i="2"/>
  <c r="M286" i="2"/>
  <c r="M374" i="2"/>
  <c r="M459" i="2"/>
  <c r="M523" i="2"/>
  <c r="M587" i="2"/>
  <c r="M62" i="2"/>
  <c r="M190" i="2"/>
  <c r="M310" i="2"/>
  <c r="M395" i="2"/>
  <c r="M475" i="2"/>
  <c r="M539" i="2"/>
  <c r="M603" i="2"/>
  <c r="M94" i="2"/>
  <c r="M222" i="2"/>
  <c r="M331" i="2"/>
  <c r="M417" i="2"/>
  <c r="M491" i="2"/>
  <c r="M555" i="2"/>
  <c r="M126" i="2"/>
  <c r="M254" i="2"/>
  <c r="M353" i="2"/>
  <c r="M438" i="2"/>
  <c r="M507" i="2"/>
  <c r="M571" i="2"/>
  <c r="J606" i="2"/>
  <c r="J574" i="2"/>
  <c r="J598" i="2"/>
  <c r="J566" i="2"/>
  <c r="J590" i="2"/>
  <c r="J558" i="2"/>
  <c r="S30" i="2"/>
  <c r="S28" i="2"/>
  <c r="S26" i="2"/>
  <c r="S24" i="2"/>
  <c r="S22" i="2"/>
  <c r="S20" i="2"/>
  <c r="S13" i="2"/>
  <c r="S8" i="2"/>
  <c r="S53" i="2"/>
  <c r="S49" i="2"/>
  <c r="S47" i="2"/>
  <c r="S44" i="2"/>
  <c r="S38" i="2"/>
  <c r="S37" i="2"/>
  <c r="S19" i="2"/>
  <c r="S18" i="2"/>
  <c r="S12" i="2"/>
  <c r="S11" i="2"/>
  <c r="S5" i="2"/>
  <c r="S17" i="2"/>
  <c r="S16" i="2"/>
  <c r="S15" i="2"/>
  <c r="S14" i="2"/>
  <c r="S7" i="2"/>
  <c r="D605" i="2"/>
  <c r="D577" i="2"/>
  <c r="D549" i="2"/>
  <c r="D521" i="2"/>
  <c r="D493" i="2"/>
  <c r="D465" i="2"/>
  <c r="D437" i="2"/>
  <c r="D409" i="2"/>
  <c r="D381" i="2"/>
  <c r="D353" i="2"/>
  <c r="D325" i="2"/>
  <c r="D297" i="2"/>
  <c r="D269" i="2"/>
  <c r="D241" i="2"/>
  <c r="D213" i="2"/>
  <c r="D185" i="2"/>
  <c r="D157" i="2"/>
  <c r="D129" i="2"/>
  <c r="D101" i="2"/>
  <c r="D584" i="2"/>
  <c r="D556" i="2"/>
  <c r="D528" i="2"/>
  <c r="D500" i="2"/>
  <c r="D472" i="2"/>
  <c r="D444" i="2"/>
  <c r="D416" i="2"/>
  <c r="D388" i="2"/>
  <c r="D360" i="2"/>
  <c r="D332" i="2"/>
  <c r="D304" i="2"/>
  <c r="D276" i="2"/>
  <c r="D248" i="2"/>
  <c r="D220" i="2"/>
  <c r="D192" i="2"/>
  <c r="D164" i="2"/>
  <c r="D136" i="2"/>
  <c r="D108" i="2"/>
  <c r="D80" i="2"/>
  <c r="D24" i="2"/>
  <c r="D17" i="2"/>
  <c r="D612" i="2"/>
  <c r="D591" i="2"/>
  <c r="D563" i="2"/>
  <c r="D535" i="2"/>
  <c r="D507" i="2"/>
  <c r="D479" i="2"/>
  <c r="D451" i="2"/>
  <c r="D423" i="2"/>
  <c r="D395" i="2"/>
  <c r="D367" i="2"/>
  <c r="D339" i="2"/>
  <c r="D311" i="2"/>
  <c r="D283" i="2"/>
  <c r="D255" i="2"/>
  <c r="D227" i="2"/>
  <c r="D199" i="2"/>
  <c r="D171" i="2"/>
  <c r="D143" i="2"/>
  <c r="D115" i="2"/>
  <c r="D87" i="2"/>
  <c r="D59" i="2"/>
  <c r="D598" i="2"/>
  <c r="D570" i="2"/>
  <c r="D542" i="2"/>
  <c r="D514" i="2"/>
  <c r="D486" i="2"/>
  <c r="D458" i="2"/>
  <c r="D430" i="2"/>
  <c r="D402" i="2"/>
  <c r="D374" i="2"/>
  <c r="D346" i="2"/>
  <c r="D318" i="2"/>
  <c r="D290" i="2"/>
  <c r="D262" i="2"/>
  <c r="D234" i="2"/>
  <c r="D206" i="2"/>
  <c r="D178" i="2"/>
  <c r="D150" i="2"/>
  <c r="D122" i="2"/>
  <c r="D94" i="2"/>
  <c r="D66" i="2"/>
  <c r="D52" i="2"/>
  <c r="D45" i="2"/>
  <c r="D38" i="2"/>
  <c r="D31" i="2"/>
  <c r="T38" i="2"/>
  <c r="T34" i="2"/>
  <c r="T30" i="2"/>
  <c r="T26" i="2"/>
  <c r="T22" i="2"/>
  <c r="T18" i="2"/>
  <c r="T13" i="2"/>
  <c r="T5" i="2"/>
  <c r="T12" i="2"/>
  <c r="T11" i="2"/>
  <c r="T4" i="2"/>
  <c r="T48" i="2"/>
  <c r="T44" i="2"/>
  <c r="T40" i="2"/>
  <c r="T36" i="2"/>
  <c r="T32" i="2"/>
  <c r="T28" i="2"/>
  <c r="T24" i="2"/>
  <c r="T20" i="2"/>
  <c r="T16" i="2"/>
  <c r="T15" i="2"/>
  <c r="L67" i="2" l="1"/>
  <c r="L409" i="2"/>
  <c r="L153" i="2"/>
  <c r="L521" i="2"/>
  <c r="L265" i="2"/>
  <c r="L8" i="2"/>
  <c r="L377" i="2"/>
  <c r="L121" i="2"/>
  <c r="L425" i="2"/>
  <c r="L169" i="2"/>
  <c r="L586" i="2"/>
  <c r="L522" i="2"/>
  <c r="L458" i="2"/>
  <c r="L394" i="2"/>
  <c r="L330" i="2"/>
  <c r="L266" i="2"/>
  <c r="L202" i="2"/>
  <c r="L138" i="2"/>
  <c r="L58" i="2"/>
  <c r="L594" i="2"/>
  <c r="L498" i="2"/>
  <c r="L418" i="2"/>
  <c r="L338" i="2"/>
  <c r="L242" i="2"/>
  <c r="L162" i="2"/>
  <c r="L82" i="2"/>
  <c r="L593" i="2"/>
  <c r="L513" i="2"/>
  <c r="L433" i="2"/>
  <c r="L337" i="2"/>
  <c r="L257" i="2"/>
  <c r="L177" i="2"/>
  <c r="L81" i="2"/>
  <c r="L606" i="2"/>
  <c r="L566" i="2"/>
  <c r="L518" i="2"/>
  <c r="L478" i="2"/>
  <c r="L438" i="2"/>
  <c r="L390" i="2"/>
  <c r="L350" i="2"/>
  <c r="L310" i="2"/>
  <c r="L262" i="2"/>
  <c r="L222" i="2"/>
  <c r="L182" i="2"/>
  <c r="L126" i="2"/>
  <c r="L78" i="2"/>
  <c r="L22" i="2"/>
  <c r="L573" i="2"/>
  <c r="L517" i="2"/>
  <c r="L469" i="2"/>
  <c r="L405" i="2"/>
  <c r="L349" i="2"/>
  <c r="L293" i="2"/>
  <c r="L229" i="2"/>
  <c r="L181" i="2"/>
  <c r="L125" i="2"/>
  <c r="L37" i="2"/>
  <c r="L600" i="2"/>
  <c r="L560" i="2"/>
  <c r="L500" i="2"/>
  <c r="L452" i="2"/>
  <c r="L412" i="2"/>
  <c r="L352" i="2"/>
  <c r="L304" i="2"/>
  <c r="L256" i="2"/>
  <c r="L196" i="2"/>
  <c r="L156" i="2"/>
  <c r="L108" i="2"/>
  <c r="L48" i="2"/>
  <c r="L611" i="2"/>
  <c r="L567" i="2"/>
  <c r="L511" i="2"/>
  <c r="L463" i="2"/>
  <c r="L407" i="2"/>
  <c r="L343" i="2"/>
  <c r="L271" i="2"/>
  <c r="L207" i="2"/>
  <c r="L147" i="2"/>
  <c r="U552" i="2"/>
  <c r="U66" i="2"/>
  <c r="U261" i="2"/>
  <c r="U407" i="2"/>
  <c r="U296" i="2"/>
  <c r="U331" i="2"/>
  <c r="U483" i="2"/>
  <c r="V10" i="2"/>
  <c r="V597" i="2"/>
  <c r="V576" i="2"/>
  <c r="V555" i="2"/>
  <c r="V533" i="2"/>
  <c r="V512" i="2"/>
  <c r="V491" i="2"/>
  <c r="V469" i="2"/>
  <c r="V448" i="2"/>
  <c r="V427" i="2"/>
  <c r="V405" i="2"/>
  <c r="V384" i="2"/>
  <c r="V359" i="2"/>
  <c r="V330" i="2"/>
  <c r="V302" i="2"/>
  <c r="V274" i="2"/>
  <c r="V244" i="2"/>
  <c r="V216" i="2"/>
  <c r="V188" i="2"/>
  <c r="V159" i="2"/>
  <c r="V131" i="2"/>
  <c r="V103" i="2"/>
  <c r="V74" i="2"/>
  <c r="V46" i="2"/>
  <c r="V18" i="2"/>
  <c r="V17" i="2"/>
  <c r="V33" i="2"/>
  <c r="V49" i="2"/>
  <c r="V65" i="2"/>
  <c r="V81" i="2"/>
  <c r="V97" i="2"/>
  <c r="V113" i="2"/>
  <c r="V129" i="2"/>
  <c r="V145" i="2"/>
  <c r="V161" i="2"/>
  <c r="V177" i="2"/>
  <c r="V193" i="2"/>
  <c r="V209" i="2"/>
  <c r="V225" i="2"/>
  <c r="V241" i="2"/>
  <c r="V257" i="2"/>
  <c r="V273" i="2"/>
  <c r="V289" i="2"/>
  <c r="V305" i="2"/>
  <c r="V321" i="2"/>
  <c r="V337" i="2"/>
  <c r="V353" i="2"/>
  <c r="V369" i="2"/>
  <c r="V16" i="2"/>
  <c r="V38" i="2"/>
  <c r="V59" i="2"/>
  <c r="V80" i="2"/>
  <c r="V102" i="2"/>
  <c r="V123" i="2"/>
  <c r="V144" i="2"/>
  <c r="V166" i="2"/>
  <c r="V187" i="2"/>
  <c r="V208" i="2"/>
  <c r="V230" i="2"/>
  <c r="V251" i="2"/>
  <c r="V272" i="2"/>
  <c r="V294" i="2"/>
  <c r="V315" i="2"/>
  <c r="V336" i="2"/>
  <c r="V358" i="2"/>
  <c r="V378" i="2"/>
  <c r="V394" i="2"/>
  <c r="V410" i="2"/>
  <c r="V426" i="2"/>
  <c r="V442" i="2"/>
  <c r="V458" i="2"/>
  <c r="V474" i="2"/>
  <c r="V490" i="2"/>
  <c r="V506" i="2"/>
  <c r="V522" i="2"/>
  <c r="V538" i="2"/>
  <c r="V554" i="2"/>
  <c r="V570" i="2"/>
  <c r="V586" i="2"/>
  <c r="V602" i="2"/>
  <c r="V596" i="2"/>
  <c r="V575" i="2"/>
  <c r="V553" i="2"/>
  <c r="V532" i="2"/>
  <c r="V3" i="2"/>
  <c r="V592" i="2"/>
  <c r="V571" i="2"/>
  <c r="V549" i="2"/>
  <c r="V528" i="2"/>
  <c r="V507" i="2"/>
  <c r="V485" i="2"/>
  <c r="V464" i="2"/>
  <c r="V443" i="2"/>
  <c r="V421" i="2"/>
  <c r="V400" i="2"/>
  <c r="V379" i="2"/>
  <c r="V351" i="2"/>
  <c r="V323" i="2"/>
  <c r="V295" i="2"/>
  <c r="V266" i="2"/>
  <c r="V238" i="2"/>
  <c r="V210" i="2"/>
  <c r="V180" i="2"/>
  <c r="V152" i="2"/>
  <c r="V124" i="2"/>
  <c r="V95" i="2"/>
  <c r="V67" i="2"/>
  <c r="V39" i="2"/>
  <c r="V5" i="2"/>
  <c r="V21" i="2"/>
  <c r="V37" i="2"/>
  <c r="V53" i="2"/>
  <c r="V69" i="2"/>
  <c r="V85" i="2"/>
  <c r="V101" i="2"/>
  <c r="V117" i="2"/>
  <c r="V133" i="2"/>
  <c r="V149" i="2"/>
  <c r="V165" i="2"/>
  <c r="V181" i="2"/>
  <c r="V197" i="2"/>
  <c r="V213" i="2"/>
  <c r="V229" i="2"/>
  <c r="V245" i="2"/>
  <c r="V261" i="2"/>
  <c r="V277" i="2"/>
  <c r="V293" i="2"/>
  <c r="V309" i="2"/>
  <c r="V325" i="2"/>
  <c r="V341" i="2"/>
  <c r="V357" i="2"/>
  <c r="V373" i="2"/>
  <c r="V22" i="2"/>
  <c r="V43" i="2"/>
  <c r="V64" i="2"/>
  <c r="V86" i="2"/>
  <c r="V107" i="2"/>
  <c r="V128" i="2"/>
  <c r="V150" i="2"/>
  <c r="V171" i="2"/>
  <c r="V192" i="2"/>
  <c r="V214" i="2"/>
  <c r="V235" i="2"/>
  <c r="V256" i="2"/>
  <c r="V278" i="2"/>
  <c r="V299" i="2"/>
  <c r="V320" i="2"/>
  <c r="V342" i="2"/>
  <c r="V363" i="2"/>
  <c r="V382" i="2"/>
  <c r="V398" i="2"/>
  <c r="V414" i="2"/>
  <c r="V430" i="2"/>
  <c r="V446" i="2"/>
  <c r="V462" i="2"/>
  <c r="V478" i="2"/>
  <c r="V494" i="2"/>
  <c r="V510" i="2"/>
  <c r="V526" i="2"/>
  <c r="V542" i="2"/>
  <c r="V558" i="2"/>
  <c r="V574" i="2"/>
  <c r="V590" i="2"/>
  <c r="V606" i="2"/>
  <c r="V603" i="2"/>
  <c r="V581" i="2"/>
  <c r="V560" i="2"/>
  <c r="V539" i="2"/>
  <c r="V517" i="2"/>
  <c r="V496" i="2"/>
  <c r="V475" i="2"/>
  <c r="V453" i="2"/>
  <c r="V432" i="2"/>
  <c r="V411" i="2"/>
  <c r="V389" i="2"/>
  <c r="V366" i="2"/>
  <c r="V338" i="2"/>
  <c r="V308" i="2"/>
  <c r="V280" i="2"/>
  <c r="V252" i="2"/>
  <c r="V223" i="2"/>
  <c r="V195" i="2"/>
  <c r="V167" i="2"/>
  <c r="V138" i="2"/>
  <c r="V110" i="2"/>
  <c r="V82" i="2"/>
  <c r="V52" i="2"/>
  <c r="V24" i="2"/>
  <c r="V13" i="2"/>
  <c r="V29" i="2"/>
  <c r="V45" i="2"/>
  <c r="V61" i="2"/>
  <c r="V77" i="2"/>
  <c r="V93" i="2"/>
  <c r="V109" i="2"/>
  <c r="V125" i="2"/>
  <c r="V141" i="2"/>
  <c r="V157" i="2"/>
  <c r="V173" i="2"/>
  <c r="V189" i="2"/>
  <c r="V205" i="2"/>
  <c r="V221" i="2"/>
  <c r="V237" i="2"/>
  <c r="V253" i="2"/>
  <c r="V269" i="2"/>
  <c r="V285" i="2"/>
  <c r="V301" i="2"/>
  <c r="V317" i="2"/>
  <c r="V333" i="2"/>
  <c r="V349" i="2"/>
  <c r="V365" i="2"/>
  <c r="V11" i="2"/>
  <c r="V32" i="2"/>
  <c r="V54" i="2"/>
  <c r="V75" i="2"/>
  <c r="V96" i="2"/>
  <c r="V118" i="2"/>
  <c r="V139" i="2"/>
  <c r="V160" i="2"/>
  <c r="V182" i="2"/>
  <c r="V203" i="2"/>
  <c r="V224" i="2"/>
  <c r="V246" i="2"/>
  <c r="V267" i="2"/>
  <c r="V288" i="2"/>
  <c r="V310" i="2"/>
  <c r="V331" i="2"/>
  <c r="V352" i="2"/>
  <c r="V374" i="2"/>
  <c r="V390" i="2"/>
  <c r="V406" i="2"/>
  <c r="V422" i="2"/>
  <c r="V438" i="2"/>
  <c r="V454" i="2"/>
  <c r="V470" i="2"/>
  <c r="V486" i="2"/>
  <c r="V502" i="2"/>
  <c r="V518" i="2"/>
  <c r="V534" i="2"/>
  <c r="V550" i="2"/>
  <c r="V566" i="2"/>
  <c r="V582" i="2"/>
  <c r="V598" i="2"/>
  <c r="U168" i="2"/>
  <c r="U569" i="2"/>
  <c r="U227" i="2"/>
  <c r="U493" i="2"/>
  <c r="U151" i="2"/>
  <c r="U417" i="2"/>
  <c r="U75" i="2"/>
  <c r="U346" i="2"/>
  <c r="U5" i="2"/>
  <c r="U360" i="2"/>
  <c r="U104" i="2"/>
  <c r="U398" i="2"/>
  <c r="U57" i="2"/>
  <c r="U322" i="2"/>
  <c r="U587" i="2"/>
  <c r="U246" i="2"/>
  <c r="U517" i="2"/>
  <c r="U175" i="2"/>
  <c r="U488" i="2"/>
  <c r="U232" i="2"/>
  <c r="U313" i="2"/>
  <c r="U578" i="2"/>
  <c r="U237" i="2"/>
  <c r="U502" i="2"/>
  <c r="U161" i="2"/>
  <c r="U431" i="2"/>
  <c r="U90" i="2"/>
  <c r="U424" i="2"/>
  <c r="U8" i="2"/>
  <c r="L19" i="2"/>
  <c r="L47" i="2"/>
  <c r="L79" i="2"/>
  <c r="L103" i="2"/>
  <c r="L131" i="2"/>
  <c r="L163" i="2"/>
  <c r="L191" i="2"/>
  <c r="L215" i="2"/>
  <c r="L247" i="2"/>
  <c r="L275" i="2"/>
  <c r="L303" i="2"/>
  <c r="L335" i="2"/>
  <c r="L359" i="2"/>
  <c r="L387" i="2"/>
  <c r="L419" i="2"/>
  <c r="L447" i="2"/>
  <c r="L471" i="2"/>
  <c r="L503" i="2"/>
  <c r="L531" i="2"/>
  <c r="L559" i="2"/>
  <c r="L591" i="2"/>
  <c r="L13" i="2"/>
  <c r="L32" i="2"/>
  <c r="L64" i="2"/>
  <c r="L92" i="2"/>
  <c r="L116" i="2"/>
  <c r="L148" i="2"/>
  <c r="L176" i="2"/>
  <c r="L204" i="2"/>
  <c r="L236" i="2"/>
  <c r="L260" i="2"/>
  <c r="L288" i="2"/>
  <c r="L320" i="2"/>
  <c r="L348" i="2"/>
  <c r="L372" i="2"/>
  <c r="L404" i="2"/>
  <c r="L432" i="2"/>
  <c r="L460" i="2"/>
  <c r="L492" i="2"/>
  <c r="L516" i="2"/>
  <c r="L544" i="2"/>
  <c r="L576" i="2"/>
  <c r="L596" i="2"/>
  <c r="L6" i="2"/>
  <c r="L53" i="2"/>
  <c r="L93" i="2"/>
  <c r="L23" i="2"/>
  <c r="L63" i="2"/>
  <c r="L99" i="2"/>
  <c r="L143" i="2"/>
  <c r="L175" i="2"/>
  <c r="L211" i="2"/>
  <c r="L255" i="2"/>
  <c r="L291" i="2"/>
  <c r="L323" i="2"/>
  <c r="L367" i="2"/>
  <c r="L403" i="2"/>
  <c r="L439" i="2"/>
  <c r="L483" i="2"/>
  <c r="L515" i="2"/>
  <c r="L551" i="2"/>
  <c r="L595" i="2"/>
  <c r="L20" i="2"/>
  <c r="L52" i="2"/>
  <c r="L96" i="2"/>
  <c r="L132" i="2"/>
  <c r="L172" i="2"/>
  <c r="L212" i="2"/>
  <c r="L244" i="2"/>
  <c r="L284" i="2"/>
  <c r="L324" i="2"/>
  <c r="L364" i="2"/>
  <c r="L396" i="2"/>
  <c r="L436" i="2"/>
  <c r="L476" i="2"/>
  <c r="L512" i="2"/>
  <c r="L556" i="2"/>
  <c r="L584" i="2"/>
  <c r="L612" i="2"/>
  <c r="L61" i="2"/>
  <c r="L117" i="2"/>
  <c r="L157" i="2"/>
  <c r="L197" i="2"/>
  <c r="L245" i="2"/>
  <c r="L285" i="2"/>
  <c r="L325" i="2"/>
  <c r="L373" i="2"/>
  <c r="L413" i="2"/>
  <c r="L453" i="2"/>
  <c r="L501" i="2"/>
  <c r="L541" i="2"/>
  <c r="L581" i="2"/>
  <c r="L14" i="2"/>
  <c r="L54" i="2"/>
  <c r="L94" i="2"/>
  <c r="L142" i="2"/>
  <c r="L174" i="2"/>
  <c r="L206" i="2"/>
  <c r="L238" i="2"/>
  <c r="L270" i="2"/>
  <c r="L302" i="2"/>
  <c r="L334" i="2"/>
  <c r="L366" i="2"/>
  <c r="L398" i="2"/>
  <c r="L430" i="2"/>
  <c r="L462" i="2"/>
  <c r="L494" i="2"/>
  <c r="L526" i="2"/>
  <c r="L558" i="2"/>
  <c r="L590" i="2"/>
  <c r="L33" i="2"/>
  <c r="L97" i="2"/>
  <c r="L161" i="2"/>
  <c r="L225" i="2"/>
  <c r="L289" i="2"/>
  <c r="L353" i="2"/>
  <c r="L417" i="2"/>
  <c r="L481" i="2"/>
  <c r="L545" i="2"/>
  <c r="L609" i="2"/>
  <c r="L66" i="2"/>
  <c r="L130" i="2"/>
  <c r="L194" i="2"/>
  <c r="L258" i="2"/>
  <c r="L322" i="2"/>
  <c r="L386" i="2"/>
  <c r="L450" i="2"/>
  <c r="L514" i="2"/>
  <c r="L578" i="2"/>
  <c r="L26" i="2"/>
  <c r="L90" i="2"/>
  <c r="L383" i="2"/>
  <c r="L339" i="2"/>
  <c r="L279" i="2"/>
  <c r="L231" i="2"/>
  <c r="L183" i="2"/>
  <c r="L127" i="2"/>
  <c r="L83" i="2"/>
  <c r="L35" i="2"/>
  <c r="U590" i="2"/>
  <c r="U505" i="2"/>
  <c r="U419" i="2"/>
  <c r="U334" i="2"/>
  <c r="U249" i="2"/>
  <c r="U163" i="2"/>
  <c r="U78" i="2"/>
  <c r="U599" i="2"/>
  <c r="U514" i="2"/>
  <c r="U429" i="2"/>
  <c r="U343" i="2"/>
  <c r="U258" i="2"/>
  <c r="U173" i="2"/>
  <c r="U87" i="2"/>
  <c r="U609" i="2"/>
  <c r="U523" i="2"/>
  <c r="U438" i="2"/>
  <c r="U353" i="2"/>
  <c r="U267" i="2"/>
  <c r="U182" i="2"/>
  <c r="U97" i="2"/>
  <c r="U11" i="2"/>
  <c r="U538" i="2"/>
  <c r="U453" i="2"/>
  <c r="U367" i="2"/>
  <c r="U282" i="2"/>
  <c r="U197" i="2"/>
  <c r="U111" i="2"/>
  <c r="U26" i="2"/>
  <c r="U568" i="2"/>
  <c r="U504" i="2"/>
  <c r="U440" i="2"/>
  <c r="U376" i="2"/>
  <c r="U312" i="2"/>
  <c r="U248" i="2"/>
  <c r="U184" i="2"/>
  <c r="U120" i="2"/>
  <c r="U56" i="2"/>
  <c r="U547" i="2"/>
  <c r="U462" i="2"/>
  <c r="U377" i="2"/>
  <c r="U291" i="2"/>
  <c r="U206" i="2"/>
  <c r="U121" i="2"/>
  <c r="U35" i="2"/>
  <c r="U557" i="2"/>
  <c r="U471" i="2"/>
  <c r="U386" i="2"/>
  <c r="U301" i="2"/>
  <c r="U215" i="2"/>
  <c r="U130" i="2"/>
  <c r="U45" i="2"/>
  <c r="U566" i="2"/>
  <c r="U481" i="2"/>
  <c r="U395" i="2"/>
  <c r="U310" i="2"/>
  <c r="U225" i="2"/>
  <c r="U139" i="2"/>
  <c r="U54" i="2"/>
  <c r="U581" i="2"/>
  <c r="U495" i="2"/>
  <c r="U410" i="2"/>
  <c r="U325" i="2"/>
  <c r="U239" i="2"/>
  <c r="U154" i="2"/>
  <c r="U69" i="2"/>
  <c r="U600" i="2"/>
  <c r="U536" i="2"/>
  <c r="U472" i="2"/>
  <c r="U408" i="2"/>
  <c r="U344" i="2"/>
  <c r="U280" i="2"/>
  <c r="U216" i="2"/>
  <c r="U152" i="2"/>
  <c r="U88" i="2"/>
  <c r="U24" i="2"/>
  <c r="U611" i="2"/>
  <c r="U526" i="2"/>
  <c r="U441" i="2"/>
  <c r="U355" i="2"/>
  <c r="U270" i="2"/>
  <c r="U185" i="2"/>
  <c r="U99" i="2"/>
  <c r="U14" i="2"/>
  <c r="U535" i="2"/>
  <c r="U450" i="2"/>
  <c r="U365" i="2"/>
  <c r="U279" i="2"/>
  <c r="U194" i="2"/>
  <c r="U109" i="2"/>
  <c r="U23" i="2"/>
  <c r="U545" i="2"/>
  <c r="U459" i="2"/>
  <c r="U374" i="2"/>
  <c r="U289" i="2"/>
  <c r="U203" i="2"/>
  <c r="U118" i="2"/>
  <c r="U33" i="2"/>
  <c r="U559" i="2"/>
  <c r="U474" i="2"/>
  <c r="U389" i="2"/>
  <c r="U303" i="2"/>
  <c r="U218" i="2"/>
  <c r="U133" i="2"/>
  <c r="U47" i="2"/>
  <c r="U584" i="2"/>
  <c r="U520" i="2"/>
  <c r="U456" i="2"/>
  <c r="U392" i="2"/>
  <c r="U328" i="2"/>
  <c r="U264" i="2"/>
  <c r="U200" i="2"/>
  <c r="U136" i="2"/>
  <c r="U72" i="2"/>
  <c r="S87" i="2"/>
  <c r="S29" i="2"/>
  <c r="S55" i="2"/>
  <c r="S79" i="2"/>
  <c r="S288" i="2"/>
  <c r="S52" i="2"/>
  <c r="S63" i="2"/>
  <c r="U4" i="2"/>
  <c r="S45" i="2"/>
  <c r="S23" i="2"/>
  <c r="S240" i="2"/>
  <c r="S96" i="2"/>
  <c r="S39" i="2"/>
  <c r="S608" i="2"/>
  <c r="U595" i="2"/>
  <c r="U574" i="2"/>
  <c r="U553" i="2"/>
  <c r="U531" i="2"/>
  <c r="U510" i="2"/>
  <c r="U489" i="2"/>
  <c r="U467" i="2"/>
  <c r="U446" i="2"/>
  <c r="U425" i="2"/>
  <c r="U403" i="2"/>
  <c r="U382" i="2"/>
  <c r="U361" i="2"/>
  <c r="U339" i="2"/>
  <c r="U318" i="2"/>
  <c r="U297" i="2"/>
  <c r="U275" i="2"/>
  <c r="U254" i="2"/>
  <c r="U233" i="2"/>
  <c r="U211" i="2"/>
  <c r="U190" i="2"/>
  <c r="U169" i="2"/>
  <c r="U147" i="2"/>
  <c r="U126" i="2"/>
  <c r="U105" i="2"/>
  <c r="U83" i="2"/>
  <c r="U62" i="2"/>
  <c r="U41" i="2"/>
  <c r="U19" i="2"/>
  <c r="U605" i="2"/>
  <c r="U583" i="2"/>
  <c r="U562" i="2"/>
  <c r="U541" i="2"/>
  <c r="U519" i="2"/>
  <c r="U498" i="2"/>
  <c r="U477" i="2"/>
  <c r="U455" i="2"/>
  <c r="U434" i="2"/>
  <c r="U413" i="2"/>
  <c r="U391" i="2"/>
  <c r="U370" i="2"/>
  <c r="U349" i="2"/>
  <c r="U327" i="2"/>
  <c r="U306" i="2"/>
  <c r="U285" i="2"/>
  <c r="U263" i="2"/>
  <c r="U242" i="2"/>
  <c r="U221" i="2"/>
  <c r="U199" i="2"/>
  <c r="U178" i="2"/>
  <c r="U157" i="2"/>
  <c r="U135" i="2"/>
  <c r="U114" i="2"/>
  <c r="U93" i="2"/>
  <c r="U71" i="2"/>
  <c r="U50" i="2"/>
  <c r="U29" i="2"/>
  <c r="U7" i="2"/>
  <c r="U593" i="2"/>
  <c r="U571" i="2"/>
  <c r="U550" i="2"/>
  <c r="U529" i="2"/>
  <c r="U507" i="2"/>
  <c r="U486" i="2"/>
  <c r="U465" i="2"/>
  <c r="U443" i="2"/>
  <c r="U422" i="2"/>
  <c r="U401" i="2"/>
  <c r="U379" i="2"/>
  <c r="U358" i="2"/>
  <c r="U337" i="2"/>
  <c r="U315" i="2"/>
  <c r="U294" i="2"/>
  <c r="U273" i="2"/>
  <c r="U251" i="2"/>
  <c r="U230" i="2"/>
  <c r="U209" i="2"/>
  <c r="U187" i="2"/>
  <c r="U166" i="2"/>
  <c r="U145" i="2"/>
  <c r="U123" i="2"/>
  <c r="U102" i="2"/>
  <c r="U81" i="2"/>
  <c r="U59" i="2"/>
  <c r="U38" i="2"/>
  <c r="U17" i="2"/>
  <c r="U607" i="2"/>
  <c r="U586" i="2"/>
  <c r="U565" i="2"/>
  <c r="U543" i="2"/>
  <c r="U522" i="2"/>
  <c r="U501" i="2"/>
  <c r="U479" i="2"/>
  <c r="U458" i="2"/>
  <c r="U437" i="2"/>
  <c r="U415" i="2"/>
  <c r="U394" i="2"/>
  <c r="U373" i="2"/>
  <c r="U351" i="2"/>
  <c r="U330" i="2"/>
  <c r="U309" i="2"/>
  <c r="U287" i="2"/>
  <c r="U266" i="2"/>
  <c r="U245" i="2"/>
  <c r="U223" i="2"/>
  <c r="U202" i="2"/>
  <c r="U181" i="2"/>
  <c r="U159" i="2"/>
  <c r="U138" i="2"/>
  <c r="U117" i="2"/>
  <c r="U95" i="2"/>
  <c r="U74" i="2"/>
  <c r="U53" i="2"/>
  <c r="U31" i="2"/>
  <c r="U10" i="2"/>
  <c r="U604" i="2"/>
  <c r="U588" i="2"/>
  <c r="U572" i="2"/>
  <c r="U556" i="2"/>
  <c r="U540" i="2"/>
  <c r="U524" i="2"/>
  <c r="U508" i="2"/>
  <c r="U492" i="2"/>
  <c r="U476" i="2"/>
  <c r="U460" i="2"/>
  <c r="U444" i="2"/>
  <c r="U428" i="2"/>
  <c r="U412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U601" i="2"/>
  <c r="U579" i="2"/>
  <c r="U558" i="2"/>
  <c r="U537" i="2"/>
  <c r="U515" i="2"/>
  <c r="U494" i="2"/>
  <c r="U473" i="2"/>
  <c r="U451" i="2"/>
  <c r="U430" i="2"/>
  <c r="U409" i="2"/>
  <c r="U387" i="2"/>
  <c r="U366" i="2"/>
  <c r="U345" i="2"/>
  <c r="U323" i="2"/>
  <c r="U302" i="2"/>
  <c r="U281" i="2"/>
  <c r="U259" i="2"/>
  <c r="U238" i="2"/>
  <c r="U217" i="2"/>
  <c r="U195" i="2"/>
  <c r="U174" i="2"/>
  <c r="U153" i="2"/>
  <c r="U131" i="2"/>
  <c r="U110" i="2"/>
  <c r="U89" i="2"/>
  <c r="U67" i="2"/>
  <c r="U46" i="2"/>
  <c r="U25" i="2"/>
  <c r="U610" i="2"/>
  <c r="U589" i="2"/>
  <c r="U567" i="2"/>
  <c r="U546" i="2"/>
  <c r="U525" i="2"/>
  <c r="U503" i="2"/>
  <c r="U482" i="2"/>
  <c r="U461" i="2"/>
  <c r="U439" i="2"/>
  <c r="U418" i="2"/>
  <c r="U397" i="2"/>
  <c r="U375" i="2"/>
  <c r="U354" i="2"/>
  <c r="U333" i="2"/>
  <c r="U311" i="2"/>
  <c r="U290" i="2"/>
  <c r="U269" i="2"/>
  <c r="U247" i="2"/>
  <c r="U226" i="2"/>
  <c r="U205" i="2"/>
  <c r="U183" i="2"/>
  <c r="U162" i="2"/>
  <c r="U141" i="2"/>
  <c r="U119" i="2"/>
  <c r="U98" i="2"/>
  <c r="U77" i="2"/>
  <c r="U55" i="2"/>
  <c r="U34" i="2"/>
  <c r="U13" i="2"/>
  <c r="U598" i="2"/>
  <c r="U577" i="2"/>
  <c r="U555" i="2"/>
  <c r="U534" i="2"/>
  <c r="U513" i="2"/>
  <c r="U491" i="2"/>
  <c r="U470" i="2"/>
  <c r="U449" i="2"/>
  <c r="U427" i="2"/>
  <c r="U406" i="2"/>
  <c r="U385" i="2"/>
  <c r="U363" i="2"/>
  <c r="U342" i="2"/>
  <c r="U321" i="2"/>
  <c r="U299" i="2"/>
  <c r="U278" i="2"/>
  <c r="U257" i="2"/>
  <c r="U235" i="2"/>
  <c r="U214" i="2"/>
  <c r="U193" i="2"/>
  <c r="U171" i="2"/>
  <c r="U150" i="2"/>
  <c r="U129" i="2"/>
  <c r="U107" i="2"/>
  <c r="U86" i="2"/>
  <c r="U65" i="2"/>
  <c r="U43" i="2"/>
  <c r="U22" i="2"/>
  <c r="U3" i="2"/>
  <c r="U591" i="2"/>
  <c r="U570" i="2"/>
  <c r="U549" i="2"/>
  <c r="U527" i="2"/>
  <c r="U506" i="2"/>
  <c r="U485" i="2"/>
  <c r="U463" i="2"/>
  <c r="U442" i="2"/>
  <c r="U421" i="2"/>
  <c r="U399" i="2"/>
  <c r="U378" i="2"/>
  <c r="U357" i="2"/>
  <c r="U335" i="2"/>
  <c r="U314" i="2"/>
  <c r="U293" i="2"/>
  <c r="U271" i="2"/>
  <c r="U250" i="2"/>
  <c r="U229" i="2"/>
  <c r="U207" i="2"/>
  <c r="U186" i="2"/>
  <c r="U165" i="2"/>
  <c r="U143" i="2"/>
  <c r="U122" i="2"/>
  <c r="U101" i="2"/>
  <c r="U79" i="2"/>
  <c r="U58" i="2"/>
  <c r="U37" i="2"/>
  <c r="U15" i="2"/>
  <c r="U608" i="2"/>
  <c r="U592" i="2"/>
  <c r="U576" i="2"/>
  <c r="U560" i="2"/>
  <c r="U544" i="2"/>
  <c r="U528" i="2"/>
  <c r="U512" i="2"/>
  <c r="U496" i="2"/>
  <c r="U480" i="2"/>
  <c r="U464" i="2"/>
  <c r="U448" i="2"/>
  <c r="U432" i="2"/>
  <c r="U416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606" i="2"/>
  <c r="U585" i="2"/>
  <c r="U563" i="2"/>
  <c r="U542" i="2"/>
  <c r="U521" i="2"/>
  <c r="U499" i="2"/>
  <c r="U478" i="2"/>
  <c r="U457" i="2"/>
  <c r="U435" i="2"/>
  <c r="U414" i="2"/>
  <c r="U393" i="2"/>
  <c r="U371" i="2"/>
  <c r="U350" i="2"/>
  <c r="U329" i="2"/>
  <c r="U307" i="2"/>
  <c r="U286" i="2"/>
  <c r="U265" i="2"/>
  <c r="U243" i="2"/>
  <c r="U222" i="2"/>
  <c r="U201" i="2"/>
  <c r="U179" i="2"/>
  <c r="U158" i="2"/>
  <c r="U137" i="2"/>
  <c r="U115" i="2"/>
  <c r="U94" i="2"/>
  <c r="U73" i="2"/>
  <c r="U51" i="2"/>
  <c r="U30" i="2"/>
  <c r="U9" i="2"/>
  <c r="U594" i="2"/>
  <c r="U573" i="2"/>
  <c r="U551" i="2"/>
  <c r="U530" i="2"/>
  <c r="U509" i="2"/>
  <c r="U487" i="2"/>
  <c r="U466" i="2"/>
  <c r="U445" i="2"/>
  <c r="U423" i="2"/>
  <c r="U402" i="2"/>
  <c r="U381" i="2"/>
  <c r="U359" i="2"/>
  <c r="U338" i="2"/>
  <c r="U317" i="2"/>
  <c r="U295" i="2"/>
  <c r="U274" i="2"/>
  <c r="U253" i="2"/>
  <c r="U231" i="2"/>
  <c r="U210" i="2"/>
  <c r="U189" i="2"/>
  <c r="U167" i="2"/>
  <c r="U146" i="2"/>
  <c r="U125" i="2"/>
  <c r="U103" i="2"/>
  <c r="U82" i="2"/>
  <c r="U61" i="2"/>
  <c r="U39" i="2"/>
  <c r="U18" i="2"/>
  <c r="U603" i="2"/>
  <c r="U582" i="2"/>
  <c r="U561" i="2"/>
  <c r="U539" i="2"/>
  <c r="U518" i="2"/>
  <c r="U497" i="2"/>
  <c r="U475" i="2"/>
  <c r="U454" i="2"/>
  <c r="U433" i="2"/>
  <c r="U411" i="2"/>
  <c r="U390" i="2"/>
  <c r="U369" i="2"/>
  <c r="U347" i="2"/>
  <c r="U326" i="2"/>
  <c r="U305" i="2"/>
  <c r="U283" i="2"/>
  <c r="U262" i="2"/>
  <c r="U241" i="2"/>
  <c r="U219" i="2"/>
  <c r="U198" i="2"/>
  <c r="U177" i="2"/>
  <c r="U155" i="2"/>
  <c r="U134" i="2"/>
  <c r="U113" i="2"/>
  <c r="U91" i="2"/>
  <c r="U70" i="2"/>
  <c r="U49" i="2"/>
  <c r="U27" i="2"/>
  <c r="U6" i="2"/>
  <c r="U597" i="2"/>
  <c r="U575" i="2"/>
  <c r="U554" i="2"/>
  <c r="U533" i="2"/>
  <c r="U511" i="2"/>
  <c r="U490" i="2"/>
  <c r="U469" i="2"/>
  <c r="U447" i="2"/>
  <c r="U426" i="2"/>
  <c r="U405" i="2"/>
  <c r="U383" i="2"/>
  <c r="U362" i="2"/>
  <c r="U341" i="2"/>
  <c r="U319" i="2"/>
  <c r="U298" i="2"/>
  <c r="U277" i="2"/>
  <c r="U255" i="2"/>
  <c r="U234" i="2"/>
  <c r="U213" i="2"/>
  <c r="U191" i="2"/>
  <c r="U170" i="2"/>
  <c r="U149" i="2"/>
  <c r="U127" i="2"/>
  <c r="U106" i="2"/>
  <c r="U85" i="2"/>
  <c r="U63" i="2"/>
  <c r="U42" i="2"/>
  <c r="U21" i="2"/>
  <c r="U612" i="2"/>
  <c r="U596" i="2"/>
  <c r="U580" i="2"/>
  <c r="U564" i="2"/>
  <c r="U548" i="2"/>
  <c r="U532" i="2"/>
  <c r="U516" i="2"/>
  <c r="U500" i="2"/>
  <c r="U484" i="2"/>
  <c r="U468" i="2"/>
  <c r="U452" i="2"/>
  <c r="U436" i="2"/>
  <c r="U42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S416" i="2"/>
  <c r="S112" i="2"/>
  <c r="S480" i="2"/>
  <c r="S160" i="2"/>
  <c r="S224" i="2"/>
  <c r="L5" i="2"/>
  <c r="L31" i="2"/>
  <c r="L51" i="2"/>
  <c r="L71" i="2"/>
  <c r="L95" i="2"/>
  <c r="L115" i="2"/>
  <c r="L135" i="2"/>
  <c r="L159" i="2"/>
  <c r="L179" i="2"/>
  <c r="L199" i="2"/>
  <c r="L223" i="2"/>
  <c r="L243" i="2"/>
  <c r="L263" i="2"/>
  <c r="L287" i="2"/>
  <c r="L307" i="2"/>
  <c r="L327" i="2"/>
  <c r="L351" i="2"/>
  <c r="L371" i="2"/>
  <c r="L391" i="2"/>
  <c r="L415" i="2"/>
  <c r="L435" i="2"/>
  <c r="L455" i="2"/>
  <c r="L479" i="2"/>
  <c r="L499" i="2"/>
  <c r="L519" i="2"/>
  <c r="L543" i="2"/>
  <c r="L563" i="2"/>
  <c r="L583" i="2"/>
  <c r="L607" i="2"/>
  <c r="L16" i="2"/>
  <c r="L36" i="2"/>
  <c r="L60" i="2"/>
  <c r="L80" i="2"/>
  <c r="L100" i="2"/>
  <c r="L124" i="2"/>
  <c r="L144" i="2"/>
  <c r="L164" i="2"/>
  <c r="L188" i="2"/>
  <c r="L208" i="2"/>
  <c r="L228" i="2"/>
  <c r="L252" i="2"/>
  <c r="L272" i="2"/>
  <c r="L292" i="2"/>
  <c r="L316" i="2"/>
  <c r="L336" i="2"/>
  <c r="L356" i="2"/>
  <c r="L380" i="2"/>
  <c r="L400" i="2"/>
  <c r="L420" i="2"/>
  <c r="L444" i="2"/>
  <c r="L464" i="2"/>
  <c r="L484" i="2"/>
  <c r="L508" i="2"/>
  <c r="L528" i="2"/>
  <c r="L548" i="2"/>
  <c r="L572" i="2"/>
  <c r="L588" i="2"/>
  <c r="L604" i="2"/>
  <c r="L12" i="2"/>
  <c r="L45" i="2"/>
  <c r="L77" i="2"/>
  <c r="L109" i="2"/>
  <c r="L141" i="2"/>
  <c r="L173" i="2"/>
  <c r="L205" i="2"/>
  <c r="L237" i="2"/>
  <c r="L269" i="2"/>
  <c r="L301" i="2"/>
  <c r="L333" i="2"/>
  <c r="L365" i="2"/>
  <c r="L397" i="2"/>
  <c r="L429" i="2"/>
  <c r="L461" i="2"/>
  <c r="L493" i="2"/>
  <c r="L525" i="2"/>
  <c r="L557" i="2"/>
  <c r="L589" i="2"/>
  <c r="L4" i="2"/>
  <c r="L38" i="2"/>
  <c r="L70" i="2"/>
  <c r="L102" i="2"/>
  <c r="L134" i="2"/>
  <c r="S368" i="2"/>
  <c r="S352" i="2"/>
  <c r="S496" i="2"/>
  <c r="S544" i="2"/>
  <c r="S176" i="2"/>
  <c r="S304" i="2"/>
  <c r="S432" i="2"/>
  <c r="S560" i="2"/>
  <c r="S192" i="2"/>
  <c r="S48" i="2"/>
  <c r="S320" i="2"/>
  <c r="S33" i="2"/>
  <c r="S208" i="2"/>
  <c r="S256" i="2"/>
  <c r="S144" i="2"/>
  <c r="S71" i="2"/>
  <c r="S272" i="2"/>
  <c r="L10" i="2"/>
  <c r="L27" i="2"/>
  <c r="L43" i="2"/>
  <c r="L59" i="2"/>
  <c r="L75" i="2"/>
  <c r="L91" i="2"/>
  <c r="L107" i="2"/>
  <c r="L123" i="2"/>
  <c r="L139" i="2"/>
  <c r="L155" i="2"/>
  <c r="L171" i="2"/>
  <c r="L187" i="2"/>
  <c r="L203" i="2"/>
  <c r="L219" i="2"/>
  <c r="L235" i="2"/>
  <c r="L251" i="2"/>
  <c r="L267" i="2"/>
  <c r="L283" i="2"/>
  <c r="L299" i="2"/>
  <c r="L315" i="2"/>
  <c r="L331" i="2"/>
  <c r="L347" i="2"/>
  <c r="L363" i="2"/>
  <c r="L379" i="2"/>
  <c r="L395" i="2"/>
  <c r="L411" i="2"/>
  <c r="L427" i="2"/>
  <c r="L443" i="2"/>
  <c r="L459" i="2"/>
  <c r="L475" i="2"/>
  <c r="L491" i="2"/>
  <c r="L507" i="2"/>
  <c r="L523" i="2"/>
  <c r="L539" i="2"/>
  <c r="L555" i="2"/>
  <c r="L571" i="2"/>
  <c r="L587" i="2"/>
  <c r="L603" i="2"/>
  <c r="L7" i="2"/>
  <c r="L24" i="2"/>
  <c r="L40" i="2"/>
  <c r="L56" i="2"/>
  <c r="L72" i="2"/>
  <c r="L88" i="2"/>
  <c r="L104" i="2"/>
  <c r="L120" i="2"/>
  <c r="L136" i="2"/>
  <c r="L152" i="2"/>
  <c r="L168" i="2"/>
  <c r="L184" i="2"/>
  <c r="L200" i="2"/>
  <c r="L216" i="2"/>
  <c r="L232" i="2"/>
  <c r="L248" i="2"/>
  <c r="L264" i="2"/>
  <c r="L280" i="2"/>
  <c r="L296" i="2"/>
  <c r="L312" i="2"/>
  <c r="L328" i="2"/>
  <c r="L344" i="2"/>
  <c r="L360" i="2"/>
  <c r="L376" i="2"/>
  <c r="L392" i="2"/>
  <c r="L408" i="2"/>
  <c r="L424" i="2"/>
  <c r="L440" i="2"/>
  <c r="L456" i="2"/>
  <c r="L472" i="2"/>
  <c r="L488" i="2"/>
  <c r="L504" i="2"/>
  <c r="L520" i="2"/>
  <c r="L536" i="2"/>
  <c r="L552" i="2"/>
  <c r="L568" i="2"/>
  <c r="S128" i="2"/>
  <c r="S336" i="2"/>
  <c r="S384" i="2"/>
  <c r="S400" i="2"/>
  <c r="S464" i="2"/>
  <c r="S448" i="2"/>
  <c r="S528" i="2"/>
  <c r="S512" i="2"/>
  <c r="S592" i="2"/>
  <c r="S576" i="2"/>
  <c r="T3" i="2"/>
  <c r="S70" i="2"/>
  <c r="S382" i="2"/>
  <c r="S310" i="2"/>
  <c r="S312" i="2"/>
  <c r="S42" i="2"/>
  <c r="S270" i="2"/>
  <c r="S102" i="2"/>
  <c r="S190" i="2"/>
  <c r="S278" i="2"/>
  <c r="S94" i="2"/>
  <c r="S142" i="2"/>
  <c r="S230" i="2"/>
  <c r="S232" i="2"/>
  <c r="S25" i="2"/>
  <c r="S77" i="2"/>
  <c r="S110" i="2"/>
  <c r="S118" i="2"/>
  <c r="S150" i="2"/>
  <c r="S152" i="2"/>
  <c r="S158" i="2"/>
  <c r="S206" i="2"/>
  <c r="S214" i="2"/>
  <c r="S216" i="2"/>
  <c r="S222" i="2"/>
  <c r="S302" i="2"/>
  <c r="S294" i="2"/>
  <c r="S85" i="2"/>
  <c r="S198" i="2"/>
  <c r="S264" i="2"/>
  <c r="S134" i="2"/>
  <c r="S126" i="2"/>
  <c r="S166" i="2"/>
  <c r="S174" i="2"/>
  <c r="S182" i="2"/>
  <c r="S184" i="2"/>
  <c r="S238" i="2"/>
  <c r="S246" i="2"/>
  <c r="S248" i="2"/>
  <c r="S254" i="2"/>
  <c r="S262" i="2"/>
  <c r="S168" i="2"/>
  <c r="S350" i="2"/>
  <c r="S326" i="2"/>
  <c r="S328" i="2"/>
  <c r="S342" i="2"/>
  <c r="S334" i="2"/>
  <c r="S366" i="2"/>
  <c r="S374" i="2"/>
  <c r="S398" i="2"/>
  <c r="S390" i="2"/>
  <c r="S406" i="2"/>
  <c r="S358" i="2"/>
  <c r="S360" i="2"/>
  <c r="S414" i="2"/>
  <c r="S438" i="2"/>
  <c r="S422" i="2"/>
  <c r="S430" i="2"/>
  <c r="S462" i="2"/>
  <c r="S456" i="2"/>
  <c r="S446" i="2"/>
  <c r="S454" i="2"/>
  <c r="S470" i="2"/>
  <c r="S472" i="2"/>
  <c r="S478" i="2"/>
  <c r="S486" i="2"/>
  <c r="S504" i="2"/>
  <c r="S526" i="2"/>
  <c r="S510" i="2"/>
  <c r="S534" i="2"/>
  <c r="S494" i="2"/>
  <c r="S502" i="2"/>
  <c r="S518" i="2"/>
  <c r="S552" i="2"/>
  <c r="S542" i="2"/>
  <c r="S550" i="2"/>
  <c r="S590" i="2"/>
  <c r="S598" i="2"/>
  <c r="S558" i="2"/>
  <c r="S566" i="2"/>
  <c r="S574" i="2"/>
  <c r="S582" i="2"/>
  <c r="S606" i="2"/>
  <c r="S104" i="2"/>
  <c r="S120" i="2"/>
  <c r="S136" i="2"/>
  <c r="S200" i="2"/>
  <c r="S280" i="2"/>
  <c r="S296" i="2"/>
  <c r="S344" i="2"/>
  <c r="S376" i="2"/>
  <c r="S392" i="2"/>
  <c r="S408" i="2"/>
  <c r="S424" i="2"/>
  <c r="S440" i="2"/>
  <c r="S488" i="2"/>
  <c r="S520" i="2"/>
  <c r="S536" i="2"/>
  <c r="S568" i="2"/>
  <c r="S584" i="2"/>
  <c r="S600" i="2"/>
  <c r="S286" i="2"/>
  <c r="S318" i="2"/>
  <c r="S380" i="2"/>
  <c r="S132" i="2"/>
  <c r="S308" i="2"/>
  <c r="S236" i="2"/>
  <c r="S316" i="2"/>
  <c r="S268" i="2"/>
  <c r="S50" i="2"/>
  <c r="S188" i="2"/>
  <c r="S274" i="2"/>
  <c r="S284" i="2"/>
  <c r="S92" i="2"/>
  <c r="S148" i="2"/>
  <c r="S228" i="2"/>
  <c r="S34" i="2"/>
  <c r="S69" i="2"/>
  <c r="S78" i="2"/>
  <c r="S108" i="2"/>
  <c r="S116" i="2"/>
  <c r="S154" i="2"/>
  <c r="S156" i="2"/>
  <c r="S210" i="2"/>
  <c r="S212" i="2"/>
  <c r="S220" i="2"/>
  <c r="S290" i="2"/>
  <c r="S292" i="2"/>
  <c r="S300" i="2"/>
  <c r="S86" i="2"/>
  <c r="S196" i="2"/>
  <c r="S138" i="2"/>
  <c r="S162" i="2"/>
  <c r="S124" i="2"/>
  <c r="S204" i="2"/>
  <c r="S276" i="2"/>
  <c r="S164" i="2"/>
  <c r="S100" i="2"/>
  <c r="S54" i="2"/>
  <c r="S61" i="2"/>
  <c r="S62" i="2"/>
  <c r="S170" i="2"/>
  <c r="S172" i="2"/>
  <c r="S178" i="2"/>
  <c r="S180" i="2"/>
  <c r="S186" i="2"/>
  <c r="S242" i="2"/>
  <c r="S244" i="2"/>
  <c r="S250" i="2"/>
  <c r="S252" i="2"/>
  <c r="S260" i="2"/>
  <c r="S346" i="2"/>
  <c r="S348" i="2"/>
  <c r="S324" i="2"/>
  <c r="S330" i="2"/>
  <c r="S340" i="2"/>
  <c r="S332" i="2"/>
  <c r="S364" i="2"/>
  <c r="S370" i="2"/>
  <c r="S354" i="2"/>
  <c r="S394" i="2"/>
  <c r="S396" i="2"/>
  <c r="S402" i="2"/>
  <c r="S388" i="2"/>
  <c r="S362" i="2"/>
  <c r="S412" i="2"/>
  <c r="S356" i="2"/>
  <c r="S372" i="2"/>
  <c r="S378" i="2"/>
  <c r="S436" i="2"/>
  <c r="S420" i="2"/>
  <c r="S426" i="2"/>
  <c r="S428" i="2"/>
  <c r="S434" i="2"/>
  <c r="S460" i="2"/>
  <c r="S444" i="2"/>
  <c r="S450" i="2"/>
  <c r="S452" i="2"/>
  <c r="S468" i="2"/>
  <c r="S474" i="2"/>
  <c r="S476" i="2"/>
  <c r="S484" i="2"/>
  <c r="S492" i="2"/>
  <c r="S482" i="2"/>
  <c r="S506" i="2"/>
  <c r="S530" i="2"/>
  <c r="S508" i="2"/>
  <c r="S538" i="2"/>
  <c r="S498" i="2"/>
  <c r="S500" i="2"/>
  <c r="S532" i="2"/>
  <c r="S514" i="2"/>
  <c r="S524" i="2"/>
  <c r="S516" i="2"/>
  <c r="S548" i="2"/>
  <c r="S540" i="2"/>
  <c r="S546" i="2"/>
  <c r="S588" i="2"/>
  <c r="S594" i="2"/>
  <c r="S604" i="2"/>
  <c r="S556" i="2"/>
  <c r="S577" i="2"/>
  <c r="S580" i="2"/>
  <c r="S564" i="2"/>
  <c r="S572" i="2"/>
  <c r="S586" i="2"/>
  <c r="S612" i="2"/>
  <c r="S610" i="2"/>
  <c r="S90" i="2"/>
  <c r="S98" i="2"/>
  <c r="S106" i="2"/>
  <c r="S114" i="2"/>
  <c r="S122" i="2"/>
  <c r="S130" i="2"/>
  <c r="S146" i="2"/>
  <c r="S194" i="2"/>
  <c r="S202" i="2"/>
  <c r="S218" i="2"/>
  <c r="S226" i="2"/>
  <c r="S234" i="2"/>
  <c r="S258" i="2"/>
  <c r="S266" i="2"/>
  <c r="S282" i="2"/>
  <c r="S298" i="2"/>
  <c r="S306" i="2"/>
  <c r="S314" i="2"/>
  <c r="S322" i="2"/>
  <c r="S338" i="2"/>
  <c r="S386" i="2"/>
  <c r="S410" i="2"/>
  <c r="S418" i="2"/>
  <c r="S442" i="2"/>
  <c r="S458" i="2"/>
  <c r="S466" i="2"/>
  <c r="S490" i="2"/>
  <c r="S522" i="2"/>
  <c r="S554" i="2"/>
  <c r="S562" i="2"/>
  <c r="S570" i="2"/>
  <c r="S578" i="2"/>
  <c r="S602" i="2"/>
  <c r="S140" i="2"/>
  <c r="S404" i="2"/>
  <c r="S596" i="2"/>
  <c r="S519" i="2"/>
  <c r="S263" i="2"/>
  <c r="S191" i="2"/>
  <c r="S105" i="2"/>
  <c r="S305" i="2"/>
  <c r="S269" i="2"/>
  <c r="S139" i="2"/>
  <c r="S395" i="2"/>
  <c r="S355" i="2"/>
  <c r="S443" i="2"/>
  <c r="S525" i="2"/>
  <c r="S103" i="2"/>
  <c r="S365" i="2"/>
  <c r="S187" i="2"/>
  <c r="S80" i="2"/>
  <c r="S313" i="2"/>
  <c r="S9" i="2"/>
  <c r="S97" i="2"/>
  <c r="S88" i="2"/>
  <c r="S275" i="2"/>
  <c r="S145" i="2"/>
  <c r="S43" i="2"/>
  <c r="S319" i="2"/>
  <c r="S141" i="2"/>
  <c r="S27" i="2"/>
  <c r="S76" i="2"/>
  <c r="S107" i="2"/>
  <c r="S121" i="2"/>
  <c r="S221" i="2"/>
  <c r="S295" i="2"/>
  <c r="S72" i="2"/>
  <c r="S41" i="2"/>
  <c r="S68" i="2"/>
  <c r="S56" i="2"/>
  <c r="S60" i="2"/>
  <c r="S64" i="2"/>
  <c r="S171" i="2"/>
  <c r="S229" i="2"/>
  <c r="S201" i="2"/>
  <c r="S333" i="2"/>
  <c r="S361" i="2"/>
  <c r="S397" i="2"/>
  <c r="S401" i="2"/>
  <c r="S377" i="2"/>
  <c r="S427" i="2"/>
  <c r="S3" i="2"/>
  <c r="S457" i="2"/>
  <c r="S447" i="2"/>
  <c r="S455" i="2"/>
  <c r="S485" i="2"/>
  <c r="S489" i="2"/>
  <c r="S515" i="2"/>
  <c r="S557" i="2"/>
  <c r="S547" i="2"/>
  <c r="S587" i="2"/>
  <c r="S607" i="2"/>
  <c r="S84" i="2"/>
  <c r="S46" i="2"/>
  <c r="S6" i="2"/>
  <c r="S235" i="2"/>
  <c r="S233" i="2"/>
  <c r="S461" i="2"/>
  <c r="S82" i="2"/>
  <c r="S74" i="2"/>
  <c r="S66" i="2"/>
  <c r="S58" i="2"/>
  <c r="S59" i="2"/>
  <c r="S549" i="2"/>
  <c r="S383" i="2"/>
  <c r="S411" i="2"/>
  <c r="S161" i="2"/>
  <c r="S225" i="2"/>
  <c r="S143" i="2"/>
  <c r="S253" i="2"/>
  <c r="S265" i="2"/>
  <c r="S271" i="2"/>
  <c r="S73" i="2"/>
  <c r="S131" i="2"/>
  <c r="S193" i="2"/>
  <c r="S307" i="2"/>
  <c r="S199" i="2"/>
  <c r="S129" i="2"/>
  <c r="S273" i="2"/>
  <c r="S21" i="2"/>
  <c r="S32" i="2"/>
  <c r="S35" i="2"/>
  <c r="S75" i="2"/>
  <c r="S113" i="2"/>
  <c r="S115" i="2"/>
  <c r="S119" i="2"/>
  <c r="S123" i="2"/>
  <c r="S321" i="2"/>
  <c r="S147" i="2"/>
  <c r="S155" i="2"/>
  <c r="S159" i="2"/>
  <c r="S207" i="2"/>
  <c r="S209" i="2"/>
  <c r="S213" i="2"/>
  <c r="S239" i="2"/>
  <c r="S219" i="2"/>
  <c r="S303" i="2"/>
  <c r="S283" i="2"/>
  <c r="S297" i="2"/>
  <c r="S301" i="2"/>
  <c r="S101" i="2"/>
  <c r="S203" i="2"/>
  <c r="S317" i="2"/>
  <c r="S197" i="2"/>
  <c r="S67" i="2"/>
  <c r="S165" i="2"/>
  <c r="S135" i="2"/>
  <c r="S51" i="2"/>
  <c r="S65" i="2"/>
  <c r="S173" i="2"/>
  <c r="S179" i="2"/>
  <c r="S185" i="2"/>
  <c r="S241" i="2"/>
  <c r="S247" i="2"/>
  <c r="S249" i="2"/>
  <c r="S259" i="2"/>
  <c r="S91" i="2"/>
  <c r="S83" i="2"/>
  <c r="S125" i="2"/>
  <c r="S349" i="2"/>
  <c r="S345" i="2"/>
  <c r="S325" i="2"/>
  <c r="S329" i="2"/>
  <c r="S337" i="2"/>
  <c r="S341" i="2"/>
  <c r="S351" i="2"/>
  <c r="S367" i="2"/>
  <c r="S413" i="2"/>
  <c r="S373" i="2"/>
  <c r="S391" i="2"/>
  <c r="S399" i="2"/>
  <c r="S403" i="2"/>
  <c r="S409" i="2"/>
  <c r="S385" i="2"/>
  <c r="S357" i="2"/>
  <c r="S359" i="2"/>
  <c r="S441" i="2"/>
  <c r="S417" i="2"/>
  <c r="S421" i="2"/>
  <c r="S437" i="2"/>
  <c r="S429" i="2"/>
  <c r="S423" i="2"/>
  <c r="S463" i="2"/>
  <c r="S453" i="2"/>
  <c r="S449" i="2"/>
  <c r="S465" i="2"/>
  <c r="S469" i="2"/>
  <c r="S475" i="2"/>
  <c r="S479" i="2"/>
  <c r="S487" i="2"/>
  <c r="S493" i="2"/>
  <c r="S507" i="2"/>
  <c r="S529" i="2"/>
  <c r="S535" i="2"/>
  <c r="S509" i="2"/>
  <c r="S527" i="2"/>
  <c r="S495" i="2"/>
  <c r="S501" i="2"/>
  <c r="S539" i="2"/>
  <c r="S523" i="2"/>
  <c r="S551" i="2"/>
  <c r="S543" i="2"/>
  <c r="S589" i="2"/>
  <c r="S595" i="2"/>
  <c r="S603" i="2"/>
  <c r="S561" i="2"/>
  <c r="S565" i="2"/>
  <c r="S581" i="2"/>
  <c r="S567" i="2"/>
  <c r="S573" i="2"/>
  <c r="S599" i="2"/>
  <c r="S583" i="2"/>
  <c r="S609" i="2"/>
  <c r="S109" i="2"/>
  <c r="S151" i="2"/>
  <c r="S245" i="2"/>
  <c r="S285" i="2"/>
  <c r="S323" i="2"/>
  <c r="S407" i="2"/>
  <c r="S459" i="2"/>
  <c r="S497" i="2"/>
  <c r="S157" i="2"/>
  <c r="S281" i="2"/>
  <c r="S371" i="2"/>
  <c r="S553" i="2"/>
  <c r="S481" i="2"/>
  <c r="S419" i="2"/>
  <c r="S387" i="2"/>
  <c r="S287" i="2"/>
  <c r="S255" i="2"/>
  <c r="S163" i="2"/>
  <c r="S99" i="2"/>
  <c r="S243" i="2"/>
  <c r="S315" i="2"/>
  <c r="S477" i="2"/>
  <c r="S541" i="2"/>
  <c r="S597" i="2"/>
  <c r="S571" i="2"/>
  <c r="S335" i="2"/>
  <c r="S375" i="2"/>
  <c r="S503" i="2"/>
  <c r="S167" i="2"/>
  <c r="S291" i="2"/>
  <c r="S339" i="2"/>
  <c r="S381" i="2"/>
  <c r="S531" i="2"/>
  <c r="S591" i="2"/>
  <c r="S473" i="2"/>
  <c r="S379" i="2"/>
  <c r="S279" i="2"/>
  <c r="S217" i="2"/>
  <c r="S261" i="2"/>
  <c r="S211" i="2"/>
  <c r="S505" i="2"/>
  <c r="S223" i="2"/>
  <c r="S511" i="2"/>
  <c r="S611" i="2"/>
  <c r="S93" i="2"/>
  <c r="S177" i="2"/>
  <c r="S433" i="2"/>
  <c r="S569" i="2"/>
  <c r="S435" i="2"/>
  <c r="S289" i="2"/>
  <c r="S521" i="2"/>
  <c r="S439" i="2"/>
  <c r="S559" i="2"/>
  <c r="S431" i="2"/>
  <c r="S593" i="2"/>
  <c r="S369" i="2"/>
  <c r="S517" i="2"/>
  <c r="S445" i="2"/>
  <c r="S601" i="2"/>
  <c r="S389" i="2"/>
  <c r="S393" i="2"/>
  <c r="S405" i="2"/>
  <c r="S471" i="2"/>
  <c r="S483" i="2"/>
  <c r="S491" i="2"/>
  <c r="S533" i="2"/>
  <c r="S555" i="2"/>
  <c r="S563" i="2"/>
  <c r="S585" i="2"/>
  <c r="S57" i="2"/>
  <c r="S133" i="2"/>
  <c r="S183" i="2"/>
  <c r="S237" i="2"/>
  <c r="S299" i="2"/>
  <c r="S347" i="2"/>
  <c r="S10" i="2"/>
  <c r="S415" i="2"/>
  <c r="S425" i="2"/>
  <c r="S451" i="2"/>
  <c r="S467" i="2"/>
  <c r="S499" i="2"/>
  <c r="S513" i="2"/>
  <c r="S537" i="2"/>
  <c r="S545" i="2"/>
  <c r="S575" i="2"/>
  <c r="S579" i="2"/>
  <c r="S605" i="2"/>
  <c r="S31" i="2"/>
  <c r="S95" i="2"/>
  <c r="S117" i="2"/>
  <c r="S153" i="2"/>
  <c r="S169" i="2"/>
  <c r="S195" i="2"/>
  <c r="S205" i="2"/>
  <c r="S251" i="2"/>
  <c r="S267" i="2"/>
  <c r="S309" i="2"/>
  <c r="S311" i="2"/>
  <c r="S353" i="2"/>
  <c r="S40" i="2"/>
  <c r="S149" i="2"/>
  <c r="S215" i="2"/>
  <c r="S293" i="2"/>
  <c r="S363" i="2"/>
  <c r="S127" i="2"/>
  <c r="S227" i="2"/>
  <c r="S331" i="2"/>
  <c r="S137" i="2"/>
  <c r="S231" i="2"/>
  <c r="S343" i="2"/>
  <c r="S111" i="2"/>
  <c r="S181" i="2"/>
  <c r="S257" i="2"/>
  <c r="S327" i="2"/>
  <c r="S81" i="2"/>
  <c r="S175" i="2"/>
  <c r="S277" i="2"/>
  <c r="S89" i="2"/>
  <c r="S189" i="2"/>
  <c r="R578" i="2"/>
  <c r="R519" i="2"/>
  <c r="R561" i="2"/>
  <c r="R319" i="2"/>
  <c r="R183" i="2"/>
  <c r="Q236" i="2"/>
  <c r="Q366" i="2"/>
  <c r="Q16" i="2"/>
  <c r="Q565" i="2"/>
  <c r="R557" i="2"/>
  <c r="R301" i="2"/>
  <c r="P439" i="2"/>
  <c r="R556" i="2"/>
  <c r="R562" i="2"/>
  <c r="R272" i="2"/>
  <c r="R542" i="2"/>
  <c r="R291" i="2"/>
  <c r="R376" i="2"/>
  <c r="P511" i="2"/>
  <c r="Q74" i="2"/>
  <c r="Q476" i="2"/>
  <c r="Q337" i="2"/>
  <c r="Q465" i="2"/>
  <c r="Q593" i="2"/>
  <c r="P493" i="2"/>
  <c r="Q318" i="2"/>
  <c r="P601" i="2"/>
  <c r="P553" i="2"/>
  <c r="P536" i="2"/>
  <c r="P516" i="2"/>
  <c r="R444" i="2"/>
  <c r="R441" i="2"/>
  <c r="R429" i="2"/>
  <c r="R521" i="2"/>
  <c r="R219" i="2"/>
  <c r="R505" i="2"/>
  <c r="R191" i="2"/>
  <c r="R518" i="2"/>
  <c r="R99" i="2"/>
  <c r="R69" i="2"/>
  <c r="R237" i="2"/>
  <c r="R400" i="2"/>
  <c r="P183" i="2"/>
  <c r="P596" i="2"/>
  <c r="P83" i="2"/>
  <c r="P579" i="2"/>
  <c r="P559" i="2"/>
  <c r="R281" i="2"/>
  <c r="R280" i="2"/>
  <c r="R259" i="2"/>
  <c r="R465" i="2"/>
  <c r="R117" i="2"/>
  <c r="R449" i="2"/>
  <c r="R63" i="2"/>
  <c r="R482" i="2"/>
  <c r="R552" i="2"/>
  <c r="R560" i="2"/>
  <c r="R84" i="2"/>
  <c r="R93" i="2"/>
  <c r="P580" i="2"/>
  <c r="P410" i="2"/>
  <c r="R428" i="2"/>
  <c r="P311" i="2"/>
  <c r="R101" i="2"/>
  <c r="P211" i="2"/>
  <c r="R80" i="2"/>
  <c r="R77" i="2"/>
  <c r="R53" i="2"/>
  <c r="R401" i="2"/>
  <c r="R16" i="2"/>
  <c r="R380" i="2"/>
  <c r="R596" i="2"/>
  <c r="R446" i="2"/>
  <c r="R438" i="2"/>
  <c r="R474" i="2"/>
  <c r="R583" i="2"/>
  <c r="R218" i="2"/>
  <c r="R513" i="2"/>
  <c r="Q281" i="2"/>
  <c r="Q508" i="2"/>
  <c r="P126" i="2"/>
  <c r="P354" i="2"/>
  <c r="P500" i="2"/>
  <c r="P543" i="2"/>
  <c r="P585" i="2"/>
  <c r="R253" i="2"/>
  <c r="Q159" i="2"/>
  <c r="Q409" i="2"/>
  <c r="P26" i="2"/>
  <c r="P254" i="2"/>
  <c r="P482" i="2"/>
  <c r="P525" i="2"/>
  <c r="P568" i="2"/>
  <c r="P611" i="2"/>
  <c r="R569" i="2"/>
  <c r="Q309" i="2"/>
  <c r="Q537" i="2"/>
  <c r="P154" i="2"/>
  <c r="P382" i="2"/>
  <c r="P505" i="2"/>
  <c r="P548" i="2"/>
  <c r="P591" i="2"/>
  <c r="R585" i="2"/>
  <c r="R472" i="2"/>
  <c r="R333" i="2"/>
  <c r="R131" i="2"/>
  <c r="R584" i="2"/>
  <c r="R470" i="2"/>
  <c r="R329" i="2"/>
  <c r="R127" i="2"/>
  <c r="R572" i="2"/>
  <c r="R457" i="2"/>
  <c r="R308" i="2"/>
  <c r="R105" i="2"/>
  <c r="R593" i="2"/>
  <c r="R536" i="2"/>
  <c r="R478" i="2"/>
  <c r="R420" i="2"/>
  <c r="R344" i="2"/>
  <c r="R244" i="2"/>
  <c r="R144" i="2"/>
  <c r="R41" i="2"/>
  <c r="R577" i="2"/>
  <c r="R520" i="2"/>
  <c r="R462" i="2"/>
  <c r="R399" i="2"/>
  <c r="R317" i="2"/>
  <c r="R216" i="2"/>
  <c r="R116" i="2"/>
  <c r="R604" i="2"/>
  <c r="R568" i="2"/>
  <c r="R532" i="2"/>
  <c r="R489" i="2"/>
  <c r="R454" i="2"/>
  <c r="R349" i="2"/>
  <c r="R148" i="2"/>
  <c r="R580" i="2"/>
  <c r="R466" i="2"/>
  <c r="R324" i="2"/>
  <c r="R120" i="2"/>
  <c r="R581" i="2"/>
  <c r="R496" i="2"/>
  <c r="R404" i="2"/>
  <c r="R275" i="2"/>
  <c r="R123" i="2"/>
  <c r="R599" i="2"/>
  <c r="R535" i="2"/>
  <c r="R455" i="2"/>
  <c r="R243" i="2"/>
  <c r="R97" i="2"/>
  <c r="Q529" i="2"/>
  <c r="R203" i="2"/>
  <c r="Q130" i="2"/>
  <c r="Q394" i="2"/>
  <c r="P12" i="2"/>
  <c r="P239" i="2"/>
  <c r="P467" i="2"/>
  <c r="P521" i="2"/>
  <c r="P564" i="2"/>
  <c r="P607" i="2"/>
  <c r="R541" i="2"/>
  <c r="Q294" i="2"/>
  <c r="Q522" i="2"/>
  <c r="P140" i="2"/>
  <c r="P367" i="2"/>
  <c r="P504" i="2"/>
  <c r="P547" i="2"/>
  <c r="P589" i="2"/>
  <c r="R304" i="2"/>
  <c r="Q180" i="2"/>
  <c r="Q422" i="2"/>
  <c r="P40" i="2"/>
  <c r="P268" i="2"/>
  <c r="P483" i="2"/>
  <c r="P527" i="2"/>
  <c r="P569" i="2"/>
  <c r="P612" i="2"/>
  <c r="R529" i="2"/>
  <c r="R409" i="2"/>
  <c r="R232" i="2"/>
  <c r="R31" i="2"/>
  <c r="R526" i="2"/>
  <c r="R408" i="2"/>
  <c r="R229" i="2"/>
  <c r="R25" i="2"/>
  <c r="R514" i="2"/>
  <c r="R392" i="2"/>
  <c r="R205" i="2"/>
  <c r="R10" i="2"/>
  <c r="R564" i="2"/>
  <c r="R508" i="2"/>
  <c r="R450" i="2"/>
  <c r="R381" i="2"/>
  <c r="R296" i="2"/>
  <c r="R195" i="2"/>
  <c r="R91" i="2"/>
  <c r="R605" i="2"/>
  <c r="R548" i="2"/>
  <c r="R492" i="2"/>
  <c r="R434" i="2"/>
  <c r="R360" i="2"/>
  <c r="R267" i="2"/>
  <c r="R165" i="2"/>
  <c r="R40" i="2"/>
  <c r="R589" i="2"/>
  <c r="R546" i="2"/>
  <c r="R510" i="2"/>
  <c r="R476" i="2"/>
  <c r="R424" i="2"/>
  <c r="R251" i="2"/>
  <c r="R48" i="2"/>
  <c r="R524" i="2"/>
  <c r="R403" i="2"/>
  <c r="R223" i="2"/>
  <c r="R20" i="2"/>
  <c r="R538" i="2"/>
  <c r="R453" i="2"/>
  <c r="R348" i="2"/>
  <c r="R197" i="2"/>
  <c r="R47" i="2"/>
  <c r="R567" i="2"/>
  <c r="R503" i="2"/>
  <c r="R379" i="2"/>
  <c r="R414" i="2"/>
  <c r="R154" i="2"/>
  <c r="Q552" i="2"/>
  <c r="R388" i="2"/>
  <c r="Q218" i="2"/>
  <c r="Q452" i="2"/>
  <c r="P68" i="2"/>
  <c r="P296" i="2"/>
  <c r="P489" i="2"/>
  <c r="P532" i="2"/>
  <c r="P575" i="2"/>
  <c r="R52" i="2"/>
  <c r="Q44" i="2"/>
  <c r="Q352" i="2"/>
  <c r="Q580" i="2"/>
  <c r="P196" i="2"/>
  <c r="P424" i="2"/>
  <c r="P515" i="2"/>
  <c r="P557" i="2"/>
  <c r="P600" i="2"/>
  <c r="R456" i="2"/>
  <c r="Q252" i="2"/>
  <c r="Q480" i="2"/>
  <c r="P98" i="2"/>
  <c r="P324" i="2"/>
  <c r="P495" i="2"/>
  <c r="P537" i="2"/>
  <c r="O21" i="2"/>
  <c r="R500" i="2"/>
  <c r="R372" i="2"/>
  <c r="R181" i="2"/>
  <c r="R612" i="2"/>
  <c r="R498" i="2"/>
  <c r="R371" i="2"/>
  <c r="R176" i="2"/>
  <c r="R600" i="2"/>
  <c r="R486" i="2"/>
  <c r="R353" i="2"/>
  <c r="R155" i="2"/>
  <c r="R606" i="2"/>
  <c r="R550" i="2"/>
  <c r="R493" i="2"/>
  <c r="R436" i="2"/>
  <c r="R364" i="2"/>
  <c r="R269" i="2"/>
  <c r="R168" i="2"/>
  <c r="R68" i="2"/>
  <c r="R590" i="2"/>
  <c r="R534" i="2"/>
  <c r="R477" i="2"/>
  <c r="R417" i="2"/>
  <c r="R343" i="2"/>
  <c r="R240" i="2"/>
  <c r="R139" i="2"/>
  <c r="R13" i="2"/>
  <c r="R574" i="2"/>
  <c r="R540" i="2"/>
  <c r="R504" i="2"/>
  <c r="R461" i="2"/>
  <c r="R387" i="2"/>
  <c r="R201" i="2"/>
  <c r="R609" i="2"/>
  <c r="R494" i="2"/>
  <c r="R365" i="2"/>
  <c r="R173" i="2"/>
  <c r="R602" i="2"/>
  <c r="R517" i="2"/>
  <c r="R432" i="2"/>
  <c r="R312" i="2"/>
  <c r="R160" i="2"/>
  <c r="R7" i="2"/>
  <c r="R551" i="2"/>
  <c r="R471" i="2"/>
  <c r="R285" i="2"/>
  <c r="R18" i="2"/>
  <c r="R42" i="2"/>
  <c r="R62" i="2"/>
  <c r="R82" i="2"/>
  <c r="R98" i="2"/>
  <c r="R114" i="2"/>
  <c r="R130" i="2"/>
  <c r="R146" i="2"/>
  <c r="R162" i="2"/>
  <c r="R178" i="2"/>
  <c r="R194" i="2"/>
  <c r="R210" i="2"/>
  <c r="R226" i="2"/>
  <c r="R242" i="2"/>
  <c r="R258" i="2"/>
  <c r="R274" i="2"/>
  <c r="R290" i="2"/>
  <c r="R306" i="2"/>
  <c r="R322" i="2"/>
  <c r="R338" i="2"/>
  <c r="R23" i="2"/>
  <c r="R44" i="2"/>
  <c r="R65" i="2"/>
  <c r="R87" i="2"/>
  <c r="R108" i="2"/>
  <c r="R129" i="2"/>
  <c r="R151" i="2"/>
  <c r="R172" i="2"/>
  <c r="R193" i="2"/>
  <c r="R215" i="2"/>
  <c r="R236" i="2"/>
  <c r="R257" i="2"/>
  <c r="R279" i="2"/>
  <c r="R300" i="2"/>
  <c r="R321" i="2"/>
  <c r="R342" i="2"/>
  <c r="R358" i="2"/>
  <c r="R374" i="2"/>
  <c r="R390" i="2"/>
  <c r="R406" i="2"/>
  <c r="R422" i="2"/>
  <c r="R21" i="2"/>
  <c r="R51" i="2"/>
  <c r="R79" i="2"/>
  <c r="R107" i="2"/>
  <c r="R136" i="2"/>
  <c r="R164" i="2"/>
  <c r="R192" i="2"/>
  <c r="R221" i="2"/>
  <c r="R249" i="2"/>
  <c r="R277" i="2"/>
  <c r="R307" i="2"/>
  <c r="R335" i="2"/>
  <c r="R357" i="2"/>
  <c r="R26" i="2"/>
  <c r="R46" i="2"/>
  <c r="R66" i="2"/>
  <c r="R86" i="2"/>
  <c r="R102" i="2"/>
  <c r="R118" i="2"/>
  <c r="R134" i="2"/>
  <c r="R150" i="2"/>
  <c r="R166" i="2"/>
  <c r="R182" i="2"/>
  <c r="R198" i="2"/>
  <c r="R214" i="2"/>
  <c r="R230" i="2"/>
  <c r="R246" i="2"/>
  <c r="R262" i="2"/>
  <c r="R278" i="2"/>
  <c r="R294" i="2"/>
  <c r="R310" i="2"/>
  <c r="R326" i="2"/>
  <c r="R5" i="2"/>
  <c r="R28" i="2"/>
  <c r="R49" i="2"/>
  <c r="R71" i="2"/>
  <c r="R92" i="2"/>
  <c r="R113" i="2"/>
  <c r="R135" i="2"/>
  <c r="R156" i="2"/>
  <c r="R177" i="2"/>
  <c r="R199" i="2"/>
  <c r="R220" i="2"/>
  <c r="R241" i="2"/>
  <c r="R263" i="2"/>
  <c r="R284" i="2"/>
  <c r="R305" i="2"/>
  <c r="R327" i="2"/>
  <c r="R346" i="2"/>
  <c r="R362" i="2"/>
  <c r="R378" i="2"/>
  <c r="R394" i="2"/>
  <c r="R410" i="2"/>
  <c r="R426" i="2"/>
  <c r="R29" i="2"/>
  <c r="R57" i="2"/>
  <c r="R85" i="2"/>
  <c r="R14" i="2"/>
  <c r="R34" i="2"/>
  <c r="R58" i="2"/>
  <c r="R78" i="2"/>
  <c r="R94" i="2"/>
  <c r="R110" i="2"/>
  <c r="R126" i="2"/>
  <c r="R142" i="2"/>
  <c r="R158" i="2"/>
  <c r="R174" i="2"/>
  <c r="R190" i="2"/>
  <c r="R206" i="2"/>
  <c r="R222" i="2"/>
  <c r="R238" i="2"/>
  <c r="R254" i="2"/>
  <c r="R270" i="2"/>
  <c r="R286" i="2"/>
  <c r="R302" i="2"/>
  <c r="R318" i="2"/>
  <c r="R334" i="2"/>
  <c r="R17" i="2"/>
  <c r="R39" i="2"/>
  <c r="R60" i="2"/>
  <c r="R81" i="2"/>
  <c r="R103" i="2"/>
  <c r="R124" i="2"/>
  <c r="R145" i="2"/>
  <c r="R167" i="2"/>
  <c r="R188" i="2"/>
  <c r="R209" i="2"/>
  <c r="R231" i="2"/>
  <c r="R252" i="2"/>
  <c r="R273" i="2"/>
  <c r="R295" i="2"/>
  <c r="R316" i="2"/>
  <c r="R337" i="2"/>
  <c r="R354" i="2"/>
  <c r="R370" i="2"/>
  <c r="R386" i="2"/>
  <c r="R402" i="2"/>
  <c r="R418" i="2"/>
  <c r="R15" i="2"/>
  <c r="R43" i="2"/>
  <c r="R72" i="2"/>
  <c r="R100" i="2"/>
  <c r="R128" i="2"/>
  <c r="R157" i="2"/>
  <c r="R185" i="2"/>
  <c r="R50" i="2"/>
  <c r="R122" i="2"/>
  <c r="R186" i="2"/>
  <c r="R250" i="2"/>
  <c r="R314" i="2"/>
  <c r="R55" i="2"/>
  <c r="R140" i="2"/>
  <c r="R225" i="2"/>
  <c r="R311" i="2"/>
  <c r="R382" i="2"/>
  <c r="R36" i="2"/>
  <c r="R121" i="2"/>
  <c r="R179" i="2"/>
  <c r="R228" i="2"/>
  <c r="R264" i="2"/>
  <c r="R299" i="2"/>
  <c r="R341" i="2"/>
  <c r="R368" i="2"/>
  <c r="R389" i="2"/>
  <c r="R411" i="2"/>
  <c r="R431" i="2"/>
  <c r="R447" i="2"/>
  <c r="R463" i="2"/>
  <c r="R479" i="2"/>
  <c r="R495" i="2"/>
  <c r="R511" i="2"/>
  <c r="R527" i="2"/>
  <c r="R543" i="2"/>
  <c r="R559" i="2"/>
  <c r="R575" i="2"/>
  <c r="R591" i="2"/>
  <c r="R607" i="2"/>
  <c r="R27" i="2"/>
  <c r="R67" i="2"/>
  <c r="R104" i="2"/>
  <c r="R141" i="2"/>
  <c r="R180" i="2"/>
  <c r="R217" i="2"/>
  <c r="R255" i="2"/>
  <c r="R293" i="2"/>
  <c r="R331" i="2"/>
  <c r="R361" i="2"/>
  <c r="R391" i="2"/>
  <c r="R419" i="2"/>
  <c r="R442" i="2"/>
  <c r="R464" i="2"/>
  <c r="R485" i="2"/>
  <c r="R506" i="2"/>
  <c r="R528" i="2"/>
  <c r="R549" i="2"/>
  <c r="R570" i="2"/>
  <c r="R592" i="2"/>
  <c r="R3" i="2"/>
  <c r="R45" i="2"/>
  <c r="R96" i="2"/>
  <c r="R147" i="2"/>
  <c r="R196" i="2"/>
  <c r="R248" i="2"/>
  <c r="R297" i="2"/>
  <c r="R345" i="2"/>
  <c r="R385" i="2"/>
  <c r="R423" i="2"/>
  <c r="R452" i="2"/>
  <c r="R481" i="2"/>
  <c r="R509" i="2"/>
  <c r="R537" i="2"/>
  <c r="R566" i="2"/>
  <c r="R594" i="2"/>
  <c r="R24" i="2"/>
  <c r="R73" i="2"/>
  <c r="R125" i="2"/>
  <c r="R175" i="2"/>
  <c r="R224" i="2"/>
  <c r="R276" i="2"/>
  <c r="R325" i="2"/>
  <c r="R367" i="2"/>
  <c r="R407" i="2"/>
  <c r="R440" i="2"/>
  <c r="R468" i="2"/>
  <c r="R497" i="2"/>
  <c r="R525" i="2"/>
  <c r="R553" i="2"/>
  <c r="R582" i="2"/>
  <c r="R610" i="2"/>
  <c r="R89" i="2"/>
  <c r="R74" i="2"/>
  <c r="R138" i="2"/>
  <c r="R202" i="2"/>
  <c r="R266" i="2"/>
  <c r="R330" i="2"/>
  <c r="R76" i="2"/>
  <c r="R161" i="2"/>
  <c r="R247" i="2"/>
  <c r="R332" i="2"/>
  <c r="R398" i="2"/>
  <c r="R64" i="2"/>
  <c r="R143" i="2"/>
  <c r="R200" i="2"/>
  <c r="R235" i="2"/>
  <c r="R271" i="2"/>
  <c r="R313" i="2"/>
  <c r="R347" i="2"/>
  <c r="R373" i="2"/>
  <c r="R395" i="2"/>
  <c r="R416" i="2"/>
  <c r="R435" i="2"/>
  <c r="R451" i="2"/>
  <c r="R467" i="2"/>
  <c r="R483" i="2"/>
  <c r="R499" i="2"/>
  <c r="R515" i="2"/>
  <c r="R531" i="2"/>
  <c r="R547" i="2"/>
  <c r="R563" i="2"/>
  <c r="R579" i="2"/>
  <c r="R595" i="2"/>
  <c r="R611" i="2"/>
  <c r="R37" i="2"/>
  <c r="R75" i="2"/>
  <c r="R112" i="2"/>
  <c r="R152" i="2"/>
  <c r="R189" i="2"/>
  <c r="R227" i="2"/>
  <c r="R265" i="2"/>
  <c r="R303" i="2"/>
  <c r="R340" i="2"/>
  <c r="R369" i="2"/>
  <c r="R397" i="2"/>
  <c r="R425" i="2"/>
  <c r="R448" i="2"/>
  <c r="R469" i="2"/>
  <c r="R490" i="2"/>
  <c r="R512" i="2"/>
  <c r="R533" i="2"/>
  <c r="R554" i="2"/>
  <c r="R576" i="2"/>
  <c r="R597" i="2"/>
  <c r="R9" i="2"/>
  <c r="R59" i="2"/>
  <c r="R109" i="2"/>
  <c r="R159" i="2"/>
  <c r="R211" i="2"/>
  <c r="R260" i="2"/>
  <c r="R309" i="2"/>
  <c r="R356" i="2"/>
  <c r="R393" i="2"/>
  <c r="R430" i="2"/>
  <c r="R460" i="2"/>
  <c r="R488" i="2"/>
  <c r="R516" i="2"/>
  <c r="R545" i="2"/>
  <c r="R573" i="2"/>
  <c r="R601" i="2"/>
  <c r="R35" i="2"/>
  <c r="R88" i="2"/>
  <c r="R137" i="2"/>
  <c r="R187" i="2"/>
  <c r="R239" i="2"/>
  <c r="R288" i="2"/>
  <c r="R339" i="2"/>
  <c r="R377" i="2"/>
  <c r="R415" i="2"/>
  <c r="R30" i="2"/>
  <c r="R106" i="2"/>
  <c r="R170" i="2"/>
  <c r="R234" i="2"/>
  <c r="R298" i="2"/>
  <c r="R33" i="2"/>
  <c r="R119" i="2"/>
  <c r="R204" i="2"/>
  <c r="R289" i="2"/>
  <c r="R366" i="2"/>
  <c r="R6" i="2"/>
  <c r="R115" i="2"/>
  <c r="R171" i="2"/>
  <c r="R213" i="2"/>
  <c r="R256" i="2"/>
  <c r="R292" i="2"/>
  <c r="R328" i="2"/>
  <c r="R363" i="2"/>
  <c r="R384" i="2"/>
  <c r="R405" i="2"/>
  <c r="R427" i="2"/>
  <c r="R443" i="2"/>
  <c r="R459" i="2"/>
  <c r="R475" i="2"/>
  <c r="R491" i="2"/>
  <c r="R507" i="2"/>
  <c r="R523" i="2"/>
  <c r="R539" i="2"/>
  <c r="R555" i="2"/>
  <c r="R571" i="2"/>
  <c r="R587" i="2"/>
  <c r="R603" i="2"/>
  <c r="R19" i="2"/>
  <c r="R56" i="2"/>
  <c r="R95" i="2"/>
  <c r="R132" i="2"/>
  <c r="R169" i="2"/>
  <c r="R208" i="2"/>
  <c r="R245" i="2"/>
  <c r="R283" i="2"/>
  <c r="R323" i="2"/>
  <c r="R355" i="2"/>
  <c r="R383" i="2"/>
  <c r="R412" i="2"/>
  <c r="R437" i="2"/>
  <c r="R458" i="2"/>
  <c r="R480" i="2"/>
  <c r="R501" i="2"/>
  <c r="R522" i="2"/>
  <c r="R544" i="2"/>
  <c r="R565" i="2"/>
  <c r="R586" i="2"/>
  <c r="R608" i="2"/>
  <c r="R32" i="2"/>
  <c r="R83" i="2"/>
  <c r="R133" i="2"/>
  <c r="R184" i="2"/>
  <c r="R233" i="2"/>
  <c r="R287" i="2"/>
  <c r="R336" i="2"/>
  <c r="R375" i="2"/>
  <c r="R413" i="2"/>
  <c r="R445" i="2"/>
  <c r="R473" i="2"/>
  <c r="R502" i="2"/>
  <c r="R530" i="2"/>
  <c r="R558" i="2"/>
  <c r="R588" i="2"/>
  <c r="R11" i="2"/>
  <c r="R61" i="2"/>
  <c r="R111" i="2"/>
  <c r="R163" i="2"/>
  <c r="R212" i="2"/>
  <c r="R261" i="2"/>
  <c r="R315" i="2"/>
  <c r="R359" i="2"/>
  <c r="R396" i="2"/>
  <c r="R433" i="2"/>
  <c r="P19" i="2"/>
  <c r="P92" i="2"/>
  <c r="Q46" i="2"/>
  <c r="Q479" i="2"/>
  <c r="Q58" i="2"/>
  <c r="Q264" i="2"/>
  <c r="Q381" i="2"/>
  <c r="Q493" i="2"/>
  <c r="Q594" i="2"/>
  <c r="Q175" i="2"/>
  <c r="Q305" i="2"/>
  <c r="Q420" i="2"/>
  <c r="Q533" i="2"/>
  <c r="Q68" i="2"/>
  <c r="Q250" i="2"/>
  <c r="Q364" i="2"/>
  <c r="Q478" i="2"/>
  <c r="Q592" i="2"/>
  <c r="Q282" i="2"/>
  <c r="Q510" i="2"/>
  <c r="Q226" i="2"/>
  <c r="Q345" i="2"/>
  <c r="Q416" i="2"/>
  <c r="Q486" i="2"/>
  <c r="Q572" i="2"/>
  <c r="Q60" i="2"/>
  <c r="Q191" i="2"/>
  <c r="Q289" i="2"/>
  <c r="Q361" i="2"/>
  <c r="Q432" i="2"/>
  <c r="Q517" i="2"/>
  <c r="Q588" i="2"/>
  <c r="Q131" i="2"/>
  <c r="Q543" i="2"/>
  <c r="Q156" i="2"/>
  <c r="Q296" i="2"/>
  <c r="Q408" i="2"/>
  <c r="Q520" i="2"/>
  <c r="Q10" i="2"/>
  <c r="Q212" i="2"/>
  <c r="Q334" i="2"/>
  <c r="Q448" i="2"/>
  <c r="Q561" i="2"/>
  <c r="Q124" i="2"/>
  <c r="Q278" i="2"/>
  <c r="Q393" i="2"/>
  <c r="Q506" i="2"/>
  <c r="Q18" i="2"/>
  <c r="Q340" i="2"/>
  <c r="Q566" i="2"/>
  <c r="Q260" i="2"/>
  <c r="Q358" i="2"/>
  <c r="Q430" i="2"/>
  <c r="Q516" i="2"/>
  <c r="Q586" i="2"/>
  <c r="Q90" i="2"/>
  <c r="Q230" i="2"/>
  <c r="Q304" i="2"/>
  <c r="Q374" i="2"/>
  <c r="Q460" i="2"/>
  <c r="Q532" i="2"/>
  <c r="Q602" i="2"/>
  <c r="Q73" i="2"/>
  <c r="Q415" i="2"/>
  <c r="Q106" i="2"/>
  <c r="Q235" i="2"/>
  <c r="Q349" i="2"/>
  <c r="Q466" i="2"/>
  <c r="Q573" i="2"/>
  <c r="Q123" i="2"/>
  <c r="Q277" i="2"/>
  <c r="Q390" i="2"/>
  <c r="Q505" i="2"/>
  <c r="Q11" i="2"/>
  <c r="Q215" i="2"/>
  <c r="Q336" i="2"/>
  <c r="Q449" i="2"/>
  <c r="Q564" i="2"/>
  <c r="Q219" i="2"/>
  <c r="Q453" i="2"/>
  <c r="Q144" i="2"/>
  <c r="Q316" i="2"/>
  <c r="Q401" i="2"/>
  <c r="Q473" i="2"/>
  <c r="Q544" i="2"/>
  <c r="Q32" i="2"/>
  <c r="Q172" i="2"/>
  <c r="Q261" i="2"/>
  <c r="Q346" i="2"/>
  <c r="Q417" i="2"/>
  <c r="Q489" i="2"/>
  <c r="Q574" i="2"/>
  <c r="Q322" i="2"/>
  <c r="Q249" i="2"/>
  <c r="Q176" i="2"/>
  <c r="Q132" i="2"/>
  <c r="Q373" i="2"/>
  <c r="Q146" i="2"/>
  <c r="Q474" i="2"/>
  <c r="Q351" i="2"/>
  <c r="Q434" i="2"/>
  <c r="Q362" i="2"/>
  <c r="Q308" i="2"/>
  <c r="Q396" i="2"/>
  <c r="Q458" i="2"/>
  <c r="Q246" i="2"/>
  <c r="Q545" i="2"/>
  <c r="Q199" i="2"/>
  <c r="Q66" i="2"/>
  <c r="Q590" i="2"/>
  <c r="Q534" i="2"/>
  <c r="Q288" i="2"/>
  <c r="Q601" i="2"/>
  <c r="Q404" i="2"/>
  <c r="R439" i="2"/>
  <c r="R352" i="2"/>
  <c r="R207" i="2"/>
  <c r="R350" i="2"/>
  <c r="R12" i="2"/>
  <c r="R90" i="2"/>
  <c r="Q31" i="2"/>
  <c r="Q607" i="2"/>
  <c r="R487" i="2"/>
  <c r="R421" i="2"/>
  <c r="R320" i="2"/>
  <c r="R149" i="2"/>
  <c r="R268" i="2"/>
  <c r="R282" i="2"/>
  <c r="R8" i="2"/>
  <c r="Q421" i="2"/>
  <c r="R598" i="2"/>
  <c r="R351" i="2"/>
  <c r="R484" i="2"/>
  <c r="R4" i="2"/>
  <c r="R22" i="2"/>
  <c r="R38" i="2"/>
  <c r="R54" i="2"/>
  <c r="R70" i="2"/>
  <c r="P21" i="2"/>
  <c r="P101" i="2"/>
  <c r="P181" i="2"/>
  <c r="P261" i="2"/>
  <c r="P325" i="2"/>
  <c r="P389" i="2"/>
  <c r="P453" i="2"/>
  <c r="P43" i="2"/>
  <c r="P128" i="2"/>
  <c r="P214" i="2"/>
  <c r="P299" i="2"/>
  <c r="P384" i="2"/>
  <c r="P470" i="2"/>
  <c r="P538" i="2"/>
  <c r="P602" i="2"/>
  <c r="P100" i="2"/>
  <c r="P215" i="2"/>
  <c r="P328" i="2"/>
  <c r="P442" i="2"/>
  <c r="P18" i="2"/>
  <c r="P52" i="2"/>
  <c r="P88" i="2"/>
  <c r="P131" i="2"/>
  <c r="P167" i="2"/>
  <c r="P202" i="2"/>
  <c r="P231" i="2"/>
  <c r="P259" i="2"/>
  <c r="P287" i="2"/>
  <c r="P316" i="2"/>
  <c r="P344" i="2"/>
  <c r="P372" i="2"/>
  <c r="P402" i="2"/>
  <c r="P430" i="2"/>
  <c r="P458" i="2"/>
  <c r="P14" i="2"/>
  <c r="P71" i="2"/>
  <c r="P127" i="2"/>
  <c r="P184" i="2"/>
  <c r="P242" i="2"/>
  <c r="P298" i="2"/>
  <c r="P355" i="2"/>
  <c r="P412" i="2"/>
  <c r="P468" i="2"/>
  <c r="P47" i="2"/>
  <c r="P104" i="2"/>
  <c r="P162" i="2"/>
  <c r="P218" i="2"/>
  <c r="P275" i="2"/>
  <c r="P332" i="2"/>
  <c r="P388" i="2"/>
  <c r="P446" i="2"/>
  <c r="P491" i="2"/>
  <c r="P512" i="2"/>
  <c r="P533" i="2"/>
  <c r="P555" i="2"/>
  <c r="P576" i="2"/>
  <c r="P597" i="2"/>
  <c r="P6" i="2"/>
  <c r="P63" i="2"/>
  <c r="P120" i="2"/>
  <c r="P178" i="2"/>
  <c r="P37" i="2"/>
  <c r="P117" i="2"/>
  <c r="P213" i="2"/>
  <c r="P277" i="2"/>
  <c r="P341" i="2"/>
  <c r="P405" i="2"/>
  <c r="P469" i="2"/>
  <c r="P64" i="2"/>
  <c r="P150" i="2"/>
  <c r="P235" i="2"/>
  <c r="P320" i="2"/>
  <c r="P406" i="2"/>
  <c r="P490" i="2"/>
  <c r="P554" i="2"/>
  <c r="P15" i="2"/>
  <c r="P130" i="2"/>
  <c r="P243" i="2"/>
  <c r="P356" i="2"/>
  <c r="P463" i="2"/>
  <c r="P24" i="2"/>
  <c r="P60" i="2"/>
  <c r="P103" i="2"/>
  <c r="P138" i="2"/>
  <c r="P174" i="2"/>
  <c r="P210" i="2"/>
  <c r="P238" i="2"/>
  <c r="P266" i="2"/>
  <c r="P295" i="2"/>
  <c r="P323" i="2"/>
  <c r="P351" i="2"/>
  <c r="P380" i="2"/>
  <c r="P408" i="2"/>
  <c r="P436" i="2"/>
  <c r="P466" i="2"/>
  <c r="P28" i="2"/>
  <c r="P84" i="2"/>
  <c r="P142" i="2"/>
  <c r="P199" i="2"/>
  <c r="P255" i="2"/>
  <c r="P312" i="2"/>
  <c r="P370" i="2"/>
  <c r="P426" i="2"/>
  <c r="P9" i="2"/>
  <c r="P62" i="2"/>
  <c r="P119" i="2"/>
  <c r="P175" i="2"/>
  <c r="P232" i="2"/>
  <c r="P290" i="2"/>
  <c r="P346" i="2"/>
  <c r="P403" i="2"/>
  <c r="P460" i="2"/>
  <c r="P496" i="2"/>
  <c r="P517" i="2"/>
  <c r="P539" i="2"/>
  <c r="P560" i="2"/>
  <c r="P581" i="2"/>
  <c r="P603" i="2"/>
  <c r="P20" i="2"/>
  <c r="P78" i="2"/>
  <c r="P135" i="2"/>
  <c r="P191" i="2"/>
  <c r="P248" i="2"/>
  <c r="P306" i="2"/>
  <c r="P362" i="2"/>
  <c r="P419" i="2"/>
  <c r="P476" i="2"/>
  <c r="P503" i="2"/>
  <c r="P524" i="2"/>
  <c r="P545" i="2"/>
  <c r="P567" i="2"/>
  <c r="P588" i="2"/>
  <c r="P609" i="2"/>
  <c r="P573" i="2"/>
  <c r="P531" i="2"/>
  <c r="P488" i="2"/>
  <c r="P282" i="2"/>
  <c r="P55" i="2"/>
  <c r="P85" i="2"/>
  <c r="P165" i="2"/>
  <c r="P245" i="2"/>
  <c r="P309" i="2"/>
  <c r="P373" i="2"/>
  <c r="P437" i="2"/>
  <c r="P22" i="2"/>
  <c r="P107" i="2"/>
  <c r="P192" i="2"/>
  <c r="P278" i="2"/>
  <c r="P363" i="2"/>
  <c r="P448" i="2"/>
  <c r="P522" i="2"/>
  <c r="P586" i="2"/>
  <c r="P72" i="2"/>
  <c r="P186" i="2"/>
  <c r="P300" i="2"/>
  <c r="P414" i="2"/>
  <c r="P478" i="2"/>
  <c r="P46" i="2"/>
  <c r="P82" i="2"/>
  <c r="P116" i="2"/>
  <c r="P159" i="2"/>
  <c r="P195" i="2"/>
  <c r="P223" i="2"/>
  <c r="P252" i="2"/>
  <c r="P280" i="2"/>
  <c r="P308" i="2"/>
  <c r="P338" i="2"/>
  <c r="P366" i="2"/>
  <c r="P394" i="2"/>
  <c r="P423" i="2"/>
  <c r="P451" i="2"/>
  <c r="P479" i="2"/>
  <c r="P56" i="2"/>
  <c r="P114" i="2"/>
  <c r="P170" i="2"/>
  <c r="P227" i="2"/>
  <c r="P284" i="2"/>
  <c r="P340" i="2"/>
  <c r="P398" i="2"/>
  <c r="P455" i="2"/>
  <c r="P34" i="2"/>
  <c r="P90" i="2"/>
  <c r="P147" i="2"/>
  <c r="P204" i="2"/>
  <c r="P260" i="2"/>
  <c r="P318" i="2"/>
  <c r="P375" i="2"/>
  <c r="P431" i="2"/>
  <c r="P484" i="2"/>
  <c r="P507" i="2"/>
  <c r="P528" i="2"/>
  <c r="P549" i="2"/>
  <c r="P571" i="2"/>
  <c r="P592" i="2"/>
  <c r="P3" i="2"/>
  <c r="P50" i="2"/>
  <c r="P106" i="2"/>
  <c r="P163" i="2"/>
  <c r="P220" i="2"/>
  <c r="P276" i="2"/>
  <c r="P334" i="2"/>
  <c r="P391" i="2"/>
  <c r="P447" i="2"/>
  <c r="P492" i="2"/>
  <c r="P513" i="2"/>
  <c r="P535" i="2"/>
  <c r="P556" i="2"/>
  <c r="P577" i="2"/>
  <c r="P599" i="2"/>
  <c r="P595" i="2"/>
  <c r="P552" i="2"/>
  <c r="P53" i="2"/>
  <c r="P357" i="2"/>
  <c r="P171" i="2"/>
  <c r="P506" i="2"/>
  <c r="P271" i="2"/>
  <c r="P74" i="2"/>
  <c r="P216" i="2"/>
  <c r="P330" i="2"/>
  <c r="P444" i="2"/>
  <c r="P156" i="2"/>
  <c r="P383" i="2"/>
  <c r="P132" i="2"/>
  <c r="P360" i="2"/>
  <c r="P523" i="2"/>
  <c r="P608" i="2"/>
  <c r="P206" i="2"/>
  <c r="P319" i="2"/>
  <c r="P434" i="2"/>
  <c r="P508" i="2"/>
  <c r="P551" i="2"/>
  <c r="P593" i="2"/>
  <c r="P563" i="2"/>
  <c r="P499" i="2"/>
  <c r="P226" i="2"/>
  <c r="P149" i="2"/>
  <c r="P421" i="2"/>
  <c r="P256" i="2"/>
  <c r="P570" i="2"/>
  <c r="P386" i="2"/>
  <c r="P110" i="2"/>
  <c r="P244" i="2"/>
  <c r="P359" i="2"/>
  <c r="P472" i="2"/>
  <c r="P212" i="2"/>
  <c r="P440" i="2"/>
  <c r="P190" i="2"/>
  <c r="P418" i="2"/>
  <c r="P544" i="2"/>
  <c r="P35" i="2"/>
  <c r="P234" i="2"/>
  <c r="P348" i="2"/>
  <c r="P462" i="2"/>
  <c r="P519" i="2"/>
  <c r="P561" i="2"/>
  <c r="P604" i="2"/>
  <c r="P541" i="2"/>
  <c r="P452" i="2"/>
  <c r="P168" i="2"/>
  <c r="P293" i="2"/>
  <c r="P86" i="2"/>
  <c r="P427" i="2"/>
  <c r="P158" i="2"/>
  <c r="P31" i="2"/>
  <c r="P188" i="2"/>
  <c r="P302" i="2"/>
  <c r="P415" i="2"/>
  <c r="P99" i="2"/>
  <c r="P327" i="2"/>
  <c r="P76" i="2"/>
  <c r="P303" i="2"/>
  <c r="P501" i="2"/>
  <c r="P587" i="2"/>
  <c r="P148" i="2"/>
  <c r="P291" i="2"/>
  <c r="P404" i="2"/>
  <c r="P497" i="2"/>
  <c r="P540" i="2"/>
  <c r="P583" i="2"/>
  <c r="P584" i="2"/>
  <c r="P509" i="2"/>
  <c r="P339" i="2"/>
  <c r="P229" i="2"/>
  <c r="P471" i="2"/>
  <c r="P42" i="2"/>
  <c r="P474" i="2"/>
  <c r="P376" i="2"/>
  <c r="P605" i="2"/>
  <c r="P485" i="2"/>
  <c r="P146" i="2"/>
  <c r="P270" i="2"/>
  <c r="P565" i="2"/>
  <c r="P487" i="2"/>
  <c r="P520" i="2"/>
  <c r="P44" i="2"/>
  <c r="P387" i="2"/>
  <c r="P247" i="2"/>
  <c r="P263" i="2"/>
  <c r="P572" i="2"/>
  <c r="P111" i="2"/>
  <c r="Q437" i="2"/>
  <c r="Q198" i="2"/>
  <c r="Q17" i="2"/>
  <c r="Q33" i="2"/>
  <c r="Q49" i="2"/>
  <c r="Q65" i="2"/>
  <c r="Q81" i="2"/>
  <c r="Q97" i="2"/>
  <c r="Q550" i="2"/>
  <c r="Q266" i="2"/>
  <c r="Q21" i="2"/>
  <c r="Q41" i="2"/>
  <c r="Q61" i="2"/>
  <c r="Q85" i="2"/>
  <c r="Q105" i="2"/>
  <c r="Q121" i="2"/>
  <c r="Q137" i="2"/>
  <c r="Q153" i="2"/>
  <c r="Q169" i="2"/>
  <c r="Q185" i="2"/>
  <c r="Q201" i="2"/>
  <c r="Q217" i="2"/>
  <c r="Q233" i="2"/>
  <c r="Q14" i="2"/>
  <c r="Q35" i="2"/>
  <c r="Q56" i="2"/>
  <c r="Q78" i="2"/>
  <c r="Q99" i="2"/>
  <c r="Q120" i="2"/>
  <c r="Q142" i="2"/>
  <c r="Q163" i="2"/>
  <c r="Q184" i="2"/>
  <c r="Q206" i="2"/>
  <c r="Q227" i="2"/>
  <c r="Q247" i="2"/>
  <c r="Q263" i="2"/>
  <c r="Q279" i="2"/>
  <c r="Q295" i="2"/>
  <c r="Q311" i="2"/>
  <c r="Q327" i="2"/>
  <c r="Q343" i="2"/>
  <c r="Q359" i="2"/>
  <c r="Q375" i="2"/>
  <c r="Q391" i="2"/>
  <c r="Q407" i="2"/>
  <c r="Q423" i="2"/>
  <c r="Q439" i="2"/>
  <c r="Q455" i="2"/>
  <c r="Q471" i="2"/>
  <c r="Q487" i="2"/>
  <c r="Q503" i="2"/>
  <c r="Q519" i="2"/>
  <c r="Q535" i="2"/>
  <c r="Q551" i="2"/>
  <c r="Q567" i="2"/>
  <c r="Q583" i="2"/>
  <c r="Q599" i="2"/>
  <c r="Q6" i="2"/>
  <c r="Q34" i="2"/>
  <c r="Q63" i="2"/>
  <c r="Q91" i="2"/>
  <c r="Q119" i="2"/>
  <c r="Q148" i="2"/>
  <c r="Q15" i="2"/>
  <c r="Q43" i="2"/>
  <c r="Q71" i="2"/>
  <c r="Q100" i="2"/>
  <c r="Q128" i="2"/>
  <c r="Q494" i="2"/>
  <c r="Q5" i="2"/>
  <c r="Q25" i="2"/>
  <c r="Q45" i="2"/>
  <c r="Q69" i="2"/>
  <c r="Q89" i="2"/>
  <c r="Q109" i="2"/>
  <c r="Q125" i="2"/>
  <c r="Q141" i="2"/>
  <c r="Q157" i="2"/>
  <c r="Q173" i="2"/>
  <c r="Q189" i="2"/>
  <c r="Q205" i="2"/>
  <c r="Q221" i="2"/>
  <c r="Q237" i="2"/>
  <c r="Q19" i="2"/>
  <c r="Q40" i="2"/>
  <c r="Q62" i="2"/>
  <c r="Q83" i="2"/>
  <c r="Q104" i="2"/>
  <c r="Q126" i="2"/>
  <c r="Q147" i="2"/>
  <c r="Q168" i="2"/>
  <c r="Q190" i="2"/>
  <c r="Q211" i="2"/>
  <c r="Q232" i="2"/>
  <c r="Q251" i="2"/>
  <c r="Q267" i="2"/>
  <c r="Q283" i="2"/>
  <c r="Q299" i="2"/>
  <c r="Q315" i="2"/>
  <c r="Q331" i="2"/>
  <c r="Q347" i="2"/>
  <c r="Q363" i="2"/>
  <c r="Q379" i="2"/>
  <c r="Q395" i="2"/>
  <c r="Q411" i="2"/>
  <c r="Q427" i="2"/>
  <c r="Q443" i="2"/>
  <c r="Q459" i="2"/>
  <c r="Q475" i="2"/>
  <c r="Q491" i="2"/>
  <c r="Q507" i="2"/>
  <c r="Q523" i="2"/>
  <c r="Q539" i="2"/>
  <c r="Q555" i="2"/>
  <c r="Q571" i="2"/>
  <c r="Q587" i="2"/>
  <c r="Q603" i="2"/>
  <c r="Q12" i="2"/>
  <c r="Q42" i="2"/>
  <c r="Q70" i="2"/>
  <c r="Q98" i="2"/>
  <c r="Q127" i="2"/>
  <c r="Q155" i="2"/>
  <c r="Q22" i="2"/>
  <c r="Q50" i="2"/>
  <c r="Q79" i="2"/>
  <c r="Q107" i="2"/>
  <c r="Q135" i="2"/>
  <c r="Q164" i="2"/>
  <c r="Q192" i="2"/>
  <c r="Q220" i="2"/>
  <c r="Q248" i="2"/>
  <c r="Q269" i="2"/>
  <c r="Q290" i="2"/>
  <c r="Q312" i="2"/>
  <c r="Q333" i="2"/>
  <c r="Q354" i="2"/>
  <c r="Q376" i="2"/>
  <c r="Q397" i="2"/>
  <c r="Q418" i="2"/>
  <c r="Q440" i="2"/>
  <c r="Q461" i="2"/>
  <c r="Q482" i="2"/>
  <c r="Q504" i="2"/>
  <c r="Q525" i="2"/>
  <c r="Q546" i="2"/>
  <c r="Q608" i="2"/>
  <c r="Q324" i="2"/>
  <c r="Q13" i="2"/>
  <c r="Q37" i="2"/>
  <c r="Q57" i="2"/>
  <c r="Q77" i="2"/>
  <c r="Q101" i="2"/>
  <c r="Q117" i="2"/>
  <c r="Q133" i="2"/>
  <c r="Q149" i="2"/>
  <c r="Q165" i="2"/>
  <c r="Q181" i="2"/>
  <c r="Q197" i="2"/>
  <c r="Q213" i="2"/>
  <c r="Q229" i="2"/>
  <c r="Q8" i="2"/>
  <c r="Q30" i="2"/>
  <c r="Q51" i="2"/>
  <c r="Q72" i="2"/>
  <c r="Q94" i="2"/>
  <c r="Q115" i="2"/>
  <c r="Q136" i="2"/>
  <c r="Q158" i="2"/>
  <c r="Q179" i="2"/>
  <c r="Q200" i="2"/>
  <c r="Q222" i="2"/>
  <c r="Q243" i="2"/>
  <c r="Q259" i="2"/>
  <c r="Q275" i="2"/>
  <c r="Q291" i="2"/>
  <c r="Q307" i="2"/>
  <c r="Q323" i="2"/>
  <c r="Q339" i="2"/>
  <c r="Q355" i="2"/>
  <c r="Q371" i="2"/>
  <c r="Q387" i="2"/>
  <c r="Q403" i="2"/>
  <c r="Q419" i="2"/>
  <c r="Q435" i="2"/>
  <c r="Q451" i="2"/>
  <c r="Q467" i="2"/>
  <c r="Q483" i="2"/>
  <c r="Q499" i="2"/>
  <c r="Q515" i="2"/>
  <c r="Q531" i="2"/>
  <c r="Q547" i="2"/>
  <c r="Q563" i="2"/>
  <c r="Q579" i="2"/>
  <c r="Q595" i="2"/>
  <c r="Q611" i="2"/>
  <c r="Q27" i="2"/>
  <c r="Q55" i="2"/>
  <c r="Q84" i="2"/>
  <c r="Q112" i="2"/>
  <c r="Q140" i="2"/>
  <c r="Q7" i="2"/>
  <c r="Q36" i="2"/>
  <c r="Q64" i="2"/>
  <c r="Q92" i="2"/>
  <c r="Q122" i="2"/>
  <c r="Q150" i="2"/>
  <c r="Q380" i="2"/>
  <c r="Q29" i="2"/>
  <c r="Q113" i="2"/>
  <c r="Q177" i="2"/>
  <c r="Q241" i="2"/>
  <c r="Q88" i="2"/>
  <c r="Q174" i="2"/>
  <c r="Q255" i="2"/>
  <c r="Q319" i="2"/>
  <c r="Q383" i="2"/>
  <c r="Q447" i="2"/>
  <c r="Q511" i="2"/>
  <c r="Q575" i="2"/>
  <c r="Q48" i="2"/>
  <c r="Q162" i="2"/>
  <c r="Q114" i="2"/>
  <c r="Q178" i="2"/>
  <c r="Q214" i="2"/>
  <c r="Q253" i="2"/>
  <c r="Q280" i="2"/>
  <c r="Q306" i="2"/>
  <c r="Q338" i="2"/>
  <c r="Q365" i="2"/>
  <c r="Q392" i="2"/>
  <c r="Q424" i="2"/>
  <c r="Q450" i="2"/>
  <c r="Q477" i="2"/>
  <c r="Q509" i="2"/>
  <c r="Q536" i="2"/>
  <c r="Q562" i="2"/>
  <c r="Q584" i="2"/>
  <c r="Q605" i="2"/>
  <c r="Q38" i="2"/>
  <c r="Q95" i="2"/>
  <c r="Q151" i="2"/>
  <c r="Q194" i="2"/>
  <c r="Q231" i="2"/>
  <c r="Q262" i="2"/>
  <c r="Q292" i="2"/>
  <c r="Q320" i="2"/>
  <c r="Q348" i="2"/>
  <c r="Q377" i="2"/>
  <c r="Q405" i="2"/>
  <c r="Q433" i="2"/>
  <c r="Q462" i="2"/>
  <c r="Q490" i="2"/>
  <c r="Q518" i="2"/>
  <c r="Q548" i="2"/>
  <c r="Q576" i="2"/>
  <c r="Q604" i="2"/>
  <c r="Q39" i="2"/>
  <c r="Q96" i="2"/>
  <c r="Q154" i="2"/>
  <c r="Q196" i="2"/>
  <c r="Q234" i="2"/>
  <c r="Q265" i="2"/>
  <c r="Q293" i="2"/>
  <c r="Q321" i="2"/>
  <c r="Q350" i="2"/>
  <c r="Q378" i="2"/>
  <c r="Q406" i="2"/>
  <c r="Q436" i="2"/>
  <c r="Q464" i="2"/>
  <c r="Q492" i="2"/>
  <c r="Q521" i="2"/>
  <c r="Q549" i="2"/>
  <c r="Q577" i="2"/>
  <c r="Q606" i="2"/>
  <c r="Q75" i="2"/>
  <c r="Q182" i="2"/>
  <c r="Q254" i="2"/>
  <c r="Q310" i="2"/>
  <c r="Q368" i="2"/>
  <c r="Q425" i="2"/>
  <c r="Q481" i="2"/>
  <c r="Q538" i="2"/>
  <c r="Q596" i="2"/>
  <c r="Q87" i="2"/>
  <c r="Q188" i="2"/>
  <c r="Q53" i="2"/>
  <c r="Q129" i="2"/>
  <c r="Q193" i="2"/>
  <c r="Q24" i="2"/>
  <c r="Q110" i="2"/>
  <c r="Q195" i="2"/>
  <c r="Q271" i="2"/>
  <c r="Q335" i="2"/>
  <c r="Q399" i="2"/>
  <c r="Q463" i="2"/>
  <c r="Q527" i="2"/>
  <c r="Q591" i="2"/>
  <c r="Q76" i="2"/>
  <c r="Q28" i="2"/>
  <c r="Q143" i="2"/>
  <c r="Q186" i="2"/>
  <c r="Q228" i="2"/>
  <c r="Q258" i="2"/>
  <c r="Q285" i="2"/>
  <c r="Q317" i="2"/>
  <c r="Q344" i="2"/>
  <c r="Q370" i="2"/>
  <c r="Q402" i="2"/>
  <c r="Q429" i="2"/>
  <c r="Q456" i="2"/>
  <c r="Q488" i="2"/>
  <c r="Q514" i="2"/>
  <c r="Q541" i="2"/>
  <c r="Q568" i="2"/>
  <c r="Q589" i="2"/>
  <c r="Q610" i="2"/>
  <c r="Q52" i="2"/>
  <c r="Q108" i="2"/>
  <c r="Q166" i="2"/>
  <c r="Q203" i="2"/>
  <c r="Q240" i="2"/>
  <c r="Q270" i="2"/>
  <c r="Q298" i="2"/>
  <c r="Q326" i="2"/>
  <c r="Q356" i="2"/>
  <c r="Q384" i="2"/>
  <c r="Q412" i="2"/>
  <c r="Q441" i="2"/>
  <c r="Q469" i="2"/>
  <c r="Q497" i="2"/>
  <c r="Q526" i="2"/>
  <c r="Q554" i="2"/>
  <c r="Q582" i="2"/>
  <c r="Q612" i="2"/>
  <c r="Q54" i="2"/>
  <c r="Q111" i="2"/>
  <c r="Q167" i="2"/>
  <c r="Q204" i="2"/>
  <c r="Q244" i="2"/>
  <c r="Q272" i="2"/>
  <c r="Q300" i="2"/>
  <c r="Q329" i="2"/>
  <c r="Q357" i="2"/>
  <c r="Q385" i="2"/>
  <c r="Q414" i="2"/>
  <c r="Q442" i="2"/>
  <c r="Q470" i="2"/>
  <c r="Q500" i="2"/>
  <c r="Q528" i="2"/>
  <c r="Q556" i="2"/>
  <c r="Q585" i="2"/>
  <c r="Q3" i="2"/>
  <c r="Q103" i="2"/>
  <c r="Q202" i="2"/>
  <c r="Q268" i="2"/>
  <c r="Q325" i="2"/>
  <c r="Q382" i="2"/>
  <c r="Q438" i="2"/>
  <c r="Q496" i="2"/>
  <c r="Q553" i="2"/>
  <c r="Q609" i="2"/>
  <c r="Q116" i="2"/>
  <c r="Q208" i="2"/>
  <c r="Q273" i="2"/>
  <c r="Q330" i="2"/>
  <c r="Q388" i="2"/>
  <c r="Q444" i="2"/>
  <c r="Q501" i="2"/>
  <c r="Q558" i="2"/>
  <c r="Q4" i="2"/>
  <c r="Q118" i="2"/>
  <c r="Q210" i="2"/>
  <c r="Q276" i="2"/>
  <c r="Q332" i="2"/>
  <c r="Q389" i="2"/>
  <c r="Q446" i="2"/>
  <c r="Q502" i="2"/>
  <c r="Q560" i="2"/>
  <c r="Q9" i="2"/>
  <c r="Q93" i="2"/>
  <c r="Q161" i="2"/>
  <c r="Q225" i="2"/>
  <c r="Q67" i="2"/>
  <c r="Q152" i="2"/>
  <c r="Q238" i="2"/>
  <c r="Q303" i="2"/>
  <c r="Q367" i="2"/>
  <c r="Q431" i="2"/>
  <c r="Q495" i="2"/>
  <c r="Q559" i="2"/>
  <c r="Q20" i="2"/>
  <c r="Q134" i="2"/>
  <c r="Q86" i="2"/>
  <c r="Q171" i="2"/>
  <c r="Q207" i="2"/>
  <c r="Q242" i="2"/>
  <c r="Q274" i="2"/>
  <c r="Q301" i="2"/>
  <c r="Q328" i="2"/>
  <c r="Q360" i="2"/>
  <c r="Q386" i="2"/>
  <c r="Q413" i="2"/>
  <c r="Q445" i="2"/>
  <c r="Q472" i="2"/>
  <c r="Q498" i="2"/>
  <c r="Q530" i="2"/>
  <c r="Q557" i="2"/>
  <c r="Q578" i="2"/>
  <c r="Q600" i="2"/>
  <c r="Q23" i="2"/>
  <c r="Q80" i="2"/>
  <c r="Q138" i="2"/>
  <c r="Q183" i="2"/>
  <c r="Q223" i="2"/>
  <c r="Q256" i="2"/>
  <c r="Q284" i="2"/>
  <c r="Q313" i="2"/>
  <c r="Q341" i="2"/>
  <c r="Q369" i="2"/>
  <c r="Q398" i="2"/>
  <c r="Q426" i="2"/>
  <c r="Q454" i="2"/>
  <c r="Q484" i="2"/>
  <c r="Q512" i="2"/>
  <c r="Q540" i="2"/>
  <c r="Q569" i="2"/>
  <c r="Q597" i="2"/>
  <c r="Q26" i="2"/>
  <c r="Q82" i="2"/>
  <c r="Q139" i="2"/>
  <c r="Q187" i="2"/>
  <c r="Q224" i="2"/>
  <c r="Q257" i="2"/>
  <c r="Q286" i="2"/>
  <c r="Q314" i="2"/>
  <c r="Q342" i="2"/>
  <c r="Q372" i="2"/>
  <c r="Q400" i="2"/>
  <c r="Q428" i="2"/>
  <c r="Q457" i="2"/>
  <c r="Q485" i="2"/>
  <c r="Q513" i="2"/>
  <c r="Q542" i="2"/>
  <c r="Q570" i="2"/>
  <c r="Q598" i="2"/>
  <c r="Q47" i="2"/>
  <c r="Q160" i="2"/>
  <c r="Q239" i="2"/>
  <c r="Q297" i="2"/>
  <c r="Q353" i="2"/>
  <c r="Q410" i="2"/>
  <c r="Q468" i="2"/>
  <c r="Q524" i="2"/>
  <c r="Q581" i="2"/>
  <c r="Q59" i="2"/>
  <c r="Q170" i="2"/>
  <c r="Q245" i="2"/>
  <c r="Q302" i="2"/>
  <c r="Q287" i="2"/>
  <c r="Q209" i="2"/>
  <c r="P396" i="2"/>
  <c r="P274" i="2"/>
  <c r="Q216" i="2"/>
  <c r="Q145" i="2"/>
  <c r="P529" i="2"/>
  <c r="P342" i="2"/>
  <c r="R153" i="2"/>
  <c r="P13" i="2"/>
  <c r="P29" i="2"/>
  <c r="P45" i="2"/>
  <c r="P61" i="2"/>
  <c r="P77" i="2"/>
  <c r="P93" i="2"/>
  <c r="P109" i="2"/>
  <c r="P125" i="2"/>
  <c r="P141" i="2"/>
  <c r="P157" i="2"/>
  <c r="P173" i="2"/>
  <c r="P189" i="2"/>
  <c r="P205" i="2"/>
  <c r="P221" i="2"/>
  <c r="P237" i="2"/>
  <c r="P253" i="2"/>
  <c r="P269" i="2"/>
  <c r="P285" i="2"/>
  <c r="P301" i="2"/>
  <c r="P317" i="2"/>
  <c r="P333" i="2"/>
  <c r="P349" i="2"/>
  <c r="P365" i="2"/>
  <c r="P381" i="2"/>
  <c r="P397" i="2"/>
  <c r="P413" i="2"/>
  <c r="P429" i="2"/>
  <c r="P445" i="2"/>
  <c r="P461" i="2"/>
  <c r="P477" i="2"/>
  <c r="P11" i="2"/>
  <c r="P32" i="2"/>
  <c r="P54" i="2"/>
  <c r="P75" i="2"/>
  <c r="P96" i="2"/>
  <c r="P118" i="2"/>
  <c r="P139" i="2"/>
  <c r="P160" i="2"/>
  <c r="P182" i="2"/>
  <c r="P203" i="2"/>
  <c r="P224" i="2"/>
  <c r="P246" i="2"/>
  <c r="P267" i="2"/>
  <c r="P288" i="2"/>
  <c r="P310" i="2"/>
  <c r="P331" i="2"/>
  <c r="P352" i="2"/>
  <c r="P374" i="2"/>
  <c r="P395" i="2"/>
  <c r="P416" i="2"/>
  <c r="P438" i="2"/>
  <c r="P459" i="2"/>
  <c r="P480" i="2"/>
  <c r="P498" i="2"/>
  <c r="P514" i="2"/>
  <c r="P530" i="2"/>
  <c r="P546" i="2"/>
  <c r="P562" i="2"/>
  <c r="P578" i="2"/>
  <c r="P594" i="2"/>
  <c r="P610" i="2"/>
  <c r="P30" i="2"/>
  <c r="P58" i="2"/>
  <c r="P87" i="2"/>
  <c r="P115" i="2"/>
  <c r="P143" i="2"/>
  <c r="P172" i="2"/>
  <c r="P200" i="2"/>
  <c r="P228" i="2"/>
  <c r="P258" i="2"/>
  <c r="P286" i="2"/>
  <c r="P314" i="2"/>
  <c r="P343" i="2"/>
  <c r="P371" i="2"/>
  <c r="P399" i="2"/>
  <c r="P428" i="2"/>
  <c r="P456" i="2"/>
  <c r="P10" i="2"/>
  <c r="P39" i="2"/>
  <c r="P67" i="2"/>
  <c r="P95" i="2"/>
  <c r="P124" i="2"/>
  <c r="P152" i="2"/>
  <c r="P180" i="2"/>
  <c r="P17" i="2"/>
  <c r="P33" i="2"/>
  <c r="P49" i="2"/>
  <c r="P65" i="2"/>
  <c r="P81" i="2"/>
  <c r="P97" i="2"/>
  <c r="P113" i="2"/>
  <c r="P129" i="2"/>
  <c r="P145" i="2"/>
  <c r="P161" i="2"/>
  <c r="P177" i="2"/>
  <c r="P193" i="2"/>
  <c r="P209" i="2"/>
  <c r="P225" i="2"/>
  <c r="P241" i="2"/>
  <c r="P257" i="2"/>
  <c r="P273" i="2"/>
  <c r="P289" i="2"/>
  <c r="P305" i="2"/>
  <c r="P321" i="2"/>
  <c r="P337" i="2"/>
  <c r="P353" i="2"/>
  <c r="P369" i="2"/>
  <c r="P385" i="2"/>
  <c r="P401" i="2"/>
  <c r="P417" i="2"/>
  <c r="P433" i="2"/>
  <c r="P449" i="2"/>
  <c r="P465" i="2"/>
  <c r="P481" i="2"/>
  <c r="P16" i="2"/>
  <c r="P38" i="2"/>
  <c r="P59" i="2"/>
  <c r="P80" i="2"/>
  <c r="P102" i="2"/>
  <c r="P123" i="2"/>
  <c r="P144" i="2"/>
  <c r="P166" i="2"/>
  <c r="P187" i="2"/>
  <c r="P208" i="2"/>
  <c r="P230" i="2"/>
  <c r="P251" i="2"/>
  <c r="P272" i="2"/>
  <c r="P294" i="2"/>
  <c r="P315" i="2"/>
  <c r="P336" i="2"/>
  <c r="P358" i="2"/>
  <c r="P379" i="2"/>
  <c r="P400" i="2"/>
  <c r="P422" i="2"/>
  <c r="P443" i="2"/>
  <c r="P464" i="2"/>
  <c r="P486" i="2"/>
  <c r="P502" i="2"/>
  <c r="P518" i="2"/>
  <c r="P534" i="2"/>
  <c r="P550" i="2"/>
  <c r="P566" i="2"/>
  <c r="P582" i="2"/>
  <c r="P598" i="2"/>
  <c r="P7" i="2"/>
  <c r="P36" i="2"/>
  <c r="P66" i="2"/>
  <c r="P94" i="2"/>
  <c r="P122" i="2"/>
  <c r="P151" i="2"/>
  <c r="P179" i="2"/>
  <c r="P207" i="2"/>
  <c r="P236" i="2"/>
  <c r="P264" i="2"/>
  <c r="P292" i="2"/>
  <c r="P322" i="2"/>
  <c r="P350" i="2"/>
  <c r="P378" i="2"/>
  <c r="P407" i="2"/>
  <c r="P435" i="2"/>
  <c r="P8" i="2"/>
  <c r="P25" i="2"/>
  <c r="P41" i="2"/>
  <c r="P57" i="2"/>
  <c r="P73" i="2"/>
  <c r="P89" i="2"/>
  <c r="P105" i="2"/>
  <c r="P121" i="2"/>
  <c r="P137" i="2"/>
  <c r="P153" i="2"/>
  <c r="P169" i="2"/>
  <c r="P185" i="2"/>
  <c r="P201" i="2"/>
  <c r="P217" i="2"/>
  <c r="P233" i="2"/>
  <c r="P249" i="2"/>
  <c r="P265" i="2"/>
  <c r="P281" i="2"/>
  <c r="P297" i="2"/>
  <c r="P313" i="2"/>
  <c r="P329" i="2"/>
  <c r="P345" i="2"/>
  <c r="P361" i="2"/>
  <c r="P377" i="2"/>
  <c r="P393" i="2"/>
  <c r="P409" i="2"/>
  <c r="P425" i="2"/>
  <c r="P441" i="2"/>
  <c r="P457" i="2"/>
  <c r="P473" i="2"/>
  <c r="P5" i="2"/>
  <c r="P27" i="2"/>
  <c r="P48" i="2"/>
  <c r="P70" i="2"/>
  <c r="P91" i="2"/>
  <c r="P112" i="2"/>
  <c r="P134" i="2"/>
  <c r="P155" i="2"/>
  <c r="P176" i="2"/>
  <c r="P198" i="2"/>
  <c r="P219" i="2"/>
  <c r="P240" i="2"/>
  <c r="P262" i="2"/>
  <c r="P283" i="2"/>
  <c r="P304" i="2"/>
  <c r="P326" i="2"/>
  <c r="P347" i="2"/>
  <c r="P368" i="2"/>
  <c r="P390" i="2"/>
  <c r="P411" i="2"/>
  <c r="P432" i="2"/>
  <c r="P454" i="2"/>
  <c r="P475" i="2"/>
  <c r="P494" i="2"/>
  <c r="P510" i="2"/>
  <c r="P526" i="2"/>
  <c r="P542" i="2"/>
  <c r="P558" i="2"/>
  <c r="P574" i="2"/>
  <c r="P590" i="2"/>
  <c r="P606" i="2"/>
  <c r="P23" i="2"/>
  <c r="P51" i="2"/>
  <c r="P79" i="2"/>
  <c r="P108" i="2"/>
  <c r="P136" i="2"/>
  <c r="P164" i="2"/>
  <c r="P194" i="2"/>
  <c r="P222" i="2"/>
  <c r="P250" i="2"/>
  <c r="P279" i="2"/>
  <c r="P307" i="2"/>
  <c r="P335" i="2"/>
  <c r="P364" i="2"/>
  <c r="P392" i="2"/>
  <c r="P420" i="2"/>
  <c r="P450" i="2"/>
  <c r="Q102" i="2"/>
  <c r="P197" i="2"/>
  <c r="P133" i="2"/>
  <c r="P69" i="2"/>
  <c r="P4" i="2"/>
  <c r="F556" i="2"/>
  <c r="F521" i="2"/>
  <c r="F486" i="2"/>
  <c r="F122" i="2"/>
  <c r="F192" i="2"/>
  <c r="F395" i="2"/>
  <c r="F164" i="2"/>
  <c r="F381" i="2"/>
  <c r="F199" i="2"/>
  <c r="F269" i="2"/>
  <c r="F248" i="2"/>
  <c r="F423" i="2"/>
  <c r="F388" i="2"/>
  <c r="F94" i="2"/>
  <c r="F346" i="2"/>
  <c r="F234" i="2"/>
  <c r="F535" i="2"/>
  <c r="F311" i="2"/>
  <c r="F542" i="2"/>
  <c r="F507" i="2"/>
  <c r="F332" i="2"/>
  <c r="F241" i="2"/>
  <c r="F206" i="2"/>
  <c r="F59" i="2"/>
  <c r="F87" i="2"/>
  <c r="F255" i="2"/>
  <c r="F318" i="2"/>
  <c r="F339" i="2"/>
  <c r="F451" i="2"/>
  <c r="F472" i="2"/>
  <c r="F493" i="2"/>
  <c r="F577" i="2"/>
  <c r="F570" i="2"/>
  <c r="F549" i="2"/>
  <c r="F500" i="2"/>
  <c r="F458" i="2"/>
  <c r="F409" i="2"/>
  <c r="F374" i="2"/>
  <c r="F360" i="2"/>
  <c r="F297" i="2"/>
  <c r="F227" i="2"/>
  <c r="F220" i="2"/>
  <c r="F143" i="2"/>
  <c r="F129" i="2"/>
  <c r="F80" i="2"/>
  <c r="F66" i="2"/>
  <c r="F150" i="2"/>
  <c r="F283" i="2"/>
  <c r="F304" i="2"/>
  <c r="F430" i="2"/>
  <c r="F563" i="2"/>
  <c r="F605" i="2"/>
  <c r="F612" i="2"/>
  <c r="F598" i="2"/>
  <c r="F528" i="2"/>
  <c r="F465" i="2"/>
  <c r="F353" i="2"/>
  <c r="F262" i="2"/>
  <c r="F136" i="2"/>
  <c r="F185" i="2"/>
  <c r="F157" i="2"/>
  <c r="F325" i="2"/>
  <c r="F276" i="2"/>
  <c r="F213" i="2"/>
  <c r="F115" i="2"/>
  <c r="F178" i="2"/>
  <c r="F437" i="2"/>
  <c r="F584" i="2"/>
  <c r="F591" i="2"/>
  <c r="F514" i="2"/>
  <c r="F479" i="2"/>
  <c r="F444" i="2"/>
  <c r="F416" i="2"/>
  <c r="F402" i="2"/>
  <c r="F367" i="2"/>
  <c r="F290" i="2"/>
  <c r="F171" i="2"/>
  <c r="F108" i="2"/>
  <c r="F10" i="2"/>
  <c r="F3" i="2"/>
  <c r="F52" i="2"/>
  <c r="F101" i="2"/>
  <c r="F73" i="2"/>
  <c r="F38" i="2"/>
  <c r="F45" i="2"/>
  <c r="F24" i="2"/>
  <c r="F17" i="2"/>
  <c r="F31" i="2"/>
  <c r="H10" i="2" l="1"/>
  <c r="H535" i="2"/>
  <c r="H325" i="2"/>
  <c r="H514" i="2"/>
  <c r="H24" i="2"/>
  <c r="H570" i="2"/>
  <c r="H563" i="2"/>
  <c r="H507" i="2"/>
  <c r="H416" i="2"/>
  <c r="H605" i="2"/>
  <c r="H598" i="2"/>
  <c r="H493" i="2"/>
  <c r="H591" i="2"/>
  <c r="H528" i="2"/>
  <c r="H577" i="2"/>
  <c r="H437" i="2"/>
  <c r="H66" i="2"/>
  <c r="H521" i="2"/>
  <c r="H360" i="2"/>
  <c r="H472" i="2"/>
  <c r="H255" i="2"/>
  <c r="H164" i="2"/>
  <c r="H38" i="2"/>
  <c r="H129" i="2"/>
  <c r="H542" i="2"/>
  <c r="H381" i="2"/>
  <c r="H423" i="2"/>
  <c r="H262" i="2"/>
  <c r="H94" i="2"/>
  <c r="H430" i="2"/>
  <c r="H171" i="2"/>
  <c r="H192" i="2"/>
  <c r="H157" i="2"/>
  <c r="H45" i="2"/>
  <c r="H31" i="2"/>
  <c r="H248" i="2"/>
  <c r="H388" i="2"/>
  <c r="H500" i="2"/>
  <c r="H451" i="2"/>
  <c r="H227" i="2"/>
  <c r="H612" i="2"/>
  <c r="H220" i="2"/>
  <c r="H206" i="2"/>
  <c r="H143" i="2"/>
  <c r="H556" i="2"/>
  <c r="H150" i="2"/>
  <c r="H87" i="2"/>
  <c r="H549" i="2"/>
  <c r="H283" i="2"/>
  <c r="H409" i="2"/>
  <c r="H297" i="2"/>
  <c r="H185" i="2"/>
  <c r="H374" i="2"/>
  <c r="H52" i="2"/>
  <c r="H290" i="2"/>
  <c r="H178" i="2"/>
  <c r="H584" i="2"/>
  <c r="H444" i="2"/>
  <c r="H367" i="2"/>
  <c r="H136" i="2"/>
  <c r="H479" i="2"/>
  <c r="H304" i="2"/>
  <c r="H269" i="2"/>
  <c r="H332" i="2"/>
  <c r="H276" i="2"/>
  <c r="H17" i="2"/>
  <c r="H101" i="2"/>
  <c r="H311" i="2"/>
  <c r="H59" i="2"/>
  <c r="H73" i="2"/>
  <c r="H108" i="2"/>
  <c r="H395" i="2"/>
  <c r="H353" i="2"/>
  <c r="H241" i="2"/>
  <c r="H122" i="2"/>
  <c r="H318" i="2"/>
  <c r="H213" i="2"/>
  <c r="H458" i="2"/>
  <c r="H346" i="2"/>
  <c r="H234" i="2"/>
  <c r="H115" i="2"/>
  <c r="H486" i="2"/>
  <c r="H465" i="2"/>
  <c r="H402" i="2"/>
  <c r="H339" i="2"/>
  <c r="H80" i="2"/>
  <c r="H199" i="2"/>
  <c r="P191" i="1"/>
  <c r="P192" i="1"/>
  <c r="P284" i="1"/>
  <c r="P83" i="1"/>
  <c r="P163" i="1"/>
  <c r="P164" i="1"/>
  <c r="P45" i="1"/>
  <c r="P46" i="1"/>
  <c r="P47" i="1"/>
  <c r="P84" i="1"/>
  <c r="P101" i="1"/>
  <c r="P131" i="1"/>
  <c r="P200" i="1"/>
  <c r="P254" i="1"/>
  <c r="P309" i="1"/>
  <c r="P310" i="1"/>
  <c r="P311" i="1"/>
  <c r="P16" i="1"/>
  <c r="P17" i="1"/>
  <c r="P232" i="1"/>
  <c r="P233" i="1"/>
  <c r="P102" i="1"/>
  <c r="P255" i="1"/>
  <c r="P256" i="1"/>
  <c r="P142" i="1"/>
  <c r="P312" i="1"/>
  <c r="P234" i="1"/>
  <c r="P235" i="1"/>
  <c r="P257" i="1"/>
  <c r="P313" i="1"/>
  <c r="P314" i="1"/>
  <c r="P315" i="1"/>
  <c r="P10" i="1"/>
  <c r="P12" i="1"/>
  <c r="P19" i="1"/>
  <c r="P42" i="1"/>
  <c r="P267" i="1"/>
  <c r="P268" i="1"/>
  <c r="P135" i="1"/>
  <c r="P269" i="1"/>
  <c r="P270" i="1"/>
  <c r="P96" i="1"/>
  <c r="P97" i="1"/>
  <c r="P50" i="1"/>
  <c r="P72" i="1"/>
  <c r="P89" i="1"/>
  <c r="P98" i="1"/>
  <c r="P104" i="1"/>
  <c r="P130" i="1"/>
  <c r="P137" i="1"/>
  <c r="P189" i="1"/>
  <c r="P190" i="1"/>
  <c r="P193" i="1"/>
  <c r="P273" i="1"/>
  <c r="P237" i="1"/>
  <c r="P274" i="1"/>
  <c r="P308" i="1"/>
  <c r="P275" i="1"/>
  <c r="P280" i="1"/>
  <c r="P285" i="1"/>
  <c r="P321" i="1"/>
  <c r="P322" i="1"/>
  <c r="P323" i="1"/>
  <c r="P264" i="1"/>
  <c r="P319" i="1"/>
  <c r="P265" i="1"/>
  <c r="P266" i="1"/>
  <c r="P14" i="1"/>
  <c r="P15" i="1"/>
  <c r="P92" i="1"/>
  <c r="P93" i="1"/>
  <c r="P94" i="1"/>
  <c r="P198" i="1"/>
  <c r="P199" i="1"/>
  <c r="P281" i="1"/>
  <c r="P7" i="1"/>
  <c r="P145" i="1"/>
  <c r="P146" i="1"/>
  <c r="P147" i="1"/>
  <c r="P148" i="1"/>
  <c r="P11" i="1"/>
  <c r="P49" i="1"/>
  <c r="P68" i="1"/>
  <c r="P88" i="1"/>
  <c r="P129" i="1"/>
  <c r="P136" i="1"/>
  <c r="P204" i="1"/>
  <c r="P236" i="1"/>
  <c r="P271" i="1"/>
  <c r="P320" i="1"/>
  <c r="P100" i="1"/>
  <c r="P230" i="1"/>
  <c r="P128" i="1"/>
  <c r="P141" i="1"/>
  <c r="P188" i="1"/>
  <c r="P231" i="1"/>
  <c r="P278" i="1"/>
  <c r="P282" i="1"/>
  <c r="P229" i="1"/>
  <c r="P2" i="1"/>
  <c r="P3" i="1"/>
  <c r="P4" i="1"/>
  <c r="P5" i="1"/>
  <c r="P6" i="1"/>
  <c r="P21" i="1"/>
  <c r="P22" i="1"/>
  <c r="P23" i="1"/>
  <c r="P24" i="1"/>
  <c r="P25" i="1"/>
  <c r="P26" i="1"/>
  <c r="P27" i="1"/>
  <c r="P765" i="1"/>
  <c r="P28" i="1"/>
  <c r="P29" i="1"/>
  <c r="P30" i="1"/>
  <c r="P31" i="1"/>
  <c r="P32" i="1"/>
  <c r="P33" i="1"/>
  <c r="P34" i="1"/>
  <c r="P35" i="1"/>
  <c r="P36" i="1"/>
  <c r="P37" i="1"/>
  <c r="P75" i="1"/>
  <c r="P76" i="1"/>
  <c r="P77" i="1"/>
  <c r="P78" i="1"/>
  <c r="P79" i="1"/>
  <c r="P80" i="1"/>
  <c r="P766" i="1"/>
  <c r="P107" i="1"/>
  <c r="P108" i="1"/>
  <c r="P109" i="1"/>
  <c r="P105" i="1"/>
  <c r="P110" i="1"/>
  <c r="P111" i="1"/>
  <c r="P112" i="1"/>
  <c r="P113" i="1"/>
  <c r="P114" i="1"/>
  <c r="P767" i="1"/>
  <c r="P115" i="1"/>
  <c r="P116" i="1"/>
  <c r="P117" i="1"/>
  <c r="P118" i="1"/>
  <c r="P119" i="1"/>
  <c r="P120" i="1"/>
  <c r="P121" i="1"/>
  <c r="P122" i="1"/>
  <c r="P768" i="1"/>
  <c r="P123" i="1"/>
  <c r="P124" i="1"/>
  <c r="P106" i="1"/>
  <c r="P150" i="1"/>
  <c r="P151" i="1"/>
  <c r="P152" i="1"/>
  <c r="P153" i="1"/>
  <c r="P154" i="1"/>
  <c r="P155" i="1"/>
  <c r="P156" i="1"/>
  <c r="P157" i="1"/>
  <c r="P158" i="1"/>
  <c r="P159" i="1"/>
  <c r="P160" i="1"/>
  <c r="P769" i="1"/>
  <c r="P206" i="1"/>
  <c r="P207" i="1"/>
  <c r="P208" i="1"/>
  <c r="P238" i="1"/>
  <c r="P209" i="1"/>
  <c r="P210" i="1"/>
  <c r="P211" i="1"/>
  <c r="P212" i="1"/>
  <c r="P213" i="1"/>
  <c r="P214" i="1"/>
  <c r="P770" i="1"/>
  <c r="P215" i="1"/>
  <c r="P216" i="1"/>
  <c r="P239" i="1"/>
  <c r="P217" i="1"/>
  <c r="P218" i="1"/>
  <c r="P219" i="1"/>
  <c r="P771" i="1"/>
  <c r="P220" i="1"/>
  <c r="P221" i="1"/>
  <c r="P222" i="1"/>
  <c r="P223" i="1"/>
  <c r="P772" i="1"/>
  <c r="P287" i="1"/>
  <c r="P303" i="1"/>
  <c r="P304" i="1"/>
  <c r="P288" i="1"/>
  <c r="P773" i="1"/>
  <c r="P289" i="1"/>
  <c r="P290" i="1"/>
  <c r="P291" i="1"/>
  <c r="P292" i="1"/>
  <c r="P286" i="1"/>
  <c r="P293" i="1"/>
  <c r="P294" i="1"/>
  <c r="P295" i="1"/>
  <c r="P296" i="1"/>
  <c r="P297" i="1"/>
  <c r="P298" i="1"/>
  <c r="P299" i="1"/>
  <c r="P300" i="1"/>
  <c r="P301" i="1"/>
  <c r="P73" i="1"/>
  <c r="P74" i="1"/>
  <c r="P18" i="1"/>
  <c r="P40" i="1"/>
  <c r="P41" i="1"/>
  <c r="P85" i="1"/>
  <c r="P86" i="1"/>
  <c r="P103" i="1"/>
  <c r="P132" i="1"/>
  <c r="P133" i="1"/>
  <c r="P201" i="1"/>
  <c r="P202" i="1"/>
  <c r="P258" i="1"/>
  <c r="P259" i="1"/>
  <c r="P316" i="1"/>
  <c r="P317" i="1"/>
  <c r="P143" i="1"/>
  <c r="P144" i="1"/>
  <c r="P263" i="1"/>
  <c r="P196" i="1"/>
  <c r="P197" i="1"/>
  <c r="P305" i="1"/>
  <c r="P138" i="1"/>
  <c r="P38" i="1"/>
  <c r="P51" i="1"/>
  <c r="P91" i="1"/>
  <c r="P162" i="1"/>
  <c r="P81" i="1"/>
  <c r="P277" i="1"/>
  <c r="P44" i="1"/>
  <c r="P125" i="1"/>
  <c r="P195" i="1"/>
  <c r="P224" i="1"/>
  <c r="P8" i="1"/>
  <c r="P9" i="1"/>
  <c r="P48" i="1"/>
  <c r="P95" i="1"/>
  <c r="P134" i="1"/>
  <c r="P203" i="1"/>
  <c r="P262" i="1"/>
  <c r="P283" i="1"/>
  <c r="P318" i="1"/>
  <c r="P276" i="1"/>
  <c r="P69" i="1"/>
  <c r="P70" i="1"/>
  <c r="P71" i="1"/>
  <c r="P165" i="1"/>
  <c r="P166" i="1"/>
  <c r="P272" i="1"/>
  <c r="P240" i="1"/>
  <c r="P99" i="1"/>
  <c r="P140" i="1"/>
  <c r="P225" i="1"/>
  <c r="P13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227" i="1"/>
  <c r="P228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60" i="1"/>
  <c r="P205" i="1"/>
  <c r="P20" i="1"/>
  <c r="P43" i="1"/>
  <c r="P90" i="1"/>
  <c r="P149" i="1"/>
  <c r="P324" i="1"/>
  <c r="P261" i="1"/>
  <c r="P194" i="1"/>
  <c r="P161" i="1"/>
  <c r="P279" i="1"/>
  <c r="P167" i="1"/>
  <c r="P82" i="1"/>
  <c r="P306" i="1"/>
  <c r="P307" i="1"/>
  <c r="P39" i="1"/>
  <c r="P126" i="1"/>
  <c r="P127" i="1"/>
  <c r="P226" i="1"/>
  <c r="P168" i="1"/>
  <c r="P169" i="1"/>
  <c r="P302" i="1"/>
  <c r="P139" i="1"/>
  <c r="P346" i="1"/>
  <c r="P348" i="1"/>
  <c r="P349" i="1"/>
  <c r="P351" i="1"/>
  <c r="P352" i="1"/>
  <c r="P345" i="1"/>
  <c r="P774" i="1"/>
  <c r="P325" i="1"/>
  <c r="P326" i="1"/>
  <c r="P327" i="1"/>
  <c r="P328" i="1"/>
  <c r="P347" i="1"/>
  <c r="P329" i="1"/>
  <c r="P331" i="1"/>
  <c r="P332" i="1"/>
  <c r="P335" i="1"/>
  <c r="P336" i="1"/>
  <c r="P337" i="1"/>
  <c r="P338" i="1"/>
  <c r="P339" i="1"/>
  <c r="P340" i="1"/>
  <c r="P341" i="1"/>
  <c r="P342" i="1"/>
  <c r="P343" i="1"/>
  <c r="P344" i="1"/>
  <c r="P350" i="1"/>
  <c r="P330" i="1"/>
  <c r="P333" i="1"/>
  <c r="P334" i="1"/>
  <c r="P369" i="1"/>
  <c r="P363" i="1"/>
  <c r="P385" i="1"/>
  <c r="P384" i="1"/>
  <c r="P410" i="1"/>
  <c r="P366" i="1"/>
  <c r="P367" i="1"/>
  <c r="P388" i="1"/>
  <c r="P414" i="1"/>
  <c r="P415" i="1"/>
  <c r="P364" i="1"/>
  <c r="P365" i="1"/>
  <c r="P381" i="1"/>
  <c r="P382" i="1"/>
  <c r="P370" i="1"/>
  <c r="P413" i="1"/>
  <c r="P383" i="1"/>
  <c r="P353" i="1"/>
  <c r="P354" i="1"/>
  <c r="P355" i="1"/>
  <c r="P373" i="1"/>
  <c r="P374" i="1"/>
  <c r="P375" i="1"/>
  <c r="P376" i="1"/>
  <c r="P392" i="1"/>
  <c r="P393" i="1"/>
  <c r="P394" i="1"/>
  <c r="P395" i="1"/>
  <c r="P396" i="1"/>
  <c r="P397" i="1"/>
  <c r="P398" i="1"/>
  <c r="P399" i="1"/>
  <c r="P400" i="1"/>
  <c r="P775" i="1"/>
  <c r="P401" i="1"/>
  <c r="P402" i="1"/>
  <c r="P403" i="1"/>
  <c r="P404" i="1"/>
  <c r="P391" i="1"/>
  <c r="P405" i="1"/>
  <c r="P406" i="1"/>
  <c r="P407" i="1"/>
  <c r="P361" i="1"/>
  <c r="P362" i="1"/>
  <c r="P379" i="1"/>
  <c r="P411" i="1"/>
  <c r="P412" i="1"/>
  <c r="P389" i="1"/>
  <c r="P380" i="1"/>
  <c r="P390" i="1"/>
  <c r="P357" i="1"/>
  <c r="P409" i="1"/>
  <c r="P387" i="1"/>
  <c r="P371" i="1"/>
  <c r="P372" i="1"/>
  <c r="P386" i="1"/>
  <c r="P358" i="1"/>
  <c r="P377" i="1"/>
  <c r="P378" i="1"/>
  <c r="P356" i="1"/>
  <c r="P408" i="1"/>
  <c r="P368" i="1"/>
  <c r="P359" i="1"/>
  <c r="P360" i="1"/>
  <c r="P437" i="1"/>
  <c r="P444" i="1"/>
  <c r="P435" i="1"/>
  <c r="P441" i="1"/>
  <c r="P442" i="1"/>
  <c r="P443" i="1"/>
  <c r="P436" i="1"/>
  <c r="P416" i="1"/>
  <c r="P417" i="1"/>
  <c r="P418" i="1"/>
  <c r="P419" i="1"/>
  <c r="P420" i="1"/>
  <c r="P421" i="1"/>
  <c r="P422" i="1"/>
  <c r="P438" i="1"/>
  <c r="P439" i="1"/>
  <c r="P423" i="1"/>
  <c r="P440" i="1"/>
  <c r="P426" i="1"/>
  <c r="P427" i="1"/>
  <c r="P428" i="1"/>
  <c r="P429" i="1"/>
  <c r="P430" i="1"/>
  <c r="P431" i="1"/>
  <c r="P432" i="1"/>
  <c r="P433" i="1"/>
  <c r="P434" i="1"/>
  <c r="P424" i="1"/>
  <c r="P425" i="1"/>
  <c r="P469" i="1"/>
  <c r="P464" i="1"/>
  <c r="P467" i="1"/>
  <c r="P468" i="1"/>
  <c r="P461" i="1"/>
  <c r="P462" i="1"/>
  <c r="P463" i="1"/>
  <c r="P473" i="1"/>
  <c r="P474" i="1"/>
  <c r="P460" i="1"/>
  <c r="P459" i="1"/>
  <c r="P470" i="1"/>
  <c r="P458" i="1"/>
  <c r="P446" i="1"/>
  <c r="P447" i="1"/>
  <c r="P448" i="1"/>
  <c r="P449" i="1"/>
  <c r="P450" i="1"/>
  <c r="P451" i="1"/>
  <c r="P452" i="1"/>
  <c r="P453" i="1"/>
  <c r="P454" i="1"/>
  <c r="P466" i="1"/>
  <c r="P455" i="1"/>
  <c r="P465" i="1"/>
  <c r="P471" i="1"/>
  <c r="P472" i="1"/>
  <c r="P456" i="1"/>
  <c r="P457" i="1"/>
  <c r="P475" i="1"/>
  <c r="P478" i="1"/>
  <c r="P479" i="1"/>
  <c r="P482" i="1"/>
  <c r="P480" i="1"/>
  <c r="P481" i="1"/>
  <c r="P496" i="1"/>
  <c r="P477" i="1"/>
  <c r="P476" i="1"/>
  <c r="P486" i="1"/>
  <c r="P487" i="1"/>
  <c r="P488" i="1"/>
  <c r="P484" i="1"/>
  <c r="P489" i="1"/>
  <c r="P490" i="1"/>
  <c r="P491" i="1"/>
  <c r="P492" i="1"/>
  <c r="P493" i="1"/>
  <c r="P494" i="1"/>
  <c r="P495" i="1"/>
  <c r="P483" i="1"/>
  <c r="P485" i="1"/>
  <c r="P537" i="1"/>
  <c r="P506" i="1"/>
  <c r="P507" i="1"/>
  <c r="P508" i="1"/>
  <c r="P509" i="1"/>
  <c r="P529" i="1"/>
  <c r="P530" i="1"/>
  <c r="P531" i="1"/>
  <c r="P510" i="1"/>
  <c r="P511" i="1"/>
  <c r="P512" i="1"/>
  <c r="P535" i="1"/>
  <c r="P519" i="1"/>
  <c r="P540" i="1"/>
  <c r="P536" i="1"/>
  <c r="P517" i="1"/>
  <c r="P518" i="1"/>
  <c r="P516" i="1"/>
  <c r="P538" i="1"/>
  <c r="P527" i="1"/>
  <c r="P528" i="1"/>
  <c r="P497" i="1"/>
  <c r="P498" i="1"/>
  <c r="P499" i="1"/>
  <c r="P500" i="1"/>
  <c r="P501" i="1"/>
  <c r="P502" i="1"/>
  <c r="P503" i="1"/>
  <c r="P513" i="1"/>
  <c r="P514" i="1"/>
  <c r="P532" i="1"/>
  <c r="P533" i="1"/>
  <c r="P534" i="1"/>
  <c r="P505" i="1"/>
  <c r="P515" i="1"/>
  <c r="P539" i="1"/>
  <c r="P520" i="1"/>
  <c r="P523" i="1"/>
  <c r="P524" i="1"/>
  <c r="P525" i="1"/>
  <c r="P526" i="1"/>
  <c r="P504" i="1"/>
  <c r="P522" i="1"/>
  <c r="P521" i="1"/>
  <c r="P591" i="1"/>
  <c r="P592" i="1"/>
  <c r="P593" i="1"/>
  <c r="P594" i="1"/>
  <c r="P595" i="1"/>
  <c r="P596" i="1"/>
  <c r="P597" i="1"/>
  <c r="P598" i="1"/>
  <c r="P605" i="1"/>
  <c r="P603" i="1"/>
  <c r="P604" i="1"/>
  <c r="P576" i="1"/>
  <c r="P563" i="1"/>
  <c r="P564" i="1"/>
  <c r="P577" i="1"/>
  <c r="P578" i="1"/>
  <c r="P579" i="1"/>
  <c r="P565" i="1"/>
  <c r="P566" i="1"/>
  <c r="P567" i="1"/>
  <c r="P580" i="1"/>
  <c r="P581" i="1"/>
  <c r="P568" i="1"/>
  <c r="P569" i="1"/>
  <c r="P570" i="1"/>
  <c r="P571" i="1"/>
  <c r="P572" i="1"/>
  <c r="P573" i="1"/>
  <c r="P574" i="1"/>
  <c r="P575" i="1"/>
  <c r="P582" i="1"/>
  <c r="P583" i="1"/>
  <c r="P584" i="1"/>
  <c r="P599" i="1"/>
  <c r="P600" i="1"/>
  <c r="P601" i="1"/>
  <c r="P586" i="1"/>
  <c r="P587" i="1"/>
  <c r="P589" i="1"/>
  <c r="P590" i="1"/>
  <c r="P585" i="1"/>
  <c r="P602" i="1"/>
  <c r="P588" i="1"/>
  <c r="P615" i="1"/>
  <c r="P617" i="1"/>
  <c r="P618" i="1"/>
  <c r="P619" i="1"/>
  <c r="P620" i="1"/>
  <c r="P621" i="1"/>
  <c r="P616" i="1"/>
  <c r="P614" i="1"/>
  <c r="P606" i="1"/>
  <c r="P608" i="1"/>
  <c r="P613" i="1"/>
  <c r="P609" i="1"/>
  <c r="P610" i="1"/>
  <c r="P611" i="1"/>
  <c r="P612" i="1"/>
  <c r="P607" i="1"/>
  <c r="P637" i="1"/>
  <c r="P636" i="1"/>
  <c r="P645" i="1"/>
  <c r="P627" i="1"/>
  <c r="P630" i="1"/>
  <c r="P622" i="1"/>
  <c r="P623" i="1"/>
  <c r="P634" i="1"/>
  <c r="P633" i="1"/>
  <c r="P625" i="1"/>
  <c r="P652" i="1"/>
  <c r="P653" i="1"/>
  <c r="P639" i="1"/>
  <c r="P631" i="1"/>
  <c r="P632" i="1"/>
  <c r="P641" i="1"/>
  <c r="P640" i="1"/>
  <c r="P629" i="1"/>
  <c r="P624" i="1"/>
  <c r="P626" i="1"/>
  <c r="P638" i="1"/>
  <c r="P628" i="1"/>
  <c r="P646" i="1"/>
  <c r="P654" i="1"/>
  <c r="P648" i="1"/>
  <c r="P651" i="1"/>
  <c r="P642" i="1"/>
  <c r="P647" i="1"/>
  <c r="P643" i="1"/>
  <c r="P644" i="1"/>
  <c r="P649" i="1"/>
  <c r="P650" i="1"/>
  <c r="P635" i="1"/>
  <c r="P686" i="1"/>
  <c r="P693" i="1"/>
  <c r="P694" i="1"/>
  <c r="P695" i="1"/>
  <c r="P696" i="1"/>
  <c r="P697" i="1"/>
  <c r="P690" i="1"/>
  <c r="P684" i="1"/>
  <c r="P685" i="1"/>
  <c r="P677" i="1"/>
  <c r="P678" i="1"/>
  <c r="P679" i="1"/>
  <c r="P687" i="1"/>
  <c r="P688" i="1"/>
  <c r="P689" i="1"/>
  <c r="P691" i="1"/>
  <c r="P692" i="1"/>
  <c r="P683" i="1"/>
  <c r="P681" i="1"/>
  <c r="P682" i="1"/>
  <c r="P680" i="1"/>
  <c r="P709" i="1"/>
  <c r="P702" i="1"/>
  <c r="P703" i="1"/>
  <c r="P710" i="1"/>
  <c r="P716" i="1"/>
  <c r="P714" i="1"/>
  <c r="P715" i="1"/>
  <c r="P718" i="1"/>
  <c r="P704" i="1"/>
  <c r="P705" i="1"/>
  <c r="P711" i="1"/>
  <c r="P712" i="1"/>
  <c r="P701" i="1"/>
  <c r="P706" i="1"/>
  <c r="P713" i="1"/>
  <c r="P719" i="1"/>
  <c r="P717" i="1"/>
  <c r="P708" i="1"/>
  <c r="P707" i="1"/>
  <c r="P733" i="1"/>
  <c r="P734" i="1"/>
  <c r="P736" i="1"/>
  <c r="P737" i="1"/>
  <c r="P735" i="1"/>
  <c r="P738" i="1"/>
  <c r="P739" i="1"/>
  <c r="P740" i="1"/>
  <c r="P720" i="1"/>
  <c r="P721" i="1"/>
  <c r="P722" i="1"/>
  <c r="P723" i="1"/>
  <c r="P724" i="1"/>
  <c r="P725" i="1"/>
  <c r="P726" i="1"/>
  <c r="P727" i="1"/>
  <c r="P728" i="1"/>
  <c r="P729" i="1"/>
  <c r="P730" i="1"/>
  <c r="P741" i="1"/>
  <c r="P731" i="1"/>
  <c r="P732" i="1"/>
  <c r="P756" i="1"/>
  <c r="Q756" i="1" s="1"/>
  <c r="P751" i="1"/>
  <c r="Q751" i="1" s="1"/>
  <c r="P758" i="1"/>
  <c r="Q758" i="1" s="1"/>
  <c r="P753" i="1"/>
  <c r="Q753" i="1" s="1"/>
  <c r="P754" i="1"/>
  <c r="Q754" i="1" s="1"/>
  <c r="P755" i="1"/>
  <c r="Q755" i="1" s="1"/>
  <c r="P750" i="1"/>
  <c r="Q750" i="1" s="1"/>
  <c r="P742" i="1"/>
  <c r="P743" i="1"/>
  <c r="P744" i="1"/>
  <c r="P745" i="1"/>
  <c r="P746" i="1"/>
  <c r="P748" i="1"/>
  <c r="Q748" i="1" s="1"/>
  <c r="P752" i="1"/>
  <c r="Q752" i="1" s="1"/>
  <c r="P759" i="1"/>
  <c r="Q759" i="1" s="1"/>
  <c r="P747" i="1"/>
  <c r="P757" i="1"/>
  <c r="Q757" i="1" s="1"/>
  <c r="P749" i="1"/>
  <c r="Q749" i="1" s="1"/>
  <c r="P761" i="1"/>
  <c r="Q761" i="1" s="1"/>
  <c r="P762" i="1"/>
  <c r="Q762" i="1" s="1"/>
  <c r="P764" i="1"/>
  <c r="Q764" i="1" s="1"/>
  <c r="P763" i="1"/>
  <c r="Q763" i="1" s="1"/>
  <c r="P760" i="1"/>
  <c r="Q760" i="1" s="1"/>
  <c r="P794" i="1"/>
  <c r="Q794" i="1" s="1"/>
  <c r="P787" i="1"/>
  <c r="Q787" i="1" s="1"/>
  <c r="P788" i="1"/>
  <c r="Q788" i="1" s="1"/>
  <c r="P789" i="1"/>
  <c r="Q789" i="1" s="1"/>
  <c r="P796" i="1"/>
  <c r="Q796" i="1" s="1"/>
  <c r="P793" i="1"/>
  <c r="Q793" i="1" s="1"/>
  <c r="P786" i="1"/>
  <c r="Q786" i="1" s="1"/>
  <c r="P795" i="1"/>
  <c r="Q795" i="1" s="1"/>
  <c r="P797" i="1"/>
  <c r="Q797" i="1" s="1"/>
  <c r="P798" i="1"/>
  <c r="Q798" i="1" s="1"/>
  <c r="P799" i="1"/>
  <c r="Q799" i="1" s="1"/>
  <c r="P800" i="1"/>
  <c r="Q800" i="1" s="1"/>
  <c r="P776" i="1"/>
  <c r="Q776" i="1" s="1"/>
  <c r="P801" i="1"/>
  <c r="Q801" i="1" s="1"/>
  <c r="P802" i="1"/>
  <c r="Q802" i="1" s="1"/>
  <c r="P790" i="1"/>
  <c r="Q790" i="1" s="1"/>
  <c r="P791" i="1"/>
  <c r="Q791" i="1" s="1"/>
  <c r="P780" i="1"/>
  <c r="Q780" i="1" s="1"/>
  <c r="P781" i="1"/>
  <c r="Q781" i="1" s="1"/>
  <c r="P782" i="1"/>
  <c r="Q782" i="1" s="1"/>
  <c r="P783" i="1"/>
  <c r="Q783" i="1" s="1"/>
  <c r="P784" i="1"/>
  <c r="Q784" i="1" s="1"/>
  <c r="P792" i="1"/>
  <c r="Q792" i="1" s="1"/>
  <c r="P803" i="1"/>
  <c r="Q803" i="1" s="1"/>
  <c r="P804" i="1"/>
  <c r="Q804" i="1" s="1"/>
  <c r="P785" i="1"/>
  <c r="Q785" i="1" s="1"/>
  <c r="P777" i="1"/>
  <c r="Q777" i="1" s="1"/>
  <c r="P778" i="1"/>
  <c r="Q778" i="1" s="1"/>
  <c r="P779" i="1"/>
  <c r="Q779" i="1" s="1"/>
  <c r="P837" i="1"/>
  <c r="Q837" i="1" s="1"/>
  <c r="P827" i="1"/>
  <c r="Q827" i="1" s="1"/>
  <c r="P863" i="1"/>
  <c r="Q863" i="1" s="1"/>
  <c r="P820" i="1"/>
  <c r="Q820" i="1" s="1"/>
  <c r="P821" i="1"/>
  <c r="Q821" i="1" s="1"/>
  <c r="P832" i="1"/>
  <c r="Q832" i="1" s="1"/>
  <c r="P840" i="1"/>
  <c r="Q840" i="1" s="1"/>
  <c r="P859" i="1"/>
  <c r="Q859" i="1" s="1"/>
  <c r="P867" i="1"/>
  <c r="Q867" i="1" s="1"/>
  <c r="P857" i="1"/>
  <c r="Q857" i="1" s="1"/>
  <c r="P854" i="1"/>
  <c r="Q854" i="1" s="1"/>
  <c r="P850" i="1"/>
  <c r="Q850" i="1" s="1"/>
  <c r="P851" i="1"/>
  <c r="Q851" i="1" s="1"/>
  <c r="P852" i="1"/>
  <c r="Q852" i="1" s="1"/>
  <c r="P853" i="1"/>
  <c r="Q853" i="1" s="1"/>
  <c r="P831" i="1"/>
  <c r="Q831" i="1" s="1"/>
  <c r="P838" i="1"/>
  <c r="Q838" i="1" s="1"/>
  <c r="P849" i="1"/>
  <c r="Q849" i="1" s="1"/>
  <c r="P858" i="1"/>
  <c r="Q858" i="1" s="1"/>
  <c r="P866" i="1"/>
  <c r="Q866" i="1" s="1"/>
  <c r="P822" i="1"/>
  <c r="Q822" i="1" s="1"/>
  <c r="P819" i="1"/>
  <c r="Q819" i="1" s="1"/>
  <c r="P836" i="1"/>
  <c r="Q836" i="1" s="1"/>
  <c r="P855" i="1"/>
  <c r="Q855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41" i="1"/>
  <c r="Q841" i="1" s="1"/>
  <c r="P842" i="1"/>
  <c r="Q842" i="1" s="1"/>
  <c r="P843" i="1"/>
  <c r="Q843" i="1" s="1"/>
  <c r="P844" i="1"/>
  <c r="Q844" i="1" s="1"/>
  <c r="P828" i="1"/>
  <c r="Q828" i="1" s="1"/>
  <c r="P829" i="1"/>
  <c r="Q829" i="1" s="1"/>
  <c r="P864" i="1"/>
  <c r="Q864" i="1" s="1"/>
  <c r="P865" i="1"/>
  <c r="Q865" i="1" s="1"/>
  <c r="P818" i="1"/>
  <c r="Q818" i="1" s="1"/>
  <c r="P848" i="1"/>
  <c r="Q848" i="1" s="1"/>
  <c r="P845" i="1"/>
  <c r="Q845" i="1" s="1"/>
  <c r="P834" i="1"/>
  <c r="Q834" i="1" s="1"/>
  <c r="P835" i="1"/>
  <c r="Q835" i="1" s="1"/>
  <c r="P846" i="1"/>
  <c r="Q846" i="1" s="1"/>
  <c r="P824" i="1"/>
  <c r="Q824" i="1" s="1"/>
  <c r="P830" i="1"/>
  <c r="Q830" i="1" s="1"/>
  <c r="P856" i="1"/>
  <c r="Q856" i="1" s="1"/>
  <c r="P839" i="1"/>
  <c r="Q839" i="1" s="1"/>
  <c r="P860" i="1"/>
  <c r="Q860" i="1" s="1"/>
  <c r="P861" i="1"/>
  <c r="Q861" i="1" s="1"/>
  <c r="P825" i="1"/>
  <c r="Q825" i="1" s="1"/>
  <c r="P826" i="1"/>
  <c r="Q826" i="1" s="1"/>
  <c r="P833" i="1"/>
  <c r="Q833" i="1" s="1"/>
  <c r="P817" i="1"/>
  <c r="Q817" i="1" s="1"/>
  <c r="P847" i="1"/>
  <c r="Q847" i="1" s="1"/>
  <c r="P823" i="1"/>
  <c r="Q823" i="1" s="1"/>
  <c r="P862" i="1"/>
  <c r="Q862" i="1" s="1"/>
  <c r="P892" i="1"/>
  <c r="Q892" i="1" s="1"/>
  <c r="P893" i="1"/>
  <c r="Q893" i="1" s="1"/>
  <c r="P899" i="1"/>
  <c r="Q899" i="1" s="1"/>
  <c r="P898" i="1"/>
  <c r="Q898" i="1" s="1"/>
  <c r="P891" i="1"/>
  <c r="Q891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68" i="1"/>
  <c r="Q868" i="1" s="1"/>
  <c r="P882" i="1"/>
  <c r="Q882" i="1" s="1"/>
  <c r="P883" i="1"/>
  <c r="Q883" i="1" s="1"/>
  <c r="P884" i="1"/>
  <c r="Q884" i="1" s="1"/>
  <c r="P885" i="1"/>
  <c r="Q885" i="1" s="1"/>
  <c r="P896" i="1"/>
  <c r="Q896" i="1" s="1"/>
  <c r="P886" i="1"/>
  <c r="Q886" i="1" s="1"/>
  <c r="P888" i="1"/>
  <c r="Q888" i="1" s="1"/>
  <c r="P919" i="1"/>
  <c r="Q919" i="1" s="1"/>
  <c r="P904" i="1"/>
  <c r="Q904" i="1" s="1"/>
  <c r="P894" i="1"/>
  <c r="Q894" i="1" s="1"/>
  <c r="P895" i="1"/>
  <c r="Q895" i="1" s="1"/>
  <c r="P900" i="1"/>
  <c r="Q900" i="1" s="1"/>
  <c r="P922" i="1"/>
  <c r="Q922" i="1" s="1"/>
  <c r="P923" i="1"/>
  <c r="Q923" i="1" s="1"/>
  <c r="P932" i="1"/>
  <c r="Q932" i="1" s="1"/>
  <c r="P933" i="1"/>
  <c r="Q933" i="1" s="1"/>
  <c r="P920" i="1"/>
  <c r="Q920" i="1" s="1"/>
  <c r="P937" i="1"/>
  <c r="Q937" i="1" s="1"/>
  <c r="P916" i="1"/>
  <c r="Q916" i="1" s="1"/>
  <c r="P925" i="1"/>
  <c r="Q925" i="1" s="1"/>
  <c r="P926" i="1"/>
  <c r="Q926" i="1" s="1"/>
  <c r="P927" i="1"/>
  <c r="Q927" i="1" s="1"/>
  <c r="P906" i="1"/>
  <c r="Q906" i="1" s="1"/>
  <c r="P905" i="1"/>
  <c r="Q905" i="1" s="1"/>
  <c r="P917" i="1"/>
  <c r="Q917" i="1" s="1"/>
  <c r="P918" i="1"/>
  <c r="Q918" i="1" s="1"/>
  <c r="P934" i="1"/>
  <c r="Q934" i="1" s="1"/>
  <c r="P890" i="1"/>
  <c r="Q890" i="1" s="1"/>
  <c r="P901" i="1"/>
  <c r="Q901" i="1" s="1"/>
  <c r="P910" i="1"/>
  <c r="Q910" i="1" s="1"/>
  <c r="P930" i="1"/>
  <c r="Q930" i="1" s="1"/>
  <c r="P902" i="1"/>
  <c r="Q902" i="1" s="1"/>
  <c r="P911" i="1"/>
  <c r="Q911" i="1" s="1"/>
  <c r="P897" i="1"/>
  <c r="Q897" i="1" s="1"/>
  <c r="P936" i="1"/>
  <c r="Q936" i="1" s="1"/>
  <c r="P921" i="1"/>
  <c r="Q921" i="1" s="1"/>
  <c r="P935" i="1"/>
  <c r="Q935" i="1" s="1"/>
  <c r="P903" i="1"/>
  <c r="Q903" i="1" s="1"/>
  <c r="P928" i="1"/>
  <c r="Q928" i="1" s="1"/>
  <c r="P913" i="1"/>
  <c r="Q913" i="1" s="1"/>
  <c r="P914" i="1"/>
  <c r="Q914" i="1" s="1"/>
  <c r="P915" i="1"/>
  <c r="Q915" i="1" s="1"/>
  <c r="P907" i="1"/>
  <c r="Q907" i="1" s="1"/>
  <c r="P912" i="1"/>
  <c r="Q912" i="1" s="1"/>
  <c r="P931" i="1"/>
  <c r="Q931" i="1" s="1"/>
  <c r="P887" i="1"/>
  <c r="Q887" i="1" s="1"/>
  <c r="P889" i="1"/>
  <c r="Q889" i="1" s="1"/>
  <c r="P929" i="1"/>
  <c r="Q929" i="1" s="1"/>
  <c r="P909" i="1"/>
  <c r="Q909" i="1" s="1"/>
  <c r="P942" i="1"/>
  <c r="Q942" i="1" s="1"/>
  <c r="P943" i="1"/>
  <c r="Q943" i="1" s="1"/>
  <c r="P975" i="1"/>
  <c r="Q975" i="1" s="1"/>
  <c r="P976" i="1"/>
  <c r="Q976" i="1" s="1"/>
  <c r="P977" i="1"/>
  <c r="Q977" i="1" s="1"/>
  <c r="P944" i="1"/>
  <c r="Q944" i="1" s="1"/>
  <c r="P945" i="1"/>
  <c r="Q945" i="1" s="1"/>
  <c r="P946" i="1"/>
  <c r="Q946" i="1" s="1"/>
  <c r="P966" i="1"/>
  <c r="Q966" i="1" s="1"/>
  <c r="P967" i="1"/>
  <c r="Q967" i="1" s="1"/>
  <c r="P950" i="1"/>
  <c r="Q950" i="1" s="1"/>
  <c r="P981" i="1"/>
  <c r="Q981" i="1" s="1"/>
  <c r="P940" i="1"/>
  <c r="Q940" i="1" s="1"/>
  <c r="P949" i="1"/>
  <c r="Q949" i="1" s="1"/>
  <c r="P969" i="1"/>
  <c r="Q969" i="1" s="1"/>
  <c r="P948" i="1"/>
  <c r="Q948" i="1" s="1"/>
  <c r="P941" i="1"/>
  <c r="Q941" i="1" s="1"/>
  <c r="P938" i="1"/>
  <c r="Q938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8" i="1"/>
  <c r="Q968" i="1" s="1"/>
  <c r="P947" i="1"/>
  <c r="Q947" i="1" s="1"/>
  <c r="P979" i="1"/>
  <c r="Q979" i="1" s="1"/>
  <c r="P978" i="1"/>
  <c r="Q978" i="1" s="1"/>
  <c r="P965" i="1"/>
  <c r="Q965" i="1" s="1"/>
  <c r="P980" i="1"/>
  <c r="Q980" i="1" s="1"/>
  <c r="P939" i="1"/>
  <c r="Q939" i="1" s="1"/>
  <c r="P972" i="1"/>
  <c r="Q972" i="1" s="1"/>
  <c r="P973" i="1"/>
  <c r="Q973" i="1" s="1"/>
  <c r="P970" i="1"/>
  <c r="Q970" i="1" s="1"/>
  <c r="P971" i="1"/>
  <c r="Q971" i="1" s="1"/>
  <c r="P963" i="1"/>
  <c r="Q963" i="1" s="1"/>
  <c r="P964" i="1"/>
  <c r="Q964" i="1" s="1"/>
  <c r="P974" i="1"/>
  <c r="Q974" i="1" s="1"/>
  <c r="P982" i="1"/>
  <c r="Q982" i="1" s="1"/>
  <c r="P983" i="1"/>
  <c r="Q983" i="1" s="1"/>
  <c r="P984" i="1"/>
  <c r="Q984" i="1" s="1"/>
  <c r="P987" i="1"/>
  <c r="Q987" i="1" s="1"/>
  <c r="P988" i="1"/>
  <c r="Q988" i="1" s="1"/>
  <c r="P986" i="1"/>
  <c r="Q986" i="1" s="1"/>
  <c r="P989" i="1"/>
  <c r="Q989" i="1" s="1"/>
  <c r="P990" i="1"/>
  <c r="Q990" i="1" s="1"/>
  <c r="P985" i="1"/>
  <c r="Q985" i="1" s="1"/>
  <c r="P995" i="1"/>
  <c r="Q995" i="1" s="1"/>
  <c r="P993" i="1"/>
  <c r="Q993" i="1" s="1"/>
  <c r="P991" i="1"/>
  <c r="Q991" i="1" s="1"/>
  <c r="P992" i="1"/>
  <c r="Q992" i="1" s="1"/>
  <c r="P996" i="1"/>
  <c r="Q996" i="1" s="1"/>
  <c r="P994" i="1"/>
  <c r="Q994" i="1" s="1"/>
  <c r="P1009" i="1"/>
  <c r="Q1009" i="1" s="1"/>
  <c r="P1012" i="1"/>
  <c r="Q1012" i="1" s="1"/>
  <c r="P1011" i="1"/>
  <c r="Q1011" i="1" s="1"/>
  <c r="P1007" i="1"/>
  <c r="Q1007" i="1" s="1"/>
  <c r="P1008" i="1"/>
  <c r="Q1008" i="1" s="1"/>
  <c r="P997" i="1"/>
  <c r="Q997" i="1" s="1"/>
  <c r="P998" i="1"/>
  <c r="Q998" i="1" s="1"/>
  <c r="P999" i="1"/>
  <c r="Q999" i="1" s="1"/>
  <c r="P1010" i="1"/>
  <c r="Q1010" i="1" s="1"/>
  <c r="P1000" i="1"/>
  <c r="Q1000" i="1" s="1"/>
  <c r="P1001" i="1"/>
  <c r="Q1001" i="1" s="1"/>
  <c r="P1004" i="1"/>
  <c r="Q1004" i="1" s="1"/>
  <c r="P1003" i="1"/>
  <c r="Q1003" i="1" s="1"/>
  <c r="P1002" i="1"/>
  <c r="Q1002" i="1" s="1"/>
  <c r="P1005" i="1"/>
  <c r="Q1005" i="1" s="1"/>
  <c r="P1006" i="1"/>
  <c r="Q1006" i="1" s="1"/>
  <c r="P1013" i="1"/>
  <c r="Q1013" i="1" s="1"/>
  <c r="P1031" i="1"/>
  <c r="Q1031" i="1" s="1"/>
  <c r="P1034" i="1"/>
  <c r="Q1034" i="1" s="1"/>
  <c r="P1035" i="1"/>
  <c r="Q1035" i="1" s="1"/>
  <c r="P1030" i="1"/>
  <c r="Q1030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2" i="1"/>
  <c r="Q1032" i="1" s="1"/>
  <c r="P1033" i="1"/>
  <c r="Q1033" i="1" s="1"/>
  <c r="P1040" i="1"/>
  <c r="Q1040" i="1" s="1"/>
  <c r="P1041" i="1"/>
  <c r="Q1041" i="1" s="1"/>
  <c r="P1042" i="1"/>
  <c r="Q1042" i="1" s="1"/>
  <c r="P1044" i="1"/>
  <c r="Q1044" i="1" s="1"/>
  <c r="P1045" i="1"/>
  <c r="Q1045" i="1" s="1"/>
  <c r="P1036" i="1"/>
  <c r="Q1036" i="1" s="1"/>
  <c r="P1037" i="1"/>
  <c r="Q1037" i="1" s="1"/>
  <c r="P1038" i="1"/>
  <c r="Q1038" i="1" s="1"/>
  <c r="P1043" i="1"/>
  <c r="Q1043" i="1" s="1"/>
  <c r="P1039" i="1"/>
  <c r="Q1039" i="1" s="1"/>
  <c r="P1057" i="1"/>
  <c r="Q1057" i="1" s="1"/>
  <c r="P1064" i="1"/>
  <c r="Q1064" i="1" s="1"/>
  <c r="P1058" i="1"/>
  <c r="Q1058" i="1" s="1"/>
  <c r="P1059" i="1"/>
  <c r="Q1059" i="1" s="1"/>
  <c r="P1055" i="1"/>
  <c r="Q1055" i="1" s="1"/>
  <c r="P1056" i="1"/>
  <c r="Q1056" i="1" s="1"/>
  <c r="P1054" i="1"/>
  <c r="Q1054" i="1" s="1"/>
  <c r="P1060" i="1"/>
  <c r="Q1060" i="1" s="1"/>
  <c r="P1061" i="1"/>
  <c r="Q1061" i="1" s="1"/>
  <c r="P1062" i="1"/>
  <c r="Q1062" i="1" s="1"/>
  <c r="P1063" i="1"/>
  <c r="Q1063" i="1" s="1"/>
  <c r="P1050" i="1"/>
  <c r="Q1050" i="1" s="1"/>
  <c r="P1051" i="1"/>
  <c r="Q1051" i="1" s="1"/>
  <c r="P1052" i="1"/>
  <c r="Q1052" i="1" s="1"/>
  <c r="P1053" i="1"/>
  <c r="Q1053" i="1" s="1"/>
  <c r="P1046" i="1"/>
  <c r="Q1046" i="1" s="1"/>
  <c r="P1047" i="1"/>
  <c r="Q1047" i="1" s="1"/>
  <c r="P1048" i="1"/>
  <c r="Q1048" i="1" s="1"/>
  <c r="P1049" i="1"/>
  <c r="Q1049" i="1" s="1"/>
  <c r="P1100" i="1"/>
  <c r="Q1100" i="1" s="1"/>
  <c r="P1096" i="1"/>
  <c r="Q1096" i="1" s="1"/>
  <c r="P1092" i="1"/>
  <c r="Q1092" i="1" s="1"/>
  <c r="P1099" i="1"/>
  <c r="Q1099" i="1" s="1"/>
  <c r="P1102" i="1"/>
  <c r="Q1102" i="1" s="1"/>
  <c r="P1090" i="1"/>
  <c r="Q1090" i="1" s="1"/>
  <c r="P1101" i="1"/>
  <c r="Q1101" i="1" s="1"/>
  <c r="P1091" i="1"/>
  <c r="Q1091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93" i="1"/>
  <c r="Q1093" i="1" s="1"/>
  <c r="P1094" i="1"/>
  <c r="Q1094" i="1" s="1"/>
  <c r="P1095" i="1"/>
  <c r="Q1095" i="1" s="1"/>
  <c r="P1086" i="1"/>
  <c r="Q1086" i="1" s="1"/>
  <c r="P1087" i="1"/>
  <c r="Q1087" i="1" s="1"/>
  <c r="P1088" i="1"/>
  <c r="Q1088" i="1" s="1"/>
  <c r="P1097" i="1"/>
  <c r="Q1097" i="1" s="1"/>
  <c r="P1098" i="1"/>
  <c r="Q1098" i="1" s="1"/>
  <c r="P1089" i="1"/>
  <c r="Q1089" i="1" s="1"/>
  <c r="P1085" i="1"/>
  <c r="Q1085" i="1" s="1"/>
  <c r="P1104" i="1"/>
  <c r="Q1104" i="1" s="1"/>
  <c r="P1106" i="1"/>
  <c r="Q1106" i="1" s="1"/>
  <c r="P1103" i="1"/>
  <c r="Q1103" i="1" s="1"/>
  <c r="P1105" i="1"/>
  <c r="Q1105" i="1" s="1"/>
  <c r="P1107" i="1"/>
  <c r="Q1107" i="1" s="1"/>
  <c r="P1108" i="1"/>
  <c r="Q1108" i="1" s="1"/>
  <c r="P1135" i="1"/>
  <c r="Q1135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6" i="1"/>
  <c r="Q1136" i="1" s="1"/>
  <c r="P1137" i="1"/>
  <c r="Q1137" i="1" s="1"/>
  <c r="P1132" i="1"/>
  <c r="Q1132" i="1" s="1"/>
  <c r="P1133" i="1"/>
  <c r="Q1133" i="1" s="1"/>
  <c r="P1130" i="1"/>
  <c r="Q1130" i="1" s="1"/>
  <c r="P1134" i="1"/>
  <c r="Q1134" i="1" s="1"/>
  <c r="P1131" i="1"/>
  <c r="Q1131" i="1" s="1"/>
  <c r="P1143" i="1"/>
  <c r="Q1143" i="1" s="1"/>
  <c r="P1140" i="1"/>
  <c r="Q1140" i="1" s="1"/>
  <c r="P1138" i="1"/>
  <c r="Q1138" i="1" s="1"/>
  <c r="P1139" i="1"/>
  <c r="Q1139" i="1" s="1"/>
  <c r="P1141" i="1"/>
  <c r="Q1141" i="1" s="1"/>
  <c r="P1142" i="1"/>
  <c r="Q1142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9" i="1"/>
  <c r="Q1169" i="1" s="1"/>
  <c r="P1170" i="1"/>
  <c r="Q1170" i="1" s="1"/>
  <c r="P1155" i="1"/>
  <c r="Q1155" i="1" s="1"/>
  <c r="P1162" i="1"/>
  <c r="Q1162" i="1" s="1"/>
  <c r="P1163" i="1"/>
  <c r="Q1163" i="1" s="1"/>
  <c r="P1164" i="1"/>
  <c r="Q1164" i="1" s="1"/>
  <c r="P1166" i="1"/>
  <c r="Q1166" i="1" s="1"/>
  <c r="P1167" i="1"/>
  <c r="Q1167" i="1" s="1"/>
  <c r="P1168" i="1"/>
  <c r="Q1168" i="1" s="1"/>
  <c r="P1146" i="1"/>
  <c r="Q1146" i="1" s="1"/>
  <c r="P1165" i="1"/>
  <c r="Q1165" i="1" s="1"/>
  <c r="P1147" i="1"/>
  <c r="Q1147" i="1" s="1"/>
  <c r="P1151" i="1"/>
  <c r="Q1151" i="1" s="1"/>
  <c r="P1152" i="1"/>
  <c r="Q1152" i="1" s="1"/>
  <c r="P1153" i="1"/>
  <c r="Q1153" i="1" s="1"/>
  <c r="P1154" i="1"/>
  <c r="Q1154" i="1" s="1"/>
  <c r="P1171" i="1"/>
  <c r="Q1171" i="1" s="1"/>
  <c r="P1144" i="1"/>
  <c r="Q1144" i="1" s="1"/>
  <c r="P1148" i="1"/>
  <c r="Q1148" i="1" s="1"/>
  <c r="P1145" i="1"/>
  <c r="Q1145" i="1" s="1"/>
  <c r="P1149" i="1"/>
  <c r="Q1149" i="1" s="1"/>
  <c r="P1150" i="1"/>
  <c r="Q1150" i="1" s="1"/>
  <c r="P1183" i="1"/>
  <c r="Q1183" i="1" s="1"/>
  <c r="P1187" i="1"/>
  <c r="Q1187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4" i="1"/>
  <c r="Q1184" i="1" s="1"/>
  <c r="P1185" i="1"/>
  <c r="Q1185" i="1" s="1"/>
  <c r="P1182" i="1"/>
  <c r="Q1182" i="1" s="1"/>
  <c r="P1186" i="1"/>
  <c r="Q1186" i="1" s="1"/>
  <c r="P1192" i="1"/>
  <c r="Q1192" i="1" s="1"/>
  <c r="P1194" i="1"/>
  <c r="Q1194" i="1" s="1"/>
  <c r="P1193" i="1"/>
  <c r="Q1193" i="1" s="1"/>
  <c r="P1191" i="1"/>
  <c r="Q1191" i="1" s="1"/>
  <c r="P1189" i="1"/>
  <c r="Q1189" i="1" s="1"/>
  <c r="P1190" i="1"/>
  <c r="Q1190" i="1" s="1"/>
  <c r="P1188" i="1"/>
  <c r="Q1188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7" i="1"/>
  <c r="Q1207" i="1" s="1"/>
  <c r="P1205" i="1"/>
  <c r="Q1205" i="1" s="1"/>
  <c r="P1196" i="1"/>
  <c r="Q1196" i="1" s="1"/>
  <c r="P1206" i="1"/>
  <c r="Q1206" i="1" s="1"/>
  <c r="P1202" i="1"/>
  <c r="Q1202" i="1" s="1"/>
  <c r="P1203" i="1"/>
  <c r="Q1203" i="1" s="1"/>
  <c r="P1204" i="1"/>
  <c r="Q1204" i="1" s="1"/>
  <c r="P1208" i="1"/>
  <c r="Q1208" i="1" s="1"/>
  <c r="P1195" i="1"/>
  <c r="Q1195" i="1" s="1"/>
  <c r="P1209" i="1"/>
  <c r="Q1209" i="1" s="1"/>
  <c r="P1210" i="1"/>
  <c r="Q1210" i="1" s="1"/>
  <c r="P1226" i="1"/>
  <c r="Q1226" i="1" s="1"/>
  <c r="P1227" i="1"/>
  <c r="Q1227" i="1" s="1"/>
  <c r="P1228" i="1"/>
  <c r="Q1228" i="1" s="1"/>
  <c r="P1225" i="1"/>
  <c r="Q1225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36" i="1"/>
  <c r="Q1236" i="1" s="1"/>
  <c r="P1232" i="1"/>
  <c r="Q1232" i="1" s="1"/>
  <c r="P1233" i="1"/>
  <c r="Q1233" i="1" s="1"/>
  <c r="P1234" i="1"/>
  <c r="Q1234" i="1" s="1"/>
  <c r="P1242" i="1"/>
  <c r="Q1242" i="1" s="1"/>
  <c r="P1243" i="1"/>
  <c r="Q1243" i="1" s="1"/>
  <c r="P1239" i="1"/>
  <c r="Q1239" i="1" s="1"/>
  <c r="P1235" i="1"/>
  <c r="Q1235" i="1" s="1"/>
  <c r="P1237" i="1"/>
  <c r="Q1237" i="1" s="1"/>
  <c r="P1230" i="1"/>
  <c r="Q1230" i="1" s="1"/>
  <c r="P1238" i="1"/>
  <c r="Q1238" i="1" s="1"/>
  <c r="P1240" i="1"/>
  <c r="Q1240" i="1" s="1"/>
  <c r="P1241" i="1"/>
  <c r="Q1241" i="1" s="1"/>
  <c r="P1231" i="1"/>
  <c r="Q1231" i="1" s="1"/>
  <c r="P1229" i="1"/>
  <c r="Q1229" i="1" s="1"/>
  <c r="P1244" i="1"/>
  <c r="Q1244" i="1" s="1"/>
  <c r="P1252" i="1"/>
  <c r="Q1252" i="1" s="1"/>
  <c r="P1250" i="1"/>
  <c r="Q1250" i="1" s="1"/>
  <c r="P1251" i="1"/>
  <c r="Q1251" i="1" s="1"/>
  <c r="P1253" i="1"/>
  <c r="Q1253" i="1" s="1"/>
  <c r="P1249" i="1"/>
  <c r="Q1249" i="1" s="1"/>
  <c r="P1245" i="1"/>
  <c r="Q1245" i="1" s="1"/>
  <c r="P1247" i="1"/>
  <c r="Q1247" i="1" s="1"/>
  <c r="P1248" i="1"/>
  <c r="Q1248" i="1" s="1"/>
  <c r="P1246" i="1"/>
  <c r="Q1246" i="1" s="1"/>
  <c r="P1263" i="1"/>
  <c r="Q1263" i="1" s="1"/>
  <c r="P1265" i="1"/>
  <c r="Q1265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1" i="1"/>
  <c r="Q1261" i="1" s="1"/>
  <c r="P1262" i="1"/>
  <c r="Q1262" i="1" s="1"/>
  <c r="P1264" i="1"/>
  <c r="Q1264" i="1" s="1"/>
  <c r="P1260" i="1"/>
  <c r="Q1260" i="1" s="1"/>
  <c r="P1268" i="1"/>
  <c r="Q1268" i="1" s="1"/>
  <c r="P1269" i="1"/>
  <c r="Q1269" i="1" s="1"/>
  <c r="P1273" i="1"/>
  <c r="Q1273" i="1" s="1"/>
  <c r="P1272" i="1"/>
  <c r="Q1272" i="1" s="1"/>
  <c r="P1267" i="1"/>
  <c r="Q1267" i="1" s="1"/>
  <c r="P1270" i="1"/>
  <c r="Q1270" i="1" s="1"/>
  <c r="P1271" i="1"/>
  <c r="Q1271" i="1" s="1"/>
  <c r="P1266" i="1"/>
  <c r="Q1266" i="1" s="1"/>
  <c r="P1274" i="1"/>
  <c r="Q1274" i="1" s="1"/>
  <c r="P1301" i="1"/>
  <c r="Q1301" i="1" s="1"/>
  <c r="P1297" i="1"/>
  <c r="Q1297" i="1" s="1"/>
  <c r="P1298" i="1"/>
  <c r="Q1298" i="1" s="1"/>
  <c r="P1299" i="1"/>
  <c r="Q1299" i="1" s="1"/>
  <c r="P1300" i="1"/>
  <c r="Q1300" i="1" s="1"/>
  <c r="P1296" i="1"/>
  <c r="Q1296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304" i="1"/>
  <c r="Q1304" i="1" s="1"/>
  <c r="P1305" i="1"/>
  <c r="Q1305" i="1" s="1"/>
  <c r="P1306" i="1"/>
  <c r="Q1306" i="1" s="1"/>
  <c r="P1307" i="1"/>
  <c r="Q1307" i="1" s="1"/>
  <c r="P1303" i="1"/>
  <c r="Q1303" i="1" s="1"/>
  <c r="P1302" i="1"/>
  <c r="Q1302" i="1" s="1"/>
  <c r="P1329" i="1"/>
  <c r="Q1329" i="1" s="1"/>
  <c r="P1330" i="1"/>
  <c r="Q1330" i="1" s="1"/>
  <c r="P1344" i="1"/>
  <c r="Q1344" i="1" s="1"/>
  <c r="P1345" i="1"/>
  <c r="Q1345" i="1" s="1"/>
  <c r="P1354" i="1"/>
  <c r="Q1354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46" i="1"/>
  <c r="Q1346" i="1" s="1"/>
  <c r="P1347" i="1"/>
  <c r="Q1347" i="1" s="1"/>
  <c r="P1349" i="1"/>
  <c r="Q1349" i="1" s="1"/>
  <c r="P1331" i="1"/>
  <c r="Q1331" i="1" s="1"/>
  <c r="P1348" i="1"/>
  <c r="Q1348" i="1" s="1"/>
  <c r="P1351" i="1"/>
  <c r="Q1351" i="1" s="1"/>
  <c r="P1352" i="1"/>
  <c r="Q1352" i="1" s="1"/>
  <c r="P1350" i="1"/>
  <c r="Q1350" i="1" s="1"/>
  <c r="P1353" i="1"/>
  <c r="Q1353" i="1" s="1"/>
  <c r="P1379" i="1"/>
  <c r="Q1379" i="1" s="1"/>
  <c r="P1380" i="1"/>
  <c r="Q1380" i="1" s="1"/>
  <c r="P1355" i="1"/>
  <c r="Q1355" i="1" s="1"/>
  <c r="P1381" i="1"/>
  <c r="Q1381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82" i="1"/>
  <c r="Q1382" i="1" s="1"/>
  <c r="P1383" i="1"/>
  <c r="Q1383" i="1" s="1"/>
  <c r="P1377" i="1"/>
  <c r="Q1377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78" i="1"/>
  <c r="Q1378" i="1" s="1"/>
  <c r="P1402" i="1"/>
  <c r="Q1402" i="1" s="1"/>
  <c r="P1403" i="1"/>
  <c r="Q1403" i="1" s="1"/>
  <c r="P1392" i="1"/>
  <c r="Q1392" i="1" s="1"/>
  <c r="P1404" i="1"/>
  <c r="Q1404" i="1" s="1"/>
  <c r="P1406" i="1"/>
  <c r="Q1406" i="1" s="1"/>
  <c r="P1393" i="1"/>
  <c r="Q1393" i="1" s="1"/>
  <c r="P1394" i="1"/>
  <c r="Q1394" i="1" s="1"/>
  <c r="P1396" i="1"/>
  <c r="Q1396" i="1" s="1"/>
  <c r="P1405" i="1"/>
  <c r="Q1405" i="1" s="1"/>
  <c r="P1395" i="1"/>
  <c r="Q1395" i="1" s="1"/>
  <c r="P1397" i="1"/>
  <c r="Q1397" i="1" s="1"/>
  <c r="P1398" i="1"/>
  <c r="Q1398" i="1" s="1"/>
  <c r="P1399" i="1"/>
  <c r="Q1399" i="1" s="1"/>
  <c r="P1400" i="1"/>
  <c r="Q1400" i="1" s="1"/>
  <c r="P1407" i="1"/>
  <c r="Q1407" i="1" s="1"/>
  <c r="P1401" i="1"/>
  <c r="Q1401" i="1" s="1"/>
  <c r="P1422" i="1"/>
  <c r="Q1422" i="1" s="1"/>
  <c r="P1423" i="1"/>
  <c r="Q1423" i="1" s="1"/>
  <c r="P1408" i="1"/>
  <c r="Q1408" i="1" s="1"/>
  <c r="P1424" i="1"/>
  <c r="Q1424" i="1" s="1"/>
  <c r="P1409" i="1"/>
  <c r="Q1409" i="1" s="1"/>
  <c r="P1425" i="1"/>
  <c r="Q1425" i="1" s="1"/>
  <c r="P1426" i="1"/>
  <c r="Q1426" i="1" s="1"/>
  <c r="P1410" i="1"/>
  <c r="Q1410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11" i="1"/>
  <c r="Q1411" i="1" s="1"/>
  <c r="P1428" i="1"/>
  <c r="Q1428" i="1" s="1"/>
  <c r="P1427" i="1"/>
  <c r="Q1427" i="1" s="1"/>
  <c r="P1466" i="1"/>
  <c r="Q1466" i="1" s="1"/>
  <c r="P1429" i="1"/>
  <c r="Q1429" i="1" s="1"/>
  <c r="P1430" i="1"/>
  <c r="Q1430" i="1" s="1"/>
  <c r="P1431" i="1"/>
  <c r="Q1431" i="1" s="1"/>
  <c r="P1467" i="1"/>
  <c r="Q1467" i="1" s="1"/>
  <c r="P1482" i="1"/>
  <c r="Q1482" i="1" s="1"/>
  <c r="P1432" i="1"/>
  <c r="Q1432" i="1" s="1"/>
  <c r="P1468" i="1"/>
  <c r="Q1468" i="1" s="1"/>
  <c r="P1483" i="1"/>
  <c r="Q1483" i="1" s="1"/>
  <c r="P1433" i="1"/>
  <c r="Q1433" i="1" s="1"/>
  <c r="P1484" i="1"/>
  <c r="Q1484" i="1" s="1"/>
  <c r="P1469" i="1"/>
  <c r="Q1469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70" i="1"/>
  <c r="Q1470" i="1" s="1"/>
  <c r="P1471" i="1"/>
  <c r="Q1471" i="1" s="1"/>
  <c r="P1485" i="1"/>
  <c r="Q1485" i="1" s="1"/>
  <c r="P1486" i="1"/>
  <c r="Q1486" i="1" s="1"/>
  <c r="P1487" i="1"/>
  <c r="Q1487" i="1" s="1"/>
  <c r="P1488" i="1"/>
  <c r="Q1488" i="1" s="1"/>
  <c r="P1462" i="1"/>
  <c r="Q1462" i="1" s="1"/>
  <c r="P1489" i="1"/>
  <c r="Q1489" i="1" s="1"/>
  <c r="P1490" i="1"/>
  <c r="Q1490" i="1" s="1"/>
  <c r="P1463" i="1"/>
  <c r="Q1463" i="1" s="1"/>
  <c r="P1472" i="1"/>
  <c r="Q1472" i="1" s="1"/>
  <c r="P1464" i="1"/>
  <c r="Q1464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91" i="1"/>
  <c r="Q1491" i="1" s="1"/>
  <c r="P1465" i="1"/>
  <c r="Q1465" i="1" s="1"/>
  <c r="P1493" i="1"/>
  <c r="Q1493" i="1" s="1"/>
  <c r="P1494" i="1"/>
  <c r="Q1494" i="1" s="1"/>
  <c r="P1512" i="1"/>
  <c r="Q1512" i="1" s="1"/>
  <c r="P1513" i="1"/>
  <c r="Q1513" i="1" s="1"/>
  <c r="P1492" i="1"/>
  <c r="Q1492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20" i="1"/>
  <c r="Q1520" i="1" s="1"/>
  <c r="P1514" i="1"/>
  <c r="Q1514" i="1" s="1"/>
  <c r="P1515" i="1"/>
  <c r="Q1515" i="1" s="1"/>
  <c r="P1500" i="1"/>
  <c r="Q1500" i="1" s="1"/>
  <c r="P1501" i="1"/>
  <c r="Q1501" i="1" s="1"/>
  <c r="P1502" i="1"/>
  <c r="Q1502" i="1" s="1"/>
  <c r="P1503" i="1"/>
  <c r="Q1503" i="1" s="1"/>
  <c r="P1516" i="1"/>
  <c r="Q1516" i="1" s="1"/>
  <c r="P1517" i="1"/>
  <c r="Q1517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8" i="1"/>
  <c r="Q1518" i="1" s="1"/>
  <c r="P1510" i="1"/>
  <c r="Q1510" i="1" s="1"/>
  <c r="P1511" i="1"/>
  <c r="Q1511" i="1" s="1"/>
  <c r="P1519" i="1"/>
  <c r="Q1519" i="1" s="1"/>
  <c r="P1561" i="1"/>
  <c r="Q1561" i="1" s="1"/>
  <c r="P1547" i="1"/>
  <c r="Q1547" i="1" s="1"/>
  <c r="P1521" i="1"/>
  <c r="Q1521" i="1" s="1"/>
  <c r="P1562" i="1"/>
  <c r="Q1562" i="1" s="1"/>
  <c r="P1522" i="1"/>
  <c r="Q1522" i="1" s="1"/>
  <c r="P1550" i="1"/>
  <c r="Q1550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51" i="1"/>
  <c r="Q1551" i="1" s="1"/>
  <c r="P1568" i="1"/>
  <c r="Q1568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42" i="1"/>
  <c r="Q1542" i="1" s="1"/>
  <c r="P1543" i="1"/>
  <c r="Q1543" i="1" s="1"/>
  <c r="P1552" i="1"/>
  <c r="Q1552" i="1" s="1"/>
  <c r="P1580" i="1"/>
  <c r="Q1580" i="1" s="1"/>
  <c r="P1544" i="1"/>
  <c r="Q1544" i="1" s="1"/>
  <c r="P1553" i="1"/>
  <c r="Q1553" i="1" s="1"/>
  <c r="P1548" i="1"/>
  <c r="Q1548" i="1" s="1"/>
  <c r="P1549" i="1"/>
  <c r="Q1549" i="1" s="1"/>
  <c r="P1545" i="1"/>
  <c r="Q1545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81" i="1"/>
  <c r="Q1581" i="1" s="1"/>
  <c r="P1582" i="1"/>
  <c r="Q1582" i="1" s="1"/>
  <c r="P1583" i="1"/>
  <c r="Q1583" i="1" s="1"/>
  <c r="P1546" i="1"/>
  <c r="Q1546" i="1" s="1"/>
  <c r="P1584" i="1"/>
  <c r="Q1584" i="1" s="1"/>
  <c r="P1585" i="1"/>
  <c r="Q1585" i="1" s="1"/>
  <c r="P1586" i="1"/>
  <c r="Q1586" i="1" s="1"/>
  <c r="P1587" i="1"/>
  <c r="Q1587" i="1" s="1"/>
  <c r="P1596" i="1"/>
  <c r="Q1596" i="1" s="1"/>
  <c r="P1588" i="1"/>
  <c r="Q1588" i="1" s="1"/>
  <c r="P1589" i="1"/>
  <c r="Q1589" i="1" s="1"/>
  <c r="P1597" i="1"/>
  <c r="Q1597" i="1" s="1"/>
  <c r="P1590" i="1"/>
  <c r="Q1590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591" i="1"/>
  <c r="Q1591" i="1" s="1"/>
  <c r="P1592" i="1"/>
  <c r="Q1592" i="1" s="1"/>
  <c r="P1621" i="1"/>
  <c r="Q1621" i="1" s="1"/>
  <c r="P1593" i="1"/>
  <c r="Q1593" i="1" s="1"/>
  <c r="P1622" i="1"/>
  <c r="Q1622" i="1" s="1"/>
  <c r="P1623" i="1"/>
  <c r="Q1623" i="1" s="1"/>
  <c r="P1624" i="1"/>
  <c r="Q1624" i="1" s="1"/>
  <c r="P1594" i="1"/>
  <c r="Q1594" i="1" s="1"/>
  <c r="P1625" i="1"/>
  <c r="Q1625" i="1" s="1"/>
  <c r="P1595" i="1"/>
  <c r="Q1595" i="1" s="1"/>
  <c r="P1626" i="1"/>
  <c r="Q1626" i="1" s="1"/>
  <c r="P1627" i="1"/>
  <c r="Q1627" i="1" s="1"/>
  <c r="P1628" i="1"/>
  <c r="Q1628" i="1" s="1"/>
  <c r="P1633" i="1"/>
  <c r="Q1633" i="1" s="1"/>
  <c r="P1634" i="1"/>
  <c r="Q1634" i="1" s="1"/>
  <c r="P1635" i="1"/>
  <c r="Q1635" i="1" s="1"/>
  <c r="P1629" i="1"/>
  <c r="Q1629" i="1" s="1"/>
  <c r="P1630" i="1"/>
  <c r="Q1630" i="1" s="1"/>
  <c r="P1636" i="1"/>
  <c r="Q1636" i="1" s="1"/>
  <c r="P1637" i="1"/>
  <c r="Q1637" i="1" s="1"/>
  <c r="P1631" i="1"/>
  <c r="Q1631" i="1" s="1"/>
  <c r="P1632" i="1"/>
  <c r="Q1632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69" i="1"/>
  <c r="Q1669" i="1" s="1"/>
  <c r="P1643" i="1"/>
  <c r="Q1643" i="1" s="1"/>
  <c r="P1670" i="1"/>
  <c r="Q1670" i="1" s="1"/>
  <c r="P1644" i="1"/>
  <c r="Q1644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45" i="1"/>
  <c r="Q1645" i="1" s="1"/>
  <c r="P1646" i="1"/>
  <c r="Q1646" i="1" s="1"/>
  <c r="P1671" i="1"/>
  <c r="Q1671" i="1" s="1"/>
  <c r="P1672" i="1"/>
  <c r="Q1672" i="1" s="1"/>
  <c r="P1673" i="1"/>
  <c r="Q1673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74" i="1"/>
  <c r="Q1674" i="1" s="1"/>
  <c r="P1654" i="1"/>
  <c r="Q1654" i="1" s="1"/>
  <c r="P1655" i="1"/>
  <c r="Q1655" i="1" s="1"/>
  <c r="P1656" i="1"/>
  <c r="Q1656" i="1" s="1"/>
  <c r="P1657" i="1"/>
  <c r="Q1657" i="1" s="1"/>
  <c r="P1677" i="1"/>
  <c r="Q1677" i="1" s="1"/>
  <c r="P1698" i="1"/>
  <c r="Q1698" i="1" s="1"/>
  <c r="P1699" i="1"/>
  <c r="Q1699" i="1" s="1"/>
  <c r="P1700" i="1"/>
  <c r="Q1700" i="1" s="1"/>
  <c r="P1675" i="1"/>
  <c r="Q1675" i="1" s="1"/>
  <c r="P1676" i="1"/>
  <c r="Q1676" i="1" s="1"/>
  <c r="P1678" i="1"/>
  <c r="Q1678" i="1" s="1"/>
  <c r="P1679" i="1"/>
  <c r="Q1679" i="1" s="1"/>
  <c r="P1701" i="1"/>
  <c r="Q1701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41" i="1"/>
  <c r="Q1741" i="1" s="1"/>
  <c r="P1722" i="1"/>
  <c r="Q1722" i="1" s="1"/>
  <c r="P1729" i="1"/>
  <c r="Q1729" i="1" s="1"/>
  <c r="P1730" i="1"/>
  <c r="Q1730" i="1" s="1"/>
  <c r="P1723" i="1"/>
  <c r="Q1723" i="1" s="1"/>
  <c r="P1731" i="1"/>
  <c r="Q1731" i="1" s="1"/>
  <c r="P1732" i="1"/>
  <c r="Q1732" i="1" s="1"/>
  <c r="P1724" i="1"/>
  <c r="Q1724" i="1" s="1"/>
  <c r="P1733" i="1"/>
  <c r="Q1733" i="1" s="1"/>
  <c r="P1725" i="1"/>
  <c r="Q1725" i="1" s="1"/>
  <c r="P1734" i="1"/>
  <c r="Q1734" i="1" s="1"/>
  <c r="P1735" i="1"/>
  <c r="Q1735" i="1" s="1"/>
  <c r="P1736" i="1"/>
  <c r="Q1736" i="1" s="1"/>
  <c r="P1737" i="1"/>
  <c r="Q1737" i="1" s="1"/>
  <c r="P1742" i="1"/>
  <c r="Q1742" i="1" s="1"/>
  <c r="P1726" i="1"/>
  <c r="Q1726" i="1" s="1"/>
  <c r="P1738" i="1"/>
  <c r="Q1738" i="1" s="1"/>
  <c r="P1727" i="1"/>
  <c r="Q1727" i="1" s="1"/>
  <c r="P1739" i="1"/>
  <c r="Q1739" i="1" s="1"/>
  <c r="P1740" i="1"/>
  <c r="Q1740" i="1" s="1"/>
  <c r="P1743" i="1"/>
  <c r="Q1743" i="1" s="1"/>
  <c r="P1728" i="1"/>
  <c r="Q1728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804" i="1"/>
  <c r="Q1804" i="1" s="1"/>
  <c r="P1805" i="1"/>
  <c r="Q1805" i="1" s="1"/>
  <c r="P1770" i="1"/>
  <c r="Q1770" i="1" s="1"/>
  <c r="P1771" i="1"/>
  <c r="Q1771" i="1" s="1"/>
  <c r="P1772" i="1"/>
  <c r="Q1772" i="1" s="1"/>
  <c r="P1806" i="1"/>
  <c r="Q1806" i="1" s="1"/>
  <c r="P1807" i="1"/>
  <c r="Q1807" i="1" s="1"/>
  <c r="P1773" i="1"/>
  <c r="Q1773" i="1" s="1"/>
  <c r="P1790" i="1"/>
  <c r="Q1790" i="1" s="1"/>
  <c r="P1808" i="1"/>
  <c r="Q1808" i="1" s="1"/>
  <c r="P1774" i="1"/>
  <c r="Q1774" i="1" s="1"/>
  <c r="P1809" i="1"/>
  <c r="Q1809" i="1" s="1"/>
  <c r="P1791" i="1"/>
  <c r="Q1791" i="1" s="1"/>
  <c r="P1792" i="1"/>
  <c r="Q1792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775" i="1"/>
  <c r="Q1775" i="1" s="1"/>
  <c r="P1776" i="1"/>
  <c r="Q1776" i="1" s="1"/>
  <c r="P1777" i="1"/>
  <c r="Q1777" i="1" s="1"/>
  <c r="P1820" i="1"/>
  <c r="Q1820" i="1" s="1"/>
  <c r="P1821" i="1"/>
  <c r="Q1821" i="1" s="1"/>
  <c r="P1793" i="1"/>
  <c r="Q1793" i="1" s="1"/>
  <c r="P1794" i="1"/>
  <c r="Q1794" i="1" s="1"/>
  <c r="P1795" i="1"/>
  <c r="Q1795" i="1" s="1"/>
  <c r="P1778" i="1"/>
  <c r="Q1778" i="1" s="1"/>
  <c r="P1796" i="1"/>
  <c r="Q1796" i="1" s="1"/>
  <c r="P1779" i="1"/>
  <c r="Q1779" i="1" s="1"/>
  <c r="P1780" i="1"/>
  <c r="Q1780" i="1" s="1"/>
  <c r="P1781" i="1"/>
  <c r="Q1781" i="1" s="1"/>
  <c r="P1797" i="1"/>
  <c r="Q1797" i="1" s="1"/>
  <c r="P1798" i="1"/>
  <c r="Q1798" i="1" s="1"/>
  <c r="P1799" i="1"/>
  <c r="Q1799" i="1" s="1"/>
  <c r="P1782" i="1"/>
  <c r="Q1782" i="1" s="1"/>
  <c r="P1800" i="1"/>
  <c r="Q1800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801" i="1"/>
  <c r="Q1801" i="1" s="1"/>
  <c r="P1802" i="1"/>
  <c r="Q1802" i="1" s="1"/>
  <c r="P1803" i="1"/>
  <c r="Q1803" i="1" s="1"/>
  <c r="P1789" i="1"/>
  <c r="Q1789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901" i="1"/>
  <c r="Q1901" i="1" s="1"/>
  <c r="P1902" i="1"/>
  <c r="Q1902" i="1" s="1"/>
  <c r="P1882" i="1"/>
  <c r="Q1882" i="1" s="1"/>
  <c r="P1883" i="1"/>
  <c r="Q1883" i="1" s="1"/>
  <c r="P1828" i="1"/>
  <c r="Q1828" i="1" s="1"/>
  <c r="P1884" i="1"/>
  <c r="Q1884" i="1" s="1"/>
  <c r="P1885" i="1"/>
  <c r="Q1885" i="1" s="1"/>
  <c r="P1886" i="1"/>
  <c r="Q188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903" i="1"/>
  <c r="Q1903" i="1" s="1"/>
  <c r="P1904" i="1"/>
  <c r="Q1904" i="1" s="1"/>
  <c r="P1905" i="1"/>
  <c r="Q1905" i="1" s="1"/>
  <c r="P1906" i="1"/>
  <c r="Q1906" i="1" s="1"/>
  <c r="P1894" i="1"/>
  <c r="Q1894" i="1" s="1"/>
  <c r="P1829" i="1"/>
  <c r="Q1829" i="1" s="1"/>
  <c r="P1844" i="1"/>
  <c r="Q1844" i="1" s="1"/>
  <c r="P1895" i="1"/>
  <c r="Q1895" i="1" s="1"/>
  <c r="P1830" i="1"/>
  <c r="Q1830" i="1" s="1"/>
  <c r="P1845" i="1"/>
  <c r="Q1845" i="1" s="1"/>
  <c r="P1896" i="1"/>
  <c r="Q1896" i="1" s="1"/>
  <c r="P1907" i="1"/>
  <c r="Q1907" i="1" s="1"/>
  <c r="P1897" i="1"/>
  <c r="Q1897" i="1" s="1"/>
  <c r="P1831" i="1"/>
  <c r="Q1831" i="1" s="1"/>
  <c r="P1832" i="1"/>
  <c r="Q1832" i="1" s="1"/>
  <c r="P1846" i="1"/>
  <c r="Q1846" i="1" s="1"/>
  <c r="P1836" i="1"/>
  <c r="Q183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33" i="1"/>
  <c r="Q1833" i="1" s="1"/>
  <c r="P1834" i="1"/>
  <c r="Q1834" i="1" s="1"/>
  <c r="P1876" i="1"/>
  <c r="Q1876" i="1" s="1"/>
  <c r="P1835" i="1"/>
  <c r="Q1835" i="1" s="1"/>
  <c r="P1898" i="1"/>
  <c r="Q1898" i="1" s="1"/>
  <c r="P1877" i="1"/>
  <c r="Q1877" i="1" s="1"/>
  <c r="P1878" i="1"/>
  <c r="Q1878" i="1" s="1"/>
  <c r="P1879" i="1"/>
  <c r="Q1879" i="1" s="1"/>
  <c r="P1899" i="1"/>
  <c r="Q1899" i="1" s="1"/>
  <c r="P1900" i="1"/>
  <c r="Q1900" i="1" s="1"/>
  <c r="P1908" i="1"/>
  <c r="Q1908" i="1" s="1"/>
  <c r="P1880" i="1"/>
  <c r="Q1880" i="1" s="1"/>
  <c r="P1881" i="1"/>
  <c r="Q1881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48" i="1"/>
  <c r="Q1948" i="1" s="1"/>
  <c r="P1949" i="1"/>
  <c r="Q1949" i="1" s="1"/>
  <c r="P1938" i="1"/>
  <c r="Q1938" i="1" s="1"/>
  <c r="P1939" i="1"/>
  <c r="Q1939" i="1" s="1"/>
  <c r="P1940" i="1"/>
  <c r="Q1940" i="1" s="1"/>
  <c r="P1941" i="1"/>
  <c r="Q1941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50" i="1"/>
  <c r="Q1950" i="1" s="1"/>
  <c r="P1951" i="1"/>
  <c r="Q1951" i="1" s="1"/>
  <c r="P1952" i="1"/>
  <c r="Q1952" i="1" s="1"/>
  <c r="P1983" i="1"/>
  <c r="Q1983" i="1" s="1"/>
  <c r="P1984" i="1"/>
  <c r="Q1984" i="1" s="1"/>
  <c r="P1953" i="1"/>
  <c r="Q1953" i="1" s="1"/>
  <c r="P1985" i="1"/>
  <c r="Q1985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86" i="1"/>
  <c r="Q1986" i="1" s="1"/>
  <c r="P1987" i="1"/>
  <c r="Q1987" i="1" s="1"/>
  <c r="P1988" i="1"/>
  <c r="Q1988" i="1" s="1"/>
  <c r="P1974" i="1"/>
  <c r="Q1974" i="1" s="1"/>
  <c r="P1975" i="1"/>
  <c r="Q1975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86" i="1"/>
  <c r="Q2086" i="1" s="1"/>
  <c r="P2019" i="1"/>
  <c r="Q2019" i="1" s="1"/>
  <c r="P2087" i="1"/>
  <c r="Q2087" i="1" s="1"/>
  <c r="P2020" i="1"/>
  <c r="Q2020" i="1" s="1"/>
  <c r="P2031" i="1"/>
  <c r="Q2031" i="1" s="1"/>
  <c r="P2064" i="1"/>
  <c r="Q2064" i="1" s="1"/>
  <c r="P2088" i="1"/>
  <c r="Q2088" i="1" s="1"/>
  <c r="P2032" i="1"/>
  <c r="Q2032" i="1" s="1"/>
  <c r="P2033" i="1"/>
  <c r="Q2033" i="1" s="1"/>
  <c r="P2065" i="1"/>
  <c r="Q2065" i="1" s="1"/>
  <c r="P2066" i="1"/>
  <c r="Q2066" i="1" s="1"/>
  <c r="P2067" i="1"/>
  <c r="Q2067" i="1" s="1"/>
  <c r="P2021" i="1"/>
  <c r="Q2021" i="1" s="1"/>
  <c r="P2068" i="1"/>
  <c r="Q2068" i="1" s="1"/>
  <c r="P2069" i="1"/>
  <c r="Q2069" i="1" s="1"/>
  <c r="P2070" i="1"/>
  <c r="Q2070" i="1" s="1"/>
  <c r="P2071" i="1"/>
  <c r="Q2071" i="1" s="1"/>
  <c r="P2034" i="1"/>
  <c r="Q2034" i="1" s="1"/>
  <c r="P2035" i="1"/>
  <c r="Q2035" i="1" s="1"/>
  <c r="P2072" i="1"/>
  <c r="Q2072" i="1" s="1"/>
  <c r="P2089" i="1"/>
  <c r="Q2089" i="1" s="1"/>
  <c r="P2095" i="1"/>
  <c r="Q2095" i="1" s="1"/>
  <c r="P2022" i="1"/>
  <c r="Q2022" i="1" s="1"/>
  <c r="P2036" i="1"/>
  <c r="Q2036" i="1" s="1"/>
  <c r="P2049" i="1"/>
  <c r="Q2049" i="1" s="1"/>
  <c r="P2073" i="1"/>
  <c r="Q2073" i="1" s="1"/>
  <c r="P2085" i="1"/>
  <c r="Q2085" i="1" s="1"/>
  <c r="P2023" i="1"/>
  <c r="Q2023" i="1" s="1"/>
  <c r="P2037" i="1"/>
  <c r="Q2037" i="1" s="1"/>
  <c r="P2074" i="1"/>
  <c r="Q2074" i="1" s="1"/>
  <c r="P2075" i="1"/>
  <c r="Q2075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96" i="1"/>
  <c r="Q2096" i="1" s="1"/>
  <c r="P2097" i="1"/>
  <c r="Q2097" i="1" s="1"/>
  <c r="P2024" i="1"/>
  <c r="Q2024" i="1" s="1"/>
  <c r="P2025" i="1"/>
  <c r="Q2025" i="1" s="1"/>
  <c r="P2046" i="1"/>
  <c r="Q2046" i="1" s="1"/>
  <c r="P2076" i="1"/>
  <c r="Q2076" i="1" s="1"/>
  <c r="P2077" i="1"/>
  <c r="Q2077" i="1" s="1"/>
  <c r="P2090" i="1"/>
  <c r="Q2090" i="1" s="1"/>
  <c r="P2091" i="1"/>
  <c r="Q2091" i="1" s="1"/>
  <c r="P2026" i="1"/>
  <c r="Q2026" i="1" s="1"/>
  <c r="P2078" i="1"/>
  <c r="Q2078" i="1" s="1"/>
  <c r="P2047" i="1"/>
  <c r="Q2047" i="1" s="1"/>
  <c r="P2079" i="1"/>
  <c r="Q2079" i="1" s="1"/>
  <c r="P2092" i="1"/>
  <c r="Q2092" i="1" s="1"/>
  <c r="P2080" i="1"/>
  <c r="Q2080" i="1" s="1"/>
  <c r="P2027" i="1"/>
  <c r="Q2027" i="1" s="1"/>
  <c r="P2081" i="1"/>
  <c r="Q2081" i="1" s="1"/>
  <c r="P2082" i="1"/>
  <c r="Q2082" i="1" s="1"/>
  <c r="P2093" i="1"/>
  <c r="Q2093" i="1" s="1"/>
  <c r="P2029" i="1"/>
  <c r="Q2029" i="1" s="1"/>
  <c r="P2083" i="1"/>
  <c r="Q2083" i="1" s="1"/>
  <c r="P2094" i="1"/>
  <c r="Q2094" i="1" s="1"/>
  <c r="P2048" i="1"/>
  <c r="Q2048" i="1" s="1"/>
  <c r="P2084" i="1"/>
  <c r="Q2084" i="1" s="1"/>
  <c r="P2030" i="1"/>
  <c r="Q2030" i="1" s="1"/>
  <c r="P2028" i="1"/>
  <c r="Q202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098" i="1"/>
  <c r="Q2098" i="1" s="1"/>
  <c r="P2132" i="1"/>
  <c r="Q2132" i="1" s="1"/>
  <c r="P2133" i="1"/>
  <c r="Q2133" i="1" s="1"/>
  <c r="P2099" i="1"/>
  <c r="Q2099" i="1" s="1"/>
  <c r="P2134" i="1"/>
  <c r="Q2134" i="1" s="1"/>
  <c r="P2115" i="1"/>
  <c r="Q2115" i="1" s="1"/>
  <c r="P2116" i="1"/>
  <c r="Q2116" i="1" s="1"/>
  <c r="P2117" i="1"/>
  <c r="Q2117" i="1" s="1"/>
  <c r="P2118" i="1"/>
  <c r="Q2118" i="1" s="1"/>
  <c r="P2100" i="1"/>
  <c r="Q2100" i="1" s="1"/>
  <c r="P2101" i="1"/>
  <c r="Q2101" i="1" s="1"/>
  <c r="P2135" i="1"/>
  <c r="Q2135" i="1" s="1"/>
  <c r="P2102" i="1"/>
  <c r="Q2102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03" i="1"/>
  <c r="Q2103" i="1" s="1"/>
  <c r="P2104" i="1"/>
  <c r="Q2104" i="1" s="1"/>
  <c r="P2105" i="1"/>
  <c r="Q2105" i="1" s="1"/>
  <c r="P2136" i="1"/>
  <c r="Q2136" i="1" s="1"/>
  <c r="P2106" i="1"/>
  <c r="Q2106" i="1" s="1"/>
  <c r="P2137" i="1"/>
  <c r="Q2137" i="1" s="1"/>
  <c r="P2107" i="1"/>
  <c r="Q2107" i="1" s="1"/>
  <c r="P2138" i="1"/>
  <c r="Q2138" i="1" s="1"/>
  <c r="P2108" i="1"/>
  <c r="Q2108" i="1" s="1"/>
  <c r="P2131" i="1"/>
  <c r="Q2131" i="1" s="1"/>
  <c r="P2139" i="1"/>
  <c r="Q2139" i="1" s="1"/>
  <c r="P2140" i="1"/>
  <c r="Q2140" i="1" s="1"/>
  <c r="P2153" i="1"/>
  <c r="Q2153" i="1" s="1"/>
  <c r="P2141" i="1"/>
  <c r="Q2141" i="1" s="1"/>
  <c r="P2142" i="1"/>
  <c r="Q2142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43" i="1"/>
  <c r="Q2143" i="1" s="1"/>
  <c r="P2144" i="1"/>
  <c r="Q2144" i="1" s="1"/>
  <c r="P2163" i="1"/>
  <c r="Q2163" i="1" s="1"/>
  <c r="P2145" i="1"/>
  <c r="Q2145" i="1" s="1"/>
  <c r="P2164" i="1"/>
  <c r="Q2164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65" i="1"/>
  <c r="Q2165" i="1" s="1"/>
  <c r="P2166" i="1"/>
  <c r="Q2166" i="1" s="1"/>
  <c r="P2152" i="1"/>
  <c r="Q2152" i="1" s="1"/>
  <c r="P2167" i="1"/>
  <c r="Q2167" i="1" s="1"/>
  <c r="P2168" i="1"/>
  <c r="Q2168" i="1" s="1"/>
  <c r="P2185" i="1"/>
  <c r="Q2185" i="1" s="1"/>
  <c r="P2169" i="1"/>
  <c r="Q2169" i="1" s="1"/>
  <c r="P2170" i="1"/>
  <c r="Q2170" i="1" s="1"/>
  <c r="P2186" i="1"/>
  <c r="Q2186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7" i="1"/>
  <c r="Q2187" i="1" s="1"/>
  <c r="P2188" i="1"/>
  <c r="Q2188" i="1" s="1"/>
  <c r="P2183" i="1"/>
  <c r="Q2183" i="1" s="1"/>
  <c r="P2184" i="1"/>
  <c r="Q2184" i="1" s="1"/>
  <c r="P2189" i="1"/>
  <c r="Q2189" i="1" s="1"/>
  <c r="P2211" i="1"/>
  <c r="Q2211" i="1" s="1"/>
  <c r="P2212" i="1"/>
  <c r="Q2212" i="1" s="1"/>
  <c r="P2213" i="1"/>
  <c r="Q2213" i="1" s="1"/>
  <c r="P2214" i="1"/>
  <c r="Q2214" i="1" s="1"/>
  <c r="P2193" i="1"/>
  <c r="Q2193" i="1" s="1"/>
  <c r="P2215" i="1"/>
  <c r="Q2215" i="1" s="1"/>
  <c r="P2216" i="1"/>
  <c r="Q2216" i="1" s="1"/>
  <c r="P2190" i="1"/>
  <c r="Q2190" i="1" s="1"/>
  <c r="P2194" i="1"/>
  <c r="Q2194" i="1" s="1"/>
  <c r="P2217" i="1"/>
  <c r="Q2217" i="1" s="1"/>
  <c r="P2191" i="1"/>
  <c r="Q2191" i="1" s="1"/>
  <c r="P2192" i="1"/>
  <c r="Q2192" i="1" s="1"/>
  <c r="P2218" i="1"/>
  <c r="Q2218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19" i="1"/>
  <c r="Q2219" i="1" s="1"/>
  <c r="P2220" i="1"/>
  <c r="Q2220" i="1" s="1"/>
  <c r="P2208" i="1"/>
  <c r="Q2208" i="1" s="1"/>
  <c r="P2221" i="1"/>
  <c r="Q2221" i="1" s="1"/>
  <c r="P2209" i="1"/>
  <c r="Q2209" i="1" s="1"/>
  <c r="P2210" i="1"/>
  <c r="Q2210" i="1" s="1"/>
  <c r="P2222" i="1"/>
  <c r="Q2222" i="1" s="1"/>
  <c r="P2223" i="1"/>
  <c r="Q2223" i="1" s="1"/>
  <c r="P2224" i="1"/>
  <c r="Q2224" i="1" s="1"/>
  <c r="P2228" i="1"/>
  <c r="Q2228" i="1" s="1"/>
  <c r="P2229" i="1"/>
  <c r="Q2229" i="1" s="1"/>
  <c r="P2225" i="1"/>
  <c r="Q2225" i="1" s="1"/>
  <c r="P2226" i="1"/>
  <c r="Q2226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27" i="1"/>
  <c r="Q2227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36" i="1"/>
  <c r="Q2336" i="1" s="1"/>
  <c r="P2309" i="1"/>
  <c r="Q2309" i="1" s="1"/>
  <c r="P2310" i="1"/>
  <c r="Q2310" i="1" s="1"/>
  <c r="P2311" i="1"/>
  <c r="Q2311" i="1" s="1"/>
  <c r="P2312" i="1"/>
  <c r="Q2312" i="1" s="1"/>
  <c r="P2327" i="1"/>
  <c r="Q2327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37" i="1"/>
  <c r="Q2337" i="1" s="1"/>
  <c r="P2320" i="1"/>
  <c r="Q2320" i="1" s="1"/>
  <c r="P2321" i="1"/>
  <c r="Q2321" i="1" s="1"/>
  <c r="P2328" i="1"/>
  <c r="Q2328" i="1" s="1"/>
  <c r="P2339" i="1"/>
  <c r="Q2339" i="1" s="1"/>
  <c r="P2329" i="1"/>
  <c r="Q2329" i="1" s="1"/>
  <c r="P2330" i="1"/>
  <c r="Q2330" i="1" s="1"/>
  <c r="P2331" i="1"/>
  <c r="Q2331" i="1" s="1"/>
  <c r="P2338" i="1"/>
  <c r="Q2338" i="1" s="1"/>
  <c r="P2322" i="1"/>
  <c r="Q2322" i="1" s="1"/>
  <c r="P2332" i="1"/>
  <c r="Q2332" i="1" s="1"/>
  <c r="P2333" i="1"/>
  <c r="Q2333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23" i="1"/>
  <c r="Q2323" i="1" s="1"/>
  <c r="P2334" i="1"/>
  <c r="Q2334" i="1" s="1"/>
  <c r="P2324" i="1"/>
  <c r="Q2324" i="1" s="1"/>
  <c r="P2335" i="1"/>
  <c r="Q2335" i="1" s="1"/>
  <c r="P2325" i="1"/>
  <c r="Q2325" i="1" s="1"/>
  <c r="P2326" i="1"/>
  <c r="Q2326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66" i="1"/>
  <c r="Q2366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7" i="1"/>
  <c r="Q2367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68" i="1"/>
  <c r="Q2368" i="1" s="1"/>
  <c r="P2369" i="1"/>
  <c r="Q2369" i="1" s="1"/>
  <c r="P2393" i="1"/>
  <c r="Q2393" i="1" s="1"/>
  <c r="P2394" i="1"/>
  <c r="Q2394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95" i="1"/>
  <c r="Q2395" i="1" s="1"/>
  <c r="P2384" i="1"/>
  <c r="Q2384" i="1" s="1"/>
  <c r="P2396" i="1"/>
  <c r="Q2396" i="1" s="1"/>
  <c r="P2414" i="1"/>
  <c r="Q2414" i="1" s="1"/>
  <c r="P2398" i="1"/>
  <c r="Q2398" i="1" s="1"/>
  <c r="P2399" i="1"/>
  <c r="Q2399" i="1" s="1"/>
  <c r="P2400" i="1"/>
  <c r="Q2400" i="1" s="1"/>
  <c r="P2401" i="1"/>
  <c r="Q2401" i="1" s="1"/>
  <c r="P2415" i="1"/>
  <c r="Q2415" i="1" s="1"/>
  <c r="P2416" i="1"/>
  <c r="Q2416" i="1" s="1"/>
  <c r="P2421" i="1"/>
  <c r="Q2421" i="1" s="1"/>
  <c r="P2402" i="1"/>
  <c r="Q2402" i="1" s="1"/>
  <c r="P2403" i="1"/>
  <c r="Q2403" i="1" s="1"/>
  <c r="P2404" i="1"/>
  <c r="Q2404" i="1" s="1"/>
  <c r="P2417" i="1"/>
  <c r="Q2417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8" i="1"/>
  <c r="Q2418" i="1" s="1"/>
  <c r="P2422" i="1"/>
  <c r="Q2422" i="1" s="1"/>
  <c r="P2478" i="1"/>
  <c r="Q2478" i="1" s="1"/>
  <c r="P2454" i="1"/>
  <c r="Q2454" i="1" s="1"/>
  <c r="P2479" i="1"/>
  <c r="Q2479" i="1" s="1"/>
  <c r="P2455" i="1"/>
  <c r="Q2455" i="1" s="1"/>
  <c r="P2456" i="1"/>
  <c r="Q2456" i="1" s="1"/>
  <c r="P2480" i="1"/>
  <c r="Q2480" i="1" s="1"/>
  <c r="P2457" i="1"/>
  <c r="Q2457" i="1" s="1"/>
  <c r="P2485" i="1"/>
  <c r="Q2485" i="1" s="1"/>
  <c r="P2458" i="1"/>
  <c r="Q2458" i="1" s="1"/>
  <c r="P2486" i="1"/>
  <c r="Q2486" i="1" s="1"/>
  <c r="P2512" i="1"/>
  <c r="Q2512" i="1" s="1"/>
  <c r="P2459" i="1"/>
  <c r="Q2459" i="1" s="1"/>
  <c r="P2460" i="1"/>
  <c r="Q2460" i="1" s="1"/>
  <c r="P2461" i="1"/>
  <c r="Q2461" i="1" s="1"/>
  <c r="P2462" i="1"/>
  <c r="Q2462" i="1" s="1"/>
  <c r="P2513" i="1"/>
  <c r="Q2513" i="1" s="1"/>
  <c r="P2446" i="1"/>
  <c r="Q2446" i="1" s="1"/>
  <c r="P2463" i="1"/>
  <c r="Q2463" i="1" s="1"/>
  <c r="P2464" i="1"/>
  <c r="Q2464" i="1" s="1"/>
  <c r="P2487" i="1"/>
  <c r="Q2487" i="1" s="1"/>
  <c r="P2424" i="1"/>
  <c r="Q2424" i="1" s="1"/>
  <c r="P2488" i="1"/>
  <c r="Q2488" i="1" s="1"/>
  <c r="P2425" i="1"/>
  <c r="Q2425" i="1" s="1"/>
  <c r="P2465" i="1"/>
  <c r="Q2465" i="1" s="1"/>
  <c r="P2481" i="1"/>
  <c r="Q2481" i="1" s="1"/>
  <c r="P2489" i="1"/>
  <c r="Q2489" i="1" s="1"/>
  <c r="P2514" i="1"/>
  <c r="Q2514" i="1" s="1"/>
  <c r="P2426" i="1"/>
  <c r="Q2426" i="1" s="1"/>
  <c r="P2497" i="1"/>
  <c r="Q2497" i="1" s="1"/>
  <c r="P2498" i="1"/>
  <c r="Q2498" i="1" s="1"/>
  <c r="P2499" i="1"/>
  <c r="Q2499" i="1" s="1"/>
  <c r="P2500" i="1"/>
  <c r="Q2500" i="1" s="1"/>
  <c r="P2427" i="1"/>
  <c r="Q2427" i="1" s="1"/>
  <c r="P2501" i="1"/>
  <c r="Q2501" i="1" s="1"/>
  <c r="P2502" i="1"/>
  <c r="Q2502" i="1" s="1"/>
  <c r="P2515" i="1"/>
  <c r="Q2515" i="1" s="1"/>
  <c r="P2516" i="1"/>
  <c r="Q2516" i="1" s="1"/>
  <c r="P2428" i="1"/>
  <c r="Q2428" i="1" s="1"/>
  <c r="P2503" i="1"/>
  <c r="Q2503" i="1" s="1"/>
  <c r="P2517" i="1"/>
  <c r="Q2517" i="1" s="1"/>
  <c r="P2504" i="1"/>
  <c r="Q2504" i="1" s="1"/>
  <c r="P2429" i="1"/>
  <c r="Q2429" i="1" s="1"/>
  <c r="P2466" i="1"/>
  <c r="Q2466" i="1" s="1"/>
  <c r="P2467" i="1"/>
  <c r="Q2467" i="1" s="1"/>
  <c r="P2482" i="1"/>
  <c r="Q2482" i="1" s="1"/>
  <c r="P2447" i="1"/>
  <c r="Q2447" i="1" s="1"/>
  <c r="P2448" i="1"/>
  <c r="Q2448" i="1" s="1"/>
  <c r="P2449" i="1"/>
  <c r="Q2449" i="1" s="1"/>
  <c r="P2436" i="1"/>
  <c r="Q2436" i="1" s="1"/>
  <c r="P2437" i="1"/>
  <c r="Q2437" i="1" s="1"/>
  <c r="P2450" i="1"/>
  <c r="Q2450" i="1" s="1"/>
  <c r="P2451" i="1"/>
  <c r="Q2451" i="1" s="1"/>
  <c r="P2438" i="1"/>
  <c r="Q2438" i="1" s="1"/>
  <c r="P2439" i="1"/>
  <c r="Q2439" i="1" s="1"/>
  <c r="P2453" i="1"/>
  <c r="Q2453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90" i="1"/>
  <c r="Q2490" i="1" s="1"/>
  <c r="P2505" i="1"/>
  <c r="Q2505" i="1" s="1"/>
  <c r="P2506" i="1"/>
  <c r="Q2506" i="1" s="1"/>
  <c r="P2491" i="1"/>
  <c r="Q2491" i="1" s="1"/>
  <c r="P2492" i="1"/>
  <c r="Q2492" i="1" s="1"/>
  <c r="P2483" i="1"/>
  <c r="Q2483" i="1" s="1"/>
  <c r="P2430" i="1"/>
  <c r="Q2430" i="1" s="1"/>
  <c r="P2431" i="1"/>
  <c r="Q2431" i="1" s="1"/>
  <c r="P2433" i="1"/>
  <c r="Q2433" i="1" s="1"/>
  <c r="P2507" i="1"/>
  <c r="Q2507" i="1" s="1"/>
  <c r="P2468" i="1"/>
  <c r="Q2468" i="1" s="1"/>
  <c r="P2493" i="1"/>
  <c r="Q2493" i="1" s="1"/>
  <c r="P2518" i="1"/>
  <c r="Q2518" i="1" s="1"/>
  <c r="P2519" i="1"/>
  <c r="Q2519" i="1" s="1"/>
  <c r="P2469" i="1"/>
  <c r="Q2469" i="1" s="1"/>
  <c r="P2470" i="1"/>
  <c r="Q2470" i="1" s="1"/>
  <c r="P2472" i="1"/>
  <c r="Q2472" i="1" s="1"/>
  <c r="P2494" i="1"/>
  <c r="Q2494" i="1" s="1"/>
  <c r="P2508" i="1"/>
  <c r="Q2508" i="1" s="1"/>
  <c r="P2495" i="1"/>
  <c r="Q2495" i="1" s="1"/>
  <c r="P2473" i="1"/>
  <c r="Q2473" i="1" s="1"/>
  <c r="P2530" i="1"/>
  <c r="Q2530" i="1" s="1"/>
  <c r="P2529" i="1"/>
  <c r="Q2529" i="1" s="1"/>
  <c r="P2520" i="1"/>
  <c r="Q2520" i="1" s="1"/>
  <c r="P2535" i="1"/>
  <c r="Q2535" i="1" s="1"/>
  <c r="P2531" i="1"/>
  <c r="Q2531" i="1" s="1"/>
  <c r="P2532" i="1"/>
  <c r="Q2532" i="1" s="1"/>
  <c r="P2521" i="1"/>
  <c r="Q2521" i="1" s="1"/>
  <c r="P2525" i="1"/>
  <c r="Q2525" i="1" s="1"/>
  <c r="P2527" i="1"/>
  <c r="Q2527" i="1" s="1"/>
  <c r="P2528" i="1"/>
  <c r="Q2528" i="1" s="1"/>
  <c r="P2534" i="1"/>
  <c r="Q2534" i="1" s="1"/>
  <c r="P2524" i="1"/>
  <c r="Q2524" i="1" s="1"/>
  <c r="P2526" i="1"/>
  <c r="Q2526" i="1" s="1"/>
  <c r="P2522" i="1"/>
  <c r="Q2522" i="1" s="1"/>
  <c r="P2536" i="1"/>
  <c r="Q2536" i="1" s="1"/>
  <c r="P2537" i="1"/>
  <c r="Q2537" i="1" s="1"/>
  <c r="P2533" i="1"/>
  <c r="Q2533" i="1" s="1"/>
  <c r="P2523" i="1"/>
  <c r="Q2523" i="1" s="1"/>
  <c r="P2538" i="1"/>
  <c r="Q2538" i="1" s="1"/>
  <c r="P2539" i="1"/>
  <c r="Q2539" i="1" s="1"/>
  <c r="P2551" i="1"/>
  <c r="Q2551" i="1" s="1"/>
  <c r="P2552" i="1"/>
  <c r="Q2552" i="1" s="1"/>
  <c r="P2553" i="1"/>
  <c r="Q2553" i="1" s="1"/>
  <c r="P2545" i="1"/>
  <c r="Q2545" i="1" s="1"/>
  <c r="P2550" i="1"/>
  <c r="Q2550" i="1" s="1"/>
  <c r="P2560" i="1"/>
  <c r="Q2560" i="1" s="1"/>
  <c r="P2559" i="1"/>
  <c r="Q2559" i="1" s="1"/>
  <c r="P2554" i="1"/>
  <c r="Q2554" i="1" s="1"/>
  <c r="P2556" i="1"/>
  <c r="Q2556" i="1" s="1"/>
  <c r="P2557" i="1"/>
  <c r="Q2557" i="1" s="1"/>
  <c r="P2558" i="1"/>
  <c r="Q2558" i="1" s="1"/>
  <c r="P2555" i="1"/>
  <c r="Q2555" i="1" s="1"/>
  <c r="P2547" i="1"/>
  <c r="Q2547" i="1" s="1"/>
  <c r="P2543" i="1"/>
  <c r="Q2543" i="1" s="1"/>
  <c r="P2544" i="1"/>
  <c r="Q2544" i="1" s="1"/>
  <c r="P2548" i="1"/>
  <c r="Q2548" i="1" s="1"/>
  <c r="P2549" i="1"/>
  <c r="Q2549" i="1" s="1"/>
  <c r="P2546" i="1"/>
  <c r="Q2546" i="1" s="1"/>
  <c r="P2572" i="1"/>
  <c r="Q2572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64" i="1"/>
  <c r="Q2564" i="1" s="1"/>
  <c r="P2573" i="1"/>
  <c r="Q2573" i="1" s="1"/>
  <c r="P2575" i="1"/>
  <c r="Q2575" i="1" s="1"/>
  <c r="P2574" i="1"/>
  <c r="Q2574" i="1" s="1"/>
  <c r="P2576" i="1"/>
  <c r="Q2576" i="1" s="1"/>
  <c r="P2579" i="1"/>
  <c r="Q2579" i="1" s="1"/>
  <c r="P2577" i="1"/>
  <c r="Q2577" i="1" s="1"/>
  <c r="P2582" i="1"/>
  <c r="Q2582" i="1" s="1"/>
  <c r="P2583" i="1"/>
  <c r="Q2583" i="1" s="1"/>
  <c r="P2584" i="1"/>
  <c r="Q2584" i="1" s="1"/>
  <c r="P2580" i="1"/>
  <c r="Q2580" i="1" s="1"/>
  <c r="P2581" i="1"/>
  <c r="Q2581" i="1" s="1"/>
  <c r="P2578" i="1"/>
  <c r="Q2578" i="1" s="1"/>
  <c r="P2585" i="1"/>
  <c r="Q2585" i="1" s="1"/>
  <c r="P2596" i="1"/>
  <c r="Q2596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86" i="1"/>
  <c r="Q2586" i="1" s="1"/>
  <c r="P2587" i="1"/>
  <c r="Q2587" i="1" s="1"/>
  <c r="P2588" i="1"/>
  <c r="Q2588" i="1" s="1"/>
  <c r="P2589" i="1"/>
  <c r="Q2589" i="1" s="1"/>
  <c r="P2597" i="1"/>
  <c r="Q2597" i="1" s="1"/>
  <c r="P2598" i="1"/>
  <c r="Q2598" i="1" s="1"/>
  <c r="P2599" i="1"/>
  <c r="Q2599" i="1" s="1"/>
  <c r="P2600" i="1"/>
  <c r="Q2600" i="1" s="1"/>
  <c r="P2604" i="1"/>
  <c r="Q2604" i="1" s="1"/>
  <c r="P2627" i="1"/>
  <c r="Q2627" i="1" s="1"/>
  <c r="P2628" i="1"/>
  <c r="Q2628" i="1" s="1"/>
  <c r="P2603" i="1"/>
  <c r="Q2603" i="1" s="1"/>
  <c r="P2626" i="1"/>
  <c r="Q2626" i="1" s="1"/>
  <c r="P2625" i="1"/>
  <c r="Q2625" i="1" s="1"/>
  <c r="P2629" i="1"/>
  <c r="Q2629" i="1" s="1"/>
  <c r="P2601" i="1"/>
  <c r="Q2601" i="1" s="1"/>
  <c r="P2630" i="1"/>
  <c r="Q2630" i="1" s="1"/>
  <c r="P2631" i="1"/>
  <c r="Q2631" i="1" s="1"/>
  <c r="P2619" i="1"/>
  <c r="Q2619" i="1" s="1"/>
  <c r="P2620" i="1"/>
  <c r="Q2620" i="1" s="1"/>
  <c r="P2636" i="1"/>
  <c r="Q2636" i="1" s="1"/>
  <c r="P2637" i="1"/>
  <c r="Q2637" i="1" s="1"/>
  <c r="P2634" i="1"/>
  <c r="Q2634" i="1" s="1"/>
  <c r="P2635" i="1"/>
  <c r="Q2635" i="1" s="1"/>
  <c r="P2638" i="1"/>
  <c r="Q2638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39" i="1"/>
  <c r="Q2639" i="1" s="1"/>
  <c r="P2647" i="1"/>
  <c r="Q2647" i="1" s="1"/>
  <c r="P2648" i="1"/>
  <c r="Q2648" i="1" s="1"/>
  <c r="P2649" i="1"/>
  <c r="Q2649" i="1" s="1"/>
  <c r="P2640" i="1"/>
  <c r="Q2640" i="1" s="1"/>
  <c r="P2349" i="1"/>
  <c r="Q2349" i="1" s="1"/>
  <c r="P2397" i="1"/>
  <c r="Q2397" i="1" s="1"/>
  <c r="P2419" i="1"/>
  <c r="Q2419" i="1" s="1"/>
  <c r="P2423" i="1"/>
  <c r="Q2423" i="1" s="1"/>
  <c r="P2434" i="1"/>
  <c r="Q2434" i="1" s="1"/>
  <c r="P2435" i="1"/>
  <c r="Q2435" i="1" s="1"/>
  <c r="P2474" i="1"/>
  <c r="Q2474" i="1" s="1"/>
  <c r="P2496" i="1"/>
  <c r="Q2496" i="1" s="1"/>
  <c r="P2509" i="1"/>
  <c r="Q2509" i="1" s="1"/>
  <c r="P2510" i="1"/>
  <c r="Q2510" i="1" s="1"/>
  <c r="P2511" i="1"/>
  <c r="Q2511" i="1" s="1"/>
  <c r="P2561" i="1"/>
  <c r="Q2561" i="1" s="1"/>
  <c r="P2562" i="1"/>
  <c r="Q2562" i="1" s="1"/>
  <c r="P2602" i="1"/>
  <c r="Q2602" i="1" s="1"/>
  <c r="P2621" i="1"/>
  <c r="Q2621" i="1" s="1"/>
  <c r="P2622" i="1"/>
  <c r="Q2622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6" i="1"/>
  <c r="Q2686" i="1" s="1"/>
  <c r="P2687" i="1"/>
  <c r="Q2687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655" i="1"/>
  <c r="Q2655" i="1" s="1"/>
  <c r="P2688" i="1"/>
  <c r="Q2688" i="1" s="1"/>
  <c r="P2711" i="1"/>
  <c r="Q2711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91" i="1"/>
  <c r="Q2791" i="1" s="1"/>
  <c r="P2784" i="1"/>
  <c r="Q2784" i="1" s="1"/>
  <c r="P2785" i="1"/>
  <c r="Q2785" i="1" s="1"/>
  <c r="P2792" i="1"/>
  <c r="Q2792" i="1" s="1"/>
  <c r="P2793" i="1"/>
  <c r="Q2793" i="1" s="1"/>
  <c r="P2786" i="1"/>
  <c r="Q2786" i="1" s="1"/>
  <c r="P2787" i="1"/>
  <c r="Q2787" i="1" s="1"/>
  <c r="P2788" i="1"/>
  <c r="Q2788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755" i="1"/>
  <c r="Q2755" i="1" s="1"/>
  <c r="P2756" i="1"/>
  <c r="Q2756" i="1" s="1"/>
  <c r="P2757" i="1"/>
  <c r="Q2757" i="1" s="1"/>
  <c r="P2781" i="1"/>
  <c r="Q2781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803" i="1"/>
  <c r="Q2803" i="1" s="1"/>
  <c r="P2804" i="1"/>
  <c r="Q2804" i="1" s="1"/>
  <c r="P2816" i="1"/>
  <c r="Q2816" i="1" s="1"/>
  <c r="P2563" i="1"/>
  <c r="Q2563" i="1" s="1"/>
  <c r="P2805" i="1"/>
  <c r="Q2805" i="1" s="1"/>
  <c r="P2817" i="1"/>
  <c r="Q2817" i="1" s="1"/>
  <c r="P2818" i="1"/>
  <c r="Q2818" i="1" s="1"/>
  <c r="P2819" i="1"/>
  <c r="Q2819" i="1" s="1"/>
  <c r="P2475" i="1"/>
  <c r="Q2475" i="1" s="1"/>
  <c r="P2476" i="1"/>
  <c r="Q2476" i="1" s="1"/>
  <c r="P2477" i="1"/>
  <c r="Q2477" i="1" s="1"/>
  <c r="P2540" i="1"/>
  <c r="Q2540" i="1" s="1"/>
  <c r="P2541" i="1"/>
  <c r="Q2541" i="1" s="1"/>
  <c r="P2542" i="1"/>
  <c r="Q2542" i="1" s="1"/>
  <c r="P2820" i="1"/>
  <c r="Q2820" i="1" s="1"/>
  <c r="P2821" i="1"/>
  <c r="Q2821" i="1" s="1"/>
  <c r="P2684" i="1"/>
  <c r="Q2684" i="1" s="1"/>
  <c r="P2822" i="1"/>
  <c r="Q2822" i="1" s="1"/>
  <c r="P2806" i="1"/>
  <c r="Q2806" i="1" s="1"/>
  <c r="P2807" i="1"/>
  <c r="Q2807" i="1" s="1"/>
  <c r="P2823" i="1"/>
  <c r="Q2823" i="1" s="1"/>
  <c r="P2824" i="1"/>
  <c r="Q2824" i="1" s="1"/>
  <c r="P2685" i="1"/>
  <c r="Q2685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632" i="1"/>
  <c r="Q2632" i="1" s="1"/>
  <c r="P2633" i="1"/>
  <c r="Q2633" i="1" s="1"/>
  <c r="P2825" i="1"/>
  <c r="Q2825" i="1" s="1"/>
  <c r="P2826" i="1"/>
  <c r="Q2826" i="1" s="1"/>
  <c r="P2829" i="1"/>
  <c r="Q2829" i="1" s="1"/>
  <c r="P2827" i="1"/>
  <c r="Q2827" i="1" s="1"/>
  <c r="P2814" i="1"/>
  <c r="Q2814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15" i="1"/>
  <c r="Q2815" i="1" s="1"/>
  <c r="P2835" i="1"/>
  <c r="Q2835" i="1" s="1"/>
  <c r="P2836" i="1"/>
  <c r="Q2836" i="1" s="1"/>
  <c r="P2852" i="1"/>
  <c r="Q2852" i="1" s="1"/>
  <c r="P2837" i="1"/>
  <c r="Q2837" i="1" s="1"/>
  <c r="P2851" i="1"/>
  <c r="Q2851" i="1" s="1"/>
  <c r="P2623" i="1"/>
  <c r="Q2623" i="1" s="1"/>
  <c r="P2624" i="1"/>
  <c r="Q2624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Q747" i="1" l="1"/>
  <c r="Q746" i="1"/>
  <c r="Q745" i="1"/>
  <c r="Q744" i="1"/>
  <c r="Q743" i="1"/>
  <c r="Q742" i="1"/>
  <c r="Q732" i="1"/>
  <c r="Q731" i="1"/>
  <c r="Q741" i="1"/>
  <c r="Q730" i="1"/>
  <c r="Q729" i="1"/>
  <c r="Q728" i="1"/>
  <c r="Q726" i="1"/>
  <c r="Q724" i="1"/>
  <c r="Q722" i="1"/>
  <c r="Q720" i="1"/>
  <c r="Q739" i="1"/>
  <c r="Q735" i="1"/>
  <c r="Q736" i="1"/>
  <c r="Q733" i="1"/>
  <c r="Q708" i="1"/>
  <c r="Q719" i="1"/>
  <c r="Q706" i="1"/>
  <c r="Q712" i="1"/>
  <c r="Q705" i="1"/>
  <c r="Q718" i="1"/>
  <c r="Q714" i="1"/>
  <c r="Q710" i="1"/>
  <c r="Q702" i="1"/>
  <c r="Q700" i="1"/>
  <c r="Q698" i="1"/>
  <c r="Q682" i="1"/>
  <c r="Q683" i="1"/>
  <c r="Q691" i="1"/>
  <c r="Q688" i="1"/>
  <c r="Q679" i="1"/>
  <c r="Q677" i="1"/>
  <c r="Q684" i="1"/>
  <c r="Q697" i="1"/>
  <c r="Q695" i="1"/>
  <c r="Q693" i="1"/>
  <c r="Q635" i="1"/>
  <c r="Q649" i="1"/>
  <c r="Q643" i="1"/>
  <c r="Q642" i="1"/>
  <c r="Q648" i="1"/>
  <c r="Q646" i="1"/>
  <c r="Q638" i="1"/>
  <c r="Q624" i="1"/>
  <c r="Q640" i="1"/>
  <c r="Q632" i="1"/>
  <c r="Q639" i="1"/>
  <c r="Q652" i="1"/>
  <c r="Q633" i="1"/>
  <c r="Q623" i="1"/>
  <c r="Q630" i="1"/>
  <c r="Q645" i="1"/>
  <c r="Q637" i="1"/>
  <c r="Q612" i="1"/>
  <c r="Q610" i="1"/>
  <c r="Q613" i="1"/>
  <c r="Q606" i="1"/>
  <c r="Q616" i="1"/>
  <c r="Q620" i="1"/>
  <c r="Q618" i="1"/>
  <c r="Q615" i="1"/>
  <c r="Q602" i="1"/>
  <c r="Q590" i="1"/>
  <c r="Q587" i="1"/>
  <c r="Q601" i="1"/>
  <c r="Q599" i="1"/>
  <c r="Q583" i="1"/>
  <c r="Q575" i="1"/>
  <c r="Q573" i="1"/>
  <c r="Q571" i="1"/>
  <c r="Q569" i="1"/>
  <c r="Q581" i="1"/>
  <c r="Q567" i="1"/>
  <c r="Q565" i="1"/>
  <c r="Q578" i="1"/>
  <c r="Q564" i="1"/>
  <c r="Q576" i="1"/>
  <c r="Q603" i="1"/>
  <c r="Q598" i="1"/>
  <c r="Q596" i="1"/>
  <c r="Q594" i="1"/>
  <c r="Q592" i="1"/>
  <c r="Q521" i="1"/>
  <c r="Q504" i="1"/>
  <c r="Q525" i="1"/>
  <c r="Q523" i="1"/>
  <c r="Q539" i="1"/>
  <c r="Q505" i="1"/>
  <c r="Q533" i="1"/>
  <c r="Q514" i="1"/>
  <c r="Q503" i="1"/>
  <c r="Q501" i="1"/>
  <c r="Q499" i="1"/>
  <c r="Q497" i="1"/>
  <c r="Q527" i="1"/>
  <c r="Q516" i="1"/>
  <c r="Q517" i="1"/>
  <c r="Q540" i="1"/>
  <c r="Q535" i="1"/>
  <c r="Q511" i="1"/>
  <c r="Q531" i="1"/>
  <c r="Q529" i="1"/>
  <c r="Q508" i="1"/>
  <c r="Q506" i="1"/>
  <c r="Q485" i="1"/>
  <c r="Q495" i="1"/>
  <c r="Q493" i="1"/>
  <c r="Q491" i="1"/>
  <c r="Q489" i="1"/>
  <c r="Q488" i="1"/>
  <c r="Q486" i="1"/>
  <c r="Q477" i="1"/>
  <c r="Q481" i="1"/>
  <c r="Q482" i="1"/>
  <c r="Q478" i="1"/>
  <c r="Q457" i="1"/>
  <c r="Q472" i="1"/>
  <c r="Q465" i="1"/>
  <c r="Q466" i="1"/>
  <c r="Q453" i="1"/>
  <c r="Q451" i="1"/>
  <c r="Q449" i="1"/>
  <c r="Q447" i="1"/>
  <c r="Q458" i="1"/>
  <c r="Q459" i="1"/>
  <c r="Q474" i="1"/>
  <c r="Q463" i="1"/>
  <c r="Q461" i="1"/>
  <c r="Q467" i="1"/>
  <c r="Q469" i="1"/>
  <c r="Q424" i="1"/>
  <c r="Q433" i="1"/>
  <c r="Q431" i="1"/>
  <c r="Q429" i="1"/>
  <c r="Q427" i="1"/>
  <c r="Q440" i="1"/>
  <c r="Q439" i="1"/>
  <c r="Q422" i="1"/>
  <c r="Q420" i="1"/>
  <c r="Q418" i="1"/>
  <c r="Q416" i="1"/>
  <c r="Q443" i="1"/>
  <c r="Q441" i="1"/>
  <c r="Q444" i="1"/>
  <c r="Q360" i="1"/>
  <c r="Q368" i="1"/>
  <c r="Q356" i="1"/>
  <c r="Q377" i="1"/>
  <c r="Q386" i="1"/>
  <c r="Q371" i="1"/>
  <c r="Q409" i="1"/>
  <c r="Q390" i="1"/>
  <c r="Q389" i="1"/>
  <c r="Q411" i="1"/>
  <c r="Q362" i="1"/>
  <c r="Q407" i="1"/>
  <c r="Q405" i="1"/>
  <c r="Q404" i="1"/>
  <c r="Q402" i="1"/>
  <c r="Q775" i="1"/>
  <c r="Q399" i="1"/>
  <c r="Q397" i="1"/>
  <c r="Q395" i="1"/>
  <c r="Q393" i="1"/>
  <c r="Q376" i="1"/>
  <c r="Q374" i="1"/>
  <c r="Q355" i="1"/>
  <c r="Q353" i="1"/>
  <c r="Q413" i="1"/>
  <c r="Q382" i="1"/>
  <c r="Q365" i="1"/>
  <c r="Q415" i="1"/>
  <c r="Q388" i="1"/>
  <c r="Q334" i="1"/>
  <c r="Q330" i="1"/>
  <c r="Q344" i="1"/>
  <c r="Q342" i="1"/>
  <c r="Q340" i="1"/>
  <c r="Q338" i="1"/>
  <c r="Q336" i="1"/>
  <c r="Q332" i="1"/>
  <c r="Q329" i="1"/>
  <c r="Q328" i="1"/>
  <c r="Q326" i="1"/>
  <c r="Q774" i="1"/>
  <c r="Q352" i="1"/>
  <c r="Q349" i="1"/>
  <c r="Q346" i="1"/>
  <c r="Q302" i="1"/>
  <c r="Q168" i="1"/>
  <c r="Q127" i="1"/>
  <c r="Q39" i="1"/>
  <c r="Q306" i="1"/>
  <c r="Q167" i="1"/>
  <c r="Q161" i="1"/>
  <c r="Q261" i="1"/>
  <c r="Q149" i="1"/>
  <c r="Q43" i="1"/>
  <c r="Q205" i="1"/>
  <c r="Q253" i="1"/>
  <c r="Q251" i="1"/>
  <c r="Q249" i="1"/>
  <c r="Q247" i="1"/>
  <c r="Q245" i="1"/>
  <c r="Q243" i="1"/>
  <c r="Q241" i="1"/>
  <c r="Q227" i="1"/>
  <c r="Q186" i="1"/>
  <c r="Q184" i="1"/>
  <c r="Q182" i="1"/>
  <c r="Q180" i="1"/>
  <c r="Q178" i="1"/>
  <c r="Q176" i="1"/>
  <c r="Q174" i="1"/>
  <c r="Q172" i="1"/>
  <c r="Q170" i="1"/>
  <c r="Q66" i="1"/>
  <c r="Q64" i="1"/>
  <c r="Q62" i="1"/>
  <c r="Q60" i="1"/>
  <c r="Q58" i="1"/>
  <c r="Q56" i="1"/>
  <c r="Q54" i="1"/>
  <c r="Q52" i="1"/>
  <c r="Q225" i="1"/>
  <c r="Q99" i="1"/>
  <c r="Q272" i="1"/>
  <c r="Q165" i="1"/>
  <c r="Q70" i="1"/>
  <c r="Q276" i="1"/>
  <c r="Q283" i="1"/>
  <c r="Q203" i="1"/>
  <c r="Q95" i="1"/>
  <c r="Q9" i="1"/>
  <c r="Q224" i="1"/>
  <c r="Q125" i="1"/>
  <c r="Q277" i="1"/>
  <c r="Q162" i="1"/>
  <c r="Q51" i="1"/>
  <c r="Q138" i="1"/>
  <c r="Q197" i="1"/>
  <c r="Q263" i="1"/>
  <c r="Q143" i="1"/>
  <c r="Q316" i="1"/>
  <c r="Q258" i="1"/>
  <c r="Q201" i="1"/>
  <c r="Q132" i="1"/>
  <c r="Q86" i="1"/>
  <c r="Q41" i="1"/>
  <c r="Q18" i="1"/>
  <c r="Q73" i="1"/>
  <c r="Q300" i="1"/>
  <c r="Q298" i="1"/>
  <c r="Q296" i="1"/>
  <c r="Q294" i="1"/>
  <c r="Q286" i="1"/>
  <c r="Q291" i="1"/>
  <c r="Q289" i="1"/>
  <c r="Q288" i="1"/>
  <c r="Q303" i="1"/>
  <c r="Q772" i="1"/>
  <c r="Q222" i="1"/>
  <c r="Q220" i="1"/>
  <c r="Q219" i="1"/>
  <c r="Q217" i="1"/>
  <c r="Q216" i="1"/>
  <c r="Q770" i="1"/>
  <c r="Q213" i="1"/>
  <c r="Q211" i="1"/>
  <c r="Q209" i="1"/>
  <c r="Q208" i="1"/>
  <c r="Q206" i="1"/>
  <c r="Q160" i="1"/>
  <c r="Q158" i="1"/>
  <c r="Q156" i="1"/>
  <c r="Q154" i="1"/>
  <c r="Q152" i="1"/>
  <c r="Q150" i="1"/>
  <c r="Q124" i="1"/>
  <c r="Q768" i="1"/>
  <c r="Q121" i="1"/>
  <c r="Q119" i="1"/>
  <c r="Q117" i="1"/>
  <c r="Q115" i="1"/>
  <c r="Q114" i="1"/>
  <c r="Q112" i="1"/>
  <c r="Q110" i="1"/>
  <c r="Q109" i="1"/>
  <c r="Q107" i="1"/>
  <c r="Q80" i="1"/>
  <c r="Q78" i="1"/>
  <c r="Q76" i="1"/>
  <c r="Q37" i="1"/>
  <c r="Q35" i="1"/>
  <c r="Q33" i="1"/>
  <c r="Q31" i="1"/>
  <c r="Q29" i="1"/>
  <c r="Q765" i="1"/>
  <c r="Q26" i="1"/>
  <c r="Q24" i="1"/>
  <c r="Q22" i="1"/>
  <c r="Q6" i="1"/>
  <c r="Q4" i="1"/>
  <c r="Q2" i="1"/>
  <c r="Q282" i="1"/>
  <c r="Q231" i="1"/>
  <c r="Q141" i="1"/>
  <c r="Q230" i="1"/>
  <c r="Q320" i="1"/>
  <c r="Q236" i="1"/>
  <c r="Q136" i="1"/>
  <c r="Q88" i="1"/>
  <c r="Q49" i="1"/>
  <c r="Q148" i="1"/>
  <c r="Q146" i="1"/>
  <c r="Q7" i="1"/>
  <c r="Q199" i="1"/>
  <c r="Q94" i="1"/>
  <c r="Q92" i="1"/>
  <c r="Q14" i="1"/>
  <c r="Q265" i="1"/>
  <c r="Q264" i="1"/>
  <c r="Q322" i="1"/>
  <c r="Q285" i="1"/>
  <c r="Q275" i="1"/>
  <c r="Q274" i="1"/>
  <c r="Q273" i="1"/>
  <c r="Q190" i="1"/>
  <c r="Q137" i="1"/>
  <c r="Q104" i="1"/>
  <c r="Q89" i="1"/>
  <c r="Q50" i="1"/>
  <c r="Q96" i="1"/>
  <c r="Q269" i="1"/>
  <c r="Q268" i="1"/>
  <c r="Q42" i="1"/>
  <c r="Q12" i="1"/>
  <c r="Q315" i="1"/>
  <c r="Q313" i="1"/>
  <c r="Q235" i="1"/>
  <c r="Q312" i="1"/>
  <c r="Q256" i="1"/>
  <c r="Q102" i="1"/>
  <c r="Q232" i="1"/>
  <c r="Q16" i="1"/>
  <c r="Q310" i="1"/>
  <c r="Q254" i="1"/>
  <c r="Q131" i="1"/>
  <c r="Q84" i="1"/>
  <c r="Q46" i="1"/>
  <c r="Q164" i="1"/>
  <c r="Q83" i="1"/>
  <c r="Q192" i="1"/>
  <c r="Q727" i="1"/>
  <c r="Q725" i="1"/>
  <c r="Q723" i="1"/>
  <c r="Q721" i="1"/>
  <c r="Q740" i="1"/>
  <c r="Q738" i="1"/>
  <c r="Q737" i="1"/>
  <c r="Q734" i="1"/>
  <c r="Q707" i="1"/>
  <c r="Q717" i="1"/>
  <c r="Q713" i="1"/>
  <c r="Q701" i="1"/>
  <c r="Q711" i="1"/>
  <c r="Q704" i="1"/>
  <c r="Q715" i="1"/>
  <c r="Q716" i="1"/>
  <c r="Q703" i="1"/>
  <c r="Q709" i="1"/>
  <c r="Q699" i="1"/>
  <c r="Q680" i="1"/>
  <c r="Q681" i="1"/>
  <c r="Q692" i="1"/>
  <c r="Q689" i="1"/>
  <c r="Q687" i="1"/>
  <c r="Q678" i="1"/>
  <c r="Q685" i="1"/>
  <c r="Q690" i="1"/>
  <c r="Q696" i="1"/>
  <c r="Q694" i="1"/>
  <c r="Q686" i="1"/>
  <c r="Q650" i="1"/>
  <c r="Q644" i="1"/>
  <c r="Q647" i="1"/>
  <c r="Q651" i="1"/>
  <c r="Q654" i="1"/>
  <c r="Q628" i="1"/>
  <c r="Q626" i="1"/>
  <c r="Q629" i="1"/>
  <c r="Q641" i="1"/>
  <c r="Q631" i="1"/>
  <c r="Q653" i="1"/>
  <c r="Q625" i="1"/>
  <c r="Q634" i="1"/>
  <c r="Q622" i="1"/>
  <c r="Q627" i="1"/>
  <c r="Q636" i="1"/>
  <c r="Q607" i="1"/>
  <c r="Q611" i="1"/>
  <c r="Q609" i="1"/>
  <c r="Q608" i="1"/>
  <c r="Q614" i="1"/>
  <c r="Q621" i="1"/>
  <c r="Q619" i="1"/>
  <c r="Q617" i="1"/>
  <c r="Q588" i="1"/>
  <c r="Q585" i="1"/>
  <c r="Q589" i="1"/>
  <c r="Q586" i="1"/>
  <c r="Q600" i="1"/>
  <c r="Q584" i="1"/>
  <c r="Q582" i="1"/>
  <c r="Q574" i="1"/>
  <c r="Q572" i="1"/>
  <c r="Q570" i="1"/>
  <c r="Q568" i="1"/>
  <c r="Q580" i="1"/>
  <c r="Q566" i="1"/>
  <c r="Q579" i="1"/>
  <c r="Q577" i="1"/>
  <c r="Q563" i="1"/>
  <c r="Q604" i="1"/>
  <c r="Q605" i="1"/>
  <c r="Q597" i="1"/>
  <c r="Q595" i="1"/>
  <c r="Q593" i="1"/>
  <c r="Q591" i="1"/>
  <c r="Q522" i="1"/>
  <c r="Q526" i="1"/>
  <c r="Q524" i="1"/>
  <c r="Q520" i="1"/>
  <c r="Q515" i="1"/>
  <c r="Q534" i="1"/>
  <c r="Q532" i="1"/>
  <c r="Q513" i="1"/>
  <c r="Q502" i="1"/>
  <c r="Q500" i="1"/>
  <c r="Q498" i="1"/>
  <c r="Q528" i="1"/>
  <c r="Q538" i="1"/>
  <c r="Q518" i="1"/>
  <c r="Q536" i="1"/>
  <c r="Q519" i="1"/>
  <c r="Q512" i="1"/>
  <c r="Q510" i="1"/>
  <c r="Q530" i="1"/>
  <c r="Q509" i="1"/>
  <c r="Q507" i="1"/>
  <c r="Q537" i="1"/>
  <c r="Q483" i="1"/>
  <c r="Q494" i="1"/>
  <c r="Q492" i="1"/>
  <c r="Q490" i="1"/>
  <c r="Q484" i="1"/>
  <c r="Q487" i="1"/>
  <c r="Q476" i="1"/>
  <c r="Q496" i="1"/>
  <c r="Q480" i="1"/>
  <c r="Q479" i="1"/>
  <c r="Q475" i="1"/>
  <c r="Q456" i="1"/>
  <c r="Q471" i="1"/>
  <c r="Q455" i="1"/>
  <c r="Q454" i="1"/>
  <c r="Q452" i="1"/>
  <c r="Q450" i="1"/>
  <c r="Q448" i="1"/>
  <c r="Q446" i="1"/>
  <c r="Q470" i="1"/>
  <c r="Q460" i="1"/>
  <c r="Q473" i="1"/>
  <c r="Q462" i="1"/>
  <c r="Q468" i="1"/>
  <c r="Q464" i="1"/>
  <c r="Q425" i="1"/>
  <c r="Q434" i="1"/>
  <c r="Q432" i="1"/>
  <c r="Q430" i="1"/>
  <c r="Q428" i="1"/>
  <c r="Q426" i="1"/>
  <c r="Q423" i="1"/>
  <c r="Q438" i="1"/>
  <c r="Q421" i="1"/>
  <c r="Q419" i="1"/>
  <c r="Q417" i="1"/>
  <c r="Q436" i="1"/>
  <c r="Q442" i="1"/>
  <c r="Q435" i="1"/>
  <c r="Q437" i="1"/>
  <c r="Q359" i="1"/>
  <c r="Q408" i="1"/>
  <c r="Q378" i="1"/>
  <c r="Q358" i="1"/>
  <c r="Q372" i="1"/>
  <c r="Q387" i="1"/>
  <c r="Q357" i="1"/>
  <c r="Q380" i="1"/>
  <c r="Q412" i="1"/>
  <c r="Q379" i="1"/>
  <c r="Q361" i="1"/>
  <c r="Q406" i="1"/>
  <c r="Q391" i="1"/>
  <c r="Q403" i="1"/>
  <c r="Q401" i="1"/>
  <c r="Q400" i="1"/>
  <c r="Q398" i="1"/>
  <c r="Q396" i="1"/>
  <c r="Q394" i="1"/>
  <c r="Q392" i="1"/>
  <c r="Q375" i="1"/>
  <c r="Q373" i="1"/>
  <c r="Q354" i="1"/>
  <c r="Q383" i="1"/>
  <c r="Q370" i="1"/>
  <c r="Q381" i="1"/>
  <c r="Q364" i="1"/>
  <c r="Q414" i="1"/>
  <c r="Q367" i="1"/>
  <c r="Q333" i="1"/>
  <c r="Q350" i="1"/>
  <c r="Q343" i="1"/>
  <c r="Q341" i="1"/>
  <c r="Q339" i="1"/>
  <c r="Q337" i="1"/>
  <c r="Q335" i="1"/>
  <c r="Q331" i="1"/>
  <c r="Q347" i="1"/>
  <c r="Q327" i="1"/>
  <c r="Q325" i="1"/>
  <c r="Q345" i="1"/>
  <c r="Q351" i="1"/>
  <c r="Q348" i="1"/>
  <c r="Q139" i="1"/>
  <c r="Q169" i="1"/>
  <c r="Q226" i="1"/>
  <c r="Q126" i="1"/>
  <c r="Q307" i="1"/>
  <c r="Q82" i="1"/>
  <c r="Q279" i="1"/>
  <c r="Q194" i="1"/>
  <c r="Q324" i="1"/>
  <c r="Q90" i="1"/>
  <c r="Q20" i="1"/>
  <c r="Q260" i="1"/>
  <c r="Q252" i="1"/>
  <c r="Q250" i="1"/>
  <c r="Q248" i="1"/>
  <c r="Q246" i="1"/>
  <c r="Q244" i="1"/>
  <c r="Q242" i="1"/>
  <c r="Q228" i="1"/>
  <c r="Q187" i="1"/>
  <c r="Q185" i="1"/>
  <c r="Q183" i="1"/>
  <c r="Q181" i="1"/>
  <c r="Q179" i="1"/>
  <c r="Q177" i="1"/>
  <c r="Q175" i="1"/>
  <c r="Q173" i="1"/>
  <c r="Q171" i="1"/>
  <c r="Q67" i="1"/>
  <c r="Q65" i="1"/>
  <c r="Q63" i="1"/>
  <c r="Q61" i="1"/>
  <c r="Q59" i="1"/>
  <c r="Q57" i="1"/>
  <c r="Q55" i="1"/>
  <c r="Q53" i="1"/>
  <c r="Q13" i="1"/>
  <c r="Q140" i="1"/>
  <c r="Q240" i="1"/>
  <c r="Q166" i="1"/>
  <c r="Q71" i="1"/>
  <c r="Q69" i="1"/>
  <c r="Q318" i="1"/>
  <c r="Q262" i="1"/>
  <c r="Q134" i="1"/>
  <c r="Q48" i="1"/>
  <c r="Q8" i="1"/>
  <c r="Q195" i="1"/>
  <c r="Q44" i="1"/>
  <c r="Q81" i="1"/>
  <c r="Q91" i="1"/>
  <c r="Q38" i="1"/>
  <c r="Q305" i="1"/>
  <c r="Q196" i="1"/>
  <c r="Q144" i="1"/>
  <c r="Q317" i="1"/>
  <c r="Q259" i="1"/>
  <c r="Q202" i="1"/>
  <c r="Q133" i="1"/>
  <c r="Q103" i="1"/>
  <c r="Q85" i="1"/>
  <c r="Q40" i="1"/>
  <c r="Q74" i="1"/>
  <c r="Q301" i="1"/>
  <c r="Q299" i="1"/>
  <c r="Q297" i="1"/>
  <c r="Q295" i="1"/>
  <c r="Q293" i="1"/>
  <c r="Q292" i="1"/>
  <c r="Q290" i="1"/>
  <c r="Q773" i="1"/>
  <c r="Q304" i="1"/>
  <c r="Q287" i="1"/>
  <c r="Q223" i="1"/>
  <c r="Q221" i="1"/>
  <c r="Q771" i="1"/>
  <c r="Q218" i="1"/>
  <c r="Q239" i="1"/>
  <c r="Q215" i="1"/>
  <c r="Q214" i="1"/>
  <c r="Q212" i="1"/>
  <c r="Q210" i="1"/>
  <c r="Q238" i="1"/>
  <c r="Q207" i="1"/>
  <c r="Q769" i="1"/>
  <c r="Q159" i="1"/>
  <c r="Q157" i="1"/>
  <c r="Q155" i="1"/>
  <c r="Q153" i="1"/>
  <c r="Q151" i="1"/>
  <c r="Q106" i="1"/>
  <c r="Q123" i="1"/>
  <c r="Q122" i="1"/>
  <c r="Q120" i="1"/>
  <c r="Q118" i="1"/>
  <c r="Q116" i="1"/>
  <c r="Q767" i="1"/>
  <c r="Q113" i="1"/>
  <c r="Q111" i="1"/>
  <c r="Q105" i="1"/>
  <c r="Q108" i="1"/>
  <c r="Q766" i="1"/>
  <c r="Q79" i="1"/>
  <c r="Q77" i="1"/>
  <c r="Q75" i="1"/>
  <c r="Q36" i="1"/>
  <c r="Q34" i="1"/>
  <c r="Q32" i="1"/>
  <c r="Q30" i="1"/>
  <c r="Q28" i="1"/>
  <c r="Q27" i="1"/>
  <c r="Q25" i="1"/>
  <c r="Q23" i="1"/>
  <c r="Q21" i="1"/>
  <c r="Q5" i="1"/>
  <c r="Q3" i="1"/>
  <c r="Q229" i="1"/>
  <c r="Q278" i="1"/>
  <c r="Q188" i="1"/>
  <c r="Q128" i="1"/>
  <c r="Q100" i="1"/>
  <c r="Q271" i="1"/>
  <c r="Q204" i="1"/>
  <c r="Q129" i="1"/>
  <c r="Q68" i="1"/>
  <c r="Q11" i="1"/>
  <c r="Q147" i="1"/>
  <c r="Q145" i="1"/>
  <c r="Q281" i="1"/>
  <c r="Q198" i="1"/>
  <c r="Q93" i="1"/>
  <c r="Q15" i="1"/>
  <c r="Q266" i="1"/>
  <c r="Q319" i="1"/>
  <c r="Q323" i="1"/>
  <c r="Q321" i="1"/>
  <c r="Q280" i="1"/>
  <c r="Q308" i="1"/>
  <c r="Q237" i="1"/>
  <c r="Q193" i="1"/>
  <c r="Q189" i="1"/>
  <c r="Q130" i="1"/>
  <c r="Q98" i="1"/>
  <c r="Q72" i="1"/>
  <c r="Q97" i="1"/>
  <c r="Q270" i="1"/>
  <c r="Q135" i="1"/>
  <c r="Q267" i="1"/>
  <c r="Q19" i="1"/>
  <c r="Q10" i="1"/>
  <c r="Q314" i="1"/>
  <c r="Q257" i="1"/>
  <c r="Q234" i="1"/>
  <c r="Q142" i="1"/>
  <c r="Q255" i="1"/>
  <c r="Q233" i="1"/>
  <c r="Q17" i="1"/>
  <c r="Q311" i="1"/>
  <c r="Q309" i="1"/>
  <c r="Q200" i="1"/>
  <c r="Q101" i="1"/>
  <c r="Q47" i="1"/>
  <c r="Q45" i="1"/>
  <c r="Q163" i="1"/>
  <c r="Q284" i="1"/>
  <c r="Q191" i="1"/>
  <c r="Q385" i="1"/>
  <c r="Q363" i="1"/>
  <c r="Q369" i="1"/>
  <c r="Q366" i="1"/>
  <c r="Q410" i="1"/>
  <c r="Q384" i="1"/>
</calcChain>
</file>

<file path=xl/sharedStrings.xml><?xml version="1.0" encoding="utf-8"?>
<sst xmlns="http://schemas.openxmlformats.org/spreadsheetml/2006/main" count="16882" uniqueCount="1381">
  <si>
    <t>Inv No</t>
  </si>
  <si>
    <t>Typ</t>
  </si>
  <si>
    <t>Number</t>
  </si>
  <si>
    <t>GRV Date</t>
  </si>
  <si>
    <t>Inv. Date</t>
  </si>
  <si>
    <t>Supplier Name</t>
  </si>
  <si>
    <t>Excl. VAT</t>
  </si>
  <si>
    <t>VAT</t>
  </si>
  <si>
    <t>Incl. VAT</t>
  </si>
  <si>
    <t>024673</t>
  </si>
  <si>
    <t>GRV</t>
  </si>
  <si>
    <t>DS - RUTO MILLS (FOODCORP)</t>
  </si>
  <si>
    <t>0308</t>
  </si>
  <si>
    <t>DS - BLUE RIBBON TEMBA</t>
  </si>
  <si>
    <t>DS - CLOVER BOKSBURG</t>
  </si>
  <si>
    <t>CLM</t>
  </si>
  <si>
    <t>DS - COCA-COLA FORTUNE</t>
  </si>
  <si>
    <t>DS - PREMIER MILLING</t>
  </si>
  <si>
    <t>DS - SUNBAKE (FOODCORP)</t>
  </si>
  <si>
    <t>15805X624</t>
  </si>
  <si>
    <t>DS - ON THE DOT (MEDIA 24)</t>
  </si>
  <si>
    <t>15980X624</t>
  </si>
  <si>
    <t>DS - BIDVEST BAKERY SOLUTIONS</t>
  </si>
  <si>
    <t>DS - SASKO (PIONEER FOODS)</t>
  </si>
  <si>
    <t>DC - SPAR NORTH RAND</t>
  </si>
  <si>
    <t>DS - TIGER BRANDS SNACKS</t>
  </si>
  <si>
    <t>DS - DANONE SOUTHERN AFRICA</t>
  </si>
  <si>
    <t>GEL12(04/1</t>
  </si>
  <si>
    <t>DI - GELUKSHOOP BOERDERY</t>
  </si>
  <si>
    <t>GEL13(5/11</t>
  </si>
  <si>
    <t>GEL14(8/11</t>
  </si>
  <si>
    <t>GID25 (7/11</t>
  </si>
  <si>
    <t>DI - GIDEON NEWSPAPERS</t>
  </si>
  <si>
    <t>GID48(04/1</t>
  </si>
  <si>
    <t>GID54(11/1</t>
  </si>
  <si>
    <t>I0973243</t>
  </si>
  <si>
    <t>DS - MOORDDRIFT DAIRY</t>
  </si>
  <si>
    <t>I0974055</t>
  </si>
  <si>
    <t>I0975428</t>
  </si>
  <si>
    <t>I0977104</t>
  </si>
  <si>
    <t>I0978514</t>
  </si>
  <si>
    <t>IN002692</t>
  </si>
  <si>
    <t>DS - SIMBA GROUP LIMITED</t>
  </si>
  <si>
    <t>IN150401</t>
  </si>
  <si>
    <t>DI - NOVEL (MAXICARE)</t>
  </si>
  <si>
    <t>IN169136</t>
  </si>
  <si>
    <t>DI - BAFANA FOODS</t>
  </si>
  <si>
    <t>IN1862081</t>
  </si>
  <si>
    <t>DS - ACE PACKAGING</t>
  </si>
  <si>
    <t>IN1862082</t>
  </si>
  <si>
    <t>IN1862083</t>
  </si>
  <si>
    <t>IN1862099</t>
  </si>
  <si>
    <t>IN1862100</t>
  </si>
  <si>
    <t>IN1862101</t>
  </si>
  <si>
    <t>IN1862102</t>
  </si>
  <si>
    <t>IN1862103</t>
  </si>
  <si>
    <t>IN1862104</t>
  </si>
  <si>
    <t>IN1862105</t>
  </si>
  <si>
    <t>IN1862106</t>
  </si>
  <si>
    <t>INA23918</t>
  </si>
  <si>
    <t>DS - WALTKON VLEIS</t>
  </si>
  <si>
    <t>INA23926</t>
  </si>
  <si>
    <t>INA24027</t>
  </si>
  <si>
    <t>PVH 46(7/1</t>
  </si>
  <si>
    <t>DI - PIET VAN HEERDEN</t>
  </si>
  <si>
    <t>PVH42(27/</t>
  </si>
  <si>
    <t>PVH53(11/</t>
  </si>
  <si>
    <t>024796</t>
  </si>
  <si>
    <t>024812</t>
  </si>
  <si>
    <t>081638</t>
  </si>
  <si>
    <t>DS - DELI SPICES LIMPOPO</t>
  </si>
  <si>
    <t>081655</t>
  </si>
  <si>
    <t>15806X6</t>
  </si>
  <si>
    <t>15807X6</t>
  </si>
  <si>
    <t>15981X6</t>
  </si>
  <si>
    <t>15982X6</t>
  </si>
  <si>
    <t>DS - TIGER MILLING (maize)</t>
  </si>
  <si>
    <t>DS - ALDOR</t>
  </si>
  <si>
    <t>DS - NATIONAL BRANDS LIMITED</t>
  </si>
  <si>
    <t>DS - AMKA PRODUCTS</t>
  </si>
  <si>
    <t>AFR54(12/1</t>
  </si>
  <si>
    <t>DI - FRUIT &amp; VEG SMALL SUPP</t>
  </si>
  <si>
    <t>GEL16(13/1</t>
  </si>
  <si>
    <t>GID67:15</t>
  </si>
  <si>
    <t>GID69:18</t>
  </si>
  <si>
    <t>I0979930</t>
  </si>
  <si>
    <t>I0981085</t>
  </si>
  <si>
    <t>IN003214</t>
  </si>
  <si>
    <t>IN003757</t>
  </si>
  <si>
    <t>IN130138</t>
  </si>
  <si>
    <t>DI - WATERBERG EGGS</t>
  </si>
  <si>
    <t>IN150472</t>
  </si>
  <si>
    <t>IN150566</t>
  </si>
  <si>
    <t>IN1865104</t>
  </si>
  <si>
    <t>IN1865105</t>
  </si>
  <si>
    <t>IN1865106</t>
  </si>
  <si>
    <t>IN1865246</t>
  </si>
  <si>
    <t>IN1865247</t>
  </si>
  <si>
    <t>IN1865253</t>
  </si>
  <si>
    <t>IN1865254</t>
  </si>
  <si>
    <t>IN1865255</t>
  </si>
  <si>
    <t>IN1865256</t>
  </si>
  <si>
    <t>IN1865257</t>
  </si>
  <si>
    <t>IN1865937</t>
  </si>
  <si>
    <t>IN1868293</t>
  </si>
  <si>
    <t>IN1868294</t>
  </si>
  <si>
    <t>IN1868295</t>
  </si>
  <si>
    <t>IN1868296</t>
  </si>
  <si>
    <t>IN1868297</t>
  </si>
  <si>
    <t>IN1868298</t>
  </si>
  <si>
    <t>IN1868299</t>
  </si>
  <si>
    <t>IN1868314</t>
  </si>
  <si>
    <t>IN1868315</t>
  </si>
  <si>
    <t>IN273374</t>
  </si>
  <si>
    <t>DS - DUROC FOODS CC</t>
  </si>
  <si>
    <t>INA 24191</t>
  </si>
  <si>
    <t>INA24103</t>
  </si>
  <si>
    <t>ING57383</t>
  </si>
  <si>
    <t>DS - DUROCFOODSGROBLERSDAL</t>
  </si>
  <si>
    <t>MOL 56:16</t>
  </si>
  <si>
    <t>PVH</t>
  </si>
  <si>
    <t>PVH57:18</t>
  </si>
  <si>
    <t>RBG 49</t>
  </si>
  <si>
    <t>DI - REENBOOG</t>
  </si>
  <si>
    <t>RBG 50</t>
  </si>
  <si>
    <t>SWE55(13/</t>
  </si>
  <si>
    <t>GID35:21</t>
  </si>
  <si>
    <t>IN-1001000</t>
  </si>
  <si>
    <t>DI - BRENNER MILLS</t>
  </si>
  <si>
    <t>PIA066746</t>
  </si>
  <si>
    <t>DS - REPUBLICAN NEWS AGENCY</t>
  </si>
  <si>
    <t>ORDER BOOK DEL DATE:</t>
  </si>
  <si>
    <t>DATUM</t>
  </si>
  <si>
    <t>DAG</t>
  </si>
  <si>
    <t>sondag</t>
  </si>
  <si>
    <t>maandag</t>
  </si>
  <si>
    <t>dinsdag</t>
  </si>
  <si>
    <t>woensdag</t>
  </si>
  <si>
    <t>donderdag</t>
  </si>
  <si>
    <t>vrydag</t>
  </si>
  <si>
    <t>saterdag</t>
  </si>
  <si>
    <t>DI - NUUT 5</t>
  </si>
  <si>
    <t>DI - NUUT 6</t>
  </si>
  <si>
    <t>VERSKAFFERS</t>
  </si>
  <si>
    <t>024887</t>
  </si>
  <si>
    <t>I0982330</t>
  </si>
  <si>
    <t>RBG 51</t>
  </si>
  <si>
    <t>TERME( dae )</t>
  </si>
  <si>
    <t xml:space="preserve">  </t>
  </si>
  <si>
    <t>DC betaaldatum en bedrag</t>
  </si>
  <si>
    <t>DS betaaldatum en bedrag</t>
  </si>
  <si>
    <t>BETAALTERME</t>
  </si>
  <si>
    <t>DI betaaldatum en bedrag</t>
  </si>
  <si>
    <t>AFR 59</t>
  </si>
  <si>
    <t>I0983955</t>
  </si>
  <si>
    <t>INA24343</t>
  </si>
  <si>
    <t>PVH 53</t>
  </si>
  <si>
    <t>PVH 58</t>
  </si>
  <si>
    <t>PVH48(15/</t>
  </si>
  <si>
    <t>GID 76</t>
  </si>
  <si>
    <t>IN1871292</t>
  </si>
  <si>
    <t>IN1871294</t>
  </si>
  <si>
    <t>IN1871295</t>
  </si>
  <si>
    <t>IN1871296</t>
  </si>
  <si>
    <t>IN1871297</t>
  </si>
  <si>
    <t>IN1871298</t>
  </si>
  <si>
    <t>IN1871299</t>
  </si>
  <si>
    <t>IN210107</t>
  </si>
  <si>
    <t>DS - PRIMECO MEAT</t>
  </si>
  <si>
    <t>RBG 52</t>
  </si>
  <si>
    <t>in1871293</t>
  </si>
  <si>
    <t>024991</t>
  </si>
  <si>
    <t>BDP16869</t>
  </si>
  <si>
    <t>BDP16870</t>
  </si>
  <si>
    <t>ENO62</t>
  </si>
  <si>
    <t>GEL18</t>
  </si>
  <si>
    <t>GEL19</t>
  </si>
  <si>
    <t>I0985180</t>
  </si>
  <si>
    <t>IN004372</t>
  </si>
  <si>
    <t>IN150441</t>
  </si>
  <si>
    <r>
      <t>DS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-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ELLIES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ELECTRONICS</t>
    </r>
  </si>
  <si>
    <t>IN150783</t>
  </si>
  <si>
    <t>IN169677</t>
  </si>
  <si>
    <t>PIA066923</t>
  </si>
  <si>
    <t>I0987315</t>
  </si>
  <si>
    <t>IN1875077</t>
  </si>
  <si>
    <t>IN1875079</t>
  </si>
  <si>
    <t>IN1875080</t>
  </si>
  <si>
    <t>IN1875082</t>
  </si>
  <si>
    <t>IN1875083</t>
  </si>
  <si>
    <t>IN1875085</t>
  </si>
  <si>
    <t>IN1875087</t>
  </si>
  <si>
    <t>025097</t>
  </si>
  <si>
    <t>082422</t>
  </si>
  <si>
    <t>AFR 65</t>
  </si>
  <si>
    <t>CHR 65</t>
  </si>
  <si>
    <t>GID 56</t>
  </si>
  <si>
    <t>I0989343</t>
  </si>
  <si>
    <t>IN 150994</t>
  </si>
  <si>
    <t>IN 274395</t>
  </si>
  <si>
    <t>IN004987</t>
  </si>
  <si>
    <t>IN1875084</t>
  </si>
  <si>
    <t>INA24600</t>
  </si>
  <si>
    <t>Pink slip</t>
  </si>
  <si>
    <t>DI - STONE FD</t>
  </si>
  <si>
    <t>GID 88</t>
  </si>
  <si>
    <t>IN1875076</t>
  </si>
  <si>
    <t>IN1875078</t>
  </si>
  <si>
    <t>IN1875086</t>
  </si>
  <si>
    <t>INA24666</t>
  </si>
  <si>
    <t>ING57984</t>
  </si>
  <si>
    <t>0460</t>
  </si>
  <si>
    <t>DS - STARKE AYRES PTY LTD</t>
  </si>
  <si>
    <t>GEL 20</t>
  </si>
  <si>
    <t>I0990637</t>
  </si>
  <si>
    <t>IN168792</t>
  </si>
  <si>
    <t>DI - EERSTERUST MEAT TRD CC</t>
  </si>
  <si>
    <t>IN1878268</t>
  </si>
  <si>
    <t>IN1878269</t>
  </si>
  <si>
    <t>MVD (10/12)</t>
  </si>
  <si>
    <t>STO 20</t>
  </si>
  <si>
    <t>SWA 10</t>
  </si>
  <si>
    <t>MVD (29/11)</t>
  </si>
  <si>
    <t>MVD (14/11)</t>
  </si>
  <si>
    <t>025216</t>
  </si>
  <si>
    <t>082655</t>
  </si>
  <si>
    <t>IN005617</t>
  </si>
  <si>
    <t>INA24746</t>
  </si>
  <si>
    <t>DS - CADBURY SA</t>
  </si>
  <si>
    <t>CAS 68</t>
  </si>
  <si>
    <t>CPK 67</t>
  </si>
  <si>
    <t>GEL 21</t>
  </si>
  <si>
    <t>IN151194</t>
  </si>
  <si>
    <t>IN169961</t>
  </si>
  <si>
    <t>ING58200</t>
  </si>
  <si>
    <t>PUN 66</t>
  </si>
  <si>
    <t>WERKLIKE DEL DATE</t>
  </si>
  <si>
    <t>BDP17604</t>
  </si>
  <si>
    <t>CAS 69</t>
  </si>
  <si>
    <t>GID 96</t>
  </si>
  <si>
    <t>I0993172</t>
  </si>
  <si>
    <t>IN1878234</t>
  </si>
  <si>
    <t>IN1881465</t>
  </si>
  <si>
    <t>IN1881466</t>
  </si>
  <si>
    <t>IN1881473</t>
  </si>
  <si>
    <t>SWA 9</t>
  </si>
  <si>
    <t>025346</t>
  </si>
  <si>
    <t>I0994551</t>
  </si>
  <si>
    <t>IN006347</t>
  </si>
  <si>
    <t>IN151305</t>
  </si>
  <si>
    <t>IN1852734</t>
  </si>
  <si>
    <t>PIX073875</t>
  </si>
  <si>
    <t>PIX073670</t>
  </si>
  <si>
    <t>PIA067505</t>
  </si>
  <si>
    <t>INA25053</t>
  </si>
  <si>
    <t>I0996184</t>
  </si>
  <si>
    <t>IN006825</t>
  </si>
  <si>
    <t>IN130386</t>
  </si>
  <si>
    <t>IN151456</t>
  </si>
  <si>
    <t>CHR 73</t>
  </si>
  <si>
    <t>FCK 72</t>
  </si>
  <si>
    <t>I0996996</t>
  </si>
  <si>
    <t>IN130391</t>
  </si>
  <si>
    <t>INA25127</t>
  </si>
  <si>
    <t>STO 25</t>
  </si>
  <si>
    <t>THA 24</t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</si>
  <si>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ELLIES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ELECTRONICS</t>
    </r>
  </si>
  <si>
    <r>
      <t>DI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STONE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FD</t>
    </r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</si>
  <si>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CADBURY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SA</t>
    </r>
  </si>
  <si>
    <t>I0998310</t>
  </si>
  <si>
    <t>INA25180</t>
  </si>
  <si>
    <t>PIX074592</t>
  </si>
  <si>
    <t>1210028726B</t>
  </si>
  <si>
    <t>staat datum</t>
  </si>
  <si>
    <t>betaal datum</t>
  </si>
  <si>
    <t>ref no : moenie uitvee nie</t>
  </si>
  <si>
    <t>moenie uitvee nie</t>
  </si>
  <si>
    <t>BETAALDATUM volgens GRV</t>
  </si>
  <si>
    <t>BETAALDATUM volgens SPAR STAAT</t>
  </si>
  <si>
    <t>1210399399</t>
  </si>
  <si>
    <t>8170317692</t>
  </si>
  <si>
    <t>6038102405</t>
  </si>
  <si>
    <t>025512</t>
  </si>
  <si>
    <t>I0999712</t>
  </si>
  <si>
    <t>IN007126</t>
  </si>
  <si>
    <t>1210434112</t>
  </si>
  <si>
    <t>1210444543</t>
  </si>
  <si>
    <t>24798</t>
  </si>
  <si>
    <t>025632</t>
  </si>
  <si>
    <t>BDP18799</t>
  </si>
  <si>
    <t>I1001251</t>
  </si>
  <si>
    <t>I1002583</t>
  </si>
  <si>
    <t>IN007499</t>
  </si>
  <si>
    <t>IN10015763</t>
  </si>
  <si>
    <t>IN169823</t>
  </si>
  <si>
    <t>IN1883977</t>
  </si>
  <si>
    <t>IN1883978</t>
  </si>
  <si>
    <t>INA25285</t>
  </si>
  <si>
    <t>I1003713</t>
  </si>
  <si>
    <t>I1005042</t>
  </si>
  <si>
    <t>IN008097</t>
  </si>
  <si>
    <t>IN151480</t>
  </si>
  <si>
    <t>IN151852</t>
  </si>
  <si>
    <t>IN170370</t>
  </si>
  <si>
    <t>IN183460</t>
  </si>
  <si>
    <r>
      <t>DS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MEATRITE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SA</t>
    </r>
  </si>
  <si>
    <t>IN1886446</t>
  </si>
  <si>
    <t>IN1886447</t>
  </si>
  <si>
    <t>IN1886448</t>
  </si>
  <si>
    <t>INA25440</t>
  </si>
  <si>
    <t>PIA068069</t>
  </si>
  <si>
    <t>I1006316</t>
  </si>
  <si>
    <t>IN151933</t>
  </si>
  <si>
    <t>IN1889288</t>
  </si>
  <si>
    <t>in1889289</t>
  </si>
  <si>
    <t>1210569583</t>
  </si>
  <si>
    <t>1210570221</t>
  </si>
  <si>
    <t>6038397708</t>
  </si>
  <si>
    <t>6038400504</t>
  </si>
  <si>
    <t>8170355704</t>
  </si>
  <si>
    <t>8170359884</t>
  </si>
  <si>
    <t>DS/DI/DC</t>
  </si>
  <si>
    <t>KODE</t>
  </si>
  <si>
    <t>DC</t>
  </si>
  <si>
    <t>DI</t>
  </si>
  <si>
    <t>DS</t>
  </si>
  <si>
    <t>BETAALWYSE</t>
  </si>
  <si>
    <t>FNB internet betaling</t>
  </si>
  <si>
    <t>ABSA internet oordrag</t>
  </si>
  <si>
    <t>KONTANT uit kleinkas</t>
  </si>
  <si>
    <t>ABSA tjekbetaling</t>
  </si>
  <si>
    <t>FNB tjekbetaling</t>
  </si>
  <si>
    <t>ander 1</t>
  </si>
  <si>
    <t>ander 2</t>
  </si>
  <si>
    <t>ander 3</t>
  </si>
  <si>
    <t>ander 4</t>
  </si>
  <si>
    <t>ander 5</t>
  </si>
  <si>
    <t>DI -BETAALDATUM</t>
  </si>
  <si>
    <t>DI - BETAALWYSE</t>
  </si>
  <si>
    <t>I1011483</t>
  </si>
  <si>
    <t>INA25589</t>
  </si>
  <si>
    <t>ING59299</t>
  </si>
  <si>
    <t>I1008025</t>
  </si>
  <si>
    <t>IN170319</t>
  </si>
  <si>
    <t>RBG11958</t>
  </si>
  <si>
    <t>I1009288</t>
  </si>
  <si>
    <t>in152082</t>
  </si>
  <si>
    <t>025805</t>
  </si>
  <si>
    <t>IN009109</t>
  </si>
  <si>
    <t>IN009136</t>
  </si>
  <si>
    <t>IN1892057</t>
  </si>
  <si>
    <t>IN1892058</t>
  </si>
  <si>
    <t>IN1892059</t>
  </si>
  <si>
    <t>IN1892060</t>
  </si>
  <si>
    <t>025906</t>
  </si>
  <si>
    <t>083943</t>
  </si>
  <si>
    <t>INA25796</t>
  </si>
  <si>
    <t>IN009728</t>
  </si>
  <si>
    <t>BDP19965</t>
  </si>
  <si>
    <t>I1013258</t>
  </si>
  <si>
    <t>IN152259</t>
  </si>
  <si>
    <t>IN184829</t>
  </si>
  <si>
    <t>IN1894774</t>
  </si>
  <si>
    <t>IN1894775</t>
  </si>
  <si>
    <t>IN1894776</t>
  </si>
  <si>
    <t>IN1894777</t>
  </si>
  <si>
    <t>INA25873</t>
  </si>
  <si>
    <t>IN18066</t>
  </si>
  <si>
    <t>ING59786</t>
  </si>
  <si>
    <t>026014</t>
  </si>
  <si>
    <t>I1014327</t>
  </si>
  <si>
    <t>INA25932</t>
  </si>
  <si>
    <t>I1015932</t>
  </si>
  <si>
    <t>IN010269</t>
  </si>
  <si>
    <t>026119</t>
  </si>
  <si>
    <t>IN152403</t>
  </si>
  <si>
    <t>I1017369</t>
  </si>
  <si>
    <t>IN152105</t>
  </si>
  <si>
    <t>IN170904</t>
  </si>
  <si>
    <t>INA26037</t>
  </si>
  <si>
    <t>084397</t>
  </si>
  <si>
    <t>IN011020</t>
  </si>
  <si>
    <t>IN1900620</t>
  </si>
  <si>
    <t>IN1900621</t>
  </si>
  <si>
    <t>IN1900638</t>
  </si>
  <si>
    <t>IN1900639</t>
  </si>
  <si>
    <t>IN1900641</t>
  </si>
  <si>
    <t>IN1900642</t>
  </si>
  <si>
    <t>ING60209</t>
  </si>
  <si>
    <t>PIA069015</t>
  </si>
  <si>
    <t>026223</t>
  </si>
  <si>
    <t>GEL100/22</t>
  </si>
  <si>
    <t>I1019436</t>
  </si>
  <si>
    <t>IN152531</t>
  </si>
  <si>
    <t>IN171566</t>
  </si>
  <si>
    <t>IN216121</t>
  </si>
  <si>
    <t>SCH57/21</t>
  </si>
  <si>
    <t>EIS DEURGESTUUR</t>
  </si>
  <si>
    <t>OPGEVOLG</t>
  </si>
  <si>
    <t>OPSTAAT</t>
  </si>
  <si>
    <t>I1020854</t>
  </si>
  <si>
    <t>IN1903419</t>
  </si>
  <si>
    <t>IN1903426</t>
  </si>
  <si>
    <t>IN1903432</t>
  </si>
  <si>
    <t>IN1903434</t>
  </si>
  <si>
    <t>IN1903435</t>
  </si>
  <si>
    <t>SCH61/24</t>
  </si>
  <si>
    <r>
      <t>DI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FRUIT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n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VEG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SMALL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SUPP</t>
    </r>
  </si>
  <si>
    <t>DS - CLOVER SA FRESH (ESKORT)</t>
  </si>
  <si>
    <t>026359</t>
  </si>
  <si>
    <t>GEL5/27</t>
  </si>
  <si>
    <t>IN011841</t>
  </si>
  <si>
    <t>IN152623</t>
  </si>
  <si>
    <t>MNG16/26</t>
  </si>
  <si>
    <t>RBG70/26</t>
  </si>
  <si>
    <t>SCH65/26</t>
  </si>
  <si>
    <t>SCH66/27</t>
  </si>
  <si>
    <t>STO35/26</t>
  </si>
  <si>
    <t>GID97/28</t>
  </si>
  <si>
    <t>I1022716</t>
  </si>
  <si>
    <t>IN1855815</t>
  </si>
  <si>
    <t>INA26380</t>
  </si>
  <si>
    <t>BDP21301</t>
  </si>
  <si>
    <t>GEL11/4</t>
  </si>
  <si>
    <t>GEL12/4</t>
  </si>
  <si>
    <t>I1024125</t>
  </si>
  <si>
    <t>IN152737</t>
  </si>
  <si>
    <t>IN1906445</t>
  </si>
  <si>
    <t>IN1906447</t>
  </si>
  <si>
    <t>IN1906448</t>
  </si>
  <si>
    <t>IN1906454</t>
  </si>
  <si>
    <t>IN1906467</t>
  </si>
  <si>
    <t>IN1906468</t>
  </si>
  <si>
    <t>IN1906473</t>
  </si>
  <si>
    <t>IN1906474</t>
  </si>
  <si>
    <t>INA26461</t>
  </si>
  <si>
    <t>026455</t>
  </si>
  <si>
    <t>085033</t>
  </si>
  <si>
    <t>I1026136</t>
  </si>
  <si>
    <t>IN012834</t>
  </si>
  <si>
    <t>IN169847</t>
  </si>
  <si>
    <t>INA26530</t>
  </si>
  <si>
    <t>DI - FRUIT n VEG SMALL SUPP</t>
  </si>
  <si>
    <t>DS - CLOVER ESKORT</t>
  </si>
  <si>
    <t>026591</t>
  </si>
  <si>
    <t>GEL21/12</t>
  </si>
  <si>
    <t>I1027687</t>
  </si>
  <si>
    <t>IN013832</t>
  </si>
  <si>
    <t>IN152855</t>
  </si>
  <si>
    <t>IN1909519</t>
  </si>
  <si>
    <t>IN1909520</t>
  </si>
  <si>
    <t>IN1909522</t>
  </si>
  <si>
    <t>IN1909523</t>
  </si>
  <si>
    <t>IN22665</t>
  </si>
  <si>
    <t>KOK13/14</t>
  </si>
  <si>
    <t>RBG67/10</t>
  </si>
  <si>
    <t>RBG72/14</t>
  </si>
  <si>
    <t>SCH80/14</t>
  </si>
  <si>
    <t>GEL25/15</t>
  </si>
  <si>
    <t>GEL26/17</t>
  </si>
  <si>
    <t>I1029053</t>
  </si>
  <si>
    <t>IN152773</t>
  </si>
  <si>
    <t>IN152987</t>
  </si>
  <si>
    <t>INA26671</t>
  </si>
  <si>
    <t>GEL28/18</t>
  </si>
  <si>
    <t>IN014952</t>
  </si>
  <si>
    <t>INA26736</t>
  </si>
  <si>
    <t>RBG73/19</t>
  </si>
  <si>
    <t>SCH81/18</t>
  </si>
  <si>
    <t>026682</t>
  </si>
  <si>
    <t>GEL34/22</t>
  </si>
  <si>
    <t>IN1912811</t>
  </si>
  <si>
    <t>IN1912812</t>
  </si>
  <si>
    <t>IN1912813</t>
  </si>
  <si>
    <t>IN1912814</t>
  </si>
  <si>
    <t>IN1912897</t>
  </si>
  <si>
    <t>IN1912955</t>
  </si>
  <si>
    <t>INA26822</t>
  </si>
  <si>
    <t>KOK15/20</t>
  </si>
  <si>
    <t>PIA069769</t>
  </si>
  <si>
    <t>RBG74/20</t>
  </si>
  <si>
    <t>SCH84/20</t>
  </si>
  <si>
    <t>GID67/24</t>
  </si>
  <si>
    <t>085577</t>
  </si>
  <si>
    <t>GEL37/25</t>
  </si>
  <si>
    <t>I1032753</t>
  </si>
  <si>
    <t>IN153133</t>
  </si>
  <si>
    <t>IN1914736</t>
  </si>
  <si>
    <t>IN1914753</t>
  </si>
  <si>
    <t>IN1914759</t>
  </si>
  <si>
    <t>IN1914760</t>
  </si>
  <si>
    <t>IN1914761</t>
  </si>
  <si>
    <t>SCH90/26</t>
  </si>
  <si>
    <t>BDP21300</t>
  </si>
  <si>
    <t>026791</t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</si>
  <si>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MONDELEZ</t>
    </r>
  </si>
  <si>
    <t>AFR1/27</t>
  </si>
  <si>
    <t>GEL41/28</t>
  </si>
  <si>
    <t>GID32/27</t>
  </si>
  <si>
    <t>I1034388</t>
  </si>
  <si>
    <t>IN171628</t>
  </si>
  <si>
    <t>INA27006</t>
  </si>
  <si>
    <t>STO37/27</t>
  </si>
  <si>
    <t>AFR78/31</t>
  </si>
  <si>
    <t>GEL42/31</t>
  </si>
  <si>
    <t>026882</t>
  </si>
  <si>
    <t>BDP22529</t>
  </si>
  <si>
    <t>GEL43/01</t>
  </si>
  <si>
    <t>GEL47/2</t>
  </si>
  <si>
    <t>GEO79/01</t>
  </si>
  <si>
    <t>GID73/01</t>
  </si>
  <si>
    <t>I1036178</t>
  </si>
  <si>
    <t>IN017346</t>
  </si>
  <si>
    <t>IN153320</t>
  </si>
  <si>
    <t>IN173049</t>
  </si>
  <si>
    <t>IN1917965</t>
  </si>
  <si>
    <t>IN1917966</t>
  </si>
  <si>
    <t>IN1917967</t>
  </si>
  <si>
    <t>IN1917973</t>
  </si>
  <si>
    <t>IN1917974</t>
  </si>
  <si>
    <t>IN1917975</t>
  </si>
  <si>
    <t>IN218900</t>
  </si>
  <si>
    <t>ING61528</t>
  </si>
  <si>
    <t>RBG78/2</t>
  </si>
  <si>
    <t>SCH100(01/04)</t>
  </si>
  <si>
    <t>I1038452</t>
  </si>
  <si>
    <t>cLM</t>
  </si>
  <si>
    <t>018365</t>
  </si>
  <si>
    <t>0501398</t>
  </si>
  <si>
    <r>
      <t>DS - FOUNTAIN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MEDICAL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CC</t>
    </r>
  </si>
  <si>
    <t>AFR3/7</t>
  </si>
  <si>
    <t>GEL48/4</t>
  </si>
  <si>
    <t>GEL50-8</t>
  </si>
  <si>
    <t>GID82/7</t>
  </si>
  <si>
    <t>IN10025301</t>
  </si>
  <si>
    <t>IN153467</t>
  </si>
  <si>
    <t>RBG79/7</t>
  </si>
  <si>
    <t>SCH3-8</t>
  </si>
  <si>
    <t>SCH96-29</t>
  </si>
  <si>
    <t>SO097758</t>
  </si>
  <si>
    <r>
      <t>DS - SUPER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GROUP-MARS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AFRICA</t>
    </r>
  </si>
  <si>
    <t>SO097764</t>
  </si>
  <si>
    <r>
      <t>DS - WRIGLE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CO.SA(PTY)LTD</t>
    </r>
  </si>
  <si>
    <t>DS - NUUT 17</t>
  </si>
  <si>
    <t>DS - NUUT 18</t>
  </si>
  <si>
    <t>DS - NUUT 19</t>
  </si>
  <si>
    <t>DS - NUUT 20</t>
  </si>
  <si>
    <t>086280</t>
  </si>
  <si>
    <t>GID46-10</t>
  </si>
  <si>
    <t>IN189368</t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</si>
  <si>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MEATRITE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SA</t>
    </r>
  </si>
  <si>
    <t>027003</t>
  </si>
  <si>
    <t>BDP23061</t>
  </si>
  <si>
    <t>BDP23062</t>
  </si>
  <si>
    <t>IN153628</t>
  </si>
  <si>
    <t>CN93377</t>
  </si>
  <si>
    <t>021346</t>
  </si>
  <si>
    <t>027112</t>
  </si>
  <si>
    <t>027226</t>
  </si>
  <si>
    <r>
      <t>DI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BERAS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WHOLESALERS</t>
    </r>
  </si>
  <si>
    <t>GID100-22</t>
  </si>
  <si>
    <t>RBG81-15</t>
  </si>
  <si>
    <t>RBG82-24</t>
  </si>
  <si>
    <t>SCH15-18</t>
  </si>
  <si>
    <t>SCH16-22</t>
  </si>
  <si>
    <t>SCH19-23</t>
  </si>
  <si>
    <t>SEM82-17</t>
  </si>
  <si>
    <t>STO39-17</t>
  </si>
  <si>
    <t>GEL70-25</t>
  </si>
  <si>
    <t>RBG83-29</t>
  </si>
  <si>
    <t>SCH24-25</t>
  </si>
  <si>
    <t>SCH25-29</t>
  </si>
  <si>
    <t>SEM83-25</t>
  </si>
  <si>
    <t>SEM84-26</t>
  </si>
  <si>
    <t>022621</t>
  </si>
  <si>
    <t>027327</t>
  </si>
  <si>
    <t>086905</t>
  </si>
  <si>
    <r>
      <t>DS - NATIONAL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STATIONERY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CC</t>
    </r>
  </si>
  <si>
    <t>027428</t>
  </si>
  <si>
    <t>023828</t>
  </si>
  <si>
    <t>01665</t>
  </si>
  <si>
    <t>025090</t>
  </si>
  <si>
    <t>027575</t>
  </si>
  <si>
    <r>
      <t>DS - FOUNTAIN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MEDICAL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CC</t>
    </r>
  </si>
  <si>
    <t>GEL91-13</t>
  </si>
  <si>
    <t>GEL94-14</t>
  </si>
  <si>
    <t>MNG34-13</t>
  </si>
  <si>
    <t>SCH32-13</t>
  </si>
  <si>
    <t>0089309</t>
  </si>
  <si>
    <t>087384</t>
  </si>
  <si>
    <t>AFR9-16</t>
  </si>
  <si>
    <t>GID22-12</t>
  </si>
  <si>
    <t>GID81-15</t>
  </si>
  <si>
    <t>RBG86-15</t>
  </si>
  <si>
    <t>SCH31-10</t>
  </si>
  <si>
    <t>SCH33-16</t>
  </si>
  <si>
    <t>SEM01-17</t>
  </si>
  <si>
    <t>0101619</t>
  </si>
  <si>
    <t>0133795</t>
  </si>
  <si>
    <t>0569778</t>
  </si>
  <si>
    <t>GID30-19</t>
  </si>
  <si>
    <t>MNG25-19</t>
  </si>
  <si>
    <t>SCH34-20</t>
  </si>
  <si>
    <t>STO38-04</t>
  </si>
  <si>
    <t>0168548</t>
  </si>
  <si>
    <t>027646</t>
  </si>
  <si>
    <t>GEL3-21</t>
  </si>
  <si>
    <t>GEL4-21</t>
  </si>
  <si>
    <t>GID1-22</t>
  </si>
  <si>
    <t>REE087-20</t>
  </si>
  <si>
    <t>0092</t>
  </si>
  <si>
    <t>0093</t>
  </si>
  <si>
    <t>0094</t>
  </si>
  <si>
    <t>0095</t>
  </si>
  <si>
    <t>0096</t>
  </si>
  <si>
    <t>0097</t>
  </si>
  <si>
    <t>0098</t>
  </si>
  <si>
    <t>027783</t>
  </si>
  <si>
    <t>027834</t>
  </si>
  <si>
    <t>087898</t>
  </si>
  <si>
    <t>GEL7-24</t>
  </si>
  <si>
    <t>MNG28-24</t>
  </si>
  <si>
    <t>SCH37-23</t>
  </si>
  <si>
    <t>SCH43-30</t>
  </si>
  <si>
    <t>SEM02-27</t>
  </si>
  <si>
    <t>gel10-29</t>
  </si>
  <si>
    <t>gel15-30</t>
  </si>
  <si>
    <t>gel17-31</t>
  </si>
  <si>
    <t>gel8-26</t>
  </si>
  <si>
    <t>gid3-26</t>
  </si>
  <si>
    <t>gid43-26</t>
  </si>
  <si>
    <t>gid8-29</t>
  </si>
  <si>
    <t>ree090-29</t>
  </si>
  <si>
    <t>sch38-27</t>
  </si>
  <si>
    <r>
      <t>DS - SUPER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GROUP-MARS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AFRICA</t>
    </r>
  </si>
  <si>
    <r>
      <t>DS - WRIGLE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CO.SA(PTY)LTD</t>
    </r>
  </si>
  <si>
    <t>gel18-3</t>
  </si>
  <si>
    <t>gid52-02</t>
  </si>
  <si>
    <t>ree091-3</t>
  </si>
  <si>
    <t>sch44-3</t>
  </si>
  <si>
    <t>RBG88-23</t>
  </si>
  <si>
    <t>027878</t>
  </si>
  <si>
    <t>029591</t>
  </si>
  <si>
    <t>0398510</t>
  </si>
  <si>
    <t>GEL22-4</t>
  </si>
  <si>
    <t>GEL23-6</t>
  </si>
  <si>
    <t>GEL24-6</t>
  </si>
  <si>
    <t>GID16-5</t>
  </si>
  <si>
    <t>SCH46-4</t>
  </si>
  <si>
    <t>PRI100-3</t>
  </si>
  <si>
    <r>
      <t>DI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PRINSLOO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JJ</t>
    </r>
  </si>
  <si>
    <t>PRI11-3</t>
  </si>
  <si>
    <t>sch45-3</t>
  </si>
  <si>
    <t>gid60-9</t>
  </si>
  <si>
    <t>pri86-6</t>
  </si>
  <si>
    <t>pri87-9</t>
  </si>
  <si>
    <t>pvh63-9</t>
  </si>
  <si>
    <t>ree092-6</t>
  </si>
  <si>
    <t>sch47-6</t>
  </si>
  <si>
    <t>GEL27-9</t>
  </si>
  <si>
    <t>MNG29-10</t>
  </si>
  <si>
    <t>PVH64-11</t>
  </si>
  <si>
    <t>RBG93-11</t>
  </si>
  <si>
    <t>in154875</t>
  </si>
  <si>
    <t>GEL98-16</t>
  </si>
  <si>
    <t>in1937019</t>
  </si>
  <si>
    <t>RBG88-22</t>
  </si>
  <si>
    <t>REE089-23</t>
  </si>
  <si>
    <t>05508</t>
  </si>
  <si>
    <t>ina28545</t>
  </si>
  <si>
    <t>05506</t>
  </si>
  <si>
    <t>0594360</t>
  </si>
  <si>
    <t>0603386</t>
  </si>
  <si>
    <t>030677</t>
  </si>
  <si>
    <t>027998</t>
  </si>
  <si>
    <t>gel31-13</t>
  </si>
  <si>
    <t>gid21-12</t>
  </si>
  <si>
    <t>sch52-13</t>
  </si>
  <si>
    <t>gid72-17</t>
  </si>
  <si>
    <t>ree094-17</t>
  </si>
  <si>
    <t>sch55-17</t>
  </si>
  <si>
    <t>gel33-18</t>
  </si>
  <si>
    <t>jjp88-18</t>
  </si>
  <si>
    <t>sch56-18</t>
  </si>
  <si>
    <t>028120</t>
  </si>
  <si>
    <t>031701</t>
  </si>
  <si>
    <t>072257</t>
  </si>
  <si>
    <t>gel38-20</t>
  </si>
  <si>
    <t>pvh89-20</t>
  </si>
  <si>
    <t>ree095-20</t>
  </si>
  <si>
    <t>088609</t>
  </si>
  <si>
    <t>gid78-23</t>
  </si>
  <si>
    <t>sch57-23</t>
  </si>
  <si>
    <t>033226</t>
  </si>
  <si>
    <t>sch59-24</t>
  </si>
  <si>
    <t>psvh66-27</t>
  </si>
  <si>
    <t>028206</t>
  </si>
  <si>
    <t>29/05/14</t>
  </si>
  <si>
    <t>gel41-25</t>
  </si>
  <si>
    <t>gel42-27</t>
  </si>
  <si>
    <t>sch61-27</t>
  </si>
  <si>
    <t>028329</t>
  </si>
  <si>
    <t>gel50-5</t>
  </si>
  <si>
    <t>gel54-5</t>
  </si>
  <si>
    <t>gid5-3</t>
  </si>
  <si>
    <t>gid98-07</t>
  </si>
  <si>
    <t>jjp90-3</t>
  </si>
  <si>
    <t>ree097-07</t>
  </si>
  <si>
    <t>sch64-4</t>
  </si>
  <si>
    <t>sto40-4</t>
  </si>
  <si>
    <t>sto41-07</t>
  </si>
  <si>
    <t>028442</t>
  </si>
  <si>
    <t>089355</t>
  </si>
  <si>
    <t>gel61-7</t>
  </si>
  <si>
    <t>gel63-7</t>
  </si>
  <si>
    <t>gel68-7</t>
  </si>
  <si>
    <t>gid10-7</t>
  </si>
  <si>
    <t>gid7-7</t>
  </si>
  <si>
    <t>jjp91-7</t>
  </si>
  <si>
    <t>psv68-7</t>
  </si>
  <si>
    <t>ree098-7</t>
  </si>
  <si>
    <t>ree099-7</t>
  </si>
  <si>
    <t>sch66-7</t>
  </si>
  <si>
    <t>sto42-07</t>
  </si>
  <si>
    <t>005490</t>
  </si>
  <si>
    <t>028564</t>
  </si>
  <si>
    <t>gel72-7</t>
  </si>
  <si>
    <t>ree100-7</t>
  </si>
  <si>
    <t>sch4-7</t>
  </si>
  <si>
    <t>sch97-7</t>
  </si>
  <si>
    <t>028651</t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</si>
  <si>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MARS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AFRICA</t>
    </r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</si>
  <si>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WRIGLEY</t>
    </r>
  </si>
  <si>
    <t>028795</t>
  </si>
  <si>
    <t>040493</t>
  </si>
  <si>
    <t>089860</t>
  </si>
  <si>
    <r>
      <t>DS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NESTLE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SA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PTY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LTD</t>
    </r>
  </si>
  <si>
    <r>
      <t>DI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-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WATERBERG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ABBATOIR</t>
    </r>
  </si>
  <si>
    <t>1211502718b</t>
  </si>
  <si>
    <t>GEL79-25</t>
  </si>
  <si>
    <t>GEL86-30</t>
  </si>
  <si>
    <t>GID15-17</t>
  </si>
  <si>
    <t>GID20-24</t>
  </si>
  <si>
    <t>GID25-28</t>
  </si>
  <si>
    <t>GID25-31</t>
  </si>
  <si>
    <t>IN042455</t>
  </si>
  <si>
    <t>PIA073244</t>
  </si>
  <si>
    <t>RBG101-23</t>
  </si>
  <si>
    <t>RBG102-31</t>
  </si>
  <si>
    <t>SCH10-23</t>
  </si>
  <si>
    <t>SCH14-25</t>
  </si>
  <si>
    <t>SCH16-29</t>
  </si>
  <si>
    <t>gel48-30</t>
  </si>
  <si>
    <t>gel49-2</t>
  </si>
  <si>
    <t>gel74-7</t>
  </si>
  <si>
    <t>gid16-7</t>
  </si>
  <si>
    <t>gid26-19</t>
  </si>
  <si>
    <t>gid87-30</t>
  </si>
  <si>
    <t>jjp92-7</t>
  </si>
  <si>
    <t>ree096-1</t>
  </si>
  <si>
    <t>sch62-1</t>
  </si>
  <si>
    <t>sch63-2</t>
  </si>
  <si>
    <t>028924</t>
  </si>
  <si>
    <t>029001</t>
  </si>
  <si>
    <t>044622</t>
  </si>
  <si>
    <t>046351</t>
  </si>
  <si>
    <t>0706258</t>
  </si>
  <si>
    <t>0706260</t>
  </si>
  <si>
    <t>0725635</t>
  </si>
  <si>
    <t>090353</t>
  </si>
  <si>
    <t>AFR11-14</t>
  </si>
  <si>
    <t>AFR11-16</t>
  </si>
  <si>
    <t>GEL100-12</t>
  </si>
  <si>
    <t>GEL3-15</t>
  </si>
  <si>
    <t>GEL92-4</t>
  </si>
  <si>
    <t>GEL93-4</t>
  </si>
  <si>
    <t>GEL96-8</t>
  </si>
  <si>
    <t>GID32-7</t>
  </si>
  <si>
    <t>GID34-4</t>
  </si>
  <si>
    <t>GID43-11</t>
  </si>
  <si>
    <t>GID82-14</t>
  </si>
  <si>
    <t>RBG103-7</t>
  </si>
  <si>
    <t>RBG104-8</t>
  </si>
  <si>
    <t>SCH30-7</t>
  </si>
  <si>
    <t>SCH31-8</t>
  </si>
  <si>
    <t>SCH32-12</t>
  </si>
  <si>
    <t>STO43-6</t>
  </si>
  <si>
    <t>STO44-11</t>
  </si>
  <si>
    <r>
      <t>DI - WATERBERG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000000"/>
        <rFont val="Calibri"/>
        <family val="2"/>
        <scheme val="minor"/>
      </rPr>
      <t>ABBATOIR</t>
    </r>
  </si>
  <si>
    <r>
      <t>DS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-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NESTLE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S</t>
    </r>
    <r>
      <rPr>
        <sz val="10"/>
        <color rgb="FF000000"/>
        <rFont val="Consolas"/>
        <family val="3"/>
      </rPr>
      <t>A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PTY</t>
    </r>
    <r>
      <rPr>
        <sz val="10"/>
        <color theme="1"/>
        <rFont val="Consolas"/>
        <family val="3"/>
      </rPr>
      <t xml:space="preserve"> </t>
    </r>
    <r>
      <rPr>
        <sz val="10"/>
        <color rgb="FF000000"/>
        <rFont val="Consolas"/>
        <family val="3"/>
      </rPr>
      <t>LTD</t>
    </r>
  </si>
  <si>
    <t>SCH34-15</t>
  </si>
  <si>
    <t>048450</t>
  </si>
  <si>
    <t>0730132</t>
  </si>
  <si>
    <t>GEL9-19</t>
  </si>
  <si>
    <t>GID45-18</t>
  </si>
  <si>
    <t>IN156742</t>
  </si>
  <si>
    <t>029128</t>
  </si>
  <si>
    <t>029129</t>
  </si>
  <si>
    <t>090613</t>
  </si>
  <si>
    <t>AFR13-22</t>
  </si>
  <si>
    <t>GID89-22</t>
  </si>
  <si>
    <t>RBG105-20</t>
  </si>
  <si>
    <t>SCH36-20</t>
  </si>
  <si>
    <t>6041103611</t>
  </si>
  <si>
    <t>0738335</t>
  </si>
  <si>
    <t>091023</t>
  </si>
  <si>
    <t>GEL12-23</t>
  </si>
  <si>
    <t>GEL21-28</t>
  </si>
  <si>
    <t>GID1-25</t>
  </si>
  <si>
    <t>GID95-28</t>
  </si>
  <si>
    <t>RBG105-23</t>
  </si>
  <si>
    <t>SCH2-26</t>
  </si>
  <si>
    <t>SCH44-22</t>
  </si>
  <si>
    <t>029245</t>
  </si>
  <si>
    <t>0748160</t>
  </si>
  <si>
    <t>SCH6-29</t>
  </si>
  <si>
    <t>050718</t>
  </si>
  <si>
    <t>052748</t>
  </si>
  <si>
    <t>0752489</t>
  </si>
  <si>
    <t>0755880</t>
  </si>
  <si>
    <t>40930A</t>
  </si>
  <si>
    <t>GEL23-29</t>
  </si>
  <si>
    <t>GEL24-01</t>
  </si>
  <si>
    <t>GEL29-03</t>
  </si>
  <si>
    <t>GID8-01</t>
  </si>
  <si>
    <t>JJJP94-28</t>
  </si>
  <si>
    <t>SCH7-01</t>
  </si>
  <si>
    <t>SCH8-02</t>
  </si>
  <si>
    <t>STO45-01</t>
  </si>
  <si>
    <t>029315</t>
  </si>
  <si>
    <t>0764485</t>
  </si>
  <si>
    <t>AFR12-17</t>
  </si>
  <si>
    <t>GEL33-08</t>
  </si>
  <si>
    <t>GID17-08</t>
  </si>
  <si>
    <t>GID40-04</t>
  </si>
  <si>
    <t>RBG107-05</t>
  </si>
  <si>
    <t>SCH10-05</t>
  </si>
  <si>
    <t>SCH11-08</t>
  </si>
  <si>
    <r>
      <t>DS - ALBANY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PRETORIA</t>
    </r>
  </si>
  <si>
    <t>029452</t>
  </si>
  <si>
    <t>054909</t>
  </si>
  <si>
    <t>0769131</t>
  </si>
  <si>
    <t>0773367</t>
  </si>
  <si>
    <t>0777208</t>
  </si>
  <si>
    <t>091514</t>
  </si>
  <si>
    <t>40955A</t>
  </si>
  <si>
    <t>GEL40-11</t>
  </si>
  <si>
    <t>GEL42-12</t>
  </si>
  <si>
    <t>GID44-11</t>
  </si>
  <si>
    <t>RBG108-09</t>
  </si>
  <si>
    <t>SCH13-11</t>
  </si>
  <si>
    <t>SCH16-13</t>
  </si>
  <si>
    <t>staatdatums</t>
  </si>
  <si>
    <t>029546</t>
  </si>
  <si>
    <t>057020</t>
  </si>
  <si>
    <t>0784899</t>
  </si>
  <si>
    <t>40993A</t>
  </si>
  <si>
    <t>CST28-18</t>
  </si>
  <si>
    <t>GEL47-16</t>
  </si>
  <si>
    <t>GID50-18</t>
  </si>
  <si>
    <t>SCH17-15</t>
  </si>
  <si>
    <t>STO46-15</t>
  </si>
  <si>
    <t>029638</t>
  </si>
  <si>
    <t>059358</t>
  </si>
  <si>
    <t>0781115</t>
  </si>
  <si>
    <t>0789583</t>
  </si>
  <si>
    <t>0799376</t>
  </si>
  <si>
    <t>091968</t>
  </si>
  <si>
    <t>CST29-22</t>
  </si>
  <si>
    <t>CST31-25</t>
  </si>
  <si>
    <t>CST95-22</t>
  </si>
  <si>
    <t>GEL2-19</t>
  </si>
  <si>
    <t>GEL49-22</t>
  </si>
  <si>
    <t>GEL53-25</t>
  </si>
  <si>
    <t>GID32-22</t>
  </si>
  <si>
    <t>GID53-26</t>
  </si>
  <si>
    <t>JJP96-25</t>
  </si>
  <si>
    <t>NSM30-23</t>
  </si>
  <si>
    <t>NSM31-26</t>
  </si>
  <si>
    <t>SCH22-27</t>
  </si>
  <si>
    <t>075209</t>
  </si>
  <si>
    <t>0803911</t>
  </si>
  <si>
    <t>41111A</t>
  </si>
  <si>
    <t>CST33-29</t>
  </si>
  <si>
    <t>GEL63-29</t>
  </si>
  <si>
    <t>GEL65-30</t>
  </si>
  <si>
    <t>GID39-29</t>
  </si>
  <si>
    <t>GID60-01</t>
  </si>
  <si>
    <t>MNS33-01</t>
  </si>
  <si>
    <t>029747</t>
  </si>
  <si>
    <t>061697</t>
  </si>
  <si>
    <t>0808178</t>
  </si>
  <si>
    <t>FRA97-03</t>
  </si>
  <si>
    <t>0816562</t>
  </si>
  <si>
    <r>
      <t>DS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RETAIL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BRAND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INTERAFRICA</t>
    </r>
  </si>
  <si>
    <t>GEL68-03</t>
  </si>
  <si>
    <t>GID47-06</t>
  </si>
  <si>
    <t>NSM36-06</t>
  </si>
  <si>
    <t>PER98-07</t>
  </si>
  <si>
    <t>SCH52-04</t>
  </si>
  <si>
    <t>SCH53-06</t>
  </si>
  <si>
    <t>029878</t>
  </si>
  <si>
    <t>064232</t>
  </si>
  <si>
    <t>0820758</t>
  </si>
  <si>
    <t>41149A</t>
  </si>
  <si>
    <t>GEL75-11</t>
  </si>
  <si>
    <t>GID55-13</t>
  </si>
  <si>
    <t>GID61-09</t>
  </si>
  <si>
    <t>MNS37-08</t>
  </si>
  <si>
    <t>MNS38-10</t>
  </si>
  <si>
    <t>MNS39-13</t>
  </si>
  <si>
    <t>SCH29-10</t>
  </si>
  <si>
    <t>10 Okt 2014</t>
  </si>
  <si>
    <t>029952</t>
  </si>
  <si>
    <t>0354980</t>
  </si>
  <si>
    <t>0829251</t>
  </si>
  <si>
    <r>
      <t>DS - SASKO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MILLS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PTY</t>
    </r>
    <r>
      <rPr>
        <sz val="10"/>
        <color theme="1"/>
        <rFont val="Calibri"/>
        <family val="2"/>
      </rPr>
      <t xml:space="preserve"> </t>
    </r>
    <r>
      <rPr>
        <sz val="10"/>
        <color rgb="FF000000"/>
        <rFont val="Calibri"/>
        <family val="2"/>
      </rPr>
      <t>LTD</t>
    </r>
    <r>
      <rPr>
        <sz val="10"/>
        <color theme="1"/>
        <rFont val="Calibri"/>
        <family val="2"/>
      </rPr>
      <t xml:space="preserve">  </t>
    </r>
    <r>
      <rPr>
        <sz val="10"/>
        <color rgb="FF000000"/>
        <rFont val="Calibri"/>
        <family val="2"/>
      </rPr>
      <t>PIETERSB</t>
    </r>
  </si>
  <si>
    <t>GEL77-14</t>
  </si>
  <si>
    <t>GID68-16</t>
  </si>
  <si>
    <t>PAT2-14</t>
  </si>
  <si>
    <t>SCH30-14</t>
  </si>
  <si>
    <t>SCH34-16</t>
  </si>
  <si>
    <t>3 Okt 2014</t>
  </si>
  <si>
    <t>0702009</t>
  </si>
  <si>
    <t>GEL71-07</t>
  </si>
  <si>
    <t>GEL90-31</t>
  </si>
  <si>
    <t>GEL91-01</t>
  </si>
  <si>
    <t>MNS26-16</t>
  </si>
  <si>
    <t>SCH21-1</t>
  </si>
  <si>
    <t>066954</t>
  </si>
  <si>
    <t>0837938</t>
  </si>
  <si>
    <t>0841754</t>
  </si>
  <si>
    <t>GEL83-17</t>
  </si>
  <si>
    <t>GEL90-21</t>
  </si>
  <si>
    <t>GID62-20</t>
  </si>
  <si>
    <t>SCH36-22</t>
  </si>
  <si>
    <t>17 Okt 2014</t>
  </si>
  <si>
    <t>24 Okt 2014</t>
  </si>
  <si>
    <t>00263</t>
  </si>
  <si>
    <t>030051</t>
  </si>
  <si>
    <t>069264</t>
  </si>
  <si>
    <t>075813</t>
  </si>
  <si>
    <t>0849671</t>
  </si>
  <si>
    <t>092854</t>
  </si>
  <si>
    <t>41232A</t>
  </si>
  <si>
    <t>41233A</t>
  </si>
  <si>
    <t>41289A</t>
  </si>
  <si>
    <t>GEL96-27</t>
  </si>
  <si>
    <t>GID69-27</t>
  </si>
  <si>
    <t>GID70-23</t>
  </si>
  <si>
    <t>SCH39-28</t>
  </si>
  <si>
    <r>
      <t>DC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SPAR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NORTH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RAND</t>
    </r>
  </si>
  <si>
    <r>
      <t>DI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GIDEON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NEWSPAPERS</t>
    </r>
  </si>
  <si>
    <r>
      <t>DI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GELUKSHOOP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BOERDERY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</si>
  <si>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ELLIES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ELECTRONICS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</si>
  <si>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NESTLE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SA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PTY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LTD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</si>
  <si>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CADBURY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SA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</si>
  <si>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MEATRITE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SA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</si>
  <si>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MONDELEZ</t>
    </r>
  </si>
  <si>
    <r>
      <t>DS - WRIGLE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CO.SA(PTY)LTD</t>
    </r>
  </si>
  <si>
    <r>
      <t>DS - FOUNTAIN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MEDICAL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CC</t>
    </r>
  </si>
  <si>
    <r>
      <t>DS - NATIONAL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STATIONERY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CC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</si>
  <si>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MARS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AFRICA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</si>
  <si>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WRIGLEY</t>
    </r>
  </si>
  <si>
    <r>
      <t>DS - ALBANY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PRETORIA</t>
    </r>
  </si>
  <si>
    <r>
      <t>DS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-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RETAIL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BRAND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INTERAFRICA</t>
    </r>
  </si>
  <si>
    <r>
      <t>DS - SASKO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MILLS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PTY</t>
    </r>
    <r>
      <rPr>
        <sz val="9"/>
        <color theme="1"/>
        <rFont val="Trebuchet MS"/>
        <family val="2"/>
      </rPr>
      <t xml:space="preserve"> </t>
    </r>
    <r>
      <rPr>
        <sz val="9"/>
        <color rgb="FF000000"/>
        <rFont val="Trebuchet MS"/>
        <family val="2"/>
      </rPr>
      <t>LTD</t>
    </r>
    <r>
      <rPr>
        <sz val="9"/>
        <color theme="1"/>
        <rFont val="Trebuchet MS"/>
        <family val="2"/>
      </rPr>
      <t xml:space="preserve">  </t>
    </r>
    <r>
      <rPr>
        <sz val="9"/>
        <color rgb="FF000000"/>
        <rFont val="Trebuchet MS"/>
        <family val="2"/>
      </rPr>
      <t>PIETERSB</t>
    </r>
  </si>
  <si>
    <t>Claim status</t>
  </si>
  <si>
    <t>Credit Date</t>
  </si>
  <si>
    <t>received</t>
  </si>
  <si>
    <t>unresolved</t>
  </si>
  <si>
    <t>NVT</t>
  </si>
  <si>
    <t>00653</t>
  </si>
  <si>
    <t>071668</t>
  </si>
  <si>
    <t>0858010</t>
  </si>
  <si>
    <t>0867046</t>
  </si>
  <si>
    <t>0867047</t>
  </si>
  <si>
    <t>GEL1-04</t>
  </si>
  <si>
    <t>GEL98-30</t>
  </si>
  <si>
    <t>GID76-03</t>
  </si>
  <si>
    <t>PER99-03</t>
  </si>
  <si>
    <t>SCH37-24</t>
  </si>
  <si>
    <t>SCH41-29</t>
  </si>
  <si>
    <t>SCH42-30</t>
  </si>
  <si>
    <t>SCH44-01</t>
  </si>
  <si>
    <t>SCH49-05</t>
  </si>
  <si>
    <t>SCH99-09</t>
  </si>
  <si>
    <t>001045</t>
  </si>
  <si>
    <t>001058</t>
  </si>
  <si>
    <t>030293</t>
  </si>
  <si>
    <t>074176</t>
  </si>
  <si>
    <t>0870928</t>
  </si>
  <si>
    <t>093437</t>
  </si>
  <si>
    <t>GID78-06</t>
  </si>
  <si>
    <t>GEL12-07</t>
  </si>
  <si>
    <t>SCH54-07</t>
  </si>
  <si>
    <t>31 Okt</t>
  </si>
  <si>
    <t>31 Oktober 2014</t>
  </si>
  <si>
    <t>07/112014</t>
  </si>
  <si>
    <t>003</t>
  </si>
  <si>
    <t>030400</t>
  </si>
  <si>
    <t>077902</t>
  </si>
  <si>
    <t>0875215</t>
  </si>
  <si>
    <t>0883532</t>
  </si>
  <si>
    <t>COL05-14</t>
  </si>
  <si>
    <t>GEL13-08</t>
  </si>
  <si>
    <t>GEL20-11</t>
  </si>
  <si>
    <t>GID76-13</t>
  </si>
  <si>
    <t>GID83-10</t>
  </si>
  <si>
    <t>SCH59-13</t>
  </si>
  <si>
    <t>STO47-14</t>
  </si>
  <si>
    <t>GEL23-17</t>
  </si>
  <si>
    <t>GID90-17</t>
  </si>
  <si>
    <t>SCH63-17</t>
  </si>
  <si>
    <t>0952943</t>
  </si>
  <si>
    <t>MNS32-30</t>
  </si>
  <si>
    <t>001832</t>
  </si>
  <si>
    <t>001855</t>
  </si>
  <si>
    <t>002671</t>
  </si>
  <si>
    <t>002672</t>
  </si>
  <si>
    <t>002673</t>
  </si>
  <si>
    <t>002674</t>
  </si>
  <si>
    <t>030459</t>
  </si>
  <si>
    <t>076610</t>
  </si>
  <si>
    <t>0896764</t>
  </si>
  <si>
    <t>093933</t>
  </si>
  <si>
    <t>GEL29-20</t>
  </si>
  <si>
    <t>GID87-20</t>
  </si>
  <si>
    <t>PER100-20</t>
  </si>
  <si>
    <t>SCH66-21</t>
  </si>
  <si>
    <t>004339</t>
  </si>
  <si>
    <t>004340</t>
  </si>
  <si>
    <t>004341</t>
  </si>
  <si>
    <t>004342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</si>
  <si>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</si>
  <si>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</si>
  <si>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</si>
  <si>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</si>
  <si>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</si>
  <si>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</si>
  <si>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</si>
  <si>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</si>
  <si>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</si>
  <si>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</si>
  <si>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</si>
  <si>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</si>
  <si>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41345A</t>
  </si>
  <si>
    <t>41421A</t>
  </si>
  <si>
    <t>I8248613CLM</t>
  </si>
  <si>
    <t>I8253156CLM</t>
  </si>
  <si>
    <t>GEL32-24</t>
  </si>
  <si>
    <t>GEL34-25</t>
  </si>
  <si>
    <t>GID97-24</t>
  </si>
  <si>
    <t>KMM61-26</t>
  </si>
  <si>
    <t>SCH26-01</t>
  </si>
  <si>
    <t>SCH68-26</t>
  </si>
  <si>
    <t>SCH69-26</t>
  </si>
  <si>
    <t>002252</t>
  </si>
  <si>
    <t>002290</t>
  </si>
  <si>
    <t>010536</t>
  </si>
  <si>
    <t>010537</t>
  </si>
  <si>
    <t>010538</t>
  </si>
  <si>
    <t>010539</t>
  </si>
  <si>
    <t>010540</t>
  </si>
  <si>
    <t>010541</t>
  </si>
  <si>
    <t>010542</t>
  </si>
  <si>
    <t>030609</t>
  </si>
  <si>
    <t>030628</t>
  </si>
  <si>
    <t>082977</t>
  </si>
  <si>
    <t>0909743</t>
  </si>
  <si>
    <t>GID79-28</t>
  </si>
  <si>
    <t>SCH70-27</t>
  </si>
  <si>
    <t>SCH74-28</t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</si>
  <si>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BIDVEST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BAKERY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SOLUTIONS</t>
    </r>
  </si>
  <si>
    <t>005892</t>
  </si>
  <si>
    <r>
      <t>DC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SPAR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NORTH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RAND</t>
    </r>
  </si>
  <si>
    <t>005893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</si>
  <si>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</si>
  <si>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</si>
  <si>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</si>
  <si>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</si>
  <si>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</si>
  <si>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</si>
  <si>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</si>
  <si>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</si>
  <si>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</si>
  <si>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</si>
  <si>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012820</t>
  </si>
  <si>
    <t>012821</t>
  </si>
  <si>
    <t>012822</t>
  </si>
  <si>
    <t>012823</t>
  </si>
  <si>
    <t>012824</t>
  </si>
  <si>
    <t>012825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</si>
  <si>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</si>
  <si>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</si>
  <si>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</si>
  <si>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</si>
  <si>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</si>
  <si>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</si>
  <si>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</si>
  <si>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</si>
  <si>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0918738</t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</si>
  <si>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DANONE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SOUTHERN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AFRICA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</si>
  <si>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NESTLE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PTY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LTD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</si>
  <si>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ELLIES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ELECTRONICS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</si>
  <si>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COCA-COLA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FORTUNE</t>
    </r>
  </si>
  <si>
    <t>cn100501</t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</si>
  <si>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ACE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PACKAGING</t>
    </r>
  </si>
  <si>
    <t>cn100500</t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</si>
  <si>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SASKO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(PIONEER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FOODS)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</si>
  <si>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WATERBERG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ABBATOIR</t>
    </r>
  </si>
  <si>
    <t>41539A</t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</si>
  <si>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ON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THE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DOT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(MEDIA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24)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</si>
  <si>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CLOVER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BOKSBURG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</si>
  <si>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SUNBAKE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(FOODCORP)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</si>
  <si>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ALBANY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PRETORIA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</si>
  <si>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BLUE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RIBBON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TEMBA</t>
    </r>
  </si>
  <si>
    <t>GEL41-02</t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</si>
  <si>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GELUKSHOOP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BOERDERY</t>
    </r>
  </si>
  <si>
    <t>GEL42-03</t>
  </si>
  <si>
    <t>GID4-01</t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</si>
  <si>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GIDEON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NEWSPAPERS</t>
    </r>
  </si>
  <si>
    <t>SCH78-01</t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</si>
  <si>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FRUIT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VEG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SMALL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SUPP</t>
    </r>
  </si>
  <si>
    <t>STO48-02</t>
  </si>
  <si>
    <t>1212247940B</t>
  </si>
  <si>
    <t>020396</t>
  </si>
  <si>
    <t>018478</t>
  </si>
  <si>
    <t>020220</t>
  </si>
  <si>
    <t>018475</t>
  </si>
  <si>
    <t>002782</t>
  </si>
  <si>
    <t>020222</t>
  </si>
  <si>
    <t>018476</t>
  </si>
  <si>
    <t>020400</t>
  </si>
  <si>
    <t>020401</t>
  </si>
  <si>
    <t>094461</t>
  </si>
  <si>
    <t>020395</t>
  </si>
  <si>
    <t>002777</t>
  </si>
  <si>
    <t>020399</t>
  </si>
  <si>
    <t>020224</t>
  </si>
  <si>
    <t>018474</t>
  </si>
  <si>
    <t>030728</t>
  </si>
  <si>
    <t>020397</t>
  </si>
  <si>
    <t>020398</t>
  </si>
  <si>
    <t>018477</t>
  </si>
  <si>
    <t>020221</t>
  </si>
  <si>
    <t>020223</t>
  </si>
  <si>
    <t>053460</t>
  </si>
  <si>
    <t>GID83-04</t>
  </si>
  <si>
    <t>COL-010</t>
  </si>
  <si>
    <t>NAP01-05</t>
  </si>
  <si>
    <t>SCH81-06</t>
  </si>
  <si>
    <t>GEL44-06</t>
  </si>
  <si>
    <r>
      <t>MAT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60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</si>
  <si>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FRUIT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&amp;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VEG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SMALL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SUPP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</si>
  <si>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46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</si>
  <si>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NOVEL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(MAXICARE)</t>
    </r>
  </si>
  <si>
    <r>
      <t>PVH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54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</si>
  <si>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PIET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VAN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HEERDEN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</si>
  <si>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53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</si>
  <si>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REENBOOG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</si>
  <si>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RUTO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MILLS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(FOODCORP)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</si>
  <si>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SIMBA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GROUP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LIMITED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</si>
  <si>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BAFANA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FOODS</t>
    </r>
  </si>
  <si>
    <r>
      <t>AFR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61</t>
    </r>
  </si>
  <si>
    <r>
      <t>1210272480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10879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</si>
  <si>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MOORDDRIFT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DAIRY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</si>
  <si>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PREMIER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MILLING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</si>
  <si>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82</t>
    </r>
  </si>
  <si>
    <r>
      <t>1210275324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10885</t>
    </r>
  </si>
  <si>
    <r>
      <t>FRA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63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</si>
  <si>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54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</si>
  <si>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19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</si>
  <si>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STONE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FD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</si>
  <si>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65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</si>
  <si>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CADBURY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SA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</si>
  <si>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DELI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SPICES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LIMPOPO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</si>
  <si>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WALTKON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VLEIS</t>
    </r>
  </si>
  <si>
    <r>
      <t>CPK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</si>
  <si>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22</t>
    </r>
  </si>
  <si>
    <r>
      <t>REE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56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</si>
  <si>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22</t>
    </r>
  </si>
  <si>
    <r>
      <t>8170303850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11313</t>
    </r>
  </si>
  <si>
    <r>
      <t>6038023115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11311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</si>
  <si>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78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</si>
  <si>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57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</si>
  <si>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23</t>
    </r>
  </si>
  <si>
    <r>
      <t>6038037473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11339</t>
    </r>
  </si>
  <si>
    <r>
      <t>CHR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71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</si>
  <si>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26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</si>
  <si>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100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</si>
  <si>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23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</si>
  <si>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24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</si>
  <si>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WATERBERG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EGGS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</si>
  <si>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TIGER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MILLING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(maize)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</si>
  <si>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92</t>
    </r>
  </si>
  <si>
    <r>
      <t>REE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58</t>
    </r>
  </si>
  <si>
    <r>
      <t>6038121313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11460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</si>
  <si>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TIGER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SNACKS</t>
    </r>
  </si>
  <si>
    <r>
      <t>MSC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62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</si>
  <si>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37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</si>
  <si>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59</t>
    </r>
  </si>
  <si>
    <r>
      <t>SWA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25</t>
    </r>
  </si>
  <si>
    <r>
      <t>SWA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26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</si>
  <si>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25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</si>
  <si>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38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</si>
  <si>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39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</si>
  <si>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</si>
  <si>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</si>
  <si>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</si>
  <si>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26</t>
    </r>
  </si>
  <si>
    <r>
      <t>INA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25232</t>
    </r>
  </si>
  <si>
    <r>
      <t>MSC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63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</si>
  <si>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AMKA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PRODUCTS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</si>
  <si>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28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</si>
  <si>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</si>
  <si>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49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</si>
  <si>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50</t>
    </r>
  </si>
  <si>
    <r>
      <t>CAS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75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</si>
  <si>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21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</si>
  <si>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60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</si>
  <si>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BRENNER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MILLS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</si>
  <si>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EERSTERUST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MEAT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TRD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CC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</si>
  <si>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29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</si>
  <si>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56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</si>
  <si>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57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</si>
  <si>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54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</si>
  <si>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58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</si>
  <si>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</si>
  <si>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MEATRITE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SA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</si>
  <si>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</si>
  <si>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</si>
  <si>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33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</si>
  <si>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61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</si>
  <si>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 NATIONAL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LIMITED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</si>
  <si>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61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</si>
  <si>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62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</si>
  <si>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62</t>
    </r>
  </si>
  <si>
    <r>
      <t>1210485355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1210487204B</t>
    </r>
  </si>
  <si>
    <r>
      <t>1210487204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1100821259</t>
    </r>
  </si>
  <si>
    <r>
      <t>1210487204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1210487204B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</si>
  <si>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66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</si>
  <si>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</si>
  <si>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</t>
    </r>
  </si>
  <si>
    <r>
      <t>MAK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02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</si>
  <si>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63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</si>
  <si>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65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</si>
  <si>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44</t>
    </r>
  </si>
  <si>
    <r>
      <t>MAK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76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</si>
  <si>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70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</si>
  <si>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64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</si>
  <si>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28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</si>
  <si>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29</t>
    </r>
  </si>
  <si>
    <r>
      <t>DS 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DANONE SOUTHERN AFRICA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</si>
  <si>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67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</si>
  <si>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68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</si>
  <si>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14</t>
    </r>
  </si>
  <si>
    <r>
      <t>LET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53</t>
    </r>
  </si>
  <si>
    <r>
      <t>MAK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08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</si>
  <si>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23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</si>
  <si>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30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</si>
  <si>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27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</si>
  <si>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73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</si>
  <si>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74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</si>
  <si>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55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</si>
  <si>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65</t>
    </r>
  </si>
  <si>
    <r>
      <t>ISA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77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</si>
  <si>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32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</si>
  <si>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80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</si>
  <si>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19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</si>
  <si>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31</t>
    </r>
  </si>
  <si>
    <r>
      <t>LET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54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</si>
  <si>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</si>
  <si>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82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</si>
  <si>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66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</si>
  <si>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32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</si>
  <si>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33</t>
    </r>
  </si>
  <si>
    <r>
      <t>DS - MEATRITE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SA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</si>
  <si>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34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</si>
  <si>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83</t>
    </r>
  </si>
  <si>
    <r>
      <t>THA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33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</si>
  <si>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25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</si>
  <si>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41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</si>
  <si>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92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</si>
  <si>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68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</si>
  <si>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48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</si>
  <si>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93</t>
    </r>
  </si>
  <si>
    <r>
      <t>LET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56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</si>
  <si>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94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</si>
  <si>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31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</si>
  <si>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34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</si>
  <si>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52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</si>
  <si>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69</t>
    </r>
  </si>
  <si>
    <r>
      <t>MNG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15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</si>
  <si>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98</t>
    </r>
  </si>
  <si>
    <r>
      <t>1126271905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12271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</si>
  <si>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88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</si>
  <si>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PRIMECO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MEAT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</si>
  <si>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37/24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</si>
  <si>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ALDOR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</si>
  <si>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7/3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</si>
  <si>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44/3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</si>
  <si>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69/3</t>
    </r>
  </si>
  <si>
    <r>
      <t>DS 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NATIONAL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LIMITED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</si>
  <si>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17/7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</si>
  <si>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7/6</t>
    </r>
  </si>
  <si>
    <r>
      <t>KOK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9/7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</si>
  <si>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71/6</t>
    </r>
  </si>
  <si>
    <r>
      <t>STO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36/8</t>
    </r>
  </si>
  <si>
    <r>
      <t>8170451837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12801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</si>
  <si>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52/10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</si>
  <si>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14/13</t>
    </r>
  </si>
  <si>
    <r>
      <t>DS - CLOVER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BOKSBURG</t>
    </r>
  </si>
  <si>
    <r>
      <t>DS - DANONE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SOUTHERN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AFRICA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</si>
  <si>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60/17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</si>
  <si>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24/20</t>
    </r>
  </si>
  <si>
    <r>
      <t>DS - DELI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SPICES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LIMPOPO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</si>
  <si>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75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</si>
  <si>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MONDELEZ</t>
    </r>
  </si>
  <si>
    <r>
      <t>DS - SUPER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GROUP-MARS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AFRICA</t>
    </r>
  </si>
  <si>
    <r>
      <t>DS - WRIGLE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CO.SA(PTY)LTD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</si>
  <si>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CLOVER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ESKORT</t>
    </r>
  </si>
  <si>
    <r>
      <t>DS - FOUNTAIN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MEDICAL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CC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</si>
  <si>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80-10</t>
    </r>
  </si>
  <si>
    <r>
      <t>AFR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4-9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</si>
  <si>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54-11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</si>
  <si>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6-11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</si>
  <si>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80-11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</si>
  <si>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91-14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</si>
  <si>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81-15</t>
    </r>
  </si>
  <si>
    <r>
      <t>DS - NATIONAL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LIMITED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</si>
  <si>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61-16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</si>
  <si>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9-16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</si>
  <si>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BERAS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WHOLESALERS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</si>
  <si>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53-17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</si>
  <si>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65-19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</si>
  <si>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6-19</t>
    </r>
  </si>
  <si>
    <r>
      <t>AFR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5-22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</si>
  <si>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66-22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</si>
  <si>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8-21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</si>
  <si>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69-23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</si>
  <si>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8-29</t>
    </r>
  </si>
  <si>
    <r>
      <t>AFR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6-30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</si>
  <si>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73-30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</si>
  <si>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74-30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</si>
  <si>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9-30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</si>
  <si>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77-1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</si>
  <si>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78-1</t>
    </r>
  </si>
  <si>
    <r>
      <t>DS - NATIONAL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STATIONERY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CC</t>
    </r>
  </si>
  <si>
    <r>
      <t>AFR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7-2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</si>
  <si>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26-2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</si>
  <si>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27-3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</si>
  <si>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81-5</t>
    </r>
  </si>
  <si>
    <r>
      <t>GID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14-5</t>
    </r>
  </si>
  <si>
    <r>
      <t>MNG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21-5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</si>
  <si>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84-6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</si>
  <si>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86-6</t>
    </r>
  </si>
  <si>
    <r>
      <t>SCH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29-6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</si>
  <si>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10-6</t>
    </r>
  </si>
  <si>
    <r>
      <t>MNG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22-7</t>
    </r>
  </si>
  <si>
    <r>
      <t>RBG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84-2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</si>
  <si>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88-9</t>
    </r>
  </si>
  <si>
    <r>
      <t>GEL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89-9</t>
    </r>
  </si>
  <si>
    <r>
      <t>SEM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85-9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</si>
  <si>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STARKE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AYRES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PTY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LTD</t>
    </r>
  </si>
  <si>
    <r>
      <t>6040204238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14207</t>
    </r>
  </si>
  <si>
    <r>
      <t>1211266080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1211266080B</t>
    </r>
  </si>
  <si>
    <r>
      <t>DI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PRINSLOO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JJ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</si>
  <si>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NATIONAL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LIMITED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</si>
  <si>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MARS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AFRICA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</si>
  <si>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WRIGLEY</t>
    </r>
  </si>
  <si>
    <r>
      <t>DS - ALBANY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PRETORIA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</si>
  <si>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DANONE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SOUTHERN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AFRICA</t>
    </r>
    <r>
      <rPr>
        <sz val="9"/>
        <color theme="1"/>
        <rFont val="Ebrima"/>
      </rPr>
      <t xml:space="preserve"> </t>
    </r>
  </si>
  <si>
    <r>
      <t>204100087641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22820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</si>
  <si>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FOUNTAIN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MEDICAL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CC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</si>
  <si>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RETAIL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BRAND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INTERAFRICA</t>
    </r>
  </si>
  <si>
    <r>
      <t>DS - SASKO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MILLS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PTY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LTD</t>
    </r>
    <r>
      <rPr>
        <sz val="9"/>
        <color theme="1"/>
        <rFont val="Ebrima"/>
      </rPr>
      <t xml:space="preserve">  </t>
    </r>
    <r>
      <rPr>
        <sz val="9"/>
        <color rgb="FF000000"/>
        <rFont val="Ebrima"/>
      </rPr>
      <t>PIETERSB</t>
    </r>
  </si>
  <si>
    <r>
      <t>DS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-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RNA</t>
    </r>
  </si>
  <si>
    <r>
      <t>DS - CLOVER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AMBIENT</t>
    </r>
  </si>
  <si>
    <t>DS - CREATIVE STATIONERY</t>
  </si>
  <si>
    <r>
      <t>DS - CREATIVE</t>
    </r>
    <r>
      <rPr>
        <sz val="9"/>
        <color theme="1"/>
        <rFont val="Ebrima"/>
      </rPr>
      <t xml:space="preserve"> </t>
    </r>
    <r>
      <rPr>
        <sz val="9"/>
        <color rgb="FF000000"/>
        <rFont val="Ebrima"/>
      </rPr>
      <t>STATIONERY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</si>
</sst>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 &quot;R&quot;\ * #,##0.00_ ;_ &quot;R&quot;\ * \-#,##0.00_ ;_ &quot;R&quot;\ * &quot;-&quot;??_ ;_ @_ "/>
    <numFmt numFmtId="164" formatCode="[$-436]dd\ mmmm\ yyyy;@"/>
    <numFmt numFmtId="165" formatCode="[$-1C09]dd\ mmmm\ yyyy;@"/>
    <numFmt numFmtId="166" formatCode="0_ "/>
    <numFmt numFmtId="167" formatCode="[$-F800]dddd\,\ mmmm\ dd\,\ yyyy"/>
    <numFmt numFmtId="168" formatCode="0.00_ "/>
    <numFmt numFmtId="169" formatCode="yyyy\-mm\-dd;@"/>
  </numFmts>
  <fonts count="19" x14ac:knownFonts="1">
    <font>
      <sz val="1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sz val="10"/>
      <name val="Consolas"/>
      <family val="3"/>
    </font>
    <font>
      <sz val="10"/>
      <color rgb="FF000000"/>
      <name val="Consolas"/>
      <family val="3"/>
    </font>
    <font>
      <sz val="10"/>
      <color theme="1"/>
      <name val="Consolas"/>
      <family val="3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sz val="9"/>
      <color theme="1"/>
      <name val="Trebuchet MS"/>
      <family val="2"/>
    </font>
    <font>
      <b/>
      <u/>
      <sz val="9"/>
      <name val="Trebuchet MS"/>
      <family val="2"/>
    </font>
    <font>
      <sz val="9"/>
      <color rgb="FF000000"/>
      <name val="Ebrima"/>
    </font>
    <font>
      <sz val="9"/>
      <color theme="1"/>
      <name val="Ebrima"/>
    </font>
    <font>
      <b/>
      <sz val="9"/>
      <name val="Ebrima"/>
    </font>
    <font>
      <sz val="9"/>
      <name val="Ebrima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4">
    <xf numFmtId="0" fontId="0" fillId="0" borderId="0" xfId="0"/>
    <xf numFmtId="0" fontId="3" fillId="2" borderId="0" xfId="0" applyNumberFormat="1" applyFont="1" applyFill="1" applyBorder="1" applyAlignment="1">
      <alignment horizontal="left"/>
    </xf>
    <xf numFmtId="0" fontId="3" fillId="2" borderId="0" xfId="0" applyNumberFormat="1" applyFont="1" applyFill="1"/>
    <xf numFmtId="0" fontId="0" fillId="0" borderId="0" xfId="0" applyAlignment="1">
      <alignment horizontal="center"/>
    </xf>
    <xf numFmtId="44" fontId="3" fillId="2" borderId="0" xfId="1" applyFont="1" applyFill="1" applyBorder="1" applyAlignment="1">
      <alignment horizontal="left"/>
    </xf>
    <xf numFmtId="44" fontId="0" fillId="0" borderId="0" xfId="1" applyFont="1"/>
    <xf numFmtId="44" fontId="0" fillId="5" borderId="0" xfId="0" applyNumberFormat="1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0" fontId="0" fillId="5" borderId="0" xfId="0" applyFill="1"/>
    <xf numFmtId="44" fontId="0" fillId="7" borderId="0" xfId="1" applyFont="1" applyFill="1" applyBorder="1" applyAlignment="1">
      <alignment horizontal="center"/>
    </xf>
    <xf numFmtId="164" fontId="0" fillId="7" borderId="0" xfId="0" applyNumberFormat="1" applyFill="1" applyBorder="1" applyAlignment="1">
      <alignment horizontal="center"/>
    </xf>
    <xf numFmtId="0" fontId="0" fillId="7" borderId="0" xfId="0" applyFill="1"/>
    <xf numFmtId="44" fontId="0" fillId="4" borderId="0" xfId="1" applyFont="1" applyFill="1" applyBorder="1" applyAlignment="1">
      <alignment horizontal="center"/>
    </xf>
    <xf numFmtId="44" fontId="0" fillId="4" borderId="0" xfId="1" applyFont="1" applyFill="1"/>
    <xf numFmtId="164" fontId="0" fillId="4" borderId="0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3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3" borderId="0" xfId="0" applyFill="1" applyProtection="1">
      <protection locked="0"/>
    </xf>
    <xf numFmtId="164" fontId="0" fillId="3" borderId="0" xfId="0" applyNumberFormat="1" applyFill="1" applyProtection="1"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6" fillId="0" borderId="0" xfId="0" applyNumberFormat="1" applyFont="1" applyAlignment="1">
      <alignment horizontal="left"/>
    </xf>
    <xf numFmtId="49" fontId="7" fillId="2" borderId="0" xfId="0" applyNumberFormat="1" applyFont="1" applyFill="1" applyAlignment="1">
      <alignment horizontal="left"/>
    </xf>
    <xf numFmtId="0" fontId="7" fillId="2" borderId="0" xfId="0" applyNumberFormat="1" applyFont="1" applyFill="1" applyAlignment="1">
      <alignment horizontal="left"/>
    </xf>
    <xf numFmtId="0" fontId="8" fillId="2" borderId="0" xfId="0" applyFont="1" applyFill="1" applyBorder="1" applyAlignment="1">
      <alignment horizontal="left"/>
    </xf>
    <xf numFmtId="49" fontId="8" fillId="2" borderId="0" xfId="0" applyNumberFormat="1" applyFont="1" applyFill="1" applyBorder="1" applyAlignment="1">
      <alignment horizontal="left"/>
    </xf>
    <xf numFmtId="166" fontId="8" fillId="0" borderId="0" xfId="0" applyNumberFormat="1" applyFont="1" applyFill="1" applyBorder="1" applyAlignment="1">
      <alignment horizontal="left" vertical="top"/>
    </xf>
    <xf numFmtId="49" fontId="8" fillId="0" borderId="0" xfId="0" applyNumberFormat="1" applyFont="1" applyFill="1" applyBorder="1" applyAlignment="1">
      <alignment horizontal="left" vertical="top"/>
    </xf>
    <xf numFmtId="0" fontId="8" fillId="0" borderId="0" xfId="0" applyFont="1" applyFill="1" applyBorder="1" applyAlignment="1">
      <alignment horizontal="left" vertical="top"/>
    </xf>
    <xf numFmtId="49" fontId="7" fillId="0" borderId="0" xfId="0" applyNumberFormat="1" applyFont="1" applyAlignment="1">
      <alignment horizontal="left"/>
    </xf>
    <xf numFmtId="49" fontId="7" fillId="0" borderId="0" xfId="0" applyNumberFormat="1" applyFont="1"/>
    <xf numFmtId="0" fontId="7" fillId="0" borderId="0" xfId="0" applyFont="1" applyAlignment="1">
      <alignment horizontal="left"/>
    </xf>
    <xf numFmtId="166" fontId="10" fillId="0" borderId="0" xfId="0" applyNumberFormat="1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2" borderId="4" xfId="0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2" borderId="7" xfId="0" applyNumberFormat="1" applyFont="1" applyFill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2" borderId="10" xfId="0" applyNumberFormat="1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2" borderId="10" xfId="0" applyNumberFormat="1" applyFont="1" applyFill="1" applyBorder="1"/>
    <xf numFmtId="0" fontId="8" fillId="0" borderId="10" xfId="0" applyFont="1" applyFill="1" applyBorder="1" applyAlignment="1">
      <alignment horizontal="left" vertical="top"/>
    </xf>
    <xf numFmtId="0" fontId="10" fillId="0" borderId="10" xfId="0" applyFont="1" applyFill="1" applyBorder="1" applyAlignment="1">
      <alignment horizontal="left" vertical="top"/>
    </xf>
    <xf numFmtId="0" fontId="3" fillId="2" borderId="12" xfId="0" applyNumberFormat="1" applyFont="1" applyFill="1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164" fontId="0" fillId="0" borderId="0" xfId="0" applyNumberFormat="1"/>
    <xf numFmtId="0" fontId="11" fillId="0" borderId="0" xfId="0" applyFont="1" applyAlignment="1">
      <alignment horizontal="left"/>
    </xf>
    <xf numFmtId="0" fontId="11" fillId="0" borderId="0" xfId="0" applyFont="1"/>
    <xf numFmtId="0" fontId="11" fillId="13" borderId="0" xfId="0" applyNumberFormat="1" applyFont="1" applyFill="1" applyAlignment="1">
      <alignment horizontal="left"/>
    </xf>
    <xf numFmtId="0" fontId="12" fillId="13" borderId="0" xfId="0" applyFont="1" applyFill="1" applyBorder="1" applyAlignment="1">
      <alignment horizontal="left"/>
    </xf>
    <xf numFmtId="0" fontId="12" fillId="13" borderId="0" xfId="0" applyFont="1" applyFill="1" applyBorder="1" applyAlignment="1">
      <alignment horizontal="left" vertical="top"/>
    </xf>
    <xf numFmtId="0" fontId="14" fillId="13" borderId="0" xfId="0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left" vertical="top"/>
    </xf>
    <xf numFmtId="166" fontId="15" fillId="0" borderId="0" xfId="0" applyNumberFormat="1" applyFont="1" applyFill="1" applyBorder="1" applyAlignment="1">
      <alignment horizontal="left" vertical="top"/>
    </xf>
    <xf numFmtId="44" fontId="15" fillId="0" borderId="0" xfId="1" applyFont="1" applyFill="1" applyBorder="1" applyAlignment="1">
      <alignment horizontal="left" vertical="top"/>
    </xf>
    <xf numFmtId="164" fontId="15" fillId="0" borderId="0" xfId="0" applyNumberFormat="1" applyFont="1" applyFill="1" applyBorder="1" applyAlignment="1">
      <alignment horizontal="left" vertical="top"/>
    </xf>
    <xf numFmtId="44" fontId="15" fillId="0" borderId="2" xfId="1" applyFont="1" applyFill="1" applyBorder="1" applyAlignment="1">
      <alignment horizontal="left" vertical="top"/>
    </xf>
    <xf numFmtId="1" fontId="17" fillId="0" borderId="0" xfId="0" applyNumberFormat="1" applyFont="1" applyAlignment="1">
      <alignment horizontal="left"/>
    </xf>
    <xf numFmtId="164" fontId="17" fillId="3" borderId="0" xfId="0" applyNumberFormat="1" applyFont="1" applyFill="1" applyAlignment="1">
      <alignment horizontal="left"/>
    </xf>
    <xf numFmtId="0" fontId="17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49" fontId="17" fillId="3" borderId="0" xfId="0" applyNumberFormat="1" applyFont="1" applyFill="1" applyAlignment="1">
      <alignment horizontal="left"/>
    </xf>
    <xf numFmtId="164" fontId="17" fillId="0" borderId="0" xfId="0" applyNumberFormat="1" applyFont="1" applyAlignment="1">
      <alignment horizontal="left"/>
    </xf>
    <xf numFmtId="44" fontId="17" fillId="0" borderId="0" xfId="1" applyFont="1" applyAlignment="1"/>
    <xf numFmtId="44" fontId="17" fillId="0" borderId="2" xfId="1" applyFont="1" applyBorder="1" applyAlignment="1"/>
    <xf numFmtId="0" fontId="17" fillId="0" borderId="0" xfId="0" applyFont="1" applyAlignment="1">
      <alignment horizontal="center"/>
    </xf>
    <xf numFmtId="169" fontId="17" fillId="0" borderId="0" xfId="0" applyNumberFormat="1" applyFont="1" applyAlignment="1">
      <alignment horizontal="center"/>
    </xf>
    <xf numFmtId="164" fontId="18" fillId="4" borderId="0" xfId="0" applyNumberFormat="1" applyFont="1" applyFill="1" applyAlignment="1"/>
    <xf numFmtId="49" fontId="18" fillId="4" borderId="0" xfId="0" applyNumberFormat="1" applyFont="1" applyFill="1" applyAlignment="1">
      <alignment horizontal="center"/>
    </xf>
    <xf numFmtId="0" fontId="18" fillId="12" borderId="0" xfId="0" applyFont="1" applyFill="1" applyAlignment="1">
      <alignment horizontal="center"/>
    </xf>
    <xf numFmtId="164" fontId="18" fillId="12" borderId="0" xfId="0" applyNumberFormat="1" applyFont="1" applyFill="1" applyAlignment="1">
      <alignment horizontal="center"/>
    </xf>
    <xf numFmtId="0" fontId="18" fillId="6" borderId="0" xfId="0" applyFont="1" applyFill="1" applyAlignment="1"/>
    <xf numFmtId="0" fontId="18" fillId="6" borderId="0" xfId="0" applyFont="1" applyFill="1" applyAlignment="1">
      <alignment horizontal="center"/>
    </xf>
    <xf numFmtId="0" fontId="18" fillId="0" borderId="0" xfId="0" applyFont="1" applyAlignment="1"/>
    <xf numFmtId="0" fontId="18" fillId="0" borderId="0" xfId="0" applyFont="1" applyAlignment="1">
      <alignment horizontal="center"/>
    </xf>
    <xf numFmtId="1" fontId="18" fillId="2" borderId="0" xfId="0" applyNumberFormat="1" applyFont="1" applyFill="1" applyAlignment="1">
      <alignment horizontal="left"/>
    </xf>
    <xf numFmtId="164" fontId="18" fillId="2" borderId="0" xfId="0" applyNumberFormat="1" applyFont="1" applyFill="1" applyAlignment="1">
      <alignment horizontal="left"/>
    </xf>
    <xf numFmtId="0" fontId="18" fillId="2" borderId="0" xfId="0" applyNumberFormat="1" applyFont="1" applyFill="1" applyAlignment="1">
      <alignment horizontal="left"/>
    </xf>
    <xf numFmtId="49" fontId="18" fillId="2" borderId="0" xfId="0" applyNumberFormat="1" applyFont="1" applyFill="1" applyAlignment="1">
      <alignment horizontal="left"/>
    </xf>
    <xf numFmtId="164" fontId="18" fillId="0" borderId="0" xfId="0" applyNumberFormat="1" applyFont="1" applyAlignment="1">
      <alignment horizontal="left"/>
    </xf>
    <xf numFmtId="44" fontId="18" fillId="2" borderId="0" xfId="1" applyFont="1" applyFill="1" applyAlignment="1"/>
    <xf numFmtId="44" fontId="18" fillId="2" borderId="2" xfId="1" applyFont="1" applyFill="1" applyBorder="1" applyAlignment="1"/>
    <xf numFmtId="169" fontId="18" fillId="0" borderId="0" xfId="0" applyNumberFormat="1" applyFont="1" applyAlignment="1">
      <alignment horizontal="center"/>
    </xf>
    <xf numFmtId="164" fontId="18" fillId="4" borderId="0" xfId="0" applyNumberFormat="1" applyFont="1" applyFill="1" applyAlignment="1">
      <alignment horizontal="center"/>
    </xf>
    <xf numFmtId="0" fontId="18" fillId="12" borderId="0" xfId="0" applyFont="1" applyFill="1" applyAlignment="1"/>
    <xf numFmtId="164" fontId="18" fillId="12" borderId="0" xfId="0" applyNumberFormat="1" applyFont="1" applyFill="1" applyAlignment="1"/>
    <xf numFmtId="164" fontId="18" fillId="6" borderId="0" xfId="0" applyNumberFormat="1" applyFont="1" applyFill="1" applyAlignment="1"/>
    <xf numFmtId="165" fontId="18" fillId="0" borderId="0" xfId="0" applyNumberFormat="1" applyFont="1" applyAlignment="1"/>
    <xf numFmtId="2" fontId="18" fillId="12" borderId="0" xfId="0" applyNumberFormat="1" applyFont="1" applyFill="1" applyAlignment="1"/>
    <xf numFmtId="49" fontId="18" fillId="8" borderId="0" xfId="0" applyNumberFormat="1" applyFont="1" applyFill="1" applyAlignment="1">
      <alignment horizontal="left"/>
    </xf>
    <xf numFmtId="1" fontId="15" fillId="2" borderId="0" xfId="0" applyNumberFormat="1" applyFont="1" applyFill="1" applyBorder="1" applyAlignment="1">
      <alignment horizontal="left"/>
    </xf>
    <xf numFmtId="0" fontId="15" fillId="2" borderId="0" xfId="0" applyFont="1" applyFill="1" applyBorder="1" applyAlignment="1">
      <alignment horizontal="left"/>
    </xf>
    <xf numFmtId="49" fontId="15" fillId="2" borderId="0" xfId="0" applyNumberFormat="1" applyFont="1" applyFill="1" applyBorder="1" applyAlignment="1">
      <alignment horizontal="left"/>
    </xf>
    <xf numFmtId="164" fontId="15" fillId="2" borderId="0" xfId="0" applyNumberFormat="1" applyFont="1" applyFill="1" applyBorder="1" applyAlignment="1">
      <alignment horizontal="left"/>
    </xf>
    <xf numFmtId="44" fontId="15" fillId="2" borderId="0" xfId="1" applyFont="1" applyFill="1" applyBorder="1" applyAlignment="1"/>
    <xf numFmtId="44" fontId="15" fillId="2" borderId="2" xfId="1" applyFont="1" applyFill="1" applyBorder="1" applyAlignment="1"/>
    <xf numFmtId="44" fontId="15" fillId="11" borderId="0" xfId="1" applyFont="1" applyFill="1" applyBorder="1" applyAlignment="1"/>
    <xf numFmtId="1" fontId="15" fillId="0" borderId="0" xfId="0" applyNumberFormat="1" applyFont="1" applyFill="1" applyBorder="1" applyAlignment="1">
      <alignment horizontal="left" vertical="top"/>
    </xf>
    <xf numFmtId="44" fontId="18" fillId="11" borderId="0" xfId="1" applyFont="1" applyFill="1" applyAlignment="1"/>
    <xf numFmtId="0" fontId="18" fillId="6" borderId="0" xfId="0" applyNumberFormat="1" applyFont="1" applyFill="1" applyAlignment="1">
      <alignment horizontal="left"/>
    </xf>
    <xf numFmtId="49" fontId="18" fillId="6" borderId="0" xfId="0" applyNumberFormat="1" applyFont="1" applyFill="1" applyAlignment="1">
      <alignment horizontal="left"/>
    </xf>
    <xf numFmtId="164" fontId="18" fillId="6" borderId="0" xfId="0" applyNumberFormat="1" applyFont="1" applyFill="1" applyAlignment="1">
      <alignment horizontal="left"/>
    </xf>
    <xf numFmtId="49" fontId="15" fillId="0" borderId="0" xfId="0" applyNumberFormat="1" applyFont="1" applyFill="1" applyBorder="1" applyAlignment="1">
      <alignment horizontal="left" vertical="top"/>
    </xf>
    <xf numFmtId="1" fontId="18" fillId="0" borderId="0" xfId="0" applyNumberFormat="1" applyFont="1"/>
    <xf numFmtId="0" fontId="18" fillId="0" borderId="0" xfId="0" applyNumberFormat="1" applyFont="1"/>
    <xf numFmtId="49" fontId="18" fillId="0" borderId="0" xfId="0" applyNumberFormat="1" applyFont="1"/>
    <xf numFmtId="44" fontId="18" fillId="0" borderId="0" xfId="1" applyFont="1"/>
    <xf numFmtId="44" fontId="18" fillId="0" borderId="2" xfId="1" applyFont="1" applyBorder="1"/>
    <xf numFmtId="0" fontId="18" fillId="9" borderId="0" xfId="0" applyNumberFormat="1" applyFont="1" applyFill="1"/>
    <xf numFmtId="49" fontId="18" fillId="9" borderId="0" xfId="0" applyNumberFormat="1" applyFont="1" applyFill="1"/>
    <xf numFmtId="164" fontId="18" fillId="9" borderId="0" xfId="0" applyNumberFormat="1" applyFont="1" applyFill="1" applyAlignment="1">
      <alignment horizontal="left"/>
    </xf>
    <xf numFmtId="0" fontId="15" fillId="9" borderId="0" xfId="0" applyFont="1" applyFill="1" applyBorder="1" applyAlignment="1">
      <alignment horizontal="left" vertical="top"/>
    </xf>
    <xf numFmtId="166" fontId="15" fillId="9" borderId="0" xfId="0" applyNumberFormat="1" applyFont="1" applyFill="1" applyBorder="1" applyAlignment="1">
      <alignment horizontal="left" vertical="top"/>
    </xf>
    <xf numFmtId="49" fontId="18" fillId="9" borderId="0" xfId="0" applyNumberFormat="1" applyFont="1" applyFill="1" applyAlignment="1">
      <alignment horizontal="left"/>
    </xf>
    <xf numFmtId="0" fontId="18" fillId="0" borderId="0" xfId="0" applyNumberFormat="1" applyFont="1" applyAlignment="1">
      <alignment horizontal="left"/>
    </xf>
    <xf numFmtId="1" fontId="18" fillId="0" borderId="0" xfId="0" applyNumberFormat="1" applyFont="1" applyAlignment="1">
      <alignment horizontal="left"/>
    </xf>
    <xf numFmtId="164" fontId="15" fillId="8" borderId="0" xfId="0" applyNumberFormat="1" applyFont="1" applyFill="1" applyBorder="1" applyAlignment="1">
      <alignment horizontal="left" vertical="top"/>
    </xf>
    <xf numFmtId="1" fontId="15" fillId="10" borderId="0" xfId="0" applyNumberFormat="1" applyFont="1" applyFill="1" applyBorder="1" applyAlignment="1">
      <alignment horizontal="left" vertical="top"/>
    </xf>
    <xf numFmtId="164" fontId="15" fillId="10" borderId="0" xfId="0" applyNumberFormat="1" applyFont="1" applyFill="1" applyBorder="1" applyAlignment="1">
      <alignment horizontal="left" vertical="top"/>
    </xf>
    <xf numFmtId="0" fontId="15" fillId="10" borderId="0" xfId="0" applyFont="1" applyFill="1" applyBorder="1" applyAlignment="1">
      <alignment horizontal="left" vertical="top"/>
    </xf>
    <xf numFmtId="166" fontId="15" fillId="10" borderId="0" xfId="0" applyNumberFormat="1" applyFont="1" applyFill="1" applyBorder="1" applyAlignment="1">
      <alignment horizontal="left" vertical="top"/>
    </xf>
    <xf numFmtId="1" fontId="15" fillId="5" borderId="0" xfId="0" applyNumberFormat="1" applyFont="1" applyFill="1" applyBorder="1" applyAlignment="1">
      <alignment horizontal="left" vertical="top"/>
    </xf>
    <xf numFmtId="164" fontId="15" fillId="5" borderId="0" xfId="0" applyNumberFormat="1" applyFont="1" applyFill="1" applyBorder="1" applyAlignment="1">
      <alignment horizontal="left" vertical="top"/>
    </xf>
    <xf numFmtId="0" fontId="15" fillId="5" borderId="0" xfId="0" applyFont="1" applyFill="1" applyBorder="1" applyAlignment="1">
      <alignment horizontal="left" vertical="top"/>
    </xf>
    <xf numFmtId="166" fontId="15" fillId="5" borderId="0" xfId="0" applyNumberFormat="1" applyFont="1" applyFill="1" applyBorder="1" applyAlignment="1">
      <alignment horizontal="left" vertical="top"/>
    </xf>
    <xf numFmtId="44" fontId="15" fillId="5" borderId="0" xfId="1" applyFont="1" applyFill="1" applyBorder="1" applyAlignment="1">
      <alignment horizontal="left" vertical="top"/>
    </xf>
    <xf numFmtId="44" fontId="15" fillId="5" borderId="2" xfId="1" applyFont="1" applyFill="1" applyBorder="1" applyAlignment="1">
      <alignment horizontal="left" vertical="top"/>
    </xf>
    <xf numFmtId="1" fontId="16" fillId="0" borderId="0" xfId="0" applyNumberFormat="1" applyFont="1" applyBorder="1" applyAlignment="1">
      <alignment horizontal="left" vertical="top"/>
    </xf>
    <xf numFmtId="1" fontId="15" fillId="0" borderId="0" xfId="0" applyNumberFormat="1" applyFont="1" applyFill="1" applyAlignment="1">
      <alignment horizontal="left" vertical="top"/>
    </xf>
    <xf numFmtId="1" fontId="16" fillId="0" borderId="0" xfId="0" applyNumberFormat="1" applyFont="1" applyAlignment="1">
      <alignment horizontal="left" vertical="top"/>
    </xf>
    <xf numFmtId="44" fontId="15" fillId="0" borderId="2" xfId="1" quotePrefix="1" applyFont="1" applyFill="1" applyBorder="1" applyAlignment="1">
      <alignment horizontal="left" vertical="top"/>
    </xf>
    <xf numFmtId="0" fontId="15" fillId="0" borderId="0" xfId="0" applyNumberFormat="1" applyFont="1" applyFill="1" applyBorder="1" applyAlignment="1">
      <alignment horizontal="left" vertical="top"/>
    </xf>
    <xf numFmtId="164" fontId="16" fillId="0" borderId="0" xfId="0" applyNumberFormat="1" applyFont="1" applyAlignment="1">
      <alignment horizontal="left" vertical="top"/>
    </xf>
    <xf numFmtId="0" fontId="15" fillId="0" borderId="10" xfId="0" applyFont="1" applyFill="1" applyBorder="1" applyAlignment="1">
      <alignment horizontal="left" vertical="top"/>
    </xf>
    <xf numFmtId="1" fontId="18" fillId="0" borderId="0" xfId="0" applyNumberFormat="1" applyFont="1" applyFill="1" applyBorder="1" applyAlignment="1">
      <alignment horizontal="left" vertical="top"/>
    </xf>
    <xf numFmtId="164" fontId="18" fillId="0" borderId="0" xfId="0" applyNumberFormat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  <xf numFmtId="166" fontId="18" fillId="0" borderId="0" xfId="0" applyNumberFormat="1" applyFont="1" applyFill="1" applyBorder="1" applyAlignment="1">
      <alignment horizontal="left" vertical="top"/>
    </xf>
    <xf numFmtId="0" fontId="18" fillId="0" borderId="0" xfId="0" applyNumberFormat="1" applyFont="1" applyFill="1" applyBorder="1" applyAlignment="1">
      <alignment horizontal="left" vertical="top"/>
    </xf>
    <xf numFmtId="167" fontId="18" fillId="0" borderId="0" xfId="0" applyNumberFormat="1" applyFont="1" applyFill="1" applyBorder="1" applyAlignment="1">
      <alignment horizontal="left" vertical="top"/>
    </xf>
    <xf numFmtId="44" fontId="18" fillId="0" borderId="0" xfId="1" applyFont="1" applyFill="1" applyBorder="1" applyAlignment="1">
      <alignment horizontal="left" vertical="top"/>
    </xf>
    <xf numFmtId="44" fontId="18" fillId="0" borderId="2" xfId="1" applyFont="1" applyFill="1" applyBorder="1" applyAlignment="1">
      <alignment horizontal="left" vertical="top"/>
    </xf>
    <xf numFmtId="164" fontId="18" fillId="8" borderId="0" xfId="0" applyNumberFormat="1" applyFont="1" applyFill="1" applyBorder="1" applyAlignment="1">
      <alignment horizontal="left" vertical="top"/>
    </xf>
    <xf numFmtId="167" fontId="15" fillId="0" borderId="0" xfId="0" applyNumberFormat="1" applyFont="1" applyFill="1" applyBorder="1" applyAlignment="1">
      <alignment horizontal="left" vertical="top"/>
    </xf>
    <xf numFmtId="164" fontId="16" fillId="0" borderId="0" xfId="0" applyNumberFormat="1" applyFont="1" applyFill="1" applyAlignment="1">
      <alignment horizontal="left" vertical="top"/>
    </xf>
    <xf numFmtId="164" fontId="16" fillId="8" borderId="0" xfId="0" applyNumberFormat="1" applyFont="1" applyFill="1" applyAlignment="1">
      <alignment horizontal="left" vertical="top"/>
    </xf>
    <xf numFmtId="168" fontId="15" fillId="0" borderId="0" xfId="0" applyNumberFormat="1" applyFont="1" applyFill="1" applyBorder="1" applyAlignment="1">
      <alignment horizontal="left" vertical="top"/>
    </xf>
    <xf numFmtId="168" fontId="15" fillId="0" borderId="2" xfId="0" applyNumberFormat="1" applyFont="1" applyFill="1" applyBorder="1" applyAlignment="1">
      <alignment horizontal="left" vertical="top"/>
    </xf>
    <xf numFmtId="165" fontId="18" fillId="6" borderId="0" xfId="0" applyNumberFormat="1" applyFont="1" applyFill="1" applyAlignment="1"/>
    <xf numFmtId="0" fontId="18" fillId="0" borderId="0" xfId="0" applyFont="1" applyFill="1" applyBorder="1" applyAlignment="1"/>
    <xf numFmtId="164" fontId="18" fillId="0" borderId="0" xfId="0" applyNumberFormat="1" applyFont="1" applyFill="1" applyBorder="1" applyAlignment="1">
      <alignment horizontal="center"/>
    </xf>
    <xf numFmtId="164" fontId="18" fillId="0" borderId="0" xfId="0" applyNumberFormat="1" applyFont="1" applyFill="1" applyBorder="1" applyAlignment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/>
    <xf numFmtId="0" fontId="18" fillId="2" borderId="0" xfId="0" applyNumberFormat="1" applyFont="1" applyFill="1" applyBorder="1" applyAlignment="1">
      <alignment horizontal="left"/>
    </xf>
    <xf numFmtId="0" fontId="18" fillId="2" borderId="0" xfId="0" applyNumberFormat="1" applyFont="1" applyFill="1" applyBorder="1"/>
    <xf numFmtId="0" fontId="18" fillId="0" borderId="0" xfId="0" applyNumberFormat="1" applyFont="1" applyFill="1" applyBorder="1" applyAlignment="1">
      <alignment horizontal="left"/>
    </xf>
    <xf numFmtId="164" fontId="18" fillId="0" borderId="15" xfId="0" applyNumberFormat="1" applyFont="1" applyFill="1" applyBorder="1" applyAlignment="1">
      <alignment horizontal="center"/>
    </xf>
    <xf numFmtId="0" fontId="18" fillId="0" borderId="15" xfId="0" applyFont="1" applyFill="1" applyBorder="1" applyAlignment="1"/>
    <xf numFmtId="164" fontId="18" fillId="0" borderId="15" xfId="0" applyNumberFormat="1" applyFont="1" applyFill="1" applyBorder="1" applyAlignment="1"/>
    <xf numFmtId="0" fontId="18" fillId="0" borderId="15" xfId="0" applyFont="1" applyFill="1" applyBorder="1" applyAlignment="1">
      <alignment horizontal="center"/>
    </xf>
    <xf numFmtId="165" fontId="18" fillId="0" borderId="15" xfId="0" applyNumberFormat="1" applyFont="1" applyFill="1" applyBorder="1" applyAlignment="1"/>
    <xf numFmtId="0" fontId="18" fillId="0" borderId="0" xfId="0" applyFont="1" applyBorder="1" applyAlignment="1"/>
    <xf numFmtId="165" fontId="18" fillId="0" borderId="0" xfId="0" applyNumberFormat="1" applyFont="1" applyBorder="1" applyAlignment="1"/>
    <xf numFmtId="1" fontId="15" fillId="6" borderId="0" xfId="0" applyNumberFormat="1" applyFont="1" applyFill="1" applyBorder="1" applyAlignment="1">
      <alignment horizontal="left" vertical="top"/>
    </xf>
    <xf numFmtId="0" fontId="18" fillId="0" borderId="0" xfId="0" applyNumberFormat="1" applyFont="1" applyFill="1" applyBorder="1"/>
    <xf numFmtId="14" fontId="15" fillId="0" borderId="0" xfId="0" applyNumberFormat="1" applyFont="1" applyFill="1" applyBorder="1" applyAlignment="1">
      <alignment horizontal="left" vertical="top"/>
    </xf>
    <xf numFmtId="165" fontId="15" fillId="0" borderId="0" xfId="0" applyNumberFormat="1" applyFont="1" applyFill="1" applyBorder="1" applyAlignment="1">
      <alignment horizontal="left" vertical="top"/>
    </xf>
    <xf numFmtId="0" fontId="18" fillId="0" borderId="0" xfId="0" applyFont="1" applyAlignment="1">
      <alignment horizontal="left"/>
    </xf>
    <xf numFmtId="49" fontId="18" fillId="0" borderId="0" xfId="0" applyNumberFormat="1" applyFont="1" applyAlignment="1">
      <alignment horizontal="left"/>
    </xf>
    <xf numFmtId="44" fontId="18" fillId="0" borderId="0" xfId="1" applyFont="1" applyAlignment="1"/>
    <xf numFmtId="44" fontId="18" fillId="0" borderId="2" xfId="1" applyFont="1" applyBorder="1" applyAlignment="1"/>
    <xf numFmtId="0" fontId="0" fillId="5" borderId="1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FFFF00"/>
      <color rgb="FF66FFFF"/>
      <color rgb="FFCCECFF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enco/Application%20Data/Microsoft/Excel/BESTELLI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SUPPLIERS"/>
      <sheetName val="bestel per datum"/>
      <sheetName val="bereken bestellings"/>
      <sheetName val="oop week"/>
      <sheetName val="bestellings op betaaldatum"/>
      <sheetName val="BESTELLINGS"/>
    </sheetNames>
    <definedNames>
      <definedName name="REGTEaflewerdatum" refersTo="='ORDERS'!$B$3:$E$1382"/>
    </definedNames>
    <sheetDataSet>
      <sheetData sheetId="0" refreshError="1">
        <row r="3">
          <cell r="B3">
            <v>2636</v>
          </cell>
          <cell r="C3">
            <v>41576</v>
          </cell>
          <cell r="D3" t="str">
            <v xml:space="preserve">DC - SPAR NORTH RAND </v>
          </cell>
          <cell r="E3">
            <v>41610</v>
          </cell>
        </row>
        <row r="4">
          <cell r="B4">
            <v>2253</v>
          </cell>
          <cell r="C4">
            <v>41514</v>
          </cell>
          <cell r="D4" t="str">
            <v xml:space="preserve">DC - SPAR NORTH RAND </v>
          </cell>
          <cell r="E4">
            <v>41617</v>
          </cell>
        </row>
        <row r="5">
          <cell r="B5">
            <v>1000</v>
          </cell>
          <cell r="C5">
            <v>0</v>
          </cell>
          <cell r="D5" t="str">
            <v xml:space="preserve">DC - SPAR NORTH RAND </v>
          </cell>
          <cell r="E5">
            <v>0</v>
          </cell>
        </row>
        <row r="6">
          <cell r="B6">
            <v>2509</v>
          </cell>
          <cell r="C6">
            <v>41557</v>
          </cell>
          <cell r="D6" t="str">
            <v xml:space="preserve">DC - SPAR NORTH RAND </v>
          </cell>
          <cell r="E6">
            <v>41575</v>
          </cell>
        </row>
        <row r="7">
          <cell r="B7">
            <v>2510</v>
          </cell>
          <cell r="C7">
            <v>41557</v>
          </cell>
          <cell r="D7" t="str">
            <v xml:space="preserve">DC - SPAR NORTH RAND </v>
          </cell>
          <cell r="E7">
            <v>41585</v>
          </cell>
        </row>
        <row r="8">
          <cell r="B8">
            <v>2511</v>
          </cell>
          <cell r="C8">
            <v>41557</v>
          </cell>
          <cell r="D8" t="str">
            <v xml:space="preserve">DC - SPAR NORTH RAND </v>
          </cell>
          <cell r="E8">
            <v>41592</v>
          </cell>
        </row>
        <row r="9">
          <cell r="B9">
            <v>2591</v>
          </cell>
          <cell r="C9">
            <v>41570</v>
          </cell>
          <cell r="D9" t="str">
            <v>DI - BAFANA FOODS</v>
          </cell>
          <cell r="E9">
            <v>41572</v>
          </cell>
        </row>
        <row r="10">
          <cell r="B10">
            <v>2597</v>
          </cell>
          <cell r="C10">
            <v>41571</v>
          </cell>
          <cell r="D10" t="str">
            <v xml:space="preserve">DC - SPAR NORTH RAND </v>
          </cell>
          <cell r="E10">
            <v>41596</v>
          </cell>
        </row>
        <row r="11">
          <cell r="B11">
            <v>2598</v>
          </cell>
          <cell r="C11">
            <v>41571</v>
          </cell>
          <cell r="D11" t="str">
            <v xml:space="preserve">DC - SPAR NORTH RAND </v>
          </cell>
          <cell r="E11">
            <v>41603</v>
          </cell>
        </row>
        <row r="12">
          <cell r="B12">
            <v>2599</v>
          </cell>
          <cell r="C12">
            <v>41571</v>
          </cell>
          <cell r="D12" t="str">
            <v xml:space="preserve">DC - SPAR NORTH RAND </v>
          </cell>
          <cell r="E12">
            <v>41589</v>
          </cell>
        </row>
        <row r="13">
          <cell r="B13">
            <v>2603</v>
          </cell>
          <cell r="C13">
            <v>41571</v>
          </cell>
          <cell r="D13" t="str">
            <v xml:space="preserve">DC - SPAR NORTH RAND </v>
          </cell>
          <cell r="E13">
            <v>41589</v>
          </cell>
        </row>
        <row r="14">
          <cell r="B14">
            <v>2605</v>
          </cell>
          <cell r="C14">
            <v>41571</v>
          </cell>
          <cell r="D14" t="str">
            <v xml:space="preserve">DC - SPAR NORTH RAND </v>
          </cell>
          <cell r="E14">
            <v>41596</v>
          </cell>
        </row>
        <row r="15">
          <cell r="B15">
            <v>2600</v>
          </cell>
          <cell r="C15">
            <v>41571</v>
          </cell>
          <cell r="D15" t="str">
            <v xml:space="preserve">DC - SPAR NORTH RAND </v>
          </cell>
          <cell r="E15">
            <v>41596</v>
          </cell>
        </row>
        <row r="16">
          <cell r="B16">
            <v>2601</v>
          </cell>
          <cell r="C16">
            <v>41571</v>
          </cell>
          <cell r="D16" t="str">
            <v xml:space="preserve">DC - SPAR NORTH RAND </v>
          </cell>
          <cell r="E16">
            <v>41603</v>
          </cell>
        </row>
        <row r="17">
          <cell r="B17">
            <v>2635</v>
          </cell>
          <cell r="C17">
            <v>41576</v>
          </cell>
          <cell r="D17" t="str">
            <v xml:space="preserve">DC - SPAR NORTH RAND </v>
          </cell>
          <cell r="E17">
            <v>41603</v>
          </cell>
        </row>
        <row r="18">
          <cell r="B18">
            <v>2653</v>
          </cell>
          <cell r="C18">
            <v>41577</v>
          </cell>
          <cell r="D18" t="str">
            <v>DS - SUNBAKE (FOODCORP)</v>
          </cell>
          <cell r="E18">
            <v>41577</v>
          </cell>
        </row>
        <row r="19">
          <cell r="B19">
            <v>2637</v>
          </cell>
          <cell r="C19">
            <v>41576</v>
          </cell>
          <cell r="D19" t="str">
            <v xml:space="preserve">DC - SPAR NORTH RAND </v>
          </cell>
          <cell r="E19">
            <v>41617</v>
          </cell>
        </row>
        <row r="20">
          <cell r="B20">
            <v>2638</v>
          </cell>
          <cell r="C20">
            <v>41571</v>
          </cell>
          <cell r="D20" t="str">
            <v xml:space="preserve">DC - SPAR NORTH RAND </v>
          </cell>
          <cell r="E20">
            <v>41575</v>
          </cell>
        </row>
        <row r="21">
          <cell r="B21">
            <v>2639</v>
          </cell>
          <cell r="C21">
            <v>41576</v>
          </cell>
          <cell r="D21" t="str">
            <v xml:space="preserve">DC - SPAR NORTH RAND </v>
          </cell>
          <cell r="E21">
            <v>41617</v>
          </cell>
        </row>
        <row r="22">
          <cell r="B22">
            <v>2640</v>
          </cell>
          <cell r="C22">
            <v>41576</v>
          </cell>
          <cell r="D22" t="str">
            <v xml:space="preserve">DC - SPAR NORTH RAND </v>
          </cell>
          <cell r="E22">
            <v>41624</v>
          </cell>
        </row>
        <row r="23">
          <cell r="B23">
            <v>2641</v>
          </cell>
          <cell r="C23">
            <v>41576</v>
          </cell>
          <cell r="D23" t="str">
            <v xml:space="preserve">DC - SPAR NORTH RAND </v>
          </cell>
          <cell r="E23">
            <v>41631</v>
          </cell>
        </row>
        <row r="24">
          <cell r="B24">
            <v>2642</v>
          </cell>
          <cell r="C24">
            <v>41576</v>
          </cell>
          <cell r="D24" t="str">
            <v xml:space="preserve">DC - SPAR NORTH RAND </v>
          </cell>
          <cell r="E24">
            <v>41624</v>
          </cell>
        </row>
        <row r="25">
          <cell r="B25">
            <v>2643</v>
          </cell>
          <cell r="C25">
            <v>41576</v>
          </cell>
          <cell r="D25" t="str">
            <v xml:space="preserve">DC - SPAR NORTH RAND </v>
          </cell>
          <cell r="E25">
            <v>41631</v>
          </cell>
        </row>
        <row r="26">
          <cell r="B26">
            <v>2644</v>
          </cell>
          <cell r="C26">
            <v>41576</v>
          </cell>
          <cell r="D26" t="str">
            <v xml:space="preserve">DC - SPAR NORTH RAND </v>
          </cell>
          <cell r="E26">
            <v>41631</v>
          </cell>
        </row>
        <row r="27">
          <cell r="B27">
            <v>2645</v>
          </cell>
          <cell r="C27">
            <v>41576</v>
          </cell>
          <cell r="D27" t="str">
            <v xml:space="preserve">DC - SPAR NORTH RAND </v>
          </cell>
          <cell r="E27">
            <v>41631</v>
          </cell>
        </row>
        <row r="28">
          <cell r="B28">
            <v>2646</v>
          </cell>
          <cell r="C28">
            <v>41574</v>
          </cell>
          <cell r="D28" t="str">
            <v xml:space="preserve">DC - SPAR NORTH RAND </v>
          </cell>
          <cell r="E28">
            <v>41624</v>
          </cell>
        </row>
        <row r="29">
          <cell r="B29">
            <v>2647</v>
          </cell>
          <cell r="C29">
            <v>41574</v>
          </cell>
          <cell r="D29" t="str">
            <v xml:space="preserve">DC - SPAR NORTH RAND </v>
          </cell>
          <cell r="E29">
            <v>41631</v>
          </cell>
        </row>
        <row r="30">
          <cell r="B30">
            <v>2648</v>
          </cell>
          <cell r="C30">
            <v>41576</v>
          </cell>
          <cell r="D30" t="str">
            <v>DS - ACE PACKAGING</v>
          </cell>
          <cell r="E30">
            <v>41575</v>
          </cell>
        </row>
        <row r="31">
          <cell r="B31">
            <v>2649</v>
          </cell>
          <cell r="C31">
            <v>41571</v>
          </cell>
          <cell r="D31" t="str">
            <v>DS - ELLIES ELECTRONICS</v>
          </cell>
          <cell r="E31">
            <v>41576</v>
          </cell>
        </row>
        <row r="32">
          <cell r="B32">
            <v>2650</v>
          </cell>
          <cell r="C32">
            <v>41576</v>
          </cell>
          <cell r="D32" t="str">
            <v xml:space="preserve">DC - SPAR NORTH RAND </v>
          </cell>
          <cell r="E32">
            <v>41579</v>
          </cell>
        </row>
        <row r="33">
          <cell r="B33">
            <v>2651</v>
          </cell>
          <cell r="C33">
            <v>41576</v>
          </cell>
          <cell r="D33" t="str">
            <v xml:space="preserve">DC - SPAR NORTH RAND </v>
          </cell>
          <cell r="E33">
            <v>41579</v>
          </cell>
        </row>
        <row r="34">
          <cell r="B34">
            <v>2652</v>
          </cell>
          <cell r="C34">
            <v>41577</v>
          </cell>
          <cell r="D34" t="str">
            <v>DS - PREMIER MILLING</v>
          </cell>
          <cell r="E34">
            <v>41579</v>
          </cell>
        </row>
        <row r="35">
          <cell r="B35">
            <v>2653</v>
          </cell>
          <cell r="C35">
            <v>41577</v>
          </cell>
          <cell r="D35" t="str">
            <v>DS - SUNBAKE (FOODCORP)</v>
          </cell>
          <cell r="E35">
            <v>41577</v>
          </cell>
        </row>
        <row r="36">
          <cell r="B36">
            <v>2654</v>
          </cell>
          <cell r="C36">
            <v>41577</v>
          </cell>
          <cell r="D36" t="str">
            <v>DI - ANY SMALL VEGETABLE SUPPLIER</v>
          </cell>
          <cell r="E36">
            <v>41577</v>
          </cell>
        </row>
        <row r="37">
          <cell r="B37">
            <v>2655</v>
          </cell>
          <cell r="C37">
            <v>41577</v>
          </cell>
          <cell r="D37" t="str">
            <v>DI - ANY SMALL VEGETABLE SUPPLIER</v>
          </cell>
          <cell r="E37">
            <v>41577</v>
          </cell>
        </row>
        <row r="38">
          <cell r="B38">
            <v>2656</v>
          </cell>
          <cell r="C38">
            <v>41577</v>
          </cell>
          <cell r="D38" t="str">
            <v>DS - CHIPKINS BAKERY</v>
          </cell>
          <cell r="E38">
            <v>41580</v>
          </cell>
        </row>
        <row r="39">
          <cell r="B39">
            <v>2657</v>
          </cell>
          <cell r="C39">
            <v>41576</v>
          </cell>
          <cell r="D39" t="str">
            <v>DS - SASKO (PIONEER FOODS)</v>
          </cell>
          <cell r="E39">
            <v>41577</v>
          </cell>
        </row>
        <row r="40">
          <cell r="B40">
            <v>2658</v>
          </cell>
          <cell r="C40">
            <v>41577</v>
          </cell>
          <cell r="D40" t="str">
            <v>DS - CLOVER OLIFANTSFONTEIN</v>
          </cell>
          <cell r="E40">
            <v>41578</v>
          </cell>
        </row>
        <row r="41">
          <cell r="B41">
            <v>2659</v>
          </cell>
          <cell r="C41">
            <v>41577</v>
          </cell>
          <cell r="D41" t="str">
            <v>DS - DANONE</v>
          </cell>
          <cell r="E41">
            <v>41578</v>
          </cell>
        </row>
        <row r="42">
          <cell r="B42">
            <v>2660</v>
          </cell>
          <cell r="C42">
            <v>41577</v>
          </cell>
          <cell r="D42" t="str">
            <v xml:space="preserve">DC - SPAR NORTH RAND </v>
          </cell>
          <cell r="E42">
            <v>41642</v>
          </cell>
        </row>
        <row r="43">
          <cell r="B43">
            <v>2661</v>
          </cell>
          <cell r="C43">
            <v>41577</v>
          </cell>
          <cell r="D43" t="str">
            <v xml:space="preserve">DC - SPAR NORTH RAND </v>
          </cell>
          <cell r="E43">
            <v>41579</v>
          </cell>
        </row>
        <row r="44">
          <cell r="B44">
            <v>2662</v>
          </cell>
          <cell r="C44">
            <v>41577</v>
          </cell>
          <cell r="D44" t="str">
            <v xml:space="preserve">DC - SPAR NORTH RAND </v>
          </cell>
          <cell r="E44">
            <v>41551</v>
          </cell>
        </row>
        <row r="45">
          <cell r="B45">
            <v>2663</v>
          </cell>
          <cell r="C45">
            <v>41577</v>
          </cell>
          <cell r="D45" t="str">
            <v>DI - ANY SMALL VEGETABLE SUPPLIER</v>
          </cell>
          <cell r="E45">
            <v>41578</v>
          </cell>
        </row>
        <row r="46">
          <cell r="B46">
            <v>2664</v>
          </cell>
          <cell r="C46">
            <v>41578</v>
          </cell>
          <cell r="D46" t="str">
            <v>DS - MOORDDRIFT</v>
          </cell>
          <cell r="E46">
            <v>41579</v>
          </cell>
        </row>
        <row r="47">
          <cell r="B47">
            <v>2665</v>
          </cell>
          <cell r="C47">
            <v>41577</v>
          </cell>
          <cell r="D47" t="str">
            <v>DS - COCA COLA FORTUNE</v>
          </cell>
          <cell r="E47">
            <v>41577</v>
          </cell>
        </row>
        <row r="48">
          <cell r="B48">
            <v>2666</v>
          </cell>
          <cell r="C48">
            <v>41578</v>
          </cell>
          <cell r="D48" t="str">
            <v xml:space="preserve">DC - SPAR NORTH RAND </v>
          </cell>
          <cell r="E48">
            <v>41582</v>
          </cell>
        </row>
        <row r="49">
          <cell r="B49">
            <v>2667</v>
          </cell>
          <cell r="C49">
            <v>41578</v>
          </cell>
          <cell r="D49" t="str">
            <v xml:space="preserve">DC - SPAR NORTH RAND </v>
          </cell>
          <cell r="E49">
            <v>41582</v>
          </cell>
        </row>
        <row r="50">
          <cell r="B50">
            <v>2668</v>
          </cell>
          <cell r="C50">
            <v>41578</v>
          </cell>
          <cell r="D50" t="str">
            <v>DS - SUNBAKE (FOODCORP)</v>
          </cell>
          <cell r="E50">
            <v>41579</v>
          </cell>
        </row>
        <row r="51">
          <cell r="B51">
            <v>2669</v>
          </cell>
          <cell r="C51">
            <v>41578</v>
          </cell>
          <cell r="D51" t="str">
            <v>DS - BLUE RIBBON</v>
          </cell>
          <cell r="E51">
            <v>41579</v>
          </cell>
        </row>
        <row r="52">
          <cell r="B52">
            <v>2670</v>
          </cell>
          <cell r="C52">
            <v>41578</v>
          </cell>
          <cell r="D52" t="str">
            <v>DS - SASKO (PIONEER FOODS)</v>
          </cell>
          <cell r="E52">
            <v>41579</v>
          </cell>
        </row>
        <row r="53">
          <cell r="B53">
            <v>2671</v>
          </cell>
          <cell r="C53">
            <v>41578</v>
          </cell>
          <cell r="D53" t="str">
            <v>DI - GIDEON NEWSPAPERS</v>
          </cell>
          <cell r="E53">
            <v>41578</v>
          </cell>
        </row>
        <row r="54">
          <cell r="B54">
            <v>2672</v>
          </cell>
          <cell r="C54">
            <v>41578</v>
          </cell>
          <cell r="D54" t="str">
            <v>DS - COCA COLA FORTUNE</v>
          </cell>
          <cell r="E54">
            <v>41582</v>
          </cell>
        </row>
        <row r="55">
          <cell r="B55">
            <v>2673</v>
          </cell>
          <cell r="C55">
            <v>41577</v>
          </cell>
          <cell r="D55" t="str">
            <v>DI - ANY SMALL VEGETABLE SUPPLIER</v>
          </cell>
          <cell r="E55">
            <v>41578</v>
          </cell>
        </row>
        <row r="56">
          <cell r="B56">
            <v>2674</v>
          </cell>
          <cell r="C56">
            <v>41578</v>
          </cell>
          <cell r="D56" t="str">
            <v>DI - ANY SMALL VEGETABLE SUPPLIER</v>
          </cell>
          <cell r="E56">
            <v>41579</v>
          </cell>
        </row>
        <row r="57">
          <cell r="B57">
            <v>2675</v>
          </cell>
          <cell r="C57">
            <v>41578</v>
          </cell>
          <cell r="D57" t="str">
            <v>DS - MOORDDRIFT</v>
          </cell>
          <cell r="E57">
            <v>41579</v>
          </cell>
        </row>
        <row r="58">
          <cell r="B58">
            <v>2676</v>
          </cell>
          <cell r="C58">
            <v>41579</v>
          </cell>
          <cell r="D58" t="str">
            <v>DS - WALTKON VLEIS</v>
          </cell>
          <cell r="E58">
            <v>41580</v>
          </cell>
        </row>
        <row r="59">
          <cell r="B59">
            <v>2677</v>
          </cell>
          <cell r="C59">
            <v>41578</v>
          </cell>
          <cell r="D59" t="str">
            <v xml:space="preserve">DC - SPAR NORTH RAND </v>
          </cell>
          <cell r="E59">
            <v>41582</v>
          </cell>
        </row>
        <row r="60">
          <cell r="B60">
            <v>2678</v>
          </cell>
          <cell r="C60">
            <v>41578</v>
          </cell>
          <cell r="D60" t="str">
            <v xml:space="preserve">DC - SPAR NORTH RAND </v>
          </cell>
          <cell r="E60">
            <v>41582</v>
          </cell>
        </row>
        <row r="61">
          <cell r="B61">
            <v>2679</v>
          </cell>
          <cell r="C61">
            <v>41577</v>
          </cell>
          <cell r="D61" t="str">
            <v>DS - CLOVER BOKSBURG</v>
          </cell>
          <cell r="E61">
            <v>41578</v>
          </cell>
        </row>
        <row r="62">
          <cell r="B62">
            <v>2680</v>
          </cell>
          <cell r="C62">
            <v>41579</v>
          </cell>
          <cell r="D62" t="str">
            <v>DS - SUNBAKE (FOODCORP)</v>
          </cell>
          <cell r="E62">
            <v>41580</v>
          </cell>
        </row>
        <row r="63">
          <cell r="B63">
            <v>2681</v>
          </cell>
          <cell r="C63">
            <v>41580</v>
          </cell>
          <cell r="D63" t="str">
            <v>DS - BLUE RIBBON TEMBA</v>
          </cell>
          <cell r="E63">
            <v>41581</v>
          </cell>
        </row>
        <row r="64">
          <cell r="B64">
            <v>2682</v>
          </cell>
          <cell r="C64">
            <v>41579</v>
          </cell>
          <cell r="D64" t="str">
            <v>DS - DANONE</v>
          </cell>
          <cell r="E64">
            <v>41580</v>
          </cell>
        </row>
        <row r="65">
          <cell r="B65">
            <v>2683</v>
          </cell>
          <cell r="C65">
            <v>41582</v>
          </cell>
          <cell r="D65" t="str">
            <v>DS - RUTO MILLS (FOODCORP)</v>
          </cell>
          <cell r="E65">
            <v>41585</v>
          </cell>
        </row>
        <row r="66">
          <cell r="B66">
            <v>2684</v>
          </cell>
          <cell r="C66">
            <v>41582</v>
          </cell>
          <cell r="D66" t="str">
            <v>DI - GELUKSHOOP</v>
          </cell>
          <cell r="E66">
            <v>41583</v>
          </cell>
        </row>
        <row r="67">
          <cell r="B67">
            <v>2685</v>
          </cell>
          <cell r="C67">
            <v>41582</v>
          </cell>
          <cell r="D67" t="str">
            <v>DS - WALTKON VLEIS</v>
          </cell>
          <cell r="E67">
            <v>41582</v>
          </cell>
        </row>
        <row r="68">
          <cell r="B68">
            <v>2686</v>
          </cell>
          <cell r="C68">
            <v>41582</v>
          </cell>
          <cell r="D68" t="str">
            <v>DS - MOORDDRIFT</v>
          </cell>
          <cell r="E68">
            <v>41583</v>
          </cell>
        </row>
        <row r="69">
          <cell r="B69">
            <v>2687</v>
          </cell>
          <cell r="C69">
            <v>41582</v>
          </cell>
          <cell r="D69" t="str">
            <v>DS - CLOVER BOKSBURG</v>
          </cell>
          <cell r="E69">
            <v>41583</v>
          </cell>
        </row>
        <row r="70">
          <cell r="B70">
            <v>2688</v>
          </cell>
          <cell r="C70">
            <v>41582</v>
          </cell>
          <cell r="D70" t="str">
            <v>DS - CLOVER BOKSBURG</v>
          </cell>
          <cell r="E70">
            <v>41583</v>
          </cell>
        </row>
        <row r="71">
          <cell r="B71">
            <v>2689</v>
          </cell>
          <cell r="C71">
            <v>41582</v>
          </cell>
          <cell r="D71" t="str">
            <v>DS - DANONE</v>
          </cell>
          <cell r="E71">
            <v>41583</v>
          </cell>
        </row>
        <row r="72">
          <cell r="B72">
            <v>2690</v>
          </cell>
          <cell r="C72">
            <v>41582</v>
          </cell>
          <cell r="D72" t="str">
            <v>DI - ANY SMALL VEGETABLE SUPPLIER</v>
          </cell>
          <cell r="E72">
            <v>41582</v>
          </cell>
        </row>
        <row r="73">
          <cell r="B73">
            <v>2691</v>
          </cell>
          <cell r="C73">
            <v>41582</v>
          </cell>
          <cell r="D73" t="str">
            <v>DI - ANY SMALL VEGETABLE SUPPLIER</v>
          </cell>
          <cell r="E73">
            <v>41580</v>
          </cell>
        </row>
        <row r="74">
          <cell r="B74">
            <v>2692</v>
          </cell>
          <cell r="C74">
            <v>41582</v>
          </cell>
          <cell r="D74" t="str">
            <v>DS - SASKO (PIONEER FOODS)</v>
          </cell>
          <cell r="E74">
            <v>41583</v>
          </cell>
        </row>
        <row r="75">
          <cell r="B75">
            <v>2693</v>
          </cell>
          <cell r="C75">
            <v>41582</v>
          </cell>
          <cell r="D75" t="str">
            <v>DS - ON THE DOT (MEDIA 24)</v>
          </cell>
          <cell r="E75">
            <v>41582</v>
          </cell>
        </row>
        <row r="76">
          <cell r="B76">
            <v>2694</v>
          </cell>
          <cell r="C76">
            <v>41582</v>
          </cell>
          <cell r="D76" t="str">
            <v>DS - SIMBA GROUP LIMITED</v>
          </cell>
          <cell r="E76">
            <v>41584</v>
          </cell>
        </row>
        <row r="77">
          <cell r="B77">
            <v>2695</v>
          </cell>
          <cell r="C77">
            <v>41582</v>
          </cell>
          <cell r="D77" t="str">
            <v>DS - SUNBAKE (FOODCORP)</v>
          </cell>
          <cell r="E77">
            <v>41583</v>
          </cell>
        </row>
        <row r="78">
          <cell r="B78">
            <v>2696</v>
          </cell>
          <cell r="C78">
            <v>41582</v>
          </cell>
          <cell r="D78" t="str">
            <v>DI - GIDEON NEWSPAPERS</v>
          </cell>
          <cell r="E78">
            <v>41582</v>
          </cell>
        </row>
        <row r="79">
          <cell r="B79">
            <v>2697</v>
          </cell>
          <cell r="C79">
            <v>41582</v>
          </cell>
          <cell r="D79" t="str">
            <v>DS - ACE PACKAGING</v>
          </cell>
          <cell r="E79">
            <v>41584</v>
          </cell>
        </row>
        <row r="80">
          <cell r="B80">
            <v>2698</v>
          </cell>
          <cell r="C80">
            <v>41582</v>
          </cell>
          <cell r="D80" t="str">
            <v>DI - GELUKSHOOP</v>
          </cell>
          <cell r="E80">
            <v>41583</v>
          </cell>
        </row>
        <row r="81">
          <cell r="B81">
            <v>2699</v>
          </cell>
          <cell r="C81">
            <v>41583</v>
          </cell>
          <cell r="D81" t="str">
            <v>DS - SUNBAKE (FOODCORP)</v>
          </cell>
          <cell r="E81">
            <v>41584</v>
          </cell>
        </row>
        <row r="82">
          <cell r="B82">
            <v>2700</v>
          </cell>
          <cell r="C82">
            <v>41583</v>
          </cell>
          <cell r="D82" t="str">
            <v>DS - SASKO (PIONEER FOODS)</v>
          </cell>
          <cell r="E82">
            <v>41584</v>
          </cell>
        </row>
        <row r="83">
          <cell r="B83">
            <v>2701</v>
          </cell>
          <cell r="C83">
            <v>41583</v>
          </cell>
          <cell r="D83" t="str">
            <v xml:space="preserve">DC - SPAR NORTH RAND </v>
          </cell>
          <cell r="E83">
            <v>41586</v>
          </cell>
        </row>
        <row r="84">
          <cell r="B84">
            <v>2702</v>
          </cell>
          <cell r="C84">
            <v>41583</v>
          </cell>
          <cell r="D84" t="str">
            <v xml:space="preserve">DC - SPAR NORTH RAND </v>
          </cell>
          <cell r="E84">
            <v>41586</v>
          </cell>
        </row>
        <row r="85">
          <cell r="B85">
            <v>2703</v>
          </cell>
          <cell r="C85">
            <v>41584</v>
          </cell>
          <cell r="D85" t="str">
            <v>DI - ANY SMALL VEGETABLE SUPPLIER</v>
          </cell>
          <cell r="E85">
            <v>41586</v>
          </cell>
        </row>
        <row r="86">
          <cell r="B86">
            <v>2704</v>
          </cell>
          <cell r="C86">
            <v>41583</v>
          </cell>
          <cell r="D86" t="str">
            <v>DS - TIGER BRANDS SNACKS</v>
          </cell>
          <cell r="E86">
            <v>41583</v>
          </cell>
        </row>
        <row r="87">
          <cell r="B87">
            <v>2705</v>
          </cell>
          <cell r="C87">
            <v>41584</v>
          </cell>
          <cell r="D87" t="str">
            <v>DS - CLOVER BOKSBURG</v>
          </cell>
          <cell r="E87">
            <v>41585</v>
          </cell>
        </row>
        <row r="88">
          <cell r="B88">
            <v>2706</v>
          </cell>
          <cell r="C88">
            <v>41584</v>
          </cell>
          <cell r="D88" t="str">
            <v>DS - DANONE</v>
          </cell>
          <cell r="E88">
            <v>41585</v>
          </cell>
        </row>
        <row r="89">
          <cell r="B89">
            <v>2707</v>
          </cell>
          <cell r="C89">
            <v>41584</v>
          </cell>
          <cell r="D89" t="str">
            <v>DS - SASKO (PIONEER FOODS)</v>
          </cell>
          <cell r="E89">
            <v>41585</v>
          </cell>
        </row>
        <row r="90">
          <cell r="B90">
            <v>2708</v>
          </cell>
          <cell r="C90">
            <v>41584</v>
          </cell>
          <cell r="D90" t="str">
            <v>DS -TIGER MILLING (maize)</v>
          </cell>
          <cell r="E90">
            <v>41585</v>
          </cell>
        </row>
        <row r="91">
          <cell r="B91">
            <v>2709</v>
          </cell>
          <cell r="C91">
            <v>41584</v>
          </cell>
          <cell r="D91" t="str">
            <v>DS -TIGER MILLING (maize)</v>
          </cell>
          <cell r="E91">
            <v>41585</v>
          </cell>
        </row>
        <row r="92">
          <cell r="B92">
            <v>2710</v>
          </cell>
          <cell r="C92">
            <v>41584</v>
          </cell>
          <cell r="D92" t="str">
            <v>DS -TIGER MILLING (maize)</v>
          </cell>
          <cell r="E92">
            <v>41585</v>
          </cell>
        </row>
        <row r="93">
          <cell r="B93">
            <v>2711</v>
          </cell>
          <cell r="C93">
            <v>41584</v>
          </cell>
          <cell r="D93" t="str">
            <v>DS - PREMIER MILLING</v>
          </cell>
          <cell r="E93">
            <v>41586</v>
          </cell>
        </row>
        <row r="94">
          <cell r="B94">
            <v>2712</v>
          </cell>
          <cell r="C94">
            <v>41584</v>
          </cell>
          <cell r="D94" t="str">
            <v>DS - WALTKON VLEIS</v>
          </cell>
          <cell r="E94">
            <v>41585</v>
          </cell>
        </row>
        <row r="95">
          <cell r="B95">
            <v>2713</v>
          </cell>
          <cell r="C95">
            <v>41584</v>
          </cell>
          <cell r="D95" t="str">
            <v xml:space="preserve">DC - SPAR NORTH RAND </v>
          </cell>
          <cell r="E95">
            <v>41579</v>
          </cell>
        </row>
        <row r="96">
          <cell r="B96">
            <v>2714</v>
          </cell>
          <cell r="C96">
            <v>41584</v>
          </cell>
          <cell r="D96" t="str">
            <v xml:space="preserve">DC - SPAR NORTH RAND </v>
          </cell>
          <cell r="E96">
            <v>41579</v>
          </cell>
        </row>
        <row r="97">
          <cell r="B97">
            <v>2715</v>
          </cell>
          <cell r="C97">
            <v>41584</v>
          </cell>
          <cell r="D97" t="str">
            <v>DS - SUNBAKE (FOODCORP)</v>
          </cell>
          <cell r="E97">
            <v>41585</v>
          </cell>
        </row>
        <row r="98">
          <cell r="B98">
            <v>2716</v>
          </cell>
          <cell r="C98">
            <v>41584</v>
          </cell>
          <cell r="D98" t="str">
            <v>DS - CHIPKINS BAKERY</v>
          </cell>
          <cell r="E98">
            <v>41586</v>
          </cell>
        </row>
        <row r="99">
          <cell r="B99">
            <v>2717</v>
          </cell>
          <cell r="C99">
            <v>41585</v>
          </cell>
          <cell r="D99" t="str">
            <v xml:space="preserve">DC - SPAR NORTH RAND </v>
          </cell>
          <cell r="E99">
            <v>41589</v>
          </cell>
        </row>
        <row r="100">
          <cell r="B100">
            <v>2718</v>
          </cell>
          <cell r="C100">
            <v>41585</v>
          </cell>
          <cell r="D100" t="str">
            <v>DS - BLUE RIBBON</v>
          </cell>
          <cell r="E100">
            <v>41585</v>
          </cell>
        </row>
        <row r="101">
          <cell r="B101">
            <v>2719</v>
          </cell>
          <cell r="C101">
            <v>41585</v>
          </cell>
          <cell r="D101" t="str">
            <v xml:space="preserve">DC - SPAR NORTH RAND </v>
          </cell>
          <cell r="E101">
            <v>41589</v>
          </cell>
        </row>
        <row r="102">
          <cell r="B102">
            <v>2720</v>
          </cell>
          <cell r="C102">
            <v>41585</v>
          </cell>
          <cell r="D102" t="str">
            <v>DS - MOORDDRIFT</v>
          </cell>
          <cell r="E102">
            <v>41586</v>
          </cell>
        </row>
        <row r="103">
          <cell r="B103">
            <v>2721</v>
          </cell>
          <cell r="C103">
            <v>41585</v>
          </cell>
          <cell r="D103" t="str">
            <v>DI - ANY SMALL VEGETABLE SUPPLIER</v>
          </cell>
          <cell r="E103">
            <v>41585</v>
          </cell>
        </row>
        <row r="104">
          <cell r="B104">
            <v>2722</v>
          </cell>
          <cell r="C104">
            <v>41585</v>
          </cell>
          <cell r="D104" t="str">
            <v>DI - GIDEON NEWSPAPERS</v>
          </cell>
          <cell r="E104">
            <v>41585</v>
          </cell>
        </row>
        <row r="105">
          <cell r="B105">
            <v>2723</v>
          </cell>
          <cell r="C105">
            <v>41585</v>
          </cell>
          <cell r="D105" t="str">
            <v xml:space="preserve">DC - SPAR NORTH RAND </v>
          </cell>
          <cell r="E105">
            <v>41589</v>
          </cell>
        </row>
        <row r="106">
          <cell r="B106">
            <v>2724</v>
          </cell>
          <cell r="C106">
            <v>41585</v>
          </cell>
          <cell r="D106" t="str">
            <v>DI - GELUKSHOOP</v>
          </cell>
          <cell r="E106">
            <v>41586</v>
          </cell>
        </row>
        <row r="107">
          <cell r="B107">
            <v>2725</v>
          </cell>
          <cell r="C107">
            <v>41585</v>
          </cell>
          <cell r="D107" t="str">
            <v xml:space="preserve">DC - SPAR NORTH RAND </v>
          </cell>
          <cell r="E107">
            <v>41589</v>
          </cell>
        </row>
        <row r="108">
          <cell r="B108">
            <v>2726</v>
          </cell>
          <cell r="C108">
            <v>41585</v>
          </cell>
          <cell r="D108" t="str">
            <v>DS - AMKA PRODUCTS</v>
          </cell>
          <cell r="E108">
            <v>41593</v>
          </cell>
        </row>
        <row r="109">
          <cell r="B109">
            <v>2727</v>
          </cell>
          <cell r="C109">
            <v>41585</v>
          </cell>
          <cell r="D109" t="str">
            <v xml:space="preserve">DC - SPAR NORTH RAND </v>
          </cell>
          <cell r="E109">
            <v>41593</v>
          </cell>
        </row>
        <row r="110">
          <cell r="B110">
            <v>2728</v>
          </cell>
          <cell r="C110">
            <v>41585</v>
          </cell>
          <cell r="D110" t="str">
            <v>DI - ALDOR AFRICAN</v>
          </cell>
          <cell r="E110">
            <v>41592</v>
          </cell>
        </row>
        <row r="111">
          <cell r="B111">
            <v>2729</v>
          </cell>
          <cell r="C111">
            <v>41585</v>
          </cell>
          <cell r="D111" t="str">
            <v>DI - NOVEL (MAXICARE)</v>
          </cell>
          <cell r="E111">
            <v>41586</v>
          </cell>
        </row>
        <row r="112">
          <cell r="B112">
            <v>2730</v>
          </cell>
          <cell r="C112">
            <v>41586</v>
          </cell>
          <cell r="D112" t="str">
            <v>DS - SUNBAKE (FOODCORP)</v>
          </cell>
          <cell r="E112">
            <v>41586</v>
          </cell>
        </row>
        <row r="113">
          <cell r="B113">
            <v>2731</v>
          </cell>
          <cell r="C113">
            <v>41586</v>
          </cell>
          <cell r="D113" t="str">
            <v>DS - CLOVER BOKSBURG</v>
          </cell>
          <cell r="E113">
            <v>41587</v>
          </cell>
        </row>
        <row r="114">
          <cell r="B114">
            <v>2732</v>
          </cell>
          <cell r="C114">
            <v>41586</v>
          </cell>
          <cell r="D114" t="str">
            <v>DS - DANONE</v>
          </cell>
          <cell r="E114">
            <v>41587</v>
          </cell>
        </row>
        <row r="115">
          <cell r="B115">
            <v>2733</v>
          </cell>
          <cell r="C115">
            <v>41586</v>
          </cell>
          <cell r="D115" t="str">
            <v>DS - SASKO (PIONEER FOODS)</v>
          </cell>
          <cell r="E115">
            <v>41587</v>
          </cell>
        </row>
        <row r="116">
          <cell r="B116">
            <v>2734</v>
          </cell>
          <cell r="C116">
            <v>41586</v>
          </cell>
          <cell r="D116" t="str">
            <v>DS - SUNBAKE (FOODCORP)</v>
          </cell>
          <cell r="E116">
            <v>41587</v>
          </cell>
        </row>
        <row r="117">
          <cell r="B117">
            <v>2735</v>
          </cell>
          <cell r="C117">
            <v>41586</v>
          </cell>
          <cell r="D117" t="str">
            <v>DS - BLUE RIBBON</v>
          </cell>
          <cell r="E117">
            <v>41587</v>
          </cell>
        </row>
        <row r="118">
          <cell r="B118">
            <v>2736</v>
          </cell>
          <cell r="C118">
            <v>41586</v>
          </cell>
          <cell r="D118" t="str">
            <v>DS - NATIONAL BRANDS LIMITED</v>
          </cell>
          <cell r="E118">
            <v>41591</v>
          </cell>
        </row>
        <row r="119">
          <cell r="B119">
            <v>2737</v>
          </cell>
          <cell r="C119">
            <v>41585</v>
          </cell>
          <cell r="D119" t="str">
            <v>DS - COCA COLA FORTUNE</v>
          </cell>
          <cell r="E119">
            <v>41586</v>
          </cell>
        </row>
        <row r="120">
          <cell r="B120">
            <v>2738</v>
          </cell>
          <cell r="C120">
            <v>41588</v>
          </cell>
          <cell r="D120" t="str">
            <v>DS - RUTO MILLS (FOODCORP)</v>
          </cell>
          <cell r="E120">
            <v>41592</v>
          </cell>
        </row>
        <row r="121">
          <cell r="B121">
            <v>2739</v>
          </cell>
          <cell r="C121">
            <v>41589</v>
          </cell>
          <cell r="D121" t="str">
            <v>DS - MOORDDRIFT</v>
          </cell>
          <cell r="E121">
            <v>41590</v>
          </cell>
        </row>
        <row r="122">
          <cell r="B122">
            <v>2740</v>
          </cell>
          <cell r="C122">
            <v>41589</v>
          </cell>
          <cell r="D122" t="str">
            <v>DS - CLOVER OLIFANTSFONTEIN</v>
          </cell>
          <cell r="E122">
            <v>41590</v>
          </cell>
        </row>
        <row r="123">
          <cell r="B123">
            <v>2741</v>
          </cell>
          <cell r="C123">
            <v>41589</v>
          </cell>
          <cell r="D123" t="str">
            <v>DS - DANONE</v>
          </cell>
          <cell r="E123">
            <v>41590</v>
          </cell>
        </row>
        <row r="124">
          <cell r="B124">
            <v>2742</v>
          </cell>
          <cell r="C124">
            <v>41589</v>
          </cell>
          <cell r="D124" t="str">
            <v>DS - SUNBAKE (FOODCORP)</v>
          </cell>
          <cell r="E124">
            <v>41589</v>
          </cell>
        </row>
        <row r="125">
          <cell r="B125">
            <v>2743</v>
          </cell>
          <cell r="C125">
            <v>41589</v>
          </cell>
          <cell r="D125" t="str">
            <v>DS - SASKO (PIONEER FOODS)</v>
          </cell>
          <cell r="E125">
            <v>41589</v>
          </cell>
        </row>
        <row r="126">
          <cell r="B126">
            <v>2744</v>
          </cell>
          <cell r="C126">
            <v>41589</v>
          </cell>
          <cell r="D126" t="str">
            <v>DS - BLUE RIBBON</v>
          </cell>
          <cell r="E126">
            <v>41589</v>
          </cell>
        </row>
        <row r="127">
          <cell r="B127">
            <v>2745</v>
          </cell>
          <cell r="C127">
            <v>41589</v>
          </cell>
          <cell r="D127" t="str">
            <v>DI - GIDEON NEWSPAPERS</v>
          </cell>
          <cell r="E127">
            <v>41589</v>
          </cell>
        </row>
        <row r="128">
          <cell r="B128">
            <v>2746</v>
          </cell>
          <cell r="C128">
            <v>41589</v>
          </cell>
          <cell r="D128" t="str">
            <v>DI - ANY SMALL VEGETABLE SUPPLIER</v>
          </cell>
          <cell r="E128">
            <v>41589</v>
          </cell>
        </row>
        <row r="129">
          <cell r="B129">
            <v>2747</v>
          </cell>
          <cell r="C129">
            <v>41589</v>
          </cell>
          <cell r="D129" t="str">
            <v>DI - ANY SMALL VEGETABLE SUPPLIER</v>
          </cell>
          <cell r="E129">
            <v>41590</v>
          </cell>
        </row>
        <row r="130">
          <cell r="B130">
            <v>2748</v>
          </cell>
          <cell r="C130">
            <v>41589</v>
          </cell>
          <cell r="D130" t="str">
            <v>DS - SIMBA GROUP LIMITED</v>
          </cell>
          <cell r="E130">
            <v>41590</v>
          </cell>
        </row>
        <row r="131">
          <cell r="B131">
            <v>2749</v>
          </cell>
          <cell r="C131">
            <v>41589</v>
          </cell>
          <cell r="D131" t="str">
            <v>DS - SUNBAKE (FOODCORP)</v>
          </cell>
          <cell r="E131">
            <v>41590</v>
          </cell>
        </row>
        <row r="132">
          <cell r="B132">
            <v>2750</v>
          </cell>
          <cell r="C132">
            <v>41589</v>
          </cell>
          <cell r="D132" t="str">
            <v>DS - WALTKON VLEIS</v>
          </cell>
          <cell r="E132">
            <v>41590</v>
          </cell>
        </row>
        <row r="133">
          <cell r="B133">
            <v>2751</v>
          </cell>
          <cell r="C133">
            <v>41589</v>
          </cell>
          <cell r="D133" t="str">
            <v>DI - EERSTERUST MEAT TRD CC</v>
          </cell>
          <cell r="E133">
            <v>41592</v>
          </cell>
        </row>
        <row r="134">
          <cell r="B134">
            <v>2752</v>
          </cell>
          <cell r="C134">
            <v>41589</v>
          </cell>
          <cell r="D134" t="str">
            <v>DS - CROWN NATIONAL</v>
          </cell>
          <cell r="E134">
            <v>41592</v>
          </cell>
        </row>
        <row r="135">
          <cell r="B135">
            <v>2753</v>
          </cell>
          <cell r="C135">
            <v>41589</v>
          </cell>
          <cell r="D135" t="str">
            <v>DS - DELI SPICES</v>
          </cell>
          <cell r="E135">
            <v>41592</v>
          </cell>
        </row>
        <row r="136">
          <cell r="B136">
            <v>2754</v>
          </cell>
          <cell r="C136">
            <v>41589</v>
          </cell>
          <cell r="D136" t="str">
            <v>DI - WATERBERG EGGS</v>
          </cell>
          <cell r="E136">
            <v>41596</v>
          </cell>
        </row>
        <row r="137">
          <cell r="B137">
            <v>2755</v>
          </cell>
          <cell r="C137">
            <v>41588</v>
          </cell>
          <cell r="D137" t="str">
            <v>DS - SASKO (PIONEER FOODS)</v>
          </cell>
          <cell r="E137">
            <v>41589</v>
          </cell>
        </row>
        <row r="138">
          <cell r="B138">
            <v>2756</v>
          </cell>
          <cell r="C138">
            <v>41589</v>
          </cell>
          <cell r="D138" t="str">
            <v>DS - ON THE DOT (MEDIA 24)</v>
          </cell>
          <cell r="E138">
            <v>41589</v>
          </cell>
        </row>
        <row r="139">
          <cell r="B139">
            <v>2757</v>
          </cell>
          <cell r="C139">
            <v>41590</v>
          </cell>
          <cell r="D139" t="str">
            <v xml:space="preserve">DC - SPAR NORTH RAND </v>
          </cell>
          <cell r="E139">
            <v>41596</v>
          </cell>
        </row>
        <row r="140">
          <cell r="B140">
            <v>2758</v>
          </cell>
          <cell r="C140">
            <v>41590</v>
          </cell>
          <cell r="D140" t="str">
            <v xml:space="preserve">DC - SPAR NORTH RAND </v>
          </cell>
          <cell r="E140">
            <v>41596</v>
          </cell>
        </row>
        <row r="141">
          <cell r="B141">
            <v>2759</v>
          </cell>
          <cell r="C141">
            <v>41590</v>
          </cell>
          <cell r="D141" t="str">
            <v>DI - NOVEL (MAXICARE)</v>
          </cell>
          <cell r="E141">
            <v>41591</v>
          </cell>
        </row>
        <row r="142">
          <cell r="B142">
            <v>2760</v>
          </cell>
          <cell r="C142">
            <v>41590</v>
          </cell>
          <cell r="D142" t="str">
            <v>DS - BLUE RIBBON</v>
          </cell>
          <cell r="E142">
            <v>41591</v>
          </cell>
        </row>
        <row r="143">
          <cell r="B143">
            <v>2761</v>
          </cell>
          <cell r="C143">
            <v>41590</v>
          </cell>
          <cell r="D143" t="str">
            <v>DS - ACE PACKAGING</v>
          </cell>
          <cell r="E143">
            <v>41590</v>
          </cell>
        </row>
        <row r="144">
          <cell r="B144">
            <v>2762</v>
          </cell>
          <cell r="C144">
            <v>41590</v>
          </cell>
          <cell r="D144" t="str">
            <v>DS - RUTO MILLS (FOODCORP)</v>
          </cell>
          <cell r="E144">
            <v>41592</v>
          </cell>
        </row>
        <row r="145">
          <cell r="B145">
            <v>2763</v>
          </cell>
          <cell r="C145">
            <v>41590</v>
          </cell>
          <cell r="D145" t="str">
            <v>DI - ANY SMALL VEGETABLE SUPPLIER</v>
          </cell>
          <cell r="E145">
            <v>41590</v>
          </cell>
        </row>
        <row r="146">
          <cell r="B146">
            <v>2764</v>
          </cell>
          <cell r="C146">
            <v>41591</v>
          </cell>
          <cell r="D146" t="str">
            <v>DI - ANY SMALL VEGETABLE SUPPLIER</v>
          </cell>
          <cell r="E146">
            <v>41592</v>
          </cell>
        </row>
        <row r="147">
          <cell r="B147">
            <v>2765</v>
          </cell>
          <cell r="C147">
            <v>41591</v>
          </cell>
          <cell r="D147" t="str">
            <v>DI - GELUKSHOOP</v>
          </cell>
          <cell r="E147">
            <v>41591</v>
          </cell>
        </row>
        <row r="148">
          <cell r="B148">
            <v>2766</v>
          </cell>
          <cell r="C148">
            <v>41591</v>
          </cell>
          <cell r="D148" t="str">
            <v>KANSELLEER</v>
          </cell>
          <cell r="E148">
            <v>41594</v>
          </cell>
        </row>
        <row r="149">
          <cell r="B149">
            <v>2767</v>
          </cell>
          <cell r="C149">
            <v>41591</v>
          </cell>
          <cell r="D149" t="str">
            <v xml:space="preserve">DC - SPAR NORTH RAND </v>
          </cell>
          <cell r="E149">
            <v>41596</v>
          </cell>
        </row>
        <row r="150">
          <cell r="B150">
            <v>2768</v>
          </cell>
          <cell r="C150">
            <v>41591</v>
          </cell>
          <cell r="D150" t="str">
            <v>DS - PREMIER MILLING</v>
          </cell>
          <cell r="E150">
            <v>41593</v>
          </cell>
        </row>
        <row r="151">
          <cell r="B151">
            <v>2769</v>
          </cell>
          <cell r="C151">
            <v>41591</v>
          </cell>
          <cell r="D151" t="str">
            <v>DI - ANY SMALL VEGETABLE SUPPLIER</v>
          </cell>
          <cell r="E151">
            <v>41591</v>
          </cell>
        </row>
        <row r="152">
          <cell r="B152">
            <v>2770</v>
          </cell>
          <cell r="C152">
            <v>41591</v>
          </cell>
          <cell r="D152" t="str">
            <v>DS - CHIPKINS BAKERY</v>
          </cell>
          <cell r="E152">
            <v>41593</v>
          </cell>
        </row>
        <row r="153">
          <cell r="B153">
            <v>2771</v>
          </cell>
          <cell r="C153">
            <v>41591</v>
          </cell>
          <cell r="D153" t="str">
            <v>DS - COCA COLA FORTUNE</v>
          </cell>
          <cell r="E153">
            <v>41591</v>
          </cell>
        </row>
        <row r="154">
          <cell r="B154">
            <v>2772</v>
          </cell>
          <cell r="C154">
            <v>41592</v>
          </cell>
          <cell r="D154" t="str">
            <v xml:space="preserve">DC - SPAR NORTH RAND </v>
          </cell>
          <cell r="E154">
            <v>41596</v>
          </cell>
        </row>
        <row r="155">
          <cell r="B155">
            <v>2773</v>
          </cell>
          <cell r="C155">
            <v>41592</v>
          </cell>
          <cell r="D155" t="str">
            <v xml:space="preserve">DC - SPAR NORTH RAND </v>
          </cell>
          <cell r="E155">
            <v>41596</v>
          </cell>
        </row>
        <row r="156">
          <cell r="B156">
            <v>2774</v>
          </cell>
          <cell r="C156">
            <v>41592</v>
          </cell>
          <cell r="D156" t="str">
            <v xml:space="preserve">DC - SPAR NORTH RAND </v>
          </cell>
          <cell r="E156">
            <v>41596</v>
          </cell>
        </row>
        <row r="157">
          <cell r="B157">
            <v>2775</v>
          </cell>
          <cell r="C157">
            <v>41592</v>
          </cell>
          <cell r="D157" t="str">
            <v>DS - MOORDDRIFT</v>
          </cell>
          <cell r="E157">
            <v>41593</v>
          </cell>
        </row>
        <row r="158">
          <cell r="B158">
            <v>2776</v>
          </cell>
          <cell r="C158">
            <v>41592</v>
          </cell>
          <cell r="D158" t="str">
            <v>DS - SUNBAKE (FOODCORP)</v>
          </cell>
          <cell r="E158">
            <v>41592</v>
          </cell>
        </row>
        <row r="159">
          <cell r="B159">
            <v>2777</v>
          </cell>
          <cell r="C159">
            <v>41593</v>
          </cell>
          <cell r="D159" t="str">
            <v>DI - ANY SMALL VEGETABLE SUPPLIER</v>
          </cell>
          <cell r="E159">
            <v>41593</v>
          </cell>
        </row>
        <row r="160">
          <cell r="B160">
            <v>2778</v>
          </cell>
          <cell r="C160">
            <v>41593</v>
          </cell>
          <cell r="D160" t="str">
            <v>DS - COCA COLA FORTUNE</v>
          </cell>
          <cell r="E160">
            <v>41596</v>
          </cell>
        </row>
        <row r="161">
          <cell r="B161">
            <v>2779</v>
          </cell>
          <cell r="C161">
            <v>41593</v>
          </cell>
          <cell r="D161" t="str">
            <v>DS - DANONE</v>
          </cell>
          <cell r="E161">
            <v>41594</v>
          </cell>
        </row>
        <row r="162">
          <cell r="B162">
            <v>2780</v>
          </cell>
          <cell r="C162">
            <v>41593</v>
          </cell>
          <cell r="D162" t="str">
            <v>DS - CLOVER BOKSBURG</v>
          </cell>
          <cell r="E162">
            <v>41594</v>
          </cell>
        </row>
        <row r="163">
          <cell r="B163">
            <v>2781</v>
          </cell>
          <cell r="C163">
            <v>41593</v>
          </cell>
          <cell r="D163" t="str">
            <v>DI - ANY SMALL VEGETABLE SUPPLIER</v>
          </cell>
          <cell r="E163">
            <v>41594</v>
          </cell>
        </row>
        <row r="164">
          <cell r="B164">
            <v>2782</v>
          </cell>
          <cell r="C164">
            <v>41593</v>
          </cell>
          <cell r="D164" t="str">
            <v>DS - BLUE RIBBON</v>
          </cell>
          <cell r="E164">
            <v>41593</v>
          </cell>
        </row>
        <row r="165">
          <cell r="B165">
            <v>2783</v>
          </cell>
          <cell r="C165">
            <v>41593</v>
          </cell>
          <cell r="D165" t="str">
            <v>DS - WALTKON VLEIS</v>
          </cell>
          <cell r="E165">
            <v>41594</v>
          </cell>
        </row>
        <row r="166">
          <cell r="B166">
            <v>2784</v>
          </cell>
          <cell r="C166">
            <v>41593</v>
          </cell>
          <cell r="D166" t="str">
            <v>DS - DUROC FOODS GROBLERSDA</v>
          </cell>
          <cell r="E166">
            <v>41598</v>
          </cell>
        </row>
        <row r="167">
          <cell r="B167">
            <v>2785</v>
          </cell>
          <cell r="C167">
            <v>41594</v>
          </cell>
          <cell r="D167" t="str">
            <v>DS - SASKO (PIONEER FOODS)</v>
          </cell>
          <cell r="E167">
            <v>41594</v>
          </cell>
        </row>
        <row r="168">
          <cell r="B168">
            <v>2786</v>
          </cell>
          <cell r="C168">
            <v>41593</v>
          </cell>
          <cell r="D168" t="str">
            <v>DI - GIDEON NEWSPAPERS</v>
          </cell>
          <cell r="E168">
            <v>41593</v>
          </cell>
        </row>
        <row r="169">
          <cell r="B169">
            <v>2787</v>
          </cell>
          <cell r="C169">
            <v>41595</v>
          </cell>
          <cell r="D169" t="str">
            <v>DS - RUTO MILLS (FOODCORP)</v>
          </cell>
          <cell r="E169">
            <v>41599</v>
          </cell>
        </row>
        <row r="170">
          <cell r="B170">
            <v>2788</v>
          </cell>
          <cell r="C170">
            <v>41595</v>
          </cell>
          <cell r="D170" t="str">
            <v>DS - BLUE RIBBON</v>
          </cell>
          <cell r="E170">
            <v>41595</v>
          </cell>
        </row>
        <row r="171">
          <cell r="B171">
            <v>2789</v>
          </cell>
          <cell r="C171">
            <v>41595</v>
          </cell>
          <cell r="D171" t="str">
            <v>DI - ANY SMALL VEGETABLE SUPPLIER</v>
          </cell>
          <cell r="E171">
            <v>41596</v>
          </cell>
        </row>
        <row r="172">
          <cell r="B172">
            <v>2790</v>
          </cell>
          <cell r="C172">
            <v>41596</v>
          </cell>
          <cell r="D172" t="str">
            <v>DI - NOVEL (MAXICARE)</v>
          </cell>
          <cell r="E172">
            <v>41597</v>
          </cell>
        </row>
        <row r="173">
          <cell r="B173">
            <v>2791</v>
          </cell>
          <cell r="C173">
            <v>41596</v>
          </cell>
          <cell r="D173" t="str">
            <v>DS - SUNBAKE (FOODCORP)</v>
          </cell>
          <cell r="E173">
            <v>41596</v>
          </cell>
        </row>
        <row r="174">
          <cell r="B174">
            <v>2792</v>
          </cell>
          <cell r="C174">
            <v>41596</v>
          </cell>
          <cell r="D174" t="str">
            <v>DS - MOORDDRIFT</v>
          </cell>
          <cell r="E174">
            <v>41597</v>
          </cell>
        </row>
        <row r="175">
          <cell r="B175">
            <v>2793</v>
          </cell>
          <cell r="C175">
            <v>41596</v>
          </cell>
          <cell r="D175" t="str">
            <v>DS - ACE PACKAGING</v>
          </cell>
          <cell r="E175">
            <v>41597</v>
          </cell>
        </row>
        <row r="176">
          <cell r="B176">
            <v>2794</v>
          </cell>
          <cell r="C176">
            <v>41596</v>
          </cell>
          <cell r="D176" t="str">
            <v>DS - CLOVER BOKSBURG</v>
          </cell>
          <cell r="E176">
            <v>41597</v>
          </cell>
        </row>
        <row r="177">
          <cell r="B177">
            <v>2795</v>
          </cell>
          <cell r="C177">
            <v>41596</v>
          </cell>
          <cell r="D177" t="str">
            <v>DS - DANONE</v>
          </cell>
          <cell r="E177">
            <v>41597</v>
          </cell>
        </row>
        <row r="178">
          <cell r="B178">
            <v>2796</v>
          </cell>
          <cell r="C178">
            <v>41596</v>
          </cell>
          <cell r="D178" t="str">
            <v>DS - ACE PACKAGING</v>
          </cell>
          <cell r="E178">
            <v>41596</v>
          </cell>
        </row>
        <row r="179">
          <cell r="B179">
            <v>2797</v>
          </cell>
          <cell r="C179">
            <v>41596</v>
          </cell>
          <cell r="D179" t="str">
            <v>DS - SASKO (PIONEER FOODS)</v>
          </cell>
          <cell r="E179">
            <v>41596</v>
          </cell>
        </row>
        <row r="180">
          <cell r="B180">
            <v>2798</v>
          </cell>
          <cell r="C180">
            <v>41596</v>
          </cell>
          <cell r="D180" t="str">
            <v>DS - SIMBA GROUP LIMITED</v>
          </cell>
          <cell r="E180">
            <v>41597</v>
          </cell>
        </row>
        <row r="181">
          <cell r="B181">
            <v>2799</v>
          </cell>
          <cell r="C181">
            <v>41596</v>
          </cell>
          <cell r="D181" t="str">
            <v>DI - BRENNER MILLS</v>
          </cell>
          <cell r="E181">
            <v>41599</v>
          </cell>
        </row>
        <row r="182">
          <cell r="B182">
            <v>2800</v>
          </cell>
          <cell r="C182">
            <v>41596</v>
          </cell>
          <cell r="D182" t="str">
            <v>DI - ANY SMALL VEGETABLE SUPPLIER</v>
          </cell>
          <cell r="E182">
            <v>41597</v>
          </cell>
        </row>
        <row r="183">
          <cell r="B183">
            <v>2801</v>
          </cell>
          <cell r="C183">
            <v>41596</v>
          </cell>
          <cell r="D183" t="str">
            <v>DI - GIDEON NEWSPAPERS</v>
          </cell>
          <cell r="E183">
            <v>41596</v>
          </cell>
        </row>
        <row r="184">
          <cell r="B184">
            <v>2802</v>
          </cell>
          <cell r="C184">
            <v>41597</v>
          </cell>
          <cell r="D184" t="str">
            <v>DS - ON THE DOT (MEDIA 24)</v>
          </cell>
          <cell r="E184">
            <v>41596</v>
          </cell>
        </row>
        <row r="185">
          <cell r="B185">
            <v>2803</v>
          </cell>
          <cell r="C185">
            <v>41597</v>
          </cell>
          <cell r="D185" t="str">
            <v xml:space="preserve">DC - SPAR NORTH RAND </v>
          </cell>
          <cell r="E185">
            <v>41600</v>
          </cell>
        </row>
        <row r="186">
          <cell r="B186">
            <v>2804</v>
          </cell>
          <cell r="C186">
            <v>41597</v>
          </cell>
          <cell r="D186" t="str">
            <v>DS - SASKO (PIONEER FOODS)</v>
          </cell>
          <cell r="E186">
            <v>41598</v>
          </cell>
        </row>
        <row r="187">
          <cell r="B187">
            <v>2805</v>
          </cell>
          <cell r="C187">
            <v>41597</v>
          </cell>
          <cell r="D187" t="str">
            <v>DS - SUNBAKE (FOODCORP)</v>
          </cell>
          <cell r="E187">
            <v>41598</v>
          </cell>
        </row>
        <row r="188">
          <cell r="B188">
            <v>2806</v>
          </cell>
          <cell r="C188">
            <v>0</v>
          </cell>
          <cell r="D188" t="str">
            <v>KANSELLEER</v>
          </cell>
          <cell r="E188">
            <v>0</v>
          </cell>
        </row>
        <row r="189">
          <cell r="B189">
            <v>2807</v>
          </cell>
          <cell r="C189">
            <v>41598</v>
          </cell>
          <cell r="D189" t="str">
            <v xml:space="preserve">DC - SPAR NORTH RAND </v>
          </cell>
          <cell r="E189">
            <v>41607</v>
          </cell>
        </row>
        <row r="190">
          <cell r="B190">
            <v>2808</v>
          </cell>
          <cell r="C190">
            <v>41598</v>
          </cell>
          <cell r="D190" t="str">
            <v xml:space="preserve">DC - SPAR NORTH RAND </v>
          </cell>
          <cell r="E190">
            <v>41603</v>
          </cell>
        </row>
        <row r="191">
          <cell r="B191">
            <v>2809</v>
          </cell>
          <cell r="C191">
            <v>41598</v>
          </cell>
          <cell r="D191" t="str">
            <v xml:space="preserve">DC - SPAR NORTH RAND </v>
          </cell>
          <cell r="E191">
            <v>41610</v>
          </cell>
        </row>
        <row r="192">
          <cell r="B192">
            <v>2810</v>
          </cell>
          <cell r="C192">
            <v>41597</v>
          </cell>
          <cell r="D192" t="str">
            <v>DS - WALTKON VLEIS</v>
          </cell>
          <cell r="E192">
            <v>41601</v>
          </cell>
        </row>
        <row r="193">
          <cell r="B193">
            <v>2811</v>
          </cell>
          <cell r="C193">
            <v>41597</v>
          </cell>
          <cell r="D193" t="str">
            <v>DS - NESTLE S A PTY LTD</v>
          </cell>
          <cell r="E193">
            <v>41605</v>
          </cell>
        </row>
        <row r="194">
          <cell r="B194">
            <v>2812</v>
          </cell>
          <cell r="C194">
            <v>41597</v>
          </cell>
          <cell r="D194" t="str">
            <v>DS - NESTLE S A PTY LTD</v>
          </cell>
          <cell r="E194">
            <v>41605</v>
          </cell>
        </row>
        <row r="195">
          <cell r="B195">
            <v>2813</v>
          </cell>
          <cell r="C195">
            <v>41598</v>
          </cell>
          <cell r="D195" t="str">
            <v>DS - CHIPKINS BAKERY</v>
          </cell>
          <cell r="E195">
            <v>41600</v>
          </cell>
        </row>
        <row r="196">
          <cell r="B196">
            <v>2814</v>
          </cell>
          <cell r="C196">
            <v>41598</v>
          </cell>
          <cell r="D196" t="str">
            <v>DS - BLUE RIBBON</v>
          </cell>
          <cell r="E196">
            <v>41599</v>
          </cell>
        </row>
        <row r="197">
          <cell r="B197">
            <v>2815</v>
          </cell>
          <cell r="C197">
            <v>41599</v>
          </cell>
          <cell r="D197" t="str">
            <v>DS - ELLIES ELECTRONICS</v>
          </cell>
          <cell r="E197">
            <v>41604</v>
          </cell>
        </row>
        <row r="198">
          <cell r="B198">
            <v>2816</v>
          </cell>
          <cell r="C198">
            <v>41599</v>
          </cell>
          <cell r="D198" t="str">
            <v>DS - COCA COLA FORTUNE</v>
          </cell>
          <cell r="E198">
            <v>41604</v>
          </cell>
        </row>
        <row r="199">
          <cell r="B199">
            <v>2817</v>
          </cell>
          <cell r="C199">
            <v>41599</v>
          </cell>
          <cell r="D199" t="str">
            <v>DS - MOORDDRIFT</v>
          </cell>
          <cell r="E199">
            <v>41600</v>
          </cell>
        </row>
        <row r="200">
          <cell r="B200">
            <v>2818</v>
          </cell>
          <cell r="C200">
            <v>41599</v>
          </cell>
          <cell r="D200" t="str">
            <v>DI - GIDEON NEWSPAPERS</v>
          </cell>
          <cell r="E200">
            <v>41599</v>
          </cell>
        </row>
        <row r="201">
          <cell r="B201">
            <v>2819</v>
          </cell>
          <cell r="C201">
            <v>41599</v>
          </cell>
          <cell r="D201" t="str">
            <v xml:space="preserve">DC - SPAR NORTH RAND </v>
          </cell>
          <cell r="E201">
            <v>41603</v>
          </cell>
        </row>
        <row r="202">
          <cell r="B202">
            <v>2820</v>
          </cell>
          <cell r="C202">
            <v>41599</v>
          </cell>
          <cell r="D202" t="str">
            <v xml:space="preserve">DC - SPAR NORTH RAND </v>
          </cell>
          <cell r="E202">
            <v>41603</v>
          </cell>
        </row>
        <row r="203">
          <cell r="B203">
            <v>2821</v>
          </cell>
          <cell r="C203">
            <v>41599</v>
          </cell>
          <cell r="D203" t="str">
            <v>DS - RNA</v>
          </cell>
          <cell r="E203">
            <v>41599</v>
          </cell>
        </row>
        <row r="204">
          <cell r="B204">
            <v>2822</v>
          </cell>
          <cell r="C204">
            <v>41599</v>
          </cell>
          <cell r="D204" t="str">
            <v>DS - SUNBAKE (FOODCORP)</v>
          </cell>
          <cell r="E204">
            <v>41599</v>
          </cell>
        </row>
        <row r="205">
          <cell r="B205">
            <v>2823</v>
          </cell>
          <cell r="C205">
            <v>41601</v>
          </cell>
          <cell r="D205" t="str">
            <v>DS - SASKO (PIONEER FOODS)</v>
          </cell>
          <cell r="E205">
            <v>41600</v>
          </cell>
        </row>
        <row r="206">
          <cell r="B206">
            <v>2824</v>
          </cell>
          <cell r="C206">
            <v>41599</v>
          </cell>
          <cell r="D206" t="str">
            <v>DS - BLUE RIBBON</v>
          </cell>
          <cell r="E206">
            <v>41599</v>
          </cell>
        </row>
        <row r="207">
          <cell r="B207">
            <v>2825</v>
          </cell>
          <cell r="C207">
            <v>41600</v>
          </cell>
          <cell r="D207" t="str">
            <v>DS - CROWN NATIONAL</v>
          </cell>
          <cell r="E207">
            <v>41606</v>
          </cell>
        </row>
        <row r="208">
          <cell r="B208">
            <v>2826</v>
          </cell>
          <cell r="C208">
            <v>41600</v>
          </cell>
          <cell r="D208" t="str">
            <v xml:space="preserve">DC - SPAR NORTH RAND </v>
          </cell>
          <cell r="E208">
            <v>41603</v>
          </cell>
        </row>
        <row r="209">
          <cell r="B209">
            <v>2827</v>
          </cell>
          <cell r="C209">
            <v>41600</v>
          </cell>
          <cell r="D209" t="str">
            <v xml:space="preserve">DC - SPAR NORTH RAND </v>
          </cell>
          <cell r="E209">
            <v>41603</v>
          </cell>
        </row>
        <row r="210">
          <cell r="B210">
            <v>2828</v>
          </cell>
          <cell r="C210">
            <v>41600</v>
          </cell>
          <cell r="D210" t="str">
            <v>DS - CLOVER OLIFANTSFONTEIN</v>
          </cell>
          <cell r="E210">
            <v>41601</v>
          </cell>
        </row>
        <row r="211">
          <cell r="B211">
            <v>2829</v>
          </cell>
          <cell r="C211">
            <v>41600</v>
          </cell>
          <cell r="D211" t="str">
            <v>DS - DANONE</v>
          </cell>
          <cell r="E211">
            <v>41601</v>
          </cell>
        </row>
        <row r="212">
          <cell r="B212">
            <v>2830</v>
          </cell>
          <cell r="C212">
            <v>0</v>
          </cell>
          <cell r="D212" t="str">
            <v>KANSELLEER</v>
          </cell>
          <cell r="E212">
            <v>0</v>
          </cell>
        </row>
        <row r="213">
          <cell r="B213">
            <v>2831</v>
          </cell>
          <cell r="C213">
            <v>41600</v>
          </cell>
          <cell r="D213" t="str">
            <v>DS - SUNBAKE (FOODCORP)</v>
          </cell>
          <cell r="E213">
            <v>41600</v>
          </cell>
        </row>
        <row r="214">
          <cell r="B214">
            <v>2832</v>
          </cell>
          <cell r="C214">
            <v>41600</v>
          </cell>
          <cell r="D214" t="str">
            <v>DS - CLOVER BOKSBURG</v>
          </cell>
          <cell r="E214">
            <v>41601</v>
          </cell>
        </row>
        <row r="215">
          <cell r="B215">
            <v>2833</v>
          </cell>
          <cell r="C215">
            <v>41600</v>
          </cell>
          <cell r="D215" t="str">
            <v xml:space="preserve">DC - SPAR NORTH RAND </v>
          </cell>
          <cell r="E215">
            <v>41603</v>
          </cell>
        </row>
        <row r="216">
          <cell r="B216">
            <v>2834</v>
          </cell>
          <cell r="C216">
            <v>41600</v>
          </cell>
          <cell r="D216" t="str">
            <v>DS - PRIMECO MEAT</v>
          </cell>
          <cell r="E216">
            <v>41604</v>
          </cell>
        </row>
        <row r="217">
          <cell r="B217">
            <v>2835</v>
          </cell>
          <cell r="C217">
            <v>41600</v>
          </cell>
          <cell r="D217" t="str">
            <v>DI - ANY SMALL VEGETABLE SUPPLIER</v>
          </cell>
          <cell r="E217">
            <v>41601</v>
          </cell>
        </row>
        <row r="218">
          <cell r="B218">
            <v>2836</v>
          </cell>
          <cell r="C218">
            <v>41603</v>
          </cell>
          <cell r="D218" t="str">
            <v>DS - BLUE RIBBON</v>
          </cell>
          <cell r="E218">
            <v>41603</v>
          </cell>
        </row>
        <row r="219">
          <cell r="B219">
            <v>2837</v>
          </cell>
          <cell r="C219">
            <v>41603</v>
          </cell>
          <cell r="D219" t="str">
            <v>DS - RUTO MILLS (FOODCORP)</v>
          </cell>
          <cell r="E219">
            <v>41606</v>
          </cell>
        </row>
        <row r="220">
          <cell r="B220">
            <v>2838</v>
          </cell>
          <cell r="C220">
            <v>41603</v>
          </cell>
          <cell r="D220" t="str">
            <v>DS - MOORDDRIFT</v>
          </cell>
          <cell r="E220">
            <v>41604</v>
          </cell>
        </row>
        <row r="221">
          <cell r="B221">
            <v>2839</v>
          </cell>
          <cell r="C221">
            <v>0</v>
          </cell>
          <cell r="D221" t="str">
            <v>KANSELLEER</v>
          </cell>
          <cell r="E221">
            <v>0</v>
          </cell>
        </row>
        <row r="222">
          <cell r="B222">
            <v>2840</v>
          </cell>
          <cell r="C222">
            <v>41603</v>
          </cell>
          <cell r="D222" t="str">
            <v>DI - ANY SMALL VEGETABLE SUPPLIER</v>
          </cell>
          <cell r="E222">
            <v>41604</v>
          </cell>
        </row>
        <row r="223">
          <cell r="B223">
            <v>2841</v>
          </cell>
          <cell r="C223">
            <v>41603</v>
          </cell>
          <cell r="D223" t="str">
            <v>DI - ANY SMALL VEGETABLE SUPPLIER</v>
          </cell>
          <cell r="E223">
            <v>41604</v>
          </cell>
        </row>
        <row r="224">
          <cell r="B224">
            <v>2842</v>
          </cell>
          <cell r="C224">
            <v>41603</v>
          </cell>
          <cell r="D224" t="str">
            <v>DS - COCA COLA FORTUNE</v>
          </cell>
          <cell r="E224">
            <v>41605</v>
          </cell>
        </row>
        <row r="225">
          <cell r="B225">
            <v>2843</v>
          </cell>
          <cell r="C225">
            <v>41603</v>
          </cell>
          <cell r="D225" t="str">
            <v>DS - SIMBA GROUP LIMITED</v>
          </cell>
          <cell r="E225">
            <v>41604</v>
          </cell>
        </row>
        <row r="226">
          <cell r="B226">
            <v>2844</v>
          </cell>
          <cell r="C226">
            <v>41603</v>
          </cell>
          <cell r="D226" t="str">
            <v>DS - ACE PACKAGING</v>
          </cell>
          <cell r="E226">
            <v>41604</v>
          </cell>
        </row>
        <row r="227">
          <cell r="B227">
            <v>2845</v>
          </cell>
          <cell r="C227">
            <v>41604</v>
          </cell>
          <cell r="D227" t="str">
            <v>DS - SUNBAKE (FOODCORP)</v>
          </cell>
          <cell r="E227">
            <v>41604</v>
          </cell>
        </row>
        <row r="228">
          <cell r="B228">
            <v>2846</v>
          </cell>
          <cell r="C228">
            <v>41604</v>
          </cell>
          <cell r="D228" t="str">
            <v>DI - ANY SMALL VEGETABLE SUPPLIER</v>
          </cell>
          <cell r="E228">
            <v>41604</v>
          </cell>
        </row>
        <row r="229">
          <cell r="B229">
            <v>2847</v>
          </cell>
          <cell r="C229">
            <v>41604</v>
          </cell>
          <cell r="D229" t="str">
            <v>DS - SUNBAKE (FOODCORP)</v>
          </cell>
          <cell r="E229">
            <v>41604</v>
          </cell>
        </row>
        <row r="230">
          <cell r="B230">
            <v>2848</v>
          </cell>
          <cell r="C230">
            <v>41604</v>
          </cell>
          <cell r="D230" t="str">
            <v>DS - ON THE DOT (MEDIA 24)</v>
          </cell>
          <cell r="E230">
            <v>41604</v>
          </cell>
        </row>
        <row r="231">
          <cell r="B231">
            <v>2849</v>
          </cell>
          <cell r="C231">
            <v>41604</v>
          </cell>
          <cell r="D231" t="str">
            <v>DI - GIDEON NEWSPAPERS</v>
          </cell>
          <cell r="E231">
            <v>41604</v>
          </cell>
        </row>
        <row r="232">
          <cell r="B232">
            <v>2850</v>
          </cell>
          <cell r="C232">
            <v>41604</v>
          </cell>
          <cell r="D232" t="str">
            <v>DS - SASKO (PIONEER FOODS)</v>
          </cell>
          <cell r="E232">
            <v>41603</v>
          </cell>
        </row>
        <row r="233">
          <cell r="B233">
            <v>2851</v>
          </cell>
          <cell r="C233">
            <v>41604</v>
          </cell>
          <cell r="D233" t="str">
            <v>DS - SASKO (PIONEER FOODS)</v>
          </cell>
          <cell r="E233">
            <v>41604</v>
          </cell>
        </row>
        <row r="234">
          <cell r="B234">
            <v>2852</v>
          </cell>
          <cell r="C234">
            <v>41604</v>
          </cell>
          <cell r="D234" t="str">
            <v>DI - BAFANA FOODS</v>
          </cell>
          <cell r="E234">
            <v>41607</v>
          </cell>
        </row>
        <row r="235">
          <cell r="B235">
            <v>2853</v>
          </cell>
          <cell r="C235">
            <v>41604</v>
          </cell>
          <cell r="D235" t="str">
            <v xml:space="preserve">DC - SPAR NORTH RAND </v>
          </cell>
          <cell r="E235">
            <v>41610</v>
          </cell>
        </row>
        <row r="236">
          <cell r="B236">
            <v>2854</v>
          </cell>
          <cell r="C236">
            <v>41604</v>
          </cell>
          <cell r="D236" t="str">
            <v xml:space="preserve">DC - SPAR NORTH RAND </v>
          </cell>
          <cell r="E236">
            <v>41610</v>
          </cell>
        </row>
        <row r="237">
          <cell r="B237">
            <v>2855</v>
          </cell>
          <cell r="C237">
            <v>41604</v>
          </cell>
          <cell r="D237" t="str">
            <v>DS - BLUE RIBBON</v>
          </cell>
          <cell r="E237">
            <v>41605</v>
          </cell>
        </row>
        <row r="238">
          <cell r="B238">
            <v>2856</v>
          </cell>
          <cell r="C238">
            <v>41605</v>
          </cell>
          <cell r="D238" t="str">
            <v>DI - NOVEL (MAXICARE)</v>
          </cell>
          <cell r="E238">
            <v>41605</v>
          </cell>
        </row>
        <row r="239">
          <cell r="B239">
            <v>2857</v>
          </cell>
          <cell r="C239">
            <v>41605</v>
          </cell>
          <cell r="D239" t="str">
            <v>DS - DANONE</v>
          </cell>
          <cell r="E239">
            <v>41606</v>
          </cell>
        </row>
        <row r="240">
          <cell r="B240">
            <v>2858</v>
          </cell>
          <cell r="C240">
            <v>41605</v>
          </cell>
          <cell r="D240" t="str">
            <v>DS - CLOVER BOKSBURG</v>
          </cell>
          <cell r="E240">
            <v>41606</v>
          </cell>
        </row>
        <row r="241">
          <cell r="B241">
            <v>2859</v>
          </cell>
          <cell r="C241">
            <v>41605</v>
          </cell>
          <cell r="D241" t="str">
            <v>DS - PREMIER MILLING</v>
          </cell>
          <cell r="E241">
            <v>41607</v>
          </cell>
        </row>
        <row r="242">
          <cell r="B242">
            <v>2860</v>
          </cell>
          <cell r="C242">
            <v>41605</v>
          </cell>
          <cell r="D242" t="str">
            <v>DS - SASKO (PIONEER FOODS)</v>
          </cell>
          <cell r="E242">
            <v>41606</v>
          </cell>
        </row>
        <row r="243">
          <cell r="B243">
            <v>2861</v>
          </cell>
          <cell r="C243">
            <v>41605</v>
          </cell>
          <cell r="D243" t="str">
            <v>DS - CHIPKINS BAKERY</v>
          </cell>
          <cell r="E243">
            <v>41607</v>
          </cell>
        </row>
        <row r="244">
          <cell r="B244">
            <v>2862</v>
          </cell>
          <cell r="C244">
            <v>41605</v>
          </cell>
          <cell r="D244" t="str">
            <v>DI - ANY SMALL VEGETABLE SUPPLIER</v>
          </cell>
          <cell r="E244">
            <v>41605</v>
          </cell>
        </row>
        <row r="245">
          <cell r="B245">
            <v>2863</v>
          </cell>
          <cell r="C245">
            <v>41605</v>
          </cell>
          <cell r="D245" t="str">
            <v>DS - MOORDDRIFT</v>
          </cell>
          <cell r="E245">
            <v>41607</v>
          </cell>
        </row>
        <row r="246">
          <cell r="B246">
            <v>2864</v>
          </cell>
          <cell r="C246">
            <v>41605</v>
          </cell>
          <cell r="D246" t="str">
            <v>DS - RNA</v>
          </cell>
          <cell r="E246">
            <v>41605</v>
          </cell>
        </row>
        <row r="247">
          <cell r="B247">
            <v>2865</v>
          </cell>
          <cell r="C247">
            <v>41605</v>
          </cell>
          <cell r="D247" t="str">
            <v>DI - GIDEON NEWSPAPERS</v>
          </cell>
          <cell r="E247">
            <v>41606</v>
          </cell>
        </row>
        <row r="248">
          <cell r="B248">
            <v>2866</v>
          </cell>
          <cell r="C248">
            <v>41605</v>
          </cell>
          <cell r="D248" t="str">
            <v>DI - ANY SMALL VEGETABLE SUPPLIER</v>
          </cell>
          <cell r="E248">
            <v>41606</v>
          </cell>
        </row>
        <row r="249">
          <cell r="B249">
            <v>2867</v>
          </cell>
          <cell r="C249">
            <v>41606</v>
          </cell>
          <cell r="D249" t="str">
            <v xml:space="preserve">DC - SPAR NORTH RAND </v>
          </cell>
          <cell r="E249">
            <v>41610</v>
          </cell>
        </row>
        <row r="250">
          <cell r="B250">
            <v>2868</v>
          </cell>
          <cell r="C250">
            <v>41606</v>
          </cell>
          <cell r="D250" t="str">
            <v xml:space="preserve">DC - SPAR NORTH RAND </v>
          </cell>
          <cell r="E250">
            <v>41610</v>
          </cell>
        </row>
        <row r="251">
          <cell r="B251">
            <v>2869</v>
          </cell>
          <cell r="C251">
            <v>41606</v>
          </cell>
          <cell r="D251" t="str">
            <v>DI - ANY SMALL VEGETABLE SUPPLIER</v>
          </cell>
          <cell r="E251">
            <v>41606</v>
          </cell>
        </row>
        <row r="252">
          <cell r="B252">
            <v>2870</v>
          </cell>
          <cell r="C252">
            <v>41606</v>
          </cell>
          <cell r="D252" t="str">
            <v>DI - GELUKSHOOP</v>
          </cell>
          <cell r="E252">
            <v>41607</v>
          </cell>
        </row>
        <row r="253">
          <cell r="B253">
            <v>2871</v>
          </cell>
          <cell r="C253">
            <v>41606</v>
          </cell>
          <cell r="D253" t="str">
            <v>DS - BLUE RIBBON</v>
          </cell>
          <cell r="E253">
            <v>41607</v>
          </cell>
        </row>
        <row r="254">
          <cell r="B254">
            <v>2872</v>
          </cell>
          <cell r="C254">
            <v>41606</v>
          </cell>
          <cell r="D254" t="str">
            <v>DS - SUNBAKE (FOODCORP)</v>
          </cell>
          <cell r="E254">
            <v>41607</v>
          </cell>
        </row>
        <row r="255">
          <cell r="B255">
            <v>2873</v>
          </cell>
          <cell r="C255">
            <v>41606</v>
          </cell>
          <cell r="D255" t="str">
            <v xml:space="preserve">DC - SPAR NORTH RAND </v>
          </cell>
          <cell r="E255">
            <v>41610</v>
          </cell>
        </row>
        <row r="256">
          <cell r="B256">
            <v>2874</v>
          </cell>
          <cell r="C256">
            <v>41606</v>
          </cell>
          <cell r="D256" t="str">
            <v xml:space="preserve">DC - SPAR NORTH RAND </v>
          </cell>
          <cell r="E256">
            <v>41610</v>
          </cell>
        </row>
        <row r="257">
          <cell r="B257">
            <v>2875</v>
          </cell>
          <cell r="C257">
            <v>41606</v>
          </cell>
          <cell r="D257" t="str">
            <v>KANSELLEER</v>
          </cell>
          <cell r="E257">
            <v>41620</v>
          </cell>
        </row>
        <row r="258">
          <cell r="B258">
            <v>2876</v>
          </cell>
          <cell r="C258">
            <v>41606</v>
          </cell>
          <cell r="D258" t="str">
            <v>DS - COCA COLA FORTUNE</v>
          </cell>
          <cell r="E258">
            <v>41608</v>
          </cell>
        </row>
        <row r="259">
          <cell r="B259">
            <v>2877</v>
          </cell>
          <cell r="C259">
            <v>41606</v>
          </cell>
          <cell r="D259" t="str">
            <v>DI - GELUKSHOOP</v>
          </cell>
          <cell r="E259">
            <v>41608</v>
          </cell>
        </row>
        <row r="260">
          <cell r="B260">
            <v>2878</v>
          </cell>
          <cell r="C260">
            <v>41606</v>
          </cell>
          <cell r="D260" t="str">
            <v xml:space="preserve">DC - SPAR NORTH RAND </v>
          </cell>
          <cell r="E260">
            <v>41610</v>
          </cell>
        </row>
        <row r="261">
          <cell r="B261">
            <v>2879</v>
          </cell>
          <cell r="C261">
            <v>41606</v>
          </cell>
          <cell r="D261" t="str">
            <v>DI - ANY SMALL VEGETABLE SUPPLIER</v>
          </cell>
          <cell r="E261">
            <v>41607</v>
          </cell>
        </row>
        <row r="262">
          <cell r="B262">
            <v>2880</v>
          </cell>
          <cell r="C262">
            <v>41606</v>
          </cell>
          <cell r="D262" t="str">
            <v>DS - BLUE RIBBON</v>
          </cell>
          <cell r="E262">
            <v>41607</v>
          </cell>
        </row>
        <row r="263">
          <cell r="B263">
            <v>2881</v>
          </cell>
          <cell r="C263">
            <v>41606</v>
          </cell>
          <cell r="D263" t="str">
            <v>DS - SASKO (PIONEER FOODS)</v>
          </cell>
          <cell r="E263">
            <v>41608</v>
          </cell>
        </row>
        <row r="264">
          <cell r="B264">
            <v>2882</v>
          </cell>
          <cell r="C264">
            <v>41607</v>
          </cell>
          <cell r="D264" t="str">
            <v>DS - SUNBAKE (FOODCORP)</v>
          </cell>
          <cell r="E264">
            <v>41608</v>
          </cell>
        </row>
        <row r="265">
          <cell r="B265">
            <v>2883</v>
          </cell>
          <cell r="C265">
            <v>41608</v>
          </cell>
          <cell r="D265" t="str">
            <v>DS - COCA COLA FORTUNE</v>
          </cell>
          <cell r="E265">
            <v>41610</v>
          </cell>
        </row>
        <row r="266">
          <cell r="B266">
            <v>2884</v>
          </cell>
          <cell r="C266">
            <v>41606</v>
          </cell>
          <cell r="D266" t="str">
            <v>DS - RUTO MILLS (FOODCORP)</v>
          </cell>
          <cell r="E266">
            <v>41613</v>
          </cell>
        </row>
        <row r="267">
          <cell r="B267">
            <v>2885</v>
          </cell>
          <cell r="C267">
            <v>41608</v>
          </cell>
          <cell r="D267" t="str">
            <v>DI - ANY SMALL VEGETABLE SUPPLIER</v>
          </cell>
          <cell r="E267">
            <v>41608</v>
          </cell>
        </row>
        <row r="268">
          <cell r="B268">
            <v>2886</v>
          </cell>
          <cell r="C268">
            <v>41608</v>
          </cell>
          <cell r="D268" t="str">
            <v>DI - ANY SMALL VEGETABLE SUPPLIER</v>
          </cell>
          <cell r="E268">
            <v>41608</v>
          </cell>
        </row>
        <row r="269">
          <cell r="B269">
            <v>2887</v>
          </cell>
          <cell r="C269">
            <v>41608</v>
          </cell>
          <cell r="D269" t="str">
            <v>DS - SUNBAKE (FOODCORP)</v>
          </cell>
          <cell r="E269">
            <v>41607</v>
          </cell>
        </row>
        <row r="270">
          <cell r="B270">
            <v>2888</v>
          </cell>
          <cell r="C270">
            <v>41608</v>
          </cell>
          <cell r="D270" t="str">
            <v>DS - SUNBAKE (FOODCORP)</v>
          </cell>
          <cell r="E270">
            <v>41608</v>
          </cell>
        </row>
        <row r="271">
          <cell r="B271">
            <v>2889</v>
          </cell>
          <cell r="C271">
            <v>41609</v>
          </cell>
          <cell r="D271" t="str">
            <v>DS - STARKE-AYRES</v>
          </cell>
          <cell r="E271">
            <v>41614</v>
          </cell>
        </row>
        <row r="272">
          <cell r="B272">
            <v>2890</v>
          </cell>
          <cell r="C272">
            <v>41609</v>
          </cell>
          <cell r="D272" t="str">
            <v>DS - DANONE</v>
          </cell>
          <cell r="E272">
            <v>41611</v>
          </cell>
        </row>
        <row r="273">
          <cell r="B273">
            <v>2891</v>
          </cell>
          <cell r="C273">
            <v>41609</v>
          </cell>
          <cell r="D273" t="str">
            <v>DS - CLOVER OLIFANTSFONTEIN</v>
          </cell>
          <cell r="E273">
            <v>41611</v>
          </cell>
        </row>
        <row r="274">
          <cell r="B274">
            <v>2892</v>
          </cell>
          <cell r="C274">
            <v>41609</v>
          </cell>
          <cell r="D274" t="str">
            <v>DS - MOORDDRIFT</v>
          </cell>
          <cell r="E274">
            <v>41611</v>
          </cell>
        </row>
        <row r="275">
          <cell r="B275">
            <v>2893</v>
          </cell>
          <cell r="C275">
            <v>41609</v>
          </cell>
          <cell r="D275" t="str">
            <v>DI - ANY SMALL VEGETABLE SUPPLIER</v>
          </cell>
          <cell r="E275">
            <v>41611</v>
          </cell>
        </row>
        <row r="276">
          <cell r="B276">
            <v>2894</v>
          </cell>
          <cell r="C276">
            <v>41609</v>
          </cell>
          <cell r="D276" t="str">
            <v>DI - GIDEON NEWSPAPERS</v>
          </cell>
          <cell r="E276">
            <v>41610</v>
          </cell>
        </row>
        <row r="277">
          <cell r="B277">
            <v>2895</v>
          </cell>
          <cell r="C277">
            <v>41609</v>
          </cell>
          <cell r="D277" t="str">
            <v xml:space="preserve">DC - SPAR NORTH RAND </v>
          </cell>
          <cell r="E277">
            <v>41635</v>
          </cell>
        </row>
        <row r="278">
          <cell r="B278">
            <v>2896</v>
          </cell>
          <cell r="C278">
            <v>41609</v>
          </cell>
          <cell r="D278" t="str">
            <v xml:space="preserve">DC - SPAR NORTH RAND </v>
          </cell>
          <cell r="E278">
            <v>41614</v>
          </cell>
        </row>
        <row r="279">
          <cell r="B279">
            <v>2897</v>
          </cell>
          <cell r="C279">
            <v>41609</v>
          </cell>
          <cell r="D279" t="str">
            <v xml:space="preserve">DC - SPAR NORTH RAND </v>
          </cell>
          <cell r="E279">
            <v>41621</v>
          </cell>
        </row>
        <row r="280">
          <cell r="B280">
            <v>2898</v>
          </cell>
          <cell r="C280">
            <v>41609</v>
          </cell>
          <cell r="D280" t="str">
            <v>DS - SUNBAKE (FOODCORP)</v>
          </cell>
          <cell r="E280">
            <v>41611</v>
          </cell>
        </row>
        <row r="281">
          <cell r="B281">
            <v>2899</v>
          </cell>
          <cell r="C281">
            <v>41609</v>
          </cell>
          <cell r="D281" t="str">
            <v>DS - SASKO (PIONEER FOODS)</v>
          </cell>
          <cell r="E281">
            <v>41611</v>
          </cell>
        </row>
        <row r="282">
          <cell r="B282">
            <v>2900</v>
          </cell>
          <cell r="C282">
            <v>41609</v>
          </cell>
          <cell r="D282" t="str">
            <v>DS - AMKA PRODUCTS</v>
          </cell>
          <cell r="E282">
            <v>41620</v>
          </cell>
        </row>
        <row r="283">
          <cell r="B283">
            <v>2901</v>
          </cell>
          <cell r="C283">
            <v>41611</v>
          </cell>
          <cell r="D283" t="str">
            <v>DS - ALDOR</v>
          </cell>
          <cell r="E283">
            <v>41620</v>
          </cell>
        </row>
        <row r="284">
          <cell r="B284">
            <v>2902</v>
          </cell>
          <cell r="C284">
            <v>41611</v>
          </cell>
          <cell r="D284" t="str">
            <v xml:space="preserve">DC - SPAR NORTH RAND </v>
          </cell>
          <cell r="E284">
            <v>41617</v>
          </cell>
        </row>
        <row r="285">
          <cell r="B285">
            <v>2903</v>
          </cell>
          <cell r="C285">
            <v>41611</v>
          </cell>
          <cell r="D285" t="str">
            <v>DS - ON THE DOT (MEDIA 24)</v>
          </cell>
          <cell r="E285">
            <v>41610</v>
          </cell>
        </row>
        <row r="286">
          <cell r="B286">
            <v>2904</v>
          </cell>
          <cell r="C286">
            <v>41611</v>
          </cell>
          <cell r="D286" t="str">
            <v>DS - SIMBA GROUP LIMITED</v>
          </cell>
          <cell r="E286">
            <v>41611</v>
          </cell>
        </row>
        <row r="287">
          <cell r="B287">
            <v>2905</v>
          </cell>
          <cell r="C287">
            <v>41611</v>
          </cell>
          <cell r="D287" t="str">
            <v>DS - BLUE RIBBON</v>
          </cell>
          <cell r="E287">
            <v>41611</v>
          </cell>
        </row>
        <row r="288">
          <cell r="B288">
            <v>2906</v>
          </cell>
          <cell r="C288">
            <v>41611</v>
          </cell>
          <cell r="D288" t="str">
            <v>DS - ACE PACKAGING</v>
          </cell>
          <cell r="E288">
            <v>41611</v>
          </cell>
        </row>
        <row r="289">
          <cell r="B289">
            <v>2907</v>
          </cell>
          <cell r="C289">
            <v>41611</v>
          </cell>
          <cell r="D289" t="str">
            <v>DI - ANY SMALL VEGETABLE SUPPLIER</v>
          </cell>
          <cell r="E289">
            <v>41611</v>
          </cell>
        </row>
        <row r="290">
          <cell r="B290">
            <v>2908</v>
          </cell>
          <cell r="C290">
            <v>41611</v>
          </cell>
          <cell r="D290" t="str">
            <v>DS - SUNBAKE (FOODCORP)</v>
          </cell>
          <cell r="E290">
            <v>41612</v>
          </cell>
        </row>
        <row r="291">
          <cell r="B291">
            <v>2909</v>
          </cell>
          <cell r="C291">
            <v>41611</v>
          </cell>
          <cell r="D291" t="str">
            <v xml:space="preserve">DC - SPAR NORTH RAND </v>
          </cell>
          <cell r="E291">
            <v>41638</v>
          </cell>
        </row>
        <row r="292">
          <cell r="B292">
            <v>2910</v>
          </cell>
          <cell r="C292">
            <v>41611</v>
          </cell>
          <cell r="D292" t="str">
            <v xml:space="preserve">DC - SPAR NORTH RAND </v>
          </cell>
          <cell r="E292">
            <v>41645</v>
          </cell>
        </row>
        <row r="293">
          <cell r="B293">
            <v>2911</v>
          </cell>
          <cell r="C293">
            <v>41611</v>
          </cell>
          <cell r="D293" t="str">
            <v xml:space="preserve">DC - SPAR NORTH RAND </v>
          </cell>
          <cell r="E293">
            <v>41287</v>
          </cell>
        </row>
        <row r="294">
          <cell r="B294">
            <v>2912</v>
          </cell>
          <cell r="C294">
            <v>41611</v>
          </cell>
          <cell r="D294" t="str">
            <v xml:space="preserve">DC - SPAR NORTH RAND </v>
          </cell>
          <cell r="E294">
            <v>41628</v>
          </cell>
        </row>
        <row r="295">
          <cell r="B295">
            <v>2913</v>
          </cell>
          <cell r="C295">
            <v>41611</v>
          </cell>
          <cell r="D295" t="str">
            <v>DI - ANY SMALL VEGETABLE SUPPLIER</v>
          </cell>
          <cell r="E295">
            <v>41611</v>
          </cell>
        </row>
        <row r="296">
          <cell r="B296">
            <v>2914</v>
          </cell>
          <cell r="C296">
            <v>41611</v>
          </cell>
          <cell r="D296" t="str">
            <v xml:space="preserve">DC - SPAR NORTH RAND </v>
          </cell>
          <cell r="E296">
            <v>41645</v>
          </cell>
        </row>
        <row r="297">
          <cell r="B297">
            <v>2915</v>
          </cell>
          <cell r="C297">
            <v>41611</v>
          </cell>
          <cell r="D297" t="str">
            <v xml:space="preserve">DC - SPAR NORTH RAND </v>
          </cell>
          <cell r="E297">
            <v>41652</v>
          </cell>
        </row>
        <row r="298">
          <cell r="B298">
            <v>2916</v>
          </cell>
          <cell r="C298">
            <v>41611</v>
          </cell>
          <cell r="D298" t="str">
            <v>DI - ANY SMALL VEGETABLE SUPPLIER</v>
          </cell>
          <cell r="E298">
            <v>41611</v>
          </cell>
        </row>
        <row r="299">
          <cell r="B299">
            <v>2917</v>
          </cell>
          <cell r="C299">
            <v>41611</v>
          </cell>
          <cell r="D299" t="str">
            <v xml:space="preserve">DC - SPAR NORTH RAND </v>
          </cell>
          <cell r="E299">
            <v>41652</v>
          </cell>
        </row>
        <row r="300">
          <cell r="B300">
            <v>2918</v>
          </cell>
          <cell r="C300">
            <v>41611</v>
          </cell>
          <cell r="D300" t="str">
            <v xml:space="preserve">DC - SPAR NORTH RAND </v>
          </cell>
          <cell r="E300">
            <v>41659</v>
          </cell>
        </row>
        <row r="301">
          <cell r="B301">
            <v>2919</v>
          </cell>
          <cell r="C301">
            <v>41611</v>
          </cell>
          <cell r="D301" t="str">
            <v xml:space="preserve">DC - SPAR NORTH RAND </v>
          </cell>
          <cell r="E301">
            <v>41666</v>
          </cell>
        </row>
        <row r="302">
          <cell r="B302">
            <v>2920</v>
          </cell>
          <cell r="C302">
            <v>41611</v>
          </cell>
          <cell r="D302" t="str">
            <v xml:space="preserve">DC - SPAR NORTH RAND </v>
          </cell>
          <cell r="E302">
            <v>41614</v>
          </cell>
        </row>
        <row r="303">
          <cell r="B303">
            <v>2921</v>
          </cell>
          <cell r="C303">
            <v>41612</v>
          </cell>
          <cell r="D303" t="str">
            <v>DS - WALTKON VLEIS</v>
          </cell>
          <cell r="E303">
            <v>41612</v>
          </cell>
        </row>
        <row r="304">
          <cell r="B304">
            <v>2922</v>
          </cell>
          <cell r="C304">
            <v>41612</v>
          </cell>
          <cell r="D304" t="str">
            <v>DS - DELI SPICES</v>
          </cell>
          <cell r="E304">
            <v>41612</v>
          </cell>
        </row>
        <row r="305">
          <cell r="B305">
            <v>2923</v>
          </cell>
          <cell r="C305">
            <v>41612</v>
          </cell>
          <cell r="D305" t="str">
            <v>DS - CHIPKINS BAKERY</v>
          </cell>
          <cell r="E305">
            <v>41614</v>
          </cell>
        </row>
        <row r="306">
          <cell r="B306">
            <v>2924</v>
          </cell>
          <cell r="C306">
            <v>41612</v>
          </cell>
          <cell r="D306" t="str">
            <v>DI - ANY SMALL VEGETABLE SUPPLIER</v>
          </cell>
          <cell r="E306">
            <v>41613</v>
          </cell>
        </row>
        <row r="307">
          <cell r="B307">
            <v>2925</v>
          </cell>
          <cell r="C307">
            <v>41612</v>
          </cell>
          <cell r="D307" t="str">
            <v>DS - PREMIER MILLING</v>
          </cell>
          <cell r="E307">
            <v>41614</v>
          </cell>
        </row>
        <row r="308">
          <cell r="B308">
            <v>2926</v>
          </cell>
          <cell r="C308">
            <v>41612</v>
          </cell>
          <cell r="D308" t="str">
            <v>DS -TIGER MILLING (maize)</v>
          </cell>
          <cell r="E308">
            <v>41613</v>
          </cell>
        </row>
        <row r="309">
          <cell r="B309">
            <v>2927</v>
          </cell>
          <cell r="C309">
            <v>41612</v>
          </cell>
          <cell r="D309" t="str">
            <v>DS - CLOVER BOKSBURG</v>
          </cell>
          <cell r="E309">
            <v>41613</v>
          </cell>
        </row>
        <row r="310">
          <cell r="B310">
            <v>2928</v>
          </cell>
          <cell r="C310">
            <v>41612</v>
          </cell>
          <cell r="D310" t="str">
            <v>DS - DANONE</v>
          </cell>
          <cell r="E310">
            <v>41615</v>
          </cell>
        </row>
        <row r="311">
          <cell r="B311">
            <v>2929</v>
          </cell>
          <cell r="C311">
            <v>41613</v>
          </cell>
          <cell r="D311" t="str">
            <v>DS - COCA COLA FORTUNE</v>
          </cell>
          <cell r="E311">
            <v>41617</v>
          </cell>
        </row>
        <row r="312">
          <cell r="B312">
            <v>2930</v>
          </cell>
          <cell r="C312">
            <v>41613</v>
          </cell>
          <cell r="D312" t="str">
            <v>DS - DUROC FOODS GROBLERSDAL</v>
          </cell>
          <cell r="E312">
            <v>41615</v>
          </cell>
        </row>
        <row r="313">
          <cell r="B313">
            <v>2931</v>
          </cell>
          <cell r="C313">
            <v>41613</v>
          </cell>
          <cell r="D313" t="str">
            <v>DS - MOORDDRIFT</v>
          </cell>
          <cell r="E313">
            <v>41614</v>
          </cell>
        </row>
        <row r="314">
          <cell r="B314">
            <v>2932</v>
          </cell>
          <cell r="C314">
            <v>41613</v>
          </cell>
          <cell r="D314" t="str">
            <v>DI - GIDEON NEWSPAPERS</v>
          </cell>
          <cell r="E314">
            <v>41583</v>
          </cell>
        </row>
        <row r="315">
          <cell r="B315">
            <v>2933</v>
          </cell>
          <cell r="C315">
            <v>41612</v>
          </cell>
          <cell r="D315" t="str">
            <v>DS - COCA COLA FORTUNE</v>
          </cell>
          <cell r="E315">
            <v>41612</v>
          </cell>
        </row>
        <row r="316">
          <cell r="B316">
            <v>2934</v>
          </cell>
          <cell r="C316">
            <v>41613</v>
          </cell>
          <cell r="D316" t="str">
            <v>DS - BLUE RIBBON</v>
          </cell>
          <cell r="E316">
            <v>41613</v>
          </cell>
        </row>
        <row r="317">
          <cell r="B317">
            <v>2935</v>
          </cell>
          <cell r="C317">
            <v>41613</v>
          </cell>
          <cell r="D317" t="str">
            <v>DS - SASKO (PIONEER FOODS)</v>
          </cell>
          <cell r="E317">
            <v>41613</v>
          </cell>
        </row>
        <row r="318">
          <cell r="B318">
            <v>2936</v>
          </cell>
          <cell r="C318">
            <v>41613</v>
          </cell>
          <cell r="D318" t="str">
            <v>DI - NOVEL (MAXICARE)</v>
          </cell>
          <cell r="E318">
            <v>41613</v>
          </cell>
        </row>
        <row r="319">
          <cell r="B319">
            <v>2937</v>
          </cell>
          <cell r="C319">
            <v>41614</v>
          </cell>
          <cell r="D319" t="str">
            <v xml:space="preserve">DC - SPAR NORTH RAND </v>
          </cell>
          <cell r="E319">
            <v>41620</v>
          </cell>
        </row>
        <row r="320">
          <cell r="B320">
            <v>2938</v>
          </cell>
          <cell r="C320">
            <v>41614</v>
          </cell>
          <cell r="D320" t="str">
            <v xml:space="preserve">DC - SPAR NORTH RAND </v>
          </cell>
          <cell r="E320">
            <v>41620</v>
          </cell>
        </row>
        <row r="321">
          <cell r="B321">
            <v>2939</v>
          </cell>
          <cell r="C321">
            <v>41614</v>
          </cell>
          <cell r="D321" t="str">
            <v xml:space="preserve">DC - SPAR NORTH RAND </v>
          </cell>
          <cell r="E321">
            <v>41617</v>
          </cell>
        </row>
        <row r="322">
          <cell r="B322">
            <v>2940</v>
          </cell>
          <cell r="C322">
            <v>41614</v>
          </cell>
          <cell r="D322" t="str">
            <v>DI - ANY SMALL VEGETABLE SUPPLIER</v>
          </cell>
          <cell r="E322">
            <v>41614</v>
          </cell>
        </row>
        <row r="323">
          <cell r="B323">
            <v>2941</v>
          </cell>
          <cell r="C323">
            <v>41614</v>
          </cell>
          <cell r="D323" t="str">
            <v xml:space="preserve">DC - SPAR NORTH RAND </v>
          </cell>
          <cell r="E323">
            <v>41618</v>
          </cell>
        </row>
        <row r="324">
          <cell r="B324">
            <v>2942</v>
          </cell>
          <cell r="C324">
            <v>41614</v>
          </cell>
          <cell r="D324" t="str">
            <v>DS - WALTKON VLEIS</v>
          </cell>
          <cell r="E324">
            <v>41615</v>
          </cell>
        </row>
        <row r="325">
          <cell r="B325">
            <v>2943</v>
          </cell>
          <cell r="C325">
            <v>41614</v>
          </cell>
          <cell r="D325" t="str">
            <v>DS - SUNBAKE (FOODCORP)</v>
          </cell>
          <cell r="E325">
            <v>41614</v>
          </cell>
        </row>
        <row r="326">
          <cell r="B326">
            <v>2944</v>
          </cell>
          <cell r="C326">
            <v>41614</v>
          </cell>
          <cell r="D326" t="str">
            <v>DS - RUTO MILLS (FOODCORP)</v>
          </cell>
          <cell r="E326">
            <v>41620</v>
          </cell>
        </row>
        <row r="327">
          <cell r="B327">
            <v>2945</v>
          </cell>
          <cell r="C327">
            <v>41614</v>
          </cell>
          <cell r="D327" t="str">
            <v>DS - ACE PACKAGING</v>
          </cell>
          <cell r="E327">
            <v>41618</v>
          </cell>
        </row>
        <row r="328">
          <cell r="B328">
            <v>2946</v>
          </cell>
          <cell r="C328">
            <v>41615</v>
          </cell>
          <cell r="D328" t="str">
            <v xml:space="preserve">DC - SPAR NORTH RAND </v>
          </cell>
          <cell r="E328">
            <v>41613</v>
          </cell>
        </row>
        <row r="329">
          <cell r="B329">
            <v>2947</v>
          </cell>
          <cell r="C329">
            <v>41615</v>
          </cell>
          <cell r="D329" t="str">
            <v>DS - SUNBAKE (FOODCORP)</v>
          </cell>
          <cell r="E329">
            <v>41615</v>
          </cell>
        </row>
        <row r="330">
          <cell r="B330">
            <v>2948</v>
          </cell>
          <cell r="C330">
            <v>41615</v>
          </cell>
          <cell r="D330" t="str">
            <v>DS - BLUE RIBBON</v>
          </cell>
          <cell r="E330">
            <v>41615</v>
          </cell>
        </row>
        <row r="331">
          <cell r="B331">
            <v>2949</v>
          </cell>
          <cell r="C331">
            <v>41615</v>
          </cell>
          <cell r="D331" t="str">
            <v>DS - SASKO (PIONEER FOODS)</v>
          </cell>
          <cell r="E331">
            <v>41615</v>
          </cell>
        </row>
        <row r="332">
          <cell r="B332">
            <v>2950</v>
          </cell>
          <cell r="C332">
            <v>41615</v>
          </cell>
          <cell r="D332" t="str">
            <v>DS - COCA COLA FORTUNE</v>
          </cell>
          <cell r="E332">
            <v>41615</v>
          </cell>
        </row>
        <row r="333">
          <cell r="B333">
            <v>2951</v>
          </cell>
          <cell r="C333">
            <v>41617</v>
          </cell>
          <cell r="D333" t="str">
            <v>DI - EERSTERUST MEAT TRD CC</v>
          </cell>
          <cell r="E333">
            <v>41620</v>
          </cell>
        </row>
        <row r="334">
          <cell r="B334">
            <v>2952</v>
          </cell>
          <cell r="C334">
            <v>41617</v>
          </cell>
          <cell r="D334" t="str">
            <v>DI - GELUKSHOOP</v>
          </cell>
          <cell r="E334">
            <v>41618</v>
          </cell>
        </row>
        <row r="335">
          <cell r="B335">
            <v>2953</v>
          </cell>
          <cell r="C335">
            <v>41617</v>
          </cell>
          <cell r="D335" t="str">
            <v>DS - MOORDDRIFT</v>
          </cell>
          <cell r="E335">
            <v>41618</v>
          </cell>
        </row>
        <row r="336">
          <cell r="B336">
            <v>2954</v>
          </cell>
          <cell r="C336">
            <v>41617</v>
          </cell>
          <cell r="D336" t="str">
            <v>DI - GIDEON NEWSPAPERS</v>
          </cell>
          <cell r="E336">
            <v>41617</v>
          </cell>
        </row>
        <row r="337">
          <cell r="B337">
            <v>2955</v>
          </cell>
          <cell r="C337">
            <v>41617</v>
          </cell>
          <cell r="D337" t="str">
            <v>DS - SASKO (PIONEER FOODS)</v>
          </cell>
          <cell r="E337">
            <v>41617</v>
          </cell>
        </row>
        <row r="338">
          <cell r="B338">
            <v>2956</v>
          </cell>
          <cell r="C338">
            <v>41617</v>
          </cell>
          <cell r="D338" t="str">
            <v>DS - CLOVER OLIFANTSFONTEIN</v>
          </cell>
          <cell r="E338">
            <v>41618</v>
          </cell>
        </row>
        <row r="339">
          <cell r="B339">
            <v>2957</v>
          </cell>
          <cell r="C339">
            <v>41617</v>
          </cell>
          <cell r="D339" t="str">
            <v>DS - DANONE</v>
          </cell>
          <cell r="E339">
            <v>41618</v>
          </cell>
        </row>
        <row r="340">
          <cell r="B340">
            <v>2958</v>
          </cell>
          <cell r="C340">
            <v>41617</v>
          </cell>
          <cell r="D340" t="str">
            <v>DS - NATIONAL BRANDS LIMITED</v>
          </cell>
          <cell r="E340">
            <v>41620</v>
          </cell>
        </row>
        <row r="341">
          <cell r="B341">
            <v>2959</v>
          </cell>
          <cell r="C341">
            <v>41617</v>
          </cell>
          <cell r="D341" t="str">
            <v>DS - SUNBAKE (FOODCORP)</v>
          </cell>
          <cell r="E341">
            <v>41618</v>
          </cell>
        </row>
        <row r="342">
          <cell r="B342">
            <v>2960</v>
          </cell>
          <cell r="C342">
            <v>41617</v>
          </cell>
          <cell r="D342" t="str">
            <v>DS - SIMBA GROUP LIMITED</v>
          </cell>
          <cell r="E342">
            <v>41618</v>
          </cell>
        </row>
        <row r="343">
          <cell r="B343">
            <v>2961</v>
          </cell>
          <cell r="C343">
            <v>41617</v>
          </cell>
          <cell r="D343" t="str">
            <v>KANSELLEER</v>
          </cell>
          <cell r="E343">
            <v>0</v>
          </cell>
        </row>
        <row r="344">
          <cell r="B344">
            <v>2962</v>
          </cell>
          <cell r="C344">
            <v>41617</v>
          </cell>
          <cell r="D344" t="str">
            <v>DS - CLOVER BOKSBURG</v>
          </cell>
          <cell r="E344">
            <v>41618</v>
          </cell>
        </row>
        <row r="345">
          <cell r="B345">
            <v>2963</v>
          </cell>
          <cell r="C345">
            <v>41617</v>
          </cell>
          <cell r="D345" t="str">
            <v>DI - ANY SMALL VEGETABLE SUPPLIER</v>
          </cell>
          <cell r="E345">
            <v>41621</v>
          </cell>
        </row>
        <row r="346">
          <cell r="B346">
            <v>2964</v>
          </cell>
          <cell r="C346">
            <v>41618</v>
          </cell>
          <cell r="D346" t="str">
            <v>DI - ANY SMALL VEGETABLE SUPPLIER</v>
          </cell>
          <cell r="E346">
            <v>41618</v>
          </cell>
        </row>
        <row r="347">
          <cell r="B347">
            <v>2965</v>
          </cell>
          <cell r="C347">
            <v>41618</v>
          </cell>
          <cell r="D347" t="str">
            <v>DS - DUROC FOODS GROBLERSDAL</v>
          </cell>
          <cell r="E347">
            <v>41621</v>
          </cell>
        </row>
        <row r="348">
          <cell r="B348">
            <v>2966</v>
          </cell>
          <cell r="C348">
            <v>41618</v>
          </cell>
          <cell r="D348" t="str">
            <v>DS - SASKO (PIONEER FOODS)</v>
          </cell>
          <cell r="E348">
            <v>41614</v>
          </cell>
        </row>
        <row r="349">
          <cell r="B349">
            <v>2967</v>
          </cell>
          <cell r="C349">
            <v>41618</v>
          </cell>
          <cell r="D349" t="str">
            <v>DS - DELI SPICES</v>
          </cell>
          <cell r="E349">
            <v>41619</v>
          </cell>
        </row>
        <row r="350">
          <cell r="B350">
            <v>2968</v>
          </cell>
          <cell r="C350">
            <v>41618</v>
          </cell>
          <cell r="D350" t="str">
            <v>DS - SASKO (PIONEER FOODS)</v>
          </cell>
          <cell r="E350">
            <v>41619</v>
          </cell>
        </row>
        <row r="351">
          <cell r="B351">
            <v>2969</v>
          </cell>
          <cell r="C351">
            <v>41618</v>
          </cell>
          <cell r="D351" t="str">
            <v xml:space="preserve">DC - SPAR NORTH RAND </v>
          </cell>
          <cell r="E351">
            <v>41621</v>
          </cell>
        </row>
        <row r="352">
          <cell r="B352">
            <v>2970</v>
          </cell>
          <cell r="C352">
            <v>41618</v>
          </cell>
          <cell r="D352" t="str">
            <v>DS - SUNBAKE (FOODCORP)</v>
          </cell>
          <cell r="E352">
            <v>41619</v>
          </cell>
        </row>
        <row r="353">
          <cell r="B353">
            <v>2971</v>
          </cell>
          <cell r="C353">
            <v>41618</v>
          </cell>
          <cell r="D353" t="str">
            <v>DS - BLUE RIBBON</v>
          </cell>
          <cell r="E353">
            <v>41619</v>
          </cell>
        </row>
        <row r="354">
          <cell r="B354">
            <v>2972</v>
          </cell>
          <cell r="C354">
            <v>41618</v>
          </cell>
          <cell r="D354" t="str">
            <v xml:space="preserve">DC - SPAR NORTH RAND </v>
          </cell>
          <cell r="E354">
            <v>41287</v>
          </cell>
        </row>
        <row r="355">
          <cell r="B355">
            <v>2973</v>
          </cell>
          <cell r="C355">
            <v>41618</v>
          </cell>
          <cell r="D355" t="str">
            <v>DS - CLOVER BOKSBURG</v>
          </cell>
          <cell r="E355">
            <v>41620</v>
          </cell>
        </row>
        <row r="356">
          <cell r="B356">
            <v>2974</v>
          </cell>
          <cell r="C356">
            <v>41618</v>
          </cell>
          <cell r="D356" t="str">
            <v>DS - DANONE</v>
          </cell>
          <cell r="E356">
            <v>41620</v>
          </cell>
        </row>
        <row r="357">
          <cell r="B357">
            <v>2975</v>
          </cell>
          <cell r="C357">
            <v>41618</v>
          </cell>
          <cell r="D357" t="str">
            <v xml:space="preserve">DC - SPAR NORTH RAND </v>
          </cell>
          <cell r="E357">
            <v>41645</v>
          </cell>
        </row>
        <row r="358">
          <cell r="B358">
            <v>2976</v>
          </cell>
          <cell r="C358">
            <v>41618</v>
          </cell>
          <cell r="D358" t="str">
            <v xml:space="preserve">DC - SPAR NORTH RAND </v>
          </cell>
          <cell r="E358">
            <v>41645</v>
          </cell>
        </row>
        <row r="359">
          <cell r="B359">
            <v>2977</v>
          </cell>
          <cell r="C359">
            <v>41618</v>
          </cell>
          <cell r="D359" t="str">
            <v xml:space="preserve">DC - SPAR NORTH RAND </v>
          </cell>
          <cell r="E359">
            <v>41652</v>
          </cell>
        </row>
        <row r="360">
          <cell r="B360">
            <v>2978</v>
          </cell>
          <cell r="C360">
            <v>41618</v>
          </cell>
          <cell r="D360" t="str">
            <v xml:space="preserve">DC - SPAR NORTH RAND </v>
          </cell>
          <cell r="E360">
            <v>41659</v>
          </cell>
        </row>
        <row r="361">
          <cell r="B361">
            <v>2979</v>
          </cell>
          <cell r="C361">
            <v>41618</v>
          </cell>
          <cell r="D361" t="str">
            <v xml:space="preserve">DC - SPAR NORTH RAND </v>
          </cell>
          <cell r="E361">
            <v>41659</v>
          </cell>
        </row>
        <row r="362">
          <cell r="B362">
            <v>2980</v>
          </cell>
          <cell r="C362">
            <v>41618</v>
          </cell>
          <cell r="D362" t="str">
            <v xml:space="preserve">DC - SPAR NORTH RAND </v>
          </cell>
          <cell r="E362">
            <v>41666</v>
          </cell>
        </row>
        <row r="363">
          <cell r="B363">
            <v>2981</v>
          </cell>
          <cell r="C363">
            <v>41618</v>
          </cell>
          <cell r="D363" t="str">
            <v>DI - BAFANA FOODS</v>
          </cell>
          <cell r="E363">
            <v>41621</v>
          </cell>
        </row>
        <row r="364">
          <cell r="B364">
            <v>2982</v>
          </cell>
          <cell r="C364">
            <v>41618</v>
          </cell>
          <cell r="D364" t="str">
            <v>DI - ANY SMALL VEGETABLE SUPPLIER</v>
          </cell>
          <cell r="E364">
            <v>41618</v>
          </cell>
        </row>
        <row r="365">
          <cell r="B365">
            <v>2983</v>
          </cell>
          <cell r="C365">
            <v>41618</v>
          </cell>
          <cell r="D365" t="str">
            <v>DS - ACE PACKAGING</v>
          </cell>
          <cell r="E365">
            <v>41618</v>
          </cell>
        </row>
        <row r="366">
          <cell r="B366">
            <v>2984</v>
          </cell>
          <cell r="C366">
            <v>41618</v>
          </cell>
          <cell r="D366" t="str">
            <v>DI - ANY SMALL VEGETABLE SUPPLIER</v>
          </cell>
          <cell r="E366">
            <v>41619</v>
          </cell>
        </row>
        <row r="367">
          <cell r="B367">
            <v>2985</v>
          </cell>
          <cell r="C367">
            <v>41618</v>
          </cell>
          <cell r="D367" t="str">
            <v>DS - WALTKON VLEIS</v>
          </cell>
          <cell r="E367">
            <v>41619</v>
          </cell>
        </row>
        <row r="368">
          <cell r="B368">
            <v>2986</v>
          </cell>
          <cell r="C368">
            <v>41618</v>
          </cell>
          <cell r="D368" t="str">
            <v>DI - ANY SMALL VEGETABLE SUPPLIER</v>
          </cell>
          <cell r="E368">
            <v>41619</v>
          </cell>
        </row>
        <row r="369">
          <cell r="B369">
            <v>2987</v>
          </cell>
          <cell r="C369">
            <v>41618</v>
          </cell>
          <cell r="D369" t="str">
            <v>DI - ANY SMALL VEGETABLE SUPPLIER</v>
          </cell>
          <cell r="E369">
            <v>41620</v>
          </cell>
        </row>
        <row r="370">
          <cell r="B370">
            <v>2988</v>
          </cell>
          <cell r="C370">
            <v>41618</v>
          </cell>
          <cell r="D370" t="str">
            <v>DS - ON THE DOT (MEDIA 24)</v>
          </cell>
          <cell r="E370">
            <v>41619</v>
          </cell>
        </row>
        <row r="371">
          <cell r="B371">
            <v>2989</v>
          </cell>
          <cell r="C371">
            <v>41618</v>
          </cell>
          <cell r="D371" t="str">
            <v>DS - PREMIER MILLING</v>
          </cell>
          <cell r="E371">
            <v>41621</v>
          </cell>
        </row>
        <row r="372">
          <cell r="B372">
            <v>2990</v>
          </cell>
          <cell r="C372">
            <v>41618</v>
          </cell>
          <cell r="D372" t="str">
            <v>DS -TIGER MILLING (maize)</v>
          </cell>
          <cell r="E372">
            <v>41620</v>
          </cell>
        </row>
        <row r="373">
          <cell r="B373">
            <v>2991</v>
          </cell>
          <cell r="C373">
            <v>41618</v>
          </cell>
          <cell r="D373" t="str">
            <v>DS -TIGER MILLING (maize)</v>
          </cell>
          <cell r="E373">
            <v>41620</v>
          </cell>
        </row>
        <row r="374">
          <cell r="B374">
            <v>2992</v>
          </cell>
          <cell r="C374">
            <v>41618</v>
          </cell>
          <cell r="D374" t="str">
            <v>DS -TIGER MILLING (maize)</v>
          </cell>
          <cell r="E374">
            <v>41620</v>
          </cell>
        </row>
        <row r="375">
          <cell r="B375">
            <v>2993</v>
          </cell>
          <cell r="C375">
            <v>41618</v>
          </cell>
          <cell r="D375" t="str">
            <v xml:space="preserve">DC - SPAR NORTH RAND </v>
          </cell>
          <cell r="E375">
            <v>41628</v>
          </cell>
        </row>
        <row r="376">
          <cell r="B376">
            <v>2994</v>
          </cell>
          <cell r="C376">
            <v>41618</v>
          </cell>
          <cell r="D376" t="str">
            <v>DS - COCA COLA FORTUNE</v>
          </cell>
          <cell r="E376">
            <v>41624</v>
          </cell>
        </row>
        <row r="377">
          <cell r="B377">
            <v>2995</v>
          </cell>
          <cell r="C377">
            <v>41618</v>
          </cell>
          <cell r="D377" t="str">
            <v>DS - SASKO (PIONEER FOODS)</v>
          </cell>
          <cell r="E377">
            <v>41620</v>
          </cell>
        </row>
        <row r="378">
          <cell r="B378">
            <v>2996</v>
          </cell>
          <cell r="C378">
            <v>41618</v>
          </cell>
          <cell r="D378" t="str">
            <v>DS - CHIPKINS BAKERY</v>
          </cell>
          <cell r="E378">
            <v>41621</v>
          </cell>
        </row>
        <row r="379">
          <cell r="B379">
            <v>2997</v>
          </cell>
          <cell r="C379">
            <v>41620</v>
          </cell>
          <cell r="D379" t="str">
            <v xml:space="preserve">DC - SPAR NORTH RAND </v>
          </cell>
          <cell r="E379">
            <v>41624</v>
          </cell>
        </row>
        <row r="380">
          <cell r="B380">
            <v>2998</v>
          </cell>
          <cell r="C380">
            <v>41620</v>
          </cell>
          <cell r="D380" t="str">
            <v xml:space="preserve">DC - SPAR NORTH RAND </v>
          </cell>
          <cell r="E380">
            <v>41624</v>
          </cell>
        </row>
        <row r="381">
          <cell r="B381">
            <v>2999</v>
          </cell>
          <cell r="C381">
            <v>41620</v>
          </cell>
          <cell r="D381" t="str">
            <v>DI - GELUKSHOOP</v>
          </cell>
          <cell r="E381">
            <v>41621</v>
          </cell>
        </row>
        <row r="382">
          <cell r="B382">
            <v>3000</v>
          </cell>
          <cell r="C382">
            <v>41620</v>
          </cell>
          <cell r="D382" t="str">
            <v>KANSELLEER</v>
          </cell>
          <cell r="E382">
            <v>41624</v>
          </cell>
        </row>
        <row r="383">
          <cell r="B383">
            <v>3001</v>
          </cell>
          <cell r="C383">
            <v>41620</v>
          </cell>
          <cell r="D383" t="str">
            <v xml:space="preserve">DC - SPAR NORTH RAND </v>
          </cell>
          <cell r="E383">
            <v>41624</v>
          </cell>
        </row>
        <row r="384">
          <cell r="B384">
            <v>3002</v>
          </cell>
          <cell r="C384">
            <v>41620</v>
          </cell>
          <cell r="D384" t="str">
            <v>DS - CADBURY SA</v>
          </cell>
          <cell r="E384">
            <v>41620</v>
          </cell>
        </row>
        <row r="385">
          <cell r="B385">
            <v>3003</v>
          </cell>
          <cell r="C385">
            <v>41620</v>
          </cell>
          <cell r="D385" t="str">
            <v>DS - WALTKON VLEIS</v>
          </cell>
          <cell r="E385">
            <v>41619</v>
          </cell>
        </row>
        <row r="386">
          <cell r="B386">
            <v>3004</v>
          </cell>
          <cell r="C386">
            <v>41620</v>
          </cell>
          <cell r="D386" t="str">
            <v>DS - DELI SPICES</v>
          </cell>
          <cell r="E386">
            <v>41620</v>
          </cell>
        </row>
        <row r="387">
          <cell r="B387">
            <v>3005</v>
          </cell>
          <cell r="C387">
            <v>41620</v>
          </cell>
          <cell r="D387" t="str">
            <v>DI - GIDEON NEWSPAPERS</v>
          </cell>
          <cell r="E387">
            <v>41620</v>
          </cell>
        </row>
        <row r="388">
          <cell r="B388">
            <v>3006</v>
          </cell>
          <cell r="C388">
            <v>41620</v>
          </cell>
          <cell r="D388" t="str">
            <v>DS - SUNBAKE (FOODCORP)</v>
          </cell>
          <cell r="E388">
            <v>41620</v>
          </cell>
        </row>
        <row r="389">
          <cell r="B389">
            <v>3007</v>
          </cell>
          <cell r="C389">
            <v>41620</v>
          </cell>
          <cell r="D389" t="str">
            <v xml:space="preserve">DC - SPAR NORTH RAND </v>
          </cell>
          <cell r="E389">
            <v>41624</v>
          </cell>
        </row>
        <row r="390">
          <cell r="B390">
            <v>3008</v>
          </cell>
          <cell r="C390">
            <v>41620</v>
          </cell>
          <cell r="D390" t="str">
            <v>DS - MOORDDRIFT</v>
          </cell>
          <cell r="E390">
            <v>41625</v>
          </cell>
        </row>
        <row r="391">
          <cell r="B391">
            <v>3009</v>
          </cell>
          <cell r="C391">
            <v>41620</v>
          </cell>
          <cell r="D391" t="str">
            <v>DS - DANONE</v>
          </cell>
          <cell r="E391">
            <v>41622</v>
          </cell>
        </row>
        <row r="392">
          <cell r="B392">
            <v>3010</v>
          </cell>
          <cell r="C392">
            <v>41620</v>
          </cell>
          <cell r="D392" t="str">
            <v>DS - CHIPKINS BAKERY</v>
          </cell>
          <cell r="E392">
            <v>41621</v>
          </cell>
        </row>
        <row r="393">
          <cell r="B393">
            <v>3011</v>
          </cell>
          <cell r="C393">
            <v>41620</v>
          </cell>
          <cell r="D393" t="str">
            <v>DS - CLOVER BOKSBURG</v>
          </cell>
          <cell r="E393">
            <v>41622</v>
          </cell>
        </row>
        <row r="394">
          <cell r="B394">
            <v>3012</v>
          </cell>
          <cell r="C394">
            <v>41620</v>
          </cell>
          <cell r="D394" t="str">
            <v>DS - CLOVER OLIFANTSFONTEIN</v>
          </cell>
          <cell r="E394">
            <v>41622</v>
          </cell>
        </row>
        <row r="395">
          <cell r="B395">
            <v>3013</v>
          </cell>
          <cell r="C395">
            <v>41621</v>
          </cell>
          <cell r="D395" t="str">
            <v>DS - SASKO (PIONEER FOODS)</v>
          </cell>
          <cell r="E395">
            <v>41622</v>
          </cell>
        </row>
        <row r="396">
          <cell r="B396">
            <v>3014</v>
          </cell>
          <cell r="C396">
            <v>41621</v>
          </cell>
          <cell r="D396" t="str">
            <v>DS - SASKO (PIONEER FOODS)</v>
          </cell>
          <cell r="E396">
            <v>41624</v>
          </cell>
        </row>
        <row r="397">
          <cell r="B397">
            <v>3015</v>
          </cell>
          <cell r="C397">
            <v>41621</v>
          </cell>
          <cell r="D397" t="str">
            <v>DS - TIGER BRANDS SNACKS</v>
          </cell>
          <cell r="E397">
            <v>41625</v>
          </cell>
        </row>
        <row r="398">
          <cell r="B398">
            <v>3016</v>
          </cell>
          <cell r="C398">
            <v>41621</v>
          </cell>
          <cell r="D398" t="str">
            <v>DS - SUNBAKE (FOODCORP)</v>
          </cell>
          <cell r="E398">
            <v>41622</v>
          </cell>
        </row>
        <row r="399">
          <cell r="B399">
            <v>3017</v>
          </cell>
          <cell r="C399">
            <v>41621</v>
          </cell>
          <cell r="D399" t="str">
            <v>DS - RUTO MILLS (FOODCORP)</v>
          </cell>
          <cell r="E399">
            <v>41627</v>
          </cell>
        </row>
        <row r="400">
          <cell r="B400">
            <v>3018</v>
          </cell>
          <cell r="C400">
            <v>41622</v>
          </cell>
          <cell r="D400" t="str">
            <v>DI - ANY SMALL VEGETABLE SUPPLIER</v>
          </cell>
          <cell r="E400">
            <v>41622</v>
          </cell>
        </row>
        <row r="401">
          <cell r="B401">
            <v>3019</v>
          </cell>
          <cell r="C401">
            <v>41622</v>
          </cell>
          <cell r="D401" t="str">
            <v>DI - ANY SMALL VEGETABLE SUPPLIER</v>
          </cell>
          <cell r="E401">
            <v>41622</v>
          </cell>
        </row>
        <row r="402">
          <cell r="B402">
            <v>3020</v>
          </cell>
          <cell r="C402">
            <v>41622</v>
          </cell>
          <cell r="D402" t="str">
            <v>DI - NOVEL (MAXICARE)</v>
          </cell>
          <cell r="E402">
            <v>41622</v>
          </cell>
        </row>
        <row r="403">
          <cell r="B403">
            <v>3021</v>
          </cell>
          <cell r="C403">
            <v>41622</v>
          </cell>
          <cell r="D403" t="str">
            <v>DI - ANY SMALL VEGETABLE SUPPLIER</v>
          </cell>
          <cell r="E403">
            <v>41622</v>
          </cell>
        </row>
        <row r="404">
          <cell r="B404">
            <v>3022</v>
          </cell>
          <cell r="C404">
            <v>41624</v>
          </cell>
          <cell r="D404" t="str">
            <v>DS - ACE PACKAGING</v>
          </cell>
          <cell r="E404">
            <v>41624</v>
          </cell>
        </row>
        <row r="405">
          <cell r="B405">
            <v>3023</v>
          </cell>
          <cell r="C405">
            <v>41624</v>
          </cell>
          <cell r="D405" t="str">
            <v>DI - ANY SMALL VEGETABLE SUPPLIER</v>
          </cell>
          <cell r="E405">
            <v>41625</v>
          </cell>
        </row>
        <row r="406">
          <cell r="B406">
            <v>3024</v>
          </cell>
          <cell r="C406">
            <v>41624</v>
          </cell>
          <cell r="D406" t="str">
            <v>DI - ANY SMALL VEGETABLE SUPPLIER</v>
          </cell>
          <cell r="E406">
            <v>41624</v>
          </cell>
        </row>
        <row r="407">
          <cell r="B407">
            <v>3025</v>
          </cell>
          <cell r="C407">
            <v>41624</v>
          </cell>
          <cell r="D407" t="str">
            <v>DI - ANY SMALL VEGETABLE SUPPLIER</v>
          </cell>
          <cell r="E407">
            <v>41624</v>
          </cell>
        </row>
        <row r="408">
          <cell r="B408">
            <v>3026</v>
          </cell>
          <cell r="C408">
            <v>41625</v>
          </cell>
          <cell r="D408" t="str">
            <v>DS - PRIMECO MEAT</v>
          </cell>
          <cell r="E408">
            <v>41626</v>
          </cell>
        </row>
        <row r="409">
          <cell r="B409">
            <v>3027</v>
          </cell>
          <cell r="C409">
            <v>41625</v>
          </cell>
          <cell r="D409" t="str">
            <v>DI - GELUKSHOOP</v>
          </cell>
          <cell r="E409">
            <v>41626</v>
          </cell>
        </row>
        <row r="410">
          <cell r="B410">
            <v>3028</v>
          </cell>
          <cell r="C410">
            <v>41625</v>
          </cell>
          <cell r="D410" t="str">
            <v>DI - ANY SMALL VEGETABLE SUPPLIER</v>
          </cell>
          <cell r="E410">
            <v>41625</v>
          </cell>
        </row>
        <row r="411">
          <cell r="B411">
            <v>3029</v>
          </cell>
          <cell r="C411">
            <v>41625</v>
          </cell>
          <cell r="D411" t="str">
            <v>DI - GIDEON NEWSPAPERS</v>
          </cell>
          <cell r="E411">
            <v>41625</v>
          </cell>
        </row>
        <row r="412">
          <cell r="B412">
            <v>3030</v>
          </cell>
          <cell r="C412">
            <v>41625</v>
          </cell>
          <cell r="D412" t="str">
            <v>DS - BLUE RIBBON</v>
          </cell>
          <cell r="E412">
            <v>41625</v>
          </cell>
        </row>
        <row r="413">
          <cell r="B413">
            <v>3031</v>
          </cell>
          <cell r="C413">
            <v>41625</v>
          </cell>
          <cell r="D413" t="str">
            <v>DI - ANY SMALL VEGETABLE SUPPLIER</v>
          </cell>
          <cell r="E413">
            <v>41627</v>
          </cell>
        </row>
        <row r="414">
          <cell r="B414">
            <v>3032</v>
          </cell>
          <cell r="C414">
            <v>41625</v>
          </cell>
          <cell r="D414" t="str">
            <v xml:space="preserve">DC - SPAR NORTH RAND </v>
          </cell>
          <cell r="E414">
            <v>41628</v>
          </cell>
        </row>
        <row r="415">
          <cell r="B415">
            <v>3033</v>
          </cell>
          <cell r="C415">
            <v>41625</v>
          </cell>
          <cell r="D415" t="str">
            <v>DS - SASKO (PIONEER FOODS)</v>
          </cell>
          <cell r="E415">
            <v>41626</v>
          </cell>
        </row>
        <row r="416">
          <cell r="B416">
            <v>3034</v>
          </cell>
          <cell r="C416">
            <v>41625</v>
          </cell>
          <cell r="D416" t="str">
            <v xml:space="preserve">DC - SPAR NORTH RAND </v>
          </cell>
          <cell r="E416">
            <v>41631</v>
          </cell>
        </row>
        <row r="417">
          <cell r="B417">
            <v>3035</v>
          </cell>
          <cell r="C417">
            <v>41626</v>
          </cell>
          <cell r="D417" t="str">
            <v xml:space="preserve">DC - SPAR NORTH RAND </v>
          </cell>
          <cell r="E417">
            <v>41628</v>
          </cell>
        </row>
        <row r="418">
          <cell r="B418">
            <v>3036</v>
          </cell>
          <cell r="C418">
            <v>41626</v>
          </cell>
          <cell r="D418" t="str">
            <v>DS - SUNBAKE (FOODCORP)</v>
          </cell>
          <cell r="E418">
            <v>41631</v>
          </cell>
        </row>
        <row r="419">
          <cell r="B419">
            <v>3037</v>
          </cell>
          <cell r="C419">
            <v>41626</v>
          </cell>
          <cell r="D419" t="str">
            <v>DS - ON THE DOT (MEDIA 24)</v>
          </cell>
          <cell r="E419">
            <v>41625</v>
          </cell>
        </row>
        <row r="420">
          <cell r="B420">
            <v>3038</v>
          </cell>
          <cell r="C420">
            <v>41626</v>
          </cell>
          <cell r="D420" t="str">
            <v>DS - NESTLE S A PTY LTD</v>
          </cell>
          <cell r="E420">
            <v>41625</v>
          </cell>
        </row>
        <row r="421">
          <cell r="B421">
            <v>3039</v>
          </cell>
          <cell r="C421">
            <v>41626</v>
          </cell>
          <cell r="D421" t="str">
            <v>DS - MOORDDRIFT</v>
          </cell>
          <cell r="E421">
            <v>41626</v>
          </cell>
        </row>
        <row r="422">
          <cell r="B422">
            <v>3040</v>
          </cell>
          <cell r="C422">
            <v>41626</v>
          </cell>
          <cell r="D422" t="str">
            <v>DS - PREMIER MILLING</v>
          </cell>
          <cell r="E422">
            <v>41628</v>
          </cell>
        </row>
        <row r="423">
          <cell r="B423">
            <v>3041</v>
          </cell>
          <cell r="C423">
            <v>41626</v>
          </cell>
          <cell r="D423" t="str">
            <v>DS - SIMBA GROUP LIMITED</v>
          </cell>
          <cell r="E423">
            <v>41628</v>
          </cell>
        </row>
        <row r="424">
          <cell r="B424">
            <v>3042</v>
          </cell>
          <cell r="C424">
            <v>41626</v>
          </cell>
          <cell r="D424" t="str">
            <v>DS - COCA COLA FORTUNE</v>
          </cell>
          <cell r="E424">
            <v>41628</v>
          </cell>
        </row>
        <row r="425">
          <cell r="B425">
            <v>3043</v>
          </cell>
          <cell r="C425">
            <v>41626</v>
          </cell>
          <cell r="D425" t="str">
            <v>DS - CLOVER OLIFANTSFONTEIN</v>
          </cell>
          <cell r="E425">
            <v>41627</v>
          </cell>
        </row>
        <row r="426">
          <cell r="B426">
            <v>3044</v>
          </cell>
          <cell r="C426">
            <v>41626</v>
          </cell>
          <cell r="D426" t="str">
            <v>DS - CLOVER BOKSBURG</v>
          </cell>
          <cell r="E426">
            <v>41627</v>
          </cell>
        </row>
        <row r="427">
          <cell r="B427">
            <v>3045</v>
          </cell>
          <cell r="C427">
            <v>41626</v>
          </cell>
          <cell r="D427" t="str">
            <v>DS - DANONE</v>
          </cell>
          <cell r="E427">
            <v>41627</v>
          </cell>
        </row>
        <row r="428">
          <cell r="B428">
            <v>3046</v>
          </cell>
          <cell r="C428">
            <v>41626</v>
          </cell>
          <cell r="D428" t="str">
            <v>DS - SUNBAKE (FOODCORP)</v>
          </cell>
          <cell r="E428">
            <v>41627</v>
          </cell>
        </row>
        <row r="429">
          <cell r="B429">
            <v>3047</v>
          </cell>
          <cell r="C429">
            <v>41626</v>
          </cell>
          <cell r="D429" t="str">
            <v>DS - SASKO (PIONEER FOODS)</v>
          </cell>
          <cell r="E429">
            <v>41627</v>
          </cell>
        </row>
        <row r="430">
          <cell r="B430">
            <v>3048</v>
          </cell>
          <cell r="C430">
            <v>41626</v>
          </cell>
          <cell r="D430" t="str">
            <v>DS - BLUE RIBBON</v>
          </cell>
          <cell r="E430">
            <v>41627</v>
          </cell>
        </row>
        <row r="431">
          <cell r="B431">
            <v>3049</v>
          </cell>
          <cell r="C431">
            <v>41626</v>
          </cell>
          <cell r="D431" t="str">
            <v>DS - CHIPKINS BAKERY</v>
          </cell>
          <cell r="E431">
            <v>41628</v>
          </cell>
        </row>
        <row r="432">
          <cell r="B432">
            <v>3050</v>
          </cell>
          <cell r="C432">
            <v>41626</v>
          </cell>
          <cell r="D432" t="str">
            <v>DS - RETAIL BRANDS</v>
          </cell>
          <cell r="E432">
            <v>41629</v>
          </cell>
        </row>
        <row r="433">
          <cell r="B433">
            <v>3051</v>
          </cell>
          <cell r="C433">
            <v>41627</v>
          </cell>
          <cell r="D433" t="str">
            <v>DI - WATERBERG EGGS</v>
          </cell>
          <cell r="E433">
            <v>41631</v>
          </cell>
        </row>
        <row r="434">
          <cell r="B434">
            <v>3052</v>
          </cell>
          <cell r="C434">
            <v>41627</v>
          </cell>
          <cell r="D434" t="str">
            <v>DI - ANY SMALL VEGETABLE SUPPLIER</v>
          </cell>
          <cell r="E434">
            <v>41628</v>
          </cell>
        </row>
        <row r="435">
          <cell r="B435">
            <v>3053</v>
          </cell>
          <cell r="C435">
            <v>41627</v>
          </cell>
          <cell r="D435" t="str">
            <v>DS - MOORDDRIFT</v>
          </cell>
          <cell r="E435">
            <v>41628</v>
          </cell>
        </row>
        <row r="436">
          <cell r="B436">
            <v>3054</v>
          </cell>
          <cell r="C436">
            <v>41627</v>
          </cell>
          <cell r="D436" t="str">
            <v>DI - NOVEL (MAXICARE)</v>
          </cell>
          <cell r="E436">
            <v>41628</v>
          </cell>
        </row>
        <row r="437">
          <cell r="B437">
            <v>3055</v>
          </cell>
          <cell r="C437">
            <v>41627</v>
          </cell>
          <cell r="D437" t="str">
            <v>DI - ANY SMALL VEGETABLE SUPPLIER</v>
          </cell>
          <cell r="E437">
            <v>41628</v>
          </cell>
        </row>
        <row r="438">
          <cell r="B438">
            <v>3056</v>
          </cell>
          <cell r="C438">
            <v>41627</v>
          </cell>
          <cell r="D438" t="str">
            <v>DI - ANY SMALL VEGETABLE SUPPLIER</v>
          </cell>
          <cell r="E438">
            <v>41628</v>
          </cell>
        </row>
        <row r="439">
          <cell r="B439">
            <v>3057</v>
          </cell>
          <cell r="C439">
            <v>41627</v>
          </cell>
          <cell r="D439" t="str">
            <v xml:space="preserve">DC - SPAR NORTH RAND </v>
          </cell>
          <cell r="E439">
            <v>41628</v>
          </cell>
        </row>
        <row r="440">
          <cell r="B440">
            <v>3058</v>
          </cell>
          <cell r="C440">
            <v>41627</v>
          </cell>
          <cell r="D440" t="str">
            <v xml:space="preserve">DC - SPAR NORTH RAND </v>
          </cell>
          <cell r="E440">
            <v>41628</v>
          </cell>
        </row>
        <row r="441">
          <cell r="B441">
            <v>3059</v>
          </cell>
          <cell r="C441">
            <v>41627</v>
          </cell>
          <cell r="D441" t="str">
            <v xml:space="preserve">DC - SPAR NORTH RAND </v>
          </cell>
          <cell r="E441">
            <v>41631</v>
          </cell>
        </row>
        <row r="442">
          <cell r="B442">
            <v>3060</v>
          </cell>
          <cell r="C442">
            <v>41627</v>
          </cell>
          <cell r="D442" t="str">
            <v>DS - SUNBAKE (FOODCORP)</v>
          </cell>
          <cell r="E442">
            <v>41628</v>
          </cell>
        </row>
        <row r="443">
          <cell r="B443">
            <v>3061</v>
          </cell>
          <cell r="C443">
            <v>41627</v>
          </cell>
          <cell r="D443" t="str">
            <v>DS - SASKO (PIONEER FOODS)</v>
          </cell>
          <cell r="E443">
            <v>41628</v>
          </cell>
        </row>
        <row r="444">
          <cell r="B444">
            <v>3062</v>
          </cell>
          <cell r="C444">
            <v>41628</v>
          </cell>
          <cell r="D444" t="str">
            <v>DI - NOVEL (MAXICARE)</v>
          </cell>
          <cell r="E444">
            <v>41627</v>
          </cell>
        </row>
        <row r="445">
          <cell r="B445">
            <v>3063</v>
          </cell>
          <cell r="C445">
            <v>41628</v>
          </cell>
          <cell r="D445" t="str">
            <v>DS - RNA</v>
          </cell>
          <cell r="E445">
            <v>41627</v>
          </cell>
        </row>
        <row r="446">
          <cell r="B446">
            <v>3064</v>
          </cell>
          <cell r="C446">
            <v>41628</v>
          </cell>
          <cell r="D446" t="str">
            <v xml:space="preserve">DC - SPAR NORTH RAND </v>
          </cell>
          <cell r="E446">
            <v>41631</v>
          </cell>
        </row>
        <row r="447">
          <cell r="B447">
            <v>3065</v>
          </cell>
          <cell r="C447">
            <v>41628</v>
          </cell>
          <cell r="D447" t="str">
            <v xml:space="preserve">DC - SPAR NORTH RAND </v>
          </cell>
          <cell r="E447">
            <v>41631</v>
          </cell>
        </row>
        <row r="448">
          <cell r="B448">
            <v>3066</v>
          </cell>
          <cell r="C448">
            <v>41628</v>
          </cell>
          <cell r="D448" t="str">
            <v>DS - CLOVER OLIFANTSFONTEIN</v>
          </cell>
          <cell r="E448">
            <v>41629</v>
          </cell>
        </row>
        <row r="449">
          <cell r="B449">
            <v>3067</v>
          </cell>
          <cell r="C449">
            <v>41628</v>
          </cell>
          <cell r="D449" t="str">
            <v>DS - DANONE</v>
          </cell>
          <cell r="E449">
            <v>41629</v>
          </cell>
        </row>
        <row r="450">
          <cell r="B450">
            <v>3068</v>
          </cell>
          <cell r="C450">
            <v>41628</v>
          </cell>
          <cell r="D450" t="str">
            <v>DS - BLUE RIBBON</v>
          </cell>
          <cell r="E450">
            <v>41629</v>
          </cell>
        </row>
        <row r="451">
          <cell r="B451">
            <v>3069</v>
          </cell>
          <cell r="C451">
            <v>41628</v>
          </cell>
          <cell r="D451" t="str">
            <v>DS - SASKO (PIONEER FOODS)</v>
          </cell>
          <cell r="E451">
            <v>41629</v>
          </cell>
        </row>
        <row r="452">
          <cell r="B452">
            <v>3070</v>
          </cell>
          <cell r="C452">
            <v>41628</v>
          </cell>
          <cell r="D452" t="str">
            <v>DS - SUNBAKE (FOODCORP)</v>
          </cell>
          <cell r="E452">
            <v>41629</v>
          </cell>
        </row>
        <row r="453">
          <cell r="B453">
            <v>3071</v>
          </cell>
          <cell r="C453">
            <v>41629</v>
          </cell>
          <cell r="D453" t="str">
            <v>DS - NATIONAL BRANDS LIMITED</v>
          </cell>
          <cell r="E453">
            <v>41628</v>
          </cell>
        </row>
        <row r="454">
          <cell r="B454">
            <v>3072</v>
          </cell>
          <cell r="C454">
            <v>41628</v>
          </cell>
          <cell r="D454" t="str">
            <v>DS - SASKO (PIONEER FOODS)</v>
          </cell>
          <cell r="E454">
            <v>41631</v>
          </cell>
        </row>
        <row r="455">
          <cell r="B455">
            <v>3073</v>
          </cell>
          <cell r="C455">
            <v>41628</v>
          </cell>
          <cell r="D455" t="str">
            <v>DI - GIDEON NEWSPAPERS</v>
          </cell>
          <cell r="E455">
            <v>41628</v>
          </cell>
        </row>
        <row r="456">
          <cell r="B456">
            <v>3074</v>
          </cell>
          <cell r="C456">
            <v>41631</v>
          </cell>
          <cell r="D456" t="str">
            <v>DI - ANY SMALL VEGETABLE SUPPLIER</v>
          </cell>
          <cell r="E456">
            <v>41631</v>
          </cell>
        </row>
        <row r="457">
          <cell r="B457">
            <v>3075</v>
          </cell>
          <cell r="C457">
            <v>41631</v>
          </cell>
          <cell r="D457" t="str">
            <v>DI - GIDEON NEWSPAPERS</v>
          </cell>
          <cell r="E457">
            <v>41631</v>
          </cell>
        </row>
        <row r="458">
          <cell r="B458">
            <v>3076</v>
          </cell>
          <cell r="C458">
            <v>41631</v>
          </cell>
          <cell r="D458" t="str">
            <v>DS - WALTKON VLEIS</v>
          </cell>
          <cell r="E458">
            <v>41631</v>
          </cell>
        </row>
        <row r="459">
          <cell r="B459">
            <v>3077</v>
          </cell>
          <cell r="C459">
            <v>41631</v>
          </cell>
          <cell r="D459" t="str">
            <v>DS - MOORDDRIFT</v>
          </cell>
          <cell r="E459">
            <v>41632</v>
          </cell>
        </row>
        <row r="460">
          <cell r="B460">
            <v>3078</v>
          </cell>
          <cell r="C460">
            <v>41631</v>
          </cell>
          <cell r="D460" t="str">
            <v>DS - COCA COLA FORTUNE</v>
          </cell>
          <cell r="E460">
            <v>41632</v>
          </cell>
        </row>
        <row r="461">
          <cell r="B461">
            <v>3079</v>
          </cell>
          <cell r="C461">
            <v>41631</v>
          </cell>
          <cell r="D461" t="str">
            <v>DS - DANONE</v>
          </cell>
          <cell r="E461">
            <v>41632</v>
          </cell>
        </row>
        <row r="462">
          <cell r="B462">
            <v>3080</v>
          </cell>
          <cell r="C462">
            <v>41631</v>
          </cell>
          <cell r="D462" t="str">
            <v>DS - CLOVER OLIFANTSFONTEIN</v>
          </cell>
          <cell r="E462">
            <v>41632</v>
          </cell>
        </row>
        <row r="463">
          <cell r="B463">
            <v>3081</v>
          </cell>
          <cell r="C463">
            <v>41631</v>
          </cell>
          <cell r="D463" t="str">
            <v>DI - GELUKSHOOP</v>
          </cell>
          <cell r="E463">
            <v>41631</v>
          </cell>
        </row>
        <row r="464">
          <cell r="B464">
            <v>3082</v>
          </cell>
          <cell r="C464">
            <v>41631</v>
          </cell>
          <cell r="D464" t="str">
            <v>DS - SUNBAKE (FOODCORP)</v>
          </cell>
          <cell r="E464">
            <v>41632</v>
          </cell>
        </row>
        <row r="465">
          <cell r="B465">
            <v>3083</v>
          </cell>
          <cell r="C465">
            <v>41631</v>
          </cell>
          <cell r="D465" t="str">
            <v>DS - SASKO (PIONEER FOODS)</v>
          </cell>
          <cell r="E465">
            <v>41632</v>
          </cell>
        </row>
        <row r="466">
          <cell r="B466">
            <v>3084</v>
          </cell>
          <cell r="C466">
            <v>41631</v>
          </cell>
          <cell r="D466" t="str">
            <v>DS - SASKO (PIONEER FOODS)</v>
          </cell>
          <cell r="E466">
            <v>41634</v>
          </cell>
        </row>
        <row r="467">
          <cell r="B467">
            <v>3085</v>
          </cell>
          <cell r="C467">
            <v>41631</v>
          </cell>
          <cell r="D467" t="str">
            <v>DS - BLUE RIBBON</v>
          </cell>
          <cell r="E467">
            <v>41632</v>
          </cell>
        </row>
        <row r="468">
          <cell r="B468">
            <v>3086</v>
          </cell>
          <cell r="C468">
            <v>41631</v>
          </cell>
          <cell r="D468" t="str">
            <v>DS - PREMIER MILLING</v>
          </cell>
          <cell r="E468">
            <v>41635</v>
          </cell>
        </row>
        <row r="469">
          <cell r="B469">
            <v>3087</v>
          </cell>
          <cell r="C469">
            <v>41631</v>
          </cell>
          <cell r="D469" t="str">
            <v>DS -TIGER MILLING (maize)</v>
          </cell>
          <cell r="E469">
            <v>41635</v>
          </cell>
        </row>
        <row r="470">
          <cell r="B470">
            <v>3088</v>
          </cell>
          <cell r="C470">
            <v>41631</v>
          </cell>
          <cell r="D470" t="str">
            <v>DS -TIGER MILLING (maize)</v>
          </cell>
          <cell r="E470">
            <v>41635</v>
          </cell>
        </row>
        <row r="471">
          <cell r="B471">
            <v>3089</v>
          </cell>
          <cell r="C471">
            <v>41631</v>
          </cell>
          <cell r="D471" t="str">
            <v>DS - TIGER BRANDS SNACKS</v>
          </cell>
          <cell r="E471">
            <v>41635</v>
          </cell>
        </row>
        <row r="472">
          <cell r="B472">
            <v>3090</v>
          </cell>
          <cell r="C472">
            <v>41631</v>
          </cell>
          <cell r="D472" t="str">
            <v>DS - SIMBA GROUP LIMITED</v>
          </cell>
          <cell r="E472">
            <v>41632</v>
          </cell>
        </row>
        <row r="473">
          <cell r="B473">
            <v>3091</v>
          </cell>
          <cell r="C473">
            <v>41631</v>
          </cell>
          <cell r="D473" t="str">
            <v>DS - ON THE DOT (MEDIA 24)</v>
          </cell>
          <cell r="E473">
            <v>41631</v>
          </cell>
        </row>
        <row r="474">
          <cell r="B474">
            <v>3092</v>
          </cell>
          <cell r="C474">
            <v>41632</v>
          </cell>
          <cell r="D474" t="str">
            <v>DI - NOVEL (MAXICARE)</v>
          </cell>
          <cell r="E474">
            <v>41632</v>
          </cell>
        </row>
        <row r="475">
          <cell r="B475">
            <v>3093</v>
          </cell>
          <cell r="C475">
            <v>41632</v>
          </cell>
          <cell r="D475" t="str">
            <v>DI - ANY SMALL VEGETABLE SUPPLIER</v>
          </cell>
          <cell r="E475">
            <v>41632</v>
          </cell>
        </row>
        <row r="476">
          <cell r="B476">
            <v>3094</v>
          </cell>
          <cell r="C476">
            <v>41632</v>
          </cell>
          <cell r="D476" t="str">
            <v>DI - ANY SMALL VEGETABLE SUPPLIER</v>
          </cell>
          <cell r="E476">
            <v>41632</v>
          </cell>
        </row>
        <row r="477">
          <cell r="B477">
            <v>3095</v>
          </cell>
          <cell r="C477">
            <v>41632</v>
          </cell>
          <cell r="D477" t="str">
            <v>DS - COCA COLA FORTUNE</v>
          </cell>
          <cell r="E477">
            <v>41638</v>
          </cell>
        </row>
        <row r="478">
          <cell r="B478">
            <v>3096</v>
          </cell>
          <cell r="C478">
            <v>41632</v>
          </cell>
          <cell r="D478" t="str">
            <v>DS - MOORDDRIFT</v>
          </cell>
          <cell r="E478">
            <v>41635</v>
          </cell>
        </row>
        <row r="479">
          <cell r="B479">
            <v>3097</v>
          </cell>
          <cell r="C479">
            <v>41632</v>
          </cell>
          <cell r="D479" t="str">
            <v>DI - ANY SMALL VEGETABLE SUPPLIER</v>
          </cell>
          <cell r="E479">
            <v>41632</v>
          </cell>
        </row>
        <row r="480">
          <cell r="B480">
            <v>3098</v>
          </cell>
          <cell r="C480">
            <v>41635</v>
          </cell>
          <cell r="D480" t="str">
            <v xml:space="preserve">DC - SPAR NORTH RAND </v>
          </cell>
          <cell r="E480">
            <v>41638</v>
          </cell>
        </row>
        <row r="481">
          <cell r="B481">
            <v>3099</v>
          </cell>
          <cell r="C481">
            <v>41632</v>
          </cell>
          <cell r="D481" t="str">
            <v>DS - COCA COLA FORTUNE</v>
          </cell>
          <cell r="E481">
            <v>41638</v>
          </cell>
        </row>
        <row r="482">
          <cell r="B482">
            <v>3100</v>
          </cell>
          <cell r="C482">
            <v>41635</v>
          </cell>
          <cell r="D482" t="str">
            <v>DS - WALTKON VLEIS</v>
          </cell>
          <cell r="E482">
            <v>41636</v>
          </cell>
        </row>
        <row r="483">
          <cell r="B483">
            <v>3101</v>
          </cell>
          <cell r="C483">
            <v>41634</v>
          </cell>
          <cell r="D483" t="str">
            <v xml:space="preserve">DC - SPAR NORTH RAND </v>
          </cell>
          <cell r="E483">
            <v>41638</v>
          </cell>
        </row>
        <row r="484">
          <cell r="B484">
            <v>3102</v>
          </cell>
          <cell r="C484">
            <v>41634</v>
          </cell>
          <cell r="D484" t="str">
            <v xml:space="preserve">DC - SPAR NORTH RAND </v>
          </cell>
          <cell r="E484">
            <v>41638</v>
          </cell>
        </row>
        <row r="485">
          <cell r="B485">
            <v>3103</v>
          </cell>
          <cell r="C485">
            <v>41634</v>
          </cell>
          <cell r="D485" t="str">
            <v xml:space="preserve">DC - SPAR NORTH RAND </v>
          </cell>
          <cell r="E485">
            <v>41638</v>
          </cell>
        </row>
        <row r="486">
          <cell r="B486">
            <v>3104</v>
          </cell>
          <cell r="C486">
            <v>41634</v>
          </cell>
          <cell r="D486" t="str">
            <v xml:space="preserve">DC - SPAR NORTH RAND </v>
          </cell>
          <cell r="E486">
            <v>41638</v>
          </cell>
        </row>
        <row r="487">
          <cell r="B487">
            <v>3105</v>
          </cell>
          <cell r="C487">
            <v>41635</v>
          </cell>
          <cell r="D487" t="str">
            <v>DS - CLOVER BOKSBURG</v>
          </cell>
          <cell r="E487">
            <v>41636</v>
          </cell>
        </row>
        <row r="488">
          <cell r="B488">
            <v>3106</v>
          </cell>
          <cell r="C488">
            <v>41635</v>
          </cell>
          <cell r="D488" t="str">
            <v>DS - DANONE</v>
          </cell>
          <cell r="E488">
            <v>41636</v>
          </cell>
        </row>
        <row r="489">
          <cell r="B489">
            <v>3107</v>
          </cell>
          <cell r="C489">
            <v>41635</v>
          </cell>
          <cell r="D489" t="str">
            <v>DS - SUNBAKE (FOODCORP)</v>
          </cell>
          <cell r="E489">
            <v>41636</v>
          </cell>
        </row>
        <row r="490">
          <cell r="B490">
            <v>3108</v>
          </cell>
          <cell r="C490">
            <v>41635</v>
          </cell>
          <cell r="D490" t="str">
            <v>DI - ANY SMALL VEGETABLE SUPPLIER</v>
          </cell>
          <cell r="E490">
            <v>41635</v>
          </cell>
        </row>
        <row r="491">
          <cell r="B491">
            <v>3109</v>
          </cell>
          <cell r="C491">
            <v>41635</v>
          </cell>
          <cell r="D491" t="str">
            <v>DS - SUNBAKE (FOODCORP)</v>
          </cell>
          <cell r="E491">
            <v>41635</v>
          </cell>
        </row>
        <row r="492">
          <cell r="B492">
            <v>3110</v>
          </cell>
          <cell r="C492">
            <v>41635</v>
          </cell>
          <cell r="D492" t="str">
            <v>DI - ANY SMALL VEGETABLE SUPPLIER</v>
          </cell>
          <cell r="E492">
            <v>41635</v>
          </cell>
        </row>
        <row r="493">
          <cell r="B493">
            <v>3111</v>
          </cell>
          <cell r="C493">
            <v>41635</v>
          </cell>
          <cell r="D493" t="str">
            <v>DS - SASKO (PIONEER FOODS)</v>
          </cell>
          <cell r="E493">
            <v>41636</v>
          </cell>
        </row>
        <row r="494">
          <cell r="B494">
            <v>3112</v>
          </cell>
          <cell r="C494">
            <v>41635</v>
          </cell>
          <cell r="D494" t="str">
            <v>DS - SASKO (PIONEER FOODS)</v>
          </cell>
          <cell r="E494">
            <v>41638</v>
          </cell>
        </row>
        <row r="495">
          <cell r="B495">
            <v>3113</v>
          </cell>
          <cell r="C495">
            <v>41635</v>
          </cell>
          <cell r="D495" t="str">
            <v>DS - BLUE RIBBON</v>
          </cell>
          <cell r="E495">
            <v>41639</v>
          </cell>
        </row>
        <row r="496">
          <cell r="B496">
            <v>3114</v>
          </cell>
          <cell r="C496">
            <v>41635</v>
          </cell>
          <cell r="D496" t="str">
            <v>DI - ANY SMALL VEGETABLE SUPPLIER</v>
          </cell>
          <cell r="E496">
            <v>41635</v>
          </cell>
        </row>
        <row r="497">
          <cell r="B497">
            <v>3115</v>
          </cell>
          <cell r="C497">
            <v>41635</v>
          </cell>
          <cell r="D497" t="str">
            <v>DI - ANY SMALL VEGETABLE SUPPLIER</v>
          </cell>
          <cell r="E497">
            <v>41636</v>
          </cell>
        </row>
        <row r="498">
          <cell r="B498">
            <v>3116</v>
          </cell>
          <cell r="C498">
            <v>41635</v>
          </cell>
          <cell r="D498" t="str">
            <v>DI - ANY SMALL VEGETABLE SUPPLIER</v>
          </cell>
          <cell r="E498">
            <v>41635</v>
          </cell>
        </row>
        <row r="499">
          <cell r="B499">
            <v>3117</v>
          </cell>
          <cell r="C499">
            <v>41638</v>
          </cell>
          <cell r="D499" t="str">
            <v>DI - WATERBERG EGGS</v>
          </cell>
          <cell r="E499">
            <v>41635</v>
          </cell>
        </row>
        <row r="500">
          <cell r="B500">
            <v>3118</v>
          </cell>
          <cell r="C500">
            <v>41638</v>
          </cell>
          <cell r="D500" t="str">
            <v>DI - GELUKSHOOP</v>
          </cell>
          <cell r="E500">
            <v>41638</v>
          </cell>
        </row>
        <row r="501">
          <cell r="B501">
            <v>3119</v>
          </cell>
          <cell r="C501">
            <v>41638</v>
          </cell>
          <cell r="D501" t="str">
            <v>DS - WALTKON VLEIS</v>
          </cell>
          <cell r="E501">
            <v>41639</v>
          </cell>
        </row>
        <row r="502">
          <cell r="B502">
            <v>3120</v>
          </cell>
          <cell r="C502">
            <v>41638</v>
          </cell>
          <cell r="D502" t="str">
            <v>DS - MOORDDRIFT</v>
          </cell>
          <cell r="E502">
            <v>41639</v>
          </cell>
        </row>
        <row r="503">
          <cell r="B503">
            <v>3121</v>
          </cell>
          <cell r="C503">
            <v>41638</v>
          </cell>
          <cell r="D503" t="str">
            <v>DS - WALTKON VLEIS</v>
          </cell>
          <cell r="E503">
            <v>41639</v>
          </cell>
        </row>
        <row r="504">
          <cell r="B504">
            <v>3122</v>
          </cell>
          <cell r="C504">
            <v>41638</v>
          </cell>
          <cell r="D504" t="str">
            <v>DS - SIMBA GROUP LIMITED</v>
          </cell>
          <cell r="E504">
            <v>41639</v>
          </cell>
        </row>
        <row r="505">
          <cell r="B505">
            <v>3123</v>
          </cell>
          <cell r="C505">
            <v>41638</v>
          </cell>
          <cell r="D505" t="str">
            <v>DS - ON THE DOT (MEDIA 24)</v>
          </cell>
          <cell r="E505">
            <v>41638</v>
          </cell>
        </row>
        <row r="506">
          <cell r="B506">
            <v>3124</v>
          </cell>
          <cell r="C506">
            <v>41638</v>
          </cell>
          <cell r="D506" t="str">
            <v>DS - RUTO MILLS (FOODCORP)</v>
          </cell>
          <cell r="E506">
            <v>41641</v>
          </cell>
        </row>
        <row r="507">
          <cell r="B507">
            <v>3125</v>
          </cell>
          <cell r="C507">
            <v>41638</v>
          </cell>
          <cell r="D507" t="str">
            <v>DI - GIDEON NEWSPAPERS</v>
          </cell>
          <cell r="E507">
            <v>41638</v>
          </cell>
        </row>
        <row r="508">
          <cell r="B508">
            <v>3126</v>
          </cell>
          <cell r="C508">
            <v>41639</v>
          </cell>
          <cell r="D508" t="str">
            <v xml:space="preserve">DC - SPAR NORTH RAND </v>
          </cell>
          <cell r="E508">
            <v>41639</v>
          </cell>
        </row>
        <row r="509">
          <cell r="B509">
            <v>3127</v>
          </cell>
          <cell r="C509">
            <v>41638</v>
          </cell>
          <cell r="D509" t="str">
            <v>DI - ANY SMALL VEGETABLE SUPPLIER</v>
          </cell>
          <cell r="E509">
            <v>41639</v>
          </cell>
        </row>
        <row r="510">
          <cell r="B510">
            <v>3128</v>
          </cell>
          <cell r="C510">
            <v>41639</v>
          </cell>
          <cell r="D510" t="str">
            <v>DI - GELUKSHOOP</v>
          </cell>
          <cell r="E510">
            <v>41642</v>
          </cell>
        </row>
        <row r="511">
          <cell r="B511">
            <v>3129</v>
          </cell>
          <cell r="C511">
            <v>41639</v>
          </cell>
          <cell r="D511" t="str">
            <v xml:space="preserve">DC - SPAR NORTH RAND </v>
          </cell>
          <cell r="E511">
            <v>41642</v>
          </cell>
        </row>
        <row r="512">
          <cell r="B512">
            <v>3130</v>
          </cell>
          <cell r="C512">
            <v>41639</v>
          </cell>
          <cell r="D512" t="str">
            <v xml:space="preserve">DC - SPAR NORTH RAND </v>
          </cell>
          <cell r="E512">
            <v>41666</v>
          </cell>
        </row>
        <row r="513">
          <cell r="B513">
            <v>3131</v>
          </cell>
          <cell r="C513">
            <v>41639</v>
          </cell>
          <cell r="D513" t="str">
            <v xml:space="preserve">DC - SPAR NORTH RAND </v>
          </cell>
          <cell r="E513">
            <v>41673</v>
          </cell>
        </row>
        <row r="514">
          <cell r="B514">
            <v>3132</v>
          </cell>
          <cell r="C514">
            <v>41639</v>
          </cell>
          <cell r="D514" t="str">
            <v xml:space="preserve">DC - SPAR NORTH RAND </v>
          </cell>
          <cell r="E514">
            <v>41680</v>
          </cell>
        </row>
        <row r="515">
          <cell r="B515">
            <v>3133</v>
          </cell>
          <cell r="C515">
            <v>41639</v>
          </cell>
          <cell r="D515" t="str">
            <v xml:space="preserve">DC - SPAR NORTH RAND </v>
          </cell>
          <cell r="E515">
            <v>41649</v>
          </cell>
        </row>
        <row r="516">
          <cell r="B516">
            <v>3134</v>
          </cell>
          <cell r="C516">
            <v>41639</v>
          </cell>
          <cell r="D516" t="str">
            <v>DS - SUNBAKE (FOODCORP)</v>
          </cell>
          <cell r="E516">
            <v>41639</v>
          </cell>
        </row>
        <row r="517">
          <cell r="B517">
            <v>3135</v>
          </cell>
          <cell r="C517">
            <v>41639</v>
          </cell>
          <cell r="D517" t="str">
            <v>DI - ANY SMALL VEGETABLE SUPPLIER</v>
          </cell>
          <cell r="E517">
            <v>41639</v>
          </cell>
        </row>
        <row r="518">
          <cell r="B518">
            <v>3136</v>
          </cell>
          <cell r="C518">
            <v>41639</v>
          </cell>
          <cell r="D518" t="str">
            <v>DS - PREMIER MILLING</v>
          </cell>
          <cell r="E518">
            <v>41642</v>
          </cell>
        </row>
        <row r="519">
          <cell r="B519">
            <v>3137</v>
          </cell>
          <cell r="C519">
            <v>41639</v>
          </cell>
          <cell r="D519" t="str">
            <v>DS - DANONE</v>
          </cell>
          <cell r="E519">
            <v>41641</v>
          </cell>
        </row>
        <row r="520">
          <cell r="B520">
            <v>3138</v>
          </cell>
          <cell r="C520">
            <v>41639</v>
          </cell>
          <cell r="D520" t="str">
            <v>DS - CLOVER BOKSBURG</v>
          </cell>
          <cell r="E520">
            <v>41641</v>
          </cell>
        </row>
        <row r="521">
          <cell r="B521">
            <v>3139</v>
          </cell>
          <cell r="C521">
            <v>41639</v>
          </cell>
          <cell r="D521" t="str">
            <v>DS - CLOVER BOKSBURG</v>
          </cell>
          <cell r="E521">
            <v>41641</v>
          </cell>
        </row>
        <row r="522">
          <cell r="B522">
            <v>3140</v>
          </cell>
          <cell r="C522">
            <v>41639</v>
          </cell>
          <cell r="D522" t="str">
            <v>DS - SASKO (PIONEER FOODS)</v>
          </cell>
          <cell r="E522">
            <v>41641</v>
          </cell>
        </row>
        <row r="523">
          <cell r="B523">
            <v>3141</v>
          </cell>
          <cell r="C523">
            <v>41639</v>
          </cell>
          <cell r="D523" t="str">
            <v>DS - BLUE RIBBON</v>
          </cell>
          <cell r="E523">
            <v>41641</v>
          </cell>
        </row>
        <row r="524">
          <cell r="B524">
            <v>3142</v>
          </cell>
          <cell r="C524">
            <v>41639</v>
          </cell>
          <cell r="D524" t="str">
            <v>DS - BLUE RIBBON</v>
          </cell>
          <cell r="E524">
            <v>41641</v>
          </cell>
        </row>
        <row r="525">
          <cell r="B525">
            <v>3143</v>
          </cell>
          <cell r="C525">
            <v>41639</v>
          </cell>
          <cell r="D525" t="str">
            <v xml:space="preserve">DC - SPAR NORTH RAND </v>
          </cell>
          <cell r="E525">
            <v>41642</v>
          </cell>
        </row>
        <row r="526">
          <cell r="B526">
            <v>3144</v>
          </cell>
          <cell r="C526">
            <v>41634</v>
          </cell>
          <cell r="D526" t="str">
            <v xml:space="preserve">DC - SPAR NORTH RAND </v>
          </cell>
          <cell r="E526">
            <v>41639</v>
          </cell>
        </row>
        <row r="527">
          <cell r="B527">
            <v>3145</v>
          </cell>
          <cell r="C527">
            <v>41639</v>
          </cell>
          <cell r="D527" t="str">
            <v>DS - CHIPKINS BAKERY</v>
          </cell>
          <cell r="E527">
            <v>41642</v>
          </cell>
        </row>
        <row r="528">
          <cell r="B528">
            <v>3146</v>
          </cell>
          <cell r="C528">
            <v>41641</v>
          </cell>
          <cell r="D528" t="str">
            <v>DS - SUNBAKE (FOODCORP)</v>
          </cell>
          <cell r="E528">
            <v>41641</v>
          </cell>
        </row>
        <row r="529">
          <cell r="B529">
            <v>3147</v>
          </cell>
          <cell r="C529">
            <v>41641</v>
          </cell>
          <cell r="D529" t="str">
            <v xml:space="preserve">DC - SPAR NORTH RAND </v>
          </cell>
          <cell r="E529">
            <v>41645</v>
          </cell>
        </row>
        <row r="530">
          <cell r="B530">
            <v>3148</v>
          </cell>
          <cell r="C530">
            <v>41641</v>
          </cell>
          <cell r="D530" t="str">
            <v xml:space="preserve">DC - SPAR NORTH RAND </v>
          </cell>
          <cell r="E530">
            <v>41645</v>
          </cell>
        </row>
        <row r="531">
          <cell r="B531">
            <v>3149</v>
          </cell>
          <cell r="C531">
            <v>41641</v>
          </cell>
          <cell r="D531" t="str">
            <v>DS - MOORDDRIFT</v>
          </cell>
          <cell r="E531">
            <v>41642</v>
          </cell>
        </row>
        <row r="532">
          <cell r="B532">
            <v>3150</v>
          </cell>
          <cell r="C532">
            <v>41641</v>
          </cell>
          <cell r="D532" t="str">
            <v>DS - WALTKON VLEIS</v>
          </cell>
          <cell r="E532">
            <v>41642</v>
          </cell>
        </row>
        <row r="533">
          <cell r="B533">
            <v>3151</v>
          </cell>
          <cell r="C533">
            <v>41641</v>
          </cell>
          <cell r="D533" t="str">
            <v xml:space="preserve">DC - SPAR NORTH RAND </v>
          </cell>
          <cell r="E533">
            <v>41645</v>
          </cell>
        </row>
        <row r="534">
          <cell r="B534">
            <v>3152</v>
          </cell>
          <cell r="C534">
            <v>41641</v>
          </cell>
          <cell r="D534" t="str">
            <v xml:space="preserve">DC - SPAR NORTH RAND </v>
          </cell>
          <cell r="E534">
            <v>41680</v>
          </cell>
        </row>
        <row r="535">
          <cell r="B535">
            <v>3153</v>
          </cell>
          <cell r="C535">
            <v>41641</v>
          </cell>
          <cell r="D535" t="str">
            <v xml:space="preserve">DC - SPAR NORTH RAND </v>
          </cell>
          <cell r="E535">
            <v>41687</v>
          </cell>
        </row>
        <row r="536">
          <cell r="B536">
            <v>3154</v>
          </cell>
          <cell r="C536">
            <v>41641</v>
          </cell>
          <cell r="D536" t="str">
            <v xml:space="preserve">DC - SPAR NORTH RAND </v>
          </cell>
          <cell r="E536">
            <v>41694</v>
          </cell>
        </row>
        <row r="537">
          <cell r="B537">
            <v>3155</v>
          </cell>
          <cell r="C537">
            <v>41641</v>
          </cell>
          <cell r="D537" t="str">
            <v xml:space="preserve">DC - SPAR NORTH RAND </v>
          </cell>
          <cell r="E537">
            <v>41687</v>
          </cell>
        </row>
        <row r="538">
          <cell r="B538">
            <v>3156</v>
          </cell>
          <cell r="C538">
            <v>41641</v>
          </cell>
          <cell r="D538" t="str">
            <v xml:space="preserve">DC - SPAR NORTH RAND </v>
          </cell>
          <cell r="E538">
            <v>41694</v>
          </cell>
        </row>
        <row r="539">
          <cell r="B539">
            <v>3157</v>
          </cell>
          <cell r="C539">
            <v>41641</v>
          </cell>
          <cell r="D539" t="str">
            <v>DS - SUNBAKE (FOODCORP)</v>
          </cell>
          <cell r="E539">
            <v>41642</v>
          </cell>
        </row>
        <row r="540">
          <cell r="B540">
            <v>3158</v>
          </cell>
          <cell r="C540">
            <v>41641</v>
          </cell>
          <cell r="D540" t="str">
            <v>DS - SASKO (PIONEER FOODS)</v>
          </cell>
          <cell r="E540">
            <v>41642</v>
          </cell>
        </row>
        <row r="541">
          <cell r="B541">
            <v>3159</v>
          </cell>
          <cell r="C541">
            <v>41641</v>
          </cell>
          <cell r="D541" t="str">
            <v xml:space="preserve">DC - SPAR NORTH RAND </v>
          </cell>
          <cell r="E541">
            <v>41687</v>
          </cell>
        </row>
        <row r="542">
          <cell r="B542">
            <v>3160</v>
          </cell>
          <cell r="C542">
            <v>41641</v>
          </cell>
          <cell r="D542" t="str">
            <v xml:space="preserve">DC - SPAR NORTH RAND </v>
          </cell>
          <cell r="E542">
            <v>41694</v>
          </cell>
        </row>
        <row r="543">
          <cell r="B543">
            <v>3161</v>
          </cell>
          <cell r="C543">
            <v>41641</v>
          </cell>
          <cell r="D543" t="str">
            <v>DS - SUNBAKE (FOODCORP)</v>
          </cell>
          <cell r="E543">
            <v>41666</v>
          </cell>
        </row>
        <row r="544">
          <cell r="B544">
            <v>3162</v>
          </cell>
          <cell r="C544">
            <v>41641</v>
          </cell>
          <cell r="D544" t="str">
            <v>DS - BLUE RIBBON</v>
          </cell>
          <cell r="E544">
            <v>41663</v>
          </cell>
        </row>
        <row r="545">
          <cell r="B545">
            <v>3163</v>
          </cell>
          <cell r="C545">
            <v>41641</v>
          </cell>
          <cell r="D545" t="str">
            <v>DS - SASKO (PIONEER FOODS)</v>
          </cell>
          <cell r="E545">
            <v>0</v>
          </cell>
        </row>
        <row r="546">
          <cell r="B546">
            <v>3164</v>
          </cell>
          <cell r="C546">
            <v>41641</v>
          </cell>
          <cell r="D546" t="str">
            <v xml:space="preserve">DC - SPAR NORTH RAND </v>
          </cell>
          <cell r="E546">
            <v>41694</v>
          </cell>
        </row>
        <row r="547">
          <cell r="B547">
            <v>3165</v>
          </cell>
          <cell r="C547">
            <v>41641</v>
          </cell>
          <cell r="D547" t="str">
            <v>DI - ANY SMALL VEGETABLE SUPPLIER</v>
          </cell>
          <cell r="E547">
            <v>41641</v>
          </cell>
        </row>
        <row r="548">
          <cell r="B548">
            <v>3166</v>
          </cell>
          <cell r="C548">
            <v>41641</v>
          </cell>
          <cell r="D548" t="str">
            <v xml:space="preserve">DC - SPAR NORTH RAND </v>
          </cell>
          <cell r="E548">
            <v>41645</v>
          </cell>
        </row>
        <row r="549">
          <cell r="B549">
            <v>3167</v>
          </cell>
          <cell r="C549">
            <v>41641</v>
          </cell>
          <cell r="D549" t="str">
            <v>DI - ANY SMALL VEGETABLE SUPPLIER</v>
          </cell>
          <cell r="E549">
            <v>41641</v>
          </cell>
        </row>
        <row r="550">
          <cell r="B550">
            <v>3168</v>
          </cell>
          <cell r="C550">
            <v>41641</v>
          </cell>
          <cell r="D550" t="str">
            <v>DI - ANY SMALL VEGETABLE SUPPLIER</v>
          </cell>
          <cell r="E550">
            <v>41642</v>
          </cell>
        </row>
        <row r="551">
          <cell r="B551">
            <v>3169</v>
          </cell>
          <cell r="C551">
            <v>41641</v>
          </cell>
          <cell r="D551" t="str">
            <v>DI - BRENNER MILLS</v>
          </cell>
          <cell r="E551">
            <v>41646</v>
          </cell>
        </row>
        <row r="552">
          <cell r="B552">
            <v>3170</v>
          </cell>
          <cell r="C552">
            <v>41642</v>
          </cell>
          <cell r="D552" t="str">
            <v>DS - COCA COLA FORTUNE</v>
          </cell>
          <cell r="E552">
            <v>41645</v>
          </cell>
        </row>
        <row r="553">
          <cell r="B553">
            <v>3171</v>
          </cell>
          <cell r="C553">
            <v>41642</v>
          </cell>
          <cell r="D553" t="str">
            <v>DI - GIDEON NEWSPAPERS</v>
          </cell>
          <cell r="E553">
            <v>41642</v>
          </cell>
        </row>
        <row r="554">
          <cell r="B554">
            <v>3172</v>
          </cell>
          <cell r="C554">
            <v>41642</v>
          </cell>
          <cell r="D554" t="str">
            <v>DS - CLOVER BOKSBURG</v>
          </cell>
          <cell r="E554">
            <v>41643</v>
          </cell>
        </row>
        <row r="555">
          <cell r="B555">
            <v>3173</v>
          </cell>
          <cell r="C555">
            <v>41642</v>
          </cell>
          <cell r="D555" t="str">
            <v>DS - DANONE</v>
          </cell>
          <cell r="E555">
            <v>41642</v>
          </cell>
        </row>
        <row r="556">
          <cell r="B556">
            <v>3174</v>
          </cell>
          <cell r="C556">
            <v>41642</v>
          </cell>
          <cell r="D556" t="str">
            <v>DS - CLOVER OLIFANTSFONTEIN</v>
          </cell>
          <cell r="E556">
            <v>41643</v>
          </cell>
        </row>
        <row r="557">
          <cell r="B557">
            <v>3175</v>
          </cell>
          <cell r="C557">
            <v>41642</v>
          </cell>
          <cell r="D557" t="str">
            <v>DI - NOVEL (MAXICARE)</v>
          </cell>
          <cell r="E557">
            <v>41642</v>
          </cell>
        </row>
        <row r="558">
          <cell r="B558">
            <v>3176</v>
          </cell>
          <cell r="C558">
            <v>41642</v>
          </cell>
          <cell r="D558" t="str">
            <v xml:space="preserve">DC - SPAR NORTH RAND </v>
          </cell>
          <cell r="E558">
            <v>41645</v>
          </cell>
        </row>
        <row r="559">
          <cell r="B559">
            <v>3177</v>
          </cell>
          <cell r="C559">
            <v>41642</v>
          </cell>
          <cell r="D559" t="str">
            <v>DS - NESTLE S A PTY LTD</v>
          </cell>
          <cell r="E559">
            <v>41645</v>
          </cell>
        </row>
        <row r="560">
          <cell r="B560">
            <v>3178</v>
          </cell>
          <cell r="C560">
            <v>41643</v>
          </cell>
          <cell r="D560" t="str">
            <v xml:space="preserve">DC - SPAR NORTH RAND </v>
          </cell>
          <cell r="E560">
            <v>41649</v>
          </cell>
        </row>
        <row r="561">
          <cell r="B561">
            <v>3179</v>
          </cell>
          <cell r="C561">
            <v>41643</v>
          </cell>
          <cell r="D561" t="str">
            <v>DI - ANY SMALL VEGETABLE SUPPLIER</v>
          </cell>
          <cell r="E561">
            <v>41643</v>
          </cell>
        </row>
        <row r="562">
          <cell r="B562">
            <v>3180</v>
          </cell>
          <cell r="C562">
            <v>41644</v>
          </cell>
          <cell r="D562" t="str">
            <v>DI - ANY SMALL VEGETABLE SUPPLIER</v>
          </cell>
          <cell r="E562">
            <v>41645</v>
          </cell>
        </row>
        <row r="563">
          <cell r="B563">
            <v>3181</v>
          </cell>
          <cell r="C563">
            <v>41645</v>
          </cell>
          <cell r="D563" t="str">
            <v>DS - MOORDDRIFT</v>
          </cell>
          <cell r="E563">
            <v>41646</v>
          </cell>
        </row>
        <row r="564">
          <cell r="B564">
            <v>3182</v>
          </cell>
          <cell r="C564">
            <v>41645</v>
          </cell>
          <cell r="D564" t="str">
            <v>DI - ANY SMALL VEGETABLE SUPPLIER</v>
          </cell>
          <cell r="E564">
            <v>41645</v>
          </cell>
        </row>
        <row r="565">
          <cell r="B565">
            <v>3183</v>
          </cell>
          <cell r="C565">
            <v>41645</v>
          </cell>
          <cell r="D565" t="str">
            <v>DS - CLOVER OLIFANTSFONTEIN</v>
          </cell>
          <cell r="E565">
            <v>41646</v>
          </cell>
        </row>
        <row r="566">
          <cell r="B566">
            <v>3184</v>
          </cell>
          <cell r="C566">
            <v>41645</v>
          </cell>
          <cell r="D566" t="str">
            <v>DS - DANONE</v>
          </cell>
          <cell r="E566">
            <v>41646</v>
          </cell>
        </row>
        <row r="567">
          <cell r="B567">
            <v>3185</v>
          </cell>
          <cell r="C567">
            <v>41645</v>
          </cell>
          <cell r="D567" t="str">
            <v>DS - RUTO MILLS (FOODCORP)</v>
          </cell>
          <cell r="E567">
            <v>41648</v>
          </cell>
        </row>
        <row r="568">
          <cell r="B568">
            <v>3186</v>
          </cell>
          <cell r="C568">
            <v>41645</v>
          </cell>
          <cell r="D568" t="str">
            <v>DS - WALTKON VLEIS</v>
          </cell>
          <cell r="E568">
            <v>41646</v>
          </cell>
        </row>
        <row r="569">
          <cell r="B569">
            <v>3187</v>
          </cell>
          <cell r="C569">
            <v>41645</v>
          </cell>
          <cell r="D569" t="str">
            <v>DS - SIMBA GROUP LIMITED</v>
          </cell>
          <cell r="E569">
            <v>41646</v>
          </cell>
        </row>
        <row r="570">
          <cell r="B570">
            <v>3188</v>
          </cell>
          <cell r="C570">
            <v>41645</v>
          </cell>
          <cell r="D570" t="str">
            <v>DS - ON THE DOT (MEDIA 24)</v>
          </cell>
          <cell r="E570">
            <v>41645</v>
          </cell>
        </row>
        <row r="571">
          <cell r="B571">
            <v>3189</v>
          </cell>
          <cell r="C571">
            <v>41646</v>
          </cell>
          <cell r="D571" t="str">
            <v>DS - PREMIER MILLING</v>
          </cell>
          <cell r="E571">
            <v>41649</v>
          </cell>
        </row>
        <row r="572">
          <cell r="B572">
            <v>3190</v>
          </cell>
          <cell r="C572">
            <v>41646</v>
          </cell>
          <cell r="D572" t="str">
            <v>DS -TIGER MILLING (maize)</v>
          </cell>
          <cell r="E572">
            <v>41648</v>
          </cell>
        </row>
        <row r="573">
          <cell r="B573">
            <v>3191</v>
          </cell>
          <cell r="C573">
            <v>41646</v>
          </cell>
          <cell r="D573" t="str">
            <v>DS - TIGER BRANDS SNACKS</v>
          </cell>
          <cell r="E573">
            <v>41648</v>
          </cell>
        </row>
        <row r="574">
          <cell r="B574">
            <v>3192</v>
          </cell>
          <cell r="C574">
            <v>41646</v>
          </cell>
          <cell r="D574" t="str">
            <v>DS - PREMIER MILLING</v>
          </cell>
          <cell r="E574">
            <v>41649</v>
          </cell>
        </row>
        <row r="575">
          <cell r="B575">
            <v>3193</v>
          </cell>
          <cell r="C575">
            <v>41646</v>
          </cell>
          <cell r="D575" t="str">
            <v>DI - GELUKSHOOP</v>
          </cell>
          <cell r="E575">
            <v>41650</v>
          </cell>
        </row>
        <row r="576">
          <cell r="B576">
            <v>3194</v>
          </cell>
          <cell r="C576">
            <v>41646</v>
          </cell>
          <cell r="D576" t="str">
            <v>DI - EERSTERUST MEAT TRD CC</v>
          </cell>
          <cell r="E576">
            <v>41647</v>
          </cell>
        </row>
        <row r="577">
          <cell r="B577">
            <v>3195</v>
          </cell>
          <cell r="C577">
            <v>41646</v>
          </cell>
          <cell r="D577" t="str">
            <v>DI - GIDEON NEWSPAPERS</v>
          </cell>
          <cell r="E577">
            <v>41646</v>
          </cell>
        </row>
        <row r="578">
          <cell r="B578">
            <v>3196</v>
          </cell>
          <cell r="C578">
            <v>41646</v>
          </cell>
          <cell r="D578" t="str">
            <v>DI - ANY SMALL VEGETABLE SUPPLIER</v>
          </cell>
          <cell r="E578">
            <v>41646</v>
          </cell>
        </row>
        <row r="579">
          <cell r="B579">
            <v>3197</v>
          </cell>
          <cell r="C579">
            <v>41645</v>
          </cell>
          <cell r="D579" t="str">
            <v>DS - ACE PACKAGING</v>
          </cell>
          <cell r="E579">
            <v>41646</v>
          </cell>
        </row>
        <row r="580">
          <cell r="B580">
            <v>3198</v>
          </cell>
          <cell r="C580">
            <v>41646</v>
          </cell>
          <cell r="D580" t="str">
            <v xml:space="preserve">DC - SPAR NORTH RAND </v>
          </cell>
          <cell r="E580">
            <v>41649</v>
          </cell>
        </row>
        <row r="581">
          <cell r="B581">
            <v>3199</v>
          </cell>
          <cell r="C581">
            <v>41646</v>
          </cell>
          <cell r="D581" t="str">
            <v>DS - CHIPKINS BAKERY</v>
          </cell>
          <cell r="E581">
            <v>41649</v>
          </cell>
        </row>
        <row r="582">
          <cell r="B582">
            <v>3200</v>
          </cell>
          <cell r="C582">
            <v>41647</v>
          </cell>
          <cell r="D582" t="str">
            <v>DI - BAFANA FOODS</v>
          </cell>
          <cell r="E582">
            <v>41649</v>
          </cell>
        </row>
        <row r="583">
          <cell r="B583">
            <v>3201</v>
          </cell>
          <cell r="C583">
            <v>41647</v>
          </cell>
          <cell r="D583" t="str">
            <v xml:space="preserve">DC - SPAR NORTH RAND </v>
          </cell>
          <cell r="E583">
            <v>41652</v>
          </cell>
        </row>
        <row r="584">
          <cell r="B584">
            <v>3202</v>
          </cell>
          <cell r="C584">
            <v>41647</v>
          </cell>
          <cell r="D584" t="str">
            <v>DI - ANY SMALL VEGETABLE SUPPLIER</v>
          </cell>
          <cell r="E584">
            <v>41648</v>
          </cell>
        </row>
        <row r="585">
          <cell r="B585">
            <v>3203</v>
          </cell>
          <cell r="C585">
            <v>41648</v>
          </cell>
          <cell r="D585" t="str">
            <v>DS - MOORDDRIFT</v>
          </cell>
          <cell r="E585">
            <v>41649</v>
          </cell>
        </row>
        <row r="586">
          <cell r="B586">
            <v>3204</v>
          </cell>
          <cell r="C586">
            <v>41648</v>
          </cell>
          <cell r="D586" t="str">
            <v xml:space="preserve">DC - SPAR NORTH RAND </v>
          </cell>
          <cell r="E586">
            <v>41652</v>
          </cell>
        </row>
        <row r="587">
          <cell r="B587">
            <v>3205</v>
          </cell>
          <cell r="C587">
            <v>41648</v>
          </cell>
          <cell r="D587" t="str">
            <v xml:space="preserve">DC - SPAR NORTH RAND </v>
          </cell>
          <cell r="E587">
            <v>41652</v>
          </cell>
        </row>
        <row r="588">
          <cell r="B588">
            <v>3206</v>
          </cell>
          <cell r="C588">
            <v>41648</v>
          </cell>
          <cell r="D588" t="str">
            <v>DS - COCA COLA FORTUNE</v>
          </cell>
          <cell r="E588">
            <v>41652</v>
          </cell>
        </row>
        <row r="589">
          <cell r="B589">
            <v>3207</v>
          </cell>
          <cell r="C589">
            <v>41648</v>
          </cell>
          <cell r="D589" t="str">
            <v>DS - CADBURY SA</v>
          </cell>
          <cell r="E589">
            <v>41654</v>
          </cell>
        </row>
        <row r="590">
          <cell r="B590">
            <v>3208</v>
          </cell>
          <cell r="C590">
            <v>41648</v>
          </cell>
          <cell r="D590" t="str">
            <v>DI - ANY SMALL VEGETABLE SUPPLIER</v>
          </cell>
          <cell r="E590">
            <v>41648</v>
          </cell>
        </row>
        <row r="591">
          <cell r="B591">
            <v>3209</v>
          </cell>
          <cell r="C591">
            <v>41648</v>
          </cell>
          <cell r="D591" t="str">
            <v>DI - GIDEON NEWSPAPERS</v>
          </cell>
          <cell r="E591">
            <v>41648</v>
          </cell>
        </row>
        <row r="592">
          <cell r="B592">
            <v>3210</v>
          </cell>
          <cell r="C592">
            <v>41648</v>
          </cell>
          <cell r="D592" t="str">
            <v>DS - AMKA PRODUCTS</v>
          </cell>
          <cell r="E592">
            <v>41648</v>
          </cell>
        </row>
        <row r="593">
          <cell r="B593">
            <v>3211</v>
          </cell>
          <cell r="C593">
            <v>41648</v>
          </cell>
          <cell r="D593" t="str">
            <v>DS - RUTO MILLS (FOODCORP)</v>
          </cell>
          <cell r="E593">
            <v>41648</v>
          </cell>
        </row>
        <row r="594">
          <cell r="B594">
            <v>3212</v>
          </cell>
          <cell r="C594">
            <v>41648</v>
          </cell>
          <cell r="D594" t="str">
            <v xml:space="preserve">DC - SPAR NORTH RAND </v>
          </cell>
          <cell r="E594">
            <v>41652</v>
          </cell>
        </row>
        <row r="595">
          <cell r="B595">
            <v>3213</v>
          </cell>
          <cell r="C595">
            <v>41648</v>
          </cell>
          <cell r="D595" t="str">
            <v xml:space="preserve">DC - SPAR NORTH RAND </v>
          </cell>
          <cell r="E595">
            <v>41652</v>
          </cell>
        </row>
        <row r="596">
          <cell r="B596">
            <v>3214</v>
          </cell>
          <cell r="C596">
            <v>41648</v>
          </cell>
          <cell r="D596" t="str">
            <v xml:space="preserve">DC - SPAR NORTH RAND </v>
          </cell>
          <cell r="E596">
            <v>41652</v>
          </cell>
        </row>
        <row r="597">
          <cell r="B597">
            <v>3215</v>
          </cell>
          <cell r="C597">
            <v>41649</v>
          </cell>
          <cell r="D597" t="str">
            <v xml:space="preserve">DC - SPAR NORTH RAND </v>
          </cell>
          <cell r="E597">
            <v>41652</v>
          </cell>
        </row>
        <row r="598">
          <cell r="B598">
            <v>3216</v>
          </cell>
          <cell r="C598">
            <v>41649</v>
          </cell>
          <cell r="D598" t="str">
            <v>DS - CLOVER OLIFANTSFONTEIN</v>
          </cell>
          <cell r="E598">
            <v>41650</v>
          </cell>
        </row>
        <row r="599">
          <cell r="B599">
            <v>3217</v>
          </cell>
          <cell r="C599">
            <v>41649</v>
          </cell>
          <cell r="D599" t="str">
            <v>DS - DANONE</v>
          </cell>
          <cell r="E599">
            <v>41650</v>
          </cell>
        </row>
        <row r="600">
          <cell r="B600">
            <v>3218</v>
          </cell>
          <cell r="C600">
            <v>41649</v>
          </cell>
          <cell r="D600" t="str">
            <v>DS - NATIONAL BRANDS LIMITED</v>
          </cell>
          <cell r="E600">
            <v>41654</v>
          </cell>
        </row>
        <row r="601">
          <cell r="B601">
            <v>3219</v>
          </cell>
          <cell r="C601">
            <v>41649</v>
          </cell>
          <cell r="D601" t="str">
            <v>DI - ANY SMALL VEGETABLE SUPPLIER</v>
          </cell>
          <cell r="E601">
            <v>41649</v>
          </cell>
        </row>
        <row r="602">
          <cell r="B602">
            <v>3220</v>
          </cell>
          <cell r="C602">
            <v>41649</v>
          </cell>
          <cell r="D602" t="str">
            <v>DI - ANY SMALL VEGETABLE SUPPLIER</v>
          </cell>
          <cell r="E602">
            <v>41652</v>
          </cell>
        </row>
        <row r="603">
          <cell r="B603">
            <v>3221</v>
          </cell>
          <cell r="C603">
            <v>41651</v>
          </cell>
          <cell r="D603" t="str">
            <v>DS - RUTO MILLS (FOODCORP)</v>
          </cell>
          <cell r="E603">
            <v>41654</v>
          </cell>
        </row>
        <row r="604">
          <cell r="B604">
            <v>3222</v>
          </cell>
          <cell r="C604">
            <v>41652</v>
          </cell>
          <cell r="D604" t="str">
            <v>DS - MOORDDRIFT</v>
          </cell>
          <cell r="E604">
            <v>41653</v>
          </cell>
        </row>
        <row r="605">
          <cell r="B605">
            <v>3223</v>
          </cell>
          <cell r="C605">
            <v>41652</v>
          </cell>
          <cell r="D605" t="str">
            <v>DS - CLOVER BOKSBURG</v>
          </cell>
          <cell r="E605">
            <v>41653</v>
          </cell>
        </row>
        <row r="606">
          <cell r="B606">
            <v>3224</v>
          </cell>
          <cell r="C606">
            <v>41652</v>
          </cell>
          <cell r="D606" t="str">
            <v>DS - DANONE</v>
          </cell>
          <cell r="E606">
            <v>41653</v>
          </cell>
        </row>
        <row r="607">
          <cell r="B607">
            <v>3225</v>
          </cell>
          <cell r="C607">
            <v>41652</v>
          </cell>
          <cell r="D607" t="str">
            <v>DS - SIMBA GROUP LIMITED</v>
          </cell>
          <cell r="E607">
            <v>41653</v>
          </cell>
        </row>
        <row r="608">
          <cell r="B608">
            <v>3226</v>
          </cell>
          <cell r="C608">
            <v>41652</v>
          </cell>
          <cell r="D608" t="str">
            <v>DI - GELUKSHOOP</v>
          </cell>
          <cell r="E608">
            <v>41653</v>
          </cell>
        </row>
        <row r="609">
          <cell r="B609">
            <v>3227</v>
          </cell>
          <cell r="C609">
            <v>41652</v>
          </cell>
          <cell r="D609" t="str">
            <v>DS - WALTKON VLEIS</v>
          </cell>
          <cell r="E609">
            <v>41653</v>
          </cell>
        </row>
        <row r="610">
          <cell r="B610">
            <v>3228</v>
          </cell>
          <cell r="C610">
            <v>41652</v>
          </cell>
          <cell r="D610" t="str">
            <v>DI - ANY SMALL VEGETABLE SUPPLIER</v>
          </cell>
          <cell r="E610">
            <v>41653</v>
          </cell>
        </row>
        <row r="611">
          <cell r="B611">
            <v>3229</v>
          </cell>
          <cell r="C611">
            <v>41653</v>
          </cell>
          <cell r="D611" t="str">
            <v xml:space="preserve">DC - SPAR NORTH RAND </v>
          </cell>
          <cell r="E611">
            <v>41656</v>
          </cell>
        </row>
        <row r="612">
          <cell r="B612">
            <v>3230</v>
          </cell>
          <cell r="C612">
            <v>41653</v>
          </cell>
          <cell r="D612" t="str">
            <v>DI - NOVEL (MAXICARE)</v>
          </cell>
          <cell r="E612">
            <v>41653</v>
          </cell>
        </row>
        <row r="613">
          <cell r="B613">
            <v>3231</v>
          </cell>
          <cell r="C613">
            <v>41653</v>
          </cell>
          <cell r="D613" t="str">
            <v>DI - GIDEON NEWSPAPERS</v>
          </cell>
          <cell r="E613">
            <v>41653</v>
          </cell>
        </row>
        <row r="614">
          <cell r="B614">
            <v>3232</v>
          </cell>
          <cell r="C614">
            <v>41653</v>
          </cell>
          <cell r="D614" t="str">
            <v>DS - ON THE DOT (MEDIA 24)</v>
          </cell>
          <cell r="E614">
            <v>41653</v>
          </cell>
        </row>
        <row r="615">
          <cell r="B615">
            <v>3233</v>
          </cell>
          <cell r="C615">
            <v>41653</v>
          </cell>
          <cell r="D615" t="str">
            <v>DS - ACE PACKAGING</v>
          </cell>
          <cell r="E615">
            <v>41653</v>
          </cell>
        </row>
        <row r="616">
          <cell r="B616">
            <v>3234</v>
          </cell>
          <cell r="C616">
            <v>41653</v>
          </cell>
          <cell r="D616" t="str">
            <v>DI - ANY SMALL VEGETABLE SUPPLIER</v>
          </cell>
          <cell r="E616">
            <v>41653</v>
          </cell>
        </row>
        <row r="617">
          <cell r="B617">
            <v>3235</v>
          </cell>
          <cell r="C617">
            <v>41655</v>
          </cell>
          <cell r="D617" t="str">
            <v>DS - ELLIES ELECTRONICS</v>
          </cell>
          <cell r="E617">
            <v>41661</v>
          </cell>
        </row>
        <row r="618">
          <cell r="B618">
            <v>3236</v>
          </cell>
          <cell r="C618">
            <v>41655</v>
          </cell>
          <cell r="D618" t="str">
            <v>DS - MEATRITE</v>
          </cell>
          <cell r="E618">
            <v>41654</v>
          </cell>
        </row>
        <row r="619">
          <cell r="B619">
            <v>3237</v>
          </cell>
          <cell r="C619">
            <v>41655</v>
          </cell>
          <cell r="D619" t="str">
            <v>DI - ANY SMALL VEGETABLE SUPPLIER</v>
          </cell>
          <cell r="E619">
            <v>41656</v>
          </cell>
        </row>
        <row r="620">
          <cell r="B620">
            <v>3238</v>
          </cell>
          <cell r="C620">
            <v>41655</v>
          </cell>
          <cell r="D620" t="str">
            <v>DI - ANY SMALL VEGETABLE SUPPLIER</v>
          </cell>
          <cell r="E620">
            <v>41656</v>
          </cell>
        </row>
        <row r="621">
          <cell r="B621">
            <v>3239</v>
          </cell>
          <cell r="C621">
            <v>41655</v>
          </cell>
          <cell r="D621" t="str">
            <v>DS - CHIPKINS BAKERY</v>
          </cell>
          <cell r="E621">
            <v>41656</v>
          </cell>
        </row>
        <row r="622">
          <cell r="B622">
            <v>3240</v>
          </cell>
          <cell r="C622">
            <v>41655</v>
          </cell>
          <cell r="D622" t="str">
            <v>DS - MOORDDRIFT</v>
          </cell>
          <cell r="E622">
            <v>41656</v>
          </cell>
        </row>
        <row r="623">
          <cell r="B623">
            <v>3241</v>
          </cell>
          <cell r="C623">
            <v>41655</v>
          </cell>
          <cell r="D623" t="str">
            <v>DS - RNA</v>
          </cell>
          <cell r="E623">
            <v>41655</v>
          </cell>
        </row>
        <row r="624">
          <cell r="B624">
            <v>3242</v>
          </cell>
          <cell r="C624">
            <v>41655</v>
          </cell>
          <cell r="D624" t="str">
            <v xml:space="preserve">DC - SPAR NORTH RAND </v>
          </cell>
          <cell r="E624">
            <v>41659</v>
          </cell>
        </row>
        <row r="625">
          <cell r="B625">
            <v>3243</v>
          </cell>
          <cell r="C625">
            <v>41655</v>
          </cell>
          <cell r="D625" t="str">
            <v xml:space="preserve">DC - SPAR NORTH RAND </v>
          </cell>
          <cell r="E625">
            <v>41659</v>
          </cell>
        </row>
        <row r="626">
          <cell r="B626">
            <v>3244</v>
          </cell>
          <cell r="C626">
            <v>41655</v>
          </cell>
          <cell r="D626" t="str">
            <v>DI - GELUKSHOOP</v>
          </cell>
          <cell r="E626">
            <v>41659</v>
          </cell>
        </row>
        <row r="627">
          <cell r="B627">
            <v>3245</v>
          </cell>
          <cell r="C627">
            <v>41655</v>
          </cell>
          <cell r="D627" t="str">
            <v>DS - COCA COLA FORTUNE</v>
          </cell>
          <cell r="E627">
            <v>41659</v>
          </cell>
        </row>
        <row r="628">
          <cell r="B628">
            <v>3246</v>
          </cell>
          <cell r="C628">
            <v>41655</v>
          </cell>
          <cell r="D628" t="str">
            <v xml:space="preserve">DC - SPAR NORTH RAND </v>
          </cell>
          <cell r="E628">
            <v>41659</v>
          </cell>
        </row>
        <row r="629">
          <cell r="B629">
            <v>3247</v>
          </cell>
          <cell r="C629">
            <v>41655</v>
          </cell>
          <cell r="D629" t="str">
            <v>DI - GIDEON NEWSPAPERS</v>
          </cell>
          <cell r="E629">
            <v>41655</v>
          </cell>
        </row>
        <row r="630">
          <cell r="B630">
            <v>3248</v>
          </cell>
          <cell r="C630">
            <v>41655</v>
          </cell>
          <cell r="D630" t="str">
            <v xml:space="preserve">DC - SPAR NORTH RAND </v>
          </cell>
          <cell r="E630">
            <v>41659</v>
          </cell>
        </row>
        <row r="631">
          <cell r="B631">
            <v>3249</v>
          </cell>
          <cell r="C631">
            <v>41656</v>
          </cell>
          <cell r="D631" t="str">
            <v>DS - CLOVER BOKSBURG</v>
          </cell>
          <cell r="E631">
            <v>41657</v>
          </cell>
        </row>
        <row r="632">
          <cell r="B632">
            <v>3250</v>
          </cell>
          <cell r="C632">
            <v>41656</v>
          </cell>
          <cell r="D632" t="str">
            <v>DS - DANONE</v>
          </cell>
          <cell r="E632">
            <v>41657</v>
          </cell>
        </row>
        <row r="633">
          <cell r="B633">
            <v>3251</v>
          </cell>
          <cell r="C633">
            <v>41657</v>
          </cell>
          <cell r="D633" t="str">
            <v>DI - NOVEL (MAXICARE)</v>
          </cell>
          <cell r="E633">
            <v>41657</v>
          </cell>
        </row>
        <row r="634">
          <cell r="B634">
            <v>3252</v>
          </cell>
          <cell r="C634">
            <v>41659</v>
          </cell>
          <cell r="D634" t="str">
            <v>DS - RUTO MILLS (FOODCORP)</v>
          </cell>
          <cell r="E634">
            <v>41662</v>
          </cell>
        </row>
        <row r="635">
          <cell r="B635">
            <v>3253</v>
          </cell>
          <cell r="C635">
            <v>41659</v>
          </cell>
          <cell r="D635" t="str">
            <v xml:space="preserve">DC - SPAR NORTH RAND </v>
          </cell>
          <cell r="E635">
            <v>41666</v>
          </cell>
        </row>
        <row r="636">
          <cell r="B636">
            <v>3254</v>
          </cell>
          <cell r="C636">
            <v>41659</v>
          </cell>
          <cell r="D636" t="str">
            <v>DS - MOORDDRIFT</v>
          </cell>
          <cell r="E636">
            <v>41660</v>
          </cell>
        </row>
        <row r="637">
          <cell r="B637">
            <v>3255</v>
          </cell>
          <cell r="C637">
            <v>41659</v>
          </cell>
          <cell r="D637" t="str">
            <v>DS - DUROC FOODS GROBLERSDAL</v>
          </cell>
          <cell r="E637">
            <v>41662</v>
          </cell>
        </row>
        <row r="638">
          <cell r="B638">
            <v>3256</v>
          </cell>
          <cell r="C638">
            <v>41659</v>
          </cell>
          <cell r="D638" t="str">
            <v>DS - ACE PACKAGING</v>
          </cell>
          <cell r="E638">
            <v>41660</v>
          </cell>
        </row>
        <row r="639">
          <cell r="B639">
            <v>3257</v>
          </cell>
          <cell r="C639">
            <v>41659</v>
          </cell>
          <cell r="D639" t="str">
            <v>DS - CLOVER BOKSBURG</v>
          </cell>
          <cell r="E639">
            <v>41660</v>
          </cell>
        </row>
        <row r="640">
          <cell r="B640">
            <v>3258</v>
          </cell>
          <cell r="C640">
            <v>41659</v>
          </cell>
          <cell r="D640" t="str">
            <v>DS - CLOVER SA FRESH(ESKORT PROD</v>
          </cell>
          <cell r="E640">
            <v>41660</v>
          </cell>
        </row>
        <row r="641">
          <cell r="B641">
            <v>3259</v>
          </cell>
          <cell r="C641">
            <v>41659</v>
          </cell>
          <cell r="D641" t="str">
            <v>DS - DANONE</v>
          </cell>
          <cell r="E641">
            <v>41660</v>
          </cell>
        </row>
        <row r="642">
          <cell r="B642">
            <v>3260</v>
          </cell>
          <cell r="C642">
            <v>41659</v>
          </cell>
          <cell r="D642" t="str">
            <v>DI - ANY SMALL VEGETABLE SUPPLIER</v>
          </cell>
          <cell r="E642">
            <v>41659</v>
          </cell>
        </row>
        <row r="643">
          <cell r="B643">
            <v>3261</v>
          </cell>
          <cell r="C643">
            <v>41659</v>
          </cell>
          <cell r="D643" t="str">
            <v>DI - ANY SMALL VEGETABLE SUPPLIER</v>
          </cell>
          <cell r="E643">
            <v>41660</v>
          </cell>
        </row>
        <row r="644">
          <cell r="B644">
            <v>3262</v>
          </cell>
          <cell r="C644">
            <v>41659</v>
          </cell>
          <cell r="D644" t="str">
            <v>DI - EERSTERUST MEAT TRD CC</v>
          </cell>
          <cell r="E644">
            <v>41662</v>
          </cell>
        </row>
        <row r="645">
          <cell r="B645">
            <v>3263</v>
          </cell>
          <cell r="C645">
            <v>41659</v>
          </cell>
          <cell r="D645" t="str">
            <v xml:space="preserve">DC - SPAR NORTH RAND </v>
          </cell>
          <cell r="E645">
            <v>41694</v>
          </cell>
        </row>
        <row r="646">
          <cell r="B646">
            <v>3264</v>
          </cell>
          <cell r="C646">
            <v>41659</v>
          </cell>
          <cell r="D646" t="str">
            <v xml:space="preserve">DC - SPAR NORTH RAND </v>
          </cell>
          <cell r="E646">
            <v>41701</v>
          </cell>
        </row>
        <row r="647">
          <cell r="B647">
            <v>3265</v>
          </cell>
          <cell r="C647">
            <v>41659</v>
          </cell>
          <cell r="D647" t="str">
            <v xml:space="preserve">DC - SPAR NORTH RAND </v>
          </cell>
          <cell r="E647">
            <v>41708</v>
          </cell>
        </row>
        <row r="648">
          <cell r="B648">
            <v>3266</v>
          </cell>
          <cell r="C648">
            <v>41659</v>
          </cell>
          <cell r="D648" t="str">
            <v>DS - AMKA PRODUCTS</v>
          </cell>
          <cell r="E648">
            <v>41666</v>
          </cell>
        </row>
        <row r="649">
          <cell r="B649">
            <v>3267</v>
          </cell>
          <cell r="C649">
            <v>41659</v>
          </cell>
          <cell r="D649" t="str">
            <v>DI - GELUKSHOOP</v>
          </cell>
          <cell r="E649">
            <v>41661</v>
          </cell>
        </row>
        <row r="650">
          <cell r="B650">
            <v>3268</v>
          </cell>
          <cell r="C650">
            <v>41659</v>
          </cell>
          <cell r="D650" t="str">
            <v>DI - ANY SMALL VEGETABLE SUPPLIER</v>
          </cell>
          <cell r="E650">
            <v>41659</v>
          </cell>
        </row>
        <row r="651">
          <cell r="B651">
            <v>3269</v>
          </cell>
          <cell r="C651">
            <v>41659</v>
          </cell>
          <cell r="D651" t="str">
            <v xml:space="preserve">DC - SPAR NORTH RAND </v>
          </cell>
          <cell r="E651">
            <v>41701</v>
          </cell>
        </row>
        <row r="652">
          <cell r="B652">
            <v>3270</v>
          </cell>
          <cell r="C652">
            <v>41659</v>
          </cell>
          <cell r="D652" t="str">
            <v xml:space="preserve">DC - SPAR NORTH RAND </v>
          </cell>
          <cell r="E652">
            <v>41708</v>
          </cell>
        </row>
        <row r="653">
          <cell r="B653">
            <v>3271</v>
          </cell>
          <cell r="C653">
            <v>41659</v>
          </cell>
          <cell r="D653" t="str">
            <v xml:space="preserve">DC - SPAR NORTH RAND </v>
          </cell>
          <cell r="E653">
            <v>41715</v>
          </cell>
        </row>
        <row r="654">
          <cell r="B654">
            <v>3272</v>
          </cell>
          <cell r="C654">
            <v>41659</v>
          </cell>
          <cell r="D654" t="str">
            <v xml:space="preserve">DC - SPAR NORTH RAND </v>
          </cell>
          <cell r="E654">
            <v>41729</v>
          </cell>
        </row>
        <row r="655">
          <cell r="B655">
            <v>3273</v>
          </cell>
          <cell r="C655">
            <v>41659</v>
          </cell>
          <cell r="D655" t="str">
            <v xml:space="preserve">DC - SPAR NORTH RAND </v>
          </cell>
          <cell r="E655">
            <v>41666</v>
          </cell>
        </row>
        <row r="656">
          <cell r="B656">
            <v>3274</v>
          </cell>
          <cell r="C656">
            <v>41659</v>
          </cell>
          <cell r="D656" t="str">
            <v>DS - ON THE DOT (MEDIA 24)</v>
          </cell>
          <cell r="E656">
            <v>41659</v>
          </cell>
        </row>
        <row r="657">
          <cell r="B657">
            <v>3275</v>
          </cell>
          <cell r="C657">
            <v>41659</v>
          </cell>
          <cell r="D657" t="str">
            <v>DI - GIDEON NEWSPAPERS</v>
          </cell>
          <cell r="E657">
            <v>41659</v>
          </cell>
        </row>
        <row r="658">
          <cell r="B658">
            <v>3276</v>
          </cell>
          <cell r="C658">
            <v>41660</v>
          </cell>
          <cell r="D658" t="str">
            <v>DS - WALTKON VLEIS</v>
          </cell>
          <cell r="E658">
            <v>41661</v>
          </cell>
        </row>
        <row r="659">
          <cell r="B659">
            <v>3277</v>
          </cell>
          <cell r="C659">
            <v>41660</v>
          </cell>
          <cell r="D659" t="str">
            <v xml:space="preserve">DC - SPAR NORTH RAND </v>
          </cell>
          <cell r="E659">
            <v>41708</v>
          </cell>
        </row>
        <row r="660">
          <cell r="B660">
            <v>3278</v>
          </cell>
          <cell r="C660">
            <v>41660</v>
          </cell>
          <cell r="D660" t="str">
            <v xml:space="preserve">DC - SPAR NORTH RAND </v>
          </cell>
          <cell r="E660">
            <v>41715</v>
          </cell>
        </row>
        <row r="661">
          <cell r="B661">
            <v>3279</v>
          </cell>
          <cell r="C661">
            <v>41660</v>
          </cell>
          <cell r="D661" t="str">
            <v xml:space="preserve">DC - SPAR NORTH RAND </v>
          </cell>
          <cell r="E661">
            <v>41722</v>
          </cell>
        </row>
        <row r="662">
          <cell r="B662">
            <v>3280</v>
          </cell>
          <cell r="C662">
            <v>41660</v>
          </cell>
          <cell r="D662" t="str">
            <v xml:space="preserve">DC - SPAR NORTH RAND </v>
          </cell>
          <cell r="E662">
            <v>41663</v>
          </cell>
        </row>
        <row r="663">
          <cell r="B663">
            <v>3281</v>
          </cell>
          <cell r="C663">
            <v>41660</v>
          </cell>
          <cell r="D663" t="str">
            <v>DI - ANY SMALL VEGETABLE SUPPLIER</v>
          </cell>
          <cell r="E663">
            <v>41660</v>
          </cell>
        </row>
        <row r="664">
          <cell r="B664">
            <v>3282</v>
          </cell>
          <cell r="C664">
            <v>41661</v>
          </cell>
          <cell r="D664" t="str">
            <v>DS - PREMIER MILLING</v>
          </cell>
          <cell r="E664">
            <v>41663</v>
          </cell>
        </row>
        <row r="665">
          <cell r="B665">
            <v>3283</v>
          </cell>
          <cell r="C665">
            <v>41661</v>
          </cell>
          <cell r="D665" t="str">
            <v>DI - DUROC FOODS CC</v>
          </cell>
          <cell r="E665">
            <v>41661</v>
          </cell>
        </row>
        <row r="666">
          <cell r="B666">
            <v>3284</v>
          </cell>
          <cell r="C666">
            <v>41661</v>
          </cell>
          <cell r="D666" t="str">
            <v>DI - ANY SMALL VEGETABLE SUPPLIER</v>
          </cell>
          <cell r="E666">
            <v>41662</v>
          </cell>
        </row>
        <row r="667">
          <cell r="B667">
            <v>3285</v>
          </cell>
          <cell r="C667">
            <v>41661</v>
          </cell>
          <cell r="D667" t="str">
            <v>DS - CHIPKINS BAKERY</v>
          </cell>
          <cell r="E667">
            <v>41663</v>
          </cell>
        </row>
        <row r="668">
          <cell r="B668">
            <v>3286</v>
          </cell>
          <cell r="C668">
            <v>41662</v>
          </cell>
          <cell r="D668" t="str">
            <v xml:space="preserve">DC - SPAR NORTH RAND </v>
          </cell>
          <cell r="E668">
            <v>41666</v>
          </cell>
        </row>
        <row r="669">
          <cell r="B669">
            <v>3287</v>
          </cell>
          <cell r="C669">
            <v>41662</v>
          </cell>
          <cell r="D669" t="str">
            <v xml:space="preserve">DC - SPAR NORTH RAND </v>
          </cell>
          <cell r="E669">
            <v>41666</v>
          </cell>
        </row>
        <row r="670">
          <cell r="B670">
            <v>3288</v>
          </cell>
          <cell r="C670">
            <v>41662</v>
          </cell>
          <cell r="D670" t="str">
            <v>DS - MOORDDRIFT</v>
          </cell>
          <cell r="E670">
            <v>41663</v>
          </cell>
        </row>
        <row r="671">
          <cell r="B671">
            <v>3289</v>
          </cell>
          <cell r="C671">
            <v>41662</v>
          </cell>
          <cell r="D671" t="str">
            <v>DI - ANY SMALL VEGETABLE SUPPLIER</v>
          </cell>
          <cell r="E671">
            <v>41664</v>
          </cell>
        </row>
        <row r="672">
          <cell r="B672">
            <v>3290</v>
          </cell>
          <cell r="C672">
            <v>41662</v>
          </cell>
          <cell r="D672" t="str">
            <v>DI - GIDEON NEWSPAPERS</v>
          </cell>
          <cell r="E672">
            <v>41662</v>
          </cell>
        </row>
        <row r="673">
          <cell r="B673">
            <v>3291</v>
          </cell>
          <cell r="C673">
            <v>41662</v>
          </cell>
          <cell r="D673" t="str">
            <v>DS - CLOVER BOKSBURG</v>
          </cell>
          <cell r="E673">
            <v>41664</v>
          </cell>
        </row>
        <row r="674">
          <cell r="B674">
            <v>3292</v>
          </cell>
          <cell r="C674">
            <v>41662</v>
          </cell>
          <cell r="D674" t="str">
            <v>DS - DANONE</v>
          </cell>
          <cell r="E674">
            <v>41664</v>
          </cell>
        </row>
        <row r="675">
          <cell r="B675">
            <v>3293</v>
          </cell>
          <cell r="C675">
            <v>41662</v>
          </cell>
          <cell r="D675" t="str">
            <v>DI - ANY SMALL VEGETABLE SUPPLIER</v>
          </cell>
          <cell r="E675">
            <v>41662</v>
          </cell>
        </row>
        <row r="676">
          <cell r="B676">
            <v>3294</v>
          </cell>
          <cell r="C676">
            <v>41662</v>
          </cell>
          <cell r="D676" t="str">
            <v xml:space="preserve">DC - SPAR NORTH RAND </v>
          </cell>
          <cell r="E676">
            <v>41666</v>
          </cell>
        </row>
        <row r="677">
          <cell r="B677">
            <v>3295</v>
          </cell>
          <cell r="C677">
            <v>41662</v>
          </cell>
          <cell r="D677" t="str">
            <v>DS - COCA COLA FORTUNE</v>
          </cell>
          <cell r="E677">
            <v>41666</v>
          </cell>
        </row>
        <row r="678">
          <cell r="B678">
            <v>3296</v>
          </cell>
          <cell r="C678">
            <v>41662</v>
          </cell>
          <cell r="D678" t="str">
            <v xml:space="preserve">DC - SPAR NORTH RAND </v>
          </cell>
          <cell r="E678">
            <v>41666</v>
          </cell>
        </row>
        <row r="679">
          <cell r="B679">
            <v>3297</v>
          </cell>
          <cell r="C679">
            <v>41662</v>
          </cell>
          <cell r="D679" t="str">
            <v xml:space="preserve">DC - SPAR NORTH RAND </v>
          </cell>
          <cell r="E679">
            <v>41666</v>
          </cell>
        </row>
        <row r="680">
          <cell r="B680">
            <v>3298</v>
          </cell>
          <cell r="C680">
            <v>41662</v>
          </cell>
          <cell r="D680" t="str">
            <v>DI - ANY SMALL VEGETABLE SUPPLIER</v>
          </cell>
          <cell r="E680">
            <v>41662</v>
          </cell>
        </row>
        <row r="681">
          <cell r="B681">
            <v>3299</v>
          </cell>
          <cell r="C681">
            <v>41663</v>
          </cell>
          <cell r="D681" t="str">
            <v>DI - ANY SMALL VEGETABLE SUPPLIER</v>
          </cell>
          <cell r="E681">
            <v>41663</v>
          </cell>
        </row>
        <row r="682">
          <cell r="B682">
            <v>3300</v>
          </cell>
          <cell r="C682">
            <v>41666</v>
          </cell>
          <cell r="D682" t="str">
            <v>DS - COCA COLA FORTUNE</v>
          </cell>
          <cell r="E682">
            <v>41663</v>
          </cell>
        </row>
        <row r="683">
          <cell r="B683">
            <v>3301</v>
          </cell>
          <cell r="C683">
            <v>41666</v>
          </cell>
          <cell r="D683" t="str">
            <v>DI - ANY SMALL VEGETABLE SUPPLIER</v>
          </cell>
          <cell r="E683">
            <v>41663</v>
          </cell>
        </row>
        <row r="684">
          <cell r="B684">
            <v>3302</v>
          </cell>
          <cell r="C684">
            <v>41666</v>
          </cell>
          <cell r="D684" t="str">
            <v>DI - ANY SMALL VEGETABLE SUPPLIER</v>
          </cell>
          <cell r="E684">
            <v>41663</v>
          </cell>
        </row>
        <row r="685">
          <cell r="B685">
            <v>3303</v>
          </cell>
          <cell r="C685">
            <v>41666</v>
          </cell>
          <cell r="D685" t="str">
            <v>DI - GELUKSHOOP</v>
          </cell>
          <cell r="E685">
            <v>41666</v>
          </cell>
        </row>
        <row r="686">
          <cell r="B686">
            <v>3304</v>
          </cell>
          <cell r="C686">
            <v>41666</v>
          </cell>
          <cell r="D686" t="str">
            <v>DI - NOVEL (MAXICARE)</v>
          </cell>
          <cell r="E686">
            <v>41667</v>
          </cell>
        </row>
        <row r="687">
          <cell r="B687">
            <v>3305</v>
          </cell>
          <cell r="C687">
            <v>41666</v>
          </cell>
          <cell r="D687" t="str">
            <v>DS - DANONE</v>
          </cell>
          <cell r="E687">
            <v>41667</v>
          </cell>
        </row>
        <row r="688">
          <cell r="B688">
            <v>3306</v>
          </cell>
          <cell r="C688">
            <v>41666</v>
          </cell>
          <cell r="D688" t="str">
            <v>DS - CLOVER BOKSBURG</v>
          </cell>
          <cell r="E688">
            <v>41667</v>
          </cell>
        </row>
        <row r="689">
          <cell r="B689">
            <v>3307</v>
          </cell>
          <cell r="C689">
            <v>41666</v>
          </cell>
          <cell r="D689" t="str">
            <v>DS - WALTKON VLEIS</v>
          </cell>
          <cell r="E689">
            <v>41667</v>
          </cell>
        </row>
        <row r="690">
          <cell r="B690">
            <v>3308</v>
          </cell>
          <cell r="C690">
            <v>41666</v>
          </cell>
          <cell r="D690" t="str">
            <v>DS - MOORDDRIFT</v>
          </cell>
          <cell r="E690">
            <v>41667</v>
          </cell>
        </row>
        <row r="691">
          <cell r="B691">
            <v>3309</v>
          </cell>
          <cell r="C691">
            <v>41667</v>
          </cell>
          <cell r="D691" t="str">
            <v>DS - RUTO MILLS (FOODCORP)</v>
          </cell>
          <cell r="E691">
            <v>41669</v>
          </cell>
        </row>
        <row r="692">
          <cell r="B692">
            <v>3310</v>
          </cell>
          <cell r="C692">
            <v>41667</v>
          </cell>
          <cell r="D692" t="str">
            <v>DS - ACE PACKAGING</v>
          </cell>
          <cell r="E692">
            <v>41666</v>
          </cell>
        </row>
        <row r="693">
          <cell r="B693">
            <v>3311</v>
          </cell>
          <cell r="C693">
            <v>41667</v>
          </cell>
          <cell r="D693" t="str">
            <v>DS - SIMBA GROUP LIMITED</v>
          </cell>
          <cell r="E693">
            <v>41667</v>
          </cell>
        </row>
        <row r="694">
          <cell r="B694">
            <v>3312</v>
          </cell>
          <cell r="C694">
            <v>41667</v>
          </cell>
          <cell r="D694" t="str">
            <v>DI - GIDEON NEWSPAPERS</v>
          </cell>
          <cell r="E694">
            <v>41666</v>
          </cell>
        </row>
        <row r="695">
          <cell r="B695">
            <v>3313</v>
          </cell>
          <cell r="C695">
            <v>41667</v>
          </cell>
          <cell r="D695" t="str">
            <v>DS - ON THE DOT (MEDIA 24)</v>
          </cell>
          <cell r="E695">
            <v>41666</v>
          </cell>
        </row>
        <row r="696">
          <cell r="B696">
            <v>3314</v>
          </cell>
          <cell r="C696">
            <v>41667</v>
          </cell>
          <cell r="D696" t="str">
            <v>DI - ANY SMALL VEGETABLE SUPPLIER</v>
          </cell>
          <cell r="E696">
            <v>41667</v>
          </cell>
        </row>
        <row r="697">
          <cell r="B697">
            <v>3315</v>
          </cell>
          <cell r="C697">
            <v>41667</v>
          </cell>
          <cell r="D697" t="str">
            <v>DI - ANY SMALL VEGETABLE SUPPLIER</v>
          </cell>
          <cell r="E697">
            <v>41667</v>
          </cell>
        </row>
        <row r="698">
          <cell r="B698">
            <v>3316</v>
          </cell>
          <cell r="C698">
            <v>41667</v>
          </cell>
          <cell r="D698" t="str">
            <v>DI - ANY SMALL VEGETABLE SUPPLIER</v>
          </cell>
          <cell r="E698">
            <v>41668</v>
          </cell>
        </row>
        <row r="699">
          <cell r="B699">
            <v>3317</v>
          </cell>
          <cell r="C699">
            <v>41667</v>
          </cell>
          <cell r="D699" t="str">
            <v>DI - BRENNER MILLS</v>
          </cell>
          <cell r="E699">
            <v>41670</v>
          </cell>
        </row>
        <row r="700">
          <cell r="B700">
            <v>3318</v>
          </cell>
          <cell r="C700">
            <v>41667</v>
          </cell>
          <cell r="D700" t="str">
            <v>DS - DELI SPICES</v>
          </cell>
          <cell r="E700">
            <v>41668</v>
          </cell>
        </row>
        <row r="701">
          <cell r="B701">
            <v>3319</v>
          </cell>
          <cell r="C701">
            <v>41667</v>
          </cell>
          <cell r="D701" t="str">
            <v>DI - ANY SMALL VEGETABLE SUPPLIER</v>
          </cell>
          <cell r="E701">
            <v>41670</v>
          </cell>
        </row>
        <row r="702">
          <cell r="B702">
            <v>3320</v>
          </cell>
          <cell r="C702">
            <v>41667</v>
          </cell>
          <cell r="D702" t="str">
            <v>DS - PREMIER MILLING</v>
          </cell>
          <cell r="E702">
            <v>41670</v>
          </cell>
        </row>
        <row r="703">
          <cell r="B703">
            <v>3321</v>
          </cell>
          <cell r="C703">
            <v>41667</v>
          </cell>
          <cell r="D703" t="str">
            <v>DS -TIGER MILLING (maize)</v>
          </cell>
          <cell r="E703">
            <v>41669</v>
          </cell>
        </row>
        <row r="704">
          <cell r="B704">
            <v>3322</v>
          </cell>
          <cell r="C704">
            <v>41667</v>
          </cell>
          <cell r="D704" t="str">
            <v xml:space="preserve">DC - SPAR NORTH RAND </v>
          </cell>
          <cell r="E704">
            <v>41670</v>
          </cell>
        </row>
        <row r="705">
          <cell r="B705">
            <v>3323</v>
          </cell>
          <cell r="C705">
            <v>41667</v>
          </cell>
          <cell r="D705" t="str">
            <v>DS -TIGER MILLING (maize)</v>
          </cell>
          <cell r="E705">
            <v>41669</v>
          </cell>
        </row>
        <row r="706">
          <cell r="B706">
            <v>3324</v>
          </cell>
          <cell r="C706">
            <v>41667</v>
          </cell>
          <cell r="D706" t="str">
            <v xml:space="preserve">DC - SPAR NORTH RAND </v>
          </cell>
          <cell r="E706">
            <v>41670</v>
          </cell>
        </row>
        <row r="707">
          <cell r="B707">
            <v>3325</v>
          </cell>
          <cell r="C707">
            <v>41667</v>
          </cell>
          <cell r="D707" t="str">
            <v xml:space="preserve">DC - SPAR NORTH RAND </v>
          </cell>
          <cell r="E707">
            <v>41673</v>
          </cell>
        </row>
        <row r="708">
          <cell r="B708">
            <v>3326</v>
          </cell>
          <cell r="C708">
            <v>41667</v>
          </cell>
          <cell r="D708" t="str">
            <v xml:space="preserve">DC - SPAR NORTH RAND </v>
          </cell>
          <cell r="E708">
            <v>41673</v>
          </cell>
        </row>
        <row r="709">
          <cell r="B709">
            <v>3327</v>
          </cell>
          <cell r="C709">
            <v>41668</v>
          </cell>
          <cell r="D709" t="str">
            <v xml:space="preserve">DC - SPAR NORTH RAND </v>
          </cell>
          <cell r="E709">
            <v>41673</v>
          </cell>
        </row>
        <row r="710">
          <cell r="B710">
            <v>3328</v>
          </cell>
          <cell r="C710">
            <v>41668</v>
          </cell>
          <cell r="D710" t="str">
            <v xml:space="preserve">DC - SPAR NORTH RAND </v>
          </cell>
          <cell r="E710">
            <v>41673</v>
          </cell>
        </row>
        <row r="711">
          <cell r="B711">
            <v>3329</v>
          </cell>
          <cell r="C711">
            <v>41668</v>
          </cell>
          <cell r="D711" t="str">
            <v xml:space="preserve">DC - SPAR NORTH RAND </v>
          </cell>
          <cell r="E711">
            <v>41673</v>
          </cell>
        </row>
        <row r="712">
          <cell r="B712">
            <v>3330</v>
          </cell>
          <cell r="C712">
            <v>41668</v>
          </cell>
          <cell r="D712" t="str">
            <v>DS - DANONE</v>
          </cell>
          <cell r="E712">
            <v>41669</v>
          </cell>
        </row>
        <row r="713">
          <cell r="B713">
            <v>3331</v>
          </cell>
          <cell r="C713">
            <v>41668</v>
          </cell>
          <cell r="D713" t="str">
            <v>DS - CLOVER BOKSBURG</v>
          </cell>
          <cell r="E713">
            <v>41669</v>
          </cell>
        </row>
        <row r="714">
          <cell r="B714">
            <v>3332</v>
          </cell>
          <cell r="C714">
            <v>41668</v>
          </cell>
          <cell r="D714" t="str">
            <v>DI - ANY SMALL VEGETABLE SUPPLIER</v>
          </cell>
          <cell r="E714">
            <v>41670</v>
          </cell>
        </row>
        <row r="715">
          <cell r="B715">
            <v>3333</v>
          </cell>
          <cell r="C715">
            <v>41668</v>
          </cell>
          <cell r="D715" t="str">
            <v xml:space="preserve">DC - SPAR NORTH RAND </v>
          </cell>
          <cell r="E715">
            <v>41687</v>
          </cell>
        </row>
        <row r="716">
          <cell r="B716">
            <v>3334</v>
          </cell>
          <cell r="C716">
            <v>41668</v>
          </cell>
          <cell r="D716" t="str">
            <v xml:space="preserve">DC - SPAR NORTH RAND </v>
          </cell>
          <cell r="E716">
            <v>41694</v>
          </cell>
        </row>
        <row r="717">
          <cell r="B717">
            <v>3335</v>
          </cell>
          <cell r="C717">
            <v>41668</v>
          </cell>
          <cell r="D717" t="str">
            <v xml:space="preserve">DC - SPAR NORTH RAND </v>
          </cell>
          <cell r="E717">
            <v>41701</v>
          </cell>
        </row>
        <row r="718">
          <cell r="B718">
            <v>3336</v>
          </cell>
          <cell r="C718">
            <v>41669</v>
          </cell>
          <cell r="D718" t="str">
            <v>DS - CHIPKINS BAKERY</v>
          </cell>
          <cell r="E718">
            <v>41670</v>
          </cell>
        </row>
        <row r="719">
          <cell r="B719">
            <v>3337</v>
          </cell>
          <cell r="C719">
            <v>41669</v>
          </cell>
          <cell r="D719" t="str">
            <v xml:space="preserve">DC - SPAR NORTH RAND </v>
          </cell>
          <cell r="E719">
            <v>41673</v>
          </cell>
        </row>
        <row r="720">
          <cell r="B720">
            <v>3338</v>
          </cell>
          <cell r="C720">
            <v>41669</v>
          </cell>
          <cell r="D720" t="str">
            <v xml:space="preserve">DC - SPAR NORTH RAND </v>
          </cell>
          <cell r="E720">
            <v>41673</v>
          </cell>
        </row>
        <row r="721">
          <cell r="B721">
            <v>3339</v>
          </cell>
          <cell r="C721">
            <v>41669</v>
          </cell>
          <cell r="D721" t="str">
            <v>DS - MOORDDRIFT</v>
          </cell>
          <cell r="E721">
            <v>41670</v>
          </cell>
        </row>
        <row r="722">
          <cell r="B722">
            <v>3340</v>
          </cell>
          <cell r="C722">
            <v>41669</v>
          </cell>
          <cell r="D722" t="str">
            <v xml:space="preserve">DC - SPAR NORTH RAND </v>
          </cell>
          <cell r="E722">
            <v>41673</v>
          </cell>
        </row>
        <row r="723">
          <cell r="B723">
            <v>3341</v>
          </cell>
          <cell r="C723">
            <v>41669</v>
          </cell>
          <cell r="D723" t="str">
            <v xml:space="preserve">DC - SPAR NORTH RAND </v>
          </cell>
          <cell r="E723">
            <v>41673</v>
          </cell>
        </row>
        <row r="724">
          <cell r="B724">
            <v>3342</v>
          </cell>
          <cell r="C724">
            <v>41669</v>
          </cell>
          <cell r="D724" t="str">
            <v xml:space="preserve">DC - SPAR NORTH RAND </v>
          </cell>
          <cell r="E724">
            <v>41673</v>
          </cell>
        </row>
        <row r="725">
          <cell r="B725">
            <v>3343</v>
          </cell>
          <cell r="C725">
            <v>41669</v>
          </cell>
          <cell r="D725" t="str">
            <v xml:space="preserve">DC - SPAR NORTH RAND </v>
          </cell>
          <cell r="E725">
            <v>41673</v>
          </cell>
        </row>
        <row r="726">
          <cell r="B726">
            <v>3344</v>
          </cell>
          <cell r="C726">
            <v>41669</v>
          </cell>
          <cell r="D726" t="str">
            <v xml:space="preserve">DC - SPAR NORTH RAND </v>
          </cell>
          <cell r="E726">
            <v>41673</v>
          </cell>
        </row>
        <row r="727">
          <cell r="B727">
            <v>3345</v>
          </cell>
          <cell r="C727">
            <v>41669</v>
          </cell>
          <cell r="D727" t="str">
            <v xml:space="preserve">DC - SPAR NORTH RAND </v>
          </cell>
          <cell r="E727">
            <v>41673</v>
          </cell>
        </row>
        <row r="728">
          <cell r="B728">
            <v>3346</v>
          </cell>
          <cell r="C728">
            <v>41670</v>
          </cell>
          <cell r="D728" t="str">
            <v>DI - GELUKSHOOP</v>
          </cell>
          <cell r="E728">
            <v>41670</v>
          </cell>
        </row>
        <row r="729">
          <cell r="B729">
            <v>3347</v>
          </cell>
          <cell r="C729">
            <v>41670</v>
          </cell>
          <cell r="D729" t="str">
            <v>DS - WALTKON VLEIS</v>
          </cell>
          <cell r="E729">
            <v>41671</v>
          </cell>
        </row>
        <row r="730">
          <cell r="B730">
            <v>3348</v>
          </cell>
          <cell r="C730">
            <v>41670</v>
          </cell>
          <cell r="D730" t="str">
            <v>DI - ANY SMALL VEGETABLE SUPPLIER</v>
          </cell>
          <cell r="E730">
            <v>41673</v>
          </cell>
        </row>
        <row r="731">
          <cell r="B731">
            <v>3349</v>
          </cell>
          <cell r="C731">
            <v>41669</v>
          </cell>
          <cell r="D731" t="str">
            <v>DI - GIDEON NEWSPAPERS</v>
          </cell>
          <cell r="E731">
            <v>41669</v>
          </cell>
        </row>
        <row r="732">
          <cell r="B732">
            <v>3350</v>
          </cell>
          <cell r="C732">
            <v>41670</v>
          </cell>
          <cell r="D732" t="str">
            <v>DS - CLOVER BOKSBURG</v>
          </cell>
          <cell r="E732">
            <v>41671</v>
          </cell>
        </row>
        <row r="733">
          <cell r="B733">
            <v>3351</v>
          </cell>
          <cell r="C733">
            <v>41670</v>
          </cell>
          <cell r="D733" t="str">
            <v>DS - DANONE</v>
          </cell>
          <cell r="E733">
            <v>41671</v>
          </cell>
        </row>
        <row r="734">
          <cell r="B734">
            <v>3352</v>
          </cell>
          <cell r="C734">
            <v>41670</v>
          </cell>
          <cell r="D734" t="str">
            <v>DS - NATIONAL BRANDS LIMITED</v>
          </cell>
          <cell r="E734">
            <v>41675</v>
          </cell>
        </row>
        <row r="735">
          <cell r="B735">
            <v>3353</v>
          </cell>
          <cell r="C735">
            <v>41670</v>
          </cell>
          <cell r="D735" t="str">
            <v>DS - NESTLE S A PTY LTD</v>
          </cell>
          <cell r="E735">
            <v>41675</v>
          </cell>
        </row>
        <row r="736">
          <cell r="B736">
            <v>3354</v>
          </cell>
          <cell r="C736">
            <v>41671</v>
          </cell>
          <cell r="D736" t="str">
            <v>DS - BLUE RIBBON</v>
          </cell>
          <cell r="E736">
            <v>41694</v>
          </cell>
        </row>
        <row r="737">
          <cell r="B737">
            <v>3355</v>
          </cell>
          <cell r="C737">
            <v>41671</v>
          </cell>
          <cell r="D737" t="str">
            <v>DS - SUNBAKE (FOODCORP)</v>
          </cell>
          <cell r="E737">
            <v>41697</v>
          </cell>
        </row>
        <row r="738">
          <cell r="B738">
            <v>3356</v>
          </cell>
          <cell r="C738">
            <v>41671</v>
          </cell>
          <cell r="D738" t="str">
            <v>DS - SASKO (PIONEER FOODS)</v>
          </cell>
          <cell r="E738">
            <v>41680</v>
          </cell>
        </row>
        <row r="739">
          <cell r="B739">
            <v>3357</v>
          </cell>
          <cell r="C739">
            <v>41671</v>
          </cell>
          <cell r="D739" t="str">
            <v>DI - ANY SMALL VEGETABLE SUPPLIER</v>
          </cell>
          <cell r="E739">
            <v>41673</v>
          </cell>
        </row>
        <row r="740">
          <cell r="B740">
            <v>3358</v>
          </cell>
          <cell r="C740">
            <v>41671</v>
          </cell>
          <cell r="D740" t="str">
            <v>DI - ANY SMALL VEGETABLE SUPPLIER</v>
          </cell>
          <cell r="E740">
            <v>41673</v>
          </cell>
        </row>
        <row r="741">
          <cell r="B741">
            <v>3359</v>
          </cell>
          <cell r="C741">
            <v>41671</v>
          </cell>
          <cell r="D741" t="str">
            <v>DS - RUTO MILLS (FOODCORP)</v>
          </cell>
          <cell r="E741">
            <v>41676</v>
          </cell>
        </row>
        <row r="742">
          <cell r="B742">
            <v>3360</v>
          </cell>
          <cell r="C742">
            <v>41672</v>
          </cell>
          <cell r="D742" t="str">
            <v>DI - NOVEL (MAXICARE)</v>
          </cell>
          <cell r="E742">
            <v>41674</v>
          </cell>
        </row>
        <row r="743">
          <cell r="B743">
            <v>3361</v>
          </cell>
          <cell r="C743">
            <v>41673</v>
          </cell>
          <cell r="D743" t="str">
            <v>DI - GELUKSHOOP</v>
          </cell>
          <cell r="E743">
            <v>41674</v>
          </cell>
        </row>
        <row r="744">
          <cell r="B744">
            <v>3362</v>
          </cell>
          <cell r="C744">
            <v>41673</v>
          </cell>
          <cell r="D744" t="str">
            <v>DI - ANY SMALL VEGETABLE SUPPLIER</v>
          </cell>
          <cell r="E744">
            <v>41674</v>
          </cell>
        </row>
        <row r="745">
          <cell r="B745">
            <v>3363</v>
          </cell>
          <cell r="C745">
            <v>41673</v>
          </cell>
          <cell r="D745" t="str">
            <v>DS - COCA COLA FORTUNE</v>
          </cell>
          <cell r="E745">
            <v>41675</v>
          </cell>
        </row>
        <row r="746">
          <cell r="B746">
            <v>3364</v>
          </cell>
          <cell r="C746">
            <v>41673</v>
          </cell>
          <cell r="D746" t="str">
            <v>DS - MOORDDRIFT</v>
          </cell>
          <cell r="E746">
            <v>41674</v>
          </cell>
        </row>
        <row r="747">
          <cell r="B747">
            <v>3365</v>
          </cell>
          <cell r="C747">
            <v>41673</v>
          </cell>
          <cell r="D747" t="str">
            <v>DS - DUROC FOODS GROBLERSDAL</v>
          </cell>
          <cell r="E747">
            <v>41675</v>
          </cell>
        </row>
        <row r="748">
          <cell r="B748">
            <v>3366</v>
          </cell>
          <cell r="C748">
            <v>41673</v>
          </cell>
          <cell r="D748" t="str">
            <v>DI - ANY SMALL VEGETABLE SUPPLIER</v>
          </cell>
          <cell r="E748">
            <v>41674</v>
          </cell>
        </row>
        <row r="749">
          <cell r="B749">
            <v>3367</v>
          </cell>
          <cell r="C749">
            <v>41673</v>
          </cell>
          <cell r="D749" t="str">
            <v>DI - ANY SMALL VEGETABLE SUPPLIER</v>
          </cell>
          <cell r="E749">
            <v>41673</v>
          </cell>
        </row>
        <row r="750">
          <cell r="B750">
            <v>3368</v>
          </cell>
          <cell r="C750">
            <v>41673</v>
          </cell>
          <cell r="D750" t="str">
            <v>DI - GIDEON NEWSPAPERS</v>
          </cell>
          <cell r="E750">
            <v>41673</v>
          </cell>
        </row>
        <row r="751">
          <cell r="B751">
            <v>3369</v>
          </cell>
          <cell r="C751">
            <v>41673</v>
          </cell>
          <cell r="D751" t="str">
            <v>DS - DANONE</v>
          </cell>
          <cell r="E751">
            <v>41674</v>
          </cell>
        </row>
        <row r="752">
          <cell r="B752">
            <v>3370</v>
          </cell>
          <cell r="C752">
            <v>41673</v>
          </cell>
          <cell r="D752" t="str">
            <v>DS - CLOVER SA FRESH(ESKORT PROD</v>
          </cell>
          <cell r="E752">
            <v>41674</v>
          </cell>
        </row>
        <row r="753">
          <cell r="B753">
            <v>3371</v>
          </cell>
          <cell r="C753">
            <v>41673</v>
          </cell>
          <cell r="D753" t="str">
            <v>DS - CLOVER BOKSBURG</v>
          </cell>
          <cell r="E753">
            <v>41674</v>
          </cell>
        </row>
        <row r="754">
          <cell r="B754">
            <v>3372</v>
          </cell>
          <cell r="C754">
            <v>41674</v>
          </cell>
          <cell r="D754" t="str">
            <v>DS - ACE PACKAGING</v>
          </cell>
          <cell r="E754">
            <v>41674</v>
          </cell>
        </row>
        <row r="755">
          <cell r="B755">
            <v>3373</v>
          </cell>
          <cell r="C755">
            <v>41674</v>
          </cell>
          <cell r="D755" t="str">
            <v>DS - SIMBA GROUP LIMITED</v>
          </cell>
          <cell r="E755">
            <v>41674</v>
          </cell>
        </row>
        <row r="756">
          <cell r="B756">
            <v>3374</v>
          </cell>
          <cell r="C756">
            <v>41674</v>
          </cell>
          <cell r="D756" t="str">
            <v>DS - ON THE DOT (MEDIA 24)</v>
          </cell>
          <cell r="E756">
            <v>41673</v>
          </cell>
        </row>
        <row r="757">
          <cell r="B757">
            <v>3375</v>
          </cell>
          <cell r="C757">
            <v>41674</v>
          </cell>
          <cell r="D757" t="str">
            <v xml:space="preserve">DC - SPAR NORTH RAND </v>
          </cell>
          <cell r="E757">
            <v>41677</v>
          </cell>
        </row>
        <row r="758">
          <cell r="B758">
            <v>3376</v>
          </cell>
          <cell r="C758">
            <v>41674</v>
          </cell>
          <cell r="D758" t="str">
            <v>DS - WALTKON VLEIS</v>
          </cell>
          <cell r="E758">
            <v>41675</v>
          </cell>
        </row>
        <row r="759">
          <cell r="B759">
            <v>3377</v>
          </cell>
          <cell r="C759">
            <v>41674</v>
          </cell>
          <cell r="D759" t="str">
            <v xml:space="preserve">DC - SPAR NORTH RAND </v>
          </cell>
          <cell r="E759">
            <v>41677</v>
          </cell>
        </row>
        <row r="760">
          <cell r="B760">
            <v>3378</v>
          </cell>
          <cell r="C760">
            <v>41675</v>
          </cell>
          <cell r="D760" t="str">
            <v>DI - ANY SMALL VEGETABLE SUPPLIER</v>
          </cell>
          <cell r="E760">
            <v>41676</v>
          </cell>
        </row>
        <row r="761">
          <cell r="B761">
            <v>3379</v>
          </cell>
          <cell r="C761">
            <v>41675</v>
          </cell>
          <cell r="D761" t="str">
            <v>DI - ANY SMALL VEGETABLE SUPPLIER</v>
          </cell>
          <cell r="E761">
            <v>41676</v>
          </cell>
        </row>
        <row r="762">
          <cell r="B762">
            <v>3380</v>
          </cell>
          <cell r="C762">
            <v>41675</v>
          </cell>
          <cell r="D762" t="str">
            <v>DI - ANY SMALL VEGETABLE SUPPLIER</v>
          </cell>
          <cell r="E762">
            <v>41674</v>
          </cell>
        </row>
        <row r="763">
          <cell r="B763">
            <v>3381</v>
          </cell>
          <cell r="C763">
            <v>41675</v>
          </cell>
          <cell r="D763" t="str">
            <v>DS - DANONE</v>
          </cell>
          <cell r="E763">
            <v>41676</v>
          </cell>
        </row>
        <row r="764">
          <cell r="B764">
            <v>3382</v>
          </cell>
          <cell r="C764">
            <v>41675</v>
          </cell>
          <cell r="D764" t="str">
            <v>DS - CLOVER BOKSBURG</v>
          </cell>
          <cell r="E764">
            <v>41676</v>
          </cell>
        </row>
        <row r="765">
          <cell r="B765">
            <v>3383</v>
          </cell>
          <cell r="C765">
            <v>41675</v>
          </cell>
          <cell r="D765" t="str">
            <v>DI - ANY SMALL VEGETABLE SUPPLIER</v>
          </cell>
          <cell r="E765">
            <v>41675</v>
          </cell>
        </row>
        <row r="766">
          <cell r="B766">
            <v>3384</v>
          </cell>
          <cell r="C766">
            <v>41675</v>
          </cell>
          <cell r="D766" t="str">
            <v>DS - MEATRITE</v>
          </cell>
          <cell r="E766">
            <v>41675</v>
          </cell>
        </row>
        <row r="767">
          <cell r="B767">
            <v>3385</v>
          </cell>
          <cell r="C767">
            <v>41675</v>
          </cell>
          <cell r="D767" t="str">
            <v>DS - PREMIER MILLING</v>
          </cell>
          <cell r="E767">
            <v>41677</v>
          </cell>
        </row>
        <row r="768">
          <cell r="B768">
            <v>3386</v>
          </cell>
          <cell r="C768">
            <v>41675</v>
          </cell>
          <cell r="D768" t="str">
            <v>DI - GELUKSHOOP</v>
          </cell>
          <cell r="E768">
            <v>41676</v>
          </cell>
        </row>
        <row r="769">
          <cell r="B769">
            <v>3387</v>
          </cell>
          <cell r="C769">
            <v>41675</v>
          </cell>
          <cell r="D769" t="str">
            <v>DI - ANY SMALL VEGETABLE SUPPLIER</v>
          </cell>
          <cell r="E769">
            <v>41676</v>
          </cell>
        </row>
        <row r="770">
          <cell r="B770">
            <v>3388</v>
          </cell>
          <cell r="C770">
            <v>41675</v>
          </cell>
          <cell r="D770" t="str">
            <v>DS - MOORDDRIFT</v>
          </cell>
          <cell r="E770">
            <v>41677</v>
          </cell>
        </row>
        <row r="771">
          <cell r="B771">
            <v>3389</v>
          </cell>
          <cell r="C771">
            <v>41675</v>
          </cell>
          <cell r="D771" t="str">
            <v>DS - CHIPKINS BAKERY</v>
          </cell>
          <cell r="E771">
            <v>41677</v>
          </cell>
        </row>
        <row r="772">
          <cell r="B772">
            <v>3390</v>
          </cell>
          <cell r="C772">
            <v>41675</v>
          </cell>
          <cell r="D772" t="str">
            <v xml:space="preserve">DC - SPAR NORTH RAND </v>
          </cell>
          <cell r="E772">
            <v>41680</v>
          </cell>
        </row>
        <row r="773">
          <cell r="B773">
            <v>3391</v>
          </cell>
          <cell r="C773">
            <v>41675</v>
          </cell>
          <cell r="D773" t="str">
            <v xml:space="preserve">DC - SPAR NORTH RAND </v>
          </cell>
          <cell r="E773">
            <v>41680</v>
          </cell>
        </row>
        <row r="774">
          <cell r="B774">
            <v>3392</v>
          </cell>
          <cell r="C774">
            <v>41675</v>
          </cell>
          <cell r="D774" t="str">
            <v>DI - BAFANA FOODS</v>
          </cell>
          <cell r="E774">
            <v>41680</v>
          </cell>
        </row>
        <row r="775">
          <cell r="B775">
            <v>3393</v>
          </cell>
          <cell r="C775">
            <v>41675</v>
          </cell>
          <cell r="D775" t="str">
            <v>DS - CADBURY SA</v>
          </cell>
          <cell r="E775">
            <v>41682</v>
          </cell>
        </row>
        <row r="776">
          <cell r="B776">
            <v>3394</v>
          </cell>
          <cell r="C776">
            <v>41677</v>
          </cell>
          <cell r="D776" t="str">
            <v xml:space="preserve">DC - SPAR NORTH RAND </v>
          </cell>
          <cell r="E776">
            <v>41680</v>
          </cell>
        </row>
        <row r="777">
          <cell r="B777">
            <v>3395</v>
          </cell>
          <cell r="C777">
            <v>41677</v>
          </cell>
          <cell r="D777" t="str">
            <v xml:space="preserve">DC - SPAR NORTH RAND </v>
          </cell>
          <cell r="E777">
            <v>41680</v>
          </cell>
        </row>
        <row r="778">
          <cell r="B778">
            <v>3396</v>
          </cell>
          <cell r="C778">
            <v>41677</v>
          </cell>
          <cell r="D778" t="str">
            <v xml:space="preserve">DC - SPAR NORTH RAND </v>
          </cell>
          <cell r="E778">
            <v>41680</v>
          </cell>
        </row>
        <row r="779">
          <cell r="B779">
            <v>3397</v>
          </cell>
          <cell r="C779">
            <v>41677</v>
          </cell>
          <cell r="D779" t="str">
            <v>DI - GIDEON NEWSPAPERS</v>
          </cell>
          <cell r="E779">
            <v>41677</v>
          </cell>
        </row>
        <row r="780">
          <cell r="B780">
            <v>3398</v>
          </cell>
          <cell r="C780">
            <v>41677</v>
          </cell>
          <cell r="D780" t="str">
            <v>DS - DANONE</v>
          </cell>
          <cell r="E780">
            <v>41678</v>
          </cell>
        </row>
        <row r="781">
          <cell r="B781">
            <v>3399</v>
          </cell>
          <cell r="C781">
            <v>41677</v>
          </cell>
          <cell r="D781" t="str">
            <v>DS - CLOVER BOKSBURG</v>
          </cell>
          <cell r="E781">
            <v>41678</v>
          </cell>
        </row>
        <row r="782">
          <cell r="B782">
            <v>3400</v>
          </cell>
          <cell r="C782">
            <v>41677</v>
          </cell>
          <cell r="D782" t="str">
            <v>DS - WALTKON VLEIS</v>
          </cell>
          <cell r="E782">
            <v>41678</v>
          </cell>
        </row>
        <row r="783">
          <cell r="B783">
            <v>3401</v>
          </cell>
          <cell r="C783">
            <v>41677</v>
          </cell>
          <cell r="D783" t="str">
            <v>DI - ANY SMALL VEGETABLE SUPPLIER</v>
          </cell>
          <cell r="E783">
            <v>41677</v>
          </cell>
        </row>
        <row r="784">
          <cell r="B784">
            <v>3402</v>
          </cell>
          <cell r="C784">
            <v>41677</v>
          </cell>
          <cell r="D784" t="str">
            <v>DS - COCA COLA FORTUNE</v>
          </cell>
          <cell r="E784">
            <v>41677</v>
          </cell>
        </row>
        <row r="785">
          <cell r="B785">
            <v>3403</v>
          </cell>
          <cell r="C785">
            <v>41680</v>
          </cell>
          <cell r="D785" t="str">
            <v>DS - RUTO MILLS (FOODCORP)</v>
          </cell>
          <cell r="E785">
            <v>41683</v>
          </cell>
        </row>
        <row r="786">
          <cell r="B786">
            <v>3404</v>
          </cell>
          <cell r="C786">
            <v>41680</v>
          </cell>
          <cell r="D786" t="str">
            <v>DI - GELUKSHOOP</v>
          </cell>
          <cell r="E786">
            <v>41680</v>
          </cell>
        </row>
        <row r="787">
          <cell r="B787">
            <v>3405</v>
          </cell>
          <cell r="C787">
            <v>41680</v>
          </cell>
          <cell r="D787" t="str">
            <v>DS - MOORDDRIFT</v>
          </cell>
          <cell r="E787">
            <v>41681</v>
          </cell>
        </row>
        <row r="788">
          <cell r="B788">
            <v>3406</v>
          </cell>
          <cell r="C788">
            <v>41680</v>
          </cell>
          <cell r="D788" t="str">
            <v>DI - ANY SMALL VEGETABLE SUPPLIER</v>
          </cell>
          <cell r="E788">
            <v>41316</v>
          </cell>
        </row>
        <row r="789">
          <cell r="B789">
            <v>3407</v>
          </cell>
          <cell r="C789">
            <v>41680</v>
          </cell>
          <cell r="D789" t="str">
            <v>DI - ANY SMALL VEGETABLE SUPPLIER</v>
          </cell>
          <cell r="E789">
            <v>41681</v>
          </cell>
        </row>
        <row r="790">
          <cell r="B790">
            <v>3408</v>
          </cell>
          <cell r="C790">
            <v>41680</v>
          </cell>
          <cell r="D790" t="str">
            <v>DI - EERSTERUST MEAT TRD CC</v>
          </cell>
          <cell r="E790">
            <v>41684</v>
          </cell>
        </row>
        <row r="791">
          <cell r="B791">
            <v>3409</v>
          </cell>
          <cell r="C791">
            <v>41680</v>
          </cell>
          <cell r="D791" t="str">
            <v>DS - ACE PACKAGING</v>
          </cell>
          <cell r="E791">
            <v>41681</v>
          </cell>
        </row>
        <row r="792">
          <cell r="B792">
            <v>3410</v>
          </cell>
          <cell r="C792">
            <v>41680</v>
          </cell>
          <cell r="D792" t="str">
            <v>DS - DANONE</v>
          </cell>
          <cell r="E792">
            <v>41681</v>
          </cell>
        </row>
        <row r="793">
          <cell r="B793">
            <v>3411</v>
          </cell>
          <cell r="C793">
            <v>41680</v>
          </cell>
          <cell r="D793" t="str">
            <v>DS - CLOVER BOKSBURG</v>
          </cell>
          <cell r="E793">
            <v>41681</v>
          </cell>
        </row>
        <row r="794">
          <cell r="B794">
            <v>3412</v>
          </cell>
          <cell r="C794">
            <v>41680</v>
          </cell>
          <cell r="D794" t="str">
            <v>DS - SIMBA GROUP LIMITED</v>
          </cell>
          <cell r="E794">
            <v>41681</v>
          </cell>
        </row>
        <row r="795">
          <cell r="B795">
            <v>3413</v>
          </cell>
          <cell r="C795">
            <v>41681</v>
          </cell>
          <cell r="D795" t="str">
            <v>DS - ON THE DOT (MEDIA 24)</v>
          </cell>
          <cell r="E795">
            <v>41680</v>
          </cell>
        </row>
        <row r="796">
          <cell r="B796">
            <v>3414</v>
          </cell>
          <cell r="C796">
            <v>41681</v>
          </cell>
          <cell r="D796" t="str">
            <v>DI - GIDEON NEWSPAPERS</v>
          </cell>
          <cell r="E796">
            <v>41680</v>
          </cell>
        </row>
        <row r="797">
          <cell r="B797">
            <v>3415</v>
          </cell>
          <cell r="C797">
            <v>41681</v>
          </cell>
          <cell r="D797" t="str">
            <v>DS - DELI SPICES</v>
          </cell>
          <cell r="E797">
            <v>41682</v>
          </cell>
        </row>
        <row r="798">
          <cell r="B798">
            <v>3416</v>
          </cell>
          <cell r="C798">
            <v>41681</v>
          </cell>
          <cell r="D798" t="str">
            <v>DI - ANY SMALL VEGETABLE SUPPLIER</v>
          </cell>
          <cell r="E798">
            <v>41683</v>
          </cell>
        </row>
        <row r="799">
          <cell r="B799">
            <v>3417</v>
          </cell>
          <cell r="C799">
            <v>41681</v>
          </cell>
          <cell r="D799" t="str">
            <v xml:space="preserve">DC - SPAR NORTH RAND </v>
          </cell>
          <cell r="E799">
            <v>41684</v>
          </cell>
        </row>
        <row r="800">
          <cell r="B800">
            <v>3418</v>
          </cell>
          <cell r="C800">
            <v>41682</v>
          </cell>
          <cell r="D800" t="str">
            <v>DI - NOVEL (MAXICARE)</v>
          </cell>
          <cell r="E800">
            <v>41682</v>
          </cell>
        </row>
        <row r="801">
          <cell r="B801">
            <v>3419</v>
          </cell>
          <cell r="C801">
            <v>41682</v>
          </cell>
          <cell r="D801" t="str">
            <v>DS - ELLIES ELECTRONICS</v>
          </cell>
          <cell r="E801">
            <v>41691</v>
          </cell>
        </row>
        <row r="802">
          <cell r="B802">
            <v>3420</v>
          </cell>
          <cell r="C802">
            <v>41682</v>
          </cell>
          <cell r="D802" t="str">
            <v>DS - WALTKON VLEIS</v>
          </cell>
          <cell r="E802">
            <v>41685</v>
          </cell>
        </row>
        <row r="803">
          <cell r="B803">
            <v>3421</v>
          </cell>
          <cell r="C803">
            <v>41682</v>
          </cell>
          <cell r="D803" t="str">
            <v>DS - NESTLE S A PTY LTD</v>
          </cell>
          <cell r="E803">
            <v>41689</v>
          </cell>
        </row>
        <row r="804">
          <cell r="B804">
            <v>3422</v>
          </cell>
          <cell r="C804">
            <v>41683</v>
          </cell>
          <cell r="D804" t="str">
            <v>DS - TIGER BRANDS SNACKS</v>
          </cell>
          <cell r="E804">
            <v>41683</v>
          </cell>
        </row>
        <row r="805">
          <cell r="B805">
            <v>3423</v>
          </cell>
          <cell r="C805">
            <v>41683</v>
          </cell>
          <cell r="D805" t="str">
            <v>DS -TIGER MILLING (maize)</v>
          </cell>
          <cell r="E805">
            <v>41683</v>
          </cell>
        </row>
        <row r="806">
          <cell r="B806">
            <v>3424</v>
          </cell>
          <cell r="C806">
            <v>41683</v>
          </cell>
          <cell r="D806" t="str">
            <v>DS - TIGER BRANDS SNACKS</v>
          </cell>
          <cell r="E806">
            <v>41683</v>
          </cell>
        </row>
        <row r="807">
          <cell r="B807">
            <v>3425</v>
          </cell>
          <cell r="C807">
            <v>41683</v>
          </cell>
          <cell r="D807" t="str">
            <v>DS - CHIPKINS BAKERY</v>
          </cell>
          <cell r="E807">
            <v>41684</v>
          </cell>
        </row>
        <row r="808">
          <cell r="B808">
            <v>3426</v>
          </cell>
          <cell r="C808">
            <v>41683</v>
          </cell>
          <cell r="D808" t="str">
            <v xml:space="preserve">DC - SPAR NORTH RAND </v>
          </cell>
          <cell r="E808">
            <v>41687</v>
          </cell>
        </row>
        <row r="809">
          <cell r="B809">
            <v>3427</v>
          </cell>
          <cell r="C809">
            <v>41683</v>
          </cell>
          <cell r="D809" t="str">
            <v xml:space="preserve">DC - SPAR NORTH RAND </v>
          </cell>
          <cell r="E809">
            <v>41687</v>
          </cell>
        </row>
        <row r="810">
          <cell r="B810">
            <v>3428</v>
          </cell>
          <cell r="C810">
            <v>41683</v>
          </cell>
          <cell r="D810" t="str">
            <v>DS - MOORDDRIFT</v>
          </cell>
          <cell r="E810">
            <v>41684</v>
          </cell>
        </row>
        <row r="811">
          <cell r="B811">
            <v>3429</v>
          </cell>
          <cell r="C811">
            <v>41683</v>
          </cell>
          <cell r="D811" t="str">
            <v>DS - COCA COLA FORTUNE</v>
          </cell>
          <cell r="E811">
            <v>41683</v>
          </cell>
        </row>
        <row r="812">
          <cell r="B812">
            <v>3430</v>
          </cell>
          <cell r="C812">
            <v>41683</v>
          </cell>
          <cell r="D812" t="str">
            <v>DI - GELUKSHOOP</v>
          </cell>
          <cell r="E812">
            <v>41684</v>
          </cell>
        </row>
        <row r="813">
          <cell r="B813">
            <v>3431</v>
          </cell>
          <cell r="C813">
            <v>41683</v>
          </cell>
          <cell r="D813" t="str">
            <v>DI - ANY SMALL VEGETABLE SUPPLIER</v>
          </cell>
          <cell r="E813">
            <v>41687</v>
          </cell>
        </row>
        <row r="814">
          <cell r="B814">
            <v>3432</v>
          </cell>
          <cell r="C814">
            <v>41683</v>
          </cell>
          <cell r="D814" t="str">
            <v>DS - COCA COLA FORTUNE</v>
          </cell>
          <cell r="E814">
            <v>41687</v>
          </cell>
        </row>
        <row r="815">
          <cell r="B815">
            <v>3433</v>
          </cell>
          <cell r="C815">
            <v>41683</v>
          </cell>
          <cell r="D815" t="str">
            <v xml:space="preserve">DC - SPAR NORTH RAND </v>
          </cell>
          <cell r="E815">
            <v>41687</v>
          </cell>
        </row>
        <row r="816">
          <cell r="B816">
            <v>3434</v>
          </cell>
          <cell r="C816">
            <v>41683</v>
          </cell>
          <cell r="D816" t="str">
            <v xml:space="preserve">DC - SPAR NORTH RAND </v>
          </cell>
          <cell r="E816">
            <v>41687</v>
          </cell>
        </row>
        <row r="817">
          <cell r="B817">
            <v>3435</v>
          </cell>
          <cell r="C817">
            <v>41683</v>
          </cell>
          <cell r="D817" t="str">
            <v xml:space="preserve">DC - SPAR NORTH RAND </v>
          </cell>
          <cell r="E817">
            <v>41687</v>
          </cell>
        </row>
        <row r="818">
          <cell r="B818">
            <v>3436</v>
          </cell>
          <cell r="C818">
            <v>41684</v>
          </cell>
          <cell r="D818" t="str">
            <v xml:space="preserve">DC - SPAR NORTH RAND </v>
          </cell>
          <cell r="E818">
            <v>41687</v>
          </cell>
        </row>
        <row r="819">
          <cell r="B819">
            <v>3437</v>
          </cell>
          <cell r="C819">
            <v>41684</v>
          </cell>
          <cell r="D819" t="str">
            <v>DS - DANONE</v>
          </cell>
          <cell r="E819">
            <v>41685</v>
          </cell>
        </row>
        <row r="820">
          <cell r="B820">
            <v>3438</v>
          </cell>
          <cell r="C820">
            <v>41684</v>
          </cell>
          <cell r="D820" t="str">
            <v>DS - CLOVER SA FRESH(ESKORT PROD</v>
          </cell>
          <cell r="E820">
            <v>41685</v>
          </cell>
        </row>
        <row r="821">
          <cell r="B821">
            <v>3439</v>
          </cell>
          <cell r="C821">
            <v>41684</v>
          </cell>
          <cell r="D821" t="str">
            <v>DS - CLOVER BOKSBURG</v>
          </cell>
          <cell r="E821">
            <v>41685</v>
          </cell>
        </row>
        <row r="822">
          <cell r="B822">
            <v>3440</v>
          </cell>
          <cell r="C822">
            <v>41684</v>
          </cell>
          <cell r="D822" t="str">
            <v>DI - GIDEON NEWSPAPERS</v>
          </cell>
          <cell r="E822">
            <v>41684</v>
          </cell>
        </row>
        <row r="823">
          <cell r="B823">
            <v>3441</v>
          </cell>
          <cell r="C823">
            <v>41684</v>
          </cell>
          <cell r="D823" t="str">
            <v>DI - ANY SMALL VEGETABLE SUPPLIER</v>
          </cell>
          <cell r="E823">
            <v>41682</v>
          </cell>
        </row>
        <row r="824">
          <cell r="B824">
            <v>3442</v>
          </cell>
          <cell r="C824">
            <v>41687</v>
          </cell>
          <cell r="D824" t="str">
            <v>DS - TIGER BRANDS SNACKS</v>
          </cell>
          <cell r="E824">
            <v>41689</v>
          </cell>
        </row>
        <row r="825">
          <cell r="B825">
            <v>3443</v>
          </cell>
          <cell r="C825">
            <v>41687</v>
          </cell>
          <cell r="D825" t="str">
            <v>DS - RUTO MILLS (FOODCORP)</v>
          </cell>
          <cell r="E825">
            <v>41690</v>
          </cell>
        </row>
        <row r="826">
          <cell r="B826">
            <v>3444</v>
          </cell>
          <cell r="C826">
            <v>41687</v>
          </cell>
          <cell r="D826" t="str">
            <v>DS - CLOVER BOKSBURG</v>
          </cell>
          <cell r="E826">
            <v>41688</v>
          </cell>
        </row>
        <row r="827">
          <cell r="B827">
            <v>3445</v>
          </cell>
          <cell r="C827">
            <v>41687</v>
          </cell>
          <cell r="D827" t="str">
            <v>DS - DANONE</v>
          </cell>
          <cell r="E827">
            <v>41688</v>
          </cell>
        </row>
        <row r="828">
          <cell r="B828">
            <v>3446</v>
          </cell>
          <cell r="C828">
            <v>41687</v>
          </cell>
          <cell r="D828" t="str">
            <v>DI - ANY SMALL VEGETABLE SUPPLIER</v>
          </cell>
          <cell r="E828">
            <v>41688</v>
          </cell>
        </row>
        <row r="829">
          <cell r="B829">
            <v>3447</v>
          </cell>
          <cell r="C829">
            <v>41687</v>
          </cell>
          <cell r="D829" t="str">
            <v>DI - ANY SMALL VEGETABLE SUPPLIER</v>
          </cell>
          <cell r="E829">
            <v>41687</v>
          </cell>
        </row>
        <row r="830">
          <cell r="B830">
            <v>3448</v>
          </cell>
          <cell r="C830">
            <v>41687</v>
          </cell>
          <cell r="D830" t="str">
            <v>DI - ANY SMALL VEGETABLE SUPPLIER</v>
          </cell>
          <cell r="E830">
            <v>41688</v>
          </cell>
        </row>
        <row r="831">
          <cell r="B831">
            <v>3449</v>
          </cell>
          <cell r="C831">
            <v>41687</v>
          </cell>
          <cell r="D831" t="str">
            <v>DS - SIMBA GROUP LIMITED</v>
          </cell>
          <cell r="E831">
            <v>41688</v>
          </cell>
        </row>
        <row r="832">
          <cell r="B832">
            <v>3450</v>
          </cell>
          <cell r="C832">
            <v>41687</v>
          </cell>
          <cell r="D832" t="str">
            <v>DS - PRIMECO MEAT</v>
          </cell>
          <cell r="E832">
            <v>41692</v>
          </cell>
        </row>
        <row r="833">
          <cell r="B833">
            <v>3451</v>
          </cell>
          <cell r="C833">
            <v>41687</v>
          </cell>
          <cell r="D833" t="str">
            <v>DI - ANY SMALL VEGETABLE SUPPLIER</v>
          </cell>
          <cell r="E833">
            <v>41688</v>
          </cell>
        </row>
        <row r="834">
          <cell r="B834">
            <v>3452</v>
          </cell>
          <cell r="C834">
            <v>41687</v>
          </cell>
          <cell r="D834" t="str">
            <v xml:space="preserve">DC - SPAR NORTH RAND </v>
          </cell>
          <cell r="E834">
            <v>41694</v>
          </cell>
        </row>
        <row r="835">
          <cell r="B835">
            <v>3453</v>
          </cell>
          <cell r="C835">
            <v>41687</v>
          </cell>
          <cell r="D835" t="str">
            <v>DI - GIDEON NEWSPAPERS</v>
          </cell>
          <cell r="E835">
            <v>41687</v>
          </cell>
        </row>
        <row r="836">
          <cell r="B836">
            <v>3454</v>
          </cell>
          <cell r="C836">
            <v>41687</v>
          </cell>
          <cell r="D836" t="str">
            <v>DS - ON THE DOT (MEDIA 24)</v>
          </cell>
          <cell r="E836">
            <v>41687</v>
          </cell>
        </row>
        <row r="837">
          <cell r="B837">
            <v>3455</v>
          </cell>
          <cell r="C837">
            <v>41687</v>
          </cell>
          <cell r="D837" t="str">
            <v xml:space="preserve">DC - SPAR NORTH RAND </v>
          </cell>
          <cell r="E837">
            <v>41691</v>
          </cell>
        </row>
        <row r="838">
          <cell r="B838">
            <v>3456</v>
          </cell>
          <cell r="C838">
            <v>41687</v>
          </cell>
          <cell r="D838" t="str">
            <v>DS - DUROC FOODS GROBLERSDAL</v>
          </cell>
          <cell r="E838">
            <v>41690</v>
          </cell>
        </row>
        <row r="839">
          <cell r="B839">
            <v>3457</v>
          </cell>
          <cell r="C839">
            <v>41687</v>
          </cell>
          <cell r="D839" t="str">
            <v>DS - ACE PACKAGING</v>
          </cell>
          <cell r="E839">
            <v>41688</v>
          </cell>
        </row>
        <row r="840">
          <cell r="B840">
            <v>3458</v>
          </cell>
          <cell r="C840">
            <v>41687</v>
          </cell>
          <cell r="D840" t="str">
            <v>DI - ANY SMALL VEGETABLE SUPPLIER</v>
          </cell>
          <cell r="E840">
            <v>41688</v>
          </cell>
        </row>
        <row r="841">
          <cell r="B841">
            <v>3459</v>
          </cell>
          <cell r="C841">
            <v>41689</v>
          </cell>
          <cell r="D841" t="str">
            <v>DS - RNA</v>
          </cell>
          <cell r="E841">
            <v>41689</v>
          </cell>
        </row>
        <row r="842">
          <cell r="B842">
            <v>3460</v>
          </cell>
          <cell r="C842">
            <v>41687</v>
          </cell>
          <cell r="D842" t="str">
            <v>DI - GELUKSHOOP</v>
          </cell>
          <cell r="E842">
            <v>41689</v>
          </cell>
        </row>
        <row r="843">
          <cell r="B843">
            <v>3461</v>
          </cell>
          <cell r="C843">
            <v>41689</v>
          </cell>
          <cell r="D843" t="str">
            <v>DS - PREMIER MILLING</v>
          </cell>
          <cell r="E843">
            <v>41691</v>
          </cell>
        </row>
        <row r="844">
          <cell r="B844">
            <v>3462</v>
          </cell>
          <cell r="C844">
            <v>41689</v>
          </cell>
          <cell r="D844" t="str">
            <v>DI - ANY SMALL VEGETABLE SUPPLIER</v>
          </cell>
          <cell r="E844">
            <v>41690</v>
          </cell>
        </row>
        <row r="845">
          <cell r="B845">
            <v>3463</v>
          </cell>
          <cell r="C845">
            <v>41689</v>
          </cell>
          <cell r="D845" t="str">
            <v>DS - MOORDDRIFT</v>
          </cell>
          <cell r="E845">
            <v>41691</v>
          </cell>
        </row>
        <row r="846">
          <cell r="B846">
            <v>3464</v>
          </cell>
          <cell r="C846">
            <v>41690</v>
          </cell>
          <cell r="D846" t="str">
            <v>DI - NOVEL (MAXICARE)</v>
          </cell>
          <cell r="E846">
            <v>41690</v>
          </cell>
        </row>
        <row r="847">
          <cell r="B847">
            <v>3465</v>
          </cell>
          <cell r="C847">
            <v>41690</v>
          </cell>
          <cell r="D847" t="str">
            <v xml:space="preserve">DC - SPAR NORTH RAND </v>
          </cell>
          <cell r="E847">
            <v>41694</v>
          </cell>
        </row>
        <row r="848">
          <cell r="B848">
            <v>3466</v>
          </cell>
          <cell r="C848">
            <v>41690</v>
          </cell>
          <cell r="D848" t="str">
            <v>DS - CHIPKINS BAKERY</v>
          </cell>
          <cell r="E848">
            <v>41691</v>
          </cell>
        </row>
        <row r="849">
          <cell r="B849">
            <v>3467</v>
          </cell>
          <cell r="C849">
            <v>41690</v>
          </cell>
          <cell r="D849" t="str">
            <v>DI - GIDEON NEWSPAPERS</v>
          </cell>
          <cell r="E849">
            <v>41690</v>
          </cell>
        </row>
        <row r="850">
          <cell r="B850">
            <v>3468</v>
          </cell>
          <cell r="C850">
            <v>41690</v>
          </cell>
          <cell r="D850" t="str">
            <v xml:space="preserve">DC - SPAR NORTH RAND </v>
          </cell>
          <cell r="E850">
            <v>41694</v>
          </cell>
        </row>
        <row r="851">
          <cell r="B851">
            <v>3469</v>
          </cell>
          <cell r="C851">
            <v>41690</v>
          </cell>
          <cell r="D851" t="str">
            <v xml:space="preserve">DC - SPAR NORTH RAND </v>
          </cell>
          <cell r="E851">
            <v>41694</v>
          </cell>
        </row>
        <row r="852">
          <cell r="B852">
            <v>3470</v>
          </cell>
          <cell r="C852">
            <v>41690</v>
          </cell>
          <cell r="D852" t="str">
            <v>DS - COCA COLA FORTUNE</v>
          </cell>
          <cell r="E852">
            <v>41694</v>
          </cell>
        </row>
        <row r="853">
          <cell r="B853">
            <v>3471</v>
          </cell>
          <cell r="C853">
            <v>41690</v>
          </cell>
          <cell r="D853" t="str">
            <v>DS - ALDOR</v>
          </cell>
          <cell r="E853">
            <v>41696</v>
          </cell>
        </row>
        <row r="854">
          <cell r="B854">
            <v>3472</v>
          </cell>
          <cell r="C854">
            <v>41690</v>
          </cell>
          <cell r="D854" t="str">
            <v xml:space="preserve">DC - SPAR NORTH RAND </v>
          </cell>
          <cell r="E854">
            <v>41694</v>
          </cell>
        </row>
        <row r="855">
          <cell r="B855">
            <v>3473</v>
          </cell>
          <cell r="C855">
            <v>41690</v>
          </cell>
          <cell r="D855" t="str">
            <v xml:space="preserve">DC - SPAR NORTH RAND </v>
          </cell>
          <cell r="E855">
            <v>41694</v>
          </cell>
        </row>
        <row r="856">
          <cell r="B856">
            <v>3474</v>
          </cell>
          <cell r="C856">
            <v>41691</v>
          </cell>
          <cell r="D856" t="str">
            <v>DS - DANONE</v>
          </cell>
          <cell r="E856">
            <v>41692</v>
          </cell>
        </row>
        <row r="857">
          <cell r="B857">
            <v>3475</v>
          </cell>
          <cell r="C857">
            <v>41690</v>
          </cell>
          <cell r="D857" t="str">
            <v xml:space="preserve">DC - SPAR NORTH RAND </v>
          </cell>
          <cell r="E857">
            <v>41694</v>
          </cell>
        </row>
        <row r="858">
          <cell r="B858">
            <v>3476</v>
          </cell>
          <cell r="C858">
            <v>41691</v>
          </cell>
          <cell r="D858" t="str">
            <v>DS - CLOVER BOKSBURG</v>
          </cell>
          <cell r="E858">
            <v>41692</v>
          </cell>
        </row>
        <row r="859">
          <cell r="B859">
            <v>3477</v>
          </cell>
          <cell r="C859">
            <v>41691</v>
          </cell>
          <cell r="D859" t="str">
            <v>DI - GELUKSHOOP</v>
          </cell>
          <cell r="E859">
            <v>41692</v>
          </cell>
        </row>
        <row r="860">
          <cell r="B860">
            <v>3478</v>
          </cell>
          <cell r="C860">
            <v>41691</v>
          </cell>
          <cell r="D860" t="str">
            <v xml:space="preserve">DC - SPAR NORTH RAND </v>
          </cell>
          <cell r="E860">
            <v>41695</v>
          </cell>
        </row>
        <row r="861">
          <cell r="B861">
            <v>3479</v>
          </cell>
          <cell r="C861">
            <v>41691</v>
          </cell>
          <cell r="D861" t="str">
            <v xml:space="preserve">DC - SPAR NORTH RAND </v>
          </cell>
          <cell r="E861">
            <v>41691</v>
          </cell>
        </row>
        <row r="862">
          <cell r="B862">
            <v>3480</v>
          </cell>
          <cell r="C862">
            <v>41694</v>
          </cell>
          <cell r="D862" t="str">
            <v>DS - MOORDDRIFT</v>
          </cell>
          <cell r="E862">
            <v>41695</v>
          </cell>
        </row>
        <row r="863">
          <cell r="B863">
            <v>3481</v>
          </cell>
          <cell r="C863">
            <v>41694</v>
          </cell>
          <cell r="D863" t="str">
            <v>DS - NESTLE S A PTY LTD</v>
          </cell>
          <cell r="E863">
            <v>41697</v>
          </cell>
        </row>
        <row r="864">
          <cell r="B864">
            <v>3482</v>
          </cell>
          <cell r="C864">
            <v>41694</v>
          </cell>
          <cell r="D864" t="str">
            <v>DS - RUTO MILLS (FOODCORP)</v>
          </cell>
          <cell r="E864">
            <v>41697</v>
          </cell>
        </row>
        <row r="865">
          <cell r="B865">
            <v>3483</v>
          </cell>
          <cell r="C865">
            <v>41694</v>
          </cell>
          <cell r="D865" t="str">
            <v>DS - SIMBA GROUP LIMITED</v>
          </cell>
          <cell r="E865">
            <v>41695</v>
          </cell>
        </row>
        <row r="866">
          <cell r="B866">
            <v>3484</v>
          </cell>
          <cell r="C866">
            <v>41691</v>
          </cell>
          <cell r="D866" t="str">
            <v>DI - ANY SMALL VEGETABLE SUPPLIER</v>
          </cell>
          <cell r="E866">
            <v>41696</v>
          </cell>
        </row>
        <row r="867">
          <cell r="B867">
            <v>3485</v>
          </cell>
          <cell r="C867">
            <v>41695</v>
          </cell>
          <cell r="D867" t="str">
            <v>DI - ANY SMALL VEGETABLE SUPPLIER</v>
          </cell>
          <cell r="E867">
            <v>41696</v>
          </cell>
        </row>
        <row r="868">
          <cell r="B868">
            <v>3486</v>
          </cell>
          <cell r="C868">
            <v>41695</v>
          </cell>
          <cell r="D868" t="str">
            <v>DI - ANY SMALL VEGETABLE SUPPLIER</v>
          </cell>
          <cell r="E868">
            <v>41695</v>
          </cell>
        </row>
        <row r="869">
          <cell r="B869">
            <v>3487</v>
          </cell>
          <cell r="C869">
            <v>41695</v>
          </cell>
          <cell r="D869" t="str">
            <v>DI - ANY SMALL VEGETABLE SUPPLIER</v>
          </cell>
          <cell r="E869">
            <v>41696</v>
          </cell>
        </row>
        <row r="870">
          <cell r="B870">
            <v>3488</v>
          </cell>
          <cell r="C870">
            <v>41695</v>
          </cell>
          <cell r="D870" t="str">
            <v>DI - GIDEON NEWSPAPERS</v>
          </cell>
          <cell r="E870">
            <v>41694</v>
          </cell>
        </row>
        <row r="871">
          <cell r="B871">
            <v>3489</v>
          </cell>
          <cell r="C871">
            <v>41695</v>
          </cell>
          <cell r="D871" t="str">
            <v>DS - ON THE DOT (MEDIA 24)</v>
          </cell>
          <cell r="E871">
            <v>41694</v>
          </cell>
        </row>
        <row r="872">
          <cell r="B872">
            <v>3490</v>
          </cell>
          <cell r="C872">
            <v>41695</v>
          </cell>
          <cell r="D872" t="str">
            <v>DI - GELUKSHOOP</v>
          </cell>
          <cell r="E872">
            <v>41697</v>
          </cell>
        </row>
        <row r="873">
          <cell r="B873">
            <v>3491</v>
          </cell>
          <cell r="C873">
            <v>41695</v>
          </cell>
          <cell r="D873" t="str">
            <v xml:space="preserve">DC - SPAR NORTH RAND </v>
          </cell>
          <cell r="E873">
            <v>41698</v>
          </cell>
        </row>
        <row r="874">
          <cell r="B874">
            <v>3492</v>
          </cell>
          <cell r="C874">
            <v>41695</v>
          </cell>
          <cell r="D874" t="str">
            <v>DS - ACE PACKAGING</v>
          </cell>
          <cell r="E874">
            <v>41695</v>
          </cell>
        </row>
        <row r="875">
          <cell r="B875">
            <v>3493</v>
          </cell>
          <cell r="C875">
            <v>41696</v>
          </cell>
          <cell r="D875" t="str">
            <v>DI - NOVEL (MAXICARE)</v>
          </cell>
          <cell r="E875">
            <v>41696</v>
          </cell>
        </row>
        <row r="876">
          <cell r="B876">
            <v>3494</v>
          </cell>
          <cell r="C876">
            <v>41697</v>
          </cell>
          <cell r="D876" t="str">
            <v>DS - COCA COLA FORTUNE</v>
          </cell>
          <cell r="E876">
            <v>41701</v>
          </cell>
        </row>
        <row r="877">
          <cell r="B877">
            <v>3495</v>
          </cell>
          <cell r="C877">
            <v>41691</v>
          </cell>
          <cell r="D877" t="str">
            <v>DS - CHIPKINS BAKERY</v>
          </cell>
          <cell r="E877">
            <v>41698</v>
          </cell>
        </row>
        <row r="878">
          <cell r="B878">
            <v>3496</v>
          </cell>
          <cell r="C878">
            <v>41696</v>
          </cell>
          <cell r="D878" t="str">
            <v>DS - DANONE</v>
          </cell>
          <cell r="E878">
            <v>41697</v>
          </cell>
        </row>
        <row r="879">
          <cell r="B879">
            <v>3497</v>
          </cell>
          <cell r="C879">
            <v>41696</v>
          </cell>
          <cell r="D879" t="str">
            <v>DS - CLOVER BOKSBURG</v>
          </cell>
          <cell r="E879">
            <v>41697</v>
          </cell>
        </row>
        <row r="880">
          <cell r="B880">
            <v>3498</v>
          </cell>
          <cell r="C880">
            <v>41697</v>
          </cell>
          <cell r="D880" t="str">
            <v xml:space="preserve">DC - SPAR NORTH RAND </v>
          </cell>
          <cell r="E880">
            <v>41701</v>
          </cell>
        </row>
        <row r="881">
          <cell r="B881">
            <v>3499</v>
          </cell>
          <cell r="C881">
            <v>41697</v>
          </cell>
          <cell r="D881" t="str">
            <v xml:space="preserve">DC - SPAR NORTH RAND </v>
          </cell>
          <cell r="E881">
            <v>41701</v>
          </cell>
        </row>
        <row r="882">
          <cell r="B882">
            <v>3500</v>
          </cell>
          <cell r="C882">
            <v>41697</v>
          </cell>
          <cell r="D882" t="str">
            <v xml:space="preserve">DC - SPAR NORTH RAND </v>
          </cell>
          <cell r="E882">
            <v>41701</v>
          </cell>
        </row>
        <row r="883">
          <cell r="B883">
            <v>3501</v>
          </cell>
          <cell r="C883">
            <v>41697</v>
          </cell>
          <cell r="D883" t="str">
            <v>DS - MOORDDRIFT</v>
          </cell>
          <cell r="E883">
            <v>41698</v>
          </cell>
        </row>
        <row r="884">
          <cell r="B884">
            <v>3502</v>
          </cell>
          <cell r="C884">
            <v>41695</v>
          </cell>
          <cell r="D884" t="str">
            <v xml:space="preserve">DC - SPAR NORTH RAND </v>
          </cell>
          <cell r="E884">
            <v>41701</v>
          </cell>
        </row>
        <row r="885">
          <cell r="B885">
            <v>3503</v>
          </cell>
          <cell r="C885">
            <v>41697</v>
          </cell>
          <cell r="D885" t="str">
            <v>DS - WALTKON VLEIS</v>
          </cell>
          <cell r="E885">
            <v>41699</v>
          </cell>
        </row>
        <row r="886">
          <cell r="B886">
            <v>3504</v>
          </cell>
          <cell r="C886">
            <v>41697</v>
          </cell>
          <cell r="D886" t="str">
            <v xml:space="preserve">DC - SPAR NORTH RAND </v>
          </cell>
          <cell r="E886">
            <v>41701</v>
          </cell>
        </row>
        <row r="887">
          <cell r="B887">
            <v>3505</v>
          </cell>
          <cell r="C887">
            <v>41697</v>
          </cell>
          <cell r="D887" t="str">
            <v xml:space="preserve">DC - SPAR NORTH RAND </v>
          </cell>
          <cell r="E887">
            <v>41701</v>
          </cell>
        </row>
        <row r="888">
          <cell r="B888">
            <v>3506</v>
          </cell>
          <cell r="C888">
            <v>41697</v>
          </cell>
          <cell r="D888" t="str">
            <v xml:space="preserve">DC - SPAR NORTH RAND </v>
          </cell>
          <cell r="E888">
            <v>41701</v>
          </cell>
        </row>
        <row r="889">
          <cell r="B889">
            <v>3507</v>
          </cell>
          <cell r="C889">
            <v>41698</v>
          </cell>
          <cell r="D889" t="str">
            <v>DS - CLOVER BOKSBURG</v>
          </cell>
          <cell r="E889">
            <v>41699</v>
          </cell>
        </row>
        <row r="890">
          <cell r="B890">
            <v>3508</v>
          </cell>
          <cell r="C890">
            <v>41698</v>
          </cell>
          <cell r="D890" t="str">
            <v>DS - CLOVER SA FRESH(ESKORT PROD</v>
          </cell>
          <cell r="E890">
            <v>41699</v>
          </cell>
        </row>
        <row r="891">
          <cell r="B891">
            <v>3509</v>
          </cell>
          <cell r="C891">
            <v>41698</v>
          </cell>
          <cell r="D891" t="str">
            <v>DS - DANONE</v>
          </cell>
          <cell r="E891">
            <v>41699</v>
          </cell>
        </row>
        <row r="892">
          <cell r="B892">
            <v>3510</v>
          </cell>
          <cell r="C892">
            <v>41698</v>
          </cell>
          <cell r="D892" t="str">
            <v>DI - DAILY SUN</v>
          </cell>
          <cell r="E892">
            <v>41698</v>
          </cell>
        </row>
        <row r="893">
          <cell r="B893">
            <v>3511</v>
          </cell>
          <cell r="C893">
            <v>41698</v>
          </cell>
          <cell r="D893" t="str">
            <v>DS - SUNBAKE (FOODCORP)</v>
          </cell>
          <cell r="E893">
            <v>41704</v>
          </cell>
        </row>
        <row r="894">
          <cell r="B894">
            <v>3512</v>
          </cell>
          <cell r="C894">
            <v>41698</v>
          </cell>
          <cell r="D894" t="str">
            <v>DS - SASKO (PIONEER FOODS)</v>
          </cell>
          <cell r="E894">
            <v>41704</v>
          </cell>
        </row>
        <row r="895">
          <cell r="B895">
            <v>3513</v>
          </cell>
          <cell r="C895">
            <v>41698</v>
          </cell>
          <cell r="D895" t="str">
            <v>DS - BLUE RIBBON</v>
          </cell>
          <cell r="E895">
            <v>41704</v>
          </cell>
        </row>
        <row r="896">
          <cell r="B896">
            <v>3514</v>
          </cell>
          <cell r="C896">
            <v>41698</v>
          </cell>
          <cell r="D896" t="str">
            <v>DS - ACE PACKAGING</v>
          </cell>
          <cell r="E896">
            <v>41703</v>
          </cell>
        </row>
        <row r="897">
          <cell r="B897">
            <v>3515</v>
          </cell>
          <cell r="C897">
            <v>41698</v>
          </cell>
          <cell r="D897" t="str">
            <v>DS - RUTO MILLS (FOODCORP)</v>
          </cell>
          <cell r="E897">
            <v>41704</v>
          </cell>
        </row>
        <row r="898">
          <cell r="B898">
            <v>3516</v>
          </cell>
          <cell r="C898">
            <v>41698</v>
          </cell>
          <cell r="D898" t="str">
            <v xml:space="preserve">DC - SPAR NORTH RAND </v>
          </cell>
          <cell r="E898">
            <v>41705</v>
          </cell>
        </row>
        <row r="899">
          <cell r="B899">
            <v>3517</v>
          </cell>
          <cell r="C899">
            <v>41698</v>
          </cell>
          <cell r="D899" t="str">
            <v>DS - NATIONAL BRANDS LIMITED</v>
          </cell>
          <cell r="E899">
            <v>41703</v>
          </cell>
        </row>
        <row r="900">
          <cell r="B900">
            <v>3518</v>
          </cell>
          <cell r="C900">
            <v>41700</v>
          </cell>
          <cell r="D900" t="str">
            <v>DI - NOVEL (MAXICARE)</v>
          </cell>
          <cell r="E900">
            <v>41701</v>
          </cell>
        </row>
        <row r="901">
          <cell r="B901">
            <v>3519</v>
          </cell>
          <cell r="C901">
            <v>41701</v>
          </cell>
          <cell r="D901" t="str">
            <v>DS - CLOVER BOKSBURG</v>
          </cell>
          <cell r="E901">
            <v>41702</v>
          </cell>
        </row>
        <row r="902">
          <cell r="B902">
            <v>3520</v>
          </cell>
          <cell r="C902">
            <v>41701</v>
          </cell>
          <cell r="D902" t="str">
            <v>DS - DANONE</v>
          </cell>
          <cell r="E902">
            <v>41702</v>
          </cell>
        </row>
        <row r="903">
          <cell r="B903">
            <v>3521</v>
          </cell>
          <cell r="C903">
            <v>41701</v>
          </cell>
          <cell r="D903" t="str">
            <v>DS - MOORDDRIFT</v>
          </cell>
          <cell r="E903">
            <v>41702</v>
          </cell>
        </row>
        <row r="904">
          <cell r="B904">
            <v>3522</v>
          </cell>
          <cell r="C904">
            <v>41701</v>
          </cell>
          <cell r="D904" t="str">
            <v>DS - SIMBA GROUP LIMITED</v>
          </cell>
          <cell r="E904">
            <v>41702</v>
          </cell>
        </row>
        <row r="905">
          <cell r="B905">
            <v>3523</v>
          </cell>
          <cell r="C905">
            <v>41701</v>
          </cell>
          <cell r="D905" t="str">
            <v>DI - GELUKSHOOP</v>
          </cell>
          <cell r="E905">
            <v>41701</v>
          </cell>
        </row>
        <row r="906">
          <cell r="B906">
            <v>3524</v>
          </cell>
          <cell r="C906">
            <v>41701</v>
          </cell>
          <cell r="D906" t="str">
            <v>DI - GIDEON NEWSPAPERS</v>
          </cell>
          <cell r="E906">
            <v>41704</v>
          </cell>
        </row>
        <row r="907">
          <cell r="B907">
            <v>3525</v>
          </cell>
          <cell r="C907">
            <v>41701</v>
          </cell>
          <cell r="D907" t="str">
            <v>DI - ANY SMALL VEGETABLE SUPPLIER</v>
          </cell>
          <cell r="E907">
            <v>41702</v>
          </cell>
        </row>
        <row r="908">
          <cell r="B908">
            <v>3526</v>
          </cell>
          <cell r="C908">
            <v>41701</v>
          </cell>
          <cell r="D908" t="str">
            <v>DI - BRENNER MILLS</v>
          </cell>
          <cell r="E908">
            <v>41705</v>
          </cell>
        </row>
        <row r="909">
          <cell r="B909">
            <v>3527</v>
          </cell>
          <cell r="C909">
            <v>41701</v>
          </cell>
          <cell r="D909" t="str">
            <v>DI - ANY SMALL VEGETABLE SUPPLIER</v>
          </cell>
          <cell r="E909">
            <v>41702</v>
          </cell>
        </row>
        <row r="910">
          <cell r="B910">
            <v>3528</v>
          </cell>
          <cell r="C910">
            <v>41701</v>
          </cell>
          <cell r="D910" t="str">
            <v>DS - DELI SPICES</v>
          </cell>
          <cell r="E910">
            <v>41704</v>
          </cell>
        </row>
        <row r="911">
          <cell r="B911">
            <v>3529</v>
          </cell>
          <cell r="C911">
            <v>41701</v>
          </cell>
          <cell r="D911" t="str">
            <v>DI - ANY SMALL VEGETABLE SUPPLIER</v>
          </cell>
          <cell r="E911">
            <v>41701</v>
          </cell>
        </row>
        <row r="912">
          <cell r="B912">
            <v>3530</v>
          </cell>
          <cell r="C912">
            <v>41701</v>
          </cell>
          <cell r="D912" t="str">
            <v>DS - ON THE DOT (MEDIA 24)</v>
          </cell>
          <cell r="E912">
            <v>41701</v>
          </cell>
        </row>
        <row r="913">
          <cell r="B913">
            <v>3531</v>
          </cell>
          <cell r="C913">
            <v>41702</v>
          </cell>
          <cell r="D913" t="str">
            <v>DS - WALTKON VLEIS</v>
          </cell>
          <cell r="E913">
            <v>41703</v>
          </cell>
        </row>
        <row r="914">
          <cell r="B914">
            <v>3532</v>
          </cell>
          <cell r="C914">
            <v>41702</v>
          </cell>
          <cell r="D914" t="str">
            <v>DI - GELUKSHOOP</v>
          </cell>
          <cell r="E914">
            <v>41702</v>
          </cell>
        </row>
        <row r="915">
          <cell r="B915">
            <v>3533</v>
          </cell>
          <cell r="C915">
            <v>41702</v>
          </cell>
          <cell r="D915" t="str">
            <v>DI - ANY SMALL VEGETABLE SUPPLIER</v>
          </cell>
          <cell r="E915">
            <v>41704</v>
          </cell>
        </row>
        <row r="916">
          <cell r="B916">
            <v>3534</v>
          </cell>
          <cell r="C916">
            <v>41702</v>
          </cell>
          <cell r="D916" t="str">
            <v xml:space="preserve">DC - SPAR NORTH RAND </v>
          </cell>
          <cell r="E916">
            <v>41705</v>
          </cell>
        </row>
        <row r="917">
          <cell r="B917">
            <v>3535</v>
          </cell>
          <cell r="C917">
            <v>41702</v>
          </cell>
          <cell r="D917" t="str">
            <v>KANSELLEER</v>
          </cell>
          <cell r="E917">
            <v>41705</v>
          </cell>
        </row>
        <row r="918">
          <cell r="B918">
            <v>3536</v>
          </cell>
          <cell r="C918">
            <v>41702</v>
          </cell>
          <cell r="D918" t="str">
            <v>DS - PREMIER MILLING</v>
          </cell>
          <cell r="E918">
            <v>41705</v>
          </cell>
        </row>
        <row r="919">
          <cell r="B919">
            <v>3537</v>
          </cell>
          <cell r="C919">
            <v>41702</v>
          </cell>
          <cell r="D919" t="str">
            <v>DS - CHIPKINS BAKERY</v>
          </cell>
          <cell r="E919">
            <v>41705</v>
          </cell>
        </row>
        <row r="920">
          <cell r="B920">
            <v>3538</v>
          </cell>
          <cell r="C920">
            <v>41702</v>
          </cell>
          <cell r="D920" t="str">
            <v>DI - GELUKSHOOP</v>
          </cell>
          <cell r="E920">
            <v>41703</v>
          </cell>
        </row>
        <row r="921">
          <cell r="B921">
            <v>3539</v>
          </cell>
          <cell r="C921">
            <v>41704</v>
          </cell>
          <cell r="D921" t="str">
            <v>DI - ANY SMALL VEGETABLE SUPPLIER</v>
          </cell>
          <cell r="E921">
            <v>41705</v>
          </cell>
        </row>
        <row r="922">
          <cell r="B922">
            <v>3540</v>
          </cell>
          <cell r="C922">
            <v>41704</v>
          </cell>
          <cell r="D922" t="str">
            <v xml:space="preserve">DC - SPAR NORTH RAND </v>
          </cell>
          <cell r="E922">
            <v>41708</v>
          </cell>
        </row>
        <row r="923">
          <cell r="B923">
            <v>3541</v>
          </cell>
          <cell r="C923">
            <v>41704</v>
          </cell>
          <cell r="D923" t="str">
            <v>DS - MOORDDRIFT</v>
          </cell>
          <cell r="E923">
            <v>41705</v>
          </cell>
        </row>
        <row r="924">
          <cell r="B924">
            <v>3542</v>
          </cell>
          <cell r="C924">
            <v>41704</v>
          </cell>
          <cell r="D924" t="str">
            <v>DI - GELUKSHOOP</v>
          </cell>
          <cell r="E924">
            <v>41705</v>
          </cell>
        </row>
        <row r="925">
          <cell r="B925">
            <v>3543</v>
          </cell>
          <cell r="C925">
            <v>41704</v>
          </cell>
          <cell r="D925" t="str">
            <v>DS - COCA COLA FORTUNE</v>
          </cell>
          <cell r="E925">
            <v>41708</v>
          </cell>
        </row>
        <row r="926">
          <cell r="B926">
            <v>3544</v>
          </cell>
          <cell r="C926">
            <v>41704</v>
          </cell>
          <cell r="D926" t="str">
            <v xml:space="preserve">DC - SPAR NORTH RAND </v>
          </cell>
          <cell r="E926">
            <v>41708</v>
          </cell>
        </row>
        <row r="927">
          <cell r="B927">
            <v>3545</v>
          </cell>
          <cell r="C927">
            <v>41704</v>
          </cell>
          <cell r="D927" t="str">
            <v xml:space="preserve">DC - SPAR NORTH RAND </v>
          </cell>
          <cell r="E927">
            <v>41708</v>
          </cell>
        </row>
        <row r="928">
          <cell r="B928">
            <v>3546</v>
          </cell>
          <cell r="C928">
            <v>41704</v>
          </cell>
          <cell r="D928" t="str">
            <v xml:space="preserve">DC - SPAR NORTH RAND </v>
          </cell>
          <cell r="E928">
            <v>41708</v>
          </cell>
        </row>
        <row r="929">
          <cell r="B929">
            <v>3547</v>
          </cell>
          <cell r="C929">
            <v>41704</v>
          </cell>
          <cell r="D929" t="str">
            <v>DI - ANY SMALL VEGETABLE SUPPLIER</v>
          </cell>
          <cell r="E929">
            <v>41705</v>
          </cell>
        </row>
        <row r="930">
          <cell r="B930">
            <v>3548</v>
          </cell>
          <cell r="C930">
            <v>41704</v>
          </cell>
          <cell r="D930" t="str">
            <v xml:space="preserve">DC - SPAR NORTH RAND </v>
          </cell>
          <cell r="E930">
            <v>41708</v>
          </cell>
        </row>
        <row r="931">
          <cell r="B931">
            <v>3549</v>
          </cell>
          <cell r="C931">
            <v>41704</v>
          </cell>
          <cell r="D931" t="str">
            <v>KANSELLEER</v>
          </cell>
          <cell r="E931">
            <v>41704</v>
          </cell>
        </row>
        <row r="932">
          <cell r="B932">
            <v>3550</v>
          </cell>
          <cell r="C932">
            <v>41704</v>
          </cell>
          <cell r="D932" t="str">
            <v>DS - CADBURY SA</v>
          </cell>
          <cell r="E932">
            <v>41710</v>
          </cell>
        </row>
        <row r="933">
          <cell r="B933">
            <v>3551</v>
          </cell>
          <cell r="C933">
            <v>41704</v>
          </cell>
          <cell r="D933" t="str">
            <v xml:space="preserve">DC - SPAR NORTH RAND </v>
          </cell>
          <cell r="E933">
            <v>41708</v>
          </cell>
        </row>
        <row r="934">
          <cell r="B934">
            <v>3552</v>
          </cell>
          <cell r="C934">
            <v>41705</v>
          </cell>
          <cell r="D934" t="str">
            <v>DI - GIDEON NEWSPAPERS</v>
          </cell>
          <cell r="E934">
            <v>41705</v>
          </cell>
        </row>
        <row r="935">
          <cell r="B935">
            <v>3553</v>
          </cell>
          <cell r="C935">
            <v>41705</v>
          </cell>
          <cell r="D935" t="str">
            <v>DI - ANY SMALL VEGETABLE SUPPLIER</v>
          </cell>
          <cell r="E935">
            <v>41705</v>
          </cell>
        </row>
        <row r="936">
          <cell r="B936">
            <v>3554</v>
          </cell>
          <cell r="C936">
            <v>41705</v>
          </cell>
          <cell r="D936" t="str">
            <v>DS - DANONE</v>
          </cell>
          <cell r="E936">
            <v>41706</v>
          </cell>
        </row>
        <row r="937">
          <cell r="B937">
            <v>3555</v>
          </cell>
          <cell r="C937">
            <v>41705</v>
          </cell>
          <cell r="D937" t="str">
            <v>DS - CLOVER BOKSBURG</v>
          </cell>
          <cell r="E937">
            <v>41706</v>
          </cell>
        </row>
        <row r="938">
          <cell r="B938">
            <v>3556</v>
          </cell>
          <cell r="C938">
            <v>41705</v>
          </cell>
          <cell r="D938" t="str">
            <v>DS - WALTKON VLEIS</v>
          </cell>
          <cell r="E938">
            <v>41704</v>
          </cell>
        </row>
        <row r="939">
          <cell r="B939">
            <v>3557</v>
          </cell>
          <cell r="C939">
            <v>41705</v>
          </cell>
          <cell r="D939" t="str">
            <v>DI - NOVEL (MAXICARE)</v>
          </cell>
          <cell r="E939">
            <v>41708</v>
          </cell>
        </row>
        <row r="940">
          <cell r="B940">
            <v>3558</v>
          </cell>
          <cell r="C940">
            <v>41706</v>
          </cell>
          <cell r="D940" t="str">
            <v>DI - ANY SMALL VEGETABLE SUPPLIER</v>
          </cell>
          <cell r="E940">
            <v>41706</v>
          </cell>
        </row>
        <row r="941">
          <cell r="B941">
            <v>3559</v>
          </cell>
          <cell r="C941">
            <v>41708</v>
          </cell>
          <cell r="D941" t="str">
            <v>DS - DANONE</v>
          </cell>
          <cell r="E941">
            <v>41709</v>
          </cell>
        </row>
        <row r="942">
          <cell r="B942">
            <v>3560</v>
          </cell>
          <cell r="C942">
            <v>41708</v>
          </cell>
          <cell r="D942" t="str">
            <v>DS - MOORDDRIFT</v>
          </cell>
          <cell r="E942">
            <v>41709</v>
          </cell>
        </row>
        <row r="943">
          <cell r="B943">
            <v>3561</v>
          </cell>
          <cell r="C943">
            <v>41708</v>
          </cell>
          <cell r="D943" t="str">
            <v>DI - ANY SMALL VEGETABLE SUPPLIER</v>
          </cell>
          <cell r="E943">
            <v>41709</v>
          </cell>
        </row>
        <row r="944">
          <cell r="B944">
            <v>3562</v>
          </cell>
          <cell r="C944">
            <v>41708</v>
          </cell>
          <cell r="D944" t="str">
            <v>DS - CLOVER BOKSBURG</v>
          </cell>
          <cell r="E944">
            <v>41709</v>
          </cell>
        </row>
        <row r="945">
          <cell r="B945">
            <v>3563</v>
          </cell>
          <cell r="C945">
            <v>41708</v>
          </cell>
          <cell r="D945" t="str">
            <v xml:space="preserve">DC - SPAR NORTH RAND </v>
          </cell>
          <cell r="E945">
            <v>41712</v>
          </cell>
        </row>
        <row r="946">
          <cell r="B946">
            <v>3564</v>
          </cell>
          <cell r="C946">
            <v>41708</v>
          </cell>
          <cell r="D946" t="str">
            <v>DI - GIDEON NEWSPAPERS</v>
          </cell>
          <cell r="E946">
            <v>41708</v>
          </cell>
        </row>
        <row r="947">
          <cell r="B947">
            <v>3565</v>
          </cell>
          <cell r="C947">
            <v>41708</v>
          </cell>
          <cell r="D947" t="str">
            <v>DI - ANY SMALL VEGETABLE SUPPLIER</v>
          </cell>
          <cell r="E947">
            <v>41708</v>
          </cell>
        </row>
        <row r="948">
          <cell r="B948">
            <v>3566</v>
          </cell>
          <cell r="C948">
            <v>41708</v>
          </cell>
          <cell r="D948" t="str">
            <v>DS - RUTO MILLS (FOODCORP)</v>
          </cell>
          <cell r="E948">
            <v>41708</v>
          </cell>
        </row>
        <row r="949">
          <cell r="B949">
            <v>3567</v>
          </cell>
          <cell r="C949">
            <v>41708</v>
          </cell>
          <cell r="D949" t="str">
            <v>DS - SIMBA GROUP LIMITED</v>
          </cell>
          <cell r="E949">
            <v>41708</v>
          </cell>
        </row>
        <row r="950">
          <cell r="B950">
            <v>3568</v>
          </cell>
          <cell r="C950">
            <v>41708</v>
          </cell>
          <cell r="D950" t="str">
            <v>DS - ACE PACKAGING</v>
          </cell>
          <cell r="E950">
            <v>41709</v>
          </cell>
        </row>
        <row r="951">
          <cell r="B951">
            <v>3569</v>
          </cell>
          <cell r="C951">
            <v>41709</v>
          </cell>
          <cell r="D951" t="str">
            <v>DI - GELUKSHOOP</v>
          </cell>
          <cell r="E951">
            <v>41710</v>
          </cell>
        </row>
        <row r="952">
          <cell r="B952">
            <v>3570</v>
          </cell>
          <cell r="C952">
            <v>41709</v>
          </cell>
          <cell r="D952" t="str">
            <v>DI - ANY SMALL VEGETABLE SUPPLIER</v>
          </cell>
          <cell r="E952">
            <v>41710</v>
          </cell>
        </row>
        <row r="953">
          <cell r="B953">
            <v>3571</v>
          </cell>
          <cell r="C953">
            <v>41709</v>
          </cell>
          <cell r="D953" t="str">
            <v xml:space="preserve">DC - SPAR NORTH RAND </v>
          </cell>
          <cell r="E953">
            <v>41712</v>
          </cell>
        </row>
        <row r="954">
          <cell r="B954">
            <v>3572</v>
          </cell>
          <cell r="C954">
            <v>41710</v>
          </cell>
          <cell r="D954" t="str">
            <v xml:space="preserve">DC - SPAR NORTH RAND </v>
          </cell>
          <cell r="E954">
            <v>41729</v>
          </cell>
        </row>
        <row r="955">
          <cell r="B955">
            <v>3573</v>
          </cell>
          <cell r="C955">
            <v>41710</v>
          </cell>
          <cell r="D955" t="str">
            <v xml:space="preserve">DC - SPAR NORTH RAND </v>
          </cell>
          <cell r="E955">
            <v>41736</v>
          </cell>
        </row>
        <row r="956">
          <cell r="B956">
            <v>3574</v>
          </cell>
          <cell r="C956">
            <v>41710</v>
          </cell>
          <cell r="D956" t="str">
            <v xml:space="preserve">DC - SPAR NORTH RAND </v>
          </cell>
          <cell r="E956">
            <v>41743</v>
          </cell>
        </row>
        <row r="957">
          <cell r="B957">
            <v>3575</v>
          </cell>
          <cell r="C957">
            <v>41710</v>
          </cell>
          <cell r="D957" t="str">
            <v xml:space="preserve">DC - SPAR NORTH RAND </v>
          </cell>
          <cell r="E957">
            <v>41712</v>
          </cell>
        </row>
        <row r="958">
          <cell r="B958">
            <v>3576</v>
          </cell>
          <cell r="C958">
            <v>41710</v>
          </cell>
          <cell r="D958" t="str">
            <v>DS - ELLIES ELECTRONICS</v>
          </cell>
          <cell r="E958">
            <v>41717</v>
          </cell>
        </row>
        <row r="959">
          <cell r="B959">
            <v>3577</v>
          </cell>
          <cell r="C959">
            <v>41710</v>
          </cell>
          <cell r="D959" t="str">
            <v xml:space="preserve">DC - SPAR NORTH RAND </v>
          </cell>
          <cell r="E959">
            <v>41719</v>
          </cell>
        </row>
        <row r="960">
          <cell r="B960">
            <v>3578</v>
          </cell>
          <cell r="C960">
            <v>41710</v>
          </cell>
          <cell r="D960" t="str">
            <v>DS - CHIPKINS BAKERY</v>
          </cell>
          <cell r="E960">
            <v>41712</v>
          </cell>
        </row>
        <row r="961">
          <cell r="B961">
            <v>3579</v>
          </cell>
          <cell r="C961">
            <v>41710</v>
          </cell>
          <cell r="D961" t="str">
            <v>DS -TIGER MILLING (maize)</v>
          </cell>
          <cell r="E961">
            <v>41710</v>
          </cell>
        </row>
        <row r="962">
          <cell r="B962">
            <v>3580</v>
          </cell>
          <cell r="C962">
            <v>41710</v>
          </cell>
          <cell r="D962" t="str">
            <v>DS -TIGER MILLING (maize)</v>
          </cell>
          <cell r="E962">
            <v>41712</v>
          </cell>
        </row>
        <row r="963">
          <cell r="B963">
            <v>3581</v>
          </cell>
          <cell r="C963">
            <v>41710</v>
          </cell>
          <cell r="D963" t="str">
            <v>DS - PREMIER MILLING</v>
          </cell>
          <cell r="E963">
            <v>41712</v>
          </cell>
        </row>
        <row r="964">
          <cell r="B964">
            <v>3582</v>
          </cell>
          <cell r="C964">
            <v>41711</v>
          </cell>
          <cell r="D964" t="str">
            <v xml:space="preserve">DC - SPAR NORTH RAND </v>
          </cell>
          <cell r="E964">
            <v>41715</v>
          </cell>
        </row>
        <row r="965">
          <cell r="B965">
            <v>3583</v>
          </cell>
          <cell r="C965">
            <v>41711</v>
          </cell>
          <cell r="D965" t="str">
            <v xml:space="preserve">DC - SPAR NORTH RAND </v>
          </cell>
          <cell r="E965">
            <v>41715</v>
          </cell>
        </row>
        <row r="966">
          <cell r="B966">
            <v>3584</v>
          </cell>
          <cell r="C966">
            <v>41711</v>
          </cell>
          <cell r="D966" t="str">
            <v>DS - MOORDDRIFT</v>
          </cell>
          <cell r="E966">
            <v>41712</v>
          </cell>
        </row>
        <row r="967">
          <cell r="B967">
            <v>3585</v>
          </cell>
          <cell r="C967">
            <v>41711</v>
          </cell>
          <cell r="D967" t="str">
            <v xml:space="preserve">DC - SPAR NORTH RAND </v>
          </cell>
          <cell r="E967">
            <v>41715</v>
          </cell>
        </row>
        <row r="968">
          <cell r="B968">
            <v>3586</v>
          </cell>
          <cell r="C968">
            <v>41711</v>
          </cell>
          <cell r="D968" t="str">
            <v xml:space="preserve">DC - SPAR NORTH RAND </v>
          </cell>
          <cell r="E968">
            <v>41708</v>
          </cell>
        </row>
        <row r="969">
          <cell r="B969">
            <v>3587</v>
          </cell>
          <cell r="C969">
            <v>41711</v>
          </cell>
          <cell r="D969" t="str">
            <v xml:space="preserve">DC - SPAR NORTH RAND </v>
          </cell>
          <cell r="E969">
            <v>41715</v>
          </cell>
        </row>
        <row r="970">
          <cell r="B970">
            <v>3588</v>
          </cell>
          <cell r="C970">
            <v>41711</v>
          </cell>
          <cell r="D970" t="str">
            <v>DS - WALTKON VLEIS</v>
          </cell>
          <cell r="E970">
            <v>41713</v>
          </cell>
        </row>
        <row r="971">
          <cell r="B971">
            <v>3589</v>
          </cell>
          <cell r="C971">
            <v>41712</v>
          </cell>
          <cell r="D971" t="str">
            <v xml:space="preserve">DC - SPAR NORTH RAND </v>
          </cell>
          <cell r="E971">
            <v>41715</v>
          </cell>
        </row>
        <row r="972">
          <cell r="B972">
            <v>3590</v>
          </cell>
          <cell r="C972">
            <v>41712</v>
          </cell>
          <cell r="D972" t="str">
            <v>KANSELLEER</v>
          </cell>
          <cell r="E972">
            <v>41715</v>
          </cell>
        </row>
        <row r="973">
          <cell r="B973">
            <v>3591</v>
          </cell>
          <cell r="C973">
            <v>41712</v>
          </cell>
          <cell r="D973" t="str">
            <v>DS - CLOVER SA FRESH(ESKORT PROD</v>
          </cell>
          <cell r="E973">
            <v>41713</v>
          </cell>
        </row>
        <row r="974">
          <cell r="B974">
            <v>3592</v>
          </cell>
          <cell r="C974">
            <v>41712</v>
          </cell>
          <cell r="D974" t="str">
            <v>DS - CLOVER BOKSBURG</v>
          </cell>
          <cell r="E974">
            <v>41713</v>
          </cell>
        </row>
        <row r="975">
          <cell r="B975">
            <v>3593</v>
          </cell>
          <cell r="C975">
            <v>41712</v>
          </cell>
          <cell r="D975" t="str">
            <v>DS - DANONE</v>
          </cell>
          <cell r="E975">
            <v>41713</v>
          </cell>
        </row>
        <row r="976">
          <cell r="B976">
            <v>3594</v>
          </cell>
          <cell r="C976">
            <v>41712</v>
          </cell>
          <cell r="D976" t="str">
            <v>DI - ANY SMALL VEGETABLE SUPPLIER</v>
          </cell>
          <cell r="E976">
            <v>41712</v>
          </cell>
        </row>
        <row r="977">
          <cell r="B977">
            <v>3595</v>
          </cell>
          <cell r="C977">
            <v>41711</v>
          </cell>
          <cell r="D977" t="str">
            <v>DI - GIDEON NEWSPAPERS</v>
          </cell>
          <cell r="E977">
            <v>41711</v>
          </cell>
        </row>
        <row r="978">
          <cell r="B978">
            <v>3596</v>
          </cell>
          <cell r="C978">
            <v>41712</v>
          </cell>
          <cell r="D978" t="str">
            <v>DS - ON THE DOT (MEDIA 24)</v>
          </cell>
          <cell r="E978">
            <v>41708</v>
          </cell>
        </row>
        <row r="979">
          <cell r="B979">
            <v>3597</v>
          </cell>
          <cell r="C979">
            <v>41713</v>
          </cell>
          <cell r="D979" t="str">
            <v>DS - RUTO MILLS (FOODCORP)</v>
          </cell>
          <cell r="E979">
            <v>41718</v>
          </cell>
        </row>
        <row r="980">
          <cell r="B980">
            <v>3598</v>
          </cell>
          <cell r="C980">
            <v>41713</v>
          </cell>
          <cell r="D980" t="str">
            <v>DI - GELUKSHOOP</v>
          </cell>
          <cell r="E980">
            <v>41713</v>
          </cell>
        </row>
        <row r="981">
          <cell r="B981">
            <v>3599</v>
          </cell>
          <cell r="C981">
            <v>41713</v>
          </cell>
          <cell r="D981" t="str">
            <v>DS - ACE PACKAGING</v>
          </cell>
          <cell r="E981">
            <v>41716</v>
          </cell>
        </row>
        <row r="982">
          <cell r="B982">
            <v>3600</v>
          </cell>
          <cell r="C982">
            <v>41713</v>
          </cell>
          <cell r="D982" t="str">
            <v>DI - ANY SMALL VEGETABLE SUPPLIER</v>
          </cell>
          <cell r="E982">
            <v>41715</v>
          </cell>
        </row>
        <row r="983">
          <cell r="B983">
            <v>3601</v>
          </cell>
          <cell r="C983">
            <v>41713</v>
          </cell>
          <cell r="D983" t="str">
            <v>DI - NOVEL (MAXICARE)</v>
          </cell>
          <cell r="E983">
            <v>41715</v>
          </cell>
        </row>
        <row r="984">
          <cell r="B984">
            <v>3602</v>
          </cell>
          <cell r="C984">
            <v>41715</v>
          </cell>
          <cell r="D984" t="str">
            <v>DS - WALTKON VLEIS</v>
          </cell>
          <cell r="E984">
            <v>41717</v>
          </cell>
        </row>
        <row r="985">
          <cell r="B985">
            <v>3603</v>
          </cell>
          <cell r="C985">
            <v>41715</v>
          </cell>
          <cell r="D985" t="str">
            <v>DS - NATIONAL BRANDS LIMITED</v>
          </cell>
          <cell r="E985">
            <v>41717</v>
          </cell>
        </row>
        <row r="986">
          <cell r="B986">
            <v>3604</v>
          </cell>
          <cell r="C986">
            <v>41715</v>
          </cell>
          <cell r="D986" t="str">
            <v>DS - DANONE</v>
          </cell>
          <cell r="E986">
            <v>41716</v>
          </cell>
        </row>
        <row r="987">
          <cell r="B987">
            <v>3605</v>
          </cell>
          <cell r="C987">
            <v>41715</v>
          </cell>
          <cell r="D987" t="str">
            <v>DS - CLOVER BOKSBURG</v>
          </cell>
          <cell r="E987">
            <v>41716</v>
          </cell>
        </row>
        <row r="988">
          <cell r="B988">
            <v>3606</v>
          </cell>
          <cell r="C988">
            <v>41715</v>
          </cell>
          <cell r="D988" t="str">
            <v>DS - SIMBA GROUP LIMITED</v>
          </cell>
          <cell r="E988">
            <v>41716</v>
          </cell>
        </row>
        <row r="989">
          <cell r="B989">
            <v>3607</v>
          </cell>
          <cell r="C989">
            <v>41715</v>
          </cell>
          <cell r="D989" t="str">
            <v>DI - ANY SMALL VEGETABLE SUPPLIER</v>
          </cell>
          <cell r="E989">
            <v>41717</v>
          </cell>
        </row>
        <row r="990">
          <cell r="B990">
            <v>3608</v>
          </cell>
          <cell r="C990">
            <v>41715</v>
          </cell>
          <cell r="D990" t="str">
            <v>DS - ON THE DOT (MEDIA 24)</v>
          </cell>
          <cell r="E990">
            <v>41715</v>
          </cell>
        </row>
        <row r="991">
          <cell r="B991">
            <v>3609</v>
          </cell>
          <cell r="C991">
            <v>41715</v>
          </cell>
          <cell r="D991" t="str">
            <v>DI - GIDEON NEWSPAPERS</v>
          </cell>
          <cell r="E991">
            <v>41715</v>
          </cell>
        </row>
        <row r="992">
          <cell r="B992">
            <v>3610</v>
          </cell>
          <cell r="C992">
            <v>41715</v>
          </cell>
          <cell r="D992" t="str">
            <v>DI - GELUKSHOOP</v>
          </cell>
          <cell r="E992">
            <v>41716</v>
          </cell>
        </row>
        <row r="993">
          <cell r="B993">
            <v>3611</v>
          </cell>
          <cell r="C993">
            <v>41715</v>
          </cell>
          <cell r="D993" t="str">
            <v xml:space="preserve">DC - SPAR NORTH RAND </v>
          </cell>
          <cell r="E993">
            <v>41743</v>
          </cell>
        </row>
        <row r="994">
          <cell r="B994">
            <v>3612</v>
          </cell>
          <cell r="C994">
            <v>41715</v>
          </cell>
          <cell r="D994" t="str">
            <v xml:space="preserve">DC - SPAR NORTH RAND </v>
          </cell>
          <cell r="E994">
            <v>41719</v>
          </cell>
        </row>
        <row r="995">
          <cell r="B995">
            <v>3613</v>
          </cell>
          <cell r="C995">
            <v>41715</v>
          </cell>
          <cell r="D995" t="str">
            <v>DI - ANY SMALL VEGETABLE SUPPLIER</v>
          </cell>
          <cell r="E995">
            <v>41718</v>
          </cell>
        </row>
        <row r="996">
          <cell r="B996">
            <v>3614</v>
          </cell>
          <cell r="C996">
            <v>41715</v>
          </cell>
          <cell r="D996" t="str">
            <v>DI - GELUKSHOOP</v>
          </cell>
          <cell r="E996">
            <v>41716</v>
          </cell>
        </row>
        <row r="997">
          <cell r="B997">
            <v>3615</v>
          </cell>
          <cell r="C997">
            <v>41716</v>
          </cell>
          <cell r="D997" t="str">
            <v>DS - NESTLE S A PTY LTD</v>
          </cell>
          <cell r="E997">
            <v>41718</v>
          </cell>
        </row>
        <row r="998">
          <cell r="B998">
            <v>3616</v>
          </cell>
          <cell r="C998">
            <v>41716</v>
          </cell>
          <cell r="D998" t="str">
            <v>DS - DELI SPICES</v>
          </cell>
          <cell r="E998">
            <v>41718</v>
          </cell>
        </row>
        <row r="999">
          <cell r="B999">
            <v>3617</v>
          </cell>
          <cell r="C999">
            <v>41717</v>
          </cell>
          <cell r="D999" t="str">
            <v>DS - CADBURY SA</v>
          </cell>
          <cell r="E999">
            <v>41724</v>
          </cell>
        </row>
        <row r="1000">
          <cell r="B1000">
            <v>3618</v>
          </cell>
          <cell r="C1000">
            <v>41717</v>
          </cell>
          <cell r="D1000" t="str">
            <v>DS - MOORDDRIFT</v>
          </cell>
          <cell r="E1000">
            <v>41717</v>
          </cell>
        </row>
        <row r="1001">
          <cell r="B1001">
            <v>3619</v>
          </cell>
          <cell r="C1001">
            <v>41717</v>
          </cell>
          <cell r="D1001" t="str">
            <v>DS - DANONE</v>
          </cell>
          <cell r="E1001">
            <v>41718</v>
          </cell>
        </row>
        <row r="1002">
          <cell r="B1002">
            <v>3620</v>
          </cell>
          <cell r="C1002">
            <v>41717</v>
          </cell>
          <cell r="D1002" t="str">
            <v>DS - CLOVER BOKSBURG</v>
          </cell>
          <cell r="E1002">
            <v>41718</v>
          </cell>
        </row>
        <row r="1003">
          <cell r="B1003">
            <v>3621</v>
          </cell>
          <cell r="C1003">
            <v>41717</v>
          </cell>
          <cell r="D1003" t="str">
            <v>DS - CHIPKINS BAKERY</v>
          </cell>
          <cell r="E1003">
            <v>41719</v>
          </cell>
        </row>
        <row r="1004">
          <cell r="B1004">
            <v>3622</v>
          </cell>
          <cell r="C1004">
            <v>41717</v>
          </cell>
          <cell r="D1004" t="str">
            <v xml:space="preserve">DC - SPAR NORTH RAND </v>
          </cell>
          <cell r="E1004">
            <v>41722</v>
          </cell>
        </row>
        <row r="1005">
          <cell r="B1005">
            <v>3623</v>
          </cell>
          <cell r="C1005">
            <v>41718</v>
          </cell>
          <cell r="D1005" t="str">
            <v>KANSELLEER</v>
          </cell>
          <cell r="E1005">
            <v>41722</v>
          </cell>
        </row>
        <row r="1006">
          <cell r="B1006">
            <v>3624</v>
          </cell>
          <cell r="C1006">
            <v>41718</v>
          </cell>
          <cell r="D1006" t="str">
            <v>DI - ANY SMALL VEGETABLE SUPPLIER</v>
          </cell>
          <cell r="E1006">
            <v>41718</v>
          </cell>
        </row>
        <row r="1007">
          <cell r="B1007">
            <v>3625</v>
          </cell>
          <cell r="C1007">
            <v>41718</v>
          </cell>
          <cell r="D1007" t="str">
            <v xml:space="preserve">DC - SPAR NORTH RAND </v>
          </cell>
          <cell r="E1007">
            <v>41722</v>
          </cell>
        </row>
        <row r="1008">
          <cell r="B1008">
            <v>3626</v>
          </cell>
          <cell r="C1008">
            <v>41718</v>
          </cell>
          <cell r="D1008" t="str">
            <v xml:space="preserve">DC - SPAR NORTH RAND </v>
          </cell>
          <cell r="E1008">
            <v>41722</v>
          </cell>
        </row>
        <row r="1009">
          <cell r="B1009">
            <v>3627</v>
          </cell>
          <cell r="C1009">
            <v>41718</v>
          </cell>
          <cell r="D1009" t="str">
            <v>DI - ANY SMALL VEGETABLE SUPPLIER</v>
          </cell>
          <cell r="E1009">
            <v>41718</v>
          </cell>
        </row>
        <row r="1010">
          <cell r="B1010">
            <v>3628</v>
          </cell>
          <cell r="C1010">
            <v>41718</v>
          </cell>
          <cell r="D1010" t="str">
            <v>DS - WALTKON VLEIS</v>
          </cell>
          <cell r="E1010">
            <v>41720</v>
          </cell>
        </row>
        <row r="1011">
          <cell r="B1011">
            <v>3629</v>
          </cell>
          <cell r="C1011">
            <v>41718</v>
          </cell>
          <cell r="D1011" t="str">
            <v xml:space="preserve">DC - SPAR NORTH RAND </v>
          </cell>
          <cell r="E1011">
            <v>41722</v>
          </cell>
        </row>
        <row r="1012">
          <cell r="B1012">
            <v>3630</v>
          </cell>
          <cell r="C1012">
            <v>41718</v>
          </cell>
          <cell r="D1012" t="str">
            <v>DI - GIDEON NEWSPAPERS</v>
          </cell>
          <cell r="E1012">
            <v>41718</v>
          </cell>
        </row>
        <row r="1013">
          <cell r="B1013">
            <v>3631</v>
          </cell>
          <cell r="C1013">
            <v>41718</v>
          </cell>
          <cell r="D1013" t="str">
            <v>DS - RNA</v>
          </cell>
          <cell r="E1013">
            <v>41720</v>
          </cell>
        </row>
        <row r="1014">
          <cell r="B1014">
            <v>3632</v>
          </cell>
          <cell r="C1014">
            <v>41718</v>
          </cell>
          <cell r="D1014" t="str">
            <v>DS - NESTLE S A PTY LTD</v>
          </cell>
          <cell r="E1014">
            <v>41724</v>
          </cell>
        </row>
        <row r="1015">
          <cell r="B1015">
            <v>3633</v>
          </cell>
          <cell r="C1015">
            <v>41718</v>
          </cell>
          <cell r="D1015" t="str">
            <v>DS - DANONE</v>
          </cell>
          <cell r="E1015">
            <v>41720</v>
          </cell>
        </row>
        <row r="1016">
          <cell r="B1016">
            <v>3634</v>
          </cell>
          <cell r="C1016">
            <v>41718</v>
          </cell>
          <cell r="D1016" t="str">
            <v>DS - CLOVER BOKSBURG</v>
          </cell>
          <cell r="E1016">
            <v>41720</v>
          </cell>
        </row>
        <row r="1017">
          <cell r="B1017">
            <v>3635</v>
          </cell>
          <cell r="C1017">
            <v>41718</v>
          </cell>
          <cell r="D1017" t="str">
            <v>DI - ANY SMALL VEGETABLE SUPPLIER</v>
          </cell>
          <cell r="E1017">
            <v>41722</v>
          </cell>
        </row>
        <row r="1018">
          <cell r="B1018">
            <v>3636</v>
          </cell>
          <cell r="C1018">
            <v>41718</v>
          </cell>
          <cell r="D1018" t="str">
            <v xml:space="preserve">DC - SPAR NORTH RAND </v>
          </cell>
          <cell r="E1018">
            <v>41722</v>
          </cell>
        </row>
        <row r="1019">
          <cell r="B1019">
            <v>3637</v>
          </cell>
          <cell r="C1019">
            <v>41718</v>
          </cell>
          <cell r="D1019" t="str">
            <v>DI - GELUKSHOOP</v>
          </cell>
          <cell r="E1019">
            <v>41720</v>
          </cell>
        </row>
        <row r="1020">
          <cell r="B1020">
            <v>3638</v>
          </cell>
          <cell r="C1020">
            <v>41722</v>
          </cell>
          <cell r="D1020" t="str">
            <v>DS - RUTO MILLS (FOODCORP)</v>
          </cell>
          <cell r="E1020">
            <v>41725</v>
          </cell>
        </row>
        <row r="1021">
          <cell r="B1021">
            <v>3639</v>
          </cell>
          <cell r="C1021">
            <v>41722</v>
          </cell>
          <cell r="D1021" t="str">
            <v>DS - MOORDDRIFT</v>
          </cell>
          <cell r="E1021">
            <v>41723</v>
          </cell>
        </row>
        <row r="1022">
          <cell r="B1022">
            <v>3640</v>
          </cell>
          <cell r="C1022">
            <v>41722</v>
          </cell>
          <cell r="D1022" t="str">
            <v>DS - ACE PACKAGING</v>
          </cell>
          <cell r="E1022">
            <v>41723</v>
          </cell>
        </row>
        <row r="1023">
          <cell r="B1023">
            <v>3641</v>
          </cell>
          <cell r="C1023">
            <v>41722</v>
          </cell>
          <cell r="D1023" t="str">
            <v>DS - CLOVER BOKSBURG</v>
          </cell>
          <cell r="E1023">
            <v>41723</v>
          </cell>
        </row>
        <row r="1024">
          <cell r="B1024">
            <v>3642</v>
          </cell>
          <cell r="C1024">
            <v>41722</v>
          </cell>
          <cell r="D1024" t="str">
            <v>DS - DANONE</v>
          </cell>
          <cell r="E1024">
            <v>41723</v>
          </cell>
        </row>
        <row r="1025">
          <cell r="B1025">
            <v>3643</v>
          </cell>
          <cell r="C1025">
            <v>41722</v>
          </cell>
          <cell r="D1025" t="str">
            <v>DS - Fountain Medical</v>
          </cell>
          <cell r="E1025">
            <v>41729</v>
          </cell>
        </row>
        <row r="1026">
          <cell r="B1026">
            <v>3644</v>
          </cell>
          <cell r="C1026">
            <v>41717</v>
          </cell>
          <cell r="D1026" t="str">
            <v xml:space="preserve">DC - SPAR NORTH RAND </v>
          </cell>
          <cell r="E1026">
            <v>41733</v>
          </cell>
        </row>
        <row r="1027">
          <cell r="B1027">
            <v>3645</v>
          </cell>
          <cell r="C1027">
            <v>41717</v>
          </cell>
          <cell r="D1027" t="str">
            <v>KANSELLEER</v>
          </cell>
          <cell r="E1027">
            <v>41722</v>
          </cell>
        </row>
        <row r="1028">
          <cell r="B1028">
            <v>3646</v>
          </cell>
          <cell r="C1028">
            <v>41723</v>
          </cell>
          <cell r="D1028" t="str">
            <v>DI - BAFANA FOODS</v>
          </cell>
          <cell r="E1028">
            <v>41726</v>
          </cell>
        </row>
        <row r="1029">
          <cell r="B1029">
            <v>3647</v>
          </cell>
          <cell r="C1029">
            <v>41722</v>
          </cell>
          <cell r="D1029" t="str">
            <v>DS - ON THE DOT (MEDIA 24)</v>
          </cell>
          <cell r="E1029">
            <v>41722</v>
          </cell>
        </row>
        <row r="1030">
          <cell r="B1030">
            <v>3648</v>
          </cell>
          <cell r="C1030">
            <v>41722</v>
          </cell>
          <cell r="D1030" t="str">
            <v>DS - COCA COLA FORTUNE</v>
          </cell>
          <cell r="E1030">
            <v>41722</v>
          </cell>
        </row>
        <row r="1031">
          <cell r="B1031">
            <v>3649</v>
          </cell>
          <cell r="C1031">
            <v>41722</v>
          </cell>
          <cell r="D1031" t="str">
            <v>DI - GIDEON NEWSPAPERS</v>
          </cell>
          <cell r="E1031">
            <v>41722</v>
          </cell>
        </row>
        <row r="1032">
          <cell r="B1032">
            <v>3650</v>
          </cell>
          <cell r="C1032">
            <v>41722</v>
          </cell>
          <cell r="D1032" t="str">
            <v>DI - ALDOR AFRICAN</v>
          </cell>
          <cell r="E1032">
            <v>41722</v>
          </cell>
        </row>
        <row r="1033">
          <cell r="B1033">
            <v>3651</v>
          </cell>
          <cell r="C1033">
            <v>41717</v>
          </cell>
          <cell r="D1033" t="str">
            <v>KANSELLEER</v>
          </cell>
          <cell r="E1033">
            <v>41722</v>
          </cell>
        </row>
        <row r="1034">
          <cell r="B1034">
            <v>3652</v>
          </cell>
          <cell r="C1034">
            <v>41717</v>
          </cell>
          <cell r="D1034" t="str">
            <v>DS - CHIPKINS BAKERY</v>
          </cell>
          <cell r="E1034">
            <v>41718</v>
          </cell>
        </row>
        <row r="1035">
          <cell r="B1035">
            <v>3653</v>
          </cell>
          <cell r="C1035">
            <v>41722</v>
          </cell>
          <cell r="D1035" t="str">
            <v>KANSELLEER</v>
          </cell>
          <cell r="E1035">
            <v>41722</v>
          </cell>
        </row>
        <row r="1036">
          <cell r="B1036">
            <v>3654</v>
          </cell>
          <cell r="C1036">
            <v>41722</v>
          </cell>
          <cell r="D1036" t="str">
            <v>KANSELLEER</v>
          </cell>
          <cell r="E1036">
            <v>41722</v>
          </cell>
        </row>
        <row r="1037">
          <cell r="B1037">
            <v>3655</v>
          </cell>
          <cell r="C1037">
            <v>41722</v>
          </cell>
          <cell r="D1037" t="str">
            <v>KANSELLEER</v>
          </cell>
          <cell r="E1037">
            <v>41722</v>
          </cell>
        </row>
        <row r="1038">
          <cell r="B1038">
            <v>3656</v>
          </cell>
          <cell r="C1038">
            <v>41722</v>
          </cell>
          <cell r="D1038" t="str">
            <v>KANSELLEER</v>
          </cell>
          <cell r="E1038">
            <v>41722</v>
          </cell>
        </row>
        <row r="1039">
          <cell r="B1039">
            <v>3657</v>
          </cell>
          <cell r="C1039">
            <v>41722</v>
          </cell>
          <cell r="D1039" t="str">
            <v>KANSELLEER</v>
          </cell>
          <cell r="E1039">
            <v>41722</v>
          </cell>
        </row>
        <row r="1040">
          <cell r="B1040">
            <v>3658</v>
          </cell>
          <cell r="C1040">
            <v>41722</v>
          </cell>
          <cell r="D1040" t="str">
            <v>KANSELLEER</v>
          </cell>
          <cell r="E1040">
            <v>41722</v>
          </cell>
        </row>
        <row r="1041">
          <cell r="B1041">
            <v>3659</v>
          </cell>
          <cell r="C1041">
            <v>41722</v>
          </cell>
          <cell r="D1041" t="str">
            <v>DS - PREMIER MILLING</v>
          </cell>
          <cell r="E1041">
            <v>41724</v>
          </cell>
        </row>
        <row r="1042">
          <cell r="B1042">
            <v>3660</v>
          </cell>
          <cell r="C1042">
            <v>41722</v>
          </cell>
          <cell r="D1042" t="str">
            <v>DI - ANY SMALL VEGETABLE SUPPLIER</v>
          </cell>
          <cell r="E1042">
            <v>41724</v>
          </cell>
        </row>
        <row r="1043">
          <cell r="B1043">
            <v>3661</v>
          </cell>
          <cell r="C1043">
            <v>41722</v>
          </cell>
          <cell r="D1043" t="str">
            <v xml:space="preserve">DC - SPAR NORTH RAND </v>
          </cell>
          <cell r="E1043">
            <v>41726</v>
          </cell>
        </row>
        <row r="1044">
          <cell r="B1044">
            <v>3662</v>
          </cell>
          <cell r="C1044">
            <v>41722</v>
          </cell>
          <cell r="D1044" t="str">
            <v>DS - DELI SPICES</v>
          </cell>
          <cell r="E1044">
            <v>41716</v>
          </cell>
        </row>
        <row r="1045">
          <cell r="B1045">
            <v>3663</v>
          </cell>
          <cell r="C1045">
            <v>41722</v>
          </cell>
          <cell r="D1045" t="str">
            <v>DS - CHIPKINS BAKERY</v>
          </cell>
          <cell r="E1045">
            <v>41726</v>
          </cell>
        </row>
        <row r="1046">
          <cell r="B1046">
            <v>3664</v>
          </cell>
          <cell r="C1046">
            <v>41725</v>
          </cell>
          <cell r="D1046" t="str">
            <v>DI - GELUKSHOOP</v>
          </cell>
          <cell r="E1046">
            <v>41727</v>
          </cell>
        </row>
        <row r="1047">
          <cell r="B1047">
            <v>3665</v>
          </cell>
          <cell r="C1047">
            <v>41725</v>
          </cell>
          <cell r="D1047" t="str">
            <v>DS - COCA COLA FORTUNE</v>
          </cell>
          <cell r="E1047">
            <v>41729</v>
          </cell>
        </row>
        <row r="1048">
          <cell r="B1048">
            <v>3666</v>
          </cell>
          <cell r="C1048">
            <v>41725</v>
          </cell>
          <cell r="D1048" t="str">
            <v>DS - MOORDDRIFT</v>
          </cell>
          <cell r="E1048">
            <v>41726</v>
          </cell>
        </row>
        <row r="1049">
          <cell r="B1049">
            <v>3667</v>
          </cell>
          <cell r="C1049">
            <v>41725</v>
          </cell>
          <cell r="D1049" t="str">
            <v>DI - GELUKSHOOP</v>
          </cell>
          <cell r="E1049">
            <v>41699</v>
          </cell>
        </row>
        <row r="1050">
          <cell r="B1050">
            <v>3668</v>
          </cell>
          <cell r="C1050">
            <v>41725</v>
          </cell>
          <cell r="D1050" t="str">
            <v xml:space="preserve">DC - SPAR NORTH RAND </v>
          </cell>
          <cell r="E1050">
            <v>41729</v>
          </cell>
        </row>
        <row r="1051">
          <cell r="B1051">
            <v>3669</v>
          </cell>
          <cell r="C1051">
            <v>41725</v>
          </cell>
          <cell r="D1051" t="str">
            <v xml:space="preserve">DC - SPAR NORTH RAND </v>
          </cell>
          <cell r="E1051">
            <v>41729</v>
          </cell>
        </row>
        <row r="1052">
          <cell r="B1052">
            <v>3670</v>
          </cell>
          <cell r="C1052">
            <v>41725</v>
          </cell>
          <cell r="D1052" t="str">
            <v>DI - ANY SMALL VEGETABLE SUPPLIER</v>
          </cell>
          <cell r="E1052">
            <v>41726</v>
          </cell>
        </row>
        <row r="1053">
          <cell r="B1053">
            <v>3671</v>
          </cell>
          <cell r="C1053">
            <v>41725</v>
          </cell>
          <cell r="D1053" t="str">
            <v xml:space="preserve">DC - SPAR NORTH RAND </v>
          </cell>
          <cell r="E1053">
            <v>41729</v>
          </cell>
        </row>
        <row r="1054">
          <cell r="B1054">
            <v>3672</v>
          </cell>
          <cell r="C1054">
            <v>41725</v>
          </cell>
          <cell r="D1054" t="str">
            <v>DS - NATIONAL BRANDS LIMITED</v>
          </cell>
          <cell r="E1054">
            <v>41729</v>
          </cell>
        </row>
        <row r="1055">
          <cell r="B1055">
            <v>3673</v>
          </cell>
          <cell r="C1055">
            <v>41725</v>
          </cell>
          <cell r="D1055" t="str">
            <v>DS - NATIONAL BRANDS LIMITED</v>
          </cell>
          <cell r="E1055">
            <v>41722</v>
          </cell>
        </row>
        <row r="1056">
          <cell r="B1056">
            <v>3674</v>
          </cell>
          <cell r="C1056">
            <v>41725</v>
          </cell>
          <cell r="D1056" t="str">
            <v>DI - EERSTERUST MEAT TRD CC</v>
          </cell>
          <cell r="E1056">
            <v>41722</v>
          </cell>
        </row>
        <row r="1057">
          <cell r="B1057">
            <v>3675</v>
          </cell>
          <cell r="C1057">
            <v>41725</v>
          </cell>
          <cell r="D1057" t="str">
            <v>DI - ANY SMALL VEGETABLE SUPPLIER</v>
          </cell>
          <cell r="E1057">
            <v>41729</v>
          </cell>
        </row>
        <row r="1058">
          <cell r="B1058">
            <v>3676</v>
          </cell>
          <cell r="C1058">
            <v>41725</v>
          </cell>
          <cell r="D1058" t="str">
            <v>DS - WALTKON VLEIS</v>
          </cell>
          <cell r="E1058">
            <v>41729</v>
          </cell>
        </row>
        <row r="1059">
          <cell r="B1059">
            <v>3677</v>
          </cell>
          <cell r="C1059">
            <v>41725</v>
          </cell>
          <cell r="D1059" t="str">
            <v xml:space="preserve">DC - SPAR NORTH RAND </v>
          </cell>
          <cell r="E1059">
            <v>41729</v>
          </cell>
        </row>
        <row r="1060">
          <cell r="B1060">
            <v>3678</v>
          </cell>
          <cell r="C1060">
            <v>41725</v>
          </cell>
          <cell r="D1060" t="str">
            <v xml:space="preserve">DC - SPAR NORTH RAND </v>
          </cell>
          <cell r="E1060">
            <v>41729</v>
          </cell>
        </row>
        <row r="1061">
          <cell r="B1061">
            <v>3679</v>
          </cell>
          <cell r="C1061">
            <v>41725</v>
          </cell>
          <cell r="D1061" t="str">
            <v>DI - ANY SMALL VEGETABLE SUPPLIER</v>
          </cell>
          <cell r="E1061">
            <v>41729</v>
          </cell>
        </row>
        <row r="1062">
          <cell r="B1062">
            <v>3680</v>
          </cell>
          <cell r="C1062">
            <v>41725</v>
          </cell>
          <cell r="D1062" t="str">
            <v xml:space="preserve">DC - SPAR NORTH RAND </v>
          </cell>
          <cell r="E1062">
            <v>41729</v>
          </cell>
        </row>
        <row r="1063">
          <cell r="B1063">
            <v>3681</v>
          </cell>
          <cell r="C1063">
            <v>41725</v>
          </cell>
          <cell r="D1063" t="str">
            <v xml:space="preserve">DC - SPAR NORTH RAND </v>
          </cell>
          <cell r="E1063">
            <v>41743</v>
          </cell>
        </row>
        <row r="1064">
          <cell r="B1064">
            <v>3682</v>
          </cell>
          <cell r="C1064">
            <v>41725</v>
          </cell>
          <cell r="D1064" t="str">
            <v xml:space="preserve">DC - SPAR NORTH RAND </v>
          </cell>
          <cell r="E1064">
            <v>41750</v>
          </cell>
        </row>
        <row r="1065">
          <cell r="B1065">
            <v>3683</v>
          </cell>
          <cell r="C1065">
            <v>41725</v>
          </cell>
          <cell r="D1065" t="str">
            <v xml:space="preserve">DC - SPAR NORTH RAND </v>
          </cell>
          <cell r="E1065">
            <v>41757</v>
          </cell>
        </row>
        <row r="1066">
          <cell r="B1066">
            <v>3684</v>
          </cell>
          <cell r="C1066">
            <v>41726</v>
          </cell>
          <cell r="D1066" t="str">
            <v>DS - CLOVER BOKSBURG</v>
          </cell>
          <cell r="E1066">
            <v>41727</v>
          </cell>
        </row>
        <row r="1067">
          <cell r="B1067">
            <v>3685</v>
          </cell>
          <cell r="C1067">
            <v>41726</v>
          </cell>
          <cell r="D1067" t="str">
            <v>DS - DANONE</v>
          </cell>
          <cell r="E1067">
            <v>41727</v>
          </cell>
        </row>
        <row r="1068">
          <cell r="B1068">
            <v>3686</v>
          </cell>
          <cell r="C1068">
            <v>41725</v>
          </cell>
          <cell r="D1068" t="str">
            <v>DI - GIDEON NEWSPAPERS</v>
          </cell>
          <cell r="E1068">
            <v>41725</v>
          </cell>
        </row>
        <row r="1069">
          <cell r="B1069">
            <v>3687</v>
          </cell>
          <cell r="C1069">
            <v>41726</v>
          </cell>
          <cell r="D1069" t="str">
            <v>DS - TIGER BRANDS SNACKS</v>
          </cell>
          <cell r="E1069">
            <v>41732</v>
          </cell>
        </row>
        <row r="1070">
          <cell r="B1070">
            <v>3688</v>
          </cell>
          <cell r="C1070">
            <v>41729</v>
          </cell>
          <cell r="D1070" t="str">
            <v>DI - ANY SMALL VEGETABLE SUPPLIER</v>
          </cell>
          <cell r="E1070">
            <v>41730</v>
          </cell>
        </row>
        <row r="1071">
          <cell r="B1071">
            <v>3689</v>
          </cell>
          <cell r="C1071">
            <v>41729</v>
          </cell>
          <cell r="D1071" t="str">
            <v>DS - RUTO MILLS (FOODCORP)</v>
          </cell>
          <cell r="E1071">
            <v>41729</v>
          </cell>
        </row>
        <row r="1072">
          <cell r="B1072">
            <v>3690</v>
          </cell>
          <cell r="C1072">
            <v>41729</v>
          </cell>
          <cell r="D1072" t="str">
            <v>DS - MOORDDRIFT</v>
          </cell>
          <cell r="E1072">
            <v>41730</v>
          </cell>
        </row>
        <row r="1073">
          <cell r="B1073">
            <v>3691</v>
          </cell>
          <cell r="C1073">
            <v>41729</v>
          </cell>
          <cell r="D1073" t="str">
            <v>DS - DANONE</v>
          </cell>
          <cell r="E1073">
            <v>41730</v>
          </cell>
        </row>
        <row r="1074">
          <cell r="B1074">
            <v>3692</v>
          </cell>
          <cell r="C1074">
            <v>41729</v>
          </cell>
          <cell r="D1074" t="str">
            <v>DS - CLOVER BOKSBURG</v>
          </cell>
          <cell r="E1074">
            <v>41730</v>
          </cell>
        </row>
        <row r="1075">
          <cell r="B1075">
            <v>3693</v>
          </cell>
          <cell r="C1075">
            <v>41729</v>
          </cell>
          <cell r="D1075" t="str">
            <v>DS - ACE PACKAGING</v>
          </cell>
          <cell r="E1075">
            <v>41730</v>
          </cell>
        </row>
        <row r="1076">
          <cell r="B1076">
            <v>3694</v>
          </cell>
          <cell r="C1076">
            <v>41729</v>
          </cell>
          <cell r="D1076" t="str">
            <v>DS - SIMBA GROUP LIMITED</v>
          </cell>
          <cell r="E1076">
            <v>41730</v>
          </cell>
        </row>
        <row r="1077">
          <cell r="B1077">
            <v>3695</v>
          </cell>
          <cell r="C1077">
            <v>41729</v>
          </cell>
          <cell r="D1077" t="str">
            <v>DI - ANY SMALL VEGETABLE SUPPLIER</v>
          </cell>
          <cell r="E1077">
            <v>41730</v>
          </cell>
        </row>
        <row r="1078">
          <cell r="B1078">
            <v>3696</v>
          </cell>
          <cell r="C1078">
            <v>41729</v>
          </cell>
          <cell r="D1078" t="str">
            <v>DI - ANY SMALL VEGETABLE SUPPLIER</v>
          </cell>
          <cell r="E1078">
            <v>41729</v>
          </cell>
        </row>
        <row r="1079">
          <cell r="B1079">
            <v>3697</v>
          </cell>
          <cell r="C1079">
            <v>41730</v>
          </cell>
          <cell r="D1079" t="str">
            <v>DI - NOVEL (MAXICARE)</v>
          </cell>
          <cell r="E1079">
            <v>41730</v>
          </cell>
        </row>
        <row r="1080">
          <cell r="B1080">
            <v>3698</v>
          </cell>
          <cell r="C1080">
            <v>41725</v>
          </cell>
          <cell r="D1080" t="str">
            <v>DI - ANY SMALL VEGETABLE SUPPLIER</v>
          </cell>
          <cell r="E1080">
            <v>41730</v>
          </cell>
        </row>
        <row r="1081">
          <cell r="B1081">
            <v>3699</v>
          </cell>
          <cell r="C1081">
            <v>41725</v>
          </cell>
          <cell r="D1081" t="str">
            <v>DS - DUROC FOODS GROBLERSDAL</v>
          </cell>
          <cell r="E1081">
            <v>41731</v>
          </cell>
        </row>
        <row r="1082">
          <cell r="B1082">
            <v>3700</v>
          </cell>
          <cell r="C1082">
            <v>41725</v>
          </cell>
          <cell r="D1082" t="str">
            <v>DS - ON THE DOT (MEDIA 24)</v>
          </cell>
          <cell r="E1082">
            <v>41729</v>
          </cell>
        </row>
        <row r="1083">
          <cell r="B1083">
            <v>3701</v>
          </cell>
          <cell r="C1083">
            <v>41725</v>
          </cell>
          <cell r="D1083" t="str">
            <v>KANSELLEER</v>
          </cell>
          <cell r="E1083">
            <v>41729</v>
          </cell>
        </row>
        <row r="1084">
          <cell r="B1084">
            <v>3702</v>
          </cell>
          <cell r="C1084">
            <v>41723</v>
          </cell>
          <cell r="D1084" t="str">
            <v>DI - GELUKSHOOP</v>
          </cell>
          <cell r="E1084">
            <v>41723</v>
          </cell>
        </row>
        <row r="1085">
          <cell r="B1085">
            <v>3703</v>
          </cell>
          <cell r="C1085">
            <v>41723</v>
          </cell>
          <cell r="D1085" t="str">
            <v>DI - NOVEL (MAXICARE)</v>
          </cell>
          <cell r="E1085">
            <v>41723</v>
          </cell>
        </row>
        <row r="1086">
          <cell r="B1086">
            <v>3704</v>
          </cell>
          <cell r="C1086">
            <v>41730</v>
          </cell>
          <cell r="D1086" t="str">
            <v>DS - SUNBAKE (FOODCORP)</v>
          </cell>
          <cell r="E1086">
            <v>0</v>
          </cell>
        </row>
        <row r="1087">
          <cell r="B1087">
            <v>3705</v>
          </cell>
          <cell r="C1087">
            <v>41730</v>
          </cell>
          <cell r="D1087" t="str">
            <v>DS - SASKO (PIONEER FOODS)</v>
          </cell>
          <cell r="E1087">
            <v>0</v>
          </cell>
        </row>
        <row r="1088">
          <cell r="B1088">
            <v>3706</v>
          </cell>
          <cell r="C1088">
            <v>41730</v>
          </cell>
          <cell r="D1088" t="str">
            <v>DS - BLUE RIBBON</v>
          </cell>
          <cell r="E1088">
            <v>0</v>
          </cell>
        </row>
        <row r="1089">
          <cell r="B1089">
            <v>3707</v>
          </cell>
          <cell r="C1089">
            <v>41730</v>
          </cell>
          <cell r="D1089" t="str">
            <v xml:space="preserve">DC - SPAR NORTH RAND </v>
          </cell>
          <cell r="E1089">
            <v>41736</v>
          </cell>
        </row>
        <row r="1090">
          <cell r="B1090">
            <v>3708</v>
          </cell>
          <cell r="C1090">
            <v>41730</v>
          </cell>
          <cell r="D1090" t="str">
            <v xml:space="preserve">DC - SPAR NORTH RAND </v>
          </cell>
          <cell r="E1090">
            <v>41736</v>
          </cell>
        </row>
        <row r="1091">
          <cell r="B1091">
            <v>3709</v>
          </cell>
          <cell r="C1091">
            <v>41730</v>
          </cell>
          <cell r="D1091" t="str">
            <v xml:space="preserve">DC - SPAR NORTH RAND </v>
          </cell>
          <cell r="E1091">
            <v>41733</v>
          </cell>
        </row>
        <row r="1092">
          <cell r="B1092">
            <v>3710</v>
          </cell>
          <cell r="C1092">
            <v>41730</v>
          </cell>
          <cell r="D1092" t="str">
            <v xml:space="preserve">DC - SPAR NORTH RAND </v>
          </cell>
          <cell r="E1092">
            <v>41733</v>
          </cell>
        </row>
        <row r="1093">
          <cell r="B1093">
            <v>3711</v>
          </cell>
          <cell r="C1093">
            <v>41730</v>
          </cell>
          <cell r="D1093" t="str">
            <v xml:space="preserve">DC - SPAR NORTH RAND </v>
          </cell>
          <cell r="E1093">
            <v>41733</v>
          </cell>
        </row>
        <row r="1094">
          <cell r="B1094">
            <v>3712</v>
          </cell>
          <cell r="C1094">
            <v>41730</v>
          </cell>
          <cell r="D1094" t="str">
            <v>DI - GELUKSHOOP</v>
          </cell>
          <cell r="E1094">
            <v>41731</v>
          </cell>
        </row>
        <row r="1095">
          <cell r="B1095">
            <v>3713</v>
          </cell>
          <cell r="C1095">
            <v>41730</v>
          </cell>
          <cell r="D1095" t="str">
            <v>DI - GIDEON NEWSPAPERS</v>
          </cell>
          <cell r="E1095">
            <v>41730</v>
          </cell>
        </row>
        <row r="1096">
          <cell r="B1096">
            <v>3714</v>
          </cell>
          <cell r="C1096">
            <v>41730</v>
          </cell>
          <cell r="D1096">
            <v>0</v>
          </cell>
          <cell r="E1096">
            <v>41730</v>
          </cell>
        </row>
        <row r="1097">
          <cell r="B1097">
            <v>3715</v>
          </cell>
          <cell r="C1097">
            <v>41730</v>
          </cell>
          <cell r="D1097" t="str">
            <v>DS - CLOVER BOKSBURG</v>
          </cell>
          <cell r="E1097">
            <v>41731</v>
          </cell>
        </row>
        <row r="1098">
          <cell r="B1098">
            <v>3716</v>
          </cell>
          <cell r="C1098">
            <v>41731</v>
          </cell>
          <cell r="D1098" t="str">
            <v>DS - DANONE</v>
          </cell>
          <cell r="E1098">
            <v>41732</v>
          </cell>
        </row>
        <row r="1099">
          <cell r="B1099">
            <v>3717</v>
          </cell>
          <cell r="C1099">
            <v>41731</v>
          </cell>
          <cell r="D1099" t="str">
            <v>DS - PRIMECO MEAT</v>
          </cell>
          <cell r="E1099">
            <v>41731</v>
          </cell>
        </row>
        <row r="1100">
          <cell r="B1100">
            <v>3718</v>
          </cell>
          <cell r="C1100">
            <v>41731</v>
          </cell>
          <cell r="D1100" t="str">
            <v>DS - PREMIER MILLING</v>
          </cell>
          <cell r="E1100">
            <v>41733</v>
          </cell>
        </row>
        <row r="1101">
          <cell r="B1101">
            <v>3719</v>
          </cell>
          <cell r="C1101">
            <v>41731</v>
          </cell>
          <cell r="D1101" t="str">
            <v>DI - ANY SMALL VEGETABLE SUPPLIER</v>
          </cell>
          <cell r="E1101">
            <v>41732</v>
          </cell>
        </row>
        <row r="1102">
          <cell r="B1102">
            <v>3720</v>
          </cell>
          <cell r="C1102">
            <v>41731</v>
          </cell>
          <cell r="D1102" t="str">
            <v>DS - CHIPKINS BAKERY</v>
          </cell>
          <cell r="E1102">
            <v>41732</v>
          </cell>
        </row>
        <row r="1103">
          <cell r="B1103">
            <v>3721</v>
          </cell>
          <cell r="C1103">
            <v>41732</v>
          </cell>
          <cell r="D1103" t="str">
            <v>DI - BRENNER MILLS</v>
          </cell>
          <cell r="E1103">
            <v>41736</v>
          </cell>
        </row>
        <row r="1104">
          <cell r="B1104">
            <v>3722</v>
          </cell>
          <cell r="C1104">
            <v>41732</v>
          </cell>
          <cell r="D1104" t="str">
            <v>DS - MOORDDRIFT</v>
          </cell>
          <cell r="E1104">
            <v>41733</v>
          </cell>
        </row>
        <row r="1105">
          <cell r="B1105">
            <v>3723</v>
          </cell>
          <cell r="C1105">
            <v>41732</v>
          </cell>
          <cell r="D1105" t="str">
            <v xml:space="preserve">DC - SPAR NORTH RAND </v>
          </cell>
          <cell r="E1105">
            <v>41736</v>
          </cell>
        </row>
        <row r="1106">
          <cell r="B1106">
            <v>3724</v>
          </cell>
          <cell r="C1106">
            <v>41732</v>
          </cell>
          <cell r="D1106" t="str">
            <v xml:space="preserve">DC - SPAR NORTH RAND </v>
          </cell>
          <cell r="E1106">
            <v>41736</v>
          </cell>
        </row>
        <row r="1107">
          <cell r="B1107">
            <v>3725</v>
          </cell>
          <cell r="C1107">
            <v>41732</v>
          </cell>
          <cell r="D1107" t="str">
            <v xml:space="preserve">DC - SPAR NORTH RAND </v>
          </cell>
          <cell r="E1107">
            <v>41736</v>
          </cell>
        </row>
        <row r="1108">
          <cell r="B1108">
            <v>3726</v>
          </cell>
          <cell r="C1108">
            <v>41732</v>
          </cell>
          <cell r="D1108" t="str">
            <v xml:space="preserve">DC - SPAR NORTH RAND </v>
          </cell>
          <cell r="E1108">
            <v>41736</v>
          </cell>
        </row>
        <row r="1109">
          <cell r="B1109">
            <v>3727</v>
          </cell>
          <cell r="C1109">
            <v>41732</v>
          </cell>
          <cell r="D1109" t="str">
            <v>DS - CADBURY SA</v>
          </cell>
          <cell r="E1109">
            <v>41738</v>
          </cell>
        </row>
        <row r="1110">
          <cell r="B1110">
            <v>3728</v>
          </cell>
          <cell r="C1110">
            <v>41732</v>
          </cell>
          <cell r="D1110" t="str">
            <v xml:space="preserve">DC - SPAR NORTH RAND </v>
          </cell>
          <cell r="E1110">
            <v>41736</v>
          </cell>
        </row>
        <row r="1111">
          <cell r="B1111">
            <v>3729</v>
          </cell>
          <cell r="C1111">
            <v>41732</v>
          </cell>
          <cell r="D1111" t="str">
            <v>DS - RUTO MILLS (FOODCORP)</v>
          </cell>
          <cell r="E1111">
            <v>41732</v>
          </cell>
        </row>
        <row r="1112">
          <cell r="B1112">
            <v>3730</v>
          </cell>
          <cell r="C1112">
            <v>41733</v>
          </cell>
          <cell r="D1112" t="str">
            <v>DI - GELUKSHOOP</v>
          </cell>
          <cell r="E1112">
            <v>41734</v>
          </cell>
        </row>
        <row r="1113">
          <cell r="B1113">
            <v>3731</v>
          </cell>
          <cell r="C1113">
            <v>41733</v>
          </cell>
          <cell r="D1113" t="str">
            <v>DS - CLOVER SA FRESH(ESKORT PROD</v>
          </cell>
          <cell r="E1113">
            <v>41734</v>
          </cell>
        </row>
        <row r="1114">
          <cell r="B1114">
            <v>3732</v>
          </cell>
          <cell r="C1114">
            <v>41733</v>
          </cell>
          <cell r="D1114" t="str">
            <v>DS - CLOVER BOKSBURG</v>
          </cell>
          <cell r="E1114">
            <v>41734</v>
          </cell>
        </row>
        <row r="1115">
          <cell r="B1115">
            <v>3733</v>
          </cell>
          <cell r="C1115">
            <v>41733</v>
          </cell>
          <cell r="D1115" t="str">
            <v>DS - DANONE</v>
          </cell>
          <cell r="E1115">
            <v>41734</v>
          </cell>
        </row>
        <row r="1116">
          <cell r="B1116">
            <v>3734</v>
          </cell>
          <cell r="C1116">
            <v>41733</v>
          </cell>
          <cell r="D1116" t="str">
            <v>DI - ANY SMALL VEGETABLE SUPPLIER</v>
          </cell>
          <cell r="E1116">
            <v>41736</v>
          </cell>
        </row>
        <row r="1117">
          <cell r="B1117">
            <v>3735</v>
          </cell>
          <cell r="C1117">
            <v>41732</v>
          </cell>
          <cell r="D1117" t="str">
            <v>DS - WALTKON VLEIS</v>
          </cell>
          <cell r="E1117">
            <v>41737</v>
          </cell>
        </row>
        <row r="1118">
          <cell r="B1118">
            <v>3736</v>
          </cell>
          <cell r="C1118">
            <v>41732</v>
          </cell>
          <cell r="D1118" t="str">
            <v>DS - COCA COLA FORTUNE</v>
          </cell>
          <cell r="E1118">
            <v>41736</v>
          </cell>
        </row>
        <row r="1119">
          <cell r="B1119">
            <v>3737</v>
          </cell>
          <cell r="C1119">
            <v>41732</v>
          </cell>
          <cell r="D1119" t="str">
            <v>DS - RUTO MILLS (FOODCORP)</v>
          </cell>
          <cell r="E1119">
            <v>41739</v>
          </cell>
        </row>
        <row r="1120">
          <cell r="B1120">
            <v>3738</v>
          </cell>
          <cell r="C1120">
            <v>41732</v>
          </cell>
          <cell r="D1120" t="str">
            <v>DS - ACE PACKAGING</v>
          </cell>
          <cell r="E1120">
            <v>41730</v>
          </cell>
        </row>
        <row r="1121">
          <cell r="B1121">
            <v>3739</v>
          </cell>
          <cell r="C1121">
            <v>41736</v>
          </cell>
          <cell r="D1121" t="str">
            <v>DI - GIDEON NEWSPAPERS</v>
          </cell>
          <cell r="E1121">
            <v>41736</v>
          </cell>
        </row>
        <row r="1122">
          <cell r="B1122">
            <v>3740</v>
          </cell>
          <cell r="C1122">
            <v>41736</v>
          </cell>
          <cell r="D1122" t="str">
            <v>DI - ANY SMALL VEGETABLE SUPPLIER</v>
          </cell>
          <cell r="E1122">
            <v>41740</v>
          </cell>
        </row>
        <row r="1123">
          <cell r="B1123">
            <v>3741</v>
          </cell>
          <cell r="C1123">
            <v>41736</v>
          </cell>
          <cell r="D1123" t="str">
            <v>DS - CLOVER BOKSBURG</v>
          </cell>
          <cell r="E1123">
            <v>41737</v>
          </cell>
        </row>
        <row r="1124">
          <cell r="B1124">
            <v>3742</v>
          </cell>
          <cell r="C1124">
            <v>41736</v>
          </cell>
          <cell r="D1124" t="str">
            <v>DS - DANONE</v>
          </cell>
          <cell r="E1124">
            <v>41737</v>
          </cell>
        </row>
        <row r="1125">
          <cell r="B1125">
            <v>3743</v>
          </cell>
          <cell r="C1125">
            <v>41736</v>
          </cell>
          <cell r="D1125" t="str">
            <v>DS - SIMBA GROUP LIMITED</v>
          </cell>
          <cell r="E1125">
            <v>41737</v>
          </cell>
        </row>
        <row r="1126">
          <cell r="B1126">
            <v>3744</v>
          </cell>
          <cell r="C1126">
            <v>41736</v>
          </cell>
          <cell r="D1126" t="str">
            <v>DS - National Stationary</v>
          </cell>
          <cell r="E1126">
            <v>41739</v>
          </cell>
        </row>
        <row r="1127">
          <cell r="B1127">
            <v>3745</v>
          </cell>
          <cell r="C1127">
            <v>41736</v>
          </cell>
          <cell r="D1127" t="str">
            <v>DI - ANY SMALL VEGETABLE SUPPLIER</v>
          </cell>
          <cell r="E1127">
            <v>41736</v>
          </cell>
        </row>
        <row r="1128">
          <cell r="B1128">
            <v>3746</v>
          </cell>
          <cell r="C1128">
            <v>41736</v>
          </cell>
          <cell r="D1128" t="str">
            <v>DI - GELUKSHOOP</v>
          </cell>
          <cell r="E1128">
            <v>41737</v>
          </cell>
        </row>
        <row r="1129">
          <cell r="B1129">
            <v>3747</v>
          </cell>
          <cell r="C1129">
            <v>41736</v>
          </cell>
          <cell r="D1129" t="str">
            <v>DS - ON THE DOT (MEDIA 24)</v>
          </cell>
          <cell r="E1129">
            <v>41736</v>
          </cell>
        </row>
        <row r="1130">
          <cell r="B1130">
            <v>3748</v>
          </cell>
          <cell r="C1130">
            <v>41736</v>
          </cell>
          <cell r="D1130" t="str">
            <v>DI - NOVEL (MAXICARE)</v>
          </cell>
          <cell r="E1130">
            <v>41736</v>
          </cell>
        </row>
        <row r="1131">
          <cell r="B1131">
            <v>3749</v>
          </cell>
          <cell r="C1131">
            <v>41736</v>
          </cell>
          <cell r="D1131" t="str">
            <v>DS - Wrigley</v>
          </cell>
          <cell r="E1131">
            <v>41736</v>
          </cell>
        </row>
        <row r="1132">
          <cell r="B1132">
            <v>3750</v>
          </cell>
          <cell r="C1132">
            <v>41736</v>
          </cell>
          <cell r="D1132" t="str">
            <v>DS - Mars</v>
          </cell>
          <cell r="E1132">
            <v>41736</v>
          </cell>
        </row>
        <row r="1133">
          <cell r="B1133">
            <v>3751</v>
          </cell>
          <cell r="C1133">
            <v>41737</v>
          </cell>
          <cell r="D1133" t="str">
            <v>DS - DUROC FOODS GROBLERSDAL</v>
          </cell>
          <cell r="E1133">
            <v>41744</v>
          </cell>
        </row>
        <row r="1134">
          <cell r="B1134">
            <v>3752</v>
          </cell>
          <cell r="C1134">
            <v>41737</v>
          </cell>
          <cell r="D1134" t="str">
            <v>DS - DELI SPICES</v>
          </cell>
          <cell r="E1134">
            <v>41739</v>
          </cell>
        </row>
        <row r="1135">
          <cell r="B1135">
            <v>3753</v>
          </cell>
          <cell r="C1135">
            <v>41737</v>
          </cell>
          <cell r="D1135" t="str">
            <v xml:space="preserve">DC - SPAR NORTH RAND </v>
          </cell>
          <cell r="E1135">
            <v>41739</v>
          </cell>
        </row>
        <row r="1136">
          <cell r="B1136">
            <v>3754</v>
          </cell>
          <cell r="C1136">
            <v>41737</v>
          </cell>
          <cell r="D1136" t="str">
            <v xml:space="preserve">DC - SPAR NORTH RAND </v>
          </cell>
          <cell r="E1136">
            <v>41737</v>
          </cell>
        </row>
        <row r="1137">
          <cell r="B1137">
            <v>3755</v>
          </cell>
          <cell r="C1137">
            <v>41737</v>
          </cell>
          <cell r="D1137">
            <v>0</v>
          </cell>
          <cell r="E1137">
            <v>41739</v>
          </cell>
        </row>
        <row r="1138">
          <cell r="B1138">
            <v>3756</v>
          </cell>
          <cell r="C1138">
            <v>41737</v>
          </cell>
          <cell r="D1138">
            <v>0</v>
          </cell>
          <cell r="E1138">
            <v>41739</v>
          </cell>
        </row>
        <row r="1139">
          <cell r="B1139">
            <v>3757</v>
          </cell>
          <cell r="C1139">
            <v>41737</v>
          </cell>
          <cell r="D1139">
            <v>0</v>
          </cell>
          <cell r="E1139">
            <v>41739</v>
          </cell>
        </row>
        <row r="1140">
          <cell r="B1140">
            <v>3758</v>
          </cell>
          <cell r="C1140">
            <v>41737</v>
          </cell>
          <cell r="D1140">
            <v>0</v>
          </cell>
          <cell r="E1140">
            <v>41739</v>
          </cell>
        </row>
        <row r="1141">
          <cell r="B1141">
            <v>3759</v>
          </cell>
          <cell r="C1141">
            <v>41737</v>
          </cell>
          <cell r="D1141">
            <v>0</v>
          </cell>
          <cell r="E1141">
            <v>41739</v>
          </cell>
        </row>
        <row r="1142">
          <cell r="B1142">
            <v>3760</v>
          </cell>
          <cell r="C1142">
            <v>41737</v>
          </cell>
          <cell r="D1142">
            <v>0</v>
          </cell>
          <cell r="E1142">
            <v>41739</v>
          </cell>
        </row>
        <row r="1143">
          <cell r="B1143">
            <v>3761</v>
          </cell>
          <cell r="C1143">
            <v>41737</v>
          </cell>
          <cell r="D1143">
            <v>0</v>
          </cell>
          <cell r="E1143">
            <v>41739</v>
          </cell>
        </row>
        <row r="1144">
          <cell r="B1144">
            <v>3762</v>
          </cell>
          <cell r="C1144">
            <v>41737</v>
          </cell>
          <cell r="D1144">
            <v>0</v>
          </cell>
          <cell r="E1144">
            <v>0</v>
          </cell>
        </row>
        <row r="1145">
          <cell r="B1145">
            <v>3763</v>
          </cell>
          <cell r="C1145">
            <v>41737</v>
          </cell>
          <cell r="D1145">
            <v>0</v>
          </cell>
          <cell r="E1145">
            <v>0</v>
          </cell>
        </row>
        <row r="1146">
          <cell r="B1146">
            <v>3764</v>
          </cell>
          <cell r="C1146">
            <v>41732</v>
          </cell>
          <cell r="D1146">
            <v>0</v>
          </cell>
          <cell r="E1146">
            <v>0</v>
          </cell>
        </row>
        <row r="1147">
          <cell r="B1147">
            <v>3765</v>
          </cell>
          <cell r="C1147">
            <v>41732</v>
          </cell>
          <cell r="D1147">
            <v>0</v>
          </cell>
          <cell r="E1147">
            <v>0</v>
          </cell>
        </row>
        <row r="1148">
          <cell r="B1148">
            <v>3766</v>
          </cell>
          <cell r="C1148">
            <v>41732</v>
          </cell>
          <cell r="D1148">
            <v>0</v>
          </cell>
          <cell r="E1148">
            <v>0</v>
          </cell>
        </row>
        <row r="1149">
          <cell r="B1149">
            <v>3767</v>
          </cell>
          <cell r="C1149">
            <v>41732</v>
          </cell>
          <cell r="D1149">
            <v>0</v>
          </cell>
          <cell r="E1149">
            <v>0</v>
          </cell>
        </row>
        <row r="1150">
          <cell r="B1150">
            <v>3768</v>
          </cell>
          <cell r="C1150">
            <v>41732</v>
          </cell>
          <cell r="D1150">
            <v>0</v>
          </cell>
          <cell r="E1150">
            <v>0</v>
          </cell>
        </row>
        <row r="1151">
          <cell r="B1151">
            <v>3769</v>
          </cell>
          <cell r="C1151">
            <v>41732</v>
          </cell>
          <cell r="D1151">
            <v>0</v>
          </cell>
          <cell r="E1151">
            <v>0</v>
          </cell>
        </row>
        <row r="1152">
          <cell r="B1152">
            <v>3770</v>
          </cell>
          <cell r="C1152">
            <v>41732</v>
          </cell>
          <cell r="D1152">
            <v>0</v>
          </cell>
          <cell r="E1152">
            <v>0</v>
          </cell>
        </row>
        <row r="1153">
          <cell r="B1153">
            <v>3771</v>
          </cell>
          <cell r="C1153">
            <v>0</v>
          </cell>
          <cell r="D1153">
            <v>0</v>
          </cell>
          <cell r="E1153">
            <v>0</v>
          </cell>
        </row>
        <row r="1154">
          <cell r="B1154">
            <v>3772</v>
          </cell>
          <cell r="C1154">
            <v>0</v>
          </cell>
          <cell r="D1154">
            <v>0</v>
          </cell>
          <cell r="E1154">
            <v>0</v>
          </cell>
        </row>
        <row r="1155">
          <cell r="B1155">
            <v>3773</v>
          </cell>
          <cell r="C1155">
            <v>0</v>
          </cell>
          <cell r="D1155">
            <v>0</v>
          </cell>
          <cell r="E1155">
            <v>0</v>
          </cell>
        </row>
        <row r="1156">
          <cell r="B1156">
            <v>3774</v>
          </cell>
          <cell r="C1156">
            <v>0</v>
          </cell>
          <cell r="D1156">
            <v>0</v>
          </cell>
          <cell r="E1156">
            <v>0</v>
          </cell>
        </row>
        <row r="1157">
          <cell r="B1157">
            <v>3775</v>
          </cell>
          <cell r="C1157">
            <v>0</v>
          </cell>
          <cell r="D1157">
            <v>0</v>
          </cell>
          <cell r="E1157">
            <v>0</v>
          </cell>
        </row>
        <row r="1158">
          <cell r="B1158">
            <v>3776</v>
          </cell>
          <cell r="C1158">
            <v>0</v>
          </cell>
          <cell r="D1158">
            <v>0</v>
          </cell>
          <cell r="E1158">
            <v>0</v>
          </cell>
        </row>
        <row r="1159">
          <cell r="B1159">
            <v>3777</v>
          </cell>
          <cell r="C1159">
            <v>0</v>
          </cell>
          <cell r="D1159">
            <v>0</v>
          </cell>
          <cell r="E1159">
            <v>0</v>
          </cell>
        </row>
        <row r="1160">
          <cell r="B1160">
            <v>3778</v>
          </cell>
          <cell r="C1160">
            <v>0</v>
          </cell>
          <cell r="D1160">
            <v>0</v>
          </cell>
          <cell r="E1160">
            <v>0</v>
          </cell>
        </row>
        <row r="1161">
          <cell r="B1161">
            <v>3779</v>
          </cell>
          <cell r="C1161">
            <v>0</v>
          </cell>
          <cell r="D1161">
            <v>0</v>
          </cell>
          <cell r="E1161">
            <v>0</v>
          </cell>
        </row>
        <row r="1162">
          <cell r="B1162">
            <v>3780</v>
          </cell>
          <cell r="C1162">
            <v>0</v>
          </cell>
          <cell r="D1162">
            <v>0</v>
          </cell>
          <cell r="E1162">
            <v>0</v>
          </cell>
        </row>
        <row r="1163">
          <cell r="B1163">
            <v>3781</v>
          </cell>
          <cell r="C1163">
            <v>0</v>
          </cell>
          <cell r="D1163">
            <v>0</v>
          </cell>
          <cell r="E1163">
            <v>0</v>
          </cell>
        </row>
        <row r="1164">
          <cell r="B1164">
            <v>3782</v>
          </cell>
          <cell r="C1164">
            <v>0</v>
          </cell>
          <cell r="D1164">
            <v>0</v>
          </cell>
          <cell r="E1164">
            <v>0</v>
          </cell>
        </row>
        <row r="1165">
          <cell r="B1165">
            <v>3783</v>
          </cell>
          <cell r="C1165">
            <v>0</v>
          </cell>
          <cell r="D1165">
            <v>0</v>
          </cell>
          <cell r="E1165">
            <v>0</v>
          </cell>
        </row>
        <row r="1166">
          <cell r="B1166">
            <v>3784</v>
          </cell>
          <cell r="C1166">
            <v>0</v>
          </cell>
          <cell r="D1166">
            <v>0</v>
          </cell>
          <cell r="E1166">
            <v>0</v>
          </cell>
        </row>
        <row r="1167">
          <cell r="B1167">
            <v>3785</v>
          </cell>
          <cell r="C1167">
            <v>0</v>
          </cell>
          <cell r="D1167">
            <v>0</v>
          </cell>
          <cell r="E1167">
            <v>0</v>
          </cell>
        </row>
        <row r="1168">
          <cell r="B1168">
            <v>3786</v>
          </cell>
          <cell r="C1168">
            <v>0</v>
          </cell>
          <cell r="D1168">
            <v>0</v>
          </cell>
          <cell r="E1168">
            <v>0</v>
          </cell>
        </row>
        <row r="1169">
          <cell r="B1169">
            <v>3787</v>
          </cell>
          <cell r="C1169">
            <v>0</v>
          </cell>
          <cell r="D1169">
            <v>0</v>
          </cell>
          <cell r="E1169">
            <v>0</v>
          </cell>
        </row>
        <row r="1170">
          <cell r="B1170">
            <v>3788</v>
          </cell>
          <cell r="C1170">
            <v>0</v>
          </cell>
          <cell r="D1170">
            <v>0</v>
          </cell>
          <cell r="E1170">
            <v>0</v>
          </cell>
        </row>
        <row r="1171">
          <cell r="B1171">
            <v>3789</v>
          </cell>
          <cell r="C1171">
            <v>0</v>
          </cell>
          <cell r="D1171">
            <v>0</v>
          </cell>
          <cell r="E1171">
            <v>0</v>
          </cell>
        </row>
        <row r="1172">
          <cell r="B1172">
            <v>3790</v>
          </cell>
          <cell r="C1172">
            <v>0</v>
          </cell>
          <cell r="D1172">
            <v>0</v>
          </cell>
          <cell r="E1172">
            <v>0</v>
          </cell>
        </row>
        <row r="1173">
          <cell r="B1173">
            <v>3791</v>
          </cell>
          <cell r="C1173">
            <v>0</v>
          </cell>
          <cell r="D1173">
            <v>0</v>
          </cell>
          <cell r="E1173">
            <v>0</v>
          </cell>
        </row>
        <row r="1174">
          <cell r="B1174">
            <v>3792</v>
          </cell>
          <cell r="C1174">
            <v>0</v>
          </cell>
          <cell r="D1174">
            <v>0</v>
          </cell>
          <cell r="E1174">
            <v>0</v>
          </cell>
        </row>
        <row r="1175">
          <cell r="B1175">
            <v>3793</v>
          </cell>
          <cell r="C1175">
            <v>0</v>
          </cell>
          <cell r="D1175">
            <v>0</v>
          </cell>
          <cell r="E1175">
            <v>0</v>
          </cell>
        </row>
        <row r="1176">
          <cell r="B1176">
            <v>3794</v>
          </cell>
          <cell r="C1176">
            <v>0</v>
          </cell>
          <cell r="D1176">
            <v>0</v>
          </cell>
          <cell r="E1176">
            <v>0</v>
          </cell>
        </row>
        <row r="1177">
          <cell r="B1177">
            <v>3795</v>
          </cell>
          <cell r="C1177">
            <v>0</v>
          </cell>
          <cell r="D1177">
            <v>0</v>
          </cell>
          <cell r="E1177">
            <v>0</v>
          </cell>
        </row>
        <row r="1178">
          <cell r="B1178">
            <v>3796</v>
          </cell>
          <cell r="C1178">
            <v>0</v>
          </cell>
          <cell r="D1178">
            <v>0</v>
          </cell>
          <cell r="E1178">
            <v>0</v>
          </cell>
        </row>
        <row r="1179">
          <cell r="B1179">
            <v>3797</v>
          </cell>
          <cell r="C1179">
            <v>0</v>
          </cell>
          <cell r="D1179">
            <v>0</v>
          </cell>
          <cell r="E1179">
            <v>0</v>
          </cell>
        </row>
        <row r="1180">
          <cell r="B1180">
            <v>3798</v>
          </cell>
          <cell r="C1180">
            <v>0</v>
          </cell>
          <cell r="D1180">
            <v>0</v>
          </cell>
          <cell r="E1180">
            <v>0</v>
          </cell>
        </row>
        <row r="1181">
          <cell r="B1181">
            <v>3799</v>
          </cell>
          <cell r="C1181">
            <v>0</v>
          </cell>
          <cell r="D1181">
            <v>0</v>
          </cell>
          <cell r="E1181">
            <v>0</v>
          </cell>
        </row>
        <row r="1182">
          <cell r="B1182">
            <v>3800</v>
          </cell>
          <cell r="C1182">
            <v>0</v>
          </cell>
          <cell r="D1182">
            <v>0</v>
          </cell>
          <cell r="E1182">
            <v>0</v>
          </cell>
        </row>
        <row r="1183">
          <cell r="B1183">
            <v>3801</v>
          </cell>
          <cell r="C1183">
            <v>0</v>
          </cell>
          <cell r="D1183">
            <v>0</v>
          </cell>
          <cell r="E1183">
            <v>0</v>
          </cell>
        </row>
        <row r="1184">
          <cell r="B1184">
            <v>3802</v>
          </cell>
          <cell r="C1184">
            <v>0</v>
          </cell>
          <cell r="D1184">
            <v>0</v>
          </cell>
          <cell r="E1184">
            <v>0</v>
          </cell>
        </row>
        <row r="1185">
          <cell r="B1185">
            <v>3803</v>
          </cell>
          <cell r="C1185">
            <v>0</v>
          </cell>
          <cell r="D1185">
            <v>0</v>
          </cell>
          <cell r="E1185">
            <v>0</v>
          </cell>
        </row>
        <row r="1186">
          <cell r="B1186">
            <v>3804</v>
          </cell>
          <cell r="C1186">
            <v>0</v>
          </cell>
          <cell r="D1186">
            <v>0</v>
          </cell>
          <cell r="E1186">
            <v>0</v>
          </cell>
        </row>
        <row r="1187">
          <cell r="B1187">
            <v>3805</v>
          </cell>
          <cell r="C1187">
            <v>0</v>
          </cell>
          <cell r="D1187">
            <v>0</v>
          </cell>
          <cell r="E1187">
            <v>0</v>
          </cell>
        </row>
        <row r="1188">
          <cell r="B1188">
            <v>3806</v>
          </cell>
          <cell r="C1188">
            <v>0</v>
          </cell>
          <cell r="D1188">
            <v>0</v>
          </cell>
          <cell r="E1188">
            <v>0</v>
          </cell>
        </row>
        <row r="1189">
          <cell r="B1189">
            <v>3807</v>
          </cell>
          <cell r="C1189">
            <v>0</v>
          </cell>
          <cell r="D1189">
            <v>0</v>
          </cell>
          <cell r="E1189">
            <v>0</v>
          </cell>
        </row>
        <row r="1190">
          <cell r="B1190">
            <v>3808</v>
          </cell>
          <cell r="C1190">
            <v>0</v>
          </cell>
          <cell r="D1190">
            <v>0</v>
          </cell>
          <cell r="E1190">
            <v>0</v>
          </cell>
        </row>
        <row r="1191">
          <cell r="B1191">
            <v>3809</v>
          </cell>
          <cell r="C1191">
            <v>0</v>
          </cell>
          <cell r="D1191">
            <v>0</v>
          </cell>
          <cell r="E1191">
            <v>0</v>
          </cell>
        </row>
        <row r="1192">
          <cell r="B1192">
            <v>3810</v>
          </cell>
          <cell r="C1192">
            <v>0</v>
          </cell>
          <cell r="D1192">
            <v>0</v>
          </cell>
          <cell r="E1192">
            <v>0</v>
          </cell>
        </row>
        <row r="1193">
          <cell r="B1193">
            <v>3811</v>
          </cell>
          <cell r="C1193">
            <v>0</v>
          </cell>
          <cell r="D1193">
            <v>0</v>
          </cell>
          <cell r="E1193">
            <v>0</v>
          </cell>
        </row>
        <row r="1194">
          <cell r="B1194">
            <v>3812</v>
          </cell>
          <cell r="C1194">
            <v>0</v>
          </cell>
          <cell r="D1194">
            <v>0</v>
          </cell>
          <cell r="E1194">
            <v>0</v>
          </cell>
        </row>
        <row r="1195">
          <cell r="B1195">
            <v>3813</v>
          </cell>
          <cell r="C1195">
            <v>0</v>
          </cell>
          <cell r="D1195">
            <v>0</v>
          </cell>
          <cell r="E1195">
            <v>0</v>
          </cell>
        </row>
        <row r="1196">
          <cell r="B1196">
            <v>3814</v>
          </cell>
          <cell r="C1196">
            <v>0</v>
          </cell>
          <cell r="D1196">
            <v>0</v>
          </cell>
          <cell r="E1196">
            <v>0</v>
          </cell>
        </row>
        <row r="1197">
          <cell r="B1197">
            <v>3815</v>
          </cell>
          <cell r="C1197">
            <v>0</v>
          </cell>
          <cell r="D1197">
            <v>0</v>
          </cell>
          <cell r="E1197">
            <v>0</v>
          </cell>
        </row>
        <row r="1198">
          <cell r="B1198">
            <v>3816</v>
          </cell>
          <cell r="C1198">
            <v>0</v>
          </cell>
          <cell r="D1198">
            <v>0</v>
          </cell>
          <cell r="E1198">
            <v>0</v>
          </cell>
        </row>
        <row r="1199">
          <cell r="B1199">
            <v>3817</v>
          </cell>
          <cell r="C1199">
            <v>0</v>
          </cell>
          <cell r="D1199">
            <v>0</v>
          </cell>
          <cell r="E1199">
            <v>0</v>
          </cell>
        </row>
        <row r="1200">
          <cell r="B1200">
            <v>3818</v>
          </cell>
          <cell r="C1200">
            <v>0</v>
          </cell>
          <cell r="D1200">
            <v>0</v>
          </cell>
          <cell r="E1200">
            <v>0</v>
          </cell>
        </row>
        <row r="1201">
          <cell r="B1201">
            <v>3819</v>
          </cell>
          <cell r="C1201">
            <v>0</v>
          </cell>
          <cell r="D1201">
            <v>0</v>
          </cell>
          <cell r="E1201">
            <v>0</v>
          </cell>
        </row>
        <row r="1202">
          <cell r="B1202">
            <v>3820</v>
          </cell>
          <cell r="C1202">
            <v>0</v>
          </cell>
          <cell r="D1202">
            <v>0</v>
          </cell>
          <cell r="E1202">
            <v>0</v>
          </cell>
        </row>
        <row r="1203">
          <cell r="B1203">
            <v>3821</v>
          </cell>
          <cell r="C1203">
            <v>0</v>
          </cell>
          <cell r="D1203">
            <v>0</v>
          </cell>
          <cell r="E1203">
            <v>0</v>
          </cell>
        </row>
        <row r="1204">
          <cell r="B1204">
            <v>3822</v>
          </cell>
          <cell r="C1204">
            <v>0</v>
          </cell>
          <cell r="D1204">
            <v>0</v>
          </cell>
          <cell r="E1204">
            <v>0</v>
          </cell>
        </row>
        <row r="1205">
          <cell r="B1205">
            <v>3823</v>
          </cell>
          <cell r="C1205">
            <v>0</v>
          </cell>
          <cell r="D1205">
            <v>0</v>
          </cell>
          <cell r="E1205">
            <v>0</v>
          </cell>
        </row>
        <row r="1206">
          <cell r="B1206">
            <v>3824</v>
          </cell>
          <cell r="C1206">
            <v>0</v>
          </cell>
          <cell r="D1206">
            <v>0</v>
          </cell>
          <cell r="E1206">
            <v>0</v>
          </cell>
        </row>
        <row r="1207">
          <cell r="B1207">
            <v>3825</v>
          </cell>
          <cell r="C1207">
            <v>0</v>
          </cell>
          <cell r="D1207">
            <v>0</v>
          </cell>
          <cell r="E1207">
            <v>0</v>
          </cell>
        </row>
        <row r="1208">
          <cell r="B1208">
            <v>3826</v>
          </cell>
          <cell r="C1208">
            <v>0</v>
          </cell>
          <cell r="D1208">
            <v>0</v>
          </cell>
          <cell r="E1208">
            <v>0</v>
          </cell>
        </row>
        <row r="1209">
          <cell r="B1209">
            <v>3827</v>
          </cell>
          <cell r="C1209">
            <v>0</v>
          </cell>
          <cell r="D1209">
            <v>0</v>
          </cell>
          <cell r="E1209">
            <v>0</v>
          </cell>
        </row>
        <row r="1210">
          <cell r="B1210">
            <v>3828</v>
          </cell>
          <cell r="C1210">
            <v>0</v>
          </cell>
          <cell r="D1210">
            <v>0</v>
          </cell>
          <cell r="E1210">
            <v>0</v>
          </cell>
        </row>
        <row r="1211">
          <cell r="B1211">
            <v>3829</v>
          </cell>
          <cell r="C1211">
            <v>0</v>
          </cell>
          <cell r="D1211">
            <v>0</v>
          </cell>
          <cell r="E1211">
            <v>0</v>
          </cell>
        </row>
        <row r="1212">
          <cell r="B1212">
            <v>3830</v>
          </cell>
          <cell r="C1212">
            <v>0</v>
          </cell>
          <cell r="D1212">
            <v>0</v>
          </cell>
          <cell r="E1212">
            <v>0</v>
          </cell>
        </row>
        <row r="1213">
          <cell r="B1213">
            <v>3831</v>
          </cell>
          <cell r="C1213">
            <v>0</v>
          </cell>
          <cell r="D1213">
            <v>0</v>
          </cell>
          <cell r="E1213">
            <v>0</v>
          </cell>
        </row>
        <row r="1214">
          <cell r="B1214">
            <v>3832</v>
          </cell>
          <cell r="C1214">
            <v>0</v>
          </cell>
          <cell r="D1214">
            <v>0</v>
          </cell>
          <cell r="E1214">
            <v>0</v>
          </cell>
        </row>
        <row r="1215">
          <cell r="B1215">
            <v>3833</v>
          </cell>
          <cell r="C1215">
            <v>0</v>
          </cell>
          <cell r="D1215">
            <v>0</v>
          </cell>
          <cell r="E1215">
            <v>0</v>
          </cell>
        </row>
        <row r="1216">
          <cell r="B1216">
            <v>3834</v>
          </cell>
          <cell r="C1216">
            <v>0</v>
          </cell>
          <cell r="D1216">
            <v>0</v>
          </cell>
          <cell r="E1216">
            <v>0</v>
          </cell>
        </row>
        <row r="1217">
          <cell r="B1217">
            <v>3835</v>
          </cell>
          <cell r="C1217">
            <v>0</v>
          </cell>
          <cell r="D1217">
            <v>0</v>
          </cell>
          <cell r="E1217">
            <v>0</v>
          </cell>
        </row>
        <row r="1218">
          <cell r="B1218">
            <v>3836</v>
          </cell>
          <cell r="C1218">
            <v>0</v>
          </cell>
          <cell r="D1218">
            <v>0</v>
          </cell>
          <cell r="E1218">
            <v>0</v>
          </cell>
        </row>
        <row r="1219">
          <cell r="B1219">
            <v>3837</v>
          </cell>
          <cell r="C1219">
            <v>0</v>
          </cell>
          <cell r="D1219">
            <v>0</v>
          </cell>
          <cell r="E1219">
            <v>0</v>
          </cell>
        </row>
        <row r="1220">
          <cell r="B1220">
            <v>3838</v>
          </cell>
          <cell r="C1220">
            <v>0</v>
          </cell>
          <cell r="D1220">
            <v>0</v>
          </cell>
          <cell r="E1220">
            <v>0</v>
          </cell>
        </row>
        <row r="1221">
          <cell r="B1221">
            <v>3839</v>
          </cell>
          <cell r="C1221">
            <v>0</v>
          </cell>
          <cell r="D1221">
            <v>0</v>
          </cell>
          <cell r="E1221">
            <v>0</v>
          </cell>
        </row>
        <row r="1222">
          <cell r="B1222">
            <v>3840</v>
          </cell>
          <cell r="C1222">
            <v>0</v>
          </cell>
          <cell r="D1222">
            <v>0</v>
          </cell>
          <cell r="E1222">
            <v>0</v>
          </cell>
        </row>
        <row r="1223">
          <cell r="B1223">
            <v>3841</v>
          </cell>
          <cell r="C1223">
            <v>0</v>
          </cell>
          <cell r="D1223">
            <v>0</v>
          </cell>
          <cell r="E1223">
            <v>0</v>
          </cell>
        </row>
        <row r="1224">
          <cell r="B1224">
            <v>3842</v>
          </cell>
          <cell r="C1224">
            <v>0</v>
          </cell>
          <cell r="D1224">
            <v>0</v>
          </cell>
          <cell r="E1224">
            <v>0</v>
          </cell>
        </row>
        <row r="1225">
          <cell r="B1225">
            <v>3843</v>
          </cell>
          <cell r="C1225">
            <v>0</v>
          </cell>
          <cell r="D1225">
            <v>0</v>
          </cell>
          <cell r="E1225">
            <v>0</v>
          </cell>
        </row>
        <row r="1226">
          <cell r="B1226">
            <v>3844</v>
          </cell>
          <cell r="C1226">
            <v>0</v>
          </cell>
          <cell r="D1226">
            <v>0</v>
          </cell>
          <cell r="E1226">
            <v>0</v>
          </cell>
        </row>
        <row r="1227">
          <cell r="B1227">
            <v>3845</v>
          </cell>
          <cell r="C1227">
            <v>0</v>
          </cell>
          <cell r="D1227">
            <v>0</v>
          </cell>
          <cell r="E1227">
            <v>0</v>
          </cell>
        </row>
        <row r="1228">
          <cell r="B1228">
            <v>3846</v>
          </cell>
          <cell r="C1228">
            <v>0</v>
          </cell>
          <cell r="D1228">
            <v>0</v>
          </cell>
          <cell r="E1228">
            <v>0</v>
          </cell>
        </row>
        <row r="1229">
          <cell r="B1229">
            <v>3847</v>
          </cell>
          <cell r="C1229">
            <v>0</v>
          </cell>
          <cell r="D1229">
            <v>0</v>
          </cell>
          <cell r="E1229">
            <v>0</v>
          </cell>
        </row>
        <row r="1230">
          <cell r="B1230">
            <v>3848</v>
          </cell>
          <cell r="C1230">
            <v>0</v>
          </cell>
          <cell r="D1230">
            <v>0</v>
          </cell>
          <cell r="E1230">
            <v>0</v>
          </cell>
        </row>
        <row r="1231">
          <cell r="B1231">
            <v>3849</v>
          </cell>
          <cell r="C1231">
            <v>0</v>
          </cell>
          <cell r="D1231">
            <v>0</v>
          </cell>
          <cell r="E1231">
            <v>0</v>
          </cell>
        </row>
        <row r="1232">
          <cell r="B1232">
            <v>3850</v>
          </cell>
          <cell r="C1232">
            <v>0</v>
          </cell>
          <cell r="D1232">
            <v>0</v>
          </cell>
          <cell r="E1232">
            <v>0</v>
          </cell>
        </row>
        <row r="1233">
          <cell r="B1233">
            <v>3851</v>
          </cell>
          <cell r="C1233">
            <v>0</v>
          </cell>
          <cell r="D1233">
            <v>0</v>
          </cell>
          <cell r="E1233">
            <v>0</v>
          </cell>
        </row>
        <row r="1234">
          <cell r="B1234">
            <v>3852</v>
          </cell>
          <cell r="C1234">
            <v>0</v>
          </cell>
          <cell r="D1234">
            <v>0</v>
          </cell>
          <cell r="E1234">
            <v>0</v>
          </cell>
        </row>
        <row r="1235">
          <cell r="B1235">
            <v>3853</v>
          </cell>
          <cell r="C1235">
            <v>0</v>
          </cell>
          <cell r="D1235">
            <v>0</v>
          </cell>
          <cell r="E1235">
            <v>0</v>
          </cell>
        </row>
        <row r="1236">
          <cell r="B1236">
            <v>3854</v>
          </cell>
          <cell r="C1236">
            <v>0</v>
          </cell>
          <cell r="D1236">
            <v>0</v>
          </cell>
          <cell r="E1236">
            <v>0</v>
          </cell>
        </row>
        <row r="1237">
          <cell r="B1237">
            <v>3855</v>
          </cell>
          <cell r="C1237">
            <v>0</v>
          </cell>
          <cell r="D1237">
            <v>0</v>
          </cell>
          <cell r="E1237">
            <v>0</v>
          </cell>
        </row>
        <row r="1238">
          <cell r="B1238">
            <v>3856</v>
          </cell>
          <cell r="C1238">
            <v>0</v>
          </cell>
          <cell r="D1238">
            <v>0</v>
          </cell>
          <cell r="E1238">
            <v>0</v>
          </cell>
        </row>
        <row r="1239">
          <cell r="B1239">
            <v>3857</v>
          </cell>
          <cell r="C1239">
            <v>0</v>
          </cell>
          <cell r="D1239">
            <v>0</v>
          </cell>
          <cell r="E1239">
            <v>0</v>
          </cell>
        </row>
        <row r="1240">
          <cell r="B1240">
            <v>3858</v>
          </cell>
          <cell r="C1240">
            <v>0</v>
          </cell>
          <cell r="D1240">
            <v>0</v>
          </cell>
          <cell r="E1240">
            <v>0</v>
          </cell>
        </row>
        <row r="1241">
          <cell r="B1241">
            <v>3859</v>
          </cell>
          <cell r="C1241">
            <v>0</v>
          </cell>
          <cell r="D1241">
            <v>0</v>
          </cell>
          <cell r="E1241">
            <v>0</v>
          </cell>
        </row>
        <row r="1242">
          <cell r="B1242">
            <v>3860</v>
          </cell>
          <cell r="C1242">
            <v>0</v>
          </cell>
          <cell r="D1242">
            <v>0</v>
          </cell>
          <cell r="E1242">
            <v>0</v>
          </cell>
        </row>
        <row r="1243">
          <cell r="B1243">
            <v>3861</v>
          </cell>
          <cell r="C1243">
            <v>0</v>
          </cell>
          <cell r="D1243">
            <v>0</v>
          </cell>
          <cell r="E1243">
            <v>0</v>
          </cell>
        </row>
        <row r="1244">
          <cell r="B1244">
            <v>3862</v>
          </cell>
          <cell r="C1244">
            <v>0</v>
          </cell>
          <cell r="D1244">
            <v>0</v>
          </cell>
          <cell r="E1244">
            <v>0</v>
          </cell>
        </row>
        <row r="1245">
          <cell r="B1245">
            <v>3863</v>
          </cell>
          <cell r="C1245">
            <v>0</v>
          </cell>
          <cell r="D1245">
            <v>0</v>
          </cell>
          <cell r="E1245">
            <v>0</v>
          </cell>
        </row>
        <row r="1246">
          <cell r="B1246">
            <v>3864</v>
          </cell>
          <cell r="C1246">
            <v>0</v>
          </cell>
          <cell r="D1246">
            <v>0</v>
          </cell>
          <cell r="E1246">
            <v>0</v>
          </cell>
        </row>
        <row r="1247">
          <cell r="B1247">
            <v>3865</v>
          </cell>
          <cell r="C1247">
            <v>0</v>
          </cell>
          <cell r="D1247">
            <v>0</v>
          </cell>
          <cell r="E1247">
            <v>0</v>
          </cell>
        </row>
        <row r="1248">
          <cell r="B1248">
            <v>3866</v>
          </cell>
          <cell r="C1248">
            <v>0</v>
          </cell>
          <cell r="D1248">
            <v>0</v>
          </cell>
          <cell r="E1248">
            <v>0</v>
          </cell>
        </row>
        <row r="1249">
          <cell r="B1249">
            <v>3867</v>
          </cell>
          <cell r="C1249">
            <v>0</v>
          </cell>
          <cell r="D1249">
            <v>0</v>
          </cell>
          <cell r="E1249">
            <v>0</v>
          </cell>
        </row>
        <row r="1250">
          <cell r="B1250">
            <v>3868</v>
          </cell>
          <cell r="C1250">
            <v>0</v>
          </cell>
          <cell r="D1250">
            <v>0</v>
          </cell>
          <cell r="E1250">
            <v>0</v>
          </cell>
        </row>
        <row r="1251">
          <cell r="B1251">
            <v>3869</v>
          </cell>
          <cell r="C1251">
            <v>0</v>
          </cell>
          <cell r="D1251">
            <v>0</v>
          </cell>
          <cell r="E1251">
            <v>0</v>
          </cell>
        </row>
        <row r="1252">
          <cell r="B1252">
            <v>3870</v>
          </cell>
          <cell r="C1252">
            <v>0</v>
          </cell>
          <cell r="D1252">
            <v>0</v>
          </cell>
          <cell r="E1252">
            <v>0</v>
          </cell>
        </row>
        <row r="1253">
          <cell r="B1253">
            <v>3871</v>
          </cell>
          <cell r="C1253">
            <v>0</v>
          </cell>
          <cell r="D1253">
            <v>0</v>
          </cell>
          <cell r="E1253">
            <v>0</v>
          </cell>
        </row>
        <row r="1254">
          <cell r="B1254">
            <v>3872</v>
          </cell>
          <cell r="C1254">
            <v>0</v>
          </cell>
          <cell r="D1254">
            <v>0</v>
          </cell>
          <cell r="E1254">
            <v>0</v>
          </cell>
        </row>
        <row r="1255">
          <cell r="B1255">
            <v>3873</v>
          </cell>
          <cell r="C1255">
            <v>0</v>
          </cell>
          <cell r="D1255">
            <v>0</v>
          </cell>
          <cell r="E1255">
            <v>0</v>
          </cell>
        </row>
        <row r="1256">
          <cell r="B1256">
            <v>3874</v>
          </cell>
          <cell r="C1256">
            <v>0</v>
          </cell>
          <cell r="D1256">
            <v>0</v>
          </cell>
          <cell r="E1256">
            <v>0</v>
          </cell>
        </row>
        <row r="1257">
          <cell r="B1257">
            <v>3875</v>
          </cell>
          <cell r="C1257">
            <v>0</v>
          </cell>
          <cell r="D1257">
            <v>0</v>
          </cell>
          <cell r="E1257">
            <v>0</v>
          </cell>
        </row>
        <row r="1258">
          <cell r="B1258">
            <v>3876</v>
          </cell>
          <cell r="C1258">
            <v>0</v>
          </cell>
          <cell r="D1258">
            <v>0</v>
          </cell>
          <cell r="E1258">
            <v>0</v>
          </cell>
        </row>
        <row r="1259">
          <cell r="B1259">
            <v>3877</v>
          </cell>
          <cell r="C1259">
            <v>0</v>
          </cell>
          <cell r="D1259">
            <v>0</v>
          </cell>
          <cell r="E1259">
            <v>0</v>
          </cell>
        </row>
        <row r="1260">
          <cell r="B1260">
            <v>3878</v>
          </cell>
          <cell r="C1260">
            <v>0</v>
          </cell>
          <cell r="D1260">
            <v>0</v>
          </cell>
          <cell r="E1260">
            <v>0</v>
          </cell>
        </row>
        <row r="1261">
          <cell r="B1261">
            <v>3879</v>
          </cell>
          <cell r="C1261">
            <v>0</v>
          </cell>
          <cell r="D1261">
            <v>0</v>
          </cell>
          <cell r="E1261">
            <v>0</v>
          </cell>
        </row>
        <row r="1262">
          <cell r="B1262">
            <v>3880</v>
          </cell>
          <cell r="C1262">
            <v>0</v>
          </cell>
          <cell r="D1262">
            <v>0</v>
          </cell>
          <cell r="E1262">
            <v>0</v>
          </cell>
        </row>
        <row r="1263">
          <cell r="B1263">
            <v>3881</v>
          </cell>
          <cell r="C1263">
            <v>0</v>
          </cell>
          <cell r="D1263">
            <v>0</v>
          </cell>
          <cell r="E1263">
            <v>0</v>
          </cell>
        </row>
        <row r="1264">
          <cell r="B1264">
            <v>3882</v>
          </cell>
          <cell r="C1264">
            <v>0</v>
          </cell>
          <cell r="D1264">
            <v>0</v>
          </cell>
          <cell r="E1264">
            <v>0</v>
          </cell>
        </row>
        <row r="1265">
          <cell r="B1265">
            <v>3883</v>
          </cell>
          <cell r="C1265">
            <v>0</v>
          </cell>
          <cell r="D1265">
            <v>0</v>
          </cell>
          <cell r="E1265">
            <v>0</v>
          </cell>
        </row>
        <row r="1266">
          <cell r="B1266">
            <v>3884</v>
          </cell>
          <cell r="C1266">
            <v>0</v>
          </cell>
          <cell r="D1266">
            <v>0</v>
          </cell>
          <cell r="E1266">
            <v>0</v>
          </cell>
        </row>
        <row r="1267">
          <cell r="B1267">
            <v>3885</v>
          </cell>
          <cell r="C1267">
            <v>0</v>
          </cell>
          <cell r="D1267">
            <v>0</v>
          </cell>
          <cell r="E1267">
            <v>0</v>
          </cell>
        </row>
        <row r="1268">
          <cell r="B1268">
            <v>3886</v>
          </cell>
          <cell r="C1268">
            <v>0</v>
          </cell>
          <cell r="D1268">
            <v>0</v>
          </cell>
          <cell r="E1268">
            <v>0</v>
          </cell>
        </row>
        <row r="1269">
          <cell r="B1269">
            <v>3887</v>
          </cell>
          <cell r="C1269">
            <v>0</v>
          </cell>
          <cell r="D1269">
            <v>0</v>
          </cell>
          <cell r="E1269">
            <v>0</v>
          </cell>
        </row>
        <row r="1270">
          <cell r="B1270">
            <v>3888</v>
          </cell>
          <cell r="C1270">
            <v>0</v>
          </cell>
          <cell r="D1270">
            <v>0</v>
          </cell>
          <cell r="E1270">
            <v>0</v>
          </cell>
        </row>
        <row r="1271">
          <cell r="B1271">
            <v>3889</v>
          </cell>
          <cell r="C1271">
            <v>0</v>
          </cell>
          <cell r="D1271">
            <v>0</v>
          </cell>
          <cell r="E1271">
            <v>0</v>
          </cell>
        </row>
        <row r="1272">
          <cell r="B1272">
            <v>3890</v>
          </cell>
          <cell r="C1272">
            <v>0</v>
          </cell>
          <cell r="D1272">
            <v>0</v>
          </cell>
          <cell r="E1272">
            <v>0</v>
          </cell>
        </row>
        <row r="1273">
          <cell r="B1273">
            <v>3891</v>
          </cell>
          <cell r="C1273">
            <v>0</v>
          </cell>
          <cell r="D1273">
            <v>0</v>
          </cell>
          <cell r="E1273">
            <v>0</v>
          </cell>
        </row>
        <row r="1274">
          <cell r="B1274">
            <v>3892</v>
          </cell>
          <cell r="C1274">
            <v>0</v>
          </cell>
          <cell r="D1274">
            <v>0</v>
          </cell>
          <cell r="E1274">
            <v>0</v>
          </cell>
        </row>
        <row r="1275">
          <cell r="B1275">
            <v>3893</v>
          </cell>
          <cell r="C1275">
            <v>0</v>
          </cell>
          <cell r="D1275">
            <v>0</v>
          </cell>
          <cell r="E1275">
            <v>0</v>
          </cell>
        </row>
        <row r="1276">
          <cell r="B1276">
            <v>3894</v>
          </cell>
          <cell r="C1276">
            <v>0</v>
          </cell>
          <cell r="D1276">
            <v>0</v>
          </cell>
          <cell r="E1276">
            <v>0</v>
          </cell>
        </row>
        <row r="1277">
          <cell r="B1277">
            <v>3895</v>
          </cell>
          <cell r="C1277">
            <v>0</v>
          </cell>
          <cell r="D1277">
            <v>0</v>
          </cell>
          <cell r="E1277">
            <v>0</v>
          </cell>
        </row>
        <row r="1278">
          <cell r="B1278">
            <v>3896</v>
          </cell>
          <cell r="C1278">
            <v>0</v>
          </cell>
          <cell r="D1278">
            <v>0</v>
          </cell>
          <cell r="E1278">
            <v>0</v>
          </cell>
        </row>
        <row r="1279">
          <cell r="B1279">
            <v>3897</v>
          </cell>
          <cell r="C1279">
            <v>0</v>
          </cell>
          <cell r="D1279">
            <v>0</v>
          </cell>
          <cell r="E1279">
            <v>0</v>
          </cell>
        </row>
        <row r="1280">
          <cell r="B1280">
            <v>3898</v>
          </cell>
          <cell r="C1280">
            <v>0</v>
          </cell>
          <cell r="D1280">
            <v>0</v>
          </cell>
          <cell r="E1280">
            <v>0</v>
          </cell>
        </row>
        <row r="1281">
          <cell r="B1281">
            <v>3899</v>
          </cell>
          <cell r="C1281">
            <v>0</v>
          </cell>
          <cell r="D1281">
            <v>0</v>
          </cell>
          <cell r="E1281">
            <v>0</v>
          </cell>
        </row>
        <row r="1282">
          <cell r="B1282">
            <v>3900</v>
          </cell>
          <cell r="C1282">
            <v>0</v>
          </cell>
          <cell r="D1282">
            <v>0</v>
          </cell>
          <cell r="E1282">
            <v>0</v>
          </cell>
        </row>
        <row r="1283">
          <cell r="B1283">
            <v>3901</v>
          </cell>
          <cell r="C1283">
            <v>0</v>
          </cell>
          <cell r="D1283">
            <v>0</v>
          </cell>
          <cell r="E1283">
            <v>0</v>
          </cell>
        </row>
        <row r="1284">
          <cell r="B1284">
            <v>3902</v>
          </cell>
          <cell r="C1284">
            <v>0</v>
          </cell>
          <cell r="D1284">
            <v>0</v>
          </cell>
          <cell r="E1284">
            <v>0</v>
          </cell>
        </row>
        <row r="1285">
          <cell r="B1285">
            <v>3903</v>
          </cell>
          <cell r="C1285">
            <v>0</v>
          </cell>
          <cell r="D1285">
            <v>0</v>
          </cell>
          <cell r="E1285">
            <v>0</v>
          </cell>
        </row>
        <row r="1286">
          <cell r="B1286">
            <v>3904</v>
          </cell>
          <cell r="C1286">
            <v>0</v>
          </cell>
          <cell r="D1286">
            <v>0</v>
          </cell>
          <cell r="E1286">
            <v>0</v>
          </cell>
        </row>
        <row r="1287">
          <cell r="B1287">
            <v>3905</v>
          </cell>
          <cell r="C1287">
            <v>0</v>
          </cell>
          <cell r="D1287">
            <v>0</v>
          </cell>
          <cell r="E1287">
            <v>0</v>
          </cell>
        </row>
        <row r="1288">
          <cell r="B1288">
            <v>3906</v>
          </cell>
          <cell r="C1288">
            <v>0</v>
          </cell>
          <cell r="D1288">
            <v>0</v>
          </cell>
          <cell r="E1288">
            <v>0</v>
          </cell>
        </row>
        <row r="1289">
          <cell r="B1289">
            <v>3907</v>
          </cell>
          <cell r="C1289">
            <v>0</v>
          </cell>
          <cell r="D1289">
            <v>0</v>
          </cell>
          <cell r="E1289">
            <v>0</v>
          </cell>
        </row>
        <row r="1290">
          <cell r="B1290">
            <v>3908</v>
          </cell>
          <cell r="C1290">
            <v>0</v>
          </cell>
          <cell r="D1290">
            <v>0</v>
          </cell>
          <cell r="E1290">
            <v>0</v>
          </cell>
        </row>
        <row r="1291">
          <cell r="B1291">
            <v>3909</v>
          </cell>
          <cell r="C1291">
            <v>0</v>
          </cell>
          <cell r="D1291">
            <v>0</v>
          </cell>
          <cell r="E1291">
            <v>0</v>
          </cell>
        </row>
        <row r="1292">
          <cell r="B1292">
            <v>3910</v>
          </cell>
          <cell r="C1292">
            <v>0</v>
          </cell>
          <cell r="D1292">
            <v>0</v>
          </cell>
          <cell r="E1292">
            <v>0</v>
          </cell>
        </row>
        <row r="1293">
          <cell r="B1293">
            <v>3911</v>
          </cell>
          <cell r="C1293">
            <v>0</v>
          </cell>
          <cell r="D1293">
            <v>0</v>
          </cell>
          <cell r="E1293">
            <v>0</v>
          </cell>
        </row>
        <row r="1294">
          <cell r="B1294">
            <v>3912</v>
          </cell>
          <cell r="C1294">
            <v>0</v>
          </cell>
          <cell r="D1294">
            <v>0</v>
          </cell>
          <cell r="E1294">
            <v>0</v>
          </cell>
        </row>
        <row r="1295">
          <cell r="B1295">
            <v>3913</v>
          </cell>
          <cell r="C1295">
            <v>0</v>
          </cell>
          <cell r="D1295">
            <v>0</v>
          </cell>
          <cell r="E1295">
            <v>0</v>
          </cell>
        </row>
        <row r="1296">
          <cell r="B1296">
            <v>3914</v>
          </cell>
          <cell r="C1296">
            <v>0</v>
          </cell>
          <cell r="D1296">
            <v>0</v>
          </cell>
          <cell r="E1296">
            <v>0</v>
          </cell>
        </row>
        <row r="1297">
          <cell r="B1297">
            <v>3915</v>
          </cell>
          <cell r="C1297">
            <v>0</v>
          </cell>
          <cell r="D1297">
            <v>0</v>
          </cell>
          <cell r="E1297">
            <v>0</v>
          </cell>
        </row>
        <row r="1298">
          <cell r="B1298">
            <v>3916</v>
          </cell>
          <cell r="C1298">
            <v>0</v>
          </cell>
          <cell r="D1298">
            <v>0</v>
          </cell>
          <cell r="E1298">
            <v>0</v>
          </cell>
        </row>
        <row r="1299">
          <cell r="B1299">
            <v>3917</v>
          </cell>
          <cell r="C1299">
            <v>0</v>
          </cell>
          <cell r="D1299">
            <v>0</v>
          </cell>
          <cell r="E1299">
            <v>0</v>
          </cell>
        </row>
        <row r="1300">
          <cell r="B1300">
            <v>3918</v>
          </cell>
          <cell r="C1300">
            <v>0</v>
          </cell>
          <cell r="D1300">
            <v>0</v>
          </cell>
          <cell r="E1300">
            <v>0</v>
          </cell>
        </row>
        <row r="1301">
          <cell r="B1301">
            <v>3919</v>
          </cell>
          <cell r="C1301">
            <v>0</v>
          </cell>
          <cell r="D1301">
            <v>0</v>
          </cell>
          <cell r="E1301">
            <v>0</v>
          </cell>
        </row>
        <row r="1302">
          <cell r="B1302">
            <v>3920</v>
          </cell>
          <cell r="C1302">
            <v>0</v>
          </cell>
          <cell r="D1302">
            <v>0</v>
          </cell>
          <cell r="E1302">
            <v>0</v>
          </cell>
        </row>
        <row r="1303">
          <cell r="B1303">
            <v>3921</v>
          </cell>
          <cell r="C1303">
            <v>0</v>
          </cell>
          <cell r="D1303">
            <v>0</v>
          </cell>
          <cell r="E1303">
            <v>0</v>
          </cell>
        </row>
        <row r="1304">
          <cell r="B1304">
            <v>3922</v>
          </cell>
          <cell r="C1304">
            <v>0</v>
          </cell>
          <cell r="D1304">
            <v>0</v>
          </cell>
          <cell r="E1304">
            <v>0</v>
          </cell>
        </row>
        <row r="1305">
          <cell r="B1305">
            <v>3923</v>
          </cell>
          <cell r="C1305">
            <v>0</v>
          </cell>
          <cell r="D1305">
            <v>0</v>
          </cell>
          <cell r="E1305">
            <v>0</v>
          </cell>
        </row>
        <row r="1306">
          <cell r="B1306">
            <v>3924</v>
          </cell>
          <cell r="C1306">
            <v>0</v>
          </cell>
          <cell r="D1306">
            <v>0</v>
          </cell>
          <cell r="E1306">
            <v>0</v>
          </cell>
        </row>
        <row r="1307">
          <cell r="B1307">
            <v>3925</v>
          </cell>
          <cell r="C1307">
            <v>0</v>
          </cell>
          <cell r="D1307">
            <v>0</v>
          </cell>
          <cell r="E1307">
            <v>0</v>
          </cell>
        </row>
        <row r="1308">
          <cell r="B1308">
            <v>3926</v>
          </cell>
          <cell r="C1308">
            <v>0</v>
          </cell>
          <cell r="D1308">
            <v>0</v>
          </cell>
          <cell r="E1308">
            <v>0</v>
          </cell>
        </row>
        <row r="1309">
          <cell r="B1309">
            <v>3927</v>
          </cell>
          <cell r="C1309">
            <v>0</v>
          </cell>
          <cell r="D1309">
            <v>0</v>
          </cell>
          <cell r="E1309">
            <v>0</v>
          </cell>
        </row>
        <row r="1310">
          <cell r="B1310">
            <v>3928</v>
          </cell>
          <cell r="C1310">
            <v>0</v>
          </cell>
          <cell r="D1310">
            <v>0</v>
          </cell>
          <cell r="E1310">
            <v>0</v>
          </cell>
        </row>
        <row r="1311">
          <cell r="B1311">
            <v>3929</v>
          </cell>
          <cell r="C1311">
            <v>0</v>
          </cell>
          <cell r="D1311">
            <v>0</v>
          </cell>
          <cell r="E1311">
            <v>0</v>
          </cell>
        </row>
        <row r="1312">
          <cell r="B1312">
            <v>3930</v>
          </cell>
          <cell r="C1312">
            <v>0</v>
          </cell>
          <cell r="D1312">
            <v>0</v>
          </cell>
          <cell r="E1312">
            <v>0</v>
          </cell>
        </row>
        <row r="1313">
          <cell r="B1313">
            <v>3931</v>
          </cell>
          <cell r="C1313">
            <v>0</v>
          </cell>
          <cell r="D1313">
            <v>0</v>
          </cell>
          <cell r="E1313">
            <v>0</v>
          </cell>
        </row>
        <row r="1314">
          <cell r="B1314">
            <v>3932</v>
          </cell>
          <cell r="C1314">
            <v>0</v>
          </cell>
          <cell r="D1314">
            <v>0</v>
          </cell>
          <cell r="E1314">
            <v>0</v>
          </cell>
        </row>
        <row r="1315">
          <cell r="B1315">
            <v>3933</v>
          </cell>
          <cell r="C1315">
            <v>0</v>
          </cell>
          <cell r="D1315">
            <v>0</v>
          </cell>
          <cell r="E1315">
            <v>0</v>
          </cell>
        </row>
        <row r="1316">
          <cell r="B1316">
            <v>3934</v>
          </cell>
          <cell r="C1316">
            <v>0</v>
          </cell>
          <cell r="D1316">
            <v>0</v>
          </cell>
          <cell r="E1316">
            <v>0</v>
          </cell>
        </row>
        <row r="1317">
          <cell r="B1317">
            <v>3935</v>
          </cell>
          <cell r="C1317">
            <v>0</v>
          </cell>
          <cell r="D1317">
            <v>0</v>
          </cell>
          <cell r="E1317">
            <v>0</v>
          </cell>
        </row>
        <row r="1318">
          <cell r="B1318">
            <v>3936</v>
          </cell>
          <cell r="C1318">
            <v>0</v>
          </cell>
          <cell r="D1318">
            <v>0</v>
          </cell>
          <cell r="E1318">
            <v>0</v>
          </cell>
        </row>
        <row r="1319">
          <cell r="B1319">
            <v>3937</v>
          </cell>
          <cell r="C1319">
            <v>0</v>
          </cell>
          <cell r="D1319">
            <v>0</v>
          </cell>
          <cell r="E1319">
            <v>0</v>
          </cell>
        </row>
        <row r="1320">
          <cell r="B1320">
            <v>3938</v>
          </cell>
          <cell r="C1320">
            <v>0</v>
          </cell>
          <cell r="D1320">
            <v>0</v>
          </cell>
          <cell r="E1320">
            <v>0</v>
          </cell>
        </row>
        <row r="1321">
          <cell r="B1321">
            <v>3939</v>
          </cell>
          <cell r="C1321">
            <v>0</v>
          </cell>
          <cell r="D1321">
            <v>0</v>
          </cell>
          <cell r="E1321">
            <v>0</v>
          </cell>
        </row>
        <row r="1322">
          <cell r="B1322">
            <v>3940</v>
          </cell>
          <cell r="C1322">
            <v>0</v>
          </cell>
          <cell r="D1322">
            <v>0</v>
          </cell>
          <cell r="E1322">
            <v>0</v>
          </cell>
        </row>
        <row r="1323">
          <cell r="B1323">
            <v>3941</v>
          </cell>
          <cell r="C1323">
            <v>0</v>
          </cell>
          <cell r="D1323">
            <v>0</v>
          </cell>
          <cell r="E1323">
            <v>0</v>
          </cell>
        </row>
        <row r="1324">
          <cell r="B1324">
            <v>3942</v>
          </cell>
          <cell r="C1324">
            <v>0</v>
          </cell>
          <cell r="D1324">
            <v>0</v>
          </cell>
          <cell r="E1324">
            <v>0</v>
          </cell>
        </row>
        <row r="1325">
          <cell r="B1325">
            <v>3943</v>
          </cell>
          <cell r="C1325">
            <v>0</v>
          </cell>
          <cell r="D1325">
            <v>0</v>
          </cell>
          <cell r="E1325">
            <v>0</v>
          </cell>
        </row>
        <row r="1326">
          <cell r="B1326">
            <v>3944</v>
          </cell>
          <cell r="C1326">
            <v>0</v>
          </cell>
          <cell r="D1326">
            <v>0</v>
          </cell>
          <cell r="E1326">
            <v>0</v>
          </cell>
        </row>
        <row r="1327">
          <cell r="B1327">
            <v>3945</v>
          </cell>
          <cell r="C1327">
            <v>0</v>
          </cell>
          <cell r="D1327">
            <v>0</v>
          </cell>
          <cell r="E1327">
            <v>0</v>
          </cell>
        </row>
        <row r="1328">
          <cell r="B1328">
            <v>3946</v>
          </cell>
          <cell r="C1328">
            <v>0</v>
          </cell>
          <cell r="D1328">
            <v>0</v>
          </cell>
          <cell r="E1328">
            <v>0</v>
          </cell>
        </row>
        <row r="1329">
          <cell r="B1329">
            <v>3947</v>
          </cell>
          <cell r="C1329">
            <v>0</v>
          </cell>
          <cell r="D1329">
            <v>0</v>
          </cell>
          <cell r="E1329">
            <v>0</v>
          </cell>
        </row>
        <row r="1330">
          <cell r="B1330">
            <v>3948</v>
          </cell>
          <cell r="C1330">
            <v>0</v>
          </cell>
          <cell r="D1330">
            <v>0</v>
          </cell>
          <cell r="E1330">
            <v>0</v>
          </cell>
        </row>
        <row r="1331">
          <cell r="B1331">
            <v>3949</v>
          </cell>
          <cell r="C1331">
            <v>0</v>
          </cell>
          <cell r="D1331">
            <v>0</v>
          </cell>
          <cell r="E1331">
            <v>0</v>
          </cell>
        </row>
        <row r="1332">
          <cell r="B1332">
            <v>3950</v>
          </cell>
          <cell r="C1332">
            <v>0</v>
          </cell>
          <cell r="D1332">
            <v>0</v>
          </cell>
          <cell r="E1332">
            <v>0</v>
          </cell>
        </row>
        <row r="1333">
          <cell r="B1333">
            <v>3951</v>
          </cell>
          <cell r="C1333">
            <v>0</v>
          </cell>
          <cell r="D1333">
            <v>0</v>
          </cell>
          <cell r="E1333">
            <v>0</v>
          </cell>
        </row>
        <row r="1334">
          <cell r="B1334">
            <v>3952</v>
          </cell>
          <cell r="C1334">
            <v>0</v>
          </cell>
          <cell r="D1334">
            <v>0</v>
          </cell>
          <cell r="E1334">
            <v>0</v>
          </cell>
        </row>
        <row r="1335">
          <cell r="B1335">
            <v>3953</v>
          </cell>
          <cell r="C1335">
            <v>0</v>
          </cell>
          <cell r="D1335">
            <v>0</v>
          </cell>
          <cell r="E1335">
            <v>0</v>
          </cell>
        </row>
        <row r="1336">
          <cell r="B1336">
            <v>3954</v>
          </cell>
          <cell r="C1336">
            <v>0</v>
          </cell>
          <cell r="D1336">
            <v>0</v>
          </cell>
          <cell r="E1336">
            <v>0</v>
          </cell>
        </row>
        <row r="1337">
          <cell r="B1337">
            <v>3955</v>
          </cell>
          <cell r="C1337">
            <v>0</v>
          </cell>
          <cell r="D1337">
            <v>0</v>
          </cell>
          <cell r="E1337">
            <v>0</v>
          </cell>
        </row>
        <row r="1338">
          <cell r="B1338">
            <v>3956</v>
          </cell>
          <cell r="C1338">
            <v>0</v>
          </cell>
          <cell r="D1338">
            <v>0</v>
          </cell>
          <cell r="E1338">
            <v>0</v>
          </cell>
        </row>
        <row r="1339">
          <cell r="B1339">
            <v>3957</v>
          </cell>
          <cell r="C1339">
            <v>0</v>
          </cell>
          <cell r="D1339">
            <v>0</v>
          </cell>
          <cell r="E1339">
            <v>0</v>
          </cell>
        </row>
        <row r="1340">
          <cell r="B1340">
            <v>3958</v>
          </cell>
          <cell r="C1340">
            <v>0</v>
          </cell>
          <cell r="D1340">
            <v>0</v>
          </cell>
          <cell r="E1340">
            <v>0</v>
          </cell>
        </row>
        <row r="1341">
          <cell r="B1341">
            <v>3959</v>
          </cell>
          <cell r="C1341">
            <v>0</v>
          </cell>
          <cell r="D1341">
            <v>0</v>
          </cell>
          <cell r="E1341">
            <v>0</v>
          </cell>
        </row>
        <row r="1342">
          <cell r="B1342">
            <v>3960</v>
          </cell>
          <cell r="C1342">
            <v>0</v>
          </cell>
          <cell r="D1342">
            <v>0</v>
          </cell>
          <cell r="E1342">
            <v>0</v>
          </cell>
        </row>
        <row r="1343">
          <cell r="B1343">
            <v>3961</v>
          </cell>
          <cell r="C1343">
            <v>0</v>
          </cell>
          <cell r="D1343">
            <v>0</v>
          </cell>
          <cell r="E1343">
            <v>0</v>
          </cell>
        </row>
        <row r="1344">
          <cell r="B1344">
            <v>3962</v>
          </cell>
          <cell r="C1344">
            <v>0</v>
          </cell>
          <cell r="D1344">
            <v>0</v>
          </cell>
          <cell r="E1344">
            <v>0</v>
          </cell>
        </row>
        <row r="1345">
          <cell r="B1345">
            <v>3963</v>
          </cell>
          <cell r="C1345">
            <v>0</v>
          </cell>
          <cell r="D1345">
            <v>0</v>
          </cell>
          <cell r="E1345">
            <v>0</v>
          </cell>
        </row>
        <row r="1346">
          <cell r="B1346">
            <v>3964</v>
          </cell>
          <cell r="C1346">
            <v>0</v>
          </cell>
          <cell r="D1346">
            <v>0</v>
          </cell>
          <cell r="E1346">
            <v>0</v>
          </cell>
        </row>
        <row r="1347">
          <cell r="B1347">
            <v>3965</v>
          </cell>
          <cell r="C1347">
            <v>0</v>
          </cell>
          <cell r="D1347">
            <v>0</v>
          </cell>
          <cell r="E1347">
            <v>0</v>
          </cell>
        </row>
        <row r="1348">
          <cell r="B1348">
            <v>3966</v>
          </cell>
          <cell r="C1348">
            <v>0</v>
          </cell>
          <cell r="D1348">
            <v>0</v>
          </cell>
          <cell r="E1348">
            <v>0</v>
          </cell>
        </row>
        <row r="1349">
          <cell r="B1349">
            <v>3967</v>
          </cell>
          <cell r="C1349">
            <v>0</v>
          </cell>
          <cell r="D1349">
            <v>0</v>
          </cell>
          <cell r="E1349">
            <v>0</v>
          </cell>
        </row>
        <row r="1350">
          <cell r="B1350">
            <v>3968</v>
          </cell>
          <cell r="C1350">
            <v>0</v>
          </cell>
          <cell r="D1350">
            <v>0</v>
          </cell>
          <cell r="E1350">
            <v>0</v>
          </cell>
        </row>
        <row r="1351">
          <cell r="B1351">
            <v>3969</v>
          </cell>
          <cell r="C1351">
            <v>0</v>
          </cell>
          <cell r="D1351">
            <v>0</v>
          </cell>
          <cell r="E1351">
            <v>0</v>
          </cell>
        </row>
        <row r="1352">
          <cell r="B1352">
            <v>3970</v>
          </cell>
          <cell r="C1352">
            <v>0</v>
          </cell>
          <cell r="D1352">
            <v>0</v>
          </cell>
          <cell r="E1352">
            <v>0</v>
          </cell>
        </row>
        <row r="1353">
          <cell r="B1353">
            <v>3971</v>
          </cell>
          <cell r="C1353">
            <v>0</v>
          </cell>
          <cell r="D1353">
            <v>0</v>
          </cell>
          <cell r="E1353">
            <v>0</v>
          </cell>
        </row>
        <row r="1354">
          <cell r="B1354">
            <v>3972</v>
          </cell>
          <cell r="C1354">
            <v>0</v>
          </cell>
          <cell r="D1354">
            <v>0</v>
          </cell>
          <cell r="E1354">
            <v>0</v>
          </cell>
        </row>
        <row r="1355">
          <cell r="B1355">
            <v>3973</v>
          </cell>
          <cell r="C1355">
            <v>0</v>
          </cell>
          <cell r="D1355">
            <v>0</v>
          </cell>
          <cell r="E1355">
            <v>0</v>
          </cell>
        </row>
        <row r="1356">
          <cell r="B1356">
            <v>3974</v>
          </cell>
          <cell r="C1356">
            <v>0</v>
          </cell>
          <cell r="D1356">
            <v>0</v>
          </cell>
          <cell r="E1356">
            <v>0</v>
          </cell>
        </row>
        <row r="1357">
          <cell r="B1357">
            <v>3975</v>
          </cell>
          <cell r="C1357">
            <v>0</v>
          </cell>
          <cell r="D1357">
            <v>0</v>
          </cell>
          <cell r="E1357">
            <v>0</v>
          </cell>
        </row>
        <row r="1358">
          <cell r="B1358">
            <v>3976</v>
          </cell>
          <cell r="C1358">
            <v>0</v>
          </cell>
          <cell r="D1358">
            <v>0</v>
          </cell>
          <cell r="E1358">
            <v>0</v>
          </cell>
        </row>
        <row r="1359">
          <cell r="B1359">
            <v>3977</v>
          </cell>
          <cell r="C1359">
            <v>0</v>
          </cell>
          <cell r="D1359">
            <v>0</v>
          </cell>
          <cell r="E1359">
            <v>0</v>
          </cell>
        </row>
        <row r="1360">
          <cell r="B1360">
            <v>3978</v>
          </cell>
          <cell r="C1360">
            <v>0</v>
          </cell>
          <cell r="D1360">
            <v>0</v>
          </cell>
          <cell r="E1360">
            <v>0</v>
          </cell>
        </row>
        <row r="1361">
          <cell r="B1361">
            <v>3979</v>
          </cell>
          <cell r="C1361">
            <v>0</v>
          </cell>
          <cell r="D1361">
            <v>0</v>
          </cell>
          <cell r="E1361">
            <v>0</v>
          </cell>
        </row>
        <row r="1362">
          <cell r="B1362">
            <v>3980</v>
          </cell>
          <cell r="C1362">
            <v>0</v>
          </cell>
          <cell r="D1362">
            <v>0</v>
          </cell>
          <cell r="E1362">
            <v>0</v>
          </cell>
        </row>
        <row r="1363">
          <cell r="B1363">
            <v>3981</v>
          </cell>
          <cell r="C1363">
            <v>0</v>
          </cell>
          <cell r="D1363">
            <v>0</v>
          </cell>
          <cell r="E1363">
            <v>0</v>
          </cell>
        </row>
        <row r="1364">
          <cell r="B1364">
            <v>3982</v>
          </cell>
          <cell r="C1364">
            <v>0</v>
          </cell>
          <cell r="D1364">
            <v>0</v>
          </cell>
          <cell r="E1364">
            <v>0</v>
          </cell>
        </row>
        <row r="1365">
          <cell r="B1365">
            <v>3983</v>
          </cell>
          <cell r="C1365">
            <v>0</v>
          </cell>
          <cell r="D1365">
            <v>0</v>
          </cell>
          <cell r="E1365">
            <v>0</v>
          </cell>
        </row>
        <row r="1366">
          <cell r="B1366">
            <v>3984</v>
          </cell>
          <cell r="C1366">
            <v>0</v>
          </cell>
          <cell r="D1366">
            <v>0</v>
          </cell>
          <cell r="E1366">
            <v>0</v>
          </cell>
        </row>
        <row r="1367">
          <cell r="B1367">
            <v>3985</v>
          </cell>
          <cell r="C1367">
            <v>0</v>
          </cell>
          <cell r="D1367">
            <v>0</v>
          </cell>
          <cell r="E1367">
            <v>0</v>
          </cell>
        </row>
        <row r="1368">
          <cell r="B1368">
            <v>3986</v>
          </cell>
          <cell r="C1368">
            <v>0</v>
          </cell>
          <cell r="D1368">
            <v>0</v>
          </cell>
          <cell r="E1368">
            <v>0</v>
          </cell>
        </row>
        <row r="1369">
          <cell r="B1369">
            <v>3987</v>
          </cell>
          <cell r="C1369">
            <v>0</v>
          </cell>
          <cell r="D1369">
            <v>0</v>
          </cell>
          <cell r="E1369">
            <v>0</v>
          </cell>
        </row>
        <row r="1370">
          <cell r="B1370">
            <v>3988</v>
          </cell>
          <cell r="C1370">
            <v>0</v>
          </cell>
          <cell r="D1370">
            <v>0</v>
          </cell>
          <cell r="E1370">
            <v>0</v>
          </cell>
        </row>
        <row r="1371">
          <cell r="B1371">
            <v>3989</v>
          </cell>
          <cell r="C1371">
            <v>0</v>
          </cell>
          <cell r="D1371">
            <v>0</v>
          </cell>
          <cell r="E1371">
            <v>0</v>
          </cell>
        </row>
        <row r="1372">
          <cell r="B1372">
            <v>3990</v>
          </cell>
          <cell r="C1372">
            <v>0</v>
          </cell>
          <cell r="D1372">
            <v>0</v>
          </cell>
          <cell r="E1372">
            <v>0</v>
          </cell>
        </row>
        <row r="1373">
          <cell r="B1373">
            <v>3991</v>
          </cell>
          <cell r="C1373">
            <v>0</v>
          </cell>
          <cell r="D1373">
            <v>0</v>
          </cell>
          <cell r="E1373">
            <v>0</v>
          </cell>
        </row>
        <row r="1374">
          <cell r="B1374">
            <v>3992</v>
          </cell>
          <cell r="C1374">
            <v>0</v>
          </cell>
          <cell r="D1374">
            <v>0</v>
          </cell>
          <cell r="E1374">
            <v>0</v>
          </cell>
        </row>
        <row r="1375">
          <cell r="B1375">
            <v>3993</v>
          </cell>
          <cell r="C1375">
            <v>0</v>
          </cell>
          <cell r="D1375">
            <v>0</v>
          </cell>
          <cell r="E1375">
            <v>0</v>
          </cell>
        </row>
        <row r="1376">
          <cell r="B1376">
            <v>3994</v>
          </cell>
          <cell r="C1376">
            <v>0</v>
          </cell>
          <cell r="D1376">
            <v>0</v>
          </cell>
          <cell r="E1376">
            <v>0</v>
          </cell>
        </row>
        <row r="1377">
          <cell r="B1377">
            <v>3995</v>
          </cell>
          <cell r="C1377">
            <v>0</v>
          </cell>
          <cell r="D1377">
            <v>0</v>
          </cell>
          <cell r="E1377">
            <v>0</v>
          </cell>
        </row>
        <row r="1378">
          <cell r="B1378">
            <v>3996</v>
          </cell>
          <cell r="C1378">
            <v>0</v>
          </cell>
          <cell r="D1378">
            <v>0</v>
          </cell>
          <cell r="E1378">
            <v>0</v>
          </cell>
        </row>
        <row r="1379">
          <cell r="B1379">
            <v>3997</v>
          </cell>
          <cell r="C1379">
            <v>0</v>
          </cell>
          <cell r="D1379">
            <v>0</v>
          </cell>
          <cell r="E1379">
            <v>0</v>
          </cell>
        </row>
        <row r="1380">
          <cell r="B1380">
            <v>3998</v>
          </cell>
          <cell r="C1380">
            <v>0</v>
          </cell>
          <cell r="D1380">
            <v>0</v>
          </cell>
          <cell r="E1380">
            <v>0</v>
          </cell>
        </row>
        <row r="1381">
          <cell r="B1381">
            <v>3999</v>
          </cell>
          <cell r="C1381">
            <v>0</v>
          </cell>
          <cell r="D1381">
            <v>0</v>
          </cell>
          <cell r="E1381">
            <v>0</v>
          </cell>
        </row>
        <row r="1382">
          <cell r="B1382">
            <v>4000</v>
          </cell>
          <cell r="C1382">
            <v>0</v>
          </cell>
          <cell r="D1382">
            <v>0</v>
          </cell>
          <cell r="E138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C4891"/>
  <sheetViews>
    <sheetView tabSelected="1" zoomScaleNormal="10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I4901" sqref="I4901"/>
    </sheetView>
  </sheetViews>
  <sheetFormatPr defaultColWidth="9.109375" defaultRowHeight="16.2" x14ac:dyDescent="0.5"/>
  <cols>
    <col min="1" max="1" width="11.77734375" style="123" customWidth="1"/>
    <col min="2" max="2" width="16" style="87" customWidth="1"/>
    <col min="3" max="3" width="6.109375" style="176" bestFit="1" customWidth="1"/>
    <col min="4" max="4" width="9.6640625" style="177" bestFit="1" customWidth="1"/>
    <col min="5" max="5" width="13.5546875" style="177" bestFit="1" customWidth="1"/>
    <col min="6" max="6" width="9.6640625" style="177" bestFit="1" customWidth="1"/>
    <col min="7" max="8" width="15.21875" style="87" bestFit="1" customWidth="1"/>
    <col min="9" max="9" width="29" style="176" bestFit="1" customWidth="1"/>
    <col min="10" max="10" width="15" style="178" bestFit="1" customWidth="1"/>
    <col min="11" max="11" width="13.88671875" style="178" bestFit="1" customWidth="1"/>
    <col min="12" max="12" width="15" style="179" bestFit="1" customWidth="1"/>
    <col min="13" max="13" width="13.5546875" style="82" bestFit="1" customWidth="1"/>
    <col min="14" max="14" width="13.33203125" style="82" customWidth="1"/>
    <col min="15" max="15" width="13.33203125" style="90" customWidth="1"/>
    <col min="16" max="16" width="22.5546875" style="75" bestFit="1" customWidth="1"/>
    <col min="17" max="17" width="22.33203125" style="76" bestFit="1" customWidth="1"/>
    <col min="18" max="18" width="19.33203125" style="92" bestFit="1" customWidth="1"/>
    <col min="19" max="19" width="20.5546875" style="93" bestFit="1" customWidth="1"/>
    <col min="20" max="20" width="25.6640625" style="79" bestFit="1" customWidth="1"/>
    <col min="21" max="21" width="17.44140625" style="80" bestFit="1" customWidth="1"/>
    <col min="22" max="22" width="6.6640625" style="81" customWidth="1"/>
    <col min="23" max="23" width="32.33203125" style="81" bestFit="1" customWidth="1"/>
    <col min="24" max="24" width="9.109375" style="81"/>
    <col min="25" max="25" width="20.109375" style="81" bestFit="1" customWidth="1"/>
    <col min="26" max="28" width="14.33203125" style="81" bestFit="1" customWidth="1"/>
    <col min="29" max="29" width="13" style="81" bestFit="1" customWidth="1"/>
    <col min="30" max="16384" width="9.109375" style="81"/>
  </cols>
  <sheetData>
    <row r="1" spans="1:29" x14ac:dyDescent="0.5">
      <c r="A1" s="65" t="s">
        <v>0</v>
      </c>
      <c r="B1" s="66" t="s">
        <v>273</v>
      </c>
      <c r="C1" s="67" t="s">
        <v>1</v>
      </c>
      <c r="D1" s="68" t="s">
        <v>2</v>
      </c>
      <c r="E1" s="69" t="s">
        <v>274</v>
      </c>
      <c r="F1" s="68" t="s">
        <v>203</v>
      </c>
      <c r="G1" s="70" t="s">
        <v>3</v>
      </c>
      <c r="H1" s="70" t="s">
        <v>4</v>
      </c>
      <c r="I1" s="67" t="s">
        <v>5</v>
      </c>
      <c r="J1" s="71" t="s">
        <v>6</v>
      </c>
      <c r="K1" s="71" t="s">
        <v>7</v>
      </c>
      <c r="L1" s="72" t="s">
        <v>8</v>
      </c>
      <c r="M1" s="73" t="s">
        <v>321</v>
      </c>
      <c r="N1" s="73" t="s">
        <v>967</v>
      </c>
      <c r="O1" s="74" t="s">
        <v>968</v>
      </c>
      <c r="P1" s="75" t="s">
        <v>131</v>
      </c>
      <c r="Q1" s="76" t="s">
        <v>236</v>
      </c>
      <c r="R1" s="77" t="s">
        <v>338</v>
      </c>
      <c r="S1" s="78" t="s">
        <v>337</v>
      </c>
      <c r="T1" s="79" t="s">
        <v>277</v>
      </c>
      <c r="U1" s="80" t="s">
        <v>151</v>
      </c>
      <c r="W1" s="81" t="s">
        <v>278</v>
      </c>
      <c r="Y1" s="82" t="s">
        <v>397</v>
      </c>
      <c r="Z1" s="82" t="s">
        <v>398</v>
      </c>
      <c r="AA1" s="82" t="s">
        <v>398</v>
      </c>
      <c r="AB1" s="82" t="s">
        <v>398</v>
      </c>
      <c r="AC1" s="82" t="s">
        <v>399</v>
      </c>
    </row>
    <row r="2" spans="1:29" hidden="1" x14ac:dyDescent="0.5">
      <c r="A2" s="83">
        <v>658773</v>
      </c>
      <c r="B2" s="84"/>
      <c r="C2" s="85" t="s">
        <v>10</v>
      </c>
      <c r="D2" s="86">
        <v>13062</v>
      </c>
      <c r="E2" s="87"/>
      <c r="F2" s="86">
        <v>2650</v>
      </c>
      <c r="G2" s="84">
        <v>41579</v>
      </c>
      <c r="H2" s="84">
        <v>41578</v>
      </c>
      <c r="I2" s="85" t="s">
        <v>24</v>
      </c>
      <c r="J2" s="88">
        <v>199.54</v>
      </c>
      <c r="K2" s="88">
        <v>27.94</v>
      </c>
      <c r="L2" s="89">
        <v>227.48</v>
      </c>
      <c r="M2" s="82" t="str">
        <f t="shared" ref="M2:M65" si="0">VLOOKUP(I2,KODE,3,0)</f>
        <v>DC</v>
      </c>
      <c r="N2" s="82" t="s">
        <v>971</v>
      </c>
      <c r="P2" s="75">
        <f>VLOOKUP(F2,[1]!REGTEaflewerdatum,4,0)</f>
        <v>41579</v>
      </c>
      <c r="Q2" s="91" t="str">
        <f t="shared" ref="Q2:Q65" si="1">IF(P2=G2,"ok",G2)</f>
        <v>ok</v>
      </c>
      <c r="T2" s="94">
        <f t="shared" ref="T2:T65" si="2">G2+U2</f>
        <v>41598</v>
      </c>
      <c r="U2" s="80">
        <f t="shared" ref="U2:U65" si="3">VLOOKUP(I2,verskaffersterme,2,0)</f>
        <v>19</v>
      </c>
      <c r="W2" s="95">
        <f t="shared" ref="W2:W65" si="4">B2+U2</f>
        <v>19</v>
      </c>
    </row>
    <row r="3" spans="1:29" hidden="1" x14ac:dyDescent="0.5">
      <c r="A3" s="83">
        <v>658774</v>
      </c>
      <c r="B3" s="84"/>
      <c r="C3" s="85" t="s">
        <v>10</v>
      </c>
      <c r="D3" s="86">
        <v>13063</v>
      </c>
      <c r="E3" s="87"/>
      <c r="F3" s="86">
        <v>2661</v>
      </c>
      <c r="G3" s="84">
        <v>41579</v>
      </c>
      <c r="H3" s="84">
        <v>41578</v>
      </c>
      <c r="I3" s="85" t="s">
        <v>24</v>
      </c>
      <c r="J3" s="88">
        <v>11682.42</v>
      </c>
      <c r="K3" s="88">
        <v>0</v>
      </c>
      <c r="L3" s="89">
        <v>11682.42</v>
      </c>
      <c r="M3" s="82" t="str">
        <f t="shared" si="0"/>
        <v>DC</v>
      </c>
      <c r="N3" s="82" t="s">
        <v>971</v>
      </c>
      <c r="P3" s="75">
        <f>VLOOKUP(F3,[1]!REGTEaflewerdatum,4,0)</f>
        <v>41579</v>
      </c>
      <c r="Q3" s="91" t="str">
        <f t="shared" si="1"/>
        <v>ok</v>
      </c>
      <c r="T3" s="94">
        <f t="shared" si="2"/>
        <v>41598</v>
      </c>
      <c r="U3" s="80">
        <f t="shared" si="3"/>
        <v>19</v>
      </c>
      <c r="W3" s="95">
        <f t="shared" si="4"/>
        <v>19</v>
      </c>
    </row>
    <row r="4" spans="1:29" hidden="1" x14ac:dyDescent="0.5">
      <c r="A4" s="83">
        <v>658775</v>
      </c>
      <c r="B4" s="84"/>
      <c r="C4" s="85" t="s">
        <v>10</v>
      </c>
      <c r="D4" s="86">
        <v>13064</v>
      </c>
      <c r="E4" s="87"/>
      <c r="F4" s="86">
        <v>2650</v>
      </c>
      <c r="G4" s="84">
        <v>41579</v>
      </c>
      <c r="H4" s="84">
        <v>41578</v>
      </c>
      <c r="I4" s="85" t="s">
        <v>24</v>
      </c>
      <c r="J4" s="88">
        <v>92812.98</v>
      </c>
      <c r="K4" s="88">
        <v>11373.84</v>
      </c>
      <c r="L4" s="89">
        <v>104186.82</v>
      </c>
      <c r="M4" s="82" t="str">
        <f t="shared" si="0"/>
        <v>DC</v>
      </c>
      <c r="N4" s="82" t="s">
        <v>971</v>
      </c>
      <c r="P4" s="75">
        <f>VLOOKUP(F4,[1]!REGTEaflewerdatum,4,0)</f>
        <v>41579</v>
      </c>
      <c r="Q4" s="91" t="str">
        <f t="shared" si="1"/>
        <v>ok</v>
      </c>
      <c r="T4" s="94">
        <f t="shared" si="2"/>
        <v>41598</v>
      </c>
      <c r="U4" s="80">
        <f t="shared" si="3"/>
        <v>19</v>
      </c>
      <c r="W4" s="95">
        <f t="shared" si="4"/>
        <v>19</v>
      </c>
    </row>
    <row r="5" spans="1:29" hidden="1" x14ac:dyDescent="0.5">
      <c r="A5" s="83">
        <v>658775</v>
      </c>
      <c r="B5" s="84"/>
      <c r="C5" s="85" t="s">
        <v>15</v>
      </c>
      <c r="D5" s="86">
        <v>13066</v>
      </c>
      <c r="E5" s="87"/>
      <c r="F5" s="86">
        <v>2650</v>
      </c>
      <c r="G5" s="84">
        <v>41579</v>
      </c>
      <c r="H5" s="84">
        <v>41578</v>
      </c>
      <c r="I5" s="85" t="s">
        <v>24</v>
      </c>
      <c r="J5" s="88">
        <v>-375.36</v>
      </c>
      <c r="K5" s="88">
        <v>-35.33</v>
      </c>
      <c r="L5" s="89">
        <v>-410.69</v>
      </c>
      <c r="M5" s="82" t="str">
        <f t="shared" si="0"/>
        <v>DC</v>
      </c>
      <c r="P5" s="75">
        <f>VLOOKUP(F5,[1]!REGTEaflewerdatum,4,0)</f>
        <v>41579</v>
      </c>
      <c r="Q5" s="91" t="str">
        <f t="shared" si="1"/>
        <v>ok</v>
      </c>
      <c r="T5" s="94">
        <f t="shared" si="2"/>
        <v>41598</v>
      </c>
      <c r="U5" s="80">
        <f t="shared" si="3"/>
        <v>19</v>
      </c>
      <c r="W5" s="95">
        <f t="shared" si="4"/>
        <v>19</v>
      </c>
    </row>
    <row r="6" spans="1:29" hidden="1" x14ac:dyDescent="0.5">
      <c r="A6" s="83">
        <v>658776</v>
      </c>
      <c r="B6" s="84"/>
      <c r="C6" s="85" t="s">
        <v>10</v>
      </c>
      <c r="D6" s="86">
        <v>13065</v>
      </c>
      <c r="E6" s="87"/>
      <c r="F6" s="86">
        <v>2651</v>
      </c>
      <c r="G6" s="84">
        <v>41579</v>
      </c>
      <c r="H6" s="84">
        <v>41578</v>
      </c>
      <c r="I6" s="85" t="s">
        <v>24</v>
      </c>
      <c r="J6" s="88">
        <v>6612.99</v>
      </c>
      <c r="K6" s="88">
        <v>925.83</v>
      </c>
      <c r="L6" s="89">
        <v>7538.82</v>
      </c>
      <c r="M6" s="82" t="str">
        <f t="shared" si="0"/>
        <v>DC</v>
      </c>
      <c r="N6" s="82" t="s">
        <v>971</v>
      </c>
      <c r="P6" s="75">
        <f>VLOOKUP(F6,[1]!REGTEaflewerdatum,4,0)</f>
        <v>41579</v>
      </c>
      <c r="Q6" s="91" t="str">
        <f t="shared" si="1"/>
        <v>ok</v>
      </c>
      <c r="T6" s="94">
        <f t="shared" si="2"/>
        <v>41598</v>
      </c>
      <c r="U6" s="80">
        <f t="shared" si="3"/>
        <v>19</v>
      </c>
      <c r="W6" s="95">
        <f t="shared" si="4"/>
        <v>19</v>
      </c>
    </row>
    <row r="7" spans="1:29" x14ac:dyDescent="0.5">
      <c r="A7" s="83">
        <v>59800</v>
      </c>
      <c r="B7" s="84"/>
      <c r="C7" s="85" t="s">
        <v>10</v>
      </c>
      <c r="D7" s="86">
        <v>13058</v>
      </c>
      <c r="E7" s="87"/>
      <c r="F7" s="86">
        <v>2669</v>
      </c>
      <c r="G7" s="84">
        <v>41579</v>
      </c>
      <c r="H7" s="84">
        <v>41579</v>
      </c>
      <c r="I7" s="85" t="s">
        <v>13</v>
      </c>
      <c r="J7" s="88">
        <v>518.82000000000005</v>
      </c>
      <c r="K7" s="88">
        <v>19.47</v>
      </c>
      <c r="L7" s="89">
        <v>538.29</v>
      </c>
      <c r="M7" s="82" t="str">
        <f t="shared" si="0"/>
        <v>DS</v>
      </c>
      <c r="N7" s="82" t="s">
        <v>971</v>
      </c>
      <c r="P7" s="75">
        <f>VLOOKUP(F7,[1]!REGTEaflewerdatum,4,0)</f>
        <v>41579</v>
      </c>
      <c r="Q7" s="91" t="str">
        <f t="shared" si="1"/>
        <v>ok</v>
      </c>
      <c r="T7" s="94">
        <f t="shared" si="2"/>
        <v>41609</v>
      </c>
      <c r="U7" s="80">
        <f t="shared" si="3"/>
        <v>30</v>
      </c>
      <c r="W7" s="95">
        <f t="shared" si="4"/>
        <v>30</v>
      </c>
    </row>
    <row r="8" spans="1:29" x14ac:dyDescent="0.5">
      <c r="A8" s="83" t="s">
        <v>35</v>
      </c>
      <c r="B8" s="84"/>
      <c r="C8" s="85" t="s">
        <v>10</v>
      </c>
      <c r="D8" s="86">
        <v>13075</v>
      </c>
      <c r="E8" s="87"/>
      <c r="F8" s="86">
        <v>2664</v>
      </c>
      <c r="G8" s="84">
        <v>41579</v>
      </c>
      <c r="H8" s="84">
        <v>41579</v>
      </c>
      <c r="I8" s="85" t="s">
        <v>36</v>
      </c>
      <c r="J8" s="88">
        <v>4575.47</v>
      </c>
      <c r="K8" s="88">
        <v>180.53</v>
      </c>
      <c r="L8" s="89">
        <v>4756</v>
      </c>
      <c r="M8" s="82" t="str">
        <f t="shared" si="0"/>
        <v>DS</v>
      </c>
      <c r="N8" s="82" t="s">
        <v>971</v>
      </c>
      <c r="P8" s="75">
        <f>VLOOKUP(F8,[1]!REGTEaflewerdatum,4,0)</f>
        <v>41579</v>
      </c>
      <c r="Q8" s="91" t="str">
        <f t="shared" si="1"/>
        <v>ok</v>
      </c>
      <c r="T8" s="94">
        <f t="shared" si="2"/>
        <v>41609</v>
      </c>
      <c r="U8" s="80">
        <f t="shared" si="3"/>
        <v>30</v>
      </c>
      <c r="W8" s="95">
        <f t="shared" si="4"/>
        <v>30</v>
      </c>
    </row>
    <row r="9" spans="1:29" x14ac:dyDescent="0.5">
      <c r="A9" s="83" t="s">
        <v>37</v>
      </c>
      <c r="B9" s="84"/>
      <c r="C9" s="85" t="s">
        <v>10</v>
      </c>
      <c r="D9" s="86">
        <v>13076</v>
      </c>
      <c r="E9" s="87"/>
      <c r="F9" s="86">
        <v>2675</v>
      </c>
      <c r="G9" s="84">
        <v>41579</v>
      </c>
      <c r="H9" s="84">
        <v>41579</v>
      </c>
      <c r="I9" s="85" t="s">
        <v>36</v>
      </c>
      <c r="J9" s="88">
        <v>3228.08</v>
      </c>
      <c r="K9" s="88">
        <v>451.92</v>
      </c>
      <c r="L9" s="89">
        <v>3680</v>
      </c>
      <c r="M9" s="82" t="str">
        <f t="shared" si="0"/>
        <v>DS</v>
      </c>
      <c r="N9" s="82" t="s">
        <v>971</v>
      </c>
      <c r="P9" s="75">
        <f>VLOOKUP(F9,[1]!REGTEaflewerdatum,4,0)</f>
        <v>41579</v>
      </c>
      <c r="Q9" s="91" t="str">
        <f t="shared" si="1"/>
        <v>ok</v>
      </c>
      <c r="T9" s="94">
        <f t="shared" si="2"/>
        <v>41609</v>
      </c>
      <c r="U9" s="80">
        <f t="shared" si="3"/>
        <v>30</v>
      </c>
      <c r="W9" s="95">
        <f t="shared" si="4"/>
        <v>30</v>
      </c>
    </row>
    <row r="10" spans="1:29" x14ac:dyDescent="0.5">
      <c r="A10" s="83">
        <v>14850</v>
      </c>
      <c r="B10" s="84"/>
      <c r="C10" s="85" t="s">
        <v>10</v>
      </c>
      <c r="D10" s="86">
        <v>13059</v>
      </c>
      <c r="E10" s="87"/>
      <c r="F10" s="86">
        <v>2652</v>
      </c>
      <c r="G10" s="84">
        <v>41579</v>
      </c>
      <c r="H10" s="84">
        <v>41579</v>
      </c>
      <c r="I10" s="85" t="s">
        <v>17</v>
      </c>
      <c r="J10" s="88">
        <v>12632.42</v>
      </c>
      <c r="K10" s="88">
        <v>801.14</v>
      </c>
      <c r="L10" s="89">
        <v>13433.56</v>
      </c>
      <c r="M10" s="82" t="str">
        <f t="shared" si="0"/>
        <v>DS</v>
      </c>
      <c r="N10" s="82" t="s">
        <v>971</v>
      </c>
      <c r="P10" s="75">
        <f>VLOOKUP(F10,[1]!REGTEaflewerdatum,4,0)</f>
        <v>41579</v>
      </c>
      <c r="Q10" s="91" t="str">
        <f t="shared" si="1"/>
        <v>ok</v>
      </c>
      <c r="T10" s="94">
        <f t="shared" si="2"/>
        <v>41609</v>
      </c>
      <c r="U10" s="80">
        <f t="shared" si="3"/>
        <v>30</v>
      </c>
      <c r="W10" s="95">
        <f t="shared" si="4"/>
        <v>30</v>
      </c>
    </row>
    <row r="11" spans="1:29" x14ac:dyDescent="0.5">
      <c r="A11" s="83">
        <v>603731637</v>
      </c>
      <c r="B11" s="84"/>
      <c r="C11" s="85" t="s">
        <v>10</v>
      </c>
      <c r="D11" s="86">
        <v>13061</v>
      </c>
      <c r="E11" s="87"/>
      <c r="F11" s="86">
        <v>2670</v>
      </c>
      <c r="G11" s="84">
        <v>41579</v>
      </c>
      <c r="H11" s="84">
        <v>41579</v>
      </c>
      <c r="I11" s="85" t="s">
        <v>23</v>
      </c>
      <c r="J11" s="88">
        <v>610.86</v>
      </c>
      <c r="K11" s="88">
        <v>37.14</v>
      </c>
      <c r="L11" s="89">
        <v>648</v>
      </c>
      <c r="M11" s="82" t="str">
        <f t="shared" si="0"/>
        <v>DS</v>
      </c>
      <c r="N11" s="82" t="s">
        <v>971</v>
      </c>
      <c r="P11" s="75">
        <f>VLOOKUP(F11,[1]!REGTEaflewerdatum,4,0)</f>
        <v>41579</v>
      </c>
      <c r="Q11" s="91" t="str">
        <f t="shared" si="1"/>
        <v>ok</v>
      </c>
      <c r="T11" s="94">
        <f t="shared" si="2"/>
        <v>41609</v>
      </c>
      <c r="U11" s="80">
        <f t="shared" si="3"/>
        <v>30</v>
      </c>
      <c r="W11" s="95">
        <f t="shared" si="4"/>
        <v>30</v>
      </c>
    </row>
    <row r="12" spans="1:29" x14ac:dyDescent="0.5">
      <c r="A12" s="83">
        <v>156097</v>
      </c>
      <c r="B12" s="84"/>
      <c r="C12" s="85" t="s">
        <v>10</v>
      </c>
      <c r="D12" s="86">
        <v>13060</v>
      </c>
      <c r="E12" s="87"/>
      <c r="F12" s="86">
        <v>2668</v>
      </c>
      <c r="G12" s="84">
        <v>41579</v>
      </c>
      <c r="H12" s="84">
        <v>41579</v>
      </c>
      <c r="I12" s="85" t="s">
        <v>18</v>
      </c>
      <c r="J12" s="88">
        <v>478.68</v>
      </c>
      <c r="K12" s="88">
        <v>18.3</v>
      </c>
      <c r="L12" s="89">
        <v>496.98</v>
      </c>
      <c r="M12" s="82" t="str">
        <f t="shared" si="0"/>
        <v>DS</v>
      </c>
      <c r="N12" s="82" t="s">
        <v>971</v>
      </c>
      <c r="P12" s="75">
        <f>VLOOKUP(F12,[1]!REGTEaflewerdatum,4,0)</f>
        <v>41579</v>
      </c>
      <c r="Q12" s="91" t="str">
        <f t="shared" si="1"/>
        <v>ok</v>
      </c>
      <c r="T12" s="94">
        <f t="shared" si="2"/>
        <v>41609</v>
      </c>
      <c r="U12" s="80">
        <f t="shared" si="3"/>
        <v>30</v>
      </c>
      <c r="W12" s="95">
        <f t="shared" si="4"/>
        <v>30</v>
      </c>
    </row>
    <row r="13" spans="1:29" hidden="1" x14ac:dyDescent="0.5">
      <c r="A13" s="83" t="s">
        <v>45</v>
      </c>
      <c r="B13" s="84"/>
      <c r="C13" s="85" t="s">
        <v>10</v>
      </c>
      <c r="D13" s="86">
        <v>13074</v>
      </c>
      <c r="E13" s="87"/>
      <c r="F13" s="86">
        <v>2591</v>
      </c>
      <c r="G13" s="84">
        <v>41580</v>
      </c>
      <c r="H13" s="84">
        <v>41579</v>
      </c>
      <c r="I13" s="85" t="s">
        <v>46</v>
      </c>
      <c r="J13" s="88">
        <v>5186.46</v>
      </c>
      <c r="K13" s="88">
        <v>726.13</v>
      </c>
      <c r="L13" s="89">
        <v>5912.59</v>
      </c>
      <c r="M13" s="82" t="str">
        <f t="shared" si="0"/>
        <v>DI</v>
      </c>
      <c r="N13" s="82" t="s">
        <v>971</v>
      </c>
      <c r="P13" s="75">
        <f>VLOOKUP(F13,[1]!REGTEaflewerdatum,4,0)</f>
        <v>41572</v>
      </c>
      <c r="Q13" s="91">
        <f t="shared" si="1"/>
        <v>41580</v>
      </c>
      <c r="R13" s="92" t="s">
        <v>327</v>
      </c>
      <c r="S13" s="93">
        <v>41606</v>
      </c>
      <c r="T13" s="94">
        <f t="shared" si="2"/>
        <v>41587</v>
      </c>
      <c r="U13" s="80">
        <f t="shared" si="3"/>
        <v>7</v>
      </c>
      <c r="W13" s="95">
        <f t="shared" si="4"/>
        <v>7</v>
      </c>
    </row>
    <row r="14" spans="1:29" x14ac:dyDescent="0.5">
      <c r="A14" s="83">
        <v>500363</v>
      </c>
      <c r="B14" s="84"/>
      <c r="C14" s="85" t="s">
        <v>10</v>
      </c>
      <c r="D14" s="86">
        <v>13072</v>
      </c>
      <c r="E14" s="87"/>
      <c r="F14" s="86">
        <v>2656</v>
      </c>
      <c r="G14" s="84">
        <v>41580</v>
      </c>
      <c r="H14" s="84">
        <v>41579</v>
      </c>
      <c r="I14" s="85" t="s">
        <v>22</v>
      </c>
      <c r="J14" s="88">
        <v>11100</v>
      </c>
      <c r="K14" s="88">
        <v>1495.9</v>
      </c>
      <c r="L14" s="89">
        <v>12595.9</v>
      </c>
      <c r="M14" s="82" t="str">
        <f t="shared" si="0"/>
        <v>DS</v>
      </c>
      <c r="N14" s="82" t="s">
        <v>971</v>
      </c>
      <c r="P14" s="75">
        <f>VLOOKUP(F14,[1]!REGTEaflewerdatum,4,0)</f>
        <v>41580</v>
      </c>
      <c r="Q14" s="91" t="str">
        <f t="shared" si="1"/>
        <v>ok</v>
      </c>
      <c r="T14" s="94">
        <f t="shared" si="2"/>
        <v>41610</v>
      </c>
      <c r="U14" s="80">
        <f t="shared" si="3"/>
        <v>30</v>
      </c>
      <c r="W14" s="95">
        <f t="shared" si="4"/>
        <v>30</v>
      </c>
    </row>
    <row r="15" spans="1:29" x14ac:dyDescent="0.5">
      <c r="A15" s="83">
        <v>500363</v>
      </c>
      <c r="B15" s="84"/>
      <c r="C15" s="85" t="s">
        <v>15</v>
      </c>
      <c r="D15" s="86">
        <v>13073</v>
      </c>
      <c r="E15" s="87"/>
      <c r="F15" s="86">
        <v>2656</v>
      </c>
      <c r="G15" s="84">
        <v>41580</v>
      </c>
      <c r="H15" s="84">
        <v>41579</v>
      </c>
      <c r="I15" s="85" t="s">
        <v>22</v>
      </c>
      <c r="J15" s="88">
        <v>-319</v>
      </c>
      <c r="K15" s="88">
        <v>-44.66</v>
      </c>
      <c r="L15" s="89">
        <v>-363.66</v>
      </c>
      <c r="M15" s="82" t="str">
        <f t="shared" si="0"/>
        <v>DS</v>
      </c>
      <c r="P15" s="75">
        <f>VLOOKUP(F15,[1]!REGTEaflewerdatum,4,0)</f>
        <v>41580</v>
      </c>
      <c r="Q15" s="91" t="str">
        <f t="shared" si="1"/>
        <v>ok</v>
      </c>
      <c r="T15" s="94">
        <f t="shared" si="2"/>
        <v>41610</v>
      </c>
      <c r="U15" s="80">
        <f t="shared" si="3"/>
        <v>30</v>
      </c>
      <c r="W15" s="95">
        <f t="shared" si="4"/>
        <v>30</v>
      </c>
    </row>
    <row r="16" spans="1:29" x14ac:dyDescent="0.5">
      <c r="A16" s="83">
        <v>121010945</v>
      </c>
      <c r="B16" s="84"/>
      <c r="C16" s="85" t="s">
        <v>10</v>
      </c>
      <c r="D16" s="86">
        <v>13070</v>
      </c>
      <c r="E16" s="87"/>
      <c r="F16" s="86">
        <v>2672</v>
      </c>
      <c r="G16" s="84">
        <v>41580</v>
      </c>
      <c r="H16" s="84">
        <v>41579</v>
      </c>
      <c r="I16" s="85" t="s">
        <v>16</v>
      </c>
      <c r="J16" s="88">
        <v>45372.46</v>
      </c>
      <c r="K16" s="88">
        <v>6352.14</v>
      </c>
      <c r="L16" s="89">
        <v>51724.6</v>
      </c>
      <c r="M16" s="82" t="str">
        <f t="shared" si="0"/>
        <v>DS</v>
      </c>
      <c r="N16" s="82" t="s">
        <v>971</v>
      </c>
      <c r="P16" s="75">
        <f>VLOOKUP(F16,[1]!REGTEaflewerdatum,4,0)</f>
        <v>41582</v>
      </c>
      <c r="Q16" s="91">
        <f t="shared" si="1"/>
        <v>41580</v>
      </c>
      <c r="T16" s="94">
        <f t="shared" si="2"/>
        <v>41610</v>
      </c>
      <c r="U16" s="80">
        <f t="shared" si="3"/>
        <v>30</v>
      </c>
      <c r="W16" s="95">
        <f t="shared" si="4"/>
        <v>30</v>
      </c>
    </row>
    <row r="17" spans="1:23" x14ac:dyDescent="0.5">
      <c r="A17" s="83">
        <v>121010945</v>
      </c>
      <c r="B17" s="84"/>
      <c r="C17" s="85" t="s">
        <v>15</v>
      </c>
      <c r="D17" s="86">
        <v>13071</v>
      </c>
      <c r="E17" s="87"/>
      <c r="F17" s="86">
        <v>2672</v>
      </c>
      <c r="G17" s="84">
        <v>41580</v>
      </c>
      <c r="H17" s="84">
        <v>41579</v>
      </c>
      <c r="I17" s="85" t="s">
        <v>16</v>
      </c>
      <c r="J17" s="88">
        <v>-149.28</v>
      </c>
      <c r="K17" s="88">
        <v>-20.9</v>
      </c>
      <c r="L17" s="89">
        <v>-170.18</v>
      </c>
      <c r="M17" s="82" t="str">
        <f t="shared" si="0"/>
        <v>DS</v>
      </c>
      <c r="P17" s="75">
        <f>VLOOKUP(F17,[1]!REGTEaflewerdatum,4,0)</f>
        <v>41582</v>
      </c>
      <c r="Q17" s="91">
        <f t="shared" si="1"/>
        <v>41580</v>
      </c>
      <c r="T17" s="94">
        <f t="shared" si="2"/>
        <v>41610</v>
      </c>
      <c r="U17" s="80">
        <f t="shared" si="3"/>
        <v>30</v>
      </c>
      <c r="W17" s="95">
        <f t="shared" si="4"/>
        <v>30</v>
      </c>
    </row>
    <row r="18" spans="1:23" x14ac:dyDescent="0.5">
      <c r="A18" s="83">
        <v>817021421</v>
      </c>
      <c r="B18" s="84"/>
      <c r="C18" s="85" t="s">
        <v>10</v>
      </c>
      <c r="D18" s="86">
        <v>13067</v>
      </c>
      <c r="E18" s="87"/>
      <c r="F18" s="86">
        <v>2682</v>
      </c>
      <c r="G18" s="84">
        <v>41580</v>
      </c>
      <c r="H18" s="84">
        <v>41580</v>
      </c>
      <c r="I18" s="85" t="s">
        <v>26</v>
      </c>
      <c r="J18" s="88">
        <v>3499.8</v>
      </c>
      <c r="K18" s="88">
        <v>489.97</v>
      </c>
      <c r="L18" s="89">
        <v>3989.77</v>
      </c>
      <c r="M18" s="82" t="str">
        <f t="shared" si="0"/>
        <v>DS</v>
      </c>
      <c r="N18" s="82" t="s">
        <v>971</v>
      </c>
      <c r="P18" s="75">
        <f>VLOOKUP(F18,[1]!REGTEaflewerdatum,4,0)</f>
        <v>41580</v>
      </c>
      <c r="Q18" s="91" t="str">
        <f t="shared" si="1"/>
        <v>ok</v>
      </c>
      <c r="T18" s="94">
        <f t="shared" si="2"/>
        <v>41610</v>
      </c>
      <c r="U18" s="80">
        <f t="shared" si="3"/>
        <v>30</v>
      </c>
      <c r="W18" s="95">
        <f t="shared" si="4"/>
        <v>30</v>
      </c>
    </row>
    <row r="19" spans="1:23" x14ac:dyDescent="0.5">
      <c r="A19" s="83">
        <v>157459</v>
      </c>
      <c r="B19" s="84"/>
      <c r="C19" s="85" t="s">
        <v>10</v>
      </c>
      <c r="D19" s="86">
        <v>13068</v>
      </c>
      <c r="E19" s="87"/>
      <c r="F19" s="86">
        <v>2680</v>
      </c>
      <c r="G19" s="84">
        <v>41580</v>
      </c>
      <c r="H19" s="84">
        <v>41580</v>
      </c>
      <c r="I19" s="85" t="s">
        <v>18</v>
      </c>
      <c r="J19" s="88">
        <v>391.68</v>
      </c>
      <c r="K19" s="88">
        <v>18.3</v>
      </c>
      <c r="L19" s="89">
        <v>409.98</v>
      </c>
      <c r="M19" s="82" t="str">
        <f t="shared" si="0"/>
        <v>DS</v>
      </c>
      <c r="N19" s="82" t="s">
        <v>971</v>
      </c>
      <c r="P19" s="75">
        <f>VLOOKUP(F19,[1]!REGTEaflewerdatum,4,0)</f>
        <v>41580</v>
      </c>
      <c r="Q19" s="91" t="str">
        <f t="shared" si="1"/>
        <v>ok</v>
      </c>
      <c r="T19" s="94">
        <f t="shared" si="2"/>
        <v>41610</v>
      </c>
      <c r="U19" s="80">
        <f t="shared" si="3"/>
        <v>30</v>
      </c>
      <c r="W19" s="95">
        <f t="shared" si="4"/>
        <v>30</v>
      </c>
    </row>
    <row r="20" spans="1:23" x14ac:dyDescent="0.5">
      <c r="A20" s="83" t="s">
        <v>59</v>
      </c>
      <c r="B20" s="84"/>
      <c r="C20" s="85" t="s">
        <v>10</v>
      </c>
      <c r="D20" s="86">
        <v>13069</v>
      </c>
      <c r="E20" s="87"/>
      <c r="F20" s="86">
        <v>2676</v>
      </c>
      <c r="G20" s="84">
        <v>41580</v>
      </c>
      <c r="H20" s="84">
        <v>41580</v>
      </c>
      <c r="I20" s="85" t="s">
        <v>60</v>
      </c>
      <c r="J20" s="88">
        <v>13771.91</v>
      </c>
      <c r="K20" s="88">
        <v>1928.07</v>
      </c>
      <c r="L20" s="89">
        <v>15699.98</v>
      </c>
      <c r="M20" s="82" t="str">
        <f t="shared" si="0"/>
        <v>DS</v>
      </c>
      <c r="N20" s="82" t="s">
        <v>971</v>
      </c>
      <c r="P20" s="75">
        <f>VLOOKUP(F20,[1]!REGTEaflewerdatum,4,0)</f>
        <v>41580</v>
      </c>
      <c r="Q20" s="91" t="str">
        <f t="shared" si="1"/>
        <v>ok</v>
      </c>
      <c r="T20" s="94">
        <f t="shared" si="2"/>
        <v>41610</v>
      </c>
      <c r="U20" s="80">
        <f t="shared" si="3"/>
        <v>30</v>
      </c>
      <c r="W20" s="95">
        <f t="shared" si="4"/>
        <v>30</v>
      </c>
    </row>
    <row r="21" spans="1:23" hidden="1" x14ac:dyDescent="0.5">
      <c r="A21" s="83">
        <v>660789</v>
      </c>
      <c r="B21" s="84"/>
      <c r="C21" s="85" t="s">
        <v>10</v>
      </c>
      <c r="D21" s="86">
        <v>13141</v>
      </c>
      <c r="E21" s="87"/>
      <c r="F21" s="86">
        <v>2511</v>
      </c>
      <c r="G21" s="84">
        <v>41581</v>
      </c>
      <c r="H21" s="84">
        <v>41581</v>
      </c>
      <c r="I21" s="85" t="s">
        <v>24</v>
      </c>
      <c r="J21" s="88">
        <v>215.95</v>
      </c>
      <c r="K21" s="88">
        <v>30.24</v>
      </c>
      <c r="L21" s="89">
        <v>246.19</v>
      </c>
      <c r="M21" s="82" t="str">
        <f t="shared" si="0"/>
        <v>DC</v>
      </c>
      <c r="N21" s="82" t="s">
        <v>971</v>
      </c>
      <c r="P21" s="75">
        <f>VLOOKUP(F21,[1]!REGTEaflewerdatum,4,0)</f>
        <v>41592</v>
      </c>
      <c r="Q21" s="91">
        <f t="shared" si="1"/>
        <v>41581</v>
      </c>
      <c r="T21" s="94">
        <f t="shared" si="2"/>
        <v>41600</v>
      </c>
      <c r="U21" s="80">
        <f t="shared" si="3"/>
        <v>19</v>
      </c>
      <c r="W21" s="95">
        <f t="shared" si="4"/>
        <v>19</v>
      </c>
    </row>
    <row r="22" spans="1:23" hidden="1" x14ac:dyDescent="0.5">
      <c r="A22" s="83">
        <v>660790</v>
      </c>
      <c r="B22" s="84"/>
      <c r="C22" s="85" t="s">
        <v>10</v>
      </c>
      <c r="D22" s="86">
        <v>13142</v>
      </c>
      <c r="E22" s="87"/>
      <c r="F22" s="86">
        <v>2511</v>
      </c>
      <c r="G22" s="84">
        <v>41581</v>
      </c>
      <c r="H22" s="84">
        <v>41581</v>
      </c>
      <c r="I22" s="85" t="s">
        <v>24</v>
      </c>
      <c r="J22" s="88">
        <v>33740.379999999997</v>
      </c>
      <c r="K22" s="88">
        <v>4356.47</v>
      </c>
      <c r="L22" s="89">
        <v>38096.85</v>
      </c>
      <c r="M22" s="82" t="str">
        <f t="shared" si="0"/>
        <v>DC</v>
      </c>
      <c r="N22" s="82" t="s">
        <v>971</v>
      </c>
      <c r="P22" s="75">
        <f>VLOOKUP(F22,[1]!REGTEaflewerdatum,4,0)</f>
        <v>41592</v>
      </c>
      <c r="Q22" s="91">
        <f t="shared" si="1"/>
        <v>41581</v>
      </c>
      <c r="T22" s="94">
        <f t="shared" si="2"/>
        <v>41600</v>
      </c>
      <c r="U22" s="80">
        <f t="shared" si="3"/>
        <v>19</v>
      </c>
      <c r="W22" s="95">
        <f t="shared" si="4"/>
        <v>19</v>
      </c>
    </row>
    <row r="23" spans="1:23" hidden="1" x14ac:dyDescent="0.5">
      <c r="A23" s="83">
        <v>660791</v>
      </c>
      <c r="B23" s="84"/>
      <c r="C23" s="85" t="s">
        <v>10</v>
      </c>
      <c r="D23" s="86">
        <v>13143</v>
      </c>
      <c r="E23" s="87"/>
      <c r="F23" s="86">
        <v>2677</v>
      </c>
      <c r="G23" s="84">
        <v>41581</v>
      </c>
      <c r="H23" s="84">
        <v>41581</v>
      </c>
      <c r="I23" s="85" t="s">
        <v>24</v>
      </c>
      <c r="J23" s="88">
        <v>39359.79</v>
      </c>
      <c r="K23" s="88">
        <v>4842.6499999999996</v>
      </c>
      <c r="L23" s="89">
        <v>44202.44</v>
      </c>
      <c r="M23" s="82" t="str">
        <f t="shared" si="0"/>
        <v>DC</v>
      </c>
      <c r="N23" s="82" t="s">
        <v>971</v>
      </c>
      <c r="P23" s="75">
        <f>VLOOKUP(F23,[1]!REGTEaflewerdatum,4,0)</f>
        <v>41582</v>
      </c>
      <c r="Q23" s="91">
        <f t="shared" si="1"/>
        <v>41581</v>
      </c>
      <c r="T23" s="94">
        <f t="shared" si="2"/>
        <v>41600</v>
      </c>
      <c r="U23" s="80">
        <f t="shared" si="3"/>
        <v>19</v>
      </c>
      <c r="W23" s="95">
        <f t="shared" si="4"/>
        <v>19</v>
      </c>
    </row>
    <row r="24" spans="1:23" hidden="1" x14ac:dyDescent="0.5">
      <c r="A24" s="83">
        <v>660791</v>
      </c>
      <c r="B24" s="84"/>
      <c r="C24" s="85" t="s">
        <v>15</v>
      </c>
      <c r="D24" s="86">
        <v>13156</v>
      </c>
      <c r="E24" s="87"/>
      <c r="F24" s="86">
        <v>2677</v>
      </c>
      <c r="G24" s="84">
        <v>41581</v>
      </c>
      <c r="H24" s="84">
        <v>41581</v>
      </c>
      <c r="I24" s="85" t="s">
        <v>24</v>
      </c>
      <c r="J24" s="88">
        <v>-79.260000000000005</v>
      </c>
      <c r="K24" s="88">
        <v>-5.35</v>
      </c>
      <c r="L24" s="89">
        <v>-84.61</v>
      </c>
      <c r="M24" s="82" t="str">
        <f t="shared" si="0"/>
        <v>DC</v>
      </c>
      <c r="P24" s="75">
        <f>VLOOKUP(F24,[1]!REGTEaflewerdatum,4,0)</f>
        <v>41582</v>
      </c>
      <c r="Q24" s="91">
        <f t="shared" si="1"/>
        <v>41581</v>
      </c>
      <c r="T24" s="94">
        <f t="shared" si="2"/>
        <v>41600</v>
      </c>
      <c r="U24" s="80">
        <f t="shared" si="3"/>
        <v>19</v>
      </c>
      <c r="W24" s="95">
        <f t="shared" si="4"/>
        <v>19</v>
      </c>
    </row>
    <row r="25" spans="1:23" hidden="1" x14ac:dyDescent="0.5">
      <c r="A25" s="83">
        <v>660792</v>
      </c>
      <c r="B25" s="84"/>
      <c r="C25" s="85" t="s">
        <v>10</v>
      </c>
      <c r="D25" s="86">
        <v>13144</v>
      </c>
      <c r="E25" s="87"/>
      <c r="F25" s="86">
        <v>2678</v>
      </c>
      <c r="G25" s="84">
        <v>41581</v>
      </c>
      <c r="H25" s="84">
        <v>41581</v>
      </c>
      <c r="I25" s="85" t="s">
        <v>24</v>
      </c>
      <c r="J25" s="88">
        <v>7475.36</v>
      </c>
      <c r="K25" s="88">
        <v>1046.55</v>
      </c>
      <c r="L25" s="89">
        <v>8521.91</v>
      </c>
      <c r="M25" s="82" t="str">
        <f t="shared" si="0"/>
        <v>DC</v>
      </c>
      <c r="N25" s="82" t="s">
        <v>971</v>
      </c>
      <c r="P25" s="75">
        <f>VLOOKUP(F25,[1]!REGTEaflewerdatum,4,0)</f>
        <v>41582</v>
      </c>
      <c r="Q25" s="91">
        <f t="shared" si="1"/>
        <v>41581</v>
      </c>
      <c r="T25" s="94">
        <f t="shared" si="2"/>
        <v>41600</v>
      </c>
      <c r="U25" s="80">
        <f t="shared" si="3"/>
        <v>19</v>
      </c>
      <c r="W25" s="95">
        <f t="shared" si="4"/>
        <v>19</v>
      </c>
    </row>
    <row r="26" spans="1:23" hidden="1" x14ac:dyDescent="0.5">
      <c r="A26" s="83">
        <v>660793</v>
      </c>
      <c r="B26" s="84"/>
      <c r="C26" s="85" t="s">
        <v>10</v>
      </c>
      <c r="D26" s="86">
        <v>13145</v>
      </c>
      <c r="E26" s="87"/>
      <c r="F26" s="86">
        <v>2946</v>
      </c>
      <c r="G26" s="84">
        <v>41581</v>
      </c>
      <c r="H26" s="84">
        <v>41581</v>
      </c>
      <c r="I26" s="85" t="s">
        <v>24</v>
      </c>
      <c r="J26" s="88">
        <v>546.67999999999995</v>
      </c>
      <c r="K26" s="88">
        <v>76.540000000000006</v>
      </c>
      <c r="L26" s="89">
        <v>623.22</v>
      </c>
      <c r="M26" s="82" t="str">
        <f t="shared" si="0"/>
        <v>DC</v>
      </c>
      <c r="N26" s="82" t="s">
        <v>971</v>
      </c>
      <c r="P26" s="75">
        <f>VLOOKUP(F26,[1]!REGTEaflewerdatum,4,0)</f>
        <v>41613</v>
      </c>
      <c r="Q26" s="91">
        <f t="shared" si="1"/>
        <v>41581</v>
      </c>
      <c r="T26" s="94">
        <f t="shared" si="2"/>
        <v>41600</v>
      </c>
      <c r="U26" s="80">
        <f t="shared" si="3"/>
        <v>19</v>
      </c>
      <c r="W26" s="95">
        <f t="shared" si="4"/>
        <v>19</v>
      </c>
    </row>
    <row r="27" spans="1:23" hidden="1" x14ac:dyDescent="0.5">
      <c r="A27" s="83">
        <v>660794</v>
      </c>
      <c r="B27" s="84"/>
      <c r="C27" s="85" t="s">
        <v>10</v>
      </c>
      <c r="D27" s="86">
        <v>13146</v>
      </c>
      <c r="E27" s="87"/>
      <c r="F27" s="86">
        <v>2678</v>
      </c>
      <c r="G27" s="84">
        <v>41581</v>
      </c>
      <c r="H27" s="84">
        <v>41581</v>
      </c>
      <c r="I27" s="85" t="s">
        <v>24</v>
      </c>
      <c r="J27" s="88">
        <v>1881.42</v>
      </c>
      <c r="K27" s="88">
        <v>263.39999999999998</v>
      </c>
      <c r="L27" s="89">
        <v>2144.8200000000002</v>
      </c>
      <c r="M27" s="82" t="str">
        <f t="shared" si="0"/>
        <v>DC</v>
      </c>
      <c r="N27" s="82" t="s">
        <v>971</v>
      </c>
      <c r="P27" s="75">
        <f>VLOOKUP(F27,[1]!REGTEaflewerdatum,4,0)</f>
        <v>41582</v>
      </c>
      <c r="Q27" s="91">
        <f t="shared" si="1"/>
        <v>41581</v>
      </c>
      <c r="T27" s="94">
        <f t="shared" si="2"/>
        <v>41600</v>
      </c>
      <c r="U27" s="80">
        <f t="shared" si="3"/>
        <v>19</v>
      </c>
      <c r="W27" s="95">
        <f t="shared" si="4"/>
        <v>19</v>
      </c>
    </row>
    <row r="28" spans="1:23" hidden="1" x14ac:dyDescent="0.5">
      <c r="A28" s="83">
        <v>660796</v>
      </c>
      <c r="B28" s="84"/>
      <c r="C28" s="85" t="s">
        <v>10</v>
      </c>
      <c r="D28" s="86">
        <v>13148</v>
      </c>
      <c r="E28" s="87"/>
      <c r="F28" s="86">
        <v>2511</v>
      </c>
      <c r="G28" s="84">
        <v>41581</v>
      </c>
      <c r="H28" s="84">
        <v>41581</v>
      </c>
      <c r="I28" s="85" t="s">
        <v>24</v>
      </c>
      <c r="J28" s="88">
        <v>5588.1</v>
      </c>
      <c r="K28" s="88">
        <v>478.66</v>
      </c>
      <c r="L28" s="89">
        <v>6066.76</v>
      </c>
      <c r="M28" s="82" t="str">
        <f t="shared" si="0"/>
        <v>DC</v>
      </c>
      <c r="N28" s="82" t="s">
        <v>971</v>
      </c>
      <c r="P28" s="75">
        <f>VLOOKUP(F28,[1]!REGTEaflewerdatum,4,0)</f>
        <v>41592</v>
      </c>
      <c r="Q28" s="91">
        <f t="shared" si="1"/>
        <v>41581</v>
      </c>
      <c r="T28" s="94">
        <f t="shared" si="2"/>
        <v>41600</v>
      </c>
      <c r="U28" s="80">
        <f t="shared" si="3"/>
        <v>19</v>
      </c>
      <c r="W28" s="95">
        <f t="shared" si="4"/>
        <v>19</v>
      </c>
    </row>
    <row r="29" spans="1:23" hidden="1" x14ac:dyDescent="0.5">
      <c r="A29" s="83">
        <v>660797</v>
      </c>
      <c r="B29" s="84"/>
      <c r="C29" s="85" t="s">
        <v>10</v>
      </c>
      <c r="D29" s="86">
        <v>13149</v>
      </c>
      <c r="E29" s="87"/>
      <c r="F29" s="86">
        <v>2667</v>
      </c>
      <c r="G29" s="84">
        <v>41581</v>
      </c>
      <c r="H29" s="84">
        <v>41581</v>
      </c>
      <c r="I29" s="85" t="s">
        <v>24</v>
      </c>
      <c r="J29" s="88">
        <v>3082.16</v>
      </c>
      <c r="K29" s="88">
        <v>0</v>
      </c>
      <c r="L29" s="89">
        <v>3082.16</v>
      </c>
      <c r="M29" s="82" t="str">
        <f t="shared" si="0"/>
        <v>DC</v>
      </c>
      <c r="N29" s="82" t="s">
        <v>971</v>
      </c>
      <c r="P29" s="75">
        <f>VLOOKUP(F29,[1]!REGTEaflewerdatum,4,0)</f>
        <v>41582</v>
      </c>
      <c r="Q29" s="91">
        <f t="shared" si="1"/>
        <v>41581</v>
      </c>
      <c r="T29" s="94">
        <f t="shared" si="2"/>
        <v>41600</v>
      </c>
      <c r="U29" s="80">
        <f t="shared" si="3"/>
        <v>19</v>
      </c>
      <c r="W29" s="95">
        <f t="shared" si="4"/>
        <v>19</v>
      </c>
    </row>
    <row r="30" spans="1:23" hidden="1" x14ac:dyDescent="0.5">
      <c r="A30" s="83">
        <v>660798</v>
      </c>
      <c r="B30" s="84"/>
      <c r="C30" s="85" t="s">
        <v>10</v>
      </c>
      <c r="D30" s="86">
        <v>13150</v>
      </c>
      <c r="E30" s="87"/>
      <c r="F30" s="86">
        <v>2666</v>
      </c>
      <c r="G30" s="84">
        <v>41581</v>
      </c>
      <c r="H30" s="84">
        <v>41581</v>
      </c>
      <c r="I30" s="85" t="s">
        <v>24</v>
      </c>
      <c r="J30" s="88">
        <v>23079.73</v>
      </c>
      <c r="K30" s="88">
        <v>3177.28</v>
      </c>
      <c r="L30" s="89">
        <v>26257.01</v>
      </c>
      <c r="M30" s="82" t="str">
        <f t="shared" si="0"/>
        <v>DC</v>
      </c>
      <c r="N30" s="82" t="s">
        <v>971</v>
      </c>
      <c r="P30" s="75">
        <f>VLOOKUP(F30,[1]!REGTEaflewerdatum,4,0)</f>
        <v>41582</v>
      </c>
      <c r="Q30" s="91">
        <f t="shared" si="1"/>
        <v>41581</v>
      </c>
      <c r="T30" s="94">
        <f t="shared" si="2"/>
        <v>41600</v>
      </c>
      <c r="U30" s="80">
        <f t="shared" si="3"/>
        <v>19</v>
      </c>
      <c r="W30" s="95">
        <f t="shared" si="4"/>
        <v>19</v>
      </c>
    </row>
    <row r="31" spans="1:23" hidden="1" x14ac:dyDescent="0.5">
      <c r="A31" s="83">
        <v>660798</v>
      </c>
      <c r="B31" s="84"/>
      <c r="C31" s="85" t="s">
        <v>15</v>
      </c>
      <c r="D31" s="86">
        <v>13158</v>
      </c>
      <c r="E31" s="87"/>
      <c r="F31" s="86">
        <v>2666</v>
      </c>
      <c r="G31" s="84">
        <v>41581</v>
      </c>
      <c r="H31" s="84">
        <v>41581</v>
      </c>
      <c r="I31" s="85" t="s">
        <v>24</v>
      </c>
      <c r="J31" s="88">
        <v>-100.94</v>
      </c>
      <c r="K31" s="88">
        <v>-14.13</v>
      </c>
      <c r="L31" s="89">
        <v>-115.07</v>
      </c>
      <c r="M31" s="82" t="str">
        <f t="shared" si="0"/>
        <v>DC</v>
      </c>
      <c r="P31" s="75">
        <f>VLOOKUP(F31,[1]!REGTEaflewerdatum,4,0)</f>
        <v>41582</v>
      </c>
      <c r="Q31" s="91">
        <f t="shared" si="1"/>
        <v>41581</v>
      </c>
      <c r="T31" s="94">
        <f t="shared" si="2"/>
        <v>41600</v>
      </c>
      <c r="U31" s="80">
        <f t="shared" si="3"/>
        <v>19</v>
      </c>
      <c r="W31" s="95">
        <f t="shared" si="4"/>
        <v>19</v>
      </c>
    </row>
    <row r="32" spans="1:23" hidden="1" x14ac:dyDescent="0.5">
      <c r="A32" s="83">
        <v>660799</v>
      </c>
      <c r="B32" s="84"/>
      <c r="C32" s="85" t="s">
        <v>10</v>
      </c>
      <c r="D32" s="86">
        <v>13151</v>
      </c>
      <c r="E32" s="87"/>
      <c r="F32" s="86">
        <v>2662</v>
      </c>
      <c r="G32" s="84">
        <v>41581</v>
      </c>
      <c r="H32" s="84">
        <v>41581</v>
      </c>
      <c r="I32" s="85" t="s">
        <v>24</v>
      </c>
      <c r="J32" s="88">
        <v>14913.6</v>
      </c>
      <c r="K32" s="88">
        <v>2087.9</v>
      </c>
      <c r="L32" s="89">
        <v>17001.5</v>
      </c>
      <c r="M32" s="82" t="str">
        <f t="shared" si="0"/>
        <v>DC</v>
      </c>
      <c r="N32" s="82" t="s">
        <v>971</v>
      </c>
      <c r="P32" s="75">
        <f>VLOOKUP(F32,[1]!REGTEaflewerdatum,4,0)</f>
        <v>41551</v>
      </c>
      <c r="Q32" s="91">
        <f t="shared" si="1"/>
        <v>41581</v>
      </c>
      <c r="T32" s="94">
        <f t="shared" si="2"/>
        <v>41600</v>
      </c>
      <c r="U32" s="80">
        <f t="shared" si="3"/>
        <v>19</v>
      </c>
      <c r="W32" s="95">
        <f t="shared" si="4"/>
        <v>19</v>
      </c>
    </row>
    <row r="33" spans="1:23" hidden="1" x14ac:dyDescent="0.5">
      <c r="A33" s="83">
        <v>660800</v>
      </c>
      <c r="B33" s="84"/>
      <c r="C33" s="85" t="s">
        <v>10</v>
      </c>
      <c r="D33" s="86">
        <v>13152</v>
      </c>
      <c r="E33" s="87"/>
      <c r="F33" s="86">
        <v>2667</v>
      </c>
      <c r="G33" s="84">
        <v>41581</v>
      </c>
      <c r="H33" s="84">
        <v>41581</v>
      </c>
      <c r="I33" s="85" t="s">
        <v>24</v>
      </c>
      <c r="J33" s="88">
        <v>7620.18</v>
      </c>
      <c r="K33" s="88">
        <v>0</v>
      </c>
      <c r="L33" s="89">
        <v>7620.18</v>
      </c>
      <c r="M33" s="82" t="str">
        <f t="shared" si="0"/>
        <v>DC</v>
      </c>
      <c r="N33" s="82" t="s">
        <v>971</v>
      </c>
      <c r="P33" s="75">
        <f>VLOOKUP(F33,[1]!REGTEaflewerdatum,4,0)</f>
        <v>41582</v>
      </c>
      <c r="Q33" s="91">
        <f t="shared" si="1"/>
        <v>41581</v>
      </c>
      <c r="T33" s="94">
        <f t="shared" si="2"/>
        <v>41600</v>
      </c>
      <c r="U33" s="80">
        <f t="shared" si="3"/>
        <v>19</v>
      </c>
      <c r="W33" s="95">
        <f t="shared" si="4"/>
        <v>19</v>
      </c>
    </row>
    <row r="34" spans="1:23" hidden="1" x14ac:dyDescent="0.5">
      <c r="A34" s="83">
        <v>660800</v>
      </c>
      <c r="B34" s="84"/>
      <c r="C34" s="85" t="s">
        <v>15</v>
      </c>
      <c r="D34" s="86">
        <v>13157</v>
      </c>
      <c r="E34" s="87"/>
      <c r="F34" s="86">
        <v>2667</v>
      </c>
      <c r="G34" s="84">
        <v>41581</v>
      </c>
      <c r="H34" s="84">
        <v>41581</v>
      </c>
      <c r="I34" s="85" t="s">
        <v>24</v>
      </c>
      <c r="J34" s="88">
        <v>-257.58</v>
      </c>
      <c r="K34" s="88">
        <v>0</v>
      </c>
      <c r="L34" s="89">
        <v>-257.58</v>
      </c>
      <c r="M34" s="82" t="str">
        <f t="shared" si="0"/>
        <v>DC</v>
      </c>
      <c r="P34" s="75">
        <f>VLOOKUP(F34,[1]!REGTEaflewerdatum,4,0)</f>
        <v>41582</v>
      </c>
      <c r="Q34" s="91">
        <f t="shared" si="1"/>
        <v>41581</v>
      </c>
      <c r="T34" s="94">
        <f t="shared" si="2"/>
        <v>41600</v>
      </c>
      <c r="U34" s="80">
        <f t="shared" si="3"/>
        <v>19</v>
      </c>
      <c r="W34" s="95">
        <f t="shared" si="4"/>
        <v>19</v>
      </c>
    </row>
    <row r="35" spans="1:23" hidden="1" x14ac:dyDescent="0.5">
      <c r="A35" s="83">
        <v>660801</v>
      </c>
      <c r="B35" s="84"/>
      <c r="C35" s="85" t="s">
        <v>10</v>
      </c>
      <c r="D35" s="86">
        <v>13153</v>
      </c>
      <c r="E35" s="87"/>
      <c r="F35" s="86">
        <v>2666</v>
      </c>
      <c r="G35" s="84">
        <v>41581</v>
      </c>
      <c r="H35" s="84">
        <v>41581</v>
      </c>
      <c r="I35" s="85" t="s">
        <v>24</v>
      </c>
      <c r="J35" s="88">
        <v>7338.43</v>
      </c>
      <c r="K35" s="88">
        <v>453.47</v>
      </c>
      <c r="L35" s="89">
        <v>7791.9</v>
      </c>
      <c r="M35" s="82" t="str">
        <f t="shared" si="0"/>
        <v>DC</v>
      </c>
      <c r="N35" s="82" t="s">
        <v>971</v>
      </c>
      <c r="P35" s="75">
        <f>VLOOKUP(F35,[1]!REGTEaflewerdatum,4,0)</f>
        <v>41582</v>
      </c>
      <c r="Q35" s="91">
        <f t="shared" si="1"/>
        <v>41581</v>
      </c>
      <c r="T35" s="94">
        <f t="shared" si="2"/>
        <v>41600</v>
      </c>
      <c r="U35" s="80">
        <f t="shared" si="3"/>
        <v>19</v>
      </c>
      <c r="W35" s="95">
        <f t="shared" si="4"/>
        <v>19</v>
      </c>
    </row>
    <row r="36" spans="1:23" hidden="1" x14ac:dyDescent="0.5">
      <c r="A36" s="83">
        <v>660802</v>
      </c>
      <c r="B36" s="84"/>
      <c r="C36" s="85" t="s">
        <v>10</v>
      </c>
      <c r="D36" s="86">
        <v>13154</v>
      </c>
      <c r="E36" s="87"/>
      <c r="F36" s="86">
        <v>2713</v>
      </c>
      <c r="G36" s="84">
        <v>41581</v>
      </c>
      <c r="H36" s="84">
        <v>41581</v>
      </c>
      <c r="I36" s="85" t="s">
        <v>24</v>
      </c>
      <c r="J36" s="88">
        <v>4324</v>
      </c>
      <c r="K36" s="88">
        <v>605.36</v>
      </c>
      <c r="L36" s="89">
        <v>4929.3599999999997</v>
      </c>
      <c r="M36" s="82" t="str">
        <f t="shared" si="0"/>
        <v>DC</v>
      </c>
      <c r="N36" s="82" t="s">
        <v>971</v>
      </c>
      <c r="P36" s="75">
        <f>VLOOKUP(F36,[1]!REGTEaflewerdatum,4,0)</f>
        <v>41579</v>
      </c>
      <c r="Q36" s="91">
        <f t="shared" si="1"/>
        <v>41581</v>
      </c>
      <c r="T36" s="94">
        <f t="shared" si="2"/>
        <v>41600</v>
      </c>
      <c r="U36" s="80">
        <f t="shared" si="3"/>
        <v>19</v>
      </c>
      <c r="W36" s="95">
        <f t="shared" si="4"/>
        <v>19</v>
      </c>
    </row>
    <row r="37" spans="1:23" hidden="1" x14ac:dyDescent="0.5">
      <c r="A37" s="83">
        <v>661017</v>
      </c>
      <c r="B37" s="84"/>
      <c r="C37" s="85" t="s">
        <v>10</v>
      </c>
      <c r="D37" s="86">
        <v>13155</v>
      </c>
      <c r="E37" s="87"/>
      <c r="F37" s="86">
        <v>2662</v>
      </c>
      <c r="G37" s="84">
        <v>41581</v>
      </c>
      <c r="H37" s="84">
        <v>41581</v>
      </c>
      <c r="I37" s="85" t="s">
        <v>24</v>
      </c>
      <c r="J37" s="88">
        <v>59846.400000000001</v>
      </c>
      <c r="K37" s="88">
        <v>8378.49</v>
      </c>
      <c r="L37" s="89">
        <v>68224.89</v>
      </c>
      <c r="M37" s="82" t="str">
        <f t="shared" si="0"/>
        <v>DC</v>
      </c>
      <c r="N37" s="82" t="s">
        <v>971</v>
      </c>
      <c r="P37" s="75">
        <f>VLOOKUP(F37,[1]!REGTEaflewerdatum,4,0)</f>
        <v>41551</v>
      </c>
      <c r="Q37" s="91">
        <f t="shared" si="1"/>
        <v>41581</v>
      </c>
      <c r="T37" s="94">
        <f t="shared" si="2"/>
        <v>41600</v>
      </c>
      <c r="U37" s="80">
        <f t="shared" si="3"/>
        <v>19</v>
      </c>
      <c r="W37" s="95">
        <f t="shared" si="4"/>
        <v>19</v>
      </c>
    </row>
    <row r="38" spans="1:23" hidden="1" x14ac:dyDescent="0.5">
      <c r="A38" s="83" t="s">
        <v>27</v>
      </c>
      <c r="B38" s="84"/>
      <c r="C38" s="85" t="s">
        <v>10</v>
      </c>
      <c r="D38" s="86">
        <v>13137</v>
      </c>
      <c r="E38" s="87"/>
      <c r="F38" s="86">
        <v>2684</v>
      </c>
      <c r="G38" s="84">
        <v>41582</v>
      </c>
      <c r="H38" s="84">
        <v>41582</v>
      </c>
      <c r="I38" s="85" t="s">
        <v>28</v>
      </c>
      <c r="J38" s="88">
        <v>6507</v>
      </c>
      <c r="K38" s="88">
        <v>0</v>
      </c>
      <c r="L38" s="89">
        <v>6507</v>
      </c>
      <c r="M38" s="82" t="str">
        <f t="shared" si="0"/>
        <v>DI</v>
      </c>
      <c r="N38" s="82" t="s">
        <v>971</v>
      </c>
      <c r="P38" s="75">
        <f>VLOOKUP(F38,[1]!REGTEaflewerdatum,4,0)</f>
        <v>41583</v>
      </c>
      <c r="Q38" s="91">
        <f t="shared" si="1"/>
        <v>41582</v>
      </c>
      <c r="R38" s="92" t="s">
        <v>327</v>
      </c>
      <c r="S38" s="93">
        <v>41625</v>
      </c>
      <c r="T38" s="94">
        <f t="shared" si="2"/>
        <v>41612</v>
      </c>
      <c r="U38" s="80">
        <f t="shared" si="3"/>
        <v>30</v>
      </c>
      <c r="W38" s="95">
        <f t="shared" si="4"/>
        <v>30</v>
      </c>
    </row>
    <row r="39" spans="1:23" hidden="1" x14ac:dyDescent="0.5">
      <c r="A39" s="83" t="s">
        <v>65</v>
      </c>
      <c r="B39" s="84"/>
      <c r="C39" s="85" t="s">
        <v>10</v>
      </c>
      <c r="D39" s="86">
        <v>13140</v>
      </c>
      <c r="E39" s="87"/>
      <c r="F39" s="86">
        <v>2690</v>
      </c>
      <c r="G39" s="84">
        <v>41582</v>
      </c>
      <c r="H39" s="84">
        <v>41574</v>
      </c>
      <c r="I39" s="85" t="s">
        <v>64</v>
      </c>
      <c r="J39" s="88">
        <v>900</v>
      </c>
      <c r="K39" s="88">
        <v>0</v>
      </c>
      <c r="L39" s="89">
        <v>900</v>
      </c>
      <c r="M39" s="82" t="str">
        <f t="shared" si="0"/>
        <v>DI</v>
      </c>
      <c r="N39" s="82" t="s">
        <v>971</v>
      </c>
      <c r="P39" s="75">
        <f>VLOOKUP(F39,[1]!REGTEaflewerdatum,4,0)</f>
        <v>41582</v>
      </c>
      <c r="Q39" s="91" t="str">
        <f t="shared" si="1"/>
        <v>ok</v>
      </c>
      <c r="R39" s="92" t="s">
        <v>329</v>
      </c>
      <c r="S39" s="93">
        <f>G39+3</f>
        <v>41585</v>
      </c>
      <c r="T39" s="94">
        <f t="shared" si="2"/>
        <v>41583</v>
      </c>
      <c r="U39" s="80">
        <f t="shared" si="3"/>
        <v>1</v>
      </c>
      <c r="W39" s="95">
        <f t="shared" si="4"/>
        <v>1</v>
      </c>
    </row>
    <row r="40" spans="1:23" x14ac:dyDescent="0.5">
      <c r="A40" s="83">
        <v>817021851</v>
      </c>
      <c r="B40" s="84"/>
      <c r="C40" s="85" t="s">
        <v>10</v>
      </c>
      <c r="D40" s="86">
        <v>13160</v>
      </c>
      <c r="E40" s="87"/>
      <c r="F40" s="86">
        <v>2689</v>
      </c>
      <c r="G40" s="84">
        <v>41582</v>
      </c>
      <c r="H40" s="84">
        <v>41582</v>
      </c>
      <c r="I40" s="85" t="s">
        <v>26</v>
      </c>
      <c r="J40" s="88">
        <v>6228.52</v>
      </c>
      <c r="K40" s="88">
        <v>653.91</v>
      </c>
      <c r="L40" s="89">
        <v>6882.43</v>
      </c>
      <c r="M40" s="82" t="str">
        <f t="shared" si="0"/>
        <v>DS</v>
      </c>
      <c r="N40" s="82" t="s">
        <v>971</v>
      </c>
      <c r="P40" s="75">
        <f>VLOOKUP(F40,[1]!REGTEaflewerdatum,4,0)</f>
        <v>41583</v>
      </c>
      <c r="Q40" s="91">
        <f t="shared" si="1"/>
        <v>41582</v>
      </c>
      <c r="T40" s="94">
        <f t="shared" si="2"/>
        <v>41612</v>
      </c>
      <c r="U40" s="80">
        <f t="shared" si="3"/>
        <v>30</v>
      </c>
      <c r="W40" s="95">
        <f t="shared" si="4"/>
        <v>30</v>
      </c>
    </row>
    <row r="41" spans="1:23" x14ac:dyDescent="0.5">
      <c r="A41" s="83">
        <v>817021851</v>
      </c>
      <c r="B41" s="84"/>
      <c r="C41" s="85" t="s">
        <v>15</v>
      </c>
      <c r="D41" s="86">
        <v>13212</v>
      </c>
      <c r="E41" s="87"/>
      <c r="F41" s="86">
        <v>2689</v>
      </c>
      <c r="G41" s="84">
        <v>41582</v>
      </c>
      <c r="H41" s="84">
        <v>41582</v>
      </c>
      <c r="I41" s="85" t="s">
        <v>26</v>
      </c>
      <c r="J41" s="88">
        <v>-127.06</v>
      </c>
      <c r="K41" s="88">
        <v>-17.79</v>
      </c>
      <c r="L41" s="89">
        <v>-144.85</v>
      </c>
      <c r="M41" s="82" t="str">
        <f t="shared" si="0"/>
        <v>DS</v>
      </c>
      <c r="P41" s="75">
        <f>VLOOKUP(F41,[1]!REGTEaflewerdatum,4,0)</f>
        <v>41583</v>
      </c>
      <c r="Q41" s="91">
        <f t="shared" si="1"/>
        <v>41582</v>
      </c>
      <c r="T41" s="94">
        <f t="shared" si="2"/>
        <v>41612</v>
      </c>
      <c r="U41" s="80">
        <f t="shared" si="3"/>
        <v>30</v>
      </c>
      <c r="W41" s="95">
        <f t="shared" si="4"/>
        <v>30</v>
      </c>
    </row>
    <row r="42" spans="1:23" x14ac:dyDescent="0.5">
      <c r="A42" s="83" t="s">
        <v>19</v>
      </c>
      <c r="B42" s="84"/>
      <c r="C42" s="85" t="s">
        <v>10</v>
      </c>
      <c r="D42" s="86">
        <v>13139</v>
      </c>
      <c r="E42" s="87"/>
      <c r="F42" s="86">
        <v>2693</v>
      </c>
      <c r="G42" s="84">
        <v>41582</v>
      </c>
      <c r="H42" s="84">
        <v>41582</v>
      </c>
      <c r="I42" s="85" t="s">
        <v>20</v>
      </c>
      <c r="J42" s="88">
        <v>768.42</v>
      </c>
      <c r="K42" s="88">
        <v>107.58</v>
      </c>
      <c r="L42" s="89">
        <v>876</v>
      </c>
      <c r="M42" s="82" t="str">
        <f t="shared" si="0"/>
        <v>DS</v>
      </c>
      <c r="N42" s="82" t="s">
        <v>971</v>
      </c>
      <c r="P42" s="75">
        <f>VLOOKUP(F42,[1]!REGTEaflewerdatum,4,0)</f>
        <v>41582</v>
      </c>
      <c r="Q42" s="91" t="str">
        <f t="shared" si="1"/>
        <v>ok</v>
      </c>
      <c r="T42" s="94">
        <f t="shared" si="2"/>
        <v>41612</v>
      </c>
      <c r="U42" s="80">
        <f t="shared" si="3"/>
        <v>30</v>
      </c>
      <c r="W42" s="95">
        <f t="shared" si="4"/>
        <v>30</v>
      </c>
    </row>
    <row r="43" spans="1:23" x14ac:dyDescent="0.5">
      <c r="A43" s="83" t="s">
        <v>61</v>
      </c>
      <c r="B43" s="84"/>
      <c r="C43" s="85" t="s">
        <v>10</v>
      </c>
      <c r="D43" s="86">
        <v>13138</v>
      </c>
      <c r="E43" s="87"/>
      <c r="F43" s="86">
        <v>2685</v>
      </c>
      <c r="G43" s="84">
        <v>41582</v>
      </c>
      <c r="H43" s="84">
        <v>41582</v>
      </c>
      <c r="I43" s="85" t="s">
        <v>60</v>
      </c>
      <c r="J43" s="88">
        <v>11315.89</v>
      </c>
      <c r="K43" s="88">
        <v>1584.22</v>
      </c>
      <c r="L43" s="89">
        <v>12900.11</v>
      </c>
      <c r="M43" s="82" t="str">
        <f t="shared" si="0"/>
        <v>DS</v>
      </c>
      <c r="N43" s="82" t="s">
        <v>971</v>
      </c>
      <c r="P43" s="75">
        <f>VLOOKUP(F43,[1]!REGTEaflewerdatum,4,0)</f>
        <v>41582</v>
      </c>
      <c r="Q43" s="91" t="str">
        <f t="shared" si="1"/>
        <v>ok</v>
      </c>
      <c r="T43" s="94">
        <f t="shared" si="2"/>
        <v>41612</v>
      </c>
      <c r="U43" s="80">
        <f t="shared" si="3"/>
        <v>30</v>
      </c>
      <c r="W43" s="95">
        <f t="shared" si="4"/>
        <v>30</v>
      </c>
    </row>
    <row r="44" spans="1:23" hidden="1" x14ac:dyDescent="0.5">
      <c r="A44" s="83" t="s">
        <v>33</v>
      </c>
      <c r="B44" s="84"/>
      <c r="C44" s="85" t="s">
        <v>10</v>
      </c>
      <c r="D44" s="86">
        <v>13189</v>
      </c>
      <c r="E44" s="87"/>
      <c r="F44" s="86">
        <v>2696</v>
      </c>
      <c r="G44" s="84">
        <v>41583</v>
      </c>
      <c r="H44" s="84">
        <v>41582</v>
      </c>
      <c r="I44" s="85" t="s">
        <v>32</v>
      </c>
      <c r="J44" s="88">
        <v>1742.75</v>
      </c>
      <c r="K44" s="88">
        <v>0</v>
      </c>
      <c r="L44" s="89">
        <v>1742.75</v>
      </c>
      <c r="M44" s="82" t="str">
        <f t="shared" si="0"/>
        <v>DI</v>
      </c>
      <c r="N44" s="82" t="s">
        <v>971</v>
      </c>
      <c r="P44" s="75">
        <f>VLOOKUP(F44,[1]!REGTEaflewerdatum,4,0)</f>
        <v>41582</v>
      </c>
      <c r="Q44" s="91">
        <f t="shared" si="1"/>
        <v>41583</v>
      </c>
      <c r="R44" s="92" t="s">
        <v>329</v>
      </c>
      <c r="S44" s="93">
        <f>G44</f>
        <v>41583</v>
      </c>
      <c r="T44" s="94">
        <f t="shared" si="2"/>
        <v>41590</v>
      </c>
      <c r="U44" s="80">
        <f t="shared" si="3"/>
        <v>7</v>
      </c>
      <c r="W44" s="95">
        <f t="shared" si="4"/>
        <v>7</v>
      </c>
    </row>
    <row r="45" spans="1:23" x14ac:dyDescent="0.5">
      <c r="A45" s="83">
        <v>11845889</v>
      </c>
      <c r="B45" s="84"/>
      <c r="C45" s="85" t="s">
        <v>10</v>
      </c>
      <c r="D45" s="86">
        <v>13210</v>
      </c>
      <c r="E45" s="87"/>
      <c r="F45" s="86">
        <v>2687</v>
      </c>
      <c r="G45" s="84">
        <v>41583</v>
      </c>
      <c r="H45" s="84">
        <v>41583</v>
      </c>
      <c r="I45" s="85" t="s">
        <v>14</v>
      </c>
      <c r="J45" s="88">
        <v>504</v>
      </c>
      <c r="K45" s="88">
        <v>70.56</v>
      </c>
      <c r="L45" s="89">
        <v>574.55999999999995</v>
      </c>
      <c r="M45" s="82" t="str">
        <f t="shared" si="0"/>
        <v>DS</v>
      </c>
      <c r="N45" s="82" t="s">
        <v>971</v>
      </c>
      <c r="P45" s="75">
        <f>VLOOKUP(F45,[1]!REGTEaflewerdatum,4,0)</f>
        <v>41583</v>
      </c>
      <c r="Q45" s="91" t="str">
        <f t="shared" si="1"/>
        <v>ok</v>
      </c>
      <c r="T45" s="94">
        <f t="shared" si="2"/>
        <v>41613</v>
      </c>
      <c r="U45" s="80">
        <f t="shared" si="3"/>
        <v>30</v>
      </c>
      <c r="W45" s="95">
        <f t="shared" si="4"/>
        <v>30</v>
      </c>
    </row>
    <row r="46" spans="1:23" x14ac:dyDescent="0.5">
      <c r="A46" s="83">
        <v>11845889</v>
      </c>
      <c r="B46" s="84"/>
      <c r="C46" s="85" t="s">
        <v>15</v>
      </c>
      <c r="D46" s="86">
        <v>13211</v>
      </c>
      <c r="E46" s="87"/>
      <c r="F46" s="86">
        <v>2687</v>
      </c>
      <c r="G46" s="84">
        <v>41583</v>
      </c>
      <c r="H46" s="84">
        <v>41583</v>
      </c>
      <c r="I46" s="85" t="s">
        <v>14</v>
      </c>
      <c r="J46" s="88">
        <v>-41.6</v>
      </c>
      <c r="K46" s="88">
        <v>-5.82</v>
      </c>
      <c r="L46" s="89">
        <v>-47.42</v>
      </c>
      <c r="M46" s="82" t="str">
        <f t="shared" si="0"/>
        <v>DS</v>
      </c>
      <c r="P46" s="75">
        <f>VLOOKUP(F46,[1]!REGTEaflewerdatum,4,0)</f>
        <v>41583</v>
      </c>
      <c r="Q46" s="91" t="str">
        <f t="shared" si="1"/>
        <v>ok</v>
      </c>
      <c r="T46" s="94">
        <f t="shared" si="2"/>
        <v>41613</v>
      </c>
      <c r="U46" s="80">
        <f t="shared" si="3"/>
        <v>30</v>
      </c>
      <c r="W46" s="95">
        <f t="shared" si="4"/>
        <v>30</v>
      </c>
    </row>
    <row r="47" spans="1:23" x14ac:dyDescent="0.5">
      <c r="A47" s="83">
        <v>11845890</v>
      </c>
      <c r="B47" s="84"/>
      <c r="C47" s="85" t="s">
        <v>10</v>
      </c>
      <c r="D47" s="86">
        <v>13159</v>
      </c>
      <c r="E47" s="87"/>
      <c r="F47" s="86">
        <v>2688</v>
      </c>
      <c r="G47" s="84">
        <v>41583</v>
      </c>
      <c r="H47" s="84">
        <v>41582</v>
      </c>
      <c r="I47" s="85" t="s">
        <v>14</v>
      </c>
      <c r="J47" s="88">
        <v>6324.24</v>
      </c>
      <c r="K47" s="88">
        <v>555.28</v>
      </c>
      <c r="L47" s="89">
        <v>6879.52</v>
      </c>
      <c r="M47" s="82" t="str">
        <f t="shared" si="0"/>
        <v>DS</v>
      </c>
      <c r="N47" s="82" t="s">
        <v>971</v>
      </c>
      <c r="P47" s="75">
        <f>VLOOKUP(F47,[1]!REGTEaflewerdatum,4,0)</f>
        <v>41583</v>
      </c>
      <c r="Q47" s="91" t="str">
        <f t="shared" si="1"/>
        <v>ok</v>
      </c>
      <c r="T47" s="94">
        <f t="shared" si="2"/>
        <v>41613</v>
      </c>
      <c r="U47" s="80">
        <f t="shared" si="3"/>
        <v>30</v>
      </c>
      <c r="W47" s="95">
        <f t="shared" si="4"/>
        <v>30</v>
      </c>
    </row>
    <row r="48" spans="1:23" x14ac:dyDescent="0.5">
      <c r="A48" s="83" t="s">
        <v>38</v>
      </c>
      <c r="B48" s="84"/>
      <c r="C48" s="85" t="s">
        <v>10</v>
      </c>
      <c r="D48" s="86">
        <v>13183</v>
      </c>
      <c r="E48" s="87"/>
      <c r="F48" s="86">
        <v>2686</v>
      </c>
      <c r="G48" s="84">
        <v>41583</v>
      </c>
      <c r="H48" s="84">
        <v>41583</v>
      </c>
      <c r="I48" s="85" t="s">
        <v>36</v>
      </c>
      <c r="J48" s="88">
        <v>6269.64</v>
      </c>
      <c r="K48" s="88">
        <v>553.36</v>
      </c>
      <c r="L48" s="89">
        <v>6823</v>
      </c>
      <c r="M48" s="82" t="str">
        <f t="shared" si="0"/>
        <v>DS</v>
      </c>
      <c r="N48" s="82" t="s">
        <v>971</v>
      </c>
      <c r="P48" s="75">
        <f>VLOOKUP(F48,[1]!REGTEaflewerdatum,4,0)</f>
        <v>41583</v>
      </c>
      <c r="Q48" s="91" t="str">
        <f t="shared" si="1"/>
        <v>ok</v>
      </c>
      <c r="T48" s="94">
        <f t="shared" si="2"/>
        <v>41613</v>
      </c>
      <c r="U48" s="80">
        <f t="shared" si="3"/>
        <v>30</v>
      </c>
      <c r="W48" s="95">
        <f t="shared" si="4"/>
        <v>30</v>
      </c>
    </row>
    <row r="49" spans="1:23" x14ac:dyDescent="0.5">
      <c r="A49" s="83">
        <v>603736721</v>
      </c>
      <c r="B49" s="84"/>
      <c r="C49" s="85" t="s">
        <v>10</v>
      </c>
      <c r="D49" s="86">
        <v>13182</v>
      </c>
      <c r="E49" s="87"/>
      <c r="F49" s="86">
        <v>2692</v>
      </c>
      <c r="G49" s="84">
        <v>41583</v>
      </c>
      <c r="H49" s="84">
        <v>41583</v>
      </c>
      <c r="I49" s="85" t="s">
        <v>23</v>
      </c>
      <c r="J49" s="88">
        <v>524.46</v>
      </c>
      <c r="K49" s="88">
        <v>37.14</v>
      </c>
      <c r="L49" s="89">
        <v>561.6</v>
      </c>
      <c r="M49" s="82" t="str">
        <f t="shared" si="0"/>
        <v>DS</v>
      </c>
      <c r="N49" s="82" t="s">
        <v>971</v>
      </c>
      <c r="P49" s="75">
        <f>VLOOKUP(F49,[1]!REGTEaflewerdatum,4,0)</f>
        <v>41583</v>
      </c>
      <c r="Q49" s="91" t="str">
        <f t="shared" si="1"/>
        <v>ok</v>
      </c>
      <c r="T49" s="94">
        <f t="shared" si="2"/>
        <v>41613</v>
      </c>
      <c r="U49" s="80">
        <f t="shared" si="3"/>
        <v>30</v>
      </c>
      <c r="W49" s="95">
        <f t="shared" si="4"/>
        <v>30</v>
      </c>
    </row>
    <row r="50" spans="1:23" x14ac:dyDescent="0.5">
      <c r="A50" s="83">
        <v>160742</v>
      </c>
      <c r="B50" s="84"/>
      <c r="C50" s="85" t="s">
        <v>10</v>
      </c>
      <c r="D50" s="86">
        <v>13188</v>
      </c>
      <c r="E50" s="87"/>
      <c r="F50" s="86">
        <v>2695</v>
      </c>
      <c r="G50" s="84">
        <v>41583</v>
      </c>
      <c r="H50" s="84">
        <v>41583</v>
      </c>
      <c r="I50" s="85" t="s">
        <v>18</v>
      </c>
      <c r="J50" s="88">
        <v>391.68</v>
      </c>
      <c r="K50" s="88">
        <v>18.3</v>
      </c>
      <c r="L50" s="89">
        <v>409.98</v>
      </c>
      <c r="M50" s="82" t="str">
        <f t="shared" si="0"/>
        <v>DS</v>
      </c>
      <c r="N50" s="82" t="s">
        <v>971</v>
      </c>
      <c r="P50" s="75">
        <f>VLOOKUP(F50,[1]!REGTEaflewerdatum,4,0)</f>
        <v>41583</v>
      </c>
      <c r="Q50" s="91" t="str">
        <f t="shared" si="1"/>
        <v>ok</v>
      </c>
      <c r="T50" s="94">
        <f t="shared" si="2"/>
        <v>41613</v>
      </c>
      <c r="U50" s="80">
        <f t="shared" si="3"/>
        <v>30</v>
      </c>
      <c r="W50" s="95">
        <f t="shared" si="4"/>
        <v>30</v>
      </c>
    </row>
    <row r="51" spans="1:23" hidden="1" x14ac:dyDescent="0.5">
      <c r="A51" s="83" t="s">
        <v>29</v>
      </c>
      <c r="B51" s="84"/>
      <c r="C51" s="85" t="s">
        <v>10</v>
      </c>
      <c r="D51" s="86">
        <v>13209</v>
      </c>
      <c r="E51" s="87"/>
      <c r="F51" s="86">
        <v>2698</v>
      </c>
      <c r="G51" s="84">
        <v>41584</v>
      </c>
      <c r="H51" s="84">
        <v>41583</v>
      </c>
      <c r="I51" s="85" t="s">
        <v>28</v>
      </c>
      <c r="J51" s="88">
        <v>2222</v>
      </c>
      <c r="K51" s="88">
        <v>0</v>
      </c>
      <c r="L51" s="89">
        <v>2222</v>
      </c>
      <c r="M51" s="82" t="str">
        <f t="shared" si="0"/>
        <v>DI</v>
      </c>
      <c r="N51" s="82" t="s">
        <v>971</v>
      </c>
      <c r="P51" s="75">
        <f>VLOOKUP(F51,[1]!REGTEaflewerdatum,4,0)</f>
        <v>41583</v>
      </c>
      <c r="Q51" s="91">
        <f t="shared" si="1"/>
        <v>41584</v>
      </c>
      <c r="R51" s="92" t="s">
        <v>327</v>
      </c>
      <c r="S51" s="93">
        <v>41625</v>
      </c>
      <c r="T51" s="94">
        <f t="shared" si="2"/>
        <v>41614</v>
      </c>
      <c r="U51" s="80">
        <f t="shared" si="3"/>
        <v>30</v>
      </c>
      <c r="W51" s="95">
        <f t="shared" si="4"/>
        <v>30</v>
      </c>
    </row>
    <row r="52" spans="1:23" x14ac:dyDescent="0.5">
      <c r="A52" s="83" t="s">
        <v>47</v>
      </c>
      <c r="B52" s="84"/>
      <c r="C52" s="85" t="s">
        <v>10</v>
      </c>
      <c r="D52" s="86">
        <v>13287</v>
      </c>
      <c r="E52" s="87"/>
      <c r="F52" s="86">
        <v>2697</v>
      </c>
      <c r="G52" s="84">
        <v>41584</v>
      </c>
      <c r="H52" s="84">
        <v>41583</v>
      </c>
      <c r="I52" s="85" t="s">
        <v>48</v>
      </c>
      <c r="J52" s="88">
        <v>13695</v>
      </c>
      <c r="K52" s="88">
        <v>1917.3</v>
      </c>
      <c r="L52" s="89">
        <v>15612.3</v>
      </c>
      <c r="M52" s="82" t="str">
        <f t="shared" si="0"/>
        <v>DS</v>
      </c>
      <c r="N52" s="82" t="s">
        <v>971</v>
      </c>
      <c r="P52" s="75">
        <f>VLOOKUP(F52,[1]!REGTEaflewerdatum,4,0)</f>
        <v>41584</v>
      </c>
      <c r="Q52" s="91" t="str">
        <f t="shared" si="1"/>
        <v>ok</v>
      </c>
      <c r="T52" s="94">
        <f t="shared" si="2"/>
        <v>41614</v>
      </c>
      <c r="U52" s="80">
        <f t="shared" si="3"/>
        <v>30</v>
      </c>
      <c r="W52" s="95">
        <f t="shared" si="4"/>
        <v>30</v>
      </c>
    </row>
    <row r="53" spans="1:23" x14ac:dyDescent="0.5">
      <c r="A53" s="83" t="s">
        <v>49</v>
      </c>
      <c r="B53" s="84"/>
      <c r="C53" s="85" t="s">
        <v>10</v>
      </c>
      <c r="D53" s="86">
        <v>13289</v>
      </c>
      <c r="E53" s="87"/>
      <c r="F53" s="86">
        <v>2697</v>
      </c>
      <c r="G53" s="84">
        <v>41584</v>
      </c>
      <c r="H53" s="84">
        <v>41583</v>
      </c>
      <c r="I53" s="85" t="s">
        <v>48</v>
      </c>
      <c r="J53" s="88">
        <v>13695</v>
      </c>
      <c r="K53" s="88">
        <v>1917.3</v>
      </c>
      <c r="L53" s="89">
        <v>15612.3</v>
      </c>
      <c r="M53" s="82" t="str">
        <f t="shared" si="0"/>
        <v>DS</v>
      </c>
      <c r="N53" s="82" t="s">
        <v>971</v>
      </c>
      <c r="P53" s="75">
        <f>VLOOKUP(F53,[1]!REGTEaflewerdatum,4,0)</f>
        <v>41584</v>
      </c>
      <c r="Q53" s="91" t="str">
        <f t="shared" si="1"/>
        <v>ok</v>
      </c>
      <c r="T53" s="94">
        <f t="shared" si="2"/>
        <v>41614</v>
      </c>
      <c r="U53" s="80">
        <f t="shared" si="3"/>
        <v>30</v>
      </c>
      <c r="W53" s="95">
        <f t="shared" si="4"/>
        <v>30</v>
      </c>
    </row>
    <row r="54" spans="1:23" x14ac:dyDescent="0.5">
      <c r="A54" s="83" t="s">
        <v>50</v>
      </c>
      <c r="B54" s="84"/>
      <c r="C54" s="85" t="s">
        <v>10</v>
      </c>
      <c r="D54" s="86">
        <v>13281</v>
      </c>
      <c r="E54" s="87"/>
      <c r="F54" s="86">
        <v>2697</v>
      </c>
      <c r="G54" s="84">
        <v>41584</v>
      </c>
      <c r="H54" s="84">
        <v>41583</v>
      </c>
      <c r="I54" s="85" t="s">
        <v>48</v>
      </c>
      <c r="J54" s="88">
        <v>14110</v>
      </c>
      <c r="K54" s="88">
        <v>1975.4</v>
      </c>
      <c r="L54" s="89">
        <v>16085.4</v>
      </c>
      <c r="M54" s="82" t="str">
        <f t="shared" si="0"/>
        <v>DS</v>
      </c>
      <c r="N54" s="82" t="s">
        <v>971</v>
      </c>
      <c r="P54" s="75">
        <f>VLOOKUP(F54,[1]!REGTEaflewerdatum,4,0)</f>
        <v>41584</v>
      </c>
      <c r="Q54" s="91" t="str">
        <f t="shared" si="1"/>
        <v>ok</v>
      </c>
      <c r="T54" s="94">
        <f t="shared" si="2"/>
        <v>41614</v>
      </c>
      <c r="U54" s="80">
        <f t="shared" si="3"/>
        <v>30</v>
      </c>
      <c r="W54" s="95">
        <f t="shared" si="4"/>
        <v>30</v>
      </c>
    </row>
    <row r="55" spans="1:23" x14ac:dyDescent="0.5">
      <c r="A55" s="83" t="s">
        <v>51</v>
      </c>
      <c r="B55" s="84"/>
      <c r="C55" s="85" t="s">
        <v>10</v>
      </c>
      <c r="D55" s="86">
        <v>13282</v>
      </c>
      <c r="E55" s="87"/>
      <c r="F55" s="86">
        <v>2697</v>
      </c>
      <c r="G55" s="84">
        <v>41584</v>
      </c>
      <c r="H55" s="84">
        <v>41583</v>
      </c>
      <c r="I55" s="85" t="s">
        <v>48</v>
      </c>
      <c r="J55" s="88">
        <v>5613.19</v>
      </c>
      <c r="K55" s="88">
        <v>785.84</v>
      </c>
      <c r="L55" s="89">
        <v>6399.03</v>
      </c>
      <c r="M55" s="82" t="str">
        <f t="shared" si="0"/>
        <v>DS</v>
      </c>
      <c r="N55" s="82" t="s">
        <v>971</v>
      </c>
      <c r="P55" s="75">
        <f>VLOOKUP(F55,[1]!REGTEaflewerdatum,4,0)</f>
        <v>41584</v>
      </c>
      <c r="Q55" s="91" t="str">
        <f t="shared" si="1"/>
        <v>ok</v>
      </c>
      <c r="T55" s="94">
        <f t="shared" si="2"/>
        <v>41614</v>
      </c>
      <c r="U55" s="80">
        <f t="shared" si="3"/>
        <v>30</v>
      </c>
      <c r="W55" s="95">
        <f t="shared" si="4"/>
        <v>30</v>
      </c>
    </row>
    <row r="56" spans="1:23" x14ac:dyDescent="0.5">
      <c r="A56" s="83" t="s">
        <v>51</v>
      </c>
      <c r="B56" s="84"/>
      <c r="C56" s="85" t="s">
        <v>10</v>
      </c>
      <c r="D56" s="86">
        <v>13283</v>
      </c>
      <c r="E56" s="87"/>
      <c r="F56" s="86">
        <v>2697</v>
      </c>
      <c r="G56" s="84">
        <v>41584</v>
      </c>
      <c r="H56" s="84">
        <v>41583</v>
      </c>
      <c r="I56" s="85" t="s">
        <v>48</v>
      </c>
      <c r="J56" s="88">
        <v>3360.45</v>
      </c>
      <c r="K56" s="88">
        <v>470.46</v>
      </c>
      <c r="L56" s="89">
        <v>3830.91</v>
      </c>
      <c r="M56" s="82" t="str">
        <f t="shared" si="0"/>
        <v>DS</v>
      </c>
      <c r="N56" s="82" t="s">
        <v>971</v>
      </c>
      <c r="P56" s="75">
        <f>VLOOKUP(F56,[1]!REGTEaflewerdatum,4,0)</f>
        <v>41584</v>
      </c>
      <c r="Q56" s="91" t="str">
        <f t="shared" si="1"/>
        <v>ok</v>
      </c>
      <c r="T56" s="94">
        <f t="shared" si="2"/>
        <v>41614</v>
      </c>
      <c r="U56" s="80">
        <f t="shared" si="3"/>
        <v>30</v>
      </c>
      <c r="W56" s="95">
        <f t="shared" si="4"/>
        <v>30</v>
      </c>
    </row>
    <row r="57" spans="1:23" x14ac:dyDescent="0.5">
      <c r="A57" s="83" t="s">
        <v>52</v>
      </c>
      <c r="B57" s="84"/>
      <c r="C57" s="85" t="s">
        <v>10</v>
      </c>
      <c r="D57" s="86">
        <v>13277</v>
      </c>
      <c r="E57" s="87"/>
      <c r="F57" s="86">
        <v>2697</v>
      </c>
      <c r="G57" s="84">
        <v>41584</v>
      </c>
      <c r="H57" s="84">
        <v>41583</v>
      </c>
      <c r="I57" s="85" t="s">
        <v>48</v>
      </c>
      <c r="J57" s="88">
        <v>2699.97</v>
      </c>
      <c r="K57" s="88">
        <v>377.99</v>
      </c>
      <c r="L57" s="89">
        <v>3077.96</v>
      </c>
      <c r="M57" s="82" t="str">
        <f t="shared" si="0"/>
        <v>DS</v>
      </c>
      <c r="N57" s="82" t="s">
        <v>971</v>
      </c>
      <c r="P57" s="75">
        <f>VLOOKUP(F57,[1]!REGTEaflewerdatum,4,0)</f>
        <v>41584</v>
      </c>
      <c r="Q57" s="91" t="str">
        <f t="shared" si="1"/>
        <v>ok</v>
      </c>
      <c r="T57" s="94">
        <f t="shared" si="2"/>
        <v>41614</v>
      </c>
      <c r="U57" s="80">
        <f t="shared" si="3"/>
        <v>30</v>
      </c>
      <c r="W57" s="95">
        <f t="shared" si="4"/>
        <v>30</v>
      </c>
    </row>
    <row r="58" spans="1:23" x14ac:dyDescent="0.5">
      <c r="A58" s="83" t="s">
        <v>52</v>
      </c>
      <c r="B58" s="84"/>
      <c r="C58" s="85" t="s">
        <v>10</v>
      </c>
      <c r="D58" s="86">
        <v>13278</v>
      </c>
      <c r="E58" s="87"/>
      <c r="F58" s="86">
        <v>2697</v>
      </c>
      <c r="G58" s="84">
        <v>41584</v>
      </c>
      <c r="H58" s="84">
        <v>41583</v>
      </c>
      <c r="I58" s="85" t="s">
        <v>48</v>
      </c>
      <c r="J58" s="88">
        <v>1592.9</v>
      </c>
      <c r="K58" s="88">
        <v>223.01</v>
      </c>
      <c r="L58" s="89">
        <v>1815.91</v>
      </c>
      <c r="M58" s="82" t="str">
        <f t="shared" si="0"/>
        <v>DS</v>
      </c>
      <c r="N58" s="82" t="s">
        <v>971</v>
      </c>
      <c r="P58" s="75">
        <f>VLOOKUP(F58,[1]!REGTEaflewerdatum,4,0)</f>
        <v>41584</v>
      </c>
      <c r="Q58" s="91" t="str">
        <f t="shared" si="1"/>
        <v>ok</v>
      </c>
      <c r="T58" s="94">
        <f t="shared" si="2"/>
        <v>41614</v>
      </c>
      <c r="U58" s="80">
        <f t="shared" si="3"/>
        <v>30</v>
      </c>
      <c r="W58" s="95">
        <f t="shared" si="4"/>
        <v>30</v>
      </c>
    </row>
    <row r="59" spans="1:23" x14ac:dyDescent="0.5">
      <c r="A59" s="83" t="s">
        <v>53</v>
      </c>
      <c r="B59" s="84"/>
      <c r="C59" s="85" t="s">
        <v>10</v>
      </c>
      <c r="D59" s="86">
        <v>13284</v>
      </c>
      <c r="E59" s="87"/>
      <c r="F59" s="86">
        <v>2697</v>
      </c>
      <c r="G59" s="84">
        <v>41584</v>
      </c>
      <c r="H59" s="84">
        <v>41583</v>
      </c>
      <c r="I59" s="85" t="s">
        <v>48</v>
      </c>
      <c r="J59" s="88">
        <v>2490</v>
      </c>
      <c r="K59" s="88">
        <v>348.6</v>
      </c>
      <c r="L59" s="89">
        <v>2838.6</v>
      </c>
      <c r="M59" s="82" t="str">
        <f t="shared" si="0"/>
        <v>DS</v>
      </c>
      <c r="N59" s="82" t="s">
        <v>971</v>
      </c>
      <c r="P59" s="75">
        <f>VLOOKUP(F59,[1]!REGTEaflewerdatum,4,0)</f>
        <v>41584</v>
      </c>
      <c r="Q59" s="91" t="str">
        <f t="shared" si="1"/>
        <v>ok</v>
      </c>
      <c r="T59" s="94">
        <f t="shared" si="2"/>
        <v>41614</v>
      </c>
      <c r="U59" s="80">
        <f t="shared" si="3"/>
        <v>30</v>
      </c>
      <c r="W59" s="95">
        <f t="shared" si="4"/>
        <v>30</v>
      </c>
    </row>
    <row r="60" spans="1:23" x14ac:dyDescent="0.5">
      <c r="A60" s="83" t="s">
        <v>54</v>
      </c>
      <c r="B60" s="84"/>
      <c r="C60" s="85" t="s">
        <v>10</v>
      </c>
      <c r="D60" s="86">
        <v>13285</v>
      </c>
      <c r="E60" s="87"/>
      <c r="F60" s="86">
        <v>2697</v>
      </c>
      <c r="G60" s="84">
        <v>41584</v>
      </c>
      <c r="H60" s="84">
        <v>41583</v>
      </c>
      <c r="I60" s="85" t="s">
        <v>48</v>
      </c>
      <c r="J60" s="88">
        <v>1589.5</v>
      </c>
      <c r="K60" s="88">
        <v>222.53</v>
      </c>
      <c r="L60" s="89">
        <v>1812.03</v>
      </c>
      <c r="M60" s="82" t="str">
        <f t="shared" si="0"/>
        <v>DS</v>
      </c>
      <c r="N60" s="82" t="s">
        <v>971</v>
      </c>
      <c r="P60" s="75">
        <f>VLOOKUP(F60,[1]!REGTEaflewerdatum,4,0)</f>
        <v>41584</v>
      </c>
      <c r="Q60" s="91" t="str">
        <f t="shared" si="1"/>
        <v>ok</v>
      </c>
      <c r="T60" s="94">
        <f t="shared" si="2"/>
        <v>41614</v>
      </c>
      <c r="U60" s="80">
        <f t="shared" si="3"/>
        <v>30</v>
      </c>
      <c r="W60" s="95">
        <f t="shared" si="4"/>
        <v>30</v>
      </c>
    </row>
    <row r="61" spans="1:23" x14ac:dyDescent="0.5">
      <c r="A61" s="83" t="s">
        <v>54</v>
      </c>
      <c r="B61" s="84"/>
      <c r="C61" s="85" t="s">
        <v>10</v>
      </c>
      <c r="D61" s="86">
        <v>13286</v>
      </c>
      <c r="E61" s="87"/>
      <c r="F61" s="86">
        <v>2697</v>
      </c>
      <c r="G61" s="84">
        <v>41584</v>
      </c>
      <c r="H61" s="84">
        <v>41583</v>
      </c>
      <c r="I61" s="85" t="s">
        <v>48</v>
      </c>
      <c r="J61" s="88">
        <v>1515.44</v>
      </c>
      <c r="K61" s="88">
        <v>212.16</v>
      </c>
      <c r="L61" s="89">
        <v>1727.6</v>
      </c>
      <c r="M61" s="82" t="str">
        <f t="shared" si="0"/>
        <v>DS</v>
      </c>
      <c r="N61" s="82" t="s">
        <v>971</v>
      </c>
      <c r="P61" s="75">
        <f>VLOOKUP(F61,[1]!REGTEaflewerdatum,4,0)</f>
        <v>41584</v>
      </c>
      <c r="Q61" s="91" t="str">
        <f t="shared" si="1"/>
        <v>ok</v>
      </c>
      <c r="T61" s="94">
        <f t="shared" si="2"/>
        <v>41614</v>
      </c>
      <c r="U61" s="80">
        <f t="shared" si="3"/>
        <v>30</v>
      </c>
      <c r="W61" s="95">
        <f t="shared" si="4"/>
        <v>30</v>
      </c>
    </row>
    <row r="62" spans="1:23" x14ac:dyDescent="0.5">
      <c r="A62" s="83" t="s">
        <v>55</v>
      </c>
      <c r="B62" s="84"/>
      <c r="C62" s="85" t="s">
        <v>10</v>
      </c>
      <c r="D62" s="86">
        <v>13279</v>
      </c>
      <c r="E62" s="87"/>
      <c r="F62" s="86">
        <v>2697</v>
      </c>
      <c r="G62" s="84">
        <v>41584</v>
      </c>
      <c r="H62" s="84">
        <v>41583</v>
      </c>
      <c r="I62" s="85" t="s">
        <v>48</v>
      </c>
      <c r="J62" s="88">
        <v>880.99</v>
      </c>
      <c r="K62" s="88">
        <v>123.34</v>
      </c>
      <c r="L62" s="89">
        <v>1004.33</v>
      </c>
      <c r="M62" s="82" t="str">
        <f t="shared" si="0"/>
        <v>DS</v>
      </c>
      <c r="N62" s="82" t="s">
        <v>971</v>
      </c>
      <c r="P62" s="75">
        <f>VLOOKUP(F62,[1]!REGTEaflewerdatum,4,0)</f>
        <v>41584</v>
      </c>
      <c r="Q62" s="91" t="str">
        <f t="shared" si="1"/>
        <v>ok</v>
      </c>
      <c r="T62" s="94">
        <f t="shared" si="2"/>
        <v>41614</v>
      </c>
      <c r="U62" s="80">
        <f t="shared" si="3"/>
        <v>30</v>
      </c>
      <c r="W62" s="95">
        <f t="shared" si="4"/>
        <v>30</v>
      </c>
    </row>
    <row r="63" spans="1:23" x14ac:dyDescent="0.5">
      <c r="A63" s="83" t="s">
        <v>55</v>
      </c>
      <c r="B63" s="84"/>
      <c r="C63" s="85" t="s">
        <v>10</v>
      </c>
      <c r="D63" s="86">
        <v>13280</v>
      </c>
      <c r="E63" s="87"/>
      <c r="F63" s="86">
        <v>2697</v>
      </c>
      <c r="G63" s="84">
        <v>41584</v>
      </c>
      <c r="H63" s="84">
        <v>41583</v>
      </c>
      <c r="I63" s="85" t="s">
        <v>48</v>
      </c>
      <c r="J63" s="88">
        <v>549.14</v>
      </c>
      <c r="K63" s="88">
        <v>76.88</v>
      </c>
      <c r="L63" s="89">
        <v>626.02</v>
      </c>
      <c r="M63" s="82" t="str">
        <f t="shared" si="0"/>
        <v>DS</v>
      </c>
      <c r="N63" s="82" t="s">
        <v>971</v>
      </c>
      <c r="P63" s="75">
        <f>VLOOKUP(F63,[1]!REGTEaflewerdatum,4,0)</f>
        <v>41584</v>
      </c>
      <c r="Q63" s="91" t="str">
        <f t="shared" si="1"/>
        <v>ok</v>
      </c>
      <c r="T63" s="94">
        <f t="shared" si="2"/>
        <v>41614</v>
      </c>
      <c r="U63" s="80">
        <f t="shared" si="3"/>
        <v>30</v>
      </c>
      <c r="W63" s="95">
        <f t="shared" si="4"/>
        <v>30</v>
      </c>
    </row>
    <row r="64" spans="1:23" x14ac:dyDescent="0.5">
      <c r="A64" s="83" t="s">
        <v>56</v>
      </c>
      <c r="B64" s="84"/>
      <c r="C64" s="85" t="s">
        <v>10</v>
      </c>
      <c r="D64" s="86">
        <v>13290</v>
      </c>
      <c r="E64" s="87"/>
      <c r="F64" s="86">
        <v>2697</v>
      </c>
      <c r="G64" s="84">
        <v>41584</v>
      </c>
      <c r="H64" s="84">
        <v>41583</v>
      </c>
      <c r="I64" s="85" t="s">
        <v>48</v>
      </c>
      <c r="J64" s="88">
        <v>77.959999999999994</v>
      </c>
      <c r="K64" s="88">
        <v>10.91</v>
      </c>
      <c r="L64" s="89">
        <v>88.87</v>
      </c>
      <c r="M64" s="82" t="str">
        <f t="shared" si="0"/>
        <v>DS</v>
      </c>
      <c r="N64" s="82" t="s">
        <v>971</v>
      </c>
      <c r="P64" s="75">
        <f>VLOOKUP(F64,[1]!REGTEaflewerdatum,4,0)</f>
        <v>41584</v>
      </c>
      <c r="Q64" s="91" t="str">
        <f t="shared" si="1"/>
        <v>ok</v>
      </c>
      <c r="T64" s="94">
        <f t="shared" si="2"/>
        <v>41614</v>
      </c>
      <c r="U64" s="80">
        <f t="shared" si="3"/>
        <v>30</v>
      </c>
      <c r="W64" s="95">
        <f t="shared" si="4"/>
        <v>30</v>
      </c>
    </row>
    <row r="65" spans="1:23" x14ac:dyDescent="0.5">
      <c r="A65" s="83" t="s">
        <v>57</v>
      </c>
      <c r="B65" s="84"/>
      <c r="C65" s="85" t="s">
        <v>10</v>
      </c>
      <c r="D65" s="86">
        <v>13213</v>
      </c>
      <c r="E65" s="87"/>
      <c r="F65" s="86">
        <v>2697</v>
      </c>
      <c r="G65" s="84">
        <v>41584</v>
      </c>
      <c r="H65" s="84">
        <v>41583</v>
      </c>
      <c r="I65" s="85" t="s">
        <v>48</v>
      </c>
      <c r="J65" s="88">
        <v>3533.29</v>
      </c>
      <c r="K65" s="88">
        <v>494.66</v>
      </c>
      <c r="L65" s="89">
        <v>4027.95</v>
      </c>
      <c r="M65" s="82" t="str">
        <f t="shared" si="0"/>
        <v>DS</v>
      </c>
      <c r="N65" s="82" t="s">
        <v>971</v>
      </c>
      <c r="P65" s="75">
        <f>VLOOKUP(F65,[1]!REGTEaflewerdatum,4,0)</f>
        <v>41584</v>
      </c>
      <c r="Q65" s="91" t="str">
        <f t="shared" si="1"/>
        <v>ok</v>
      </c>
      <c r="R65" s="96"/>
      <c r="T65" s="94">
        <f t="shared" si="2"/>
        <v>41614</v>
      </c>
      <c r="U65" s="80">
        <f t="shared" si="3"/>
        <v>30</v>
      </c>
      <c r="W65" s="95">
        <f t="shared" si="4"/>
        <v>30</v>
      </c>
    </row>
    <row r="66" spans="1:23" x14ac:dyDescent="0.5">
      <c r="A66" s="83" t="s">
        <v>57</v>
      </c>
      <c r="B66" s="84"/>
      <c r="C66" s="85" t="s">
        <v>10</v>
      </c>
      <c r="D66" s="86">
        <v>13214</v>
      </c>
      <c r="E66" s="87"/>
      <c r="F66" s="86">
        <v>2697</v>
      </c>
      <c r="G66" s="84">
        <v>41584</v>
      </c>
      <c r="H66" s="84">
        <v>41583</v>
      </c>
      <c r="I66" s="85" t="s">
        <v>48</v>
      </c>
      <c r="J66" s="88">
        <v>1585.44</v>
      </c>
      <c r="K66" s="88">
        <v>221.96</v>
      </c>
      <c r="L66" s="89">
        <v>1807.4</v>
      </c>
      <c r="M66" s="82" t="str">
        <f t="shared" ref="M66:M129" si="5">VLOOKUP(I66,KODE,3,0)</f>
        <v>DS</v>
      </c>
      <c r="N66" s="82" t="s">
        <v>971</v>
      </c>
      <c r="P66" s="75">
        <f>VLOOKUP(F66,[1]!REGTEaflewerdatum,4,0)</f>
        <v>41584</v>
      </c>
      <c r="Q66" s="91" t="str">
        <f t="shared" ref="Q66:Q129" si="6">IF(P66=G66,"ok",G66)</f>
        <v>ok</v>
      </c>
      <c r="R66" s="96"/>
      <c r="T66" s="94">
        <f t="shared" ref="T66:T129" si="7">G66+U66</f>
        <v>41614</v>
      </c>
      <c r="U66" s="80">
        <f t="shared" ref="U66:U129" si="8">VLOOKUP(I66,verskaffersterme,2,0)</f>
        <v>30</v>
      </c>
      <c r="W66" s="95">
        <f t="shared" ref="W66:W129" si="9">B66+U66</f>
        <v>30</v>
      </c>
    </row>
    <row r="67" spans="1:23" x14ac:dyDescent="0.5">
      <c r="A67" s="83" t="s">
        <v>58</v>
      </c>
      <c r="B67" s="84"/>
      <c r="C67" s="85" t="s">
        <v>10</v>
      </c>
      <c r="D67" s="86">
        <v>13288</v>
      </c>
      <c r="E67" s="87"/>
      <c r="F67" s="86">
        <v>2697</v>
      </c>
      <c r="G67" s="84">
        <v>41584</v>
      </c>
      <c r="H67" s="84">
        <v>41583</v>
      </c>
      <c r="I67" s="85" t="s">
        <v>48</v>
      </c>
      <c r="J67" s="88">
        <v>194.5</v>
      </c>
      <c r="K67" s="88">
        <v>27.23</v>
      </c>
      <c r="L67" s="89">
        <v>221.73</v>
      </c>
      <c r="M67" s="82" t="str">
        <f t="shared" si="5"/>
        <v>DS</v>
      </c>
      <c r="N67" s="82" t="s">
        <v>971</v>
      </c>
      <c r="P67" s="75">
        <f>VLOOKUP(F67,[1]!REGTEaflewerdatum,4,0)</f>
        <v>41584</v>
      </c>
      <c r="Q67" s="91" t="str">
        <f t="shared" si="6"/>
        <v>ok</v>
      </c>
      <c r="R67" s="96"/>
      <c r="T67" s="94">
        <f t="shared" si="7"/>
        <v>41614</v>
      </c>
      <c r="U67" s="80">
        <f t="shared" si="8"/>
        <v>30</v>
      </c>
      <c r="W67" s="95">
        <f t="shared" si="9"/>
        <v>30</v>
      </c>
    </row>
    <row r="68" spans="1:23" x14ac:dyDescent="0.5">
      <c r="A68" s="83">
        <v>603738763</v>
      </c>
      <c r="B68" s="84"/>
      <c r="C68" s="85" t="s">
        <v>10</v>
      </c>
      <c r="D68" s="86">
        <v>13180</v>
      </c>
      <c r="E68" s="87"/>
      <c r="F68" s="86">
        <v>2700</v>
      </c>
      <c r="G68" s="84">
        <v>41584</v>
      </c>
      <c r="H68" s="84">
        <v>41584</v>
      </c>
      <c r="I68" s="85" t="s">
        <v>23</v>
      </c>
      <c r="J68" s="88">
        <v>219.04</v>
      </c>
      <c r="K68" s="88">
        <v>18.57</v>
      </c>
      <c r="L68" s="89">
        <v>237.61</v>
      </c>
      <c r="M68" s="82" t="str">
        <f t="shared" si="5"/>
        <v>DS</v>
      </c>
      <c r="N68" s="82" t="s">
        <v>971</v>
      </c>
      <c r="P68" s="75">
        <f>VLOOKUP(F68,[1]!REGTEaflewerdatum,4,0)</f>
        <v>41584</v>
      </c>
      <c r="Q68" s="91" t="str">
        <f t="shared" si="6"/>
        <v>ok</v>
      </c>
      <c r="T68" s="94">
        <f t="shared" si="7"/>
        <v>41614</v>
      </c>
      <c r="U68" s="80">
        <f t="shared" si="8"/>
        <v>30</v>
      </c>
      <c r="W68" s="95">
        <f t="shared" si="9"/>
        <v>30</v>
      </c>
    </row>
    <row r="69" spans="1:23" x14ac:dyDescent="0.5">
      <c r="A69" s="83" t="s">
        <v>41</v>
      </c>
      <c r="B69" s="84"/>
      <c r="C69" s="85" t="s">
        <v>10</v>
      </c>
      <c r="D69" s="86">
        <v>13179</v>
      </c>
      <c r="E69" s="87"/>
      <c r="F69" s="86">
        <v>2694</v>
      </c>
      <c r="G69" s="84">
        <v>41584</v>
      </c>
      <c r="H69" s="84">
        <v>41583</v>
      </c>
      <c r="I69" s="85" t="s">
        <v>42</v>
      </c>
      <c r="J69" s="88">
        <v>10121.5</v>
      </c>
      <c r="K69" s="88">
        <v>1417.01</v>
      </c>
      <c r="L69" s="89">
        <v>11538.51</v>
      </c>
      <c r="M69" s="82" t="str">
        <f t="shared" si="5"/>
        <v>DS</v>
      </c>
      <c r="N69" s="82" t="s">
        <v>971</v>
      </c>
      <c r="P69" s="75">
        <f>VLOOKUP(F69,[1]!REGTEaflewerdatum,4,0)</f>
        <v>41584</v>
      </c>
      <c r="Q69" s="91" t="str">
        <f t="shared" si="6"/>
        <v>ok</v>
      </c>
      <c r="T69" s="94">
        <f t="shared" si="7"/>
        <v>41614</v>
      </c>
      <c r="U69" s="80">
        <f t="shared" si="8"/>
        <v>30</v>
      </c>
      <c r="W69" s="95">
        <f t="shared" si="9"/>
        <v>30</v>
      </c>
    </row>
    <row r="70" spans="1:23" x14ac:dyDescent="0.5">
      <c r="A70" s="83" t="s">
        <v>41</v>
      </c>
      <c r="B70" s="84"/>
      <c r="C70" s="85" t="s">
        <v>15</v>
      </c>
      <c r="D70" s="86">
        <v>13190</v>
      </c>
      <c r="E70" s="87"/>
      <c r="F70" s="86">
        <v>2694</v>
      </c>
      <c r="G70" s="84">
        <v>41584</v>
      </c>
      <c r="H70" s="84">
        <v>41583</v>
      </c>
      <c r="I70" s="85" t="s">
        <v>42</v>
      </c>
      <c r="J70" s="88">
        <v>-19.309999999999999</v>
      </c>
      <c r="K70" s="88">
        <v>-2.7</v>
      </c>
      <c r="L70" s="89">
        <v>-22.01</v>
      </c>
      <c r="M70" s="82" t="str">
        <f t="shared" si="5"/>
        <v>DS</v>
      </c>
      <c r="P70" s="75">
        <f>VLOOKUP(F70,[1]!REGTEaflewerdatum,4,0)</f>
        <v>41584</v>
      </c>
      <c r="Q70" s="91" t="str">
        <f t="shared" si="6"/>
        <v>ok</v>
      </c>
      <c r="T70" s="94">
        <f t="shared" si="7"/>
        <v>41614</v>
      </c>
      <c r="U70" s="80">
        <f t="shared" si="8"/>
        <v>30</v>
      </c>
      <c r="W70" s="95">
        <f t="shared" si="9"/>
        <v>30</v>
      </c>
    </row>
    <row r="71" spans="1:23" x14ac:dyDescent="0.5">
      <c r="A71" s="83" t="s">
        <v>41</v>
      </c>
      <c r="B71" s="84"/>
      <c r="C71" s="85" t="s">
        <v>15</v>
      </c>
      <c r="D71" s="86">
        <v>13206</v>
      </c>
      <c r="E71" s="87"/>
      <c r="F71" s="86">
        <v>2694</v>
      </c>
      <c r="G71" s="84">
        <v>41584</v>
      </c>
      <c r="H71" s="84">
        <v>41583</v>
      </c>
      <c r="I71" s="85" t="s">
        <v>42</v>
      </c>
      <c r="J71" s="88">
        <v>-174</v>
      </c>
      <c r="K71" s="88">
        <v>-24.36</v>
      </c>
      <c r="L71" s="89">
        <v>-198.36</v>
      </c>
      <c r="M71" s="82" t="str">
        <f t="shared" si="5"/>
        <v>DS</v>
      </c>
      <c r="P71" s="75">
        <f>VLOOKUP(F71,[1]!REGTEaflewerdatum,4,0)</f>
        <v>41584</v>
      </c>
      <c r="Q71" s="91" t="str">
        <f t="shared" si="6"/>
        <v>ok</v>
      </c>
      <c r="T71" s="94">
        <f t="shared" si="7"/>
        <v>41614</v>
      </c>
      <c r="U71" s="80">
        <f t="shared" si="8"/>
        <v>30</v>
      </c>
      <c r="W71" s="95">
        <f t="shared" si="9"/>
        <v>30</v>
      </c>
    </row>
    <row r="72" spans="1:23" x14ac:dyDescent="0.5">
      <c r="A72" s="83">
        <v>162292</v>
      </c>
      <c r="B72" s="84"/>
      <c r="C72" s="85" t="s">
        <v>10</v>
      </c>
      <c r="D72" s="86">
        <v>13207</v>
      </c>
      <c r="E72" s="87"/>
      <c r="F72" s="86">
        <v>2699</v>
      </c>
      <c r="G72" s="84">
        <v>41584</v>
      </c>
      <c r="H72" s="84">
        <v>41584</v>
      </c>
      <c r="I72" s="85" t="s">
        <v>18</v>
      </c>
      <c r="J72" s="88">
        <v>261.18</v>
      </c>
      <c r="K72" s="88">
        <v>18.3</v>
      </c>
      <c r="L72" s="89">
        <v>279.48</v>
      </c>
      <c r="M72" s="82" t="str">
        <f t="shared" si="5"/>
        <v>DS</v>
      </c>
      <c r="N72" s="82" t="s">
        <v>971</v>
      </c>
      <c r="P72" s="75">
        <f>VLOOKUP(F72,[1]!REGTEaflewerdatum,4,0)</f>
        <v>41584</v>
      </c>
      <c r="Q72" s="91" t="str">
        <f t="shared" si="6"/>
        <v>ok</v>
      </c>
      <c r="T72" s="94">
        <f t="shared" si="7"/>
        <v>41614</v>
      </c>
      <c r="U72" s="80">
        <f t="shared" si="8"/>
        <v>30</v>
      </c>
      <c r="W72" s="95">
        <f t="shared" si="9"/>
        <v>30</v>
      </c>
    </row>
    <row r="73" spans="1:23" x14ac:dyDescent="0.5">
      <c r="A73" s="83">
        <v>7344061</v>
      </c>
      <c r="B73" s="84"/>
      <c r="C73" s="85" t="s">
        <v>10</v>
      </c>
      <c r="D73" s="86">
        <v>13181</v>
      </c>
      <c r="E73" s="87"/>
      <c r="F73" s="86">
        <v>2704</v>
      </c>
      <c r="G73" s="84">
        <v>41584</v>
      </c>
      <c r="H73" s="84">
        <v>41582</v>
      </c>
      <c r="I73" s="85" t="s">
        <v>25</v>
      </c>
      <c r="J73" s="88">
        <v>5385.22</v>
      </c>
      <c r="K73" s="88">
        <v>753.93</v>
      </c>
      <c r="L73" s="89">
        <v>6139.15</v>
      </c>
      <c r="M73" s="82" t="str">
        <f t="shared" si="5"/>
        <v>DS</v>
      </c>
      <c r="N73" s="82" t="s">
        <v>971</v>
      </c>
      <c r="P73" s="75">
        <f>VLOOKUP(F73,[1]!REGTEaflewerdatum,4,0)</f>
        <v>41583</v>
      </c>
      <c r="Q73" s="91">
        <f t="shared" si="6"/>
        <v>41584</v>
      </c>
      <c r="T73" s="94">
        <f t="shared" si="7"/>
        <v>41614</v>
      </c>
      <c r="U73" s="80">
        <f t="shared" si="8"/>
        <v>30</v>
      </c>
      <c r="W73" s="95">
        <f t="shared" si="9"/>
        <v>30</v>
      </c>
    </row>
    <row r="74" spans="1:23" x14ac:dyDescent="0.5">
      <c r="A74" s="83">
        <v>7344061</v>
      </c>
      <c r="B74" s="84"/>
      <c r="C74" s="85" t="s">
        <v>15</v>
      </c>
      <c r="D74" s="86">
        <v>13208</v>
      </c>
      <c r="E74" s="87"/>
      <c r="F74" s="86">
        <v>2704</v>
      </c>
      <c r="G74" s="84">
        <v>41584</v>
      </c>
      <c r="H74" s="84">
        <v>41582</v>
      </c>
      <c r="I74" s="85" t="s">
        <v>25</v>
      </c>
      <c r="J74" s="88">
        <v>-13.92</v>
      </c>
      <c r="K74" s="88">
        <v>-1.95</v>
      </c>
      <c r="L74" s="89">
        <v>-15.87</v>
      </c>
      <c r="M74" s="82" t="str">
        <f t="shared" si="5"/>
        <v>DS</v>
      </c>
      <c r="P74" s="75">
        <f>VLOOKUP(F74,[1]!REGTEaflewerdatum,4,0)</f>
        <v>41583</v>
      </c>
      <c r="Q74" s="91">
        <f t="shared" si="6"/>
        <v>41584</v>
      </c>
      <c r="T74" s="94">
        <f t="shared" si="7"/>
        <v>41614</v>
      </c>
      <c r="U74" s="80">
        <f t="shared" si="8"/>
        <v>30</v>
      </c>
      <c r="W74" s="95">
        <f t="shared" si="9"/>
        <v>30</v>
      </c>
    </row>
    <row r="75" spans="1:23" hidden="1" x14ac:dyDescent="0.5">
      <c r="A75" s="83">
        <v>665495</v>
      </c>
      <c r="B75" s="84"/>
      <c r="C75" s="85" t="s">
        <v>10</v>
      </c>
      <c r="D75" s="86">
        <v>13293</v>
      </c>
      <c r="E75" s="87"/>
      <c r="F75" s="86">
        <v>2509</v>
      </c>
      <c r="G75" s="84">
        <v>41585</v>
      </c>
      <c r="H75" s="84">
        <v>41585</v>
      </c>
      <c r="I75" s="85" t="s">
        <v>24</v>
      </c>
      <c r="J75" s="88">
        <v>596.48</v>
      </c>
      <c r="K75" s="88">
        <v>83.51</v>
      </c>
      <c r="L75" s="89">
        <v>679.99</v>
      </c>
      <c r="M75" s="82" t="str">
        <f t="shared" si="5"/>
        <v>DC</v>
      </c>
      <c r="N75" s="82" t="s">
        <v>971</v>
      </c>
      <c r="P75" s="75">
        <f>VLOOKUP(F75,[1]!REGTEaflewerdatum,4,0)</f>
        <v>41575</v>
      </c>
      <c r="Q75" s="91">
        <f t="shared" si="6"/>
        <v>41585</v>
      </c>
      <c r="T75" s="94">
        <f t="shared" si="7"/>
        <v>41604</v>
      </c>
      <c r="U75" s="80">
        <f t="shared" si="8"/>
        <v>19</v>
      </c>
      <c r="W75" s="95">
        <f t="shared" si="9"/>
        <v>19</v>
      </c>
    </row>
    <row r="76" spans="1:23" hidden="1" x14ac:dyDescent="0.5">
      <c r="A76" s="83">
        <v>665496</v>
      </c>
      <c r="B76" s="84"/>
      <c r="C76" s="85" t="s">
        <v>10</v>
      </c>
      <c r="D76" s="86">
        <v>13294</v>
      </c>
      <c r="E76" s="87"/>
      <c r="F76" s="86">
        <v>2510</v>
      </c>
      <c r="G76" s="84">
        <v>41585</v>
      </c>
      <c r="H76" s="84">
        <v>41585</v>
      </c>
      <c r="I76" s="85" t="s">
        <v>24</v>
      </c>
      <c r="J76" s="88">
        <v>1359.21</v>
      </c>
      <c r="K76" s="88">
        <v>190.29</v>
      </c>
      <c r="L76" s="89">
        <v>1549.5</v>
      </c>
      <c r="M76" s="82" t="str">
        <f t="shared" si="5"/>
        <v>DC</v>
      </c>
      <c r="N76" s="82" t="s">
        <v>971</v>
      </c>
      <c r="P76" s="75">
        <f>VLOOKUP(F76,[1]!REGTEaflewerdatum,4,0)</f>
        <v>41585</v>
      </c>
      <c r="Q76" s="91" t="str">
        <f t="shared" si="6"/>
        <v>ok</v>
      </c>
      <c r="T76" s="94">
        <f t="shared" si="7"/>
        <v>41604</v>
      </c>
      <c r="U76" s="80">
        <f t="shared" si="8"/>
        <v>19</v>
      </c>
      <c r="W76" s="95">
        <f t="shared" si="9"/>
        <v>19</v>
      </c>
    </row>
    <row r="77" spans="1:23" hidden="1" x14ac:dyDescent="0.5">
      <c r="A77" s="83">
        <v>665497</v>
      </c>
      <c r="B77" s="84"/>
      <c r="C77" s="85" t="s">
        <v>10</v>
      </c>
      <c r="D77" s="86">
        <v>13295</v>
      </c>
      <c r="E77" s="87"/>
      <c r="F77" s="86">
        <v>2702</v>
      </c>
      <c r="G77" s="84">
        <v>41585</v>
      </c>
      <c r="H77" s="84">
        <v>41585</v>
      </c>
      <c r="I77" s="85" t="s">
        <v>24</v>
      </c>
      <c r="J77" s="88">
        <v>23497.21</v>
      </c>
      <c r="K77" s="88">
        <v>3289.6</v>
      </c>
      <c r="L77" s="89">
        <v>26786.81</v>
      </c>
      <c r="M77" s="82" t="str">
        <f t="shared" si="5"/>
        <v>DC</v>
      </c>
      <c r="N77" s="82" t="s">
        <v>971</v>
      </c>
      <c r="P77" s="75">
        <f>VLOOKUP(F77,[1]!REGTEaflewerdatum,4,0)</f>
        <v>41586</v>
      </c>
      <c r="Q77" s="91">
        <f t="shared" si="6"/>
        <v>41585</v>
      </c>
      <c r="T77" s="94">
        <f t="shared" si="7"/>
        <v>41604</v>
      </c>
      <c r="U77" s="80">
        <f t="shared" si="8"/>
        <v>19</v>
      </c>
      <c r="W77" s="95">
        <f t="shared" si="9"/>
        <v>19</v>
      </c>
    </row>
    <row r="78" spans="1:23" hidden="1" x14ac:dyDescent="0.5">
      <c r="A78" s="83">
        <v>665497</v>
      </c>
      <c r="B78" s="84"/>
      <c r="C78" s="85" t="s">
        <v>15</v>
      </c>
      <c r="D78" s="86">
        <v>13300</v>
      </c>
      <c r="E78" s="87"/>
      <c r="F78" s="86">
        <v>2702</v>
      </c>
      <c r="G78" s="84">
        <v>41585</v>
      </c>
      <c r="H78" s="84">
        <v>41585</v>
      </c>
      <c r="I78" s="85" t="s">
        <v>24</v>
      </c>
      <c r="J78" s="88">
        <v>-98.88</v>
      </c>
      <c r="K78" s="88">
        <v>-13.84</v>
      </c>
      <c r="L78" s="89">
        <v>-112.72</v>
      </c>
      <c r="M78" s="82" t="str">
        <f t="shared" si="5"/>
        <v>DC</v>
      </c>
      <c r="P78" s="75">
        <f>VLOOKUP(F78,[1]!REGTEaflewerdatum,4,0)</f>
        <v>41586</v>
      </c>
      <c r="Q78" s="91">
        <f t="shared" si="6"/>
        <v>41585</v>
      </c>
      <c r="T78" s="94">
        <f t="shared" si="7"/>
        <v>41604</v>
      </c>
      <c r="U78" s="80">
        <f t="shared" si="8"/>
        <v>19</v>
      </c>
      <c r="W78" s="95">
        <f t="shared" si="9"/>
        <v>19</v>
      </c>
    </row>
    <row r="79" spans="1:23" hidden="1" x14ac:dyDescent="0.5">
      <c r="A79" s="83">
        <v>665498</v>
      </c>
      <c r="B79" s="84"/>
      <c r="C79" s="85" t="s">
        <v>10</v>
      </c>
      <c r="D79" s="86">
        <v>13296</v>
      </c>
      <c r="E79" s="87"/>
      <c r="F79" s="86">
        <v>2702</v>
      </c>
      <c r="G79" s="84">
        <v>41585</v>
      </c>
      <c r="H79" s="84">
        <v>41585</v>
      </c>
      <c r="I79" s="85" t="s">
        <v>24</v>
      </c>
      <c r="J79" s="88">
        <v>49959.99</v>
      </c>
      <c r="K79" s="88">
        <v>5374.9</v>
      </c>
      <c r="L79" s="89">
        <v>55334.89</v>
      </c>
      <c r="M79" s="82" t="str">
        <f t="shared" si="5"/>
        <v>DC</v>
      </c>
      <c r="N79" s="82" t="s">
        <v>971</v>
      </c>
      <c r="P79" s="75">
        <f>VLOOKUP(F79,[1]!REGTEaflewerdatum,4,0)</f>
        <v>41586</v>
      </c>
      <c r="Q79" s="91">
        <f t="shared" si="6"/>
        <v>41585</v>
      </c>
      <c r="T79" s="94">
        <f t="shared" si="7"/>
        <v>41604</v>
      </c>
      <c r="U79" s="80">
        <f t="shared" si="8"/>
        <v>19</v>
      </c>
      <c r="W79" s="95">
        <f t="shared" si="9"/>
        <v>19</v>
      </c>
    </row>
    <row r="80" spans="1:23" hidden="1" x14ac:dyDescent="0.5">
      <c r="A80" s="83">
        <v>665498</v>
      </c>
      <c r="B80" s="84"/>
      <c r="C80" s="85" t="s">
        <v>15</v>
      </c>
      <c r="D80" s="86">
        <v>13299</v>
      </c>
      <c r="E80" s="87"/>
      <c r="F80" s="86">
        <v>2702</v>
      </c>
      <c r="G80" s="84">
        <v>41585</v>
      </c>
      <c r="H80" s="84">
        <v>41585</v>
      </c>
      <c r="I80" s="85" t="s">
        <v>24</v>
      </c>
      <c r="J80" s="88">
        <v>-102.39</v>
      </c>
      <c r="K80" s="88">
        <v>-14.33</v>
      </c>
      <c r="L80" s="89">
        <v>-116.72</v>
      </c>
      <c r="M80" s="82" t="str">
        <f t="shared" si="5"/>
        <v>DC</v>
      </c>
      <c r="P80" s="75">
        <f>VLOOKUP(F80,[1]!REGTEaflewerdatum,4,0)</f>
        <v>41586</v>
      </c>
      <c r="Q80" s="91">
        <f t="shared" si="6"/>
        <v>41585</v>
      </c>
      <c r="T80" s="94">
        <f t="shared" si="7"/>
        <v>41604</v>
      </c>
      <c r="U80" s="80">
        <f t="shared" si="8"/>
        <v>19</v>
      </c>
      <c r="W80" s="95">
        <f t="shared" si="9"/>
        <v>19</v>
      </c>
    </row>
    <row r="81" spans="1:23" hidden="1" x14ac:dyDescent="0.5">
      <c r="A81" s="83" t="s">
        <v>31</v>
      </c>
      <c r="B81" s="84"/>
      <c r="C81" s="85" t="s">
        <v>10</v>
      </c>
      <c r="D81" s="86">
        <v>13273</v>
      </c>
      <c r="E81" s="87"/>
      <c r="F81" s="86">
        <v>2722</v>
      </c>
      <c r="G81" s="84">
        <v>41585</v>
      </c>
      <c r="H81" s="84">
        <v>41585</v>
      </c>
      <c r="I81" s="85" t="s">
        <v>32</v>
      </c>
      <c r="J81" s="88">
        <v>713.15</v>
      </c>
      <c r="K81" s="88">
        <v>0</v>
      </c>
      <c r="L81" s="89">
        <v>713.15</v>
      </c>
      <c r="M81" s="82" t="str">
        <f t="shared" si="5"/>
        <v>DI</v>
      </c>
      <c r="N81" s="82" t="s">
        <v>971</v>
      </c>
      <c r="P81" s="75">
        <f>VLOOKUP(F81,[1]!REGTEaflewerdatum,4,0)</f>
        <v>41585</v>
      </c>
      <c r="Q81" s="91" t="str">
        <f t="shared" si="6"/>
        <v>ok</v>
      </c>
      <c r="R81" s="92" t="s">
        <v>329</v>
      </c>
      <c r="S81" s="93">
        <f>G81</f>
        <v>41585</v>
      </c>
      <c r="T81" s="94">
        <f t="shared" si="7"/>
        <v>41592</v>
      </c>
      <c r="U81" s="80">
        <f t="shared" si="8"/>
        <v>7</v>
      </c>
      <c r="W81" s="95">
        <f t="shared" si="9"/>
        <v>7</v>
      </c>
    </row>
    <row r="82" spans="1:23" hidden="1" x14ac:dyDescent="0.5">
      <c r="A82" s="83" t="s">
        <v>63</v>
      </c>
      <c r="B82" s="84"/>
      <c r="C82" s="85" t="s">
        <v>10</v>
      </c>
      <c r="D82" s="86">
        <v>13272</v>
      </c>
      <c r="E82" s="87"/>
      <c r="F82" s="86">
        <v>2721</v>
      </c>
      <c r="G82" s="84">
        <v>41585</v>
      </c>
      <c r="H82" s="84">
        <v>41585</v>
      </c>
      <c r="I82" s="85" t="s">
        <v>64</v>
      </c>
      <c r="J82" s="88">
        <v>900</v>
      </c>
      <c r="K82" s="88">
        <v>0</v>
      </c>
      <c r="L82" s="89">
        <v>900</v>
      </c>
      <c r="M82" s="82" t="str">
        <f t="shared" si="5"/>
        <v>DI</v>
      </c>
      <c r="N82" s="82" t="s">
        <v>971</v>
      </c>
      <c r="P82" s="75">
        <f>VLOOKUP(F82,[1]!REGTEaflewerdatum,4,0)</f>
        <v>41585</v>
      </c>
      <c r="Q82" s="91" t="str">
        <f t="shared" si="6"/>
        <v>ok</v>
      </c>
      <c r="R82" s="92" t="s">
        <v>329</v>
      </c>
      <c r="S82" s="93">
        <f>G82+3</f>
        <v>41588</v>
      </c>
      <c r="T82" s="94">
        <f t="shared" si="7"/>
        <v>41586</v>
      </c>
      <c r="U82" s="80">
        <f t="shared" si="8"/>
        <v>1</v>
      </c>
      <c r="W82" s="95">
        <f t="shared" si="9"/>
        <v>1</v>
      </c>
    </row>
    <row r="83" spans="1:23" x14ac:dyDescent="0.5">
      <c r="A83" s="83" t="s">
        <v>12</v>
      </c>
      <c r="B83" s="84"/>
      <c r="C83" s="85" t="s">
        <v>10</v>
      </c>
      <c r="D83" s="86">
        <v>13276</v>
      </c>
      <c r="E83" s="87"/>
      <c r="F83" s="86">
        <v>2718</v>
      </c>
      <c r="G83" s="84">
        <v>41585</v>
      </c>
      <c r="H83" s="84">
        <v>41585</v>
      </c>
      <c r="I83" s="85" t="s">
        <v>13</v>
      </c>
      <c r="J83" s="88">
        <v>475.2</v>
      </c>
      <c r="K83" s="88">
        <v>18.14</v>
      </c>
      <c r="L83" s="89">
        <v>493.34</v>
      </c>
      <c r="M83" s="82" t="str">
        <f t="shared" si="5"/>
        <v>DS</v>
      </c>
      <c r="N83" s="82" t="s">
        <v>971</v>
      </c>
      <c r="P83" s="75">
        <f>VLOOKUP(F83,[1]!REGTEaflewerdatum,4,0)</f>
        <v>41585</v>
      </c>
      <c r="Q83" s="91" t="str">
        <f t="shared" si="6"/>
        <v>ok</v>
      </c>
      <c r="T83" s="94">
        <f t="shared" si="7"/>
        <v>41615</v>
      </c>
      <c r="U83" s="80">
        <f t="shared" si="8"/>
        <v>30</v>
      </c>
      <c r="W83" s="95">
        <f t="shared" si="9"/>
        <v>30</v>
      </c>
    </row>
    <row r="84" spans="1:23" x14ac:dyDescent="0.5">
      <c r="A84" s="83">
        <v>11847350</v>
      </c>
      <c r="B84" s="84"/>
      <c r="C84" s="85" t="s">
        <v>10</v>
      </c>
      <c r="D84" s="86">
        <v>13219</v>
      </c>
      <c r="E84" s="87"/>
      <c r="F84" s="86">
        <v>2705</v>
      </c>
      <c r="G84" s="84">
        <v>41585</v>
      </c>
      <c r="H84" s="84">
        <v>41584</v>
      </c>
      <c r="I84" s="85" t="s">
        <v>14</v>
      </c>
      <c r="J84" s="88">
        <v>4948.84</v>
      </c>
      <c r="K84" s="88">
        <v>438.9</v>
      </c>
      <c r="L84" s="89">
        <v>5387.74</v>
      </c>
      <c r="M84" s="82" t="str">
        <f t="shared" si="5"/>
        <v>DS</v>
      </c>
      <c r="N84" s="82" t="s">
        <v>971</v>
      </c>
      <c r="P84" s="75">
        <f>VLOOKUP(F84,[1]!REGTEaflewerdatum,4,0)</f>
        <v>41585</v>
      </c>
      <c r="Q84" s="91" t="str">
        <f t="shared" si="6"/>
        <v>ok</v>
      </c>
      <c r="T84" s="94">
        <f t="shared" si="7"/>
        <v>41615</v>
      </c>
      <c r="U84" s="80">
        <f t="shared" si="8"/>
        <v>30</v>
      </c>
      <c r="W84" s="95">
        <f t="shared" si="9"/>
        <v>30</v>
      </c>
    </row>
    <row r="85" spans="1:23" x14ac:dyDescent="0.5">
      <c r="A85" s="83">
        <v>817022358</v>
      </c>
      <c r="B85" s="84"/>
      <c r="C85" s="85" t="s">
        <v>10</v>
      </c>
      <c r="D85" s="86">
        <v>13291</v>
      </c>
      <c r="E85" s="87"/>
      <c r="F85" s="86">
        <v>2706</v>
      </c>
      <c r="G85" s="84">
        <v>41585</v>
      </c>
      <c r="H85" s="84">
        <v>41585</v>
      </c>
      <c r="I85" s="85" t="s">
        <v>26</v>
      </c>
      <c r="J85" s="88">
        <v>5301.69</v>
      </c>
      <c r="K85" s="88">
        <v>565.78</v>
      </c>
      <c r="L85" s="89">
        <v>5867.47</v>
      </c>
      <c r="M85" s="82" t="str">
        <f t="shared" si="5"/>
        <v>DS</v>
      </c>
      <c r="N85" s="82" t="s">
        <v>971</v>
      </c>
      <c r="P85" s="75">
        <f>VLOOKUP(F85,[1]!REGTEaflewerdatum,4,0)</f>
        <v>41585</v>
      </c>
      <c r="Q85" s="91" t="str">
        <f t="shared" si="6"/>
        <v>ok</v>
      </c>
      <c r="T85" s="94">
        <f t="shared" si="7"/>
        <v>41615</v>
      </c>
      <c r="U85" s="80">
        <f t="shared" si="8"/>
        <v>30</v>
      </c>
      <c r="W85" s="95">
        <f t="shared" si="9"/>
        <v>30</v>
      </c>
    </row>
    <row r="86" spans="1:23" x14ac:dyDescent="0.5">
      <c r="A86" s="83">
        <v>817022358</v>
      </c>
      <c r="B86" s="84"/>
      <c r="C86" s="85" t="s">
        <v>15</v>
      </c>
      <c r="D86" s="86">
        <v>13292</v>
      </c>
      <c r="E86" s="87"/>
      <c r="F86" s="86">
        <v>2706</v>
      </c>
      <c r="G86" s="84">
        <v>41585</v>
      </c>
      <c r="H86" s="84">
        <v>41585</v>
      </c>
      <c r="I86" s="85" t="s">
        <v>26</v>
      </c>
      <c r="J86" s="88">
        <v>-16.79</v>
      </c>
      <c r="K86" s="88">
        <v>-2.35</v>
      </c>
      <c r="L86" s="89">
        <v>-19.14</v>
      </c>
      <c r="M86" s="82" t="str">
        <f t="shared" si="5"/>
        <v>DS</v>
      </c>
      <c r="P86" s="75">
        <f>VLOOKUP(F86,[1]!REGTEaflewerdatum,4,0)</f>
        <v>41585</v>
      </c>
      <c r="Q86" s="91" t="str">
        <f t="shared" si="6"/>
        <v>ok</v>
      </c>
      <c r="T86" s="94">
        <f t="shared" si="7"/>
        <v>41615</v>
      </c>
      <c r="U86" s="80">
        <f t="shared" si="8"/>
        <v>30</v>
      </c>
      <c r="W86" s="95">
        <f t="shared" si="9"/>
        <v>30</v>
      </c>
    </row>
    <row r="87" spans="1:23" x14ac:dyDescent="0.5">
      <c r="A87" s="83" t="s">
        <v>9</v>
      </c>
      <c r="B87" s="84"/>
      <c r="C87" s="85" t="s">
        <v>10</v>
      </c>
      <c r="D87" s="86">
        <v>13265</v>
      </c>
      <c r="E87" s="87"/>
      <c r="F87" s="86">
        <v>2683</v>
      </c>
      <c r="G87" s="84">
        <v>41585</v>
      </c>
      <c r="H87" s="84">
        <v>41585</v>
      </c>
      <c r="I87" s="85" t="s">
        <v>11</v>
      </c>
      <c r="J87" s="88">
        <v>17143.8</v>
      </c>
      <c r="K87" s="88">
        <v>1263.44</v>
      </c>
      <c r="L87" s="89">
        <v>18407.240000000002</v>
      </c>
      <c r="M87" s="82" t="str">
        <f t="shared" si="5"/>
        <v>DS</v>
      </c>
      <c r="N87" s="82" t="s">
        <v>971</v>
      </c>
      <c r="P87" s="75">
        <f>VLOOKUP(F87,[1]!REGTEaflewerdatum,4,0)</f>
        <v>41585</v>
      </c>
      <c r="Q87" s="91" t="str">
        <f t="shared" si="6"/>
        <v>ok</v>
      </c>
      <c r="T87" s="94">
        <f t="shared" si="7"/>
        <v>41615</v>
      </c>
      <c r="U87" s="80">
        <f t="shared" si="8"/>
        <v>30</v>
      </c>
      <c r="W87" s="95">
        <f t="shared" si="9"/>
        <v>30</v>
      </c>
    </row>
    <row r="88" spans="1:23" x14ac:dyDescent="0.5">
      <c r="A88" s="83">
        <v>603739808</v>
      </c>
      <c r="B88" s="84"/>
      <c r="C88" s="85" t="s">
        <v>10</v>
      </c>
      <c r="D88" s="86">
        <v>13274</v>
      </c>
      <c r="E88" s="87"/>
      <c r="F88" s="86">
        <v>2707</v>
      </c>
      <c r="G88" s="84">
        <v>41585</v>
      </c>
      <c r="H88" s="84">
        <v>41585</v>
      </c>
      <c r="I88" s="85" t="s">
        <v>23</v>
      </c>
      <c r="J88" s="88">
        <v>218.02</v>
      </c>
      <c r="K88" s="88">
        <v>12.38</v>
      </c>
      <c r="L88" s="89">
        <v>230.4</v>
      </c>
      <c r="M88" s="82" t="str">
        <f t="shared" si="5"/>
        <v>DS</v>
      </c>
      <c r="N88" s="82" t="s">
        <v>971</v>
      </c>
      <c r="P88" s="75">
        <f>VLOOKUP(F88,[1]!REGTEaflewerdatum,4,0)</f>
        <v>41585</v>
      </c>
      <c r="Q88" s="91" t="str">
        <f t="shared" si="6"/>
        <v>ok</v>
      </c>
      <c r="T88" s="94">
        <f t="shared" si="7"/>
        <v>41615</v>
      </c>
      <c r="U88" s="80">
        <f t="shared" si="8"/>
        <v>30</v>
      </c>
      <c r="W88" s="95">
        <f t="shared" si="9"/>
        <v>30</v>
      </c>
    </row>
    <row r="89" spans="1:23" x14ac:dyDescent="0.5">
      <c r="A89" s="83">
        <v>163807</v>
      </c>
      <c r="B89" s="84"/>
      <c r="C89" s="85" t="s">
        <v>10</v>
      </c>
      <c r="D89" s="86">
        <v>13275</v>
      </c>
      <c r="E89" s="87"/>
      <c r="F89" s="86">
        <v>2715</v>
      </c>
      <c r="G89" s="84">
        <v>41585</v>
      </c>
      <c r="H89" s="84">
        <v>41585</v>
      </c>
      <c r="I89" s="85" t="s">
        <v>18</v>
      </c>
      <c r="J89" s="88">
        <v>174.12</v>
      </c>
      <c r="K89" s="88">
        <v>12.2</v>
      </c>
      <c r="L89" s="89">
        <v>186.32</v>
      </c>
      <c r="M89" s="82" t="str">
        <f t="shared" si="5"/>
        <v>DS</v>
      </c>
      <c r="N89" s="82" t="s">
        <v>971</v>
      </c>
      <c r="P89" s="75">
        <f>VLOOKUP(F89,[1]!REGTEaflewerdatum,4,0)</f>
        <v>41585</v>
      </c>
      <c r="Q89" s="91" t="str">
        <f t="shared" si="6"/>
        <v>ok</v>
      </c>
      <c r="T89" s="94">
        <f t="shared" si="7"/>
        <v>41615</v>
      </c>
      <c r="U89" s="80">
        <f t="shared" si="8"/>
        <v>30</v>
      </c>
      <c r="W89" s="95">
        <f t="shared" si="9"/>
        <v>30</v>
      </c>
    </row>
    <row r="90" spans="1:23" x14ac:dyDescent="0.5">
      <c r="A90" s="83" t="s">
        <v>62</v>
      </c>
      <c r="B90" s="84"/>
      <c r="C90" s="85" t="s">
        <v>10</v>
      </c>
      <c r="D90" s="86">
        <v>13266</v>
      </c>
      <c r="E90" s="87"/>
      <c r="F90" s="86">
        <v>2712</v>
      </c>
      <c r="G90" s="84">
        <v>41585</v>
      </c>
      <c r="H90" s="84">
        <v>41585</v>
      </c>
      <c r="I90" s="85" t="s">
        <v>60</v>
      </c>
      <c r="J90" s="88">
        <v>25333.41</v>
      </c>
      <c r="K90" s="88">
        <v>3546.68</v>
      </c>
      <c r="L90" s="89">
        <v>28880.09</v>
      </c>
      <c r="M90" s="82" t="str">
        <f t="shared" si="5"/>
        <v>DS</v>
      </c>
      <c r="N90" s="82" t="s">
        <v>971</v>
      </c>
      <c r="P90" s="75">
        <f>VLOOKUP(F90,[1]!REGTEaflewerdatum,4,0)</f>
        <v>41585</v>
      </c>
      <c r="Q90" s="91" t="str">
        <f t="shared" si="6"/>
        <v>ok</v>
      </c>
      <c r="T90" s="94">
        <f t="shared" si="7"/>
        <v>41615</v>
      </c>
      <c r="U90" s="80">
        <f t="shared" si="8"/>
        <v>30</v>
      </c>
      <c r="W90" s="95">
        <f t="shared" si="9"/>
        <v>30</v>
      </c>
    </row>
    <row r="91" spans="1:23" hidden="1" x14ac:dyDescent="0.5">
      <c r="A91" s="83" t="s">
        <v>30</v>
      </c>
      <c r="B91" s="84"/>
      <c r="C91" s="85" t="s">
        <v>10</v>
      </c>
      <c r="D91" s="86">
        <v>13264</v>
      </c>
      <c r="E91" s="87"/>
      <c r="F91" s="86">
        <v>2724</v>
      </c>
      <c r="G91" s="84">
        <v>41586</v>
      </c>
      <c r="H91" s="84">
        <v>41586</v>
      </c>
      <c r="I91" s="85" t="s">
        <v>28</v>
      </c>
      <c r="J91" s="88">
        <v>4748</v>
      </c>
      <c r="K91" s="88">
        <v>0</v>
      </c>
      <c r="L91" s="89">
        <v>4748</v>
      </c>
      <c r="M91" s="82" t="str">
        <f t="shared" si="5"/>
        <v>DI</v>
      </c>
      <c r="N91" s="82" t="s">
        <v>971</v>
      </c>
      <c r="P91" s="75">
        <f>VLOOKUP(F91,[1]!REGTEaflewerdatum,4,0)</f>
        <v>41586</v>
      </c>
      <c r="Q91" s="91" t="str">
        <f t="shared" si="6"/>
        <v>ok</v>
      </c>
      <c r="R91" s="92" t="s">
        <v>327</v>
      </c>
      <c r="S91" s="93">
        <v>41625</v>
      </c>
      <c r="T91" s="94">
        <f t="shared" si="7"/>
        <v>41616</v>
      </c>
      <c r="U91" s="80">
        <f t="shared" si="8"/>
        <v>30</v>
      </c>
      <c r="W91" s="95">
        <f t="shared" si="9"/>
        <v>30</v>
      </c>
    </row>
    <row r="92" spans="1:23" x14ac:dyDescent="0.5">
      <c r="A92" s="83">
        <v>500783</v>
      </c>
      <c r="B92" s="84"/>
      <c r="C92" s="85" t="s">
        <v>10</v>
      </c>
      <c r="D92" s="86">
        <v>13269</v>
      </c>
      <c r="E92" s="87"/>
      <c r="F92" s="86">
        <v>2716</v>
      </c>
      <c r="G92" s="84">
        <v>41586</v>
      </c>
      <c r="H92" s="84">
        <v>41586</v>
      </c>
      <c r="I92" s="85" t="s">
        <v>22</v>
      </c>
      <c r="J92" s="88">
        <v>13070.15</v>
      </c>
      <c r="K92" s="88">
        <v>1829.82</v>
      </c>
      <c r="L92" s="89">
        <v>14899.97</v>
      </c>
      <c r="M92" s="82" t="str">
        <f t="shared" si="5"/>
        <v>DS</v>
      </c>
      <c r="N92" s="82" t="s">
        <v>971</v>
      </c>
      <c r="P92" s="75">
        <f>VLOOKUP(F92,[1]!REGTEaflewerdatum,4,0)</f>
        <v>41586</v>
      </c>
      <c r="Q92" s="91" t="str">
        <f t="shared" si="6"/>
        <v>ok</v>
      </c>
      <c r="T92" s="94">
        <f t="shared" si="7"/>
        <v>41616</v>
      </c>
      <c r="U92" s="80">
        <f t="shared" si="8"/>
        <v>30</v>
      </c>
      <c r="W92" s="95">
        <f t="shared" si="9"/>
        <v>30</v>
      </c>
    </row>
    <row r="93" spans="1:23" x14ac:dyDescent="0.5">
      <c r="A93" s="83">
        <v>500783</v>
      </c>
      <c r="B93" s="84"/>
      <c r="C93" s="85" t="s">
        <v>10</v>
      </c>
      <c r="D93" s="86">
        <v>13270</v>
      </c>
      <c r="E93" s="87"/>
      <c r="F93" s="86">
        <v>2716</v>
      </c>
      <c r="G93" s="84">
        <v>41586</v>
      </c>
      <c r="H93" s="84">
        <v>41586</v>
      </c>
      <c r="I93" s="85" t="s">
        <v>22</v>
      </c>
      <c r="J93" s="88">
        <v>9033</v>
      </c>
      <c r="K93" s="88">
        <v>1264.6199999999999</v>
      </c>
      <c r="L93" s="89">
        <v>10297.620000000001</v>
      </c>
      <c r="M93" s="82" t="str">
        <f t="shared" si="5"/>
        <v>DS</v>
      </c>
      <c r="N93" s="82" t="s">
        <v>971</v>
      </c>
      <c r="P93" s="75">
        <f>VLOOKUP(F93,[1]!REGTEaflewerdatum,4,0)</f>
        <v>41586</v>
      </c>
      <c r="Q93" s="91" t="str">
        <f t="shared" si="6"/>
        <v>ok</v>
      </c>
      <c r="T93" s="94">
        <f t="shared" si="7"/>
        <v>41616</v>
      </c>
      <c r="U93" s="80">
        <f t="shared" si="8"/>
        <v>30</v>
      </c>
      <c r="W93" s="95">
        <f t="shared" si="9"/>
        <v>30</v>
      </c>
    </row>
    <row r="94" spans="1:23" x14ac:dyDescent="0.5">
      <c r="A94" s="83">
        <v>500824</v>
      </c>
      <c r="B94" s="84"/>
      <c r="C94" s="85" t="s">
        <v>10</v>
      </c>
      <c r="D94" s="86">
        <v>13271</v>
      </c>
      <c r="E94" s="87"/>
      <c r="F94" s="86">
        <v>2716</v>
      </c>
      <c r="G94" s="84">
        <v>41586</v>
      </c>
      <c r="H94" s="84">
        <v>41586</v>
      </c>
      <c r="I94" s="85" t="s">
        <v>22</v>
      </c>
      <c r="J94" s="88">
        <v>282</v>
      </c>
      <c r="K94" s="88">
        <v>39.479999999999997</v>
      </c>
      <c r="L94" s="89">
        <v>321.48</v>
      </c>
      <c r="M94" s="82" t="str">
        <f t="shared" si="5"/>
        <v>DS</v>
      </c>
      <c r="N94" s="82" t="s">
        <v>971</v>
      </c>
      <c r="P94" s="75">
        <f>VLOOKUP(F94,[1]!REGTEaflewerdatum,4,0)</f>
        <v>41586</v>
      </c>
      <c r="Q94" s="91" t="str">
        <f t="shared" si="6"/>
        <v>ok</v>
      </c>
      <c r="T94" s="94">
        <f t="shared" si="7"/>
        <v>41616</v>
      </c>
      <c r="U94" s="80">
        <f t="shared" si="8"/>
        <v>30</v>
      </c>
      <c r="W94" s="95">
        <f t="shared" si="9"/>
        <v>30</v>
      </c>
    </row>
    <row r="95" spans="1:23" x14ac:dyDescent="0.5">
      <c r="A95" s="83" t="s">
        <v>39</v>
      </c>
      <c r="B95" s="84"/>
      <c r="C95" s="85" t="s">
        <v>10</v>
      </c>
      <c r="D95" s="86">
        <v>13268</v>
      </c>
      <c r="E95" s="87"/>
      <c r="F95" s="86">
        <v>2720</v>
      </c>
      <c r="G95" s="84">
        <v>41586</v>
      </c>
      <c r="H95" s="84">
        <v>41586</v>
      </c>
      <c r="I95" s="85" t="s">
        <v>36</v>
      </c>
      <c r="J95" s="88">
        <v>4851.4399999999996</v>
      </c>
      <c r="K95" s="88">
        <v>192.56</v>
      </c>
      <c r="L95" s="89">
        <v>5044</v>
      </c>
      <c r="M95" s="82" t="str">
        <f t="shared" si="5"/>
        <v>DS</v>
      </c>
      <c r="N95" s="82" t="s">
        <v>971</v>
      </c>
      <c r="P95" s="75">
        <f>VLOOKUP(F95,[1]!REGTEaflewerdatum,4,0)</f>
        <v>41586</v>
      </c>
      <c r="Q95" s="91" t="str">
        <f t="shared" si="6"/>
        <v>ok</v>
      </c>
      <c r="T95" s="94">
        <f t="shared" si="7"/>
        <v>41616</v>
      </c>
      <c r="U95" s="80">
        <f t="shared" si="8"/>
        <v>30</v>
      </c>
      <c r="W95" s="95">
        <f t="shared" si="9"/>
        <v>30</v>
      </c>
    </row>
    <row r="96" spans="1:23" x14ac:dyDescent="0.5">
      <c r="A96" s="83">
        <v>16027</v>
      </c>
      <c r="B96" s="84"/>
      <c r="C96" s="85" t="s">
        <v>10</v>
      </c>
      <c r="D96" s="86">
        <v>13261</v>
      </c>
      <c r="E96" s="87"/>
      <c r="F96" s="86">
        <v>2711</v>
      </c>
      <c r="G96" s="84">
        <v>41586</v>
      </c>
      <c r="H96" s="84">
        <v>41586</v>
      </c>
      <c r="I96" s="85" t="s">
        <v>17</v>
      </c>
      <c r="J96" s="88">
        <v>8526.2800000000007</v>
      </c>
      <c r="K96" s="88">
        <v>677.99</v>
      </c>
      <c r="L96" s="89">
        <v>9204.27</v>
      </c>
      <c r="M96" s="82" t="str">
        <f t="shared" si="5"/>
        <v>DS</v>
      </c>
      <c r="N96" s="82" t="s">
        <v>971</v>
      </c>
      <c r="P96" s="75">
        <f>VLOOKUP(F96,[1]!REGTEaflewerdatum,4,0)</f>
        <v>41586</v>
      </c>
      <c r="Q96" s="91" t="str">
        <f t="shared" si="6"/>
        <v>ok</v>
      </c>
      <c r="T96" s="94">
        <f t="shared" si="7"/>
        <v>41616</v>
      </c>
      <c r="U96" s="80">
        <f t="shared" si="8"/>
        <v>30</v>
      </c>
      <c r="W96" s="95">
        <f t="shared" si="9"/>
        <v>30</v>
      </c>
    </row>
    <row r="97" spans="1:23" x14ac:dyDescent="0.5">
      <c r="A97" s="83">
        <v>16027</v>
      </c>
      <c r="B97" s="84"/>
      <c r="C97" s="85" t="s">
        <v>15</v>
      </c>
      <c r="D97" s="86">
        <v>13262</v>
      </c>
      <c r="E97" s="87"/>
      <c r="F97" s="86">
        <v>2711</v>
      </c>
      <c r="G97" s="84">
        <v>41586</v>
      </c>
      <c r="H97" s="84">
        <v>41586</v>
      </c>
      <c r="I97" s="85" t="s">
        <v>17</v>
      </c>
      <c r="J97" s="88">
        <v>-202.5</v>
      </c>
      <c r="K97" s="88">
        <v>0</v>
      </c>
      <c r="L97" s="89">
        <v>-202.5</v>
      </c>
      <c r="M97" s="82" t="str">
        <f t="shared" si="5"/>
        <v>DS</v>
      </c>
      <c r="P97" s="75">
        <f>VLOOKUP(F97,[1]!REGTEaflewerdatum,4,0)</f>
        <v>41586</v>
      </c>
      <c r="Q97" s="91" t="str">
        <f t="shared" si="6"/>
        <v>ok</v>
      </c>
      <c r="T97" s="94">
        <f t="shared" si="7"/>
        <v>41616</v>
      </c>
      <c r="U97" s="80">
        <f t="shared" si="8"/>
        <v>30</v>
      </c>
      <c r="W97" s="95">
        <f t="shared" si="9"/>
        <v>30</v>
      </c>
    </row>
    <row r="98" spans="1:23" x14ac:dyDescent="0.5">
      <c r="A98" s="83">
        <v>165318</v>
      </c>
      <c r="B98" s="84"/>
      <c r="C98" s="85" t="s">
        <v>10</v>
      </c>
      <c r="D98" s="86">
        <v>13263</v>
      </c>
      <c r="E98" s="87"/>
      <c r="F98" s="86">
        <v>2730</v>
      </c>
      <c r="G98" s="84">
        <v>41586</v>
      </c>
      <c r="H98" s="84">
        <v>41586</v>
      </c>
      <c r="I98" s="85" t="s">
        <v>18</v>
      </c>
      <c r="J98" s="88">
        <v>217.62</v>
      </c>
      <c r="K98" s="88">
        <v>12.2</v>
      </c>
      <c r="L98" s="89">
        <v>229.82</v>
      </c>
      <c r="M98" s="82" t="str">
        <f t="shared" si="5"/>
        <v>DS</v>
      </c>
      <c r="N98" s="82" t="s">
        <v>971</v>
      </c>
      <c r="P98" s="75">
        <f>VLOOKUP(F98,[1]!REGTEaflewerdatum,4,0)</f>
        <v>41586</v>
      </c>
      <c r="Q98" s="91" t="str">
        <f t="shared" si="6"/>
        <v>ok</v>
      </c>
      <c r="T98" s="94">
        <f t="shared" si="7"/>
        <v>41616</v>
      </c>
      <c r="U98" s="80">
        <f t="shared" si="8"/>
        <v>30</v>
      </c>
      <c r="W98" s="95">
        <f t="shared" si="9"/>
        <v>30</v>
      </c>
    </row>
    <row r="99" spans="1:23" hidden="1" x14ac:dyDescent="0.5">
      <c r="A99" s="83" t="s">
        <v>43</v>
      </c>
      <c r="B99" s="84"/>
      <c r="C99" s="85" t="s">
        <v>10</v>
      </c>
      <c r="D99" s="86">
        <v>13301</v>
      </c>
      <c r="E99" s="87"/>
      <c r="F99" s="86">
        <v>2729</v>
      </c>
      <c r="G99" s="84">
        <v>41587</v>
      </c>
      <c r="H99" s="84">
        <v>41587</v>
      </c>
      <c r="I99" s="85" t="s">
        <v>44</v>
      </c>
      <c r="J99" s="88">
        <v>5067.5</v>
      </c>
      <c r="K99" s="88">
        <v>709.45</v>
      </c>
      <c r="L99" s="89">
        <v>5776.95</v>
      </c>
      <c r="M99" s="82" t="str">
        <f t="shared" si="5"/>
        <v>DI</v>
      </c>
      <c r="N99" s="82" t="s">
        <v>971</v>
      </c>
      <c r="P99" s="75">
        <f>VLOOKUP(F99,[1]!REGTEaflewerdatum,4,0)</f>
        <v>41586</v>
      </c>
      <c r="Q99" s="91">
        <f t="shared" si="6"/>
        <v>41587</v>
      </c>
      <c r="R99" s="92" t="s">
        <v>327</v>
      </c>
      <c r="S99" s="93">
        <v>41607</v>
      </c>
      <c r="T99" s="94">
        <f t="shared" si="7"/>
        <v>41589</v>
      </c>
      <c r="U99" s="80">
        <f t="shared" si="8"/>
        <v>2</v>
      </c>
      <c r="W99" s="95">
        <f t="shared" si="9"/>
        <v>2</v>
      </c>
    </row>
    <row r="100" spans="1:23" x14ac:dyDescent="0.5">
      <c r="A100" s="83">
        <v>60494</v>
      </c>
      <c r="B100" s="84"/>
      <c r="C100" s="85" t="s">
        <v>10</v>
      </c>
      <c r="D100" s="86">
        <v>13303</v>
      </c>
      <c r="E100" s="87"/>
      <c r="F100" s="86">
        <v>2735</v>
      </c>
      <c r="G100" s="84">
        <v>41587</v>
      </c>
      <c r="H100" s="84">
        <v>41587</v>
      </c>
      <c r="I100" s="85" t="s">
        <v>13</v>
      </c>
      <c r="J100" s="88">
        <v>475.2</v>
      </c>
      <c r="K100" s="88">
        <v>18.14</v>
      </c>
      <c r="L100" s="89">
        <v>493.34</v>
      </c>
      <c r="M100" s="82" t="str">
        <f t="shared" si="5"/>
        <v>DS</v>
      </c>
      <c r="N100" s="82" t="s">
        <v>971</v>
      </c>
      <c r="P100" s="75">
        <f>VLOOKUP(F100,[1]!REGTEaflewerdatum,4,0)</f>
        <v>41587</v>
      </c>
      <c r="Q100" s="91" t="str">
        <f t="shared" si="6"/>
        <v>ok</v>
      </c>
      <c r="T100" s="94">
        <f t="shared" si="7"/>
        <v>41617</v>
      </c>
      <c r="U100" s="80">
        <f t="shared" si="8"/>
        <v>30</v>
      </c>
      <c r="W100" s="95">
        <f t="shared" si="9"/>
        <v>30</v>
      </c>
    </row>
    <row r="101" spans="1:23" x14ac:dyDescent="0.5">
      <c r="A101" s="83">
        <v>11848799</v>
      </c>
      <c r="B101" s="84"/>
      <c r="C101" s="85" t="s">
        <v>10</v>
      </c>
      <c r="D101" s="86">
        <v>13306</v>
      </c>
      <c r="E101" s="87"/>
      <c r="F101" s="86">
        <v>2731</v>
      </c>
      <c r="G101" s="84">
        <v>41587</v>
      </c>
      <c r="H101" s="84">
        <v>41587</v>
      </c>
      <c r="I101" s="85" t="s">
        <v>14</v>
      </c>
      <c r="J101" s="88">
        <v>3838.85</v>
      </c>
      <c r="K101" s="88">
        <v>311.27</v>
      </c>
      <c r="L101" s="89">
        <v>4150.12</v>
      </c>
      <c r="M101" s="82" t="str">
        <f t="shared" si="5"/>
        <v>DS</v>
      </c>
      <c r="N101" s="82" t="s">
        <v>971</v>
      </c>
      <c r="P101" s="75">
        <f>VLOOKUP(F101,[1]!REGTEaflewerdatum,4,0)</f>
        <v>41587</v>
      </c>
      <c r="Q101" s="91" t="str">
        <f t="shared" si="6"/>
        <v>ok</v>
      </c>
      <c r="T101" s="94">
        <f t="shared" si="7"/>
        <v>41617</v>
      </c>
      <c r="U101" s="80">
        <f t="shared" si="8"/>
        <v>30</v>
      </c>
      <c r="W101" s="95">
        <f t="shared" si="9"/>
        <v>30</v>
      </c>
    </row>
    <row r="102" spans="1:23" x14ac:dyDescent="0.5">
      <c r="A102" s="83">
        <v>121015011</v>
      </c>
      <c r="B102" s="84"/>
      <c r="C102" s="85" t="s">
        <v>10</v>
      </c>
      <c r="D102" s="86">
        <v>13308</v>
      </c>
      <c r="E102" s="87"/>
      <c r="F102" s="86">
        <v>2737</v>
      </c>
      <c r="G102" s="84">
        <v>41587</v>
      </c>
      <c r="H102" s="84">
        <v>41587</v>
      </c>
      <c r="I102" s="85" t="s">
        <v>16</v>
      </c>
      <c r="J102" s="88">
        <v>58295.040000000001</v>
      </c>
      <c r="K102" s="88">
        <v>8161.34</v>
      </c>
      <c r="L102" s="89">
        <v>66456.38</v>
      </c>
      <c r="M102" s="82" t="str">
        <f t="shared" si="5"/>
        <v>DS</v>
      </c>
      <c r="N102" s="82" t="s">
        <v>971</v>
      </c>
      <c r="P102" s="75">
        <f>VLOOKUP(F102,[1]!REGTEaflewerdatum,4,0)</f>
        <v>41586</v>
      </c>
      <c r="Q102" s="91">
        <f t="shared" si="6"/>
        <v>41587</v>
      </c>
      <c r="T102" s="94">
        <f t="shared" si="7"/>
        <v>41617</v>
      </c>
      <c r="U102" s="80">
        <f t="shared" si="8"/>
        <v>30</v>
      </c>
      <c r="W102" s="95">
        <f t="shared" si="9"/>
        <v>30</v>
      </c>
    </row>
    <row r="103" spans="1:23" x14ac:dyDescent="0.5">
      <c r="A103" s="83">
        <v>817022915</v>
      </c>
      <c r="B103" s="84"/>
      <c r="C103" s="85" t="s">
        <v>10</v>
      </c>
      <c r="D103" s="86">
        <v>13307</v>
      </c>
      <c r="E103" s="87"/>
      <c r="F103" s="86">
        <v>2732</v>
      </c>
      <c r="G103" s="84">
        <v>41587</v>
      </c>
      <c r="H103" s="84">
        <v>41587</v>
      </c>
      <c r="I103" s="85" t="s">
        <v>26</v>
      </c>
      <c r="J103" s="88">
        <v>4434.1099999999997</v>
      </c>
      <c r="K103" s="88">
        <v>439.85</v>
      </c>
      <c r="L103" s="89">
        <v>4873.96</v>
      </c>
      <c r="M103" s="82" t="str">
        <f t="shared" si="5"/>
        <v>DS</v>
      </c>
      <c r="N103" s="82" t="s">
        <v>971</v>
      </c>
      <c r="P103" s="75">
        <f>VLOOKUP(F103,[1]!REGTEaflewerdatum,4,0)</f>
        <v>41587</v>
      </c>
      <c r="Q103" s="91" t="str">
        <f t="shared" si="6"/>
        <v>ok</v>
      </c>
      <c r="T103" s="94">
        <f t="shared" si="7"/>
        <v>41617</v>
      </c>
      <c r="U103" s="80">
        <f t="shared" si="8"/>
        <v>30</v>
      </c>
      <c r="W103" s="95">
        <f t="shared" si="9"/>
        <v>30</v>
      </c>
    </row>
    <row r="104" spans="1:23" x14ac:dyDescent="0.5">
      <c r="A104" s="83">
        <v>166684</v>
      </c>
      <c r="B104" s="84"/>
      <c r="C104" s="85" t="s">
        <v>10</v>
      </c>
      <c r="D104" s="86">
        <v>13302</v>
      </c>
      <c r="E104" s="87"/>
      <c r="F104" s="86">
        <v>2734</v>
      </c>
      <c r="G104" s="84">
        <v>41587</v>
      </c>
      <c r="H104" s="84">
        <v>41587</v>
      </c>
      <c r="I104" s="85" t="s">
        <v>18</v>
      </c>
      <c r="J104" s="88">
        <v>391.68</v>
      </c>
      <c r="K104" s="88">
        <v>18.3</v>
      </c>
      <c r="L104" s="89">
        <v>409.98</v>
      </c>
      <c r="M104" s="82" t="str">
        <f t="shared" si="5"/>
        <v>DS</v>
      </c>
      <c r="N104" s="82" t="s">
        <v>971</v>
      </c>
      <c r="P104" s="75">
        <f>VLOOKUP(F104,[1]!REGTEaflewerdatum,4,0)</f>
        <v>41587</v>
      </c>
      <c r="Q104" s="91" t="str">
        <f t="shared" si="6"/>
        <v>ok</v>
      </c>
      <c r="T104" s="94">
        <f t="shared" si="7"/>
        <v>41617</v>
      </c>
      <c r="U104" s="80">
        <f t="shared" si="8"/>
        <v>30</v>
      </c>
      <c r="W104" s="95">
        <f t="shared" si="9"/>
        <v>30</v>
      </c>
    </row>
    <row r="105" spans="1:23" hidden="1" x14ac:dyDescent="0.5">
      <c r="A105" s="83">
        <v>667117</v>
      </c>
      <c r="B105" s="84"/>
      <c r="C105" s="85" t="s">
        <v>10</v>
      </c>
      <c r="D105" s="86">
        <v>13319</v>
      </c>
      <c r="E105" s="87"/>
      <c r="F105" s="86">
        <v>2603</v>
      </c>
      <c r="G105" s="84">
        <v>41588</v>
      </c>
      <c r="H105" s="84">
        <v>41588</v>
      </c>
      <c r="I105" s="85" t="s">
        <v>24</v>
      </c>
      <c r="J105" s="88">
        <v>7358.62</v>
      </c>
      <c r="K105" s="88">
        <v>1030.21</v>
      </c>
      <c r="L105" s="89">
        <v>8388.83</v>
      </c>
      <c r="M105" s="82" t="str">
        <f t="shared" si="5"/>
        <v>DC</v>
      </c>
      <c r="N105" s="82" t="s">
        <v>971</v>
      </c>
      <c r="P105" s="75">
        <f>VLOOKUP(F105,[1]!REGTEaflewerdatum,4,0)</f>
        <v>41589</v>
      </c>
      <c r="Q105" s="91">
        <f t="shared" si="6"/>
        <v>41588</v>
      </c>
      <c r="T105" s="94">
        <f t="shared" si="7"/>
        <v>41607</v>
      </c>
      <c r="U105" s="80">
        <f t="shared" si="8"/>
        <v>19</v>
      </c>
      <c r="W105" s="95">
        <f t="shared" si="9"/>
        <v>19</v>
      </c>
    </row>
    <row r="106" spans="1:23" hidden="1" x14ac:dyDescent="0.5">
      <c r="A106" s="83">
        <v>667128</v>
      </c>
      <c r="B106" s="84"/>
      <c r="C106" s="85" t="s">
        <v>10</v>
      </c>
      <c r="D106" s="86">
        <v>13330</v>
      </c>
      <c r="E106" s="87"/>
      <c r="F106" s="86">
        <v>2713</v>
      </c>
      <c r="G106" s="84">
        <v>41588</v>
      </c>
      <c r="H106" s="84">
        <v>41588</v>
      </c>
      <c r="I106" s="85" t="s">
        <v>24</v>
      </c>
      <c r="J106" s="88">
        <v>3666</v>
      </c>
      <c r="K106" s="88">
        <v>513.24</v>
      </c>
      <c r="L106" s="89">
        <v>4179.24</v>
      </c>
      <c r="M106" s="82" t="str">
        <f t="shared" si="5"/>
        <v>DC</v>
      </c>
      <c r="N106" s="82" t="s">
        <v>971</v>
      </c>
      <c r="P106" s="75">
        <f>VLOOKUP(F106,[1]!REGTEaflewerdatum,4,0)</f>
        <v>41579</v>
      </c>
      <c r="Q106" s="91">
        <f t="shared" si="6"/>
        <v>41588</v>
      </c>
      <c r="T106" s="94">
        <f t="shared" si="7"/>
        <v>41607</v>
      </c>
      <c r="U106" s="80">
        <f t="shared" si="8"/>
        <v>19</v>
      </c>
      <c r="W106" s="95">
        <f t="shared" si="9"/>
        <v>19</v>
      </c>
    </row>
    <row r="107" spans="1:23" hidden="1" x14ac:dyDescent="0.5">
      <c r="A107" s="83">
        <v>667114</v>
      </c>
      <c r="B107" s="84"/>
      <c r="C107" s="85" t="s">
        <v>10</v>
      </c>
      <c r="D107" s="86">
        <v>13316</v>
      </c>
      <c r="E107" s="87"/>
      <c r="F107" s="86">
        <v>2510</v>
      </c>
      <c r="G107" s="84">
        <v>41589</v>
      </c>
      <c r="H107" s="84">
        <v>41588</v>
      </c>
      <c r="I107" s="85" t="s">
        <v>24</v>
      </c>
      <c r="J107" s="88">
        <v>373.05</v>
      </c>
      <c r="K107" s="88">
        <v>52.23</v>
      </c>
      <c r="L107" s="89">
        <v>425.28</v>
      </c>
      <c r="M107" s="82" t="str">
        <f t="shared" si="5"/>
        <v>DC</v>
      </c>
      <c r="N107" s="82" t="s">
        <v>971</v>
      </c>
      <c r="P107" s="75">
        <f>VLOOKUP(F107,[1]!REGTEaflewerdatum,4,0)</f>
        <v>41585</v>
      </c>
      <c r="Q107" s="91">
        <f t="shared" si="6"/>
        <v>41589</v>
      </c>
      <c r="T107" s="94">
        <f t="shared" si="7"/>
        <v>41608</v>
      </c>
      <c r="U107" s="80">
        <f t="shared" si="8"/>
        <v>19</v>
      </c>
      <c r="W107" s="95">
        <f t="shared" si="9"/>
        <v>19</v>
      </c>
    </row>
    <row r="108" spans="1:23" hidden="1" x14ac:dyDescent="0.5">
      <c r="A108" s="83">
        <v>667115</v>
      </c>
      <c r="B108" s="84"/>
      <c r="C108" s="85" t="s">
        <v>10</v>
      </c>
      <c r="D108" s="86">
        <v>13317</v>
      </c>
      <c r="E108" s="87"/>
      <c r="F108" s="86">
        <v>2511</v>
      </c>
      <c r="G108" s="84">
        <v>41589</v>
      </c>
      <c r="H108" s="84">
        <v>41588</v>
      </c>
      <c r="I108" s="85" t="s">
        <v>24</v>
      </c>
      <c r="J108" s="88">
        <v>24990.55</v>
      </c>
      <c r="K108" s="88">
        <v>3172.23</v>
      </c>
      <c r="L108" s="89">
        <v>28162.78</v>
      </c>
      <c r="M108" s="82" t="str">
        <f t="shared" si="5"/>
        <v>DC</v>
      </c>
      <c r="N108" s="82" t="s">
        <v>971</v>
      </c>
      <c r="P108" s="75">
        <f>VLOOKUP(F108,[1]!REGTEaflewerdatum,4,0)</f>
        <v>41592</v>
      </c>
      <c r="Q108" s="91">
        <f t="shared" si="6"/>
        <v>41589</v>
      </c>
      <c r="T108" s="94">
        <f t="shared" si="7"/>
        <v>41608</v>
      </c>
      <c r="U108" s="80">
        <f t="shared" si="8"/>
        <v>19</v>
      </c>
      <c r="W108" s="95">
        <f t="shared" si="9"/>
        <v>19</v>
      </c>
    </row>
    <row r="109" spans="1:23" hidden="1" x14ac:dyDescent="0.5">
      <c r="A109" s="83">
        <v>667116</v>
      </c>
      <c r="B109" s="84"/>
      <c r="C109" s="85" t="s">
        <v>10</v>
      </c>
      <c r="D109" s="86">
        <v>13318</v>
      </c>
      <c r="E109" s="87"/>
      <c r="F109" s="86">
        <v>2599</v>
      </c>
      <c r="G109" s="84">
        <v>41589</v>
      </c>
      <c r="H109" s="84">
        <v>41588</v>
      </c>
      <c r="I109" s="85" t="s">
        <v>24</v>
      </c>
      <c r="J109" s="88">
        <v>80087.89</v>
      </c>
      <c r="K109" s="88">
        <v>8193.59</v>
      </c>
      <c r="L109" s="89">
        <v>88281.48</v>
      </c>
      <c r="M109" s="82" t="str">
        <f t="shared" si="5"/>
        <v>DC</v>
      </c>
      <c r="N109" s="82" t="s">
        <v>971</v>
      </c>
      <c r="P109" s="75">
        <f>VLOOKUP(F109,[1]!REGTEaflewerdatum,4,0)</f>
        <v>41589</v>
      </c>
      <c r="Q109" s="91" t="str">
        <f t="shared" si="6"/>
        <v>ok</v>
      </c>
      <c r="T109" s="94">
        <f t="shared" si="7"/>
        <v>41608</v>
      </c>
      <c r="U109" s="80">
        <f t="shared" si="8"/>
        <v>19</v>
      </c>
      <c r="W109" s="95">
        <f t="shared" si="9"/>
        <v>19</v>
      </c>
    </row>
    <row r="110" spans="1:23" hidden="1" x14ac:dyDescent="0.5">
      <c r="A110" s="83">
        <v>667118</v>
      </c>
      <c r="B110" s="84"/>
      <c r="C110" s="85" t="s">
        <v>10</v>
      </c>
      <c r="D110" s="86">
        <v>13320</v>
      </c>
      <c r="E110" s="87"/>
      <c r="F110" s="86">
        <v>2723</v>
      </c>
      <c r="G110" s="84">
        <v>41589</v>
      </c>
      <c r="H110" s="84">
        <v>41588</v>
      </c>
      <c r="I110" s="85" t="s">
        <v>24</v>
      </c>
      <c r="J110" s="88">
        <v>9045.7900000000009</v>
      </c>
      <c r="K110" s="88">
        <v>1266.43</v>
      </c>
      <c r="L110" s="89">
        <v>10312.219999999999</v>
      </c>
      <c r="M110" s="82" t="str">
        <f t="shared" si="5"/>
        <v>DC</v>
      </c>
      <c r="N110" s="82" t="s">
        <v>971</v>
      </c>
      <c r="P110" s="75">
        <f>VLOOKUP(F110,[1]!REGTEaflewerdatum,4,0)</f>
        <v>41589</v>
      </c>
      <c r="Q110" s="91" t="str">
        <f t="shared" si="6"/>
        <v>ok</v>
      </c>
      <c r="T110" s="94">
        <f t="shared" si="7"/>
        <v>41608</v>
      </c>
      <c r="U110" s="80">
        <f t="shared" si="8"/>
        <v>19</v>
      </c>
      <c r="W110" s="95">
        <f t="shared" si="9"/>
        <v>19</v>
      </c>
    </row>
    <row r="111" spans="1:23" hidden="1" x14ac:dyDescent="0.5">
      <c r="A111" s="83">
        <v>667118</v>
      </c>
      <c r="B111" s="84"/>
      <c r="C111" s="85" t="s">
        <v>15</v>
      </c>
      <c r="D111" s="86">
        <v>13333</v>
      </c>
      <c r="E111" s="87"/>
      <c r="F111" s="86">
        <v>2723</v>
      </c>
      <c r="G111" s="84">
        <v>41589</v>
      </c>
      <c r="H111" s="84">
        <v>41588</v>
      </c>
      <c r="I111" s="85" t="s">
        <v>24</v>
      </c>
      <c r="J111" s="88">
        <v>-6.18</v>
      </c>
      <c r="K111" s="88">
        <v>-0.87</v>
      </c>
      <c r="L111" s="89">
        <v>-7.05</v>
      </c>
      <c r="M111" s="82" t="str">
        <f t="shared" si="5"/>
        <v>DC</v>
      </c>
      <c r="P111" s="75">
        <f>VLOOKUP(F111,[1]!REGTEaflewerdatum,4,0)</f>
        <v>41589</v>
      </c>
      <c r="Q111" s="91" t="str">
        <f t="shared" si="6"/>
        <v>ok</v>
      </c>
      <c r="T111" s="94">
        <f t="shared" si="7"/>
        <v>41608</v>
      </c>
      <c r="U111" s="80">
        <f t="shared" si="8"/>
        <v>19</v>
      </c>
      <c r="W111" s="95">
        <f t="shared" si="9"/>
        <v>19</v>
      </c>
    </row>
    <row r="112" spans="1:23" hidden="1" x14ac:dyDescent="0.5">
      <c r="A112" s="83">
        <v>667119</v>
      </c>
      <c r="B112" s="84"/>
      <c r="C112" s="85" t="s">
        <v>10</v>
      </c>
      <c r="D112" s="86">
        <v>13321</v>
      </c>
      <c r="E112" s="87"/>
      <c r="F112" s="86">
        <v>2725</v>
      </c>
      <c r="G112" s="84">
        <v>41589</v>
      </c>
      <c r="H112" s="84">
        <v>41588</v>
      </c>
      <c r="I112" s="85" t="s">
        <v>24</v>
      </c>
      <c r="J112" s="88">
        <v>36848.559999999998</v>
      </c>
      <c r="K112" s="88">
        <v>3492.61</v>
      </c>
      <c r="L112" s="89">
        <v>40341.17</v>
      </c>
      <c r="M112" s="82" t="str">
        <f t="shared" si="5"/>
        <v>DC</v>
      </c>
      <c r="N112" s="82" t="s">
        <v>971</v>
      </c>
      <c r="P112" s="75">
        <f>VLOOKUP(F112,[1]!REGTEaflewerdatum,4,0)</f>
        <v>41589</v>
      </c>
      <c r="Q112" s="91" t="str">
        <f t="shared" si="6"/>
        <v>ok</v>
      </c>
      <c r="T112" s="94">
        <f t="shared" si="7"/>
        <v>41608</v>
      </c>
      <c r="U112" s="80">
        <f t="shared" si="8"/>
        <v>19</v>
      </c>
      <c r="W112" s="95">
        <f t="shared" si="9"/>
        <v>19</v>
      </c>
    </row>
    <row r="113" spans="1:23" hidden="1" x14ac:dyDescent="0.5">
      <c r="A113" s="83">
        <v>667119</v>
      </c>
      <c r="B113" s="84"/>
      <c r="C113" s="85" t="s">
        <v>15</v>
      </c>
      <c r="D113" s="86">
        <v>13332</v>
      </c>
      <c r="E113" s="87"/>
      <c r="F113" s="86">
        <v>2725</v>
      </c>
      <c r="G113" s="84">
        <v>41589</v>
      </c>
      <c r="H113" s="84">
        <v>41588</v>
      </c>
      <c r="I113" s="85" t="s">
        <v>24</v>
      </c>
      <c r="J113" s="88">
        <v>-123.62</v>
      </c>
      <c r="K113" s="88">
        <v>-17.309999999999999</v>
      </c>
      <c r="L113" s="89">
        <v>-140.93</v>
      </c>
      <c r="M113" s="82" t="str">
        <f t="shared" si="5"/>
        <v>DC</v>
      </c>
      <c r="P113" s="75">
        <f>VLOOKUP(F113,[1]!REGTEaflewerdatum,4,0)</f>
        <v>41589</v>
      </c>
      <c r="Q113" s="91" t="str">
        <f t="shared" si="6"/>
        <v>ok</v>
      </c>
      <c r="T113" s="94">
        <f t="shared" si="7"/>
        <v>41608</v>
      </c>
      <c r="U113" s="80">
        <f t="shared" si="8"/>
        <v>19</v>
      </c>
      <c r="W113" s="95">
        <f t="shared" si="9"/>
        <v>19</v>
      </c>
    </row>
    <row r="114" spans="1:23" hidden="1" x14ac:dyDescent="0.5">
      <c r="A114" s="83">
        <v>667120</v>
      </c>
      <c r="B114" s="84"/>
      <c r="C114" s="85" t="s">
        <v>10</v>
      </c>
      <c r="D114" s="86">
        <v>13322</v>
      </c>
      <c r="E114" s="87"/>
      <c r="F114" s="86">
        <v>2661</v>
      </c>
      <c r="G114" s="84">
        <v>41589</v>
      </c>
      <c r="H114" s="84">
        <v>41588</v>
      </c>
      <c r="I114" s="85" t="s">
        <v>24</v>
      </c>
      <c r="J114" s="88">
        <v>117560.35</v>
      </c>
      <c r="K114" s="88">
        <v>15479.84</v>
      </c>
      <c r="L114" s="89">
        <v>133040.19</v>
      </c>
      <c r="M114" s="82" t="str">
        <f t="shared" si="5"/>
        <v>DC</v>
      </c>
      <c r="N114" s="82" t="s">
        <v>971</v>
      </c>
      <c r="P114" s="75">
        <f>VLOOKUP(F114,[1]!REGTEaflewerdatum,4,0)</f>
        <v>41579</v>
      </c>
      <c r="Q114" s="91">
        <f t="shared" si="6"/>
        <v>41589</v>
      </c>
      <c r="T114" s="94">
        <f t="shared" si="7"/>
        <v>41608</v>
      </c>
      <c r="U114" s="80">
        <f t="shared" si="8"/>
        <v>19</v>
      </c>
      <c r="W114" s="95">
        <f t="shared" si="9"/>
        <v>19</v>
      </c>
    </row>
    <row r="115" spans="1:23" hidden="1" x14ac:dyDescent="0.5">
      <c r="A115" s="83">
        <v>667120</v>
      </c>
      <c r="B115" s="84"/>
      <c r="C115" s="85" t="s">
        <v>15</v>
      </c>
      <c r="D115" s="86">
        <v>13818</v>
      </c>
      <c r="E115" s="87"/>
      <c r="F115" s="86">
        <v>2661</v>
      </c>
      <c r="G115" s="84">
        <v>41589</v>
      </c>
      <c r="H115" s="84">
        <v>41588</v>
      </c>
      <c r="I115" s="85" t="s">
        <v>24</v>
      </c>
      <c r="J115" s="88">
        <v>-117559.44</v>
      </c>
      <c r="K115" s="88">
        <v>-15479.79</v>
      </c>
      <c r="L115" s="89">
        <v>-133039.23000000001</v>
      </c>
      <c r="M115" s="82" t="str">
        <f t="shared" si="5"/>
        <v>DC</v>
      </c>
      <c r="P115" s="75">
        <f>VLOOKUP(F115,[1]!REGTEaflewerdatum,4,0)</f>
        <v>41579</v>
      </c>
      <c r="Q115" s="91">
        <f t="shared" si="6"/>
        <v>41589</v>
      </c>
      <c r="T115" s="94">
        <f t="shared" si="7"/>
        <v>41608</v>
      </c>
      <c r="U115" s="80">
        <f t="shared" si="8"/>
        <v>19</v>
      </c>
      <c r="W115" s="95">
        <f t="shared" si="9"/>
        <v>19</v>
      </c>
    </row>
    <row r="116" spans="1:23" hidden="1" x14ac:dyDescent="0.5">
      <c r="A116" s="83">
        <v>667121</v>
      </c>
      <c r="B116" s="84"/>
      <c r="C116" s="85" t="s">
        <v>10</v>
      </c>
      <c r="D116" s="86">
        <v>13323</v>
      </c>
      <c r="E116" s="87"/>
      <c r="F116" s="86">
        <v>2511</v>
      </c>
      <c r="G116" s="84">
        <v>41589</v>
      </c>
      <c r="H116" s="84">
        <v>41588</v>
      </c>
      <c r="I116" s="85" t="s">
        <v>24</v>
      </c>
      <c r="J116" s="88">
        <v>3245.17</v>
      </c>
      <c r="K116" s="88">
        <v>237.42</v>
      </c>
      <c r="L116" s="89">
        <v>3482.59</v>
      </c>
      <c r="M116" s="82" t="str">
        <f t="shared" si="5"/>
        <v>DC</v>
      </c>
      <c r="N116" s="82" t="s">
        <v>971</v>
      </c>
      <c r="P116" s="75">
        <f>VLOOKUP(F116,[1]!REGTEaflewerdatum,4,0)</f>
        <v>41592</v>
      </c>
      <c r="Q116" s="91">
        <f t="shared" si="6"/>
        <v>41589</v>
      </c>
      <c r="T116" s="94">
        <f t="shared" si="7"/>
        <v>41608</v>
      </c>
      <c r="U116" s="80">
        <f t="shared" si="8"/>
        <v>19</v>
      </c>
      <c r="W116" s="95">
        <f t="shared" si="9"/>
        <v>19</v>
      </c>
    </row>
    <row r="117" spans="1:23" hidden="1" x14ac:dyDescent="0.5">
      <c r="A117" s="83">
        <v>667122</v>
      </c>
      <c r="B117" s="84"/>
      <c r="C117" s="85" t="s">
        <v>10</v>
      </c>
      <c r="D117" s="86">
        <v>13324</v>
      </c>
      <c r="E117" s="87"/>
      <c r="F117" s="86">
        <v>2599</v>
      </c>
      <c r="G117" s="84">
        <v>41589</v>
      </c>
      <c r="H117" s="84">
        <v>41588</v>
      </c>
      <c r="I117" s="85" t="s">
        <v>24</v>
      </c>
      <c r="J117" s="88">
        <v>5299.95</v>
      </c>
      <c r="K117" s="88">
        <v>639.85</v>
      </c>
      <c r="L117" s="89">
        <v>5939.8</v>
      </c>
      <c r="M117" s="82" t="str">
        <f t="shared" si="5"/>
        <v>DC</v>
      </c>
      <c r="N117" s="82" t="s">
        <v>971</v>
      </c>
      <c r="P117" s="75">
        <f>VLOOKUP(F117,[1]!REGTEaflewerdatum,4,0)</f>
        <v>41589</v>
      </c>
      <c r="Q117" s="91" t="str">
        <f t="shared" si="6"/>
        <v>ok</v>
      </c>
      <c r="T117" s="94">
        <f t="shared" si="7"/>
        <v>41608</v>
      </c>
      <c r="U117" s="80">
        <f t="shared" si="8"/>
        <v>19</v>
      </c>
      <c r="W117" s="95">
        <f t="shared" si="9"/>
        <v>19</v>
      </c>
    </row>
    <row r="118" spans="1:23" hidden="1" x14ac:dyDescent="0.5">
      <c r="A118" s="83">
        <v>667123</v>
      </c>
      <c r="B118" s="84"/>
      <c r="C118" s="85" t="s">
        <v>10</v>
      </c>
      <c r="D118" s="86">
        <v>13325</v>
      </c>
      <c r="E118" s="87"/>
      <c r="F118" s="86">
        <v>2717</v>
      </c>
      <c r="G118" s="84">
        <v>41589</v>
      </c>
      <c r="H118" s="84">
        <v>41588</v>
      </c>
      <c r="I118" s="85" t="s">
        <v>24</v>
      </c>
      <c r="J118" s="88">
        <v>14020.45</v>
      </c>
      <c r="K118" s="88">
        <v>1724.21</v>
      </c>
      <c r="L118" s="89">
        <v>15744.66</v>
      </c>
      <c r="M118" s="82" t="str">
        <f t="shared" si="5"/>
        <v>DC</v>
      </c>
      <c r="N118" s="82" t="s">
        <v>971</v>
      </c>
      <c r="P118" s="75">
        <f>VLOOKUP(F118,[1]!REGTEaflewerdatum,4,0)</f>
        <v>41589</v>
      </c>
      <c r="Q118" s="91" t="str">
        <f t="shared" si="6"/>
        <v>ok</v>
      </c>
      <c r="T118" s="94">
        <f t="shared" si="7"/>
        <v>41608</v>
      </c>
      <c r="U118" s="80">
        <f t="shared" si="8"/>
        <v>19</v>
      </c>
      <c r="W118" s="95">
        <f t="shared" si="9"/>
        <v>19</v>
      </c>
    </row>
    <row r="119" spans="1:23" hidden="1" x14ac:dyDescent="0.5">
      <c r="A119" s="83">
        <v>667124</v>
      </c>
      <c r="B119" s="84"/>
      <c r="C119" s="85" t="s">
        <v>10</v>
      </c>
      <c r="D119" s="86">
        <v>13326</v>
      </c>
      <c r="E119" s="87"/>
      <c r="F119" s="86">
        <v>2719</v>
      </c>
      <c r="G119" s="84">
        <v>41589</v>
      </c>
      <c r="H119" s="84">
        <v>41588</v>
      </c>
      <c r="I119" s="85" t="s">
        <v>24</v>
      </c>
      <c r="J119" s="88">
        <v>2973.57</v>
      </c>
      <c r="K119" s="88">
        <v>0</v>
      </c>
      <c r="L119" s="89">
        <v>2973.57</v>
      </c>
      <c r="M119" s="82" t="str">
        <f t="shared" si="5"/>
        <v>DC</v>
      </c>
      <c r="N119" s="82" t="s">
        <v>971</v>
      </c>
      <c r="P119" s="75">
        <f>VLOOKUP(F119,[1]!REGTEaflewerdatum,4,0)</f>
        <v>41589</v>
      </c>
      <c r="Q119" s="91" t="str">
        <f t="shared" si="6"/>
        <v>ok</v>
      </c>
      <c r="T119" s="94">
        <f t="shared" si="7"/>
        <v>41608</v>
      </c>
      <c r="U119" s="80">
        <f t="shared" si="8"/>
        <v>19</v>
      </c>
      <c r="W119" s="95">
        <f t="shared" si="9"/>
        <v>19</v>
      </c>
    </row>
    <row r="120" spans="1:23" hidden="1" x14ac:dyDescent="0.5">
      <c r="A120" s="83">
        <v>667124</v>
      </c>
      <c r="B120" s="84"/>
      <c r="C120" s="85" t="s">
        <v>15</v>
      </c>
      <c r="D120" s="86">
        <v>13331</v>
      </c>
      <c r="E120" s="87"/>
      <c r="F120" s="86">
        <v>2719</v>
      </c>
      <c r="G120" s="84">
        <v>41589</v>
      </c>
      <c r="H120" s="84">
        <v>41588</v>
      </c>
      <c r="I120" s="85" t="s">
        <v>24</v>
      </c>
      <c r="J120" s="88">
        <v>-359.88</v>
      </c>
      <c r="K120" s="88">
        <v>0</v>
      </c>
      <c r="L120" s="89">
        <v>-359.88</v>
      </c>
      <c r="M120" s="82" t="str">
        <f t="shared" si="5"/>
        <v>DC</v>
      </c>
      <c r="P120" s="75">
        <f>VLOOKUP(F120,[1]!REGTEaflewerdatum,4,0)</f>
        <v>41589</v>
      </c>
      <c r="Q120" s="91" t="str">
        <f t="shared" si="6"/>
        <v>ok</v>
      </c>
      <c r="T120" s="94">
        <f t="shared" si="7"/>
        <v>41608</v>
      </c>
      <c r="U120" s="80">
        <f t="shared" si="8"/>
        <v>19</v>
      </c>
      <c r="W120" s="95">
        <f t="shared" si="9"/>
        <v>19</v>
      </c>
    </row>
    <row r="121" spans="1:23" hidden="1" x14ac:dyDescent="0.5">
      <c r="A121" s="83">
        <v>667125</v>
      </c>
      <c r="B121" s="84"/>
      <c r="C121" s="85" t="s">
        <v>10</v>
      </c>
      <c r="D121" s="86">
        <v>13327</v>
      </c>
      <c r="E121" s="87"/>
      <c r="F121" s="86">
        <v>2661</v>
      </c>
      <c r="G121" s="84">
        <v>41589</v>
      </c>
      <c r="H121" s="84">
        <v>41588</v>
      </c>
      <c r="I121" s="85" t="s">
        <v>24</v>
      </c>
      <c r="J121" s="88">
        <v>5860.8</v>
      </c>
      <c r="K121" s="88">
        <v>820.51</v>
      </c>
      <c r="L121" s="89">
        <v>6681.31</v>
      </c>
      <c r="M121" s="82" t="str">
        <f t="shared" si="5"/>
        <v>DC</v>
      </c>
      <c r="N121" s="82" t="s">
        <v>971</v>
      </c>
      <c r="P121" s="75">
        <f>VLOOKUP(F121,[1]!REGTEaflewerdatum,4,0)</f>
        <v>41579</v>
      </c>
      <c r="Q121" s="91">
        <f t="shared" si="6"/>
        <v>41589</v>
      </c>
      <c r="T121" s="94">
        <f t="shared" si="7"/>
        <v>41608</v>
      </c>
      <c r="U121" s="80">
        <f t="shared" si="8"/>
        <v>19</v>
      </c>
      <c r="W121" s="95">
        <f t="shared" si="9"/>
        <v>19</v>
      </c>
    </row>
    <row r="122" spans="1:23" hidden="1" x14ac:dyDescent="0.5">
      <c r="A122" s="83">
        <v>667125</v>
      </c>
      <c r="B122" s="84"/>
      <c r="C122" s="85" t="s">
        <v>15</v>
      </c>
      <c r="D122" s="86">
        <v>13486</v>
      </c>
      <c r="E122" s="87"/>
      <c r="F122" s="86">
        <v>2661</v>
      </c>
      <c r="G122" s="84">
        <v>41589</v>
      </c>
      <c r="H122" s="84">
        <v>41588</v>
      </c>
      <c r="I122" s="85" t="s">
        <v>24</v>
      </c>
      <c r="J122" s="88">
        <v>-5860.75</v>
      </c>
      <c r="K122" s="88">
        <v>-820.51</v>
      </c>
      <c r="L122" s="89">
        <v>-6681.26</v>
      </c>
      <c r="M122" s="82" t="str">
        <f t="shared" si="5"/>
        <v>DC</v>
      </c>
      <c r="P122" s="75">
        <f>VLOOKUP(F122,[1]!REGTEaflewerdatum,4,0)</f>
        <v>41579</v>
      </c>
      <c r="Q122" s="91">
        <f t="shared" si="6"/>
        <v>41589</v>
      </c>
      <c r="T122" s="94">
        <f t="shared" si="7"/>
        <v>41608</v>
      </c>
      <c r="U122" s="80">
        <f t="shared" si="8"/>
        <v>19</v>
      </c>
      <c r="W122" s="95">
        <f t="shared" si="9"/>
        <v>19</v>
      </c>
    </row>
    <row r="123" spans="1:23" hidden="1" x14ac:dyDescent="0.5">
      <c r="A123" s="83">
        <v>667126</v>
      </c>
      <c r="B123" s="84"/>
      <c r="C123" s="85" t="s">
        <v>10</v>
      </c>
      <c r="D123" s="86">
        <v>13328</v>
      </c>
      <c r="E123" s="87"/>
      <c r="F123" s="86">
        <v>2717</v>
      </c>
      <c r="G123" s="84">
        <v>41589</v>
      </c>
      <c r="H123" s="84">
        <v>41588</v>
      </c>
      <c r="I123" s="85" t="s">
        <v>24</v>
      </c>
      <c r="J123" s="88">
        <v>5414.58</v>
      </c>
      <c r="K123" s="88">
        <v>485.66</v>
      </c>
      <c r="L123" s="89">
        <v>5900.24</v>
      </c>
      <c r="M123" s="82" t="str">
        <f t="shared" si="5"/>
        <v>DC</v>
      </c>
      <c r="N123" s="82" t="s">
        <v>971</v>
      </c>
      <c r="P123" s="75">
        <f>VLOOKUP(F123,[1]!REGTEaflewerdatum,4,0)</f>
        <v>41589</v>
      </c>
      <c r="Q123" s="91" t="str">
        <f t="shared" si="6"/>
        <v>ok</v>
      </c>
      <c r="T123" s="94">
        <f t="shared" si="7"/>
        <v>41608</v>
      </c>
      <c r="U123" s="80">
        <f t="shared" si="8"/>
        <v>19</v>
      </c>
      <c r="W123" s="95">
        <f t="shared" si="9"/>
        <v>19</v>
      </c>
    </row>
    <row r="124" spans="1:23" hidden="1" x14ac:dyDescent="0.5">
      <c r="A124" s="83">
        <v>667127</v>
      </c>
      <c r="B124" s="84"/>
      <c r="C124" s="85" t="s">
        <v>10</v>
      </c>
      <c r="D124" s="86">
        <v>13329</v>
      </c>
      <c r="E124" s="87"/>
      <c r="F124" s="86">
        <v>2719</v>
      </c>
      <c r="G124" s="84">
        <v>41589</v>
      </c>
      <c r="H124" s="84">
        <v>41588</v>
      </c>
      <c r="I124" s="85" t="s">
        <v>24</v>
      </c>
      <c r="J124" s="88">
        <v>8089.83</v>
      </c>
      <c r="K124" s="88">
        <v>0</v>
      </c>
      <c r="L124" s="89">
        <v>8089.83</v>
      </c>
      <c r="M124" s="82" t="str">
        <f t="shared" si="5"/>
        <v>DC</v>
      </c>
      <c r="N124" s="82" t="s">
        <v>971</v>
      </c>
      <c r="P124" s="75">
        <f>VLOOKUP(F124,[1]!REGTEaflewerdatum,4,0)</f>
        <v>41589</v>
      </c>
      <c r="Q124" s="91" t="str">
        <f t="shared" si="6"/>
        <v>ok</v>
      </c>
      <c r="T124" s="94">
        <f t="shared" si="7"/>
        <v>41608</v>
      </c>
      <c r="U124" s="80">
        <f t="shared" si="8"/>
        <v>19</v>
      </c>
      <c r="W124" s="95">
        <f t="shared" si="9"/>
        <v>19</v>
      </c>
    </row>
    <row r="125" spans="1:23" hidden="1" x14ac:dyDescent="0.5">
      <c r="A125" s="83" t="s">
        <v>34</v>
      </c>
      <c r="B125" s="84"/>
      <c r="C125" s="85" t="s">
        <v>10</v>
      </c>
      <c r="D125" s="86">
        <v>13314</v>
      </c>
      <c r="E125" s="87"/>
      <c r="F125" s="86">
        <v>2745</v>
      </c>
      <c r="G125" s="84">
        <v>41589</v>
      </c>
      <c r="H125" s="84">
        <v>41589</v>
      </c>
      <c r="I125" s="85" t="s">
        <v>32</v>
      </c>
      <c r="J125" s="88">
        <v>1747.5</v>
      </c>
      <c r="K125" s="88">
        <v>0</v>
      </c>
      <c r="L125" s="89">
        <v>1747.5</v>
      </c>
      <c r="M125" s="82" t="str">
        <f t="shared" si="5"/>
        <v>DI</v>
      </c>
      <c r="N125" s="82" t="s">
        <v>971</v>
      </c>
      <c r="P125" s="75">
        <f>VLOOKUP(F125,[1]!REGTEaflewerdatum,4,0)</f>
        <v>41589</v>
      </c>
      <c r="Q125" s="91" t="str">
        <f t="shared" si="6"/>
        <v>ok</v>
      </c>
      <c r="R125" s="92" t="s">
        <v>329</v>
      </c>
      <c r="S125" s="93">
        <f>G125</f>
        <v>41589</v>
      </c>
      <c r="T125" s="94">
        <f t="shared" si="7"/>
        <v>41596</v>
      </c>
      <c r="U125" s="80">
        <f t="shared" si="8"/>
        <v>7</v>
      </c>
      <c r="W125" s="95">
        <f t="shared" si="9"/>
        <v>7</v>
      </c>
    </row>
    <row r="126" spans="1:23" hidden="1" x14ac:dyDescent="0.5">
      <c r="A126" s="83" t="s">
        <v>158</v>
      </c>
      <c r="B126" s="84"/>
      <c r="C126" s="85" t="s">
        <v>10</v>
      </c>
      <c r="D126" s="86">
        <v>13491</v>
      </c>
      <c r="E126" s="87"/>
      <c r="F126" s="86">
        <v>2777</v>
      </c>
      <c r="G126" s="84">
        <v>41589</v>
      </c>
      <c r="H126" s="84">
        <v>41593</v>
      </c>
      <c r="I126" s="85" t="s">
        <v>64</v>
      </c>
      <c r="J126" s="88">
        <v>900</v>
      </c>
      <c r="K126" s="88">
        <v>0</v>
      </c>
      <c r="L126" s="89">
        <v>900</v>
      </c>
      <c r="M126" s="82" t="str">
        <f t="shared" si="5"/>
        <v>DI</v>
      </c>
      <c r="N126" s="82" t="s">
        <v>971</v>
      </c>
      <c r="P126" s="75">
        <f>VLOOKUP(F126,[1]!REGTEaflewerdatum,4,0)</f>
        <v>41593</v>
      </c>
      <c r="Q126" s="91">
        <f t="shared" si="6"/>
        <v>41589</v>
      </c>
      <c r="R126" s="92" t="s">
        <v>329</v>
      </c>
      <c r="S126" s="93">
        <f>G126+3</f>
        <v>41592</v>
      </c>
      <c r="T126" s="94">
        <f t="shared" si="7"/>
        <v>41590</v>
      </c>
      <c r="U126" s="80">
        <f t="shared" si="8"/>
        <v>1</v>
      </c>
      <c r="W126" s="95">
        <f t="shared" si="9"/>
        <v>1</v>
      </c>
    </row>
    <row r="127" spans="1:23" hidden="1" x14ac:dyDescent="0.5">
      <c r="A127" s="83" t="s">
        <v>66</v>
      </c>
      <c r="B127" s="84"/>
      <c r="C127" s="85" t="s">
        <v>10</v>
      </c>
      <c r="D127" s="86">
        <v>13312</v>
      </c>
      <c r="E127" s="87"/>
      <c r="F127" s="86">
        <v>2746</v>
      </c>
      <c r="G127" s="84">
        <v>41589</v>
      </c>
      <c r="H127" s="84">
        <v>41589</v>
      </c>
      <c r="I127" s="85" t="s">
        <v>64</v>
      </c>
      <c r="J127" s="88">
        <v>900</v>
      </c>
      <c r="K127" s="88">
        <v>0</v>
      </c>
      <c r="L127" s="89">
        <v>900</v>
      </c>
      <c r="M127" s="82" t="str">
        <f t="shared" si="5"/>
        <v>DI</v>
      </c>
      <c r="N127" s="82" t="s">
        <v>971</v>
      </c>
      <c r="P127" s="75">
        <f>VLOOKUP(F127,[1]!REGTEaflewerdatum,4,0)</f>
        <v>41589</v>
      </c>
      <c r="Q127" s="91" t="str">
        <f t="shared" si="6"/>
        <v>ok</v>
      </c>
      <c r="R127" s="92" t="s">
        <v>329</v>
      </c>
      <c r="S127" s="93">
        <f>G127+3</f>
        <v>41592</v>
      </c>
      <c r="T127" s="94">
        <f t="shared" si="7"/>
        <v>41590</v>
      </c>
      <c r="U127" s="80">
        <f t="shared" si="8"/>
        <v>1</v>
      </c>
      <c r="W127" s="95">
        <f t="shared" si="9"/>
        <v>1</v>
      </c>
    </row>
    <row r="128" spans="1:23" x14ac:dyDescent="0.5">
      <c r="A128" s="83">
        <v>60607</v>
      </c>
      <c r="B128" s="84"/>
      <c r="C128" s="85" t="s">
        <v>10</v>
      </c>
      <c r="D128" s="86">
        <v>13313</v>
      </c>
      <c r="E128" s="87"/>
      <c r="F128" s="86">
        <v>2744</v>
      </c>
      <c r="G128" s="84">
        <v>41589</v>
      </c>
      <c r="H128" s="84">
        <v>41589</v>
      </c>
      <c r="I128" s="85" t="s">
        <v>13</v>
      </c>
      <c r="J128" s="88">
        <v>388.8</v>
      </c>
      <c r="K128" s="88">
        <v>18.14</v>
      </c>
      <c r="L128" s="89">
        <v>406.94</v>
      </c>
      <c r="M128" s="82" t="str">
        <f t="shared" si="5"/>
        <v>DS</v>
      </c>
      <c r="N128" s="82" t="s">
        <v>971</v>
      </c>
      <c r="P128" s="75">
        <f>VLOOKUP(F128,[1]!REGTEaflewerdatum,4,0)</f>
        <v>41589</v>
      </c>
      <c r="Q128" s="91" t="str">
        <f t="shared" si="6"/>
        <v>ok</v>
      </c>
      <c r="T128" s="94">
        <f t="shared" si="7"/>
        <v>41619</v>
      </c>
      <c r="U128" s="80">
        <f t="shared" si="8"/>
        <v>30</v>
      </c>
      <c r="W128" s="95">
        <f t="shared" si="9"/>
        <v>30</v>
      </c>
    </row>
    <row r="129" spans="1:23" x14ac:dyDescent="0.5">
      <c r="A129" s="83">
        <v>603743744</v>
      </c>
      <c r="B129" s="84"/>
      <c r="C129" s="85" t="s">
        <v>10</v>
      </c>
      <c r="D129" s="86">
        <v>13298</v>
      </c>
      <c r="E129" s="87"/>
      <c r="F129" s="86">
        <v>2743</v>
      </c>
      <c r="G129" s="84">
        <v>41589</v>
      </c>
      <c r="H129" s="84">
        <v>41589</v>
      </c>
      <c r="I129" s="85" t="s">
        <v>23</v>
      </c>
      <c r="J129" s="88">
        <v>219.04</v>
      </c>
      <c r="K129" s="88">
        <v>18.57</v>
      </c>
      <c r="L129" s="89">
        <v>237.61</v>
      </c>
      <c r="M129" s="82" t="str">
        <f t="shared" si="5"/>
        <v>DS</v>
      </c>
      <c r="N129" s="82" t="s">
        <v>971</v>
      </c>
      <c r="P129" s="75">
        <f>VLOOKUP(F129,[1]!REGTEaflewerdatum,4,0)</f>
        <v>41589</v>
      </c>
      <c r="Q129" s="91" t="str">
        <f t="shared" si="6"/>
        <v>ok</v>
      </c>
      <c r="T129" s="94">
        <f t="shared" si="7"/>
        <v>41619</v>
      </c>
      <c r="U129" s="80">
        <f t="shared" si="8"/>
        <v>30</v>
      </c>
      <c r="W129" s="95">
        <f t="shared" si="9"/>
        <v>30</v>
      </c>
    </row>
    <row r="130" spans="1:23" x14ac:dyDescent="0.5">
      <c r="A130" s="83">
        <v>168330</v>
      </c>
      <c r="B130" s="84"/>
      <c r="C130" s="85" t="s">
        <v>10</v>
      </c>
      <c r="D130" s="86">
        <v>13315</v>
      </c>
      <c r="E130" s="87"/>
      <c r="F130" s="86">
        <v>2742</v>
      </c>
      <c r="G130" s="84">
        <v>41589</v>
      </c>
      <c r="H130" s="84">
        <v>41589</v>
      </c>
      <c r="I130" s="85" t="s">
        <v>18</v>
      </c>
      <c r="J130" s="88">
        <v>391.68</v>
      </c>
      <c r="K130" s="88">
        <v>18.3</v>
      </c>
      <c r="L130" s="89">
        <v>409.98</v>
      </c>
      <c r="M130" s="82" t="str">
        <f t="shared" ref="M130:M193" si="10">VLOOKUP(I130,KODE,3,0)</f>
        <v>DS</v>
      </c>
      <c r="N130" s="82" t="s">
        <v>971</v>
      </c>
      <c r="P130" s="75">
        <f>VLOOKUP(F130,[1]!REGTEaflewerdatum,4,0)</f>
        <v>41589</v>
      </c>
      <c r="Q130" s="91" t="str">
        <f t="shared" ref="Q130:Q193" si="11">IF(P130=G130,"ok",G130)</f>
        <v>ok</v>
      </c>
      <c r="T130" s="94">
        <f t="shared" ref="T130:T193" si="12">G130+U130</f>
        <v>41619</v>
      </c>
      <c r="U130" s="80">
        <f t="shared" ref="U130:U193" si="13">VLOOKUP(I130,verskaffersterme,2,0)</f>
        <v>30</v>
      </c>
      <c r="W130" s="95">
        <f t="shared" ref="W130:W193" si="14">B130+U130</f>
        <v>30</v>
      </c>
    </row>
    <row r="131" spans="1:23" x14ac:dyDescent="0.5">
      <c r="A131" s="83">
        <v>11849859</v>
      </c>
      <c r="B131" s="84"/>
      <c r="C131" s="85" t="s">
        <v>10</v>
      </c>
      <c r="D131" s="86">
        <v>13377</v>
      </c>
      <c r="E131" s="87"/>
      <c r="F131" s="86">
        <v>2740</v>
      </c>
      <c r="G131" s="84">
        <v>41590</v>
      </c>
      <c r="H131" s="84">
        <v>41589</v>
      </c>
      <c r="I131" s="85" t="s">
        <v>14</v>
      </c>
      <c r="J131" s="88">
        <v>2545.7800000000002</v>
      </c>
      <c r="K131" s="88">
        <v>269.02</v>
      </c>
      <c r="L131" s="89">
        <v>2814.8</v>
      </c>
      <c r="M131" s="82" t="str">
        <f t="shared" si="10"/>
        <v>DS</v>
      </c>
      <c r="N131" s="82" t="s">
        <v>971</v>
      </c>
      <c r="P131" s="75">
        <f>VLOOKUP(F131,[1]!REGTEaflewerdatum,4,0)</f>
        <v>41590</v>
      </c>
      <c r="Q131" s="91" t="str">
        <f t="shared" si="11"/>
        <v>ok</v>
      </c>
      <c r="T131" s="94">
        <f t="shared" si="12"/>
        <v>41620</v>
      </c>
      <c r="U131" s="80">
        <f t="shared" si="13"/>
        <v>30</v>
      </c>
      <c r="W131" s="95">
        <f t="shared" si="14"/>
        <v>30</v>
      </c>
    </row>
    <row r="132" spans="1:23" x14ac:dyDescent="0.5">
      <c r="A132" s="83">
        <v>817023305</v>
      </c>
      <c r="B132" s="84"/>
      <c r="C132" s="85" t="s">
        <v>10</v>
      </c>
      <c r="D132" s="86">
        <v>13378</v>
      </c>
      <c r="E132" s="87"/>
      <c r="F132" s="86">
        <v>2741</v>
      </c>
      <c r="G132" s="84">
        <v>41590</v>
      </c>
      <c r="H132" s="84">
        <v>41589</v>
      </c>
      <c r="I132" s="85" t="s">
        <v>26</v>
      </c>
      <c r="J132" s="88">
        <v>3461.88</v>
      </c>
      <c r="K132" s="88">
        <v>377.85</v>
      </c>
      <c r="L132" s="89">
        <v>3839.73</v>
      </c>
      <c r="M132" s="82" t="str">
        <f t="shared" si="10"/>
        <v>DS</v>
      </c>
      <c r="N132" s="82" t="s">
        <v>971</v>
      </c>
      <c r="P132" s="75">
        <f>VLOOKUP(F132,[1]!REGTEaflewerdatum,4,0)</f>
        <v>41590</v>
      </c>
      <c r="Q132" s="91" t="str">
        <f t="shared" si="11"/>
        <v>ok</v>
      </c>
      <c r="T132" s="94">
        <f t="shared" si="12"/>
        <v>41620</v>
      </c>
      <c r="U132" s="80">
        <f t="shared" si="13"/>
        <v>30</v>
      </c>
      <c r="W132" s="95">
        <f t="shared" si="14"/>
        <v>30</v>
      </c>
    </row>
    <row r="133" spans="1:23" x14ac:dyDescent="0.5">
      <c r="A133" s="83">
        <v>817023305</v>
      </c>
      <c r="B133" s="84"/>
      <c r="C133" s="85" t="s">
        <v>15</v>
      </c>
      <c r="D133" s="86">
        <v>13385</v>
      </c>
      <c r="E133" s="87"/>
      <c r="F133" s="86">
        <v>2741</v>
      </c>
      <c r="G133" s="84">
        <v>41590</v>
      </c>
      <c r="H133" s="84">
        <v>41589</v>
      </c>
      <c r="I133" s="85" t="s">
        <v>26</v>
      </c>
      <c r="J133" s="88">
        <v>-41.45</v>
      </c>
      <c r="K133" s="88">
        <v>-5.8</v>
      </c>
      <c r="L133" s="89">
        <v>-47.25</v>
      </c>
      <c r="M133" s="82" t="str">
        <f t="shared" si="10"/>
        <v>DS</v>
      </c>
      <c r="P133" s="75">
        <f>VLOOKUP(F133,[1]!REGTEaflewerdatum,4,0)</f>
        <v>41590</v>
      </c>
      <c r="Q133" s="91" t="str">
        <f t="shared" si="11"/>
        <v>ok</v>
      </c>
      <c r="T133" s="94">
        <f t="shared" si="12"/>
        <v>41620</v>
      </c>
      <c r="U133" s="80">
        <f t="shared" si="13"/>
        <v>30</v>
      </c>
      <c r="W133" s="95">
        <f t="shared" si="14"/>
        <v>30</v>
      </c>
    </row>
    <row r="134" spans="1:23" x14ac:dyDescent="0.5">
      <c r="A134" s="83" t="s">
        <v>40</v>
      </c>
      <c r="B134" s="84"/>
      <c r="C134" s="85" t="s">
        <v>10</v>
      </c>
      <c r="D134" s="86">
        <v>13376</v>
      </c>
      <c r="E134" s="87"/>
      <c r="F134" s="86">
        <v>2739</v>
      </c>
      <c r="G134" s="84">
        <v>41590</v>
      </c>
      <c r="H134" s="84">
        <v>41590</v>
      </c>
      <c r="I134" s="85" t="s">
        <v>36</v>
      </c>
      <c r="J134" s="88">
        <v>3727.34</v>
      </c>
      <c r="K134" s="88">
        <v>257.66000000000003</v>
      </c>
      <c r="L134" s="89">
        <v>3985</v>
      </c>
      <c r="M134" s="82" t="str">
        <f t="shared" si="10"/>
        <v>DS</v>
      </c>
      <c r="N134" s="82" t="s">
        <v>971</v>
      </c>
      <c r="P134" s="75">
        <f>VLOOKUP(F134,[1]!REGTEaflewerdatum,4,0)</f>
        <v>41590</v>
      </c>
      <c r="Q134" s="91" t="str">
        <f t="shared" si="11"/>
        <v>ok</v>
      </c>
      <c r="T134" s="94">
        <f t="shared" si="12"/>
        <v>41620</v>
      </c>
      <c r="U134" s="80">
        <f t="shared" si="13"/>
        <v>30</v>
      </c>
      <c r="W134" s="95">
        <f t="shared" si="14"/>
        <v>30</v>
      </c>
    </row>
    <row r="135" spans="1:23" x14ac:dyDescent="0.5">
      <c r="A135" s="83" t="s">
        <v>21</v>
      </c>
      <c r="B135" s="84"/>
      <c r="C135" s="85" t="s">
        <v>10</v>
      </c>
      <c r="D135" s="86">
        <v>13375</v>
      </c>
      <c r="E135" s="87"/>
      <c r="F135" s="86">
        <v>2756</v>
      </c>
      <c r="G135" s="84">
        <v>41590</v>
      </c>
      <c r="H135" s="84">
        <v>41590</v>
      </c>
      <c r="I135" s="85" t="s">
        <v>20</v>
      </c>
      <c r="J135" s="88">
        <v>1539.71</v>
      </c>
      <c r="K135" s="88">
        <v>215.55</v>
      </c>
      <c r="L135" s="89">
        <v>1755.26</v>
      </c>
      <c r="M135" s="82" t="str">
        <f t="shared" si="10"/>
        <v>DS</v>
      </c>
      <c r="N135" s="82" t="s">
        <v>971</v>
      </c>
      <c r="P135" s="75">
        <f>VLOOKUP(F135,[1]!REGTEaflewerdatum,4,0)</f>
        <v>41589</v>
      </c>
      <c r="Q135" s="91">
        <f t="shared" si="11"/>
        <v>41590</v>
      </c>
      <c r="T135" s="94">
        <f t="shared" si="12"/>
        <v>41620</v>
      </c>
      <c r="U135" s="80">
        <f t="shared" si="13"/>
        <v>30</v>
      </c>
      <c r="W135" s="95">
        <f t="shared" si="14"/>
        <v>30</v>
      </c>
    </row>
    <row r="136" spans="1:23" x14ac:dyDescent="0.5">
      <c r="A136" s="83">
        <v>603747315</v>
      </c>
      <c r="B136" s="84"/>
      <c r="C136" s="85" t="s">
        <v>10</v>
      </c>
      <c r="D136" s="86">
        <v>13373</v>
      </c>
      <c r="E136" s="87"/>
      <c r="F136" s="86">
        <v>2755</v>
      </c>
      <c r="G136" s="84">
        <v>41590</v>
      </c>
      <c r="H136" s="84">
        <v>41590</v>
      </c>
      <c r="I136" s="85" t="s">
        <v>23</v>
      </c>
      <c r="J136" s="88">
        <v>305.44</v>
      </c>
      <c r="K136" s="88">
        <v>18.57</v>
      </c>
      <c r="L136" s="89">
        <v>324.01</v>
      </c>
      <c r="M136" s="82" t="str">
        <f t="shared" si="10"/>
        <v>DS</v>
      </c>
      <c r="N136" s="82" t="s">
        <v>971</v>
      </c>
      <c r="P136" s="75">
        <f>VLOOKUP(F136,[1]!REGTEaflewerdatum,4,0)</f>
        <v>41589</v>
      </c>
      <c r="Q136" s="91">
        <f t="shared" si="11"/>
        <v>41590</v>
      </c>
      <c r="T136" s="94">
        <f t="shared" si="12"/>
        <v>41620</v>
      </c>
      <c r="U136" s="80">
        <f t="shared" si="13"/>
        <v>30</v>
      </c>
      <c r="W136" s="95">
        <f t="shared" si="14"/>
        <v>30</v>
      </c>
    </row>
    <row r="137" spans="1:23" x14ac:dyDescent="0.5">
      <c r="A137" s="83">
        <v>169968</v>
      </c>
      <c r="B137" s="84"/>
      <c r="C137" s="85" t="s">
        <v>10</v>
      </c>
      <c r="D137" s="86">
        <v>13374</v>
      </c>
      <c r="E137" s="87"/>
      <c r="F137" s="86">
        <v>2749</v>
      </c>
      <c r="G137" s="84">
        <v>41590</v>
      </c>
      <c r="H137" s="84">
        <v>41590</v>
      </c>
      <c r="I137" s="85" t="s">
        <v>18</v>
      </c>
      <c r="J137" s="88">
        <v>217.6</v>
      </c>
      <c r="K137" s="88">
        <v>12.2</v>
      </c>
      <c r="L137" s="89">
        <v>229.8</v>
      </c>
      <c r="M137" s="82" t="str">
        <f t="shared" si="10"/>
        <v>DS</v>
      </c>
      <c r="N137" s="82" t="s">
        <v>971</v>
      </c>
      <c r="P137" s="75">
        <f>VLOOKUP(F137,[1]!REGTEaflewerdatum,4,0)</f>
        <v>41590</v>
      </c>
      <c r="Q137" s="91" t="str">
        <f t="shared" si="11"/>
        <v>ok</v>
      </c>
      <c r="T137" s="94">
        <f t="shared" si="12"/>
        <v>41620</v>
      </c>
      <c r="U137" s="80">
        <f t="shared" si="13"/>
        <v>30</v>
      </c>
      <c r="W137" s="95">
        <f t="shared" si="14"/>
        <v>30</v>
      </c>
    </row>
    <row r="138" spans="1:23" hidden="1" x14ac:dyDescent="0.5">
      <c r="A138" s="83" t="s">
        <v>80</v>
      </c>
      <c r="B138" s="84"/>
      <c r="C138" s="85" t="s">
        <v>10</v>
      </c>
      <c r="D138" s="86">
        <v>13380</v>
      </c>
      <c r="E138" s="87"/>
      <c r="F138" s="86">
        <v>2763</v>
      </c>
      <c r="G138" s="84">
        <v>41591</v>
      </c>
      <c r="H138" s="84">
        <v>41590</v>
      </c>
      <c r="I138" s="85" t="s">
        <v>81</v>
      </c>
      <c r="J138" s="88">
        <v>500</v>
      </c>
      <c r="K138" s="88">
        <v>0</v>
      </c>
      <c r="L138" s="89">
        <v>500</v>
      </c>
      <c r="M138" s="82" t="str">
        <f t="shared" si="10"/>
        <v>DI</v>
      </c>
      <c r="N138" s="82" t="s">
        <v>971</v>
      </c>
      <c r="P138" s="75">
        <f>VLOOKUP(F138,[1]!REGTEaflewerdatum,4,0)</f>
        <v>41590</v>
      </c>
      <c r="Q138" s="91">
        <f t="shared" si="11"/>
        <v>41591</v>
      </c>
      <c r="R138" s="92" t="s">
        <v>329</v>
      </c>
      <c r="S138" s="93">
        <f>G138</f>
        <v>41591</v>
      </c>
      <c r="T138" s="94">
        <f t="shared" si="12"/>
        <v>41593</v>
      </c>
      <c r="U138" s="80">
        <f t="shared" si="13"/>
        <v>2</v>
      </c>
      <c r="W138" s="95">
        <f t="shared" si="14"/>
        <v>2</v>
      </c>
    </row>
    <row r="139" spans="1:23" hidden="1" x14ac:dyDescent="0.5">
      <c r="A139" s="83" t="s">
        <v>125</v>
      </c>
      <c r="B139" s="84"/>
      <c r="C139" s="85" t="s">
        <v>10</v>
      </c>
      <c r="D139" s="86">
        <v>13434</v>
      </c>
      <c r="E139" s="87"/>
      <c r="F139" s="86">
        <v>2769</v>
      </c>
      <c r="G139" s="84">
        <v>41591</v>
      </c>
      <c r="H139" s="84">
        <v>41591</v>
      </c>
      <c r="I139" s="85" t="s">
        <v>81</v>
      </c>
      <c r="J139" s="88">
        <v>580</v>
      </c>
      <c r="K139" s="88">
        <v>0</v>
      </c>
      <c r="L139" s="89">
        <v>580</v>
      </c>
      <c r="M139" s="82" t="str">
        <f t="shared" si="10"/>
        <v>DI</v>
      </c>
      <c r="N139" s="82" t="s">
        <v>971</v>
      </c>
      <c r="P139" s="75">
        <f>VLOOKUP(F139,[1]!REGTEaflewerdatum,4,0)</f>
        <v>41591</v>
      </c>
      <c r="Q139" s="91" t="str">
        <f t="shared" si="11"/>
        <v>ok</v>
      </c>
      <c r="R139" s="92" t="s">
        <v>329</v>
      </c>
      <c r="S139" s="93">
        <f>G139</f>
        <v>41591</v>
      </c>
      <c r="T139" s="94">
        <f t="shared" si="12"/>
        <v>41593</v>
      </c>
      <c r="U139" s="80">
        <f t="shared" si="13"/>
        <v>2</v>
      </c>
      <c r="W139" s="95">
        <f t="shared" si="14"/>
        <v>2</v>
      </c>
    </row>
    <row r="140" spans="1:23" hidden="1" x14ac:dyDescent="0.5">
      <c r="A140" s="83" t="s">
        <v>91</v>
      </c>
      <c r="B140" s="84"/>
      <c r="C140" s="85" t="s">
        <v>10</v>
      </c>
      <c r="D140" s="86">
        <v>13387</v>
      </c>
      <c r="E140" s="87"/>
      <c r="F140" s="86">
        <v>2759</v>
      </c>
      <c r="G140" s="84">
        <v>41591</v>
      </c>
      <c r="H140" s="84">
        <v>41591</v>
      </c>
      <c r="I140" s="85" t="s">
        <v>44</v>
      </c>
      <c r="J140" s="88">
        <v>4677.1899999999996</v>
      </c>
      <c r="K140" s="88">
        <v>654.80999999999995</v>
      </c>
      <c r="L140" s="89">
        <v>5332</v>
      </c>
      <c r="M140" s="82" t="str">
        <f t="shared" si="10"/>
        <v>DI</v>
      </c>
      <c r="N140" s="82" t="s">
        <v>971</v>
      </c>
      <c r="P140" s="75">
        <f>VLOOKUP(F140,[1]!REGTEaflewerdatum,4,0)</f>
        <v>41591</v>
      </c>
      <c r="Q140" s="91" t="str">
        <f t="shared" si="11"/>
        <v>ok</v>
      </c>
      <c r="R140" s="92" t="s">
        <v>327</v>
      </c>
      <c r="S140" s="93">
        <v>41613</v>
      </c>
      <c r="T140" s="94">
        <f t="shared" si="12"/>
        <v>41593</v>
      </c>
      <c r="U140" s="80">
        <f t="shared" si="13"/>
        <v>2</v>
      </c>
      <c r="W140" s="95">
        <f t="shared" si="14"/>
        <v>2</v>
      </c>
    </row>
    <row r="141" spans="1:23" x14ac:dyDescent="0.5">
      <c r="A141" s="83">
        <v>60797</v>
      </c>
      <c r="B141" s="84"/>
      <c r="C141" s="85" t="s">
        <v>10</v>
      </c>
      <c r="D141" s="86">
        <v>13386</v>
      </c>
      <c r="E141" s="87"/>
      <c r="F141" s="86">
        <v>2760</v>
      </c>
      <c r="G141" s="84">
        <v>41591</v>
      </c>
      <c r="H141" s="84">
        <v>41590</v>
      </c>
      <c r="I141" s="85" t="s">
        <v>13</v>
      </c>
      <c r="J141" s="88">
        <v>432</v>
      </c>
      <c r="K141" s="88">
        <v>12.1</v>
      </c>
      <c r="L141" s="89">
        <v>444.1</v>
      </c>
      <c r="M141" s="82" t="str">
        <f t="shared" si="10"/>
        <v>DS</v>
      </c>
      <c r="N141" s="82" t="s">
        <v>971</v>
      </c>
      <c r="P141" s="75">
        <f>VLOOKUP(F141,[1]!REGTEaflewerdatum,4,0)</f>
        <v>41591</v>
      </c>
      <c r="Q141" s="91" t="str">
        <f t="shared" si="11"/>
        <v>ok</v>
      </c>
      <c r="T141" s="94">
        <f t="shared" si="12"/>
        <v>41621</v>
      </c>
      <c r="U141" s="80">
        <f t="shared" si="13"/>
        <v>30</v>
      </c>
      <c r="W141" s="95">
        <f t="shared" si="14"/>
        <v>30</v>
      </c>
    </row>
    <row r="142" spans="1:23" x14ac:dyDescent="0.5">
      <c r="A142" s="83">
        <v>121016844</v>
      </c>
      <c r="B142" s="84"/>
      <c r="C142" s="85" t="s">
        <v>10</v>
      </c>
      <c r="D142" s="86">
        <v>13439</v>
      </c>
      <c r="E142" s="87"/>
      <c r="F142" s="86">
        <v>2771</v>
      </c>
      <c r="G142" s="84">
        <v>41591</v>
      </c>
      <c r="H142" s="84">
        <v>41591</v>
      </c>
      <c r="I142" s="85" t="s">
        <v>16</v>
      </c>
      <c r="J142" s="88">
        <v>13582.5</v>
      </c>
      <c r="K142" s="88">
        <v>1901.56</v>
      </c>
      <c r="L142" s="89">
        <v>15484.06</v>
      </c>
      <c r="M142" s="82" t="str">
        <f t="shared" si="10"/>
        <v>DS</v>
      </c>
      <c r="N142" s="82" t="s">
        <v>971</v>
      </c>
      <c r="P142" s="75">
        <f>VLOOKUP(F142,[1]!REGTEaflewerdatum,4,0)</f>
        <v>41591</v>
      </c>
      <c r="Q142" s="91" t="str">
        <f t="shared" si="11"/>
        <v>ok</v>
      </c>
      <c r="T142" s="94">
        <f t="shared" si="12"/>
        <v>41621</v>
      </c>
      <c r="U142" s="80">
        <f t="shared" si="13"/>
        <v>30</v>
      </c>
      <c r="W142" s="95">
        <f t="shared" si="14"/>
        <v>30</v>
      </c>
    </row>
    <row r="143" spans="1:23" x14ac:dyDescent="0.5">
      <c r="A143" s="83">
        <v>90850875</v>
      </c>
      <c r="B143" s="84"/>
      <c r="C143" s="85" t="s">
        <v>10</v>
      </c>
      <c r="D143" s="86">
        <v>13437</v>
      </c>
      <c r="E143" s="87"/>
      <c r="F143" s="86">
        <v>2736</v>
      </c>
      <c r="G143" s="84">
        <v>41591</v>
      </c>
      <c r="H143" s="84">
        <v>41591</v>
      </c>
      <c r="I143" s="85" t="s">
        <v>78</v>
      </c>
      <c r="J143" s="88">
        <v>6302.07</v>
      </c>
      <c r="K143" s="88">
        <v>882.29</v>
      </c>
      <c r="L143" s="89">
        <v>7184.36</v>
      </c>
      <c r="M143" s="82" t="str">
        <f t="shared" si="10"/>
        <v>DS</v>
      </c>
      <c r="N143" s="82" t="s">
        <v>971</v>
      </c>
      <c r="P143" s="75">
        <f>VLOOKUP(F143,[1]!REGTEaflewerdatum,4,0)</f>
        <v>41591</v>
      </c>
      <c r="Q143" s="91" t="str">
        <f t="shared" si="11"/>
        <v>ok</v>
      </c>
      <c r="T143" s="94">
        <f t="shared" si="12"/>
        <v>41621</v>
      </c>
      <c r="U143" s="80">
        <f t="shared" si="13"/>
        <v>30</v>
      </c>
      <c r="W143" s="95">
        <f t="shared" si="14"/>
        <v>30</v>
      </c>
    </row>
    <row r="144" spans="1:23" x14ac:dyDescent="0.5">
      <c r="A144" s="83">
        <v>90850875</v>
      </c>
      <c r="B144" s="84"/>
      <c r="C144" s="85" t="s">
        <v>15</v>
      </c>
      <c r="D144" s="86">
        <v>13438</v>
      </c>
      <c r="E144" s="87"/>
      <c r="F144" s="86">
        <v>2736</v>
      </c>
      <c r="G144" s="84">
        <v>41591</v>
      </c>
      <c r="H144" s="84">
        <v>41591</v>
      </c>
      <c r="I144" s="85" t="s">
        <v>78</v>
      </c>
      <c r="J144" s="88">
        <v>-57.43</v>
      </c>
      <c r="K144" s="88">
        <v>-8.0399999999999991</v>
      </c>
      <c r="L144" s="89">
        <v>-65.47</v>
      </c>
      <c r="M144" s="82" t="str">
        <f t="shared" si="10"/>
        <v>DS</v>
      </c>
      <c r="P144" s="75">
        <f>VLOOKUP(F144,[1]!REGTEaflewerdatum,4,0)</f>
        <v>41591</v>
      </c>
      <c r="Q144" s="91" t="str">
        <f t="shared" si="11"/>
        <v>ok</v>
      </c>
      <c r="T144" s="94">
        <f t="shared" si="12"/>
        <v>41621</v>
      </c>
      <c r="U144" s="80">
        <f t="shared" si="13"/>
        <v>30</v>
      </c>
      <c r="W144" s="95">
        <f t="shared" si="14"/>
        <v>30</v>
      </c>
    </row>
    <row r="145" spans="1:23" x14ac:dyDescent="0.5">
      <c r="A145" s="83">
        <v>601212441</v>
      </c>
      <c r="B145" s="84"/>
      <c r="C145" s="85" t="s">
        <v>10</v>
      </c>
      <c r="D145" s="86">
        <v>13383</v>
      </c>
      <c r="E145" s="87"/>
      <c r="F145" s="86">
        <v>2709</v>
      </c>
      <c r="G145" s="84">
        <v>41591</v>
      </c>
      <c r="H145" s="84">
        <v>41590</v>
      </c>
      <c r="I145" s="85" t="s">
        <v>76</v>
      </c>
      <c r="J145" s="88">
        <v>3938.67</v>
      </c>
      <c r="K145" s="88">
        <v>551.41999999999996</v>
      </c>
      <c r="L145" s="89">
        <v>4490.09</v>
      </c>
      <c r="M145" s="82" t="str">
        <f t="shared" si="10"/>
        <v>DS</v>
      </c>
      <c r="N145" s="82" t="s">
        <v>971</v>
      </c>
      <c r="P145" s="75">
        <f>VLOOKUP(F145,[1]!REGTEaflewerdatum,4,0)</f>
        <v>41585</v>
      </c>
      <c r="Q145" s="91">
        <f t="shared" si="11"/>
        <v>41591</v>
      </c>
      <c r="T145" s="94">
        <f t="shared" si="12"/>
        <v>41621</v>
      </c>
      <c r="U145" s="80">
        <f t="shared" si="13"/>
        <v>30</v>
      </c>
      <c r="W145" s="95">
        <f t="shared" si="14"/>
        <v>30</v>
      </c>
    </row>
    <row r="146" spans="1:23" x14ac:dyDescent="0.5">
      <c r="A146" s="83">
        <v>601212441</v>
      </c>
      <c r="B146" s="84"/>
      <c r="C146" s="85" t="s">
        <v>15</v>
      </c>
      <c r="D146" s="86">
        <v>13384</v>
      </c>
      <c r="E146" s="87"/>
      <c r="F146" s="86">
        <v>2709</v>
      </c>
      <c r="G146" s="84">
        <v>41591</v>
      </c>
      <c r="H146" s="84">
        <v>41590</v>
      </c>
      <c r="I146" s="85" t="s">
        <v>76</v>
      </c>
      <c r="J146" s="88">
        <v>-310.2</v>
      </c>
      <c r="K146" s="88">
        <v>-43.43</v>
      </c>
      <c r="L146" s="89">
        <v>-353.63</v>
      </c>
      <c r="M146" s="82" t="str">
        <f t="shared" si="10"/>
        <v>DS</v>
      </c>
      <c r="P146" s="75">
        <f>VLOOKUP(F146,[1]!REGTEaflewerdatum,4,0)</f>
        <v>41585</v>
      </c>
      <c r="Q146" s="91">
        <f t="shared" si="11"/>
        <v>41591</v>
      </c>
      <c r="T146" s="94">
        <f t="shared" si="12"/>
        <v>41621</v>
      </c>
      <c r="U146" s="80">
        <f t="shared" si="13"/>
        <v>30</v>
      </c>
      <c r="W146" s="95">
        <f t="shared" si="14"/>
        <v>30</v>
      </c>
    </row>
    <row r="147" spans="1:23" x14ac:dyDescent="0.5">
      <c r="A147" s="83">
        <v>601212441</v>
      </c>
      <c r="B147" s="84"/>
      <c r="C147" s="85" t="s">
        <v>10</v>
      </c>
      <c r="D147" s="86">
        <v>13382</v>
      </c>
      <c r="E147" s="87"/>
      <c r="F147" s="86">
        <v>2708</v>
      </c>
      <c r="G147" s="84">
        <v>41591</v>
      </c>
      <c r="H147" s="84">
        <v>41590</v>
      </c>
      <c r="I147" s="85" t="s">
        <v>76</v>
      </c>
      <c r="J147" s="88">
        <v>1805.4</v>
      </c>
      <c r="K147" s="88">
        <v>252.75</v>
      </c>
      <c r="L147" s="89">
        <v>2058.15</v>
      </c>
      <c r="M147" s="82" t="str">
        <f t="shared" si="10"/>
        <v>DS</v>
      </c>
      <c r="N147" s="82" t="s">
        <v>971</v>
      </c>
      <c r="P147" s="75">
        <f>VLOOKUP(F147,[1]!REGTEaflewerdatum,4,0)</f>
        <v>41585</v>
      </c>
      <c r="Q147" s="91">
        <f t="shared" si="11"/>
        <v>41591</v>
      </c>
      <c r="T147" s="94">
        <f t="shared" si="12"/>
        <v>41621</v>
      </c>
      <c r="U147" s="80">
        <f t="shared" si="13"/>
        <v>30</v>
      </c>
      <c r="W147" s="95">
        <f t="shared" si="14"/>
        <v>30</v>
      </c>
    </row>
    <row r="148" spans="1:23" x14ac:dyDescent="0.5">
      <c r="A148" s="83">
        <v>601212442</v>
      </c>
      <c r="B148" s="84"/>
      <c r="C148" s="85" t="s">
        <v>10</v>
      </c>
      <c r="D148" s="86">
        <v>13381</v>
      </c>
      <c r="E148" s="87"/>
      <c r="F148" s="86">
        <v>2710</v>
      </c>
      <c r="G148" s="84">
        <v>41591</v>
      </c>
      <c r="H148" s="84">
        <v>41590</v>
      </c>
      <c r="I148" s="85" t="s">
        <v>76</v>
      </c>
      <c r="J148" s="88">
        <v>3536</v>
      </c>
      <c r="K148" s="88">
        <v>0</v>
      </c>
      <c r="L148" s="89">
        <v>3536</v>
      </c>
      <c r="M148" s="82" t="str">
        <f t="shared" si="10"/>
        <v>DS</v>
      </c>
      <c r="N148" s="82" t="s">
        <v>971</v>
      </c>
      <c r="P148" s="75">
        <f>VLOOKUP(F148,[1]!REGTEaflewerdatum,4,0)</f>
        <v>41585</v>
      </c>
      <c r="Q148" s="91">
        <f t="shared" si="11"/>
        <v>41591</v>
      </c>
      <c r="T148" s="94">
        <f t="shared" si="12"/>
        <v>41621</v>
      </c>
      <c r="U148" s="80">
        <f t="shared" si="13"/>
        <v>30</v>
      </c>
      <c r="W148" s="95">
        <f t="shared" si="14"/>
        <v>30</v>
      </c>
    </row>
    <row r="149" spans="1:23" x14ac:dyDescent="0.5">
      <c r="A149" s="83" t="s">
        <v>116</v>
      </c>
      <c r="B149" s="84"/>
      <c r="C149" s="85" t="s">
        <v>10</v>
      </c>
      <c r="D149" s="86">
        <v>13379</v>
      </c>
      <c r="E149" s="87"/>
      <c r="F149" s="86">
        <v>2750</v>
      </c>
      <c r="G149" s="84">
        <v>41591</v>
      </c>
      <c r="H149" s="84">
        <v>41590</v>
      </c>
      <c r="I149" s="85" t="s">
        <v>60</v>
      </c>
      <c r="J149" s="88">
        <v>18596.52</v>
      </c>
      <c r="K149" s="88">
        <v>2603.5100000000002</v>
      </c>
      <c r="L149" s="89">
        <v>21200.03</v>
      </c>
      <c r="M149" s="82" t="str">
        <f t="shared" si="10"/>
        <v>DS</v>
      </c>
      <c r="N149" s="82" t="s">
        <v>971</v>
      </c>
      <c r="P149" s="75">
        <f>VLOOKUP(F149,[1]!REGTEaflewerdatum,4,0)</f>
        <v>41590</v>
      </c>
      <c r="Q149" s="91">
        <f t="shared" si="11"/>
        <v>41591</v>
      </c>
      <c r="T149" s="94">
        <f t="shared" si="12"/>
        <v>41621</v>
      </c>
      <c r="U149" s="80">
        <f t="shared" si="13"/>
        <v>30</v>
      </c>
      <c r="W149" s="95">
        <f t="shared" si="14"/>
        <v>30</v>
      </c>
    </row>
    <row r="150" spans="1:23" hidden="1" x14ac:dyDescent="0.5">
      <c r="A150" s="83">
        <v>672417</v>
      </c>
      <c r="B150" s="84"/>
      <c r="C150" s="85" t="s">
        <v>10</v>
      </c>
      <c r="D150" s="86">
        <v>13474</v>
      </c>
      <c r="E150" s="87"/>
      <c r="F150" s="86">
        <v>2511</v>
      </c>
      <c r="G150" s="84">
        <v>41592</v>
      </c>
      <c r="H150" s="84">
        <v>41592</v>
      </c>
      <c r="I150" s="85" t="s">
        <v>24</v>
      </c>
      <c r="J150" s="88">
        <v>2061.3200000000002</v>
      </c>
      <c r="K150" s="88">
        <v>288.58</v>
      </c>
      <c r="L150" s="89">
        <v>2349.9</v>
      </c>
      <c r="M150" s="82" t="str">
        <f t="shared" si="10"/>
        <v>DC</v>
      </c>
      <c r="N150" s="82" t="s">
        <v>971</v>
      </c>
      <c r="P150" s="75">
        <f>VLOOKUP(F150,[1]!REGTEaflewerdatum,4,0)</f>
        <v>41592</v>
      </c>
      <c r="Q150" s="91" t="str">
        <f t="shared" si="11"/>
        <v>ok</v>
      </c>
      <c r="T150" s="94">
        <f t="shared" si="12"/>
        <v>41611</v>
      </c>
      <c r="U150" s="80">
        <f t="shared" si="13"/>
        <v>19</v>
      </c>
      <c r="W150" s="95">
        <f t="shared" si="14"/>
        <v>19</v>
      </c>
    </row>
    <row r="151" spans="1:23" hidden="1" x14ac:dyDescent="0.5">
      <c r="A151" s="83">
        <v>672418</v>
      </c>
      <c r="B151" s="84"/>
      <c r="C151" s="85" t="s">
        <v>10</v>
      </c>
      <c r="D151" s="86">
        <v>13475</v>
      </c>
      <c r="E151" s="87"/>
      <c r="F151" s="86">
        <v>2599</v>
      </c>
      <c r="G151" s="84">
        <v>41592</v>
      </c>
      <c r="H151" s="84">
        <v>41592</v>
      </c>
      <c r="I151" s="85" t="s">
        <v>24</v>
      </c>
      <c r="J151" s="88">
        <v>7723.8</v>
      </c>
      <c r="K151" s="88">
        <v>536.67999999999995</v>
      </c>
      <c r="L151" s="89">
        <v>8260.48</v>
      </c>
      <c r="M151" s="82" t="str">
        <f t="shared" si="10"/>
        <v>DC</v>
      </c>
      <c r="N151" s="82" t="s">
        <v>971</v>
      </c>
      <c r="P151" s="75">
        <f>VLOOKUP(F151,[1]!REGTEaflewerdatum,4,0)</f>
        <v>41589</v>
      </c>
      <c r="Q151" s="91">
        <f t="shared" si="11"/>
        <v>41592</v>
      </c>
      <c r="T151" s="94">
        <f t="shared" si="12"/>
        <v>41611</v>
      </c>
      <c r="U151" s="80">
        <f t="shared" si="13"/>
        <v>19</v>
      </c>
      <c r="W151" s="95">
        <f t="shared" si="14"/>
        <v>19</v>
      </c>
    </row>
    <row r="152" spans="1:23" hidden="1" x14ac:dyDescent="0.5">
      <c r="A152" s="83">
        <v>672419</v>
      </c>
      <c r="B152" s="84"/>
      <c r="C152" s="85" t="s">
        <v>10</v>
      </c>
      <c r="D152" s="86">
        <v>13476</v>
      </c>
      <c r="E152" s="87"/>
      <c r="F152" s="86">
        <v>2758</v>
      </c>
      <c r="G152" s="84">
        <v>41592</v>
      </c>
      <c r="H152" s="84">
        <v>41592</v>
      </c>
      <c r="I152" s="85" t="s">
        <v>24</v>
      </c>
      <c r="J152" s="88">
        <v>1640</v>
      </c>
      <c r="K152" s="88">
        <v>229.6</v>
      </c>
      <c r="L152" s="89">
        <v>1869.6</v>
      </c>
      <c r="M152" s="82" t="str">
        <f t="shared" si="10"/>
        <v>DC</v>
      </c>
      <c r="N152" s="82" t="s">
        <v>971</v>
      </c>
      <c r="P152" s="75">
        <f>VLOOKUP(F152,[1]!REGTEaflewerdatum,4,0)</f>
        <v>41596</v>
      </c>
      <c r="Q152" s="91">
        <f t="shared" si="11"/>
        <v>41592</v>
      </c>
      <c r="T152" s="94">
        <f t="shared" si="12"/>
        <v>41611</v>
      </c>
      <c r="U152" s="80">
        <f t="shared" si="13"/>
        <v>19</v>
      </c>
      <c r="W152" s="95">
        <f t="shared" si="14"/>
        <v>19</v>
      </c>
    </row>
    <row r="153" spans="1:23" hidden="1" x14ac:dyDescent="0.5">
      <c r="A153" s="83">
        <v>672420</v>
      </c>
      <c r="B153" s="84"/>
      <c r="C153" s="85" t="s">
        <v>10</v>
      </c>
      <c r="D153" s="86">
        <v>13477</v>
      </c>
      <c r="E153" s="87"/>
      <c r="F153" s="86">
        <v>2758</v>
      </c>
      <c r="G153" s="84">
        <v>41592</v>
      </c>
      <c r="H153" s="84">
        <v>41592</v>
      </c>
      <c r="I153" s="85" t="s">
        <v>24</v>
      </c>
      <c r="J153" s="88">
        <v>205</v>
      </c>
      <c r="K153" s="88">
        <v>0</v>
      </c>
      <c r="L153" s="89">
        <v>205</v>
      </c>
      <c r="M153" s="82" t="str">
        <f t="shared" si="10"/>
        <v>DC</v>
      </c>
      <c r="N153" s="82" t="s">
        <v>971</v>
      </c>
      <c r="P153" s="75">
        <f>VLOOKUP(F153,[1]!REGTEaflewerdatum,4,0)</f>
        <v>41596</v>
      </c>
      <c r="Q153" s="91">
        <f t="shared" si="11"/>
        <v>41592</v>
      </c>
      <c r="T153" s="94">
        <f t="shared" si="12"/>
        <v>41611</v>
      </c>
      <c r="U153" s="80">
        <f t="shared" si="13"/>
        <v>19</v>
      </c>
      <c r="W153" s="95">
        <f t="shared" si="14"/>
        <v>19</v>
      </c>
    </row>
    <row r="154" spans="1:23" hidden="1" x14ac:dyDescent="0.5">
      <c r="A154" s="83">
        <v>672421</v>
      </c>
      <c r="B154" s="84"/>
      <c r="C154" s="85" t="s">
        <v>10</v>
      </c>
      <c r="D154" s="86">
        <v>13478</v>
      </c>
      <c r="E154" s="87"/>
      <c r="F154" s="86">
        <v>2758</v>
      </c>
      <c r="G154" s="84">
        <v>41592</v>
      </c>
      <c r="H154" s="84">
        <v>41592</v>
      </c>
      <c r="I154" s="85" t="s">
        <v>24</v>
      </c>
      <c r="J154" s="88">
        <v>476.84</v>
      </c>
      <c r="K154" s="88">
        <v>66.75</v>
      </c>
      <c r="L154" s="89">
        <v>543.59</v>
      </c>
      <c r="M154" s="82" t="str">
        <f t="shared" si="10"/>
        <v>DC</v>
      </c>
      <c r="N154" s="82" t="s">
        <v>971</v>
      </c>
      <c r="P154" s="75">
        <f>VLOOKUP(F154,[1]!REGTEaflewerdatum,4,0)</f>
        <v>41596</v>
      </c>
      <c r="Q154" s="91">
        <f t="shared" si="11"/>
        <v>41592</v>
      </c>
      <c r="T154" s="94">
        <f t="shared" si="12"/>
        <v>41611</v>
      </c>
      <c r="U154" s="80">
        <f t="shared" si="13"/>
        <v>19</v>
      </c>
      <c r="W154" s="95">
        <f t="shared" si="14"/>
        <v>19</v>
      </c>
    </row>
    <row r="155" spans="1:23" hidden="1" x14ac:dyDescent="0.5">
      <c r="A155" s="83">
        <v>672422</v>
      </c>
      <c r="B155" s="84"/>
      <c r="C155" s="85" t="s">
        <v>10</v>
      </c>
      <c r="D155" s="86">
        <v>13479</v>
      </c>
      <c r="E155" s="87"/>
      <c r="F155" s="86">
        <v>2727</v>
      </c>
      <c r="G155" s="84">
        <v>41592</v>
      </c>
      <c r="H155" s="84">
        <v>41592</v>
      </c>
      <c r="I155" s="85" t="s">
        <v>24</v>
      </c>
      <c r="J155" s="88">
        <v>167.65</v>
      </c>
      <c r="K155" s="88">
        <v>23.47</v>
      </c>
      <c r="L155" s="89">
        <v>191.12</v>
      </c>
      <c r="M155" s="82" t="str">
        <f t="shared" si="10"/>
        <v>DC</v>
      </c>
      <c r="N155" s="82" t="s">
        <v>971</v>
      </c>
      <c r="P155" s="75">
        <f>VLOOKUP(F155,[1]!REGTEaflewerdatum,4,0)</f>
        <v>41593</v>
      </c>
      <c r="Q155" s="91">
        <f t="shared" si="11"/>
        <v>41592</v>
      </c>
      <c r="T155" s="94">
        <f t="shared" si="12"/>
        <v>41611</v>
      </c>
      <c r="U155" s="80">
        <f t="shared" si="13"/>
        <v>19</v>
      </c>
      <c r="W155" s="95">
        <f t="shared" si="14"/>
        <v>19</v>
      </c>
    </row>
    <row r="156" spans="1:23" hidden="1" x14ac:dyDescent="0.5">
      <c r="A156" s="83">
        <v>672423</v>
      </c>
      <c r="B156" s="84"/>
      <c r="C156" s="85" t="s">
        <v>10</v>
      </c>
      <c r="D156" s="86">
        <v>13480</v>
      </c>
      <c r="E156" s="87"/>
      <c r="F156" s="86">
        <v>2758</v>
      </c>
      <c r="G156" s="84">
        <v>41592</v>
      </c>
      <c r="H156" s="84">
        <v>41592</v>
      </c>
      <c r="I156" s="85" t="s">
        <v>24</v>
      </c>
      <c r="J156" s="88">
        <v>1772.14</v>
      </c>
      <c r="K156" s="88">
        <v>248.09</v>
      </c>
      <c r="L156" s="89">
        <v>2020.23</v>
      </c>
      <c r="M156" s="82" t="str">
        <f t="shared" si="10"/>
        <v>DC</v>
      </c>
      <c r="N156" s="82" t="s">
        <v>971</v>
      </c>
      <c r="P156" s="75">
        <f>VLOOKUP(F156,[1]!REGTEaflewerdatum,4,0)</f>
        <v>41596</v>
      </c>
      <c r="Q156" s="91">
        <f t="shared" si="11"/>
        <v>41592</v>
      </c>
      <c r="T156" s="94">
        <f t="shared" si="12"/>
        <v>41611</v>
      </c>
      <c r="U156" s="80">
        <f t="shared" si="13"/>
        <v>19</v>
      </c>
      <c r="W156" s="95">
        <f t="shared" si="14"/>
        <v>19</v>
      </c>
    </row>
    <row r="157" spans="1:23" hidden="1" x14ac:dyDescent="0.5">
      <c r="A157" s="83">
        <v>672423</v>
      </c>
      <c r="B157" s="84"/>
      <c r="C157" s="85" t="s">
        <v>15</v>
      </c>
      <c r="D157" s="86">
        <v>13485</v>
      </c>
      <c r="E157" s="87"/>
      <c r="F157" s="86">
        <v>2758</v>
      </c>
      <c r="G157" s="84">
        <v>41592</v>
      </c>
      <c r="H157" s="84">
        <v>41592</v>
      </c>
      <c r="I157" s="85" t="s">
        <v>24</v>
      </c>
      <c r="J157" s="88">
        <v>-52.45</v>
      </c>
      <c r="K157" s="88">
        <v>-7.34</v>
      </c>
      <c r="L157" s="89">
        <v>-59.79</v>
      </c>
      <c r="M157" s="82" t="str">
        <f t="shared" si="10"/>
        <v>DC</v>
      </c>
      <c r="P157" s="75">
        <f>VLOOKUP(F157,[1]!REGTEaflewerdatum,4,0)</f>
        <v>41596</v>
      </c>
      <c r="Q157" s="91">
        <f t="shared" si="11"/>
        <v>41592</v>
      </c>
      <c r="T157" s="94">
        <f t="shared" si="12"/>
        <v>41611</v>
      </c>
      <c r="U157" s="80">
        <f t="shared" si="13"/>
        <v>19</v>
      </c>
      <c r="W157" s="95">
        <f t="shared" si="14"/>
        <v>19</v>
      </c>
    </row>
    <row r="158" spans="1:23" hidden="1" x14ac:dyDescent="0.5">
      <c r="A158" s="83">
        <v>672424</v>
      </c>
      <c r="B158" s="84"/>
      <c r="C158" s="85" t="s">
        <v>10</v>
      </c>
      <c r="D158" s="86">
        <v>13481</v>
      </c>
      <c r="E158" s="87"/>
      <c r="F158" s="86">
        <v>2758</v>
      </c>
      <c r="G158" s="84">
        <v>41592</v>
      </c>
      <c r="H158" s="84">
        <v>41592</v>
      </c>
      <c r="I158" s="85" t="s">
        <v>24</v>
      </c>
      <c r="J158" s="88">
        <v>1361.76</v>
      </c>
      <c r="K158" s="88">
        <v>0</v>
      </c>
      <c r="L158" s="89">
        <v>1361.76</v>
      </c>
      <c r="M158" s="82" t="str">
        <f t="shared" si="10"/>
        <v>DC</v>
      </c>
      <c r="N158" s="82" t="s">
        <v>971</v>
      </c>
      <c r="P158" s="75">
        <f>VLOOKUP(F158,[1]!REGTEaflewerdatum,4,0)</f>
        <v>41596</v>
      </c>
      <c r="Q158" s="91">
        <f t="shared" si="11"/>
        <v>41592</v>
      </c>
      <c r="T158" s="94">
        <f t="shared" si="12"/>
        <v>41611</v>
      </c>
      <c r="U158" s="80">
        <f t="shared" si="13"/>
        <v>19</v>
      </c>
      <c r="W158" s="95">
        <f t="shared" si="14"/>
        <v>19</v>
      </c>
    </row>
    <row r="159" spans="1:23" hidden="1" x14ac:dyDescent="0.5">
      <c r="A159" s="83">
        <v>672425</v>
      </c>
      <c r="B159" s="84"/>
      <c r="C159" s="85" t="s">
        <v>10</v>
      </c>
      <c r="D159" s="86">
        <v>13482</v>
      </c>
      <c r="E159" s="87"/>
      <c r="F159" s="86">
        <v>2758</v>
      </c>
      <c r="G159" s="84">
        <v>41592</v>
      </c>
      <c r="H159" s="84">
        <v>41592</v>
      </c>
      <c r="I159" s="85" t="s">
        <v>24</v>
      </c>
      <c r="J159" s="88">
        <v>899.07</v>
      </c>
      <c r="K159" s="88">
        <v>125.87</v>
      </c>
      <c r="L159" s="89">
        <v>1024.94</v>
      </c>
      <c r="M159" s="82" t="str">
        <f t="shared" si="10"/>
        <v>DC</v>
      </c>
      <c r="N159" s="82" t="s">
        <v>971</v>
      </c>
      <c r="P159" s="75">
        <f>VLOOKUP(F159,[1]!REGTEaflewerdatum,4,0)</f>
        <v>41596</v>
      </c>
      <c r="Q159" s="91">
        <f t="shared" si="11"/>
        <v>41592</v>
      </c>
      <c r="T159" s="94">
        <f t="shared" si="12"/>
        <v>41611</v>
      </c>
      <c r="U159" s="80">
        <f t="shared" si="13"/>
        <v>19</v>
      </c>
      <c r="W159" s="95">
        <f t="shared" si="14"/>
        <v>19</v>
      </c>
    </row>
    <row r="160" spans="1:23" hidden="1" x14ac:dyDescent="0.5">
      <c r="A160" s="83">
        <v>672426</v>
      </c>
      <c r="B160" s="84"/>
      <c r="C160" s="85" t="s">
        <v>10</v>
      </c>
      <c r="D160" s="86">
        <v>13483</v>
      </c>
      <c r="E160" s="87"/>
      <c r="F160" s="86">
        <v>2758</v>
      </c>
      <c r="G160" s="84">
        <v>41592</v>
      </c>
      <c r="H160" s="84">
        <v>41592</v>
      </c>
      <c r="I160" s="85" t="s">
        <v>24</v>
      </c>
      <c r="J160" s="88">
        <v>1200.6600000000001</v>
      </c>
      <c r="K160" s="88">
        <v>168.09</v>
      </c>
      <c r="L160" s="89">
        <v>1368.75</v>
      </c>
      <c r="M160" s="82" t="str">
        <f t="shared" si="10"/>
        <v>DC</v>
      </c>
      <c r="N160" s="82" t="s">
        <v>971</v>
      </c>
      <c r="P160" s="75">
        <f>VLOOKUP(F160,[1]!REGTEaflewerdatum,4,0)</f>
        <v>41596</v>
      </c>
      <c r="Q160" s="91">
        <f t="shared" si="11"/>
        <v>41592</v>
      </c>
      <c r="T160" s="94">
        <f t="shared" si="12"/>
        <v>41611</v>
      </c>
      <c r="U160" s="80">
        <f t="shared" si="13"/>
        <v>19</v>
      </c>
      <c r="W160" s="95">
        <f t="shared" si="14"/>
        <v>19</v>
      </c>
    </row>
    <row r="161" spans="1:23" hidden="1" x14ac:dyDescent="0.5">
      <c r="A161" s="83" t="s">
        <v>223</v>
      </c>
      <c r="B161" s="84"/>
      <c r="C161" s="85" t="s">
        <v>10</v>
      </c>
      <c r="D161" s="86">
        <v>13460</v>
      </c>
      <c r="E161" s="87"/>
      <c r="F161" s="86">
        <v>2764</v>
      </c>
      <c r="G161" s="84">
        <v>41592</v>
      </c>
      <c r="H161" s="84">
        <v>41592</v>
      </c>
      <c r="I161" s="85" t="s">
        <v>81</v>
      </c>
      <c r="J161" s="88">
        <v>2500</v>
      </c>
      <c r="K161" s="88">
        <v>0</v>
      </c>
      <c r="L161" s="89">
        <v>2500</v>
      </c>
      <c r="M161" s="82" t="str">
        <f t="shared" si="10"/>
        <v>DI</v>
      </c>
      <c r="N161" s="82" t="s">
        <v>971</v>
      </c>
      <c r="P161" s="75">
        <f>VLOOKUP(F161,[1]!REGTEaflewerdatum,4,0)</f>
        <v>41592</v>
      </c>
      <c r="Q161" s="91" t="str">
        <f t="shared" si="11"/>
        <v>ok</v>
      </c>
      <c r="R161" s="92" t="s">
        <v>329</v>
      </c>
      <c r="S161" s="93">
        <f>G161</f>
        <v>41592</v>
      </c>
      <c r="T161" s="94">
        <f t="shared" si="12"/>
        <v>41594</v>
      </c>
      <c r="U161" s="80">
        <f t="shared" si="13"/>
        <v>2</v>
      </c>
      <c r="W161" s="95">
        <f t="shared" si="14"/>
        <v>2</v>
      </c>
    </row>
    <row r="162" spans="1:23" hidden="1" x14ac:dyDescent="0.5">
      <c r="A162" s="83" t="s">
        <v>82</v>
      </c>
      <c r="B162" s="84"/>
      <c r="C162" s="85" t="s">
        <v>10</v>
      </c>
      <c r="D162" s="86">
        <v>13456</v>
      </c>
      <c r="E162" s="87"/>
      <c r="F162" s="86">
        <v>2765</v>
      </c>
      <c r="G162" s="84">
        <v>41592</v>
      </c>
      <c r="H162" s="84">
        <v>41592</v>
      </c>
      <c r="I162" s="85" t="s">
        <v>28</v>
      </c>
      <c r="J162" s="88">
        <v>6189.8</v>
      </c>
      <c r="K162" s="88">
        <v>0</v>
      </c>
      <c r="L162" s="89">
        <v>6189.8</v>
      </c>
      <c r="M162" s="82" t="str">
        <f t="shared" si="10"/>
        <v>DI</v>
      </c>
      <c r="N162" s="82" t="s">
        <v>971</v>
      </c>
      <c r="P162" s="75">
        <f>VLOOKUP(F162,[1]!REGTEaflewerdatum,4,0)</f>
        <v>41591</v>
      </c>
      <c r="Q162" s="91">
        <f t="shared" si="11"/>
        <v>41592</v>
      </c>
      <c r="R162" s="92" t="s">
        <v>327</v>
      </c>
      <c r="S162" s="93">
        <v>41625</v>
      </c>
      <c r="T162" s="94">
        <f t="shared" si="12"/>
        <v>41622</v>
      </c>
      <c r="U162" s="80">
        <f t="shared" si="13"/>
        <v>30</v>
      </c>
      <c r="W162" s="95">
        <f t="shared" si="14"/>
        <v>30</v>
      </c>
    </row>
    <row r="163" spans="1:23" x14ac:dyDescent="0.5">
      <c r="A163" s="83" t="s">
        <v>69</v>
      </c>
      <c r="B163" s="84"/>
      <c r="C163" s="85" t="s">
        <v>10</v>
      </c>
      <c r="D163" s="86">
        <v>13459</v>
      </c>
      <c r="E163" s="87"/>
      <c r="F163" s="86">
        <v>2753</v>
      </c>
      <c r="G163" s="84">
        <v>41592</v>
      </c>
      <c r="H163" s="84">
        <v>41592</v>
      </c>
      <c r="I163" s="85" t="s">
        <v>70</v>
      </c>
      <c r="J163" s="88">
        <v>2130.91</v>
      </c>
      <c r="K163" s="88">
        <v>298.33</v>
      </c>
      <c r="L163" s="89">
        <v>2429.2399999999998</v>
      </c>
      <c r="M163" s="82" t="str">
        <f t="shared" si="10"/>
        <v>DS</v>
      </c>
      <c r="N163" s="82" t="s">
        <v>971</v>
      </c>
      <c r="P163" s="75">
        <f>VLOOKUP(F163,[1]!REGTEaflewerdatum,4,0)</f>
        <v>41592</v>
      </c>
      <c r="Q163" s="91" t="str">
        <f t="shared" si="11"/>
        <v>ok</v>
      </c>
      <c r="T163" s="94">
        <f t="shared" si="12"/>
        <v>41622</v>
      </c>
      <c r="U163" s="80">
        <f t="shared" si="13"/>
        <v>30</v>
      </c>
      <c r="W163" s="95">
        <f t="shared" si="14"/>
        <v>30</v>
      </c>
    </row>
    <row r="164" spans="1:23" x14ac:dyDescent="0.5">
      <c r="A164" s="83" t="s">
        <v>71</v>
      </c>
      <c r="B164" s="84"/>
      <c r="C164" s="85" t="s">
        <v>10</v>
      </c>
      <c r="D164" s="86">
        <v>13458</v>
      </c>
      <c r="E164" s="87"/>
      <c r="F164" s="86">
        <v>2753</v>
      </c>
      <c r="G164" s="84">
        <v>41592</v>
      </c>
      <c r="H164" s="84">
        <v>41592</v>
      </c>
      <c r="I164" s="85" t="s">
        <v>70</v>
      </c>
      <c r="J164" s="88">
        <v>3235.4</v>
      </c>
      <c r="K164" s="88">
        <v>452.96</v>
      </c>
      <c r="L164" s="89">
        <v>3688.36</v>
      </c>
      <c r="M164" s="82" t="str">
        <f t="shared" si="10"/>
        <v>DS</v>
      </c>
      <c r="N164" s="82" t="s">
        <v>971</v>
      </c>
      <c r="P164" s="75">
        <f>VLOOKUP(F164,[1]!REGTEaflewerdatum,4,0)</f>
        <v>41592</v>
      </c>
      <c r="Q164" s="91" t="str">
        <f t="shared" si="11"/>
        <v>ok</v>
      </c>
      <c r="T164" s="94">
        <f t="shared" si="12"/>
        <v>41622</v>
      </c>
      <c r="U164" s="80">
        <f t="shared" si="13"/>
        <v>30</v>
      </c>
      <c r="W164" s="95">
        <f t="shared" si="14"/>
        <v>30</v>
      </c>
    </row>
    <row r="165" spans="1:23" x14ac:dyDescent="0.5">
      <c r="A165" s="83" t="s">
        <v>87</v>
      </c>
      <c r="B165" s="84"/>
      <c r="C165" s="85" t="s">
        <v>10</v>
      </c>
      <c r="D165" s="86">
        <v>13442</v>
      </c>
      <c r="E165" s="87"/>
      <c r="F165" s="86">
        <v>2748</v>
      </c>
      <c r="G165" s="84">
        <v>41592</v>
      </c>
      <c r="H165" s="84">
        <v>41589</v>
      </c>
      <c r="I165" s="85" t="s">
        <v>42</v>
      </c>
      <c r="J165" s="88">
        <v>6931</v>
      </c>
      <c r="K165" s="88">
        <v>970.34</v>
      </c>
      <c r="L165" s="89">
        <v>7901.34</v>
      </c>
      <c r="M165" s="82" t="str">
        <f t="shared" si="10"/>
        <v>DS</v>
      </c>
      <c r="N165" s="82" t="s">
        <v>971</v>
      </c>
      <c r="P165" s="75">
        <f>VLOOKUP(F165,[1]!REGTEaflewerdatum,4,0)</f>
        <v>41590</v>
      </c>
      <c r="Q165" s="91">
        <f t="shared" si="11"/>
        <v>41592</v>
      </c>
      <c r="T165" s="94">
        <f t="shared" si="12"/>
        <v>41622</v>
      </c>
      <c r="U165" s="80">
        <f t="shared" si="13"/>
        <v>30</v>
      </c>
      <c r="W165" s="95">
        <f t="shared" si="14"/>
        <v>30</v>
      </c>
    </row>
    <row r="166" spans="1:23" x14ac:dyDescent="0.5">
      <c r="A166" s="83" t="s">
        <v>87</v>
      </c>
      <c r="B166" s="84"/>
      <c r="C166" s="85" t="s">
        <v>15</v>
      </c>
      <c r="D166" s="86">
        <v>13457</v>
      </c>
      <c r="E166" s="87"/>
      <c r="F166" s="86">
        <v>2748</v>
      </c>
      <c r="G166" s="84">
        <v>41592</v>
      </c>
      <c r="H166" s="84">
        <v>41589</v>
      </c>
      <c r="I166" s="85" t="s">
        <v>42</v>
      </c>
      <c r="J166" s="88">
        <v>-48.28</v>
      </c>
      <c r="K166" s="88">
        <v>-6.76</v>
      </c>
      <c r="L166" s="89">
        <v>-55.04</v>
      </c>
      <c r="M166" s="82" t="str">
        <f t="shared" si="10"/>
        <v>DS</v>
      </c>
      <c r="P166" s="75">
        <f>VLOOKUP(F166,[1]!REGTEaflewerdatum,4,0)</f>
        <v>41590</v>
      </c>
      <c r="Q166" s="91">
        <f t="shared" si="11"/>
        <v>41592</v>
      </c>
      <c r="T166" s="94">
        <f t="shared" si="12"/>
        <v>41622</v>
      </c>
      <c r="U166" s="80">
        <f t="shared" si="13"/>
        <v>30</v>
      </c>
      <c r="W166" s="95">
        <f t="shared" si="14"/>
        <v>30</v>
      </c>
    </row>
    <row r="167" spans="1:23" hidden="1" x14ac:dyDescent="0.5">
      <c r="A167" s="83" t="s">
        <v>120</v>
      </c>
      <c r="B167" s="84"/>
      <c r="C167" s="85" t="s">
        <v>10</v>
      </c>
      <c r="D167" s="86">
        <v>13489</v>
      </c>
      <c r="E167" s="87"/>
      <c r="F167" s="86">
        <v>2777</v>
      </c>
      <c r="G167" s="84">
        <v>41593</v>
      </c>
      <c r="H167" s="84">
        <v>41593</v>
      </c>
      <c r="I167" s="85" t="s">
        <v>64</v>
      </c>
      <c r="J167" s="88">
        <v>600</v>
      </c>
      <c r="K167" s="88">
        <v>0</v>
      </c>
      <c r="L167" s="89">
        <v>600</v>
      </c>
      <c r="M167" s="82" t="str">
        <f t="shared" si="10"/>
        <v>DI</v>
      </c>
      <c r="N167" s="82" t="s">
        <v>971</v>
      </c>
      <c r="P167" s="75">
        <f>VLOOKUP(F167,[1]!REGTEaflewerdatum,4,0)</f>
        <v>41593</v>
      </c>
      <c r="Q167" s="91" t="str">
        <f t="shared" si="11"/>
        <v>ok</v>
      </c>
      <c r="R167" s="92" t="s">
        <v>329</v>
      </c>
      <c r="S167" s="93">
        <f>G167+3</f>
        <v>41596</v>
      </c>
      <c r="T167" s="94">
        <f t="shared" si="12"/>
        <v>41594</v>
      </c>
      <c r="U167" s="80">
        <f t="shared" si="13"/>
        <v>1</v>
      </c>
      <c r="W167" s="95">
        <f t="shared" si="14"/>
        <v>1</v>
      </c>
    </row>
    <row r="168" spans="1:23" hidden="1" x14ac:dyDescent="0.5">
      <c r="A168" s="83" t="s">
        <v>122</v>
      </c>
      <c r="B168" s="84"/>
      <c r="C168" s="85" t="s">
        <v>10</v>
      </c>
      <c r="D168" s="86">
        <v>13488</v>
      </c>
      <c r="E168" s="87"/>
      <c r="F168" s="86">
        <v>2703</v>
      </c>
      <c r="G168" s="84">
        <v>41593</v>
      </c>
      <c r="H168" s="84">
        <v>41586</v>
      </c>
      <c r="I168" s="85" t="s">
        <v>123</v>
      </c>
      <c r="J168" s="88">
        <v>3797</v>
      </c>
      <c r="K168" s="88">
        <v>0</v>
      </c>
      <c r="L168" s="89">
        <v>3797</v>
      </c>
      <c r="M168" s="82" t="str">
        <f t="shared" si="10"/>
        <v>DI</v>
      </c>
      <c r="N168" s="82" t="s">
        <v>971</v>
      </c>
      <c r="P168" s="75">
        <f>VLOOKUP(F168,[1]!REGTEaflewerdatum,4,0)</f>
        <v>41586</v>
      </c>
      <c r="Q168" s="91">
        <f t="shared" si="11"/>
        <v>41593</v>
      </c>
      <c r="R168" s="92" t="s">
        <v>327</v>
      </c>
      <c r="S168" s="93">
        <f>G168+7</f>
        <v>41600</v>
      </c>
      <c r="T168" s="94">
        <f t="shared" si="12"/>
        <v>41594</v>
      </c>
      <c r="U168" s="80">
        <f t="shared" si="13"/>
        <v>1</v>
      </c>
      <c r="W168" s="95">
        <f t="shared" si="14"/>
        <v>1</v>
      </c>
    </row>
    <row r="169" spans="1:23" hidden="1" x14ac:dyDescent="0.5">
      <c r="A169" s="83" t="s">
        <v>124</v>
      </c>
      <c r="B169" s="84"/>
      <c r="C169" s="85" t="s">
        <v>10</v>
      </c>
      <c r="D169" s="86">
        <v>13487</v>
      </c>
      <c r="E169" s="87"/>
      <c r="F169" s="86">
        <v>2747</v>
      </c>
      <c r="G169" s="84">
        <v>41593</v>
      </c>
      <c r="H169" s="84">
        <v>41592</v>
      </c>
      <c r="I169" s="85" t="s">
        <v>123</v>
      </c>
      <c r="J169" s="88">
        <v>6223</v>
      </c>
      <c r="K169" s="88">
        <v>0</v>
      </c>
      <c r="L169" s="89">
        <v>6223</v>
      </c>
      <c r="M169" s="82" t="str">
        <f t="shared" si="10"/>
        <v>DI</v>
      </c>
      <c r="N169" s="82" t="s">
        <v>971</v>
      </c>
      <c r="P169" s="75">
        <f>VLOOKUP(F169,[1]!REGTEaflewerdatum,4,0)</f>
        <v>41590</v>
      </c>
      <c r="Q169" s="91">
        <f t="shared" si="11"/>
        <v>41593</v>
      </c>
      <c r="R169" s="92" t="s">
        <v>327</v>
      </c>
      <c r="S169" s="93">
        <f>G169+7</f>
        <v>41600</v>
      </c>
      <c r="T169" s="94">
        <f t="shared" si="12"/>
        <v>41594</v>
      </c>
      <c r="U169" s="80">
        <f t="shared" si="13"/>
        <v>1</v>
      </c>
      <c r="W169" s="95">
        <f t="shared" si="14"/>
        <v>1</v>
      </c>
    </row>
    <row r="170" spans="1:23" x14ac:dyDescent="0.5">
      <c r="A170" s="83" t="s">
        <v>93</v>
      </c>
      <c r="B170" s="84"/>
      <c r="C170" s="85" t="s">
        <v>10</v>
      </c>
      <c r="D170" s="86">
        <v>13506</v>
      </c>
      <c r="E170" s="87"/>
      <c r="F170" s="86">
        <v>2761</v>
      </c>
      <c r="G170" s="84">
        <v>41593</v>
      </c>
      <c r="H170" s="84">
        <v>41590</v>
      </c>
      <c r="I170" s="85" t="s">
        <v>48</v>
      </c>
      <c r="J170" s="88">
        <v>4247.1000000000004</v>
      </c>
      <c r="K170" s="88">
        <v>594.59</v>
      </c>
      <c r="L170" s="89">
        <v>4841.6899999999996</v>
      </c>
      <c r="M170" s="82" t="str">
        <f t="shared" si="10"/>
        <v>DS</v>
      </c>
      <c r="N170" s="82" t="s">
        <v>971</v>
      </c>
      <c r="P170" s="75">
        <f>VLOOKUP(F170,[1]!REGTEaflewerdatum,4,0)</f>
        <v>41590</v>
      </c>
      <c r="Q170" s="91">
        <f t="shared" si="11"/>
        <v>41593</v>
      </c>
      <c r="R170" s="96"/>
      <c r="T170" s="94">
        <f t="shared" si="12"/>
        <v>41623</v>
      </c>
      <c r="U170" s="80">
        <f t="shared" si="13"/>
        <v>30</v>
      </c>
      <c r="W170" s="95">
        <f t="shared" si="14"/>
        <v>30</v>
      </c>
    </row>
    <row r="171" spans="1:23" x14ac:dyDescent="0.5">
      <c r="A171" s="83" t="s">
        <v>93</v>
      </c>
      <c r="B171" s="84"/>
      <c r="C171" s="85" t="s">
        <v>15</v>
      </c>
      <c r="D171" s="86">
        <v>13507</v>
      </c>
      <c r="E171" s="87"/>
      <c r="F171" s="86">
        <v>2761</v>
      </c>
      <c r="G171" s="84">
        <v>41593</v>
      </c>
      <c r="H171" s="84">
        <v>41590</v>
      </c>
      <c r="I171" s="85" t="s">
        <v>48</v>
      </c>
      <c r="J171" s="88">
        <v>-849.4</v>
      </c>
      <c r="K171" s="88">
        <v>-118.92</v>
      </c>
      <c r="L171" s="89">
        <v>-968.32</v>
      </c>
      <c r="M171" s="82" t="str">
        <f t="shared" si="10"/>
        <v>DS</v>
      </c>
      <c r="P171" s="75">
        <f>VLOOKUP(F171,[1]!REGTEaflewerdatum,4,0)</f>
        <v>41590</v>
      </c>
      <c r="Q171" s="91">
        <f t="shared" si="11"/>
        <v>41593</v>
      </c>
      <c r="R171" s="96"/>
      <c r="T171" s="94">
        <f t="shared" si="12"/>
        <v>41623</v>
      </c>
      <c r="U171" s="80">
        <f t="shared" si="13"/>
        <v>30</v>
      </c>
      <c r="W171" s="95">
        <f t="shared" si="14"/>
        <v>30</v>
      </c>
    </row>
    <row r="172" spans="1:23" x14ac:dyDescent="0.5">
      <c r="A172" s="83" t="s">
        <v>94</v>
      </c>
      <c r="B172" s="84"/>
      <c r="C172" s="85" t="s">
        <v>10</v>
      </c>
      <c r="D172" s="86">
        <v>13508</v>
      </c>
      <c r="E172" s="87"/>
      <c r="F172" s="86">
        <v>2761</v>
      </c>
      <c r="G172" s="84">
        <v>41593</v>
      </c>
      <c r="H172" s="84">
        <v>41590</v>
      </c>
      <c r="I172" s="85" t="s">
        <v>48</v>
      </c>
      <c r="J172" s="88">
        <v>4247.1000000000004</v>
      </c>
      <c r="K172" s="88">
        <v>594.59</v>
      </c>
      <c r="L172" s="89">
        <v>4841.6899999999996</v>
      </c>
      <c r="M172" s="82" t="str">
        <f t="shared" si="10"/>
        <v>DS</v>
      </c>
      <c r="N172" s="82" t="s">
        <v>971</v>
      </c>
      <c r="P172" s="75">
        <f>VLOOKUP(F172,[1]!REGTEaflewerdatum,4,0)</f>
        <v>41590</v>
      </c>
      <c r="Q172" s="91">
        <f t="shared" si="11"/>
        <v>41593</v>
      </c>
      <c r="T172" s="94">
        <f t="shared" si="12"/>
        <v>41623</v>
      </c>
      <c r="U172" s="80">
        <f t="shared" si="13"/>
        <v>30</v>
      </c>
      <c r="W172" s="95">
        <f t="shared" si="14"/>
        <v>30</v>
      </c>
    </row>
    <row r="173" spans="1:23" x14ac:dyDescent="0.5">
      <c r="A173" s="83" t="s">
        <v>94</v>
      </c>
      <c r="B173" s="84"/>
      <c r="C173" s="85" t="s">
        <v>15</v>
      </c>
      <c r="D173" s="86">
        <v>13509</v>
      </c>
      <c r="E173" s="87"/>
      <c r="F173" s="86">
        <v>2761</v>
      </c>
      <c r="G173" s="84">
        <v>41593</v>
      </c>
      <c r="H173" s="84">
        <v>41590</v>
      </c>
      <c r="I173" s="85" t="s">
        <v>48</v>
      </c>
      <c r="J173" s="88">
        <v>-849.4</v>
      </c>
      <c r="K173" s="88">
        <v>-118.92</v>
      </c>
      <c r="L173" s="89">
        <v>-968.32</v>
      </c>
      <c r="M173" s="82" t="str">
        <f t="shared" si="10"/>
        <v>DS</v>
      </c>
      <c r="P173" s="75">
        <f>VLOOKUP(F173,[1]!REGTEaflewerdatum,4,0)</f>
        <v>41590</v>
      </c>
      <c r="Q173" s="91">
        <f t="shared" si="11"/>
        <v>41593</v>
      </c>
      <c r="T173" s="94">
        <f t="shared" si="12"/>
        <v>41623</v>
      </c>
      <c r="U173" s="80">
        <f t="shared" si="13"/>
        <v>30</v>
      </c>
      <c r="W173" s="95">
        <f t="shared" si="14"/>
        <v>30</v>
      </c>
    </row>
    <row r="174" spans="1:23" x14ac:dyDescent="0.5">
      <c r="A174" s="83" t="s">
        <v>95</v>
      </c>
      <c r="B174" s="84"/>
      <c r="C174" s="85" t="s">
        <v>10</v>
      </c>
      <c r="D174" s="86">
        <v>13504</v>
      </c>
      <c r="E174" s="87"/>
      <c r="F174" s="86">
        <v>2761</v>
      </c>
      <c r="G174" s="84">
        <v>41593</v>
      </c>
      <c r="H174" s="84">
        <v>41590</v>
      </c>
      <c r="I174" s="85" t="s">
        <v>48</v>
      </c>
      <c r="J174" s="88">
        <v>4247.1000000000004</v>
      </c>
      <c r="K174" s="88">
        <v>594.59</v>
      </c>
      <c r="L174" s="89">
        <v>4841.6899999999996</v>
      </c>
      <c r="M174" s="82" t="str">
        <f t="shared" si="10"/>
        <v>DS</v>
      </c>
      <c r="N174" s="82" t="s">
        <v>971</v>
      </c>
      <c r="P174" s="75">
        <f>VLOOKUP(F174,[1]!REGTEaflewerdatum,4,0)</f>
        <v>41590</v>
      </c>
      <c r="Q174" s="91">
        <f t="shared" si="11"/>
        <v>41593</v>
      </c>
      <c r="T174" s="94">
        <f t="shared" si="12"/>
        <v>41623</v>
      </c>
      <c r="U174" s="80">
        <f t="shared" si="13"/>
        <v>30</v>
      </c>
      <c r="W174" s="95">
        <f t="shared" si="14"/>
        <v>30</v>
      </c>
    </row>
    <row r="175" spans="1:23" x14ac:dyDescent="0.5">
      <c r="A175" s="83" t="s">
        <v>95</v>
      </c>
      <c r="B175" s="84"/>
      <c r="C175" s="85" t="s">
        <v>15</v>
      </c>
      <c r="D175" s="86">
        <v>13505</v>
      </c>
      <c r="E175" s="87"/>
      <c r="F175" s="86">
        <v>2761</v>
      </c>
      <c r="G175" s="84">
        <v>41593</v>
      </c>
      <c r="H175" s="84">
        <v>41590</v>
      </c>
      <c r="I175" s="85" t="s">
        <v>48</v>
      </c>
      <c r="J175" s="88">
        <v>-849.4</v>
      </c>
      <c r="K175" s="88">
        <v>-118.92</v>
      </c>
      <c r="L175" s="89">
        <v>-968.32</v>
      </c>
      <c r="M175" s="82" t="str">
        <f t="shared" si="10"/>
        <v>DS</v>
      </c>
      <c r="P175" s="75">
        <f>VLOOKUP(F175,[1]!REGTEaflewerdatum,4,0)</f>
        <v>41590</v>
      </c>
      <c r="Q175" s="91">
        <f t="shared" si="11"/>
        <v>41593</v>
      </c>
      <c r="T175" s="94">
        <f t="shared" si="12"/>
        <v>41623</v>
      </c>
      <c r="U175" s="80">
        <f t="shared" si="13"/>
        <v>30</v>
      </c>
      <c r="W175" s="95">
        <f t="shared" si="14"/>
        <v>30</v>
      </c>
    </row>
    <row r="176" spans="1:23" x14ac:dyDescent="0.5">
      <c r="A176" s="83" t="s">
        <v>96</v>
      </c>
      <c r="B176" s="84"/>
      <c r="C176" s="85" t="s">
        <v>10</v>
      </c>
      <c r="D176" s="86">
        <v>13493</v>
      </c>
      <c r="E176" s="87"/>
      <c r="F176" s="86">
        <v>2761</v>
      </c>
      <c r="G176" s="84">
        <v>41593</v>
      </c>
      <c r="H176" s="84">
        <v>41590</v>
      </c>
      <c r="I176" s="85" t="s">
        <v>48</v>
      </c>
      <c r="J176" s="88">
        <v>1902.74</v>
      </c>
      <c r="K176" s="88">
        <v>266.38</v>
      </c>
      <c r="L176" s="89">
        <v>2169.12</v>
      </c>
      <c r="M176" s="82" t="str">
        <f t="shared" si="10"/>
        <v>DS</v>
      </c>
      <c r="N176" s="82" t="s">
        <v>971</v>
      </c>
      <c r="P176" s="75">
        <f>VLOOKUP(F176,[1]!REGTEaflewerdatum,4,0)</f>
        <v>41590</v>
      </c>
      <c r="Q176" s="91">
        <f t="shared" si="11"/>
        <v>41593</v>
      </c>
      <c r="T176" s="94">
        <f t="shared" si="12"/>
        <v>41623</v>
      </c>
      <c r="U176" s="80">
        <f t="shared" si="13"/>
        <v>30</v>
      </c>
      <c r="W176" s="95">
        <f t="shared" si="14"/>
        <v>30</v>
      </c>
    </row>
    <row r="177" spans="1:23" x14ac:dyDescent="0.5">
      <c r="A177" s="83" t="s">
        <v>96</v>
      </c>
      <c r="B177" s="84"/>
      <c r="C177" s="85" t="s">
        <v>15</v>
      </c>
      <c r="D177" s="86">
        <v>13494</v>
      </c>
      <c r="E177" s="87"/>
      <c r="F177" s="86">
        <v>2761</v>
      </c>
      <c r="G177" s="84">
        <v>41593</v>
      </c>
      <c r="H177" s="84">
        <v>41590</v>
      </c>
      <c r="I177" s="85" t="s">
        <v>48</v>
      </c>
      <c r="J177" s="88">
        <v>-184.24</v>
      </c>
      <c r="K177" s="88">
        <v>-25.79</v>
      </c>
      <c r="L177" s="89">
        <v>-210.03</v>
      </c>
      <c r="M177" s="82" t="str">
        <f t="shared" si="10"/>
        <v>DS</v>
      </c>
      <c r="P177" s="75">
        <f>VLOOKUP(F177,[1]!REGTEaflewerdatum,4,0)</f>
        <v>41590</v>
      </c>
      <c r="Q177" s="91">
        <f t="shared" si="11"/>
        <v>41593</v>
      </c>
      <c r="T177" s="94">
        <f t="shared" si="12"/>
        <v>41623</v>
      </c>
      <c r="U177" s="80">
        <f t="shared" si="13"/>
        <v>30</v>
      </c>
      <c r="W177" s="95">
        <f t="shared" si="14"/>
        <v>30</v>
      </c>
    </row>
    <row r="178" spans="1:23" x14ac:dyDescent="0.5">
      <c r="A178" s="83" t="s">
        <v>97</v>
      </c>
      <c r="B178" s="84"/>
      <c r="C178" s="85" t="s">
        <v>10</v>
      </c>
      <c r="D178" s="86">
        <v>13495</v>
      </c>
      <c r="E178" s="87"/>
      <c r="F178" s="86">
        <v>2761</v>
      </c>
      <c r="G178" s="84">
        <v>41593</v>
      </c>
      <c r="H178" s="84">
        <v>41590</v>
      </c>
      <c r="I178" s="85" t="s">
        <v>48</v>
      </c>
      <c r="J178" s="88">
        <v>208.98</v>
      </c>
      <c r="K178" s="88">
        <v>29.26</v>
      </c>
      <c r="L178" s="89">
        <v>238.24</v>
      </c>
      <c r="M178" s="82" t="str">
        <f t="shared" si="10"/>
        <v>DS</v>
      </c>
      <c r="N178" s="82" t="s">
        <v>971</v>
      </c>
      <c r="P178" s="75">
        <f>VLOOKUP(F178,[1]!REGTEaflewerdatum,4,0)</f>
        <v>41590</v>
      </c>
      <c r="Q178" s="91">
        <f t="shared" si="11"/>
        <v>41593</v>
      </c>
      <c r="T178" s="94">
        <f t="shared" si="12"/>
        <v>41623</v>
      </c>
      <c r="U178" s="80">
        <f t="shared" si="13"/>
        <v>30</v>
      </c>
      <c r="W178" s="95">
        <f t="shared" si="14"/>
        <v>30</v>
      </c>
    </row>
    <row r="179" spans="1:23" x14ac:dyDescent="0.5">
      <c r="A179" s="83" t="s">
        <v>98</v>
      </c>
      <c r="B179" s="84"/>
      <c r="C179" s="85" t="s">
        <v>10</v>
      </c>
      <c r="D179" s="86">
        <v>13502</v>
      </c>
      <c r="E179" s="87"/>
      <c r="F179" s="86">
        <v>2761</v>
      </c>
      <c r="G179" s="84">
        <v>41593</v>
      </c>
      <c r="H179" s="84">
        <v>41590</v>
      </c>
      <c r="I179" s="85" t="s">
        <v>48</v>
      </c>
      <c r="J179" s="88">
        <v>5603.2</v>
      </c>
      <c r="K179" s="88">
        <v>784.44</v>
      </c>
      <c r="L179" s="89">
        <v>6387.64</v>
      </c>
      <c r="M179" s="82" t="str">
        <f t="shared" si="10"/>
        <v>DS</v>
      </c>
      <c r="N179" s="82" t="s">
        <v>971</v>
      </c>
      <c r="P179" s="75">
        <f>VLOOKUP(F179,[1]!REGTEaflewerdatum,4,0)</f>
        <v>41590</v>
      </c>
      <c r="Q179" s="91">
        <f t="shared" si="11"/>
        <v>41593</v>
      </c>
      <c r="T179" s="94">
        <f t="shared" si="12"/>
        <v>41623</v>
      </c>
      <c r="U179" s="80">
        <f t="shared" si="13"/>
        <v>30</v>
      </c>
      <c r="W179" s="95">
        <f t="shared" si="14"/>
        <v>30</v>
      </c>
    </row>
    <row r="180" spans="1:23" x14ac:dyDescent="0.5">
      <c r="A180" s="83" t="s">
        <v>98</v>
      </c>
      <c r="B180" s="84"/>
      <c r="C180" s="85" t="s">
        <v>15</v>
      </c>
      <c r="D180" s="86">
        <v>13503</v>
      </c>
      <c r="E180" s="87"/>
      <c r="F180" s="86">
        <v>2761</v>
      </c>
      <c r="G180" s="84">
        <v>41593</v>
      </c>
      <c r="H180" s="84">
        <v>41590</v>
      </c>
      <c r="I180" s="85" t="s">
        <v>48</v>
      </c>
      <c r="J180" s="88">
        <v>-1027.97</v>
      </c>
      <c r="K180" s="88">
        <v>-143.91999999999999</v>
      </c>
      <c r="L180" s="89">
        <v>-1171.8900000000001</v>
      </c>
      <c r="M180" s="82" t="str">
        <f t="shared" si="10"/>
        <v>DS</v>
      </c>
      <c r="P180" s="75">
        <f>VLOOKUP(F180,[1]!REGTEaflewerdatum,4,0)</f>
        <v>41590</v>
      </c>
      <c r="Q180" s="91">
        <f t="shared" si="11"/>
        <v>41593</v>
      </c>
      <c r="T180" s="94">
        <f t="shared" si="12"/>
        <v>41623</v>
      </c>
      <c r="U180" s="80">
        <f t="shared" si="13"/>
        <v>30</v>
      </c>
      <c r="W180" s="95">
        <f t="shared" si="14"/>
        <v>30</v>
      </c>
    </row>
    <row r="181" spans="1:23" x14ac:dyDescent="0.5">
      <c r="A181" s="83" t="s">
        <v>99</v>
      </c>
      <c r="B181" s="84"/>
      <c r="C181" s="85" t="s">
        <v>10</v>
      </c>
      <c r="D181" s="86">
        <v>13500</v>
      </c>
      <c r="E181" s="87"/>
      <c r="F181" s="86">
        <v>2761</v>
      </c>
      <c r="G181" s="84">
        <v>41593</v>
      </c>
      <c r="H181" s="84">
        <v>41590</v>
      </c>
      <c r="I181" s="85" t="s">
        <v>48</v>
      </c>
      <c r="J181" s="88">
        <v>3673.22</v>
      </c>
      <c r="K181" s="88">
        <v>514.25</v>
      </c>
      <c r="L181" s="89">
        <v>4187.47</v>
      </c>
      <c r="M181" s="82" t="str">
        <f t="shared" si="10"/>
        <v>DS</v>
      </c>
      <c r="N181" s="82" t="s">
        <v>971</v>
      </c>
      <c r="P181" s="75">
        <f>VLOOKUP(F181,[1]!REGTEaflewerdatum,4,0)</f>
        <v>41590</v>
      </c>
      <c r="Q181" s="91">
        <f t="shared" si="11"/>
        <v>41593</v>
      </c>
      <c r="T181" s="94">
        <f t="shared" si="12"/>
        <v>41623</v>
      </c>
      <c r="U181" s="80">
        <f t="shared" si="13"/>
        <v>30</v>
      </c>
      <c r="W181" s="95">
        <f t="shared" si="14"/>
        <v>30</v>
      </c>
    </row>
    <row r="182" spans="1:23" x14ac:dyDescent="0.5">
      <c r="A182" s="83" t="s">
        <v>99</v>
      </c>
      <c r="B182" s="84"/>
      <c r="C182" s="85" t="s">
        <v>15</v>
      </c>
      <c r="D182" s="86">
        <v>13501</v>
      </c>
      <c r="E182" s="87"/>
      <c r="F182" s="86">
        <v>2761</v>
      </c>
      <c r="G182" s="84">
        <v>41593</v>
      </c>
      <c r="H182" s="84">
        <v>41590</v>
      </c>
      <c r="I182" s="85" t="s">
        <v>48</v>
      </c>
      <c r="J182" s="88">
        <v>-1354.75</v>
      </c>
      <c r="K182" s="88">
        <v>-189.67</v>
      </c>
      <c r="L182" s="89">
        <v>-1544.42</v>
      </c>
      <c r="M182" s="82" t="str">
        <f t="shared" si="10"/>
        <v>DS</v>
      </c>
      <c r="P182" s="75">
        <f>VLOOKUP(F182,[1]!REGTEaflewerdatum,4,0)</f>
        <v>41590</v>
      </c>
      <c r="Q182" s="91">
        <f t="shared" si="11"/>
        <v>41593</v>
      </c>
      <c r="T182" s="94">
        <f t="shared" si="12"/>
        <v>41623</v>
      </c>
      <c r="U182" s="80">
        <f t="shared" si="13"/>
        <v>30</v>
      </c>
      <c r="W182" s="95">
        <f t="shared" si="14"/>
        <v>30</v>
      </c>
    </row>
    <row r="183" spans="1:23" x14ac:dyDescent="0.5">
      <c r="A183" s="83" t="s">
        <v>100</v>
      </c>
      <c r="B183" s="84"/>
      <c r="C183" s="85" t="s">
        <v>10</v>
      </c>
      <c r="D183" s="86">
        <v>13510</v>
      </c>
      <c r="E183" s="87"/>
      <c r="F183" s="86">
        <v>2761</v>
      </c>
      <c r="G183" s="84">
        <v>41593</v>
      </c>
      <c r="H183" s="84">
        <v>41590</v>
      </c>
      <c r="I183" s="85" t="s">
        <v>48</v>
      </c>
      <c r="J183" s="88">
        <v>1580.15</v>
      </c>
      <c r="K183" s="88">
        <v>221.22</v>
      </c>
      <c r="L183" s="89">
        <v>1801.37</v>
      </c>
      <c r="M183" s="82" t="str">
        <f t="shared" si="10"/>
        <v>DS</v>
      </c>
      <c r="N183" s="82" t="s">
        <v>971</v>
      </c>
      <c r="P183" s="75">
        <f>VLOOKUP(F183,[1]!REGTEaflewerdatum,4,0)</f>
        <v>41590</v>
      </c>
      <c r="Q183" s="91">
        <f t="shared" si="11"/>
        <v>41593</v>
      </c>
      <c r="T183" s="94">
        <f t="shared" si="12"/>
        <v>41623</v>
      </c>
      <c r="U183" s="80">
        <f t="shared" si="13"/>
        <v>30</v>
      </c>
      <c r="W183" s="95">
        <f t="shared" si="14"/>
        <v>30</v>
      </c>
    </row>
    <row r="184" spans="1:23" x14ac:dyDescent="0.5">
      <c r="A184" s="83" t="s">
        <v>101</v>
      </c>
      <c r="B184" s="84"/>
      <c r="C184" s="85" t="s">
        <v>10</v>
      </c>
      <c r="D184" s="86">
        <v>13496</v>
      </c>
      <c r="E184" s="87"/>
      <c r="F184" s="86">
        <v>2761</v>
      </c>
      <c r="G184" s="84">
        <v>41593</v>
      </c>
      <c r="H184" s="84">
        <v>41590</v>
      </c>
      <c r="I184" s="85" t="s">
        <v>48</v>
      </c>
      <c r="J184" s="88">
        <v>637.79999999999995</v>
      </c>
      <c r="K184" s="88">
        <v>89.3</v>
      </c>
      <c r="L184" s="89">
        <v>727.1</v>
      </c>
      <c r="M184" s="82" t="str">
        <f t="shared" si="10"/>
        <v>DS</v>
      </c>
      <c r="N184" s="82" t="s">
        <v>971</v>
      </c>
      <c r="P184" s="75">
        <f>VLOOKUP(F184,[1]!REGTEaflewerdatum,4,0)</f>
        <v>41590</v>
      </c>
      <c r="Q184" s="91">
        <f t="shared" si="11"/>
        <v>41593</v>
      </c>
      <c r="T184" s="94">
        <f t="shared" si="12"/>
        <v>41623</v>
      </c>
      <c r="U184" s="80">
        <f t="shared" si="13"/>
        <v>30</v>
      </c>
      <c r="W184" s="95">
        <f t="shared" si="14"/>
        <v>30</v>
      </c>
    </row>
    <row r="185" spans="1:23" x14ac:dyDescent="0.5">
      <c r="A185" s="83" t="s">
        <v>101</v>
      </c>
      <c r="B185" s="84"/>
      <c r="C185" s="85" t="s">
        <v>15</v>
      </c>
      <c r="D185" s="86">
        <v>13497</v>
      </c>
      <c r="E185" s="87"/>
      <c r="F185" s="86">
        <v>2761</v>
      </c>
      <c r="G185" s="84">
        <v>41593</v>
      </c>
      <c r="H185" s="84">
        <v>41590</v>
      </c>
      <c r="I185" s="85" t="s">
        <v>48</v>
      </c>
      <c r="J185" s="88">
        <v>-58.4</v>
      </c>
      <c r="K185" s="88">
        <v>-8.18</v>
      </c>
      <c r="L185" s="89">
        <v>-66.58</v>
      </c>
      <c r="M185" s="82" t="str">
        <f t="shared" si="10"/>
        <v>DS</v>
      </c>
      <c r="P185" s="75">
        <f>VLOOKUP(F185,[1]!REGTEaflewerdatum,4,0)</f>
        <v>41590</v>
      </c>
      <c r="Q185" s="91">
        <f t="shared" si="11"/>
        <v>41593</v>
      </c>
      <c r="T185" s="94">
        <f t="shared" si="12"/>
        <v>41623</v>
      </c>
      <c r="U185" s="80">
        <f t="shared" si="13"/>
        <v>30</v>
      </c>
      <c r="W185" s="95">
        <f t="shared" si="14"/>
        <v>30</v>
      </c>
    </row>
    <row r="186" spans="1:23" x14ac:dyDescent="0.5">
      <c r="A186" s="83" t="s">
        <v>102</v>
      </c>
      <c r="B186" s="84"/>
      <c r="C186" s="85" t="s">
        <v>10</v>
      </c>
      <c r="D186" s="86">
        <v>13498</v>
      </c>
      <c r="E186" s="87"/>
      <c r="F186" s="86">
        <v>2761</v>
      </c>
      <c r="G186" s="84">
        <v>41593</v>
      </c>
      <c r="H186" s="84">
        <v>41590</v>
      </c>
      <c r="I186" s="85" t="s">
        <v>48</v>
      </c>
      <c r="J186" s="88">
        <v>490.64</v>
      </c>
      <c r="K186" s="88">
        <v>68.680000000000007</v>
      </c>
      <c r="L186" s="89">
        <v>559.32000000000005</v>
      </c>
      <c r="M186" s="82" t="str">
        <f t="shared" si="10"/>
        <v>DS</v>
      </c>
      <c r="N186" s="82" t="s">
        <v>971</v>
      </c>
      <c r="P186" s="75">
        <f>VLOOKUP(F186,[1]!REGTEaflewerdatum,4,0)</f>
        <v>41590</v>
      </c>
      <c r="Q186" s="91">
        <f t="shared" si="11"/>
        <v>41593</v>
      </c>
      <c r="T186" s="94">
        <f t="shared" si="12"/>
        <v>41623</v>
      </c>
      <c r="U186" s="80">
        <f t="shared" si="13"/>
        <v>30</v>
      </c>
      <c r="W186" s="95">
        <f t="shared" si="14"/>
        <v>30</v>
      </c>
    </row>
    <row r="187" spans="1:23" x14ac:dyDescent="0.5">
      <c r="A187" s="83" t="s">
        <v>102</v>
      </c>
      <c r="B187" s="84"/>
      <c r="C187" s="85" t="s">
        <v>15</v>
      </c>
      <c r="D187" s="86">
        <v>13499</v>
      </c>
      <c r="E187" s="87"/>
      <c r="F187" s="86">
        <v>2761</v>
      </c>
      <c r="G187" s="84">
        <v>41593</v>
      </c>
      <c r="H187" s="84">
        <v>41590</v>
      </c>
      <c r="I187" s="85" t="s">
        <v>48</v>
      </c>
      <c r="J187" s="88">
        <v>-28.9</v>
      </c>
      <c r="K187" s="88">
        <v>-4.05</v>
      </c>
      <c r="L187" s="89">
        <v>-32.950000000000003</v>
      </c>
      <c r="M187" s="82" t="str">
        <f t="shared" si="10"/>
        <v>DS</v>
      </c>
      <c r="P187" s="75">
        <f>VLOOKUP(F187,[1]!REGTEaflewerdatum,4,0)</f>
        <v>41590</v>
      </c>
      <c r="Q187" s="91">
        <f t="shared" si="11"/>
        <v>41593</v>
      </c>
      <c r="T187" s="94">
        <f t="shared" si="12"/>
        <v>41623</v>
      </c>
      <c r="U187" s="80">
        <f t="shared" si="13"/>
        <v>30</v>
      </c>
      <c r="W187" s="95">
        <f t="shared" si="14"/>
        <v>30</v>
      </c>
    </row>
    <row r="188" spans="1:23" x14ac:dyDescent="0.5">
      <c r="A188" s="83">
        <v>60986</v>
      </c>
      <c r="B188" s="84"/>
      <c r="C188" s="85" t="s">
        <v>10</v>
      </c>
      <c r="D188" s="86">
        <v>13490</v>
      </c>
      <c r="E188" s="87"/>
      <c r="F188" s="86">
        <v>2782</v>
      </c>
      <c r="G188" s="84">
        <v>41593</v>
      </c>
      <c r="H188" s="84">
        <v>41593</v>
      </c>
      <c r="I188" s="85" t="s">
        <v>13</v>
      </c>
      <c r="J188" s="88">
        <v>345.6</v>
      </c>
      <c r="K188" s="88">
        <v>12.1</v>
      </c>
      <c r="L188" s="89">
        <v>357.7</v>
      </c>
      <c r="M188" s="82" t="str">
        <f t="shared" si="10"/>
        <v>DS</v>
      </c>
      <c r="N188" s="82" t="s">
        <v>971</v>
      </c>
      <c r="P188" s="75">
        <f>VLOOKUP(F188,[1]!REGTEaflewerdatum,4,0)</f>
        <v>41593</v>
      </c>
      <c r="Q188" s="91" t="str">
        <f t="shared" si="11"/>
        <v>ok</v>
      </c>
      <c r="T188" s="94">
        <f t="shared" si="12"/>
        <v>41623</v>
      </c>
      <c r="U188" s="80">
        <f t="shared" si="13"/>
        <v>30</v>
      </c>
      <c r="W188" s="95">
        <f t="shared" si="14"/>
        <v>30</v>
      </c>
    </row>
    <row r="189" spans="1:23" x14ac:dyDescent="0.5">
      <c r="A189" s="83">
        <v>17102</v>
      </c>
      <c r="B189" s="84"/>
      <c r="C189" s="85" t="s">
        <v>10</v>
      </c>
      <c r="D189" s="86">
        <v>13512</v>
      </c>
      <c r="E189" s="87"/>
      <c r="F189" s="86">
        <v>2768</v>
      </c>
      <c r="G189" s="84">
        <v>41593</v>
      </c>
      <c r="H189" s="84">
        <v>41593</v>
      </c>
      <c r="I189" s="85" t="s">
        <v>17</v>
      </c>
      <c r="J189" s="88">
        <v>8911.93</v>
      </c>
      <c r="K189" s="88">
        <v>760.05</v>
      </c>
      <c r="L189" s="89">
        <v>9671.98</v>
      </c>
      <c r="M189" s="82" t="str">
        <f t="shared" si="10"/>
        <v>DS</v>
      </c>
      <c r="N189" s="82" t="s">
        <v>971</v>
      </c>
      <c r="P189" s="75">
        <f>VLOOKUP(F189,[1]!REGTEaflewerdatum,4,0)</f>
        <v>41593</v>
      </c>
      <c r="Q189" s="91" t="str">
        <f t="shared" si="11"/>
        <v>ok</v>
      </c>
      <c r="T189" s="94">
        <f t="shared" si="12"/>
        <v>41623</v>
      </c>
      <c r="U189" s="80">
        <f t="shared" si="13"/>
        <v>30</v>
      </c>
      <c r="W189" s="95">
        <f t="shared" si="14"/>
        <v>30</v>
      </c>
    </row>
    <row r="190" spans="1:23" x14ac:dyDescent="0.5">
      <c r="A190" s="83">
        <v>17102</v>
      </c>
      <c r="B190" s="84"/>
      <c r="C190" s="85" t="s">
        <v>15</v>
      </c>
      <c r="D190" s="86">
        <v>13527</v>
      </c>
      <c r="E190" s="87"/>
      <c r="F190" s="86">
        <v>2768</v>
      </c>
      <c r="G190" s="84">
        <v>41593</v>
      </c>
      <c r="H190" s="84">
        <v>41593</v>
      </c>
      <c r="I190" s="85" t="s">
        <v>17</v>
      </c>
      <c r="J190" s="88">
        <v>-289</v>
      </c>
      <c r="K190" s="88">
        <v>0</v>
      </c>
      <c r="L190" s="89">
        <v>-289</v>
      </c>
      <c r="M190" s="82" t="str">
        <f t="shared" si="10"/>
        <v>DS</v>
      </c>
      <c r="P190" s="75">
        <f>VLOOKUP(F190,[1]!REGTEaflewerdatum,4,0)</f>
        <v>41593</v>
      </c>
      <c r="Q190" s="91" t="str">
        <f t="shared" si="11"/>
        <v>ok</v>
      </c>
      <c r="T190" s="94">
        <f t="shared" si="12"/>
        <v>41623</v>
      </c>
      <c r="U190" s="80">
        <f t="shared" si="13"/>
        <v>30</v>
      </c>
      <c r="W190" s="95">
        <f t="shared" si="14"/>
        <v>30</v>
      </c>
    </row>
    <row r="191" spans="1:23" x14ac:dyDescent="0.5">
      <c r="A191" s="83" t="s">
        <v>67</v>
      </c>
      <c r="B191" s="84"/>
      <c r="C191" s="85" t="s">
        <v>10</v>
      </c>
      <c r="D191" s="86">
        <v>13492</v>
      </c>
      <c r="E191" s="87"/>
      <c r="F191" s="86">
        <v>2762</v>
      </c>
      <c r="G191" s="84">
        <v>41593</v>
      </c>
      <c r="H191" s="84">
        <v>41593</v>
      </c>
      <c r="I191" s="85" t="s">
        <v>11</v>
      </c>
      <c r="J191" s="88">
        <v>18283.2</v>
      </c>
      <c r="K191" s="88">
        <v>1422.96</v>
      </c>
      <c r="L191" s="89">
        <v>19706.16</v>
      </c>
      <c r="M191" s="82" t="str">
        <f t="shared" si="10"/>
        <v>DS</v>
      </c>
      <c r="N191" s="82" t="s">
        <v>971</v>
      </c>
      <c r="P191" s="75">
        <f>VLOOKUP(F191,[1]!REGTEaflewerdatum,4,0)</f>
        <v>41592</v>
      </c>
      <c r="Q191" s="91">
        <f t="shared" si="11"/>
        <v>41593</v>
      </c>
      <c r="T191" s="94">
        <f t="shared" si="12"/>
        <v>41623</v>
      </c>
      <c r="U191" s="80">
        <f t="shared" si="13"/>
        <v>30</v>
      </c>
      <c r="W191" s="95">
        <f t="shared" si="14"/>
        <v>30</v>
      </c>
    </row>
    <row r="192" spans="1:23" x14ac:dyDescent="0.5">
      <c r="A192" s="83" t="s">
        <v>68</v>
      </c>
      <c r="B192" s="84"/>
      <c r="C192" s="85" t="s">
        <v>10</v>
      </c>
      <c r="D192" s="86">
        <v>13528</v>
      </c>
      <c r="E192" s="87"/>
      <c r="F192" s="86">
        <v>2762</v>
      </c>
      <c r="G192" s="84">
        <v>41593</v>
      </c>
      <c r="H192" s="84">
        <v>41593</v>
      </c>
      <c r="I192" s="85" t="s">
        <v>11</v>
      </c>
      <c r="J192" s="88">
        <v>1250.4000000000001</v>
      </c>
      <c r="K192" s="88">
        <v>175.06</v>
      </c>
      <c r="L192" s="89">
        <v>1425.46</v>
      </c>
      <c r="M192" s="82" t="str">
        <f t="shared" si="10"/>
        <v>DS</v>
      </c>
      <c r="N192" s="82" t="s">
        <v>971</v>
      </c>
      <c r="P192" s="75">
        <f>VLOOKUP(F192,[1]!REGTEaflewerdatum,4,0)</f>
        <v>41592</v>
      </c>
      <c r="Q192" s="91">
        <f t="shared" si="11"/>
        <v>41593</v>
      </c>
      <c r="T192" s="94">
        <f t="shared" si="12"/>
        <v>41623</v>
      </c>
      <c r="U192" s="80">
        <f t="shared" si="13"/>
        <v>30</v>
      </c>
      <c r="W192" s="95">
        <f t="shared" si="14"/>
        <v>30</v>
      </c>
    </row>
    <row r="193" spans="1:23" x14ac:dyDescent="0.5">
      <c r="A193" s="83">
        <v>173143</v>
      </c>
      <c r="B193" s="84"/>
      <c r="C193" s="85" t="s">
        <v>10</v>
      </c>
      <c r="D193" s="86">
        <v>13511</v>
      </c>
      <c r="E193" s="87"/>
      <c r="F193" s="86">
        <v>2776</v>
      </c>
      <c r="G193" s="84">
        <v>41593</v>
      </c>
      <c r="H193" s="84">
        <v>41593</v>
      </c>
      <c r="I193" s="85" t="s">
        <v>18</v>
      </c>
      <c r="J193" s="88">
        <v>217.62</v>
      </c>
      <c r="K193" s="88">
        <v>12.2</v>
      </c>
      <c r="L193" s="89">
        <v>229.82</v>
      </c>
      <c r="M193" s="82" t="str">
        <f t="shared" si="10"/>
        <v>DS</v>
      </c>
      <c r="N193" s="82" t="s">
        <v>971</v>
      </c>
      <c r="P193" s="75">
        <f>VLOOKUP(F193,[1]!REGTEaflewerdatum,4,0)</f>
        <v>41592</v>
      </c>
      <c r="Q193" s="91">
        <f t="shared" si="11"/>
        <v>41593</v>
      </c>
      <c r="T193" s="94">
        <f t="shared" si="12"/>
        <v>41623</v>
      </c>
      <c r="U193" s="80">
        <f t="shared" si="13"/>
        <v>30</v>
      </c>
      <c r="W193" s="95">
        <f t="shared" si="14"/>
        <v>30</v>
      </c>
    </row>
    <row r="194" spans="1:23" hidden="1" x14ac:dyDescent="0.5">
      <c r="A194" s="83" t="s">
        <v>119</v>
      </c>
      <c r="B194" s="84"/>
      <c r="C194" s="85" t="s">
        <v>10</v>
      </c>
      <c r="D194" s="86">
        <v>13535</v>
      </c>
      <c r="E194" s="87"/>
      <c r="F194" s="86">
        <v>2781</v>
      </c>
      <c r="G194" s="84">
        <v>41594</v>
      </c>
      <c r="H194" s="84">
        <v>41594</v>
      </c>
      <c r="I194" s="85" t="s">
        <v>81</v>
      </c>
      <c r="J194" s="88">
        <v>515</v>
      </c>
      <c r="K194" s="88">
        <v>0</v>
      </c>
      <c r="L194" s="89">
        <v>515</v>
      </c>
      <c r="M194" s="82" t="str">
        <f t="shared" ref="M194:M257" si="15">VLOOKUP(I194,KODE,3,0)</f>
        <v>DI</v>
      </c>
      <c r="N194" s="82" t="s">
        <v>971</v>
      </c>
      <c r="P194" s="75">
        <f>VLOOKUP(F194,[1]!REGTEaflewerdatum,4,0)</f>
        <v>41594</v>
      </c>
      <c r="Q194" s="91" t="str">
        <f t="shared" ref="Q194:Q257" si="16">IF(P194=G194,"ok",G194)</f>
        <v>ok</v>
      </c>
      <c r="R194" s="92" t="s">
        <v>329</v>
      </c>
      <c r="S194" s="93">
        <f>G194</f>
        <v>41594</v>
      </c>
      <c r="T194" s="94">
        <f t="shared" ref="T194:T257" si="17">G194+U194</f>
        <v>41596</v>
      </c>
      <c r="U194" s="80">
        <f t="shared" ref="U194:U257" si="18">VLOOKUP(I194,verskaffersterme,2,0)</f>
        <v>2</v>
      </c>
      <c r="W194" s="95">
        <f t="shared" ref="W194:W257" si="19">B194+U194</f>
        <v>2</v>
      </c>
    </row>
    <row r="195" spans="1:23" hidden="1" x14ac:dyDescent="0.5">
      <c r="A195" s="83" t="s">
        <v>83</v>
      </c>
      <c r="B195" s="84"/>
      <c r="C195" s="85" t="s">
        <v>10</v>
      </c>
      <c r="D195" s="86">
        <v>13531</v>
      </c>
      <c r="E195" s="87"/>
      <c r="F195" s="86">
        <v>2786</v>
      </c>
      <c r="G195" s="84">
        <v>41594</v>
      </c>
      <c r="H195" s="84">
        <v>41593</v>
      </c>
      <c r="I195" s="85" t="s">
        <v>32</v>
      </c>
      <c r="J195" s="88">
        <v>727.95</v>
      </c>
      <c r="K195" s="88">
        <v>0</v>
      </c>
      <c r="L195" s="89">
        <v>727.95</v>
      </c>
      <c r="M195" s="82" t="str">
        <f t="shared" si="15"/>
        <v>DI</v>
      </c>
      <c r="N195" s="82" t="s">
        <v>971</v>
      </c>
      <c r="P195" s="75">
        <f>VLOOKUP(F195,[1]!REGTEaflewerdatum,4,0)</f>
        <v>41593</v>
      </c>
      <c r="Q195" s="91">
        <f t="shared" si="16"/>
        <v>41594</v>
      </c>
      <c r="R195" s="92" t="s">
        <v>329</v>
      </c>
      <c r="S195" s="93">
        <f>G195</f>
        <v>41594</v>
      </c>
      <c r="T195" s="94">
        <f t="shared" si="17"/>
        <v>41601</v>
      </c>
      <c r="U195" s="80">
        <f t="shared" si="18"/>
        <v>7</v>
      </c>
      <c r="W195" s="95">
        <f t="shared" si="19"/>
        <v>7</v>
      </c>
    </row>
    <row r="196" spans="1:23" x14ac:dyDescent="0.5">
      <c r="A196" s="83">
        <v>91179767</v>
      </c>
      <c r="B196" s="84"/>
      <c r="C196" s="85" t="s">
        <v>10</v>
      </c>
      <c r="D196" s="86">
        <v>13537</v>
      </c>
      <c r="E196" s="87"/>
      <c r="F196" s="86">
        <v>2726</v>
      </c>
      <c r="G196" s="84">
        <v>41594</v>
      </c>
      <c r="H196" s="84">
        <v>41593</v>
      </c>
      <c r="I196" s="85" t="s">
        <v>79</v>
      </c>
      <c r="J196" s="88">
        <v>5792.64</v>
      </c>
      <c r="K196" s="88">
        <v>810.97</v>
      </c>
      <c r="L196" s="89">
        <v>6603.61</v>
      </c>
      <c r="M196" s="82" t="str">
        <f t="shared" si="15"/>
        <v>DS</v>
      </c>
      <c r="N196" s="82" t="s">
        <v>971</v>
      </c>
      <c r="P196" s="75">
        <f>VLOOKUP(F196,[1]!REGTEaflewerdatum,4,0)</f>
        <v>41593</v>
      </c>
      <c r="Q196" s="91">
        <f t="shared" si="16"/>
        <v>41594</v>
      </c>
      <c r="T196" s="94">
        <f t="shared" si="17"/>
        <v>41624</v>
      </c>
      <c r="U196" s="80">
        <f t="shared" si="18"/>
        <v>30</v>
      </c>
      <c r="W196" s="95">
        <f t="shared" si="19"/>
        <v>30</v>
      </c>
    </row>
    <row r="197" spans="1:23" x14ac:dyDescent="0.5">
      <c r="A197" s="83">
        <v>91179767</v>
      </c>
      <c r="B197" s="84"/>
      <c r="C197" s="85" t="s">
        <v>15</v>
      </c>
      <c r="D197" s="86">
        <v>13538</v>
      </c>
      <c r="E197" s="87"/>
      <c r="F197" s="86">
        <v>2726</v>
      </c>
      <c r="G197" s="84">
        <v>41594</v>
      </c>
      <c r="H197" s="84">
        <v>41593</v>
      </c>
      <c r="I197" s="85" t="s">
        <v>79</v>
      </c>
      <c r="J197" s="88">
        <v>-820.25</v>
      </c>
      <c r="K197" s="88">
        <v>-114.84</v>
      </c>
      <c r="L197" s="89">
        <v>-935.09</v>
      </c>
      <c r="M197" s="82" t="str">
        <f t="shared" si="15"/>
        <v>DS</v>
      </c>
      <c r="P197" s="75">
        <f>VLOOKUP(F197,[1]!REGTEaflewerdatum,4,0)</f>
        <v>41593</v>
      </c>
      <c r="Q197" s="91">
        <f t="shared" si="16"/>
        <v>41594</v>
      </c>
      <c r="T197" s="94">
        <f t="shared" si="17"/>
        <v>41624</v>
      </c>
      <c r="U197" s="80">
        <f t="shared" si="18"/>
        <v>30</v>
      </c>
      <c r="W197" s="95">
        <f t="shared" si="19"/>
        <v>30</v>
      </c>
    </row>
    <row r="198" spans="1:23" x14ac:dyDescent="0.5">
      <c r="A198" s="83">
        <v>501163</v>
      </c>
      <c r="B198" s="84"/>
      <c r="C198" s="85" t="s">
        <v>10</v>
      </c>
      <c r="D198" s="86">
        <v>13533</v>
      </c>
      <c r="E198" s="87"/>
      <c r="F198" s="86">
        <v>2770</v>
      </c>
      <c r="G198" s="84">
        <v>41594</v>
      </c>
      <c r="H198" s="84">
        <v>41593</v>
      </c>
      <c r="I198" s="85" t="s">
        <v>22</v>
      </c>
      <c r="J198" s="88">
        <v>12510</v>
      </c>
      <c r="K198" s="88">
        <v>1693.3</v>
      </c>
      <c r="L198" s="89">
        <v>14203.3</v>
      </c>
      <c r="M198" s="82" t="str">
        <f t="shared" si="15"/>
        <v>DS</v>
      </c>
      <c r="N198" s="82" t="s">
        <v>971</v>
      </c>
      <c r="P198" s="75">
        <f>VLOOKUP(F198,[1]!REGTEaflewerdatum,4,0)</f>
        <v>41593</v>
      </c>
      <c r="Q198" s="91">
        <f t="shared" si="16"/>
        <v>41594</v>
      </c>
      <c r="T198" s="94">
        <f t="shared" si="17"/>
        <v>41624</v>
      </c>
      <c r="U198" s="80">
        <f t="shared" si="18"/>
        <v>30</v>
      </c>
      <c r="W198" s="95">
        <f t="shared" si="19"/>
        <v>30</v>
      </c>
    </row>
    <row r="199" spans="1:23" x14ac:dyDescent="0.5">
      <c r="A199" s="83">
        <v>501163</v>
      </c>
      <c r="B199" s="84"/>
      <c r="C199" s="85" t="s">
        <v>10</v>
      </c>
      <c r="D199" s="86">
        <v>13534</v>
      </c>
      <c r="E199" s="87"/>
      <c r="F199" s="86">
        <v>2770</v>
      </c>
      <c r="G199" s="84">
        <v>41594</v>
      </c>
      <c r="H199" s="84">
        <v>41593</v>
      </c>
      <c r="I199" s="85" t="s">
        <v>22</v>
      </c>
      <c r="J199" s="88">
        <v>8320</v>
      </c>
      <c r="K199" s="88">
        <v>1164.8</v>
      </c>
      <c r="L199" s="89">
        <v>9484.7999999999993</v>
      </c>
      <c r="M199" s="82" t="str">
        <f t="shared" si="15"/>
        <v>DS</v>
      </c>
      <c r="N199" s="82" t="s">
        <v>971</v>
      </c>
      <c r="P199" s="75">
        <f>VLOOKUP(F199,[1]!REGTEaflewerdatum,4,0)</f>
        <v>41593</v>
      </c>
      <c r="Q199" s="91">
        <f t="shared" si="16"/>
        <v>41594</v>
      </c>
      <c r="T199" s="94">
        <f t="shared" si="17"/>
        <v>41624</v>
      </c>
      <c r="U199" s="80">
        <f t="shared" si="18"/>
        <v>30</v>
      </c>
      <c r="W199" s="95">
        <f t="shared" si="19"/>
        <v>30</v>
      </c>
    </row>
    <row r="200" spans="1:23" x14ac:dyDescent="0.5">
      <c r="A200" s="83">
        <v>11852670</v>
      </c>
      <c r="B200" s="84"/>
      <c r="C200" s="85" t="s">
        <v>10</v>
      </c>
      <c r="D200" s="86">
        <v>13539</v>
      </c>
      <c r="E200" s="87"/>
      <c r="F200" s="86">
        <v>2780</v>
      </c>
      <c r="G200" s="84">
        <v>41594</v>
      </c>
      <c r="H200" s="84">
        <v>41593</v>
      </c>
      <c r="I200" s="85" t="s">
        <v>14</v>
      </c>
      <c r="J200" s="88">
        <v>3513.84</v>
      </c>
      <c r="K200" s="88">
        <v>202.82</v>
      </c>
      <c r="L200" s="89">
        <v>3716.66</v>
      </c>
      <c r="M200" s="82" t="str">
        <f t="shared" si="15"/>
        <v>DS</v>
      </c>
      <c r="N200" s="82" t="s">
        <v>971</v>
      </c>
      <c r="P200" s="75">
        <f>VLOOKUP(F200,[1]!REGTEaflewerdatum,4,0)</f>
        <v>41594</v>
      </c>
      <c r="Q200" s="91" t="str">
        <f t="shared" si="16"/>
        <v>ok</v>
      </c>
      <c r="T200" s="94">
        <f t="shared" si="17"/>
        <v>41624</v>
      </c>
      <c r="U200" s="80">
        <f t="shared" si="18"/>
        <v>30</v>
      </c>
      <c r="W200" s="95">
        <f t="shared" si="19"/>
        <v>30</v>
      </c>
    </row>
    <row r="201" spans="1:23" x14ac:dyDescent="0.5">
      <c r="A201" s="83">
        <v>817024235</v>
      </c>
      <c r="B201" s="84"/>
      <c r="C201" s="85" t="s">
        <v>10</v>
      </c>
      <c r="D201" s="86">
        <v>13540</v>
      </c>
      <c r="E201" s="87"/>
      <c r="F201" s="86">
        <v>2779</v>
      </c>
      <c r="G201" s="84">
        <v>41594</v>
      </c>
      <c r="H201" s="84">
        <v>41593</v>
      </c>
      <c r="I201" s="85" t="s">
        <v>26</v>
      </c>
      <c r="J201" s="88">
        <v>4159.2</v>
      </c>
      <c r="K201" s="88">
        <v>475.48</v>
      </c>
      <c r="L201" s="89">
        <v>4634.68</v>
      </c>
      <c r="M201" s="82" t="str">
        <f t="shared" si="15"/>
        <v>DS</v>
      </c>
      <c r="N201" s="82" t="s">
        <v>971</v>
      </c>
      <c r="P201" s="75">
        <f>VLOOKUP(F201,[1]!REGTEaflewerdatum,4,0)</f>
        <v>41594</v>
      </c>
      <c r="Q201" s="91" t="str">
        <f t="shared" si="16"/>
        <v>ok</v>
      </c>
      <c r="T201" s="94">
        <f t="shared" si="17"/>
        <v>41624</v>
      </c>
      <c r="U201" s="80">
        <f t="shared" si="18"/>
        <v>30</v>
      </c>
      <c r="W201" s="95">
        <f t="shared" si="19"/>
        <v>30</v>
      </c>
    </row>
    <row r="202" spans="1:23" x14ac:dyDescent="0.5">
      <c r="A202" s="83">
        <v>817024235</v>
      </c>
      <c r="B202" s="84"/>
      <c r="C202" s="85" t="s">
        <v>15</v>
      </c>
      <c r="D202" s="86">
        <v>13541</v>
      </c>
      <c r="E202" s="87"/>
      <c r="F202" s="86">
        <v>2779</v>
      </c>
      <c r="G202" s="84">
        <v>41594</v>
      </c>
      <c r="H202" s="84">
        <v>41593</v>
      </c>
      <c r="I202" s="85" t="s">
        <v>26</v>
      </c>
      <c r="J202" s="88">
        <v>-57.12</v>
      </c>
      <c r="K202" s="88">
        <v>-8</v>
      </c>
      <c r="L202" s="89">
        <v>-65.12</v>
      </c>
      <c r="M202" s="82" t="str">
        <f t="shared" si="15"/>
        <v>DS</v>
      </c>
      <c r="P202" s="75">
        <f>VLOOKUP(F202,[1]!REGTEaflewerdatum,4,0)</f>
        <v>41594</v>
      </c>
      <c r="Q202" s="91" t="str">
        <f t="shared" si="16"/>
        <v>ok</v>
      </c>
      <c r="T202" s="94">
        <f t="shared" si="17"/>
        <v>41624</v>
      </c>
      <c r="U202" s="80">
        <f t="shared" si="18"/>
        <v>30</v>
      </c>
      <c r="W202" s="95">
        <f t="shared" si="19"/>
        <v>30</v>
      </c>
    </row>
    <row r="203" spans="1:23" x14ac:dyDescent="0.5">
      <c r="A203" s="83" t="s">
        <v>85</v>
      </c>
      <c r="B203" s="84"/>
      <c r="C203" s="85" t="s">
        <v>10</v>
      </c>
      <c r="D203" s="86">
        <v>13532</v>
      </c>
      <c r="E203" s="87"/>
      <c r="F203" s="86">
        <v>2775</v>
      </c>
      <c r="G203" s="84">
        <v>41594</v>
      </c>
      <c r="H203" s="84">
        <v>41593</v>
      </c>
      <c r="I203" s="85" t="s">
        <v>36</v>
      </c>
      <c r="J203" s="88">
        <v>2196.44</v>
      </c>
      <c r="K203" s="88">
        <v>108.56</v>
      </c>
      <c r="L203" s="89">
        <v>2305</v>
      </c>
      <c r="M203" s="82" t="str">
        <f t="shared" si="15"/>
        <v>DS</v>
      </c>
      <c r="N203" s="82" t="s">
        <v>971</v>
      </c>
      <c r="P203" s="75">
        <f>VLOOKUP(F203,[1]!REGTEaflewerdatum,4,0)</f>
        <v>41593</v>
      </c>
      <c r="Q203" s="91">
        <f t="shared" si="16"/>
        <v>41594</v>
      </c>
      <c r="T203" s="94">
        <f t="shared" si="17"/>
        <v>41624</v>
      </c>
      <c r="U203" s="80">
        <f t="shared" si="18"/>
        <v>30</v>
      </c>
      <c r="W203" s="95">
        <f t="shared" si="19"/>
        <v>30</v>
      </c>
    </row>
    <row r="204" spans="1:23" x14ac:dyDescent="0.5">
      <c r="A204" s="83">
        <v>603754178</v>
      </c>
      <c r="B204" s="84"/>
      <c r="C204" s="85" t="s">
        <v>10</v>
      </c>
      <c r="D204" s="86">
        <v>13529</v>
      </c>
      <c r="E204" s="87"/>
      <c r="F204" s="86">
        <v>2785</v>
      </c>
      <c r="G204" s="84">
        <v>41594</v>
      </c>
      <c r="H204" s="84">
        <v>41594</v>
      </c>
      <c r="I204" s="85" t="s">
        <v>23</v>
      </c>
      <c r="J204" s="88">
        <v>219.04</v>
      </c>
      <c r="K204" s="88">
        <v>18.57</v>
      </c>
      <c r="L204" s="89">
        <v>237.61</v>
      </c>
      <c r="M204" s="82" t="str">
        <f t="shared" si="15"/>
        <v>DS</v>
      </c>
      <c r="N204" s="82" t="s">
        <v>971</v>
      </c>
      <c r="P204" s="75">
        <f>VLOOKUP(F204,[1]!REGTEaflewerdatum,4,0)</f>
        <v>41594</v>
      </c>
      <c r="Q204" s="91" t="str">
        <f t="shared" si="16"/>
        <v>ok</v>
      </c>
      <c r="T204" s="94">
        <f t="shared" si="17"/>
        <v>41624</v>
      </c>
      <c r="U204" s="80">
        <f t="shared" si="18"/>
        <v>30</v>
      </c>
      <c r="W204" s="95">
        <f t="shared" si="19"/>
        <v>30</v>
      </c>
    </row>
    <row r="205" spans="1:23" x14ac:dyDescent="0.5">
      <c r="A205" s="83" t="s">
        <v>115</v>
      </c>
      <c r="B205" s="84"/>
      <c r="C205" s="85" t="s">
        <v>10</v>
      </c>
      <c r="D205" s="86">
        <v>13536</v>
      </c>
      <c r="E205" s="87"/>
      <c r="F205" s="86">
        <v>2783</v>
      </c>
      <c r="G205" s="84">
        <v>41594</v>
      </c>
      <c r="H205" s="84">
        <v>41594</v>
      </c>
      <c r="I205" s="85" t="s">
        <v>60</v>
      </c>
      <c r="J205" s="88">
        <v>21170.27</v>
      </c>
      <c r="K205" s="88">
        <v>2963.83</v>
      </c>
      <c r="L205" s="89">
        <v>24134.1</v>
      </c>
      <c r="M205" s="82" t="str">
        <f t="shared" si="15"/>
        <v>DS</v>
      </c>
      <c r="N205" s="82" t="s">
        <v>971</v>
      </c>
      <c r="P205" s="75">
        <f>VLOOKUP(F205,[1]!REGTEaflewerdatum,4,0)</f>
        <v>41594</v>
      </c>
      <c r="Q205" s="91" t="str">
        <f t="shared" si="16"/>
        <v>ok</v>
      </c>
      <c r="T205" s="94">
        <f t="shared" si="17"/>
        <v>41624</v>
      </c>
      <c r="U205" s="80">
        <f t="shared" si="18"/>
        <v>30</v>
      </c>
      <c r="W205" s="95">
        <f t="shared" si="19"/>
        <v>30</v>
      </c>
    </row>
    <row r="206" spans="1:23" hidden="1" x14ac:dyDescent="0.5">
      <c r="A206" s="83">
        <v>674259</v>
      </c>
      <c r="B206" s="84"/>
      <c r="C206" s="85" t="s">
        <v>10</v>
      </c>
      <c r="D206" s="86">
        <v>13563</v>
      </c>
      <c r="E206" s="87"/>
      <c r="F206" s="86">
        <v>2597</v>
      </c>
      <c r="G206" s="84">
        <v>41597</v>
      </c>
      <c r="H206" s="84">
        <v>41595</v>
      </c>
      <c r="I206" s="85" t="s">
        <v>24</v>
      </c>
      <c r="J206" s="88">
        <v>666.4</v>
      </c>
      <c r="K206" s="88">
        <v>93.3</v>
      </c>
      <c r="L206" s="89">
        <v>759.7</v>
      </c>
      <c r="M206" s="82" t="str">
        <f t="shared" si="15"/>
        <v>DC</v>
      </c>
      <c r="N206" s="82" t="s">
        <v>971</v>
      </c>
      <c r="P206" s="75">
        <f>VLOOKUP(F206,[1]!REGTEaflewerdatum,4,0)</f>
        <v>41596</v>
      </c>
      <c r="Q206" s="91">
        <f t="shared" si="16"/>
        <v>41597</v>
      </c>
      <c r="T206" s="94">
        <f t="shared" si="17"/>
        <v>41616</v>
      </c>
      <c r="U206" s="80">
        <f t="shared" si="18"/>
        <v>19</v>
      </c>
      <c r="W206" s="95">
        <f t="shared" si="19"/>
        <v>19</v>
      </c>
    </row>
    <row r="207" spans="1:23" hidden="1" x14ac:dyDescent="0.5">
      <c r="A207" s="83">
        <v>674260</v>
      </c>
      <c r="B207" s="84"/>
      <c r="C207" s="85" t="s">
        <v>10</v>
      </c>
      <c r="D207" s="86">
        <v>13564</v>
      </c>
      <c r="E207" s="87"/>
      <c r="F207" s="86">
        <v>2601</v>
      </c>
      <c r="G207" s="84">
        <v>41597</v>
      </c>
      <c r="H207" s="84">
        <v>41595</v>
      </c>
      <c r="I207" s="85" t="s">
        <v>24</v>
      </c>
      <c r="J207" s="88">
        <v>74654.45</v>
      </c>
      <c r="K207" s="88">
        <v>7503.74</v>
      </c>
      <c r="L207" s="89">
        <v>82158.19</v>
      </c>
      <c r="M207" s="82" t="str">
        <f t="shared" si="15"/>
        <v>DC</v>
      </c>
      <c r="N207" s="82" t="s">
        <v>971</v>
      </c>
      <c r="P207" s="75">
        <f>VLOOKUP(F207,[1]!REGTEaflewerdatum,4,0)</f>
        <v>41603</v>
      </c>
      <c r="Q207" s="91">
        <f t="shared" si="16"/>
        <v>41597</v>
      </c>
      <c r="T207" s="94">
        <f t="shared" si="17"/>
        <v>41616</v>
      </c>
      <c r="U207" s="80">
        <f t="shared" si="18"/>
        <v>19</v>
      </c>
      <c r="W207" s="95">
        <f t="shared" si="19"/>
        <v>19</v>
      </c>
    </row>
    <row r="208" spans="1:23" hidden="1" x14ac:dyDescent="0.5">
      <c r="A208" s="83">
        <v>674261</v>
      </c>
      <c r="B208" s="84"/>
      <c r="C208" s="85" t="s">
        <v>10</v>
      </c>
      <c r="D208" s="86">
        <v>13565</v>
      </c>
      <c r="E208" s="87"/>
      <c r="F208" s="86">
        <v>2605</v>
      </c>
      <c r="G208" s="84">
        <v>41597</v>
      </c>
      <c r="H208" s="84">
        <v>41595</v>
      </c>
      <c r="I208" s="85" t="s">
        <v>24</v>
      </c>
      <c r="J208" s="88">
        <v>4135.9799999999996</v>
      </c>
      <c r="K208" s="88">
        <v>579.04</v>
      </c>
      <c r="L208" s="89">
        <v>4715.0200000000004</v>
      </c>
      <c r="M208" s="82" t="str">
        <f t="shared" si="15"/>
        <v>DC</v>
      </c>
      <c r="N208" s="82" t="s">
        <v>971</v>
      </c>
      <c r="P208" s="75">
        <f>VLOOKUP(F208,[1]!REGTEaflewerdatum,4,0)</f>
        <v>41596</v>
      </c>
      <c r="Q208" s="91">
        <f t="shared" si="16"/>
        <v>41597</v>
      </c>
      <c r="T208" s="94">
        <f t="shared" si="17"/>
        <v>41616</v>
      </c>
      <c r="U208" s="80">
        <f t="shared" si="18"/>
        <v>19</v>
      </c>
      <c r="W208" s="95">
        <f t="shared" si="19"/>
        <v>19</v>
      </c>
    </row>
    <row r="209" spans="1:23" hidden="1" x14ac:dyDescent="0.5">
      <c r="A209" s="83">
        <v>674263</v>
      </c>
      <c r="B209" s="84"/>
      <c r="C209" s="85" t="s">
        <v>10</v>
      </c>
      <c r="D209" s="86">
        <v>13567</v>
      </c>
      <c r="E209" s="87"/>
      <c r="F209" s="86">
        <v>2773</v>
      </c>
      <c r="G209" s="84">
        <v>41597</v>
      </c>
      <c r="H209" s="84">
        <v>41595</v>
      </c>
      <c r="I209" s="85" t="s">
        <v>24</v>
      </c>
      <c r="J209" s="88">
        <v>5160.24</v>
      </c>
      <c r="K209" s="88">
        <v>722.44</v>
      </c>
      <c r="L209" s="89">
        <v>5882.68</v>
      </c>
      <c r="M209" s="82" t="str">
        <f t="shared" si="15"/>
        <v>DC</v>
      </c>
      <c r="N209" s="82" t="s">
        <v>971</v>
      </c>
      <c r="P209" s="75">
        <f>VLOOKUP(F209,[1]!REGTEaflewerdatum,4,0)</f>
        <v>41596</v>
      </c>
      <c r="Q209" s="91">
        <f t="shared" si="16"/>
        <v>41597</v>
      </c>
      <c r="T209" s="94">
        <f t="shared" si="17"/>
        <v>41616</v>
      </c>
      <c r="U209" s="80">
        <f t="shared" si="18"/>
        <v>19</v>
      </c>
      <c r="W209" s="95">
        <f t="shared" si="19"/>
        <v>19</v>
      </c>
    </row>
    <row r="210" spans="1:23" hidden="1" x14ac:dyDescent="0.5">
      <c r="A210" s="83">
        <v>674264</v>
      </c>
      <c r="B210" s="84"/>
      <c r="C210" s="85" t="s">
        <v>10</v>
      </c>
      <c r="D210" s="86">
        <v>13568</v>
      </c>
      <c r="E210" s="87"/>
      <c r="F210" s="86">
        <v>2772</v>
      </c>
      <c r="G210" s="84">
        <v>41597</v>
      </c>
      <c r="H210" s="84">
        <v>41595</v>
      </c>
      <c r="I210" s="85" t="s">
        <v>24</v>
      </c>
      <c r="J210" s="88">
        <v>40635.629999999997</v>
      </c>
      <c r="K210" s="88">
        <v>4231.08</v>
      </c>
      <c r="L210" s="89">
        <v>44866.71</v>
      </c>
      <c r="M210" s="82" t="str">
        <f t="shared" si="15"/>
        <v>DC</v>
      </c>
      <c r="N210" s="82" t="s">
        <v>971</v>
      </c>
      <c r="P210" s="75">
        <f>VLOOKUP(F210,[1]!REGTEaflewerdatum,4,0)</f>
        <v>41596</v>
      </c>
      <c r="Q210" s="91">
        <f t="shared" si="16"/>
        <v>41597</v>
      </c>
      <c r="T210" s="94">
        <f t="shared" si="17"/>
        <v>41616</v>
      </c>
      <c r="U210" s="80">
        <f t="shared" si="18"/>
        <v>19</v>
      </c>
      <c r="W210" s="95">
        <f t="shared" si="19"/>
        <v>19</v>
      </c>
    </row>
    <row r="211" spans="1:23" hidden="1" x14ac:dyDescent="0.5">
      <c r="A211" s="83">
        <v>674265</v>
      </c>
      <c r="B211" s="84"/>
      <c r="C211" s="85" t="s">
        <v>10</v>
      </c>
      <c r="D211" s="86">
        <v>13569</v>
      </c>
      <c r="E211" s="87"/>
      <c r="F211" s="86">
        <v>2727</v>
      </c>
      <c r="G211" s="84">
        <v>41597</v>
      </c>
      <c r="H211" s="84">
        <v>41595</v>
      </c>
      <c r="I211" s="85" t="s">
        <v>24</v>
      </c>
      <c r="J211" s="88">
        <v>8224.14</v>
      </c>
      <c r="K211" s="88">
        <v>1151.5</v>
      </c>
      <c r="L211" s="89">
        <v>9375.64</v>
      </c>
      <c r="M211" s="82" t="str">
        <f t="shared" si="15"/>
        <v>DC</v>
      </c>
      <c r="N211" s="82" t="s">
        <v>971</v>
      </c>
      <c r="P211" s="75">
        <f>VLOOKUP(F211,[1]!REGTEaflewerdatum,4,0)</f>
        <v>41593</v>
      </c>
      <c r="Q211" s="91">
        <f t="shared" si="16"/>
        <v>41597</v>
      </c>
      <c r="T211" s="94">
        <f t="shared" si="17"/>
        <v>41616</v>
      </c>
      <c r="U211" s="80">
        <f t="shared" si="18"/>
        <v>19</v>
      </c>
      <c r="W211" s="95">
        <f t="shared" si="19"/>
        <v>19</v>
      </c>
    </row>
    <row r="212" spans="1:23" hidden="1" x14ac:dyDescent="0.5">
      <c r="A212" s="83">
        <v>674266</v>
      </c>
      <c r="B212" s="84"/>
      <c r="C212" s="85" t="s">
        <v>10</v>
      </c>
      <c r="D212" s="86">
        <v>13570</v>
      </c>
      <c r="E212" s="87"/>
      <c r="F212" s="86">
        <v>2757</v>
      </c>
      <c r="G212" s="84">
        <v>41597</v>
      </c>
      <c r="H212" s="84">
        <v>41595</v>
      </c>
      <c r="I212" s="85" t="s">
        <v>24</v>
      </c>
      <c r="J212" s="88">
        <v>166.8</v>
      </c>
      <c r="K212" s="88">
        <v>23.35</v>
      </c>
      <c r="L212" s="89">
        <v>190.15</v>
      </c>
      <c r="M212" s="82" t="str">
        <f t="shared" si="15"/>
        <v>DC</v>
      </c>
      <c r="N212" s="82" t="s">
        <v>971</v>
      </c>
      <c r="P212" s="75">
        <f>VLOOKUP(F212,[1]!REGTEaflewerdatum,4,0)</f>
        <v>41596</v>
      </c>
      <c r="Q212" s="91">
        <f t="shared" si="16"/>
        <v>41597</v>
      </c>
      <c r="T212" s="94">
        <f t="shared" si="17"/>
        <v>41616</v>
      </c>
      <c r="U212" s="80">
        <f t="shared" si="18"/>
        <v>19</v>
      </c>
      <c r="W212" s="95">
        <f t="shared" si="19"/>
        <v>19</v>
      </c>
    </row>
    <row r="213" spans="1:23" hidden="1" x14ac:dyDescent="0.5">
      <c r="A213" s="83">
        <v>674267</v>
      </c>
      <c r="B213" s="84"/>
      <c r="C213" s="85" t="s">
        <v>10</v>
      </c>
      <c r="D213" s="86">
        <v>13571</v>
      </c>
      <c r="E213" s="87"/>
      <c r="F213" s="86">
        <v>2727</v>
      </c>
      <c r="G213" s="84">
        <v>41597</v>
      </c>
      <c r="H213" s="84">
        <v>41595</v>
      </c>
      <c r="I213" s="85" t="s">
        <v>24</v>
      </c>
      <c r="J213" s="88">
        <v>8453.2900000000009</v>
      </c>
      <c r="K213" s="88">
        <v>1183.44</v>
      </c>
      <c r="L213" s="89">
        <v>9636.73</v>
      </c>
      <c r="M213" s="82" t="str">
        <f t="shared" si="15"/>
        <v>DC</v>
      </c>
      <c r="N213" s="82" t="s">
        <v>971</v>
      </c>
      <c r="P213" s="75">
        <f>VLOOKUP(F213,[1]!REGTEaflewerdatum,4,0)</f>
        <v>41593</v>
      </c>
      <c r="Q213" s="91">
        <f t="shared" si="16"/>
        <v>41597</v>
      </c>
      <c r="T213" s="94">
        <f t="shared" si="17"/>
        <v>41616</v>
      </c>
      <c r="U213" s="80">
        <f t="shared" si="18"/>
        <v>19</v>
      </c>
      <c r="W213" s="95">
        <f t="shared" si="19"/>
        <v>19</v>
      </c>
    </row>
    <row r="214" spans="1:23" hidden="1" x14ac:dyDescent="0.5">
      <c r="A214" s="83">
        <v>674268</v>
      </c>
      <c r="B214" s="84"/>
      <c r="C214" s="85" t="s">
        <v>10</v>
      </c>
      <c r="D214" s="86">
        <v>13572</v>
      </c>
      <c r="E214" s="87"/>
      <c r="F214" s="86">
        <v>2757</v>
      </c>
      <c r="G214" s="84">
        <v>41597</v>
      </c>
      <c r="H214" s="84">
        <v>41595</v>
      </c>
      <c r="I214" s="85" t="s">
        <v>24</v>
      </c>
      <c r="J214" s="88">
        <v>3322.78</v>
      </c>
      <c r="K214" s="88">
        <v>465.2</v>
      </c>
      <c r="L214" s="89">
        <v>3787.98</v>
      </c>
      <c r="M214" s="82" t="str">
        <f t="shared" si="15"/>
        <v>DC</v>
      </c>
      <c r="N214" s="82" t="s">
        <v>971</v>
      </c>
      <c r="P214" s="75">
        <f>VLOOKUP(F214,[1]!REGTEaflewerdatum,4,0)</f>
        <v>41596</v>
      </c>
      <c r="Q214" s="91">
        <f t="shared" si="16"/>
        <v>41597</v>
      </c>
      <c r="T214" s="94">
        <f t="shared" si="17"/>
        <v>41616</v>
      </c>
      <c r="U214" s="80">
        <f t="shared" si="18"/>
        <v>19</v>
      </c>
      <c r="W214" s="95">
        <f t="shared" si="19"/>
        <v>19</v>
      </c>
    </row>
    <row r="215" spans="1:23" hidden="1" x14ac:dyDescent="0.5">
      <c r="A215" s="83">
        <v>674270</v>
      </c>
      <c r="B215" s="84"/>
      <c r="C215" s="85" t="s">
        <v>10</v>
      </c>
      <c r="D215" s="86">
        <v>13574</v>
      </c>
      <c r="E215" s="87"/>
      <c r="F215" s="86">
        <v>2600</v>
      </c>
      <c r="G215" s="84">
        <v>41597</v>
      </c>
      <c r="H215" s="84">
        <v>41595</v>
      </c>
      <c r="I215" s="85" t="s">
        <v>24</v>
      </c>
      <c r="J215" s="88">
        <v>3946.77</v>
      </c>
      <c r="K215" s="88">
        <v>484.45</v>
      </c>
      <c r="L215" s="89">
        <v>4431.22</v>
      </c>
      <c r="M215" s="82" t="str">
        <f t="shared" si="15"/>
        <v>DC</v>
      </c>
      <c r="N215" s="82" t="s">
        <v>971</v>
      </c>
      <c r="P215" s="75">
        <f>VLOOKUP(F215,[1]!REGTEaflewerdatum,4,0)</f>
        <v>41596</v>
      </c>
      <c r="Q215" s="91">
        <f t="shared" si="16"/>
        <v>41597</v>
      </c>
      <c r="T215" s="94">
        <f t="shared" si="17"/>
        <v>41616</v>
      </c>
      <c r="U215" s="80">
        <f t="shared" si="18"/>
        <v>19</v>
      </c>
      <c r="W215" s="95">
        <f t="shared" si="19"/>
        <v>19</v>
      </c>
    </row>
    <row r="216" spans="1:23" hidden="1" x14ac:dyDescent="0.5">
      <c r="A216" s="83">
        <v>674271</v>
      </c>
      <c r="B216" s="84"/>
      <c r="C216" s="85" t="s">
        <v>10</v>
      </c>
      <c r="D216" s="86">
        <v>13575</v>
      </c>
      <c r="E216" s="87"/>
      <c r="F216" s="86">
        <v>2509</v>
      </c>
      <c r="G216" s="84">
        <v>41597</v>
      </c>
      <c r="H216" s="84">
        <v>41595</v>
      </c>
      <c r="I216" s="85" t="s">
        <v>24</v>
      </c>
      <c r="J216" s="88">
        <v>1549.35</v>
      </c>
      <c r="K216" s="88">
        <v>0</v>
      </c>
      <c r="L216" s="89">
        <v>1549.35</v>
      </c>
      <c r="M216" s="82" t="str">
        <f t="shared" si="15"/>
        <v>DC</v>
      </c>
      <c r="N216" s="82" t="s">
        <v>971</v>
      </c>
      <c r="P216" s="75">
        <f>VLOOKUP(F216,[1]!REGTEaflewerdatum,4,0)</f>
        <v>41575</v>
      </c>
      <c r="Q216" s="91">
        <f t="shared" si="16"/>
        <v>41597</v>
      </c>
      <c r="T216" s="94">
        <f t="shared" si="17"/>
        <v>41616</v>
      </c>
      <c r="U216" s="80">
        <f t="shared" si="18"/>
        <v>19</v>
      </c>
      <c r="W216" s="95">
        <f t="shared" si="19"/>
        <v>19</v>
      </c>
    </row>
    <row r="217" spans="1:23" hidden="1" x14ac:dyDescent="0.5">
      <c r="A217" s="83">
        <v>674273</v>
      </c>
      <c r="B217" s="84"/>
      <c r="C217" s="85" t="s">
        <v>10</v>
      </c>
      <c r="D217" s="86">
        <v>13577</v>
      </c>
      <c r="E217" s="87"/>
      <c r="F217" s="86">
        <v>2767</v>
      </c>
      <c r="G217" s="84">
        <v>41597</v>
      </c>
      <c r="H217" s="84">
        <v>41595</v>
      </c>
      <c r="I217" s="85" t="s">
        <v>24</v>
      </c>
      <c r="J217" s="88">
        <v>29984.7</v>
      </c>
      <c r="K217" s="88">
        <v>4197.8599999999997</v>
      </c>
      <c r="L217" s="89">
        <v>34182.559999999998</v>
      </c>
      <c r="M217" s="82" t="str">
        <f t="shared" si="15"/>
        <v>DC</v>
      </c>
      <c r="N217" s="82" t="s">
        <v>971</v>
      </c>
      <c r="P217" s="75">
        <f>VLOOKUP(F217,[1]!REGTEaflewerdatum,4,0)</f>
        <v>41596</v>
      </c>
      <c r="Q217" s="91">
        <f t="shared" si="16"/>
        <v>41597</v>
      </c>
      <c r="T217" s="94">
        <f t="shared" si="17"/>
        <v>41616</v>
      </c>
      <c r="U217" s="80">
        <f t="shared" si="18"/>
        <v>19</v>
      </c>
      <c r="W217" s="95">
        <f t="shared" si="19"/>
        <v>19</v>
      </c>
    </row>
    <row r="218" spans="1:23" hidden="1" x14ac:dyDescent="0.5">
      <c r="A218" s="83">
        <v>674274</v>
      </c>
      <c r="B218" s="84"/>
      <c r="C218" s="85" t="s">
        <v>10</v>
      </c>
      <c r="D218" s="86">
        <v>13578</v>
      </c>
      <c r="E218" s="87"/>
      <c r="F218" s="86">
        <v>2774</v>
      </c>
      <c r="G218" s="84">
        <v>41597</v>
      </c>
      <c r="H218" s="84">
        <v>41595</v>
      </c>
      <c r="I218" s="85" t="s">
        <v>24</v>
      </c>
      <c r="J218" s="88">
        <v>2626.6</v>
      </c>
      <c r="K218" s="88">
        <v>0</v>
      </c>
      <c r="L218" s="89">
        <v>2626.6</v>
      </c>
      <c r="M218" s="82" t="str">
        <f t="shared" si="15"/>
        <v>DC</v>
      </c>
      <c r="N218" s="82" t="s">
        <v>971</v>
      </c>
      <c r="P218" s="75">
        <f>VLOOKUP(F218,[1]!REGTEaflewerdatum,4,0)</f>
        <v>41596</v>
      </c>
      <c r="Q218" s="91">
        <f t="shared" si="16"/>
        <v>41597</v>
      </c>
      <c r="T218" s="94">
        <f t="shared" si="17"/>
        <v>41616</v>
      </c>
      <c r="U218" s="80">
        <f t="shared" si="18"/>
        <v>19</v>
      </c>
      <c r="W218" s="95">
        <f t="shared" si="19"/>
        <v>19</v>
      </c>
    </row>
    <row r="219" spans="1:23" hidden="1" x14ac:dyDescent="0.5">
      <c r="A219" s="83">
        <v>674275</v>
      </c>
      <c r="B219" s="84"/>
      <c r="C219" s="85" t="s">
        <v>10</v>
      </c>
      <c r="D219" s="86">
        <v>13579</v>
      </c>
      <c r="E219" s="87"/>
      <c r="F219" s="86">
        <v>2757</v>
      </c>
      <c r="G219" s="84">
        <v>41597</v>
      </c>
      <c r="H219" s="84">
        <v>41595</v>
      </c>
      <c r="I219" s="85" t="s">
        <v>24</v>
      </c>
      <c r="J219" s="88">
        <v>481.35</v>
      </c>
      <c r="K219" s="88">
        <v>0</v>
      </c>
      <c r="L219" s="89">
        <v>481.35</v>
      </c>
      <c r="M219" s="82" t="str">
        <f t="shared" si="15"/>
        <v>DC</v>
      </c>
      <c r="N219" s="82" t="s">
        <v>971</v>
      </c>
      <c r="P219" s="75">
        <f>VLOOKUP(F219,[1]!REGTEaflewerdatum,4,0)</f>
        <v>41596</v>
      </c>
      <c r="Q219" s="91">
        <f t="shared" si="16"/>
        <v>41597</v>
      </c>
      <c r="T219" s="94">
        <f t="shared" si="17"/>
        <v>41616</v>
      </c>
      <c r="U219" s="80">
        <f t="shared" si="18"/>
        <v>19</v>
      </c>
      <c r="W219" s="95">
        <f t="shared" si="19"/>
        <v>19</v>
      </c>
    </row>
    <row r="220" spans="1:23" hidden="1" x14ac:dyDescent="0.5">
      <c r="A220" s="83">
        <v>674277</v>
      </c>
      <c r="B220" s="84"/>
      <c r="C220" s="85" t="s">
        <v>10</v>
      </c>
      <c r="D220" s="86">
        <v>13581</v>
      </c>
      <c r="E220" s="87"/>
      <c r="F220" s="86">
        <v>2774</v>
      </c>
      <c r="G220" s="84">
        <v>41597</v>
      </c>
      <c r="H220" s="84">
        <v>41595</v>
      </c>
      <c r="I220" s="85" t="s">
        <v>24</v>
      </c>
      <c r="J220" s="88">
        <v>7904.67</v>
      </c>
      <c r="K220" s="88">
        <v>0</v>
      </c>
      <c r="L220" s="89">
        <v>7904.67</v>
      </c>
      <c r="M220" s="82" t="str">
        <f t="shared" si="15"/>
        <v>DC</v>
      </c>
      <c r="N220" s="82" t="s">
        <v>971</v>
      </c>
      <c r="P220" s="75">
        <f>VLOOKUP(F220,[1]!REGTEaflewerdatum,4,0)</f>
        <v>41596</v>
      </c>
      <c r="Q220" s="91">
        <f t="shared" si="16"/>
        <v>41597</v>
      </c>
      <c r="T220" s="94">
        <f t="shared" si="17"/>
        <v>41616</v>
      </c>
      <c r="U220" s="80">
        <f t="shared" si="18"/>
        <v>19</v>
      </c>
      <c r="W220" s="95">
        <f t="shared" si="19"/>
        <v>19</v>
      </c>
    </row>
    <row r="221" spans="1:23" hidden="1" x14ac:dyDescent="0.5">
      <c r="A221" s="83">
        <v>674278</v>
      </c>
      <c r="B221" s="84"/>
      <c r="C221" s="85" t="s">
        <v>10</v>
      </c>
      <c r="D221" s="86">
        <v>13582</v>
      </c>
      <c r="E221" s="87"/>
      <c r="F221" s="86">
        <v>2757</v>
      </c>
      <c r="G221" s="84">
        <v>41597</v>
      </c>
      <c r="H221" s="84">
        <v>41595</v>
      </c>
      <c r="I221" s="85" t="s">
        <v>24</v>
      </c>
      <c r="J221" s="88">
        <v>5095.38</v>
      </c>
      <c r="K221" s="88">
        <v>156.19999999999999</v>
      </c>
      <c r="L221" s="89">
        <v>5251.58</v>
      </c>
      <c r="M221" s="82" t="str">
        <f t="shared" si="15"/>
        <v>DC</v>
      </c>
      <c r="N221" s="82" t="s">
        <v>971</v>
      </c>
      <c r="P221" s="75">
        <f>VLOOKUP(F221,[1]!REGTEaflewerdatum,4,0)</f>
        <v>41596</v>
      </c>
      <c r="Q221" s="91">
        <f t="shared" si="16"/>
        <v>41597</v>
      </c>
      <c r="T221" s="94">
        <f t="shared" si="17"/>
        <v>41616</v>
      </c>
      <c r="U221" s="80">
        <f t="shared" si="18"/>
        <v>19</v>
      </c>
      <c r="W221" s="95">
        <f t="shared" si="19"/>
        <v>19</v>
      </c>
    </row>
    <row r="222" spans="1:23" hidden="1" x14ac:dyDescent="0.5">
      <c r="A222" s="83">
        <v>674279</v>
      </c>
      <c r="B222" s="84"/>
      <c r="C222" s="85" t="s">
        <v>10</v>
      </c>
      <c r="D222" s="86">
        <v>13583</v>
      </c>
      <c r="E222" s="87"/>
      <c r="F222" s="86">
        <v>2757</v>
      </c>
      <c r="G222" s="84">
        <v>41597</v>
      </c>
      <c r="H222" s="84">
        <v>41595</v>
      </c>
      <c r="I222" s="85" t="s">
        <v>24</v>
      </c>
      <c r="J222" s="88">
        <v>3107.62</v>
      </c>
      <c r="K222" s="88">
        <v>348.37</v>
      </c>
      <c r="L222" s="89">
        <v>3455.99</v>
      </c>
      <c r="M222" s="82" t="str">
        <f t="shared" si="15"/>
        <v>DC</v>
      </c>
      <c r="N222" s="82" t="s">
        <v>971</v>
      </c>
      <c r="P222" s="75">
        <f>VLOOKUP(F222,[1]!REGTEaflewerdatum,4,0)</f>
        <v>41596</v>
      </c>
      <c r="Q222" s="91">
        <f t="shared" si="16"/>
        <v>41597</v>
      </c>
      <c r="T222" s="94">
        <f t="shared" si="17"/>
        <v>41616</v>
      </c>
      <c r="U222" s="80">
        <f t="shared" si="18"/>
        <v>19</v>
      </c>
      <c r="W222" s="95">
        <f t="shared" si="19"/>
        <v>19</v>
      </c>
    </row>
    <row r="223" spans="1:23" hidden="1" x14ac:dyDescent="0.5">
      <c r="A223" s="83">
        <v>674280</v>
      </c>
      <c r="B223" s="84"/>
      <c r="C223" s="85" t="s">
        <v>10</v>
      </c>
      <c r="D223" s="86">
        <v>13584</v>
      </c>
      <c r="E223" s="87"/>
      <c r="F223" s="86">
        <v>2713</v>
      </c>
      <c r="G223" s="84">
        <v>41597</v>
      </c>
      <c r="H223" s="84">
        <v>41595</v>
      </c>
      <c r="I223" s="85" t="s">
        <v>24</v>
      </c>
      <c r="J223" s="88">
        <v>4794</v>
      </c>
      <c r="K223" s="88">
        <v>671.16</v>
      </c>
      <c r="L223" s="89">
        <v>5465.16</v>
      </c>
      <c r="M223" s="82" t="str">
        <f t="shared" si="15"/>
        <v>DC</v>
      </c>
      <c r="N223" s="82" t="s">
        <v>971</v>
      </c>
      <c r="P223" s="75">
        <f>VLOOKUP(F223,[1]!REGTEaflewerdatum,4,0)</f>
        <v>41579</v>
      </c>
      <c r="Q223" s="91">
        <f t="shared" si="16"/>
        <v>41597</v>
      </c>
      <c r="T223" s="94">
        <f t="shared" si="17"/>
        <v>41616</v>
      </c>
      <c r="U223" s="80">
        <f t="shared" si="18"/>
        <v>19</v>
      </c>
      <c r="W223" s="95">
        <f t="shared" si="19"/>
        <v>19</v>
      </c>
    </row>
    <row r="224" spans="1:23" hidden="1" x14ac:dyDescent="0.5">
      <c r="A224" s="83" t="s">
        <v>84</v>
      </c>
      <c r="B224" s="84"/>
      <c r="C224" s="85" t="s">
        <v>10</v>
      </c>
      <c r="D224" s="86">
        <v>13559</v>
      </c>
      <c r="E224" s="87"/>
      <c r="F224" s="86">
        <v>2801</v>
      </c>
      <c r="G224" s="84">
        <v>41597</v>
      </c>
      <c r="H224" s="84">
        <v>41596</v>
      </c>
      <c r="I224" s="85" t="s">
        <v>32</v>
      </c>
      <c r="J224" s="88">
        <v>1850.05</v>
      </c>
      <c r="K224" s="88">
        <v>0</v>
      </c>
      <c r="L224" s="89">
        <v>1850.05</v>
      </c>
      <c r="M224" s="82" t="str">
        <f t="shared" si="15"/>
        <v>DI</v>
      </c>
      <c r="N224" s="82" t="s">
        <v>971</v>
      </c>
      <c r="P224" s="75">
        <f>VLOOKUP(F224,[1]!REGTEaflewerdatum,4,0)</f>
        <v>41596</v>
      </c>
      <c r="Q224" s="91">
        <f t="shared" si="16"/>
        <v>41597</v>
      </c>
      <c r="R224" s="92" t="s">
        <v>329</v>
      </c>
      <c r="S224" s="93">
        <f>G224</f>
        <v>41597</v>
      </c>
      <c r="T224" s="94">
        <f t="shared" si="17"/>
        <v>41604</v>
      </c>
      <c r="U224" s="80">
        <f t="shared" si="18"/>
        <v>7</v>
      </c>
      <c r="W224" s="95">
        <f t="shared" si="19"/>
        <v>7</v>
      </c>
    </row>
    <row r="225" spans="1:23" hidden="1" x14ac:dyDescent="0.5">
      <c r="A225" s="83" t="s">
        <v>92</v>
      </c>
      <c r="B225" s="84"/>
      <c r="C225" s="85" t="s">
        <v>10</v>
      </c>
      <c r="D225" s="86">
        <v>13586</v>
      </c>
      <c r="E225" s="87"/>
      <c r="F225" s="86">
        <v>2790</v>
      </c>
      <c r="G225" s="84">
        <v>41597</v>
      </c>
      <c r="H225" s="84">
        <v>41596</v>
      </c>
      <c r="I225" s="85" t="s">
        <v>44</v>
      </c>
      <c r="J225" s="88">
        <v>4677.1899999999996</v>
      </c>
      <c r="K225" s="88">
        <v>654.80999999999995</v>
      </c>
      <c r="L225" s="89">
        <v>5332</v>
      </c>
      <c r="M225" s="82" t="str">
        <f t="shared" si="15"/>
        <v>DI</v>
      </c>
      <c r="N225" s="82" t="s">
        <v>971</v>
      </c>
      <c r="P225" s="75">
        <f>VLOOKUP(F225,[1]!REGTEaflewerdatum,4,0)</f>
        <v>41597</v>
      </c>
      <c r="Q225" s="91" t="str">
        <f t="shared" si="16"/>
        <v>ok</v>
      </c>
      <c r="R225" s="92" t="s">
        <v>327</v>
      </c>
      <c r="S225" s="93">
        <v>41613</v>
      </c>
      <c r="T225" s="94">
        <f t="shared" si="17"/>
        <v>41599</v>
      </c>
      <c r="U225" s="80">
        <f t="shared" si="18"/>
        <v>2</v>
      </c>
      <c r="W225" s="95">
        <f t="shared" si="19"/>
        <v>2</v>
      </c>
    </row>
    <row r="226" spans="1:23" hidden="1" x14ac:dyDescent="0.5">
      <c r="A226" s="83" t="s">
        <v>121</v>
      </c>
      <c r="B226" s="84"/>
      <c r="C226" s="85" t="s">
        <v>10</v>
      </c>
      <c r="D226" s="86">
        <v>13589</v>
      </c>
      <c r="E226" s="87"/>
      <c r="F226" s="86">
        <v>2789</v>
      </c>
      <c r="G226" s="84">
        <v>41597</v>
      </c>
      <c r="H226" s="84">
        <v>41596</v>
      </c>
      <c r="I226" s="85" t="s">
        <v>64</v>
      </c>
      <c r="J226" s="88">
        <v>900</v>
      </c>
      <c r="K226" s="88">
        <v>0</v>
      </c>
      <c r="L226" s="89">
        <v>900</v>
      </c>
      <c r="M226" s="82" t="str">
        <f t="shared" si="15"/>
        <v>DI</v>
      </c>
      <c r="N226" s="82" t="s">
        <v>971</v>
      </c>
      <c r="P226" s="75">
        <f>VLOOKUP(F226,[1]!REGTEaflewerdatum,4,0)</f>
        <v>41596</v>
      </c>
      <c r="Q226" s="91">
        <f t="shared" si="16"/>
        <v>41597</v>
      </c>
      <c r="R226" s="92" t="s">
        <v>329</v>
      </c>
      <c r="S226" s="93">
        <f>G226+3</f>
        <v>41600</v>
      </c>
      <c r="T226" s="94">
        <f t="shared" si="17"/>
        <v>41598</v>
      </c>
      <c r="U226" s="80">
        <f t="shared" si="18"/>
        <v>1</v>
      </c>
      <c r="W226" s="95">
        <f t="shared" si="19"/>
        <v>1</v>
      </c>
    </row>
    <row r="227" spans="1:23" x14ac:dyDescent="0.5">
      <c r="A227" s="83" t="s">
        <v>103</v>
      </c>
      <c r="B227" s="84"/>
      <c r="C227" s="85" t="s">
        <v>10</v>
      </c>
      <c r="D227" s="86">
        <v>13587</v>
      </c>
      <c r="E227" s="87"/>
      <c r="F227" s="86">
        <v>2796</v>
      </c>
      <c r="G227" s="84">
        <v>41597</v>
      </c>
      <c r="H227" s="84">
        <v>41596</v>
      </c>
      <c r="I227" s="85" t="s">
        <v>48</v>
      </c>
      <c r="J227" s="88">
        <v>379.03</v>
      </c>
      <c r="K227" s="88">
        <v>53.06</v>
      </c>
      <c r="L227" s="89">
        <v>432.09</v>
      </c>
      <c r="M227" s="82" t="str">
        <f t="shared" si="15"/>
        <v>DS</v>
      </c>
      <c r="N227" s="82" t="s">
        <v>971</v>
      </c>
      <c r="P227" s="75">
        <f>VLOOKUP(F227,[1]!REGTEaflewerdatum,4,0)</f>
        <v>41596</v>
      </c>
      <c r="Q227" s="91">
        <f t="shared" si="16"/>
        <v>41597</v>
      </c>
      <c r="T227" s="94">
        <f t="shared" si="17"/>
        <v>41627</v>
      </c>
      <c r="U227" s="80">
        <f t="shared" si="18"/>
        <v>30</v>
      </c>
      <c r="W227" s="95">
        <f t="shared" si="19"/>
        <v>30</v>
      </c>
    </row>
    <row r="228" spans="1:23" x14ac:dyDescent="0.5">
      <c r="A228" s="83" t="s">
        <v>103</v>
      </c>
      <c r="B228" s="84"/>
      <c r="C228" s="85" t="s">
        <v>15</v>
      </c>
      <c r="D228" s="86">
        <v>13588</v>
      </c>
      <c r="E228" s="87"/>
      <c r="F228" s="86">
        <v>2796</v>
      </c>
      <c r="G228" s="84">
        <v>41597</v>
      </c>
      <c r="H228" s="84">
        <v>41596</v>
      </c>
      <c r="I228" s="85" t="s">
        <v>48</v>
      </c>
      <c r="J228" s="88">
        <v>-21.83</v>
      </c>
      <c r="K228" s="88">
        <v>-3.06</v>
      </c>
      <c r="L228" s="89">
        <v>-24.89</v>
      </c>
      <c r="M228" s="82" t="str">
        <f t="shared" si="15"/>
        <v>DS</v>
      </c>
      <c r="P228" s="75">
        <f>VLOOKUP(F228,[1]!REGTEaflewerdatum,4,0)</f>
        <v>41596</v>
      </c>
      <c r="Q228" s="91">
        <f t="shared" si="16"/>
        <v>41597</v>
      </c>
      <c r="T228" s="94">
        <f t="shared" si="17"/>
        <v>41627</v>
      </c>
      <c r="U228" s="80">
        <f t="shared" si="18"/>
        <v>30</v>
      </c>
      <c r="W228" s="95">
        <f t="shared" si="19"/>
        <v>30</v>
      </c>
    </row>
    <row r="229" spans="1:23" x14ac:dyDescent="0.5">
      <c r="A229" s="83">
        <v>6479</v>
      </c>
      <c r="B229" s="84">
        <v>41677</v>
      </c>
      <c r="C229" s="85" t="s">
        <v>10</v>
      </c>
      <c r="D229" s="86">
        <v>13590</v>
      </c>
      <c r="E229" s="87"/>
      <c r="F229" s="86">
        <v>2728</v>
      </c>
      <c r="G229" s="84">
        <v>41597</v>
      </c>
      <c r="H229" s="84">
        <v>41596</v>
      </c>
      <c r="I229" s="85" t="s">
        <v>77</v>
      </c>
      <c r="J229" s="88">
        <v>3531.6</v>
      </c>
      <c r="K229" s="88">
        <v>494.4</v>
      </c>
      <c r="L229" s="89">
        <v>4026</v>
      </c>
      <c r="M229" s="82" t="str">
        <f t="shared" si="15"/>
        <v>DS</v>
      </c>
      <c r="N229" s="82" t="s">
        <v>971</v>
      </c>
      <c r="P229" s="75">
        <f>VLOOKUP(F229,[1]!REGTEaflewerdatum,4,0)</f>
        <v>41592</v>
      </c>
      <c r="Q229" s="91">
        <f t="shared" si="16"/>
        <v>41597</v>
      </c>
      <c r="T229" s="94">
        <f t="shared" si="17"/>
        <v>41627</v>
      </c>
      <c r="U229" s="80">
        <f t="shared" si="18"/>
        <v>30</v>
      </c>
      <c r="W229" s="95">
        <f t="shared" si="19"/>
        <v>41707</v>
      </c>
    </row>
    <row r="230" spans="1:23" x14ac:dyDescent="0.5">
      <c r="A230" s="83">
        <v>60494</v>
      </c>
      <c r="B230" s="84"/>
      <c r="C230" s="85" t="s">
        <v>15</v>
      </c>
      <c r="D230" s="86">
        <v>13611</v>
      </c>
      <c r="E230" s="87"/>
      <c r="F230" s="86">
        <v>2735</v>
      </c>
      <c r="G230" s="84">
        <v>41597</v>
      </c>
      <c r="H230" s="84">
        <v>41587</v>
      </c>
      <c r="I230" s="85" t="s">
        <v>13</v>
      </c>
      <c r="J230" s="88">
        <v>-28.8</v>
      </c>
      <c r="K230" s="88">
        <v>0</v>
      </c>
      <c r="L230" s="89">
        <v>-28.8</v>
      </c>
      <c r="M230" s="82" t="str">
        <f t="shared" si="15"/>
        <v>DS</v>
      </c>
      <c r="P230" s="75">
        <f>VLOOKUP(F230,[1]!REGTEaflewerdatum,4,0)</f>
        <v>41587</v>
      </c>
      <c r="Q230" s="91">
        <f t="shared" si="16"/>
        <v>41597</v>
      </c>
      <c r="T230" s="94">
        <f t="shared" si="17"/>
        <v>41627</v>
      </c>
      <c r="U230" s="80">
        <f t="shared" si="18"/>
        <v>30</v>
      </c>
      <c r="W230" s="95">
        <f t="shared" si="19"/>
        <v>30</v>
      </c>
    </row>
    <row r="231" spans="1:23" x14ac:dyDescent="0.5">
      <c r="A231" s="83">
        <v>61166</v>
      </c>
      <c r="B231" s="84"/>
      <c r="C231" s="85" t="s">
        <v>10</v>
      </c>
      <c r="D231" s="86">
        <v>13561</v>
      </c>
      <c r="E231" s="87"/>
      <c r="F231" s="86">
        <v>2788</v>
      </c>
      <c r="G231" s="84">
        <v>41597</v>
      </c>
      <c r="H231" s="84">
        <v>41595</v>
      </c>
      <c r="I231" s="85" t="s">
        <v>13</v>
      </c>
      <c r="J231" s="88">
        <v>216</v>
      </c>
      <c r="K231" s="88">
        <v>18.14</v>
      </c>
      <c r="L231" s="89">
        <v>234.14</v>
      </c>
      <c r="M231" s="82" t="str">
        <f t="shared" si="15"/>
        <v>DS</v>
      </c>
      <c r="N231" s="82" t="s">
        <v>971</v>
      </c>
      <c r="P231" s="75">
        <f>VLOOKUP(F231,[1]!REGTEaflewerdatum,4,0)</f>
        <v>41595</v>
      </c>
      <c r="Q231" s="91">
        <f t="shared" si="16"/>
        <v>41597</v>
      </c>
      <c r="T231" s="94">
        <f t="shared" si="17"/>
        <v>41627</v>
      </c>
      <c r="U231" s="80">
        <f t="shared" si="18"/>
        <v>30</v>
      </c>
      <c r="W231" s="95">
        <f t="shared" si="19"/>
        <v>30</v>
      </c>
    </row>
    <row r="232" spans="1:23" x14ac:dyDescent="0.5">
      <c r="A232" s="83">
        <v>121010945</v>
      </c>
      <c r="B232" s="84"/>
      <c r="C232" s="85" t="s">
        <v>15</v>
      </c>
      <c r="D232" s="86">
        <v>13609</v>
      </c>
      <c r="E232" s="87"/>
      <c r="F232" s="86">
        <v>2778</v>
      </c>
      <c r="G232" s="84">
        <v>41597</v>
      </c>
      <c r="H232" s="84">
        <v>41579</v>
      </c>
      <c r="I232" s="85" t="s">
        <v>16</v>
      </c>
      <c r="J232" s="88">
        <v>-69.84</v>
      </c>
      <c r="K232" s="88">
        <v>-9.77</v>
      </c>
      <c r="L232" s="89">
        <v>-79.61</v>
      </c>
      <c r="M232" s="82" t="str">
        <f t="shared" si="15"/>
        <v>DS</v>
      </c>
      <c r="P232" s="75">
        <f>VLOOKUP(F232,[1]!REGTEaflewerdatum,4,0)</f>
        <v>41596</v>
      </c>
      <c r="Q232" s="91">
        <f t="shared" si="16"/>
        <v>41597</v>
      </c>
      <c r="T232" s="94">
        <f t="shared" si="17"/>
        <v>41627</v>
      </c>
      <c r="U232" s="80">
        <f t="shared" si="18"/>
        <v>30</v>
      </c>
      <c r="W232" s="95">
        <f t="shared" si="19"/>
        <v>30</v>
      </c>
    </row>
    <row r="233" spans="1:23" x14ac:dyDescent="0.5">
      <c r="A233" s="83">
        <v>121010945</v>
      </c>
      <c r="B233" s="84"/>
      <c r="C233" s="85" t="s">
        <v>15</v>
      </c>
      <c r="D233" s="86">
        <v>13610</v>
      </c>
      <c r="E233" s="87"/>
      <c r="F233" s="86">
        <v>2778</v>
      </c>
      <c r="G233" s="84">
        <v>41597</v>
      </c>
      <c r="H233" s="84">
        <v>41579</v>
      </c>
      <c r="I233" s="85" t="s">
        <v>16</v>
      </c>
      <c r="J233" s="88">
        <v>-4640</v>
      </c>
      <c r="K233" s="88">
        <v>-649.6</v>
      </c>
      <c r="L233" s="89">
        <v>-5289.6</v>
      </c>
      <c r="M233" s="82" t="str">
        <f t="shared" si="15"/>
        <v>DS</v>
      </c>
      <c r="P233" s="75">
        <f>VLOOKUP(F233,[1]!REGTEaflewerdatum,4,0)</f>
        <v>41596</v>
      </c>
      <c r="Q233" s="91">
        <f t="shared" si="16"/>
        <v>41597</v>
      </c>
      <c r="T233" s="94">
        <f t="shared" si="17"/>
        <v>41627</v>
      </c>
      <c r="U233" s="80">
        <f t="shared" si="18"/>
        <v>30</v>
      </c>
      <c r="W233" s="95">
        <f t="shared" si="19"/>
        <v>30</v>
      </c>
    </row>
    <row r="234" spans="1:23" x14ac:dyDescent="0.5">
      <c r="A234" s="83">
        <v>121019134</v>
      </c>
      <c r="B234" s="84"/>
      <c r="C234" s="85" t="s">
        <v>10</v>
      </c>
      <c r="D234" s="86">
        <v>13607</v>
      </c>
      <c r="E234" s="87"/>
      <c r="F234" s="86">
        <v>2778</v>
      </c>
      <c r="G234" s="84">
        <v>41597</v>
      </c>
      <c r="H234" s="84">
        <v>41596</v>
      </c>
      <c r="I234" s="85" t="s">
        <v>16</v>
      </c>
      <c r="J234" s="88">
        <v>270</v>
      </c>
      <c r="K234" s="88">
        <v>37.799999999999997</v>
      </c>
      <c r="L234" s="89">
        <v>307.8</v>
      </c>
      <c r="M234" s="82" t="str">
        <f t="shared" si="15"/>
        <v>DS</v>
      </c>
      <c r="N234" s="82" t="s">
        <v>971</v>
      </c>
      <c r="P234" s="75">
        <f>VLOOKUP(F234,[1]!REGTEaflewerdatum,4,0)</f>
        <v>41596</v>
      </c>
      <c r="Q234" s="91">
        <f t="shared" si="16"/>
        <v>41597</v>
      </c>
      <c r="T234" s="94">
        <f t="shared" si="17"/>
        <v>41627</v>
      </c>
      <c r="U234" s="80">
        <f t="shared" si="18"/>
        <v>30</v>
      </c>
      <c r="W234" s="95">
        <f t="shared" si="19"/>
        <v>30</v>
      </c>
    </row>
    <row r="235" spans="1:23" x14ac:dyDescent="0.5">
      <c r="A235" s="83">
        <v>121019134</v>
      </c>
      <c r="B235" s="84"/>
      <c r="C235" s="85" t="s">
        <v>10</v>
      </c>
      <c r="D235" s="86">
        <v>13608</v>
      </c>
      <c r="E235" s="87"/>
      <c r="F235" s="86">
        <v>2778</v>
      </c>
      <c r="G235" s="84">
        <v>41597</v>
      </c>
      <c r="H235" s="84">
        <v>41596</v>
      </c>
      <c r="I235" s="85" t="s">
        <v>16</v>
      </c>
      <c r="J235" s="88">
        <v>48990.86</v>
      </c>
      <c r="K235" s="88">
        <v>6858.73</v>
      </c>
      <c r="L235" s="89">
        <v>55849.59</v>
      </c>
      <c r="M235" s="82" t="str">
        <f t="shared" si="15"/>
        <v>DS</v>
      </c>
      <c r="N235" s="82" t="s">
        <v>971</v>
      </c>
      <c r="P235" s="75">
        <f>VLOOKUP(F235,[1]!REGTEaflewerdatum,4,0)</f>
        <v>41596</v>
      </c>
      <c r="Q235" s="91">
        <f t="shared" si="16"/>
        <v>41597</v>
      </c>
      <c r="T235" s="94">
        <f t="shared" si="17"/>
        <v>41627</v>
      </c>
      <c r="U235" s="80">
        <f t="shared" si="18"/>
        <v>30</v>
      </c>
      <c r="W235" s="95">
        <f t="shared" si="19"/>
        <v>30</v>
      </c>
    </row>
    <row r="236" spans="1:23" x14ac:dyDescent="0.5">
      <c r="A236" s="83">
        <v>603754221</v>
      </c>
      <c r="B236" s="84"/>
      <c r="C236" s="85" t="s">
        <v>10</v>
      </c>
      <c r="D236" s="86">
        <v>13562</v>
      </c>
      <c r="E236" s="87"/>
      <c r="F236" s="86">
        <v>2797</v>
      </c>
      <c r="G236" s="84">
        <v>41597</v>
      </c>
      <c r="H236" s="84">
        <v>41596</v>
      </c>
      <c r="I236" s="85" t="s">
        <v>23</v>
      </c>
      <c r="J236" s="88">
        <v>219.04</v>
      </c>
      <c r="K236" s="88">
        <v>18.57</v>
      </c>
      <c r="L236" s="89">
        <v>237.61</v>
      </c>
      <c r="M236" s="82" t="str">
        <f t="shared" si="15"/>
        <v>DS</v>
      </c>
      <c r="N236" s="82" t="s">
        <v>971</v>
      </c>
      <c r="P236" s="75">
        <f>VLOOKUP(F236,[1]!REGTEaflewerdatum,4,0)</f>
        <v>41596</v>
      </c>
      <c r="Q236" s="91">
        <f t="shared" si="16"/>
        <v>41597</v>
      </c>
      <c r="T236" s="94">
        <f t="shared" si="17"/>
        <v>41627</v>
      </c>
      <c r="U236" s="80">
        <f t="shared" si="18"/>
        <v>30</v>
      </c>
      <c r="W236" s="95">
        <f t="shared" si="19"/>
        <v>30</v>
      </c>
    </row>
    <row r="237" spans="1:23" x14ac:dyDescent="0.5">
      <c r="A237" s="83">
        <v>177776</v>
      </c>
      <c r="B237" s="84"/>
      <c r="C237" s="85" t="s">
        <v>10</v>
      </c>
      <c r="D237" s="86">
        <v>13560</v>
      </c>
      <c r="E237" s="87"/>
      <c r="F237" s="86">
        <v>2791</v>
      </c>
      <c r="G237" s="84">
        <v>41597</v>
      </c>
      <c r="H237" s="84">
        <v>41596</v>
      </c>
      <c r="I237" s="85" t="s">
        <v>18</v>
      </c>
      <c r="J237" s="88">
        <v>391.68</v>
      </c>
      <c r="K237" s="88">
        <v>18.3</v>
      </c>
      <c r="L237" s="89">
        <v>409.98</v>
      </c>
      <c r="M237" s="82" t="str">
        <f t="shared" si="15"/>
        <v>DS</v>
      </c>
      <c r="N237" s="82" t="s">
        <v>971</v>
      </c>
      <c r="P237" s="75">
        <f>VLOOKUP(F237,[1]!REGTEaflewerdatum,4,0)</f>
        <v>41596</v>
      </c>
      <c r="Q237" s="91">
        <f t="shared" si="16"/>
        <v>41597</v>
      </c>
      <c r="T237" s="94">
        <f t="shared" si="17"/>
        <v>41627</v>
      </c>
      <c r="U237" s="80">
        <f t="shared" si="18"/>
        <v>30</v>
      </c>
      <c r="W237" s="95">
        <f t="shared" si="19"/>
        <v>30</v>
      </c>
    </row>
    <row r="238" spans="1:23" hidden="1" x14ac:dyDescent="0.5">
      <c r="A238" s="83">
        <v>674262</v>
      </c>
      <c r="B238" s="84"/>
      <c r="C238" s="85" t="s">
        <v>10</v>
      </c>
      <c r="D238" s="86">
        <v>13566</v>
      </c>
      <c r="E238" s="87"/>
      <c r="F238" s="86">
        <v>2509</v>
      </c>
      <c r="G238" s="84">
        <v>41598</v>
      </c>
      <c r="H238" s="84">
        <v>41595</v>
      </c>
      <c r="I238" s="85" t="s">
        <v>24</v>
      </c>
      <c r="J238" s="88">
        <v>1361.78</v>
      </c>
      <c r="K238" s="88">
        <v>190.65</v>
      </c>
      <c r="L238" s="89">
        <v>1552.43</v>
      </c>
      <c r="M238" s="82" t="str">
        <f t="shared" si="15"/>
        <v>DC</v>
      </c>
      <c r="N238" s="82" t="s">
        <v>971</v>
      </c>
      <c r="P238" s="75">
        <f>VLOOKUP(F238,[1]!REGTEaflewerdatum,4,0)</f>
        <v>41575</v>
      </c>
      <c r="Q238" s="91">
        <f t="shared" si="16"/>
        <v>41598</v>
      </c>
      <c r="T238" s="94">
        <f t="shared" si="17"/>
        <v>41617</v>
      </c>
      <c r="U238" s="80">
        <f t="shared" si="18"/>
        <v>19</v>
      </c>
      <c r="W238" s="95">
        <f t="shared" si="19"/>
        <v>19</v>
      </c>
    </row>
    <row r="239" spans="1:23" hidden="1" x14ac:dyDescent="0.5">
      <c r="A239" s="83">
        <v>674272</v>
      </c>
      <c r="B239" s="84"/>
      <c r="C239" s="85" t="s">
        <v>10</v>
      </c>
      <c r="D239" s="86">
        <v>13576</v>
      </c>
      <c r="E239" s="87"/>
      <c r="F239" s="86">
        <v>2509</v>
      </c>
      <c r="G239" s="84">
        <v>41598</v>
      </c>
      <c r="H239" s="84">
        <v>41595</v>
      </c>
      <c r="I239" s="85" t="s">
        <v>24</v>
      </c>
      <c r="J239" s="88">
        <v>395.84</v>
      </c>
      <c r="K239" s="88">
        <v>55.42</v>
      </c>
      <c r="L239" s="89">
        <v>451.26</v>
      </c>
      <c r="M239" s="82" t="str">
        <f t="shared" si="15"/>
        <v>DC</v>
      </c>
      <c r="N239" s="82" t="s">
        <v>971</v>
      </c>
      <c r="P239" s="75">
        <f>VLOOKUP(F239,[1]!REGTEaflewerdatum,4,0)</f>
        <v>41575</v>
      </c>
      <c r="Q239" s="91">
        <f t="shared" si="16"/>
        <v>41598</v>
      </c>
      <c r="T239" s="94">
        <f t="shared" si="17"/>
        <v>41617</v>
      </c>
      <c r="U239" s="80">
        <f t="shared" si="18"/>
        <v>19</v>
      </c>
      <c r="W239" s="95">
        <f t="shared" si="19"/>
        <v>19</v>
      </c>
    </row>
    <row r="240" spans="1:23" hidden="1" x14ac:dyDescent="0.5">
      <c r="A240" s="83" t="s">
        <v>89</v>
      </c>
      <c r="B240" s="84"/>
      <c r="C240" s="85" t="s">
        <v>10</v>
      </c>
      <c r="D240" s="86">
        <v>13654</v>
      </c>
      <c r="E240" s="87"/>
      <c r="F240" s="86">
        <v>2754</v>
      </c>
      <c r="G240" s="84">
        <v>41598</v>
      </c>
      <c r="H240" s="84">
        <v>41597</v>
      </c>
      <c r="I240" s="85" t="s">
        <v>90</v>
      </c>
      <c r="J240" s="88">
        <v>19920</v>
      </c>
      <c r="K240" s="88">
        <v>0</v>
      </c>
      <c r="L240" s="89">
        <v>19920</v>
      </c>
      <c r="M240" s="82" t="str">
        <f t="shared" si="15"/>
        <v>DI</v>
      </c>
      <c r="N240" s="82" t="s">
        <v>971</v>
      </c>
      <c r="P240" s="75">
        <f>VLOOKUP(F240,[1]!REGTEaflewerdatum,4,0)</f>
        <v>41596</v>
      </c>
      <c r="Q240" s="91">
        <f t="shared" si="16"/>
        <v>41598</v>
      </c>
      <c r="R240" s="92" t="s">
        <v>327</v>
      </c>
      <c r="S240" s="93">
        <v>41612</v>
      </c>
      <c r="T240" s="94">
        <f t="shared" si="17"/>
        <v>41612</v>
      </c>
      <c r="U240" s="80">
        <f t="shared" si="18"/>
        <v>14</v>
      </c>
      <c r="W240" s="95">
        <f t="shared" si="19"/>
        <v>14</v>
      </c>
    </row>
    <row r="241" spans="1:23" x14ac:dyDescent="0.5">
      <c r="A241" s="83" t="s">
        <v>104</v>
      </c>
      <c r="B241" s="84"/>
      <c r="C241" s="85" t="s">
        <v>10</v>
      </c>
      <c r="D241" s="86">
        <v>13632</v>
      </c>
      <c r="E241" s="87"/>
      <c r="F241" s="86">
        <v>2793</v>
      </c>
      <c r="G241" s="84">
        <v>41598</v>
      </c>
      <c r="H241" s="84">
        <v>41597</v>
      </c>
      <c r="I241" s="85" t="s">
        <v>48</v>
      </c>
      <c r="J241" s="88">
        <v>9682.84</v>
      </c>
      <c r="K241" s="88">
        <v>1355.63</v>
      </c>
      <c r="L241" s="89">
        <v>11038.47</v>
      </c>
      <c r="M241" s="82" t="str">
        <f t="shared" si="15"/>
        <v>DS</v>
      </c>
      <c r="N241" s="82" t="s">
        <v>971</v>
      </c>
      <c r="P241" s="75">
        <f>VLOOKUP(F241,[1]!REGTEaflewerdatum,4,0)</f>
        <v>41597</v>
      </c>
      <c r="Q241" s="91">
        <f t="shared" si="16"/>
        <v>41598</v>
      </c>
      <c r="T241" s="94">
        <f t="shared" si="17"/>
        <v>41628</v>
      </c>
      <c r="U241" s="80">
        <f t="shared" si="18"/>
        <v>30</v>
      </c>
      <c r="W241" s="95">
        <f t="shared" si="19"/>
        <v>30</v>
      </c>
    </row>
    <row r="242" spans="1:23" x14ac:dyDescent="0.5">
      <c r="A242" s="83" t="s">
        <v>104</v>
      </c>
      <c r="B242" s="84"/>
      <c r="C242" s="85" t="s">
        <v>15</v>
      </c>
      <c r="D242" s="86">
        <v>13633</v>
      </c>
      <c r="E242" s="87"/>
      <c r="F242" s="86">
        <v>2793</v>
      </c>
      <c r="G242" s="84">
        <v>41598</v>
      </c>
      <c r="H242" s="84">
        <v>41597</v>
      </c>
      <c r="I242" s="85" t="s">
        <v>48</v>
      </c>
      <c r="J242" s="88">
        <v>-1695.33</v>
      </c>
      <c r="K242" s="88">
        <v>-237.35</v>
      </c>
      <c r="L242" s="89">
        <v>-1932.68</v>
      </c>
      <c r="M242" s="82" t="str">
        <f t="shared" si="15"/>
        <v>DS</v>
      </c>
      <c r="P242" s="75">
        <f>VLOOKUP(F242,[1]!REGTEaflewerdatum,4,0)</f>
        <v>41597</v>
      </c>
      <c r="Q242" s="91">
        <f t="shared" si="16"/>
        <v>41598</v>
      </c>
      <c r="T242" s="94">
        <f t="shared" si="17"/>
        <v>41628</v>
      </c>
      <c r="U242" s="80">
        <f t="shared" si="18"/>
        <v>30</v>
      </c>
      <c r="W242" s="95">
        <f t="shared" si="19"/>
        <v>30</v>
      </c>
    </row>
    <row r="243" spans="1:23" x14ac:dyDescent="0.5">
      <c r="A243" s="83" t="s">
        <v>105</v>
      </c>
      <c r="B243" s="84"/>
      <c r="C243" s="85" t="s">
        <v>10</v>
      </c>
      <c r="D243" s="86">
        <v>13652</v>
      </c>
      <c r="E243" s="87"/>
      <c r="F243" s="86">
        <v>2793</v>
      </c>
      <c r="G243" s="84">
        <v>41598</v>
      </c>
      <c r="H243" s="84">
        <v>41597</v>
      </c>
      <c r="I243" s="85" t="s">
        <v>48</v>
      </c>
      <c r="J243" s="88">
        <v>5201.7700000000004</v>
      </c>
      <c r="K243" s="88">
        <v>728.26</v>
      </c>
      <c r="L243" s="89">
        <v>5930.03</v>
      </c>
      <c r="M243" s="82" t="str">
        <f t="shared" si="15"/>
        <v>DS</v>
      </c>
      <c r="N243" s="82" t="s">
        <v>971</v>
      </c>
      <c r="P243" s="75">
        <f>VLOOKUP(F243,[1]!REGTEaflewerdatum,4,0)</f>
        <v>41597</v>
      </c>
      <c r="Q243" s="91">
        <f t="shared" si="16"/>
        <v>41598</v>
      </c>
      <c r="T243" s="94">
        <f t="shared" si="17"/>
        <v>41628</v>
      </c>
      <c r="U243" s="80">
        <f t="shared" si="18"/>
        <v>30</v>
      </c>
      <c r="W243" s="95">
        <f t="shared" si="19"/>
        <v>30</v>
      </c>
    </row>
    <row r="244" spans="1:23" x14ac:dyDescent="0.5">
      <c r="A244" s="83" t="s">
        <v>105</v>
      </c>
      <c r="B244" s="84"/>
      <c r="C244" s="85" t="s">
        <v>15</v>
      </c>
      <c r="D244" s="86">
        <v>13653</v>
      </c>
      <c r="E244" s="87"/>
      <c r="F244" s="86">
        <v>2793</v>
      </c>
      <c r="G244" s="84">
        <v>41598</v>
      </c>
      <c r="H244" s="84">
        <v>41597</v>
      </c>
      <c r="I244" s="85" t="s">
        <v>48</v>
      </c>
      <c r="J244" s="88">
        <v>-891.35</v>
      </c>
      <c r="K244" s="88">
        <v>-124.79</v>
      </c>
      <c r="L244" s="89">
        <v>-1016.14</v>
      </c>
      <c r="M244" s="82" t="str">
        <f t="shared" si="15"/>
        <v>DS</v>
      </c>
      <c r="P244" s="75">
        <f>VLOOKUP(F244,[1]!REGTEaflewerdatum,4,0)</f>
        <v>41597</v>
      </c>
      <c r="Q244" s="91">
        <f t="shared" si="16"/>
        <v>41598</v>
      </c>
      <c r="T244" s="94">
        <f t="shared" si="17"/>
        <v>41628</v>
      </c>
      <c r="U244" s="80">
        <f t="shared" si="18"/>
        <v>30</v>
      </c>
      <c r="W244" s="95">
        <f t="shared" si="19"/>
        <v>30</v>
      </c>
    </row>
    <row r="245" spans="1:23" x14ac:dyDescent="0.5">
      <c r="A245" s="83" t="s">
        <v>106</v>
      </c>
      <c r="B245" s="84"/>
      <c r="C245" s="85" t="s">
        <v>10</v>
      </c>
      <c r="D245" s="86">
        <v>13637</v>
      </c>
      <c r="E245" s="87"/>
      <c r="F245" s="86">
        <v>2793</v>
      </c>
      <c r="G245" s="84">
        <v>41598</v>
      </c>
      <c r="H245" s="84">
        <v>41597</v>
      </c>
      <c r="I245" s="85" t="s">
        <v>48</v>
      </c>
      <c r="J245" s="88">
        <v>1585.25</v>
      </c>
      <c r="K245" s="88">
        <v>221.94</v>
      </c>
      <c r="L245" s="89">
        <v>1807.19</v>
      </c>
      <c r="M245" s="82" t="str">
        <f t="shared" si="15"/>
        <v>DS</v>
      </c>
      <c r="N245" s="82" t="s">
        <v>971</v>
      </c>
      <c r="P245" s="75">
        <f>VLOOKUP(F245,[1]!REGTEaflewerdatum,4,0)</f>
        <v>41597</v>
      </c>
      <c r="Q245" s="91">
        <f t="shared" si="16"/>
        <v>41598</v>
      </c>
      <c r="T245" s="94">
        <f t="shared" si="17"/>
        <v>41628</v>
      </c>
      <c r="U245" s="80">
        <f t="shared" si="18"/>
        <v>30</v>
      </c>
      <c r="W245" s="95">
        <f t="shared" si="19"/>
        <v>30</v>
      </c>
    </row>
    <row r="246" spans="1:23" x14ac:dyDescent="0.5">
      <c r="A246" s="83" t="s">
        <v>107</v>
      </c>
      <c r="B246" s="84"/>
      <c r="C246" s="85" t="s">
        <v>10</v>
      </c>
      <c r="D246" s="86">
        <v>13639</v>
      </c>
      <c r="E246" s="87"/>
      <c r="F246" s="86">
        <v>2793</v>
      </c>
      <c r="G246" s="84">
        <v>41598</v>
      </c>
      <c r="H246" s="84">
        <v>41597</v>
      </c>
      <c r="I246" s="85" t="s">
        <v>48</v>
      </c>
      <c r="J246" s="88">
        <v>418</v>
      </c>
      <c r="K246" s="88">
        <v>58.58</v>
      </c>
      <c r="L246" s="89">
        <v>476.58</v>
      </c>
      <c r="M246" s="82" t="str">
        <f t="shared" si="15"/>
        <v>DS</v>
      </c>
      <c r="N246" s="82" t="s">
        <v>971</v>
      </c>
      <c r="P246" s="75">
        <f>VLOOKUP(F246,[1]!REGTEaflewerdatum,4,0)</f>
        <v>41597</v>
      </c>
      <c r="Q246" s="91">
        <f t="shared" si="16"/>
        <v>41598</v>
      </c>
      <c r="T246" s="94">
        <f t="shared" si="17"/>
        <v>41628</v>
      </c>
      <c r="U246" s="80">
        <f t="shared" si="18"/>
        <v>30</v>
      </c>
      <c r="W246" s="95">
        <f t="shared" si="19"/>
        <v>30</v>
      </c>
    </row>
    <row r="247" spans="1:23" x14ac:dyDescent="0.5">
      <c r="A247" s="83" t="s">
        <v>108</v>
      </c>
      <c r="B247" s="84"/>
      <c r="C247" s="85" t="s">
        <v>10</v>
      </c>
      <c r="D247" s="86">
        <v>13638</v>
      </c>
      <c r="E247" s="87"/>
      <c r="F247" s="86">
        <v>2793</v>
      </c>
      <c r="G247" s="84">
        <v>41598</v>
      </c>
      <c r="H247" s="84">
        <v>41597</v>
      </c>
      <c r="I247" s="85" t="s">
        <v>48</v>
      </c>
      <c r="J247" s="88">
        <v>77.959999999999994</v>
      </c>
      <c r="K247" s="88">
        <v>10.91</v>
      </c>
      <c r="L247" s="89">
        <v>88.87</v>
      </c>
      <c r="M247" s="82" t="str">
        <f t="shared" si="15"/>
        <v>DS</v>
      </c>
      <c r="N247" s="82" t="s">
        <v>971</v>
      </c>
      <c r="P247" s="75">
        <f>VLOOKUP(F247,[1]!REGTEaflewerdatum,4,0)</f>
        <v>41597</v>
      </c>
      <c r="Q247" s="91">
        <f t="shared" si="16"/>
        <v>41598</v>
      </c>
      <c r="T247" s="94">
        <f t="shared" si="17"/>
        <v>41628</v>
      </c>
      <c r="U247" s="80">
        <f t="shared" si="18"/>
        <v>30</v>
      </c>
      <c r="W247" s="95">
        <f t="shared" si="19"/>
        <v>30</v>
      </c>
    </row>
    <row r="248" spans="1:23" x14ac:dyDescent="0.5">
      <c r="A248" s="83" t="s">
        <v>109</v>
      </c>
      <c r="B248" s="84"/>
      <c r="C248" s="85" t="s">
        <v>10</v>
      </c>
      <c r="D248" s="86">
        <v>13634</v>
      </c>
      <c r="E248" s="87"/>
      <c r="F248" s="86">
        <v>2793</v>
      </c>
      <c r="G248" s="84">
        <v>41598</v>
      </c>
      <c r="H248" s="84">
        <v>41597</v>
      </c>
      <c r="I248" s="85" t="s">
        <v>48</v>
      </c>
      <c r="J248" s="88">
        <v>5862.98</v>
      </c>
      <c r="K248" s="88">
        <v>820.81</v>
      </c>
      <c r="L248" s="89">
        <v>6683.79</v>
      </c>
      <c r="M248" s="82" t="str">
        <f t="shared" si="15"/>
        <v>DS</v>
      </c>
      <c r="N248" s="82" t="s">
        <v>971</v>
      </c>
      <c r="P248" s="75">
        <f>VLOOKUP(F248,[1]!REGTEaflewerdatum,4,0)</f>
        <v>41597</v>
      </c>
      <c r="Q248" s="91">
        <f t="shared" si="16"/>
        <v>41598</v>
      </c>
      <c r="T248" s="94">
        <f t="shared" si="17"/>
        <v>41628</v>
      </c>
      <c r="U248" s="80">
        <f t="shared" si="18"/>
        <v>30</v>
      </c>
      <c r="W248" s="95">
        <f t="shared" si="19"/>
        <v>30</v>
      </c>
    </row>
    <row r="249" spans="1:23" x14ac:dyDescent="0.5">
      <c r="A249" s="83" t="s">
        <v>109</v>
      </c>
      <c r="B249" s="84"/>
      <c r="C249" s="85" t="s">
        <v>15</v>
      </c>
      <c r="D249" s="86">
        <v>13635</v>
      </c>
      <c r="E249" s="87"/>
      <c r="F249" s="86">
        <v>2793</v>
      </c>
      <c r="G249" s="84">
        <v>41598</v>
      </c>
      <c r="H249" s="84">
        <v>41597</v>
      </c>
      <c r="I249" s="85" t="s">
        <v>48</v>
      </c>
      <c r="J249" s="88">
        <v>-1541.73</v>
      </c>
      <c r="K249" s="88">
        <v>-215.84</v>
      </c>
      <c r="L249" s="89">
        <v>-1757.57</v>
      </c>
      <c r="M249" s="82" t="str">
        <f t="shared" si="15"/>
        <v>DS</v>
      </c>
      <c r="P249" s="75">
        <f>VLOOKUP(F249,[1]!REGTEaflewerdatum,4,0)</f>
        <v>41597</v>
      </c>
      <c r="Q249" s="91">
        <f t="shared" si="16"/>
        <v>41598</v>
      </c>
      <c r="T249" s="94">
        <f t="shared" si="17"/>
        <v>41628</v>
      </c>
      <c r="U249" s="80">
        <f t="shared" si="18"/>
        <v>30</v>
      </c>
      <c r="W249" s="95">
        <f t="shared" si="19"/>
        <v>30</v>
      </c>
    </row>
    <row r="250" spans="1:23" x14ac:dyDescent="0.5">
      <c r="A250" s="83" t="s">
        <v>110</v>
      </c>
      <c r="B250" s="84"/>
      <c r="C250" s="85" t="s">
        <v>10</v>
      </c>
      <c r="D250" s="86">
        <v>13643</v>
      </c>
      <c r="E250" s="87"/>
      <c r="F250" s="86">
        <v>2793</v>
      </c>
      <c r="G250" s="84">
        <v>41598</v>
      </c>
      <c r="H250" s="84">
        <v>41597</v>
      </c>
      <c r="I250" s="85" t="s">
        <v>48</v>
      </c>
      <c r="J250" s="88">
        <v>98.98</v>
      </c>
      <c r="K250" s="88">
        <v>13.86</v>
      </c>
      <c r="L250" s="89">
        <v>112.84</v>
      </c>
      <c r="M250" s="82" t="str">
        <f t="shared" si="15"/>
        <v>DS</v>
      </c>
      <c r="N250" s="82" t="s">
        <v>971</v>
      </c>
      <c r="P250" s="75">
        <f>VLOOKUP(F250,[1]!REGTEaflewerdatum,4,0)</f>
        <v>41597</v>
      </c>
      <c r="Q250" s="91">
        <f t="shared" si="16"/>
        <v>41598</v>
      </c>
      <c r="T250" s="94">
        <f t="shared" si="17"/>
        <v>41628</v>
      </c>
      <c r="U250" s="80">
        <f t="shared" si="18"/>
        <v>30</v>
      </c>
      <c r="W250" s="95">
        <f t="shared" si="19"/>
        <v>30</v>
      </c>
    </row>
    <row r="251" spans="1:23" x14ac:dyDescent="0.5">
      <c r="A251" s="83" t="s">
        <v>111</v>
      </c>
      <c r="B251" s="84"/>
      <c r="C251" s="85" t="s">
        <v>10</v>
      </c>
      <c r="D251" s="86">
        <v>13640</v>
      </c>
      <c r="E251" s="87"/>
      <c r="F251" s="86">
        <v>2793</v>
      </c>
      <c r="G251" s="84">
        <v>41598</v>
      </c>
      <c r="H251" s="84">
        <v>41597</v>
      </c>
      <c r="I251" s="85" t="s">
        <v>48</v>
      </c>
      <c r="J251" s="88">
        <v>341.6</v>
      </c>
      <c r="K251" s="88">
        <v>47.82</v>
      </c>
      <c r="L251" s="89">
        <v>389.42</v>
      </c>
      <c r="M251" s="82" t="str">
        <f t="shared" si="15"/>
        <v>DS</v>
      </c>
      <c r="N251" s="82" t="s">
        <v>971</v>
      </c>
      <c r="P251" s="75">
        <f>VLOOKUP(F251,[1]!REGTEaflewerdatum,4,0)</f>
        <v>41597</v>
      </c>
      <c r="Q251" s="91">
        <f t="shared" si="16"/>
        <v>41598</v>
      </c>
      <c r="T251" s="94">
        <f t="shared" si="17"/>
        <v>41628</v>
      </c>
      <c r="U251" s="80">
        <f t="shared" si="18"/>
        <v>30</v>
      </c>
      <c r="W251" s="95">
        <f t="shared" si="19"/>
        <v>30</v>
      </c>
    </row>
    <row r="252" spans="1:23" x14ac:dyDescent="0.5">
      <c r="A252" s="83" t="s">
        <v>112</v>
      </c>
      <c r="B252" s="84"/>
      <c r="C252" s="85" t="s">
        <v>10</v>
      </c>
      <c r="D252" s="86">
        <v>13641</v>
      </c>
      <c r="E252" s="87"/>
      <c r="F252" s="86">
        <v>2793</v>
      </c>
      <c r="G252" s="84">
        <v>41598</v>
      </c>
      <c r="H252" s="84">
        <v>41597</v>
      </c>
      <c r="I252" s="85" t="s">
        <v>48</v>
      </c>
      <c r="J252" s="88">
        <v>383.7</v>
      </c>
      <c r="K252" s="88">
        <v>53.72</v>
      </c>
      <c r="L252" s="89">
        <v>437.42</v>
      </c>
      <c r="M252" s="82" t="str">
        <f t="shared" si="15"/>
        <v>DS</v>
      </c>
      <c r="N252" s="82" t="s">
        <v>971</v>
      </c>
      <c r="P252" s="75">
        <f>VLOOKUP(F252,[1]!REGTEaflewerdatum,4,0)</f>
        <v>41597</v>
      </c>
      <c r="Q252" s="91">
        <f t="shared" si="16"/>
        <v>41598</v>
      </c>
      <c r="T252" s="94">
        <f t="shared" si="17"/>
        <v>41628</v>
      </c>
      <c r="U252" s="80">
        <f t="shared" si="18"/>
        <v>30</v>
      </c>
      <c r="W252" s="95">
        <f t="shared" si="19"/>
        <v>30</v>
      </c>
    </row>
    <row r="253" spans="1:23" x14ac:dyDescent="0.5">
      <c r="A253" s="83" t="s">
        <v>112</v>
      </c>
      <c r="B253" s="84"/>
      <c r="C253" s="85" t="s">
        <v>15</v>
      </c>
      <c r="D253" s="86">
        <v>13642</v>
      </c>
      <c r="E253" s="87"/>
      <c r="F253" s="86">
        <v>2793</v>
      </c>
      <c r="G253" s="84">
        <v>41598</v>
      </c>
      <c r="H253" s="84">
        <v>41597</v>
      </c>
      <c r="I253" s="85" t="s">
        <v>48</v>
      </c>
      <c r="J253" s="88">
        <v>-101.7</v>
      </c>
      <c r="K253" s="88">
        <v>-14.24</v>
      </c>
      <c r="L253" s="89">
        <v>-115.94</v>
      </c>
      <c r="M253" s="82" t="str">
        <f t="shared" si="15"/>
        <v>DS</v>
      </c>
      <c r="P253" s="75">
        <f>VLOOKUP(F253,[1]!REGTEaflewerdatum,4,0)</f>
        <v>41597</v>
      </c>
      <c r="Q253" s="91">
        <f t="shared" si="16"/>
        <v>41598</v>
      </c>
      <c r="T253" s="94">
        <f t="shared" si="17"/>
        <v>41628</v>
      </c>
      <c r="U253" s="80">
        <f t="shared" si="18"/>
        <v>30</v>
      </c>
      <c r="W253" s="95">
        <f t="shared" si="19"/>
        <v>30</v>
      </c>
    </row>
    <row r="254" spans="1:23" x14ac:dyDescent="0.5">
      <c r="A254" s="83">
        <v>11853784</v>
      </c>
      <c r="B254" s="84"/>
      <c r="C254" s="85" t="s">
        <v>10</v>
      </c>
      <c r="D254" s="86">
        <v>13624</v>
      </c>
      <c r="E254" s="87"/>
      <c r="F254" s="86">
        <v>2794</v>
      </c>
      <c r="G254" s="84">
        <v>41598</v>
      </c>
      <c r="H254" s="84">
        <v>41596</v>
      </c>
      <c r="I254" s="85" t="s">
        <v>14</v>
      </c>
      <c r="J254" s="88">
        <v>3779.86</v>
      </c>
      <c r="K254" s="88">
        <v>499.61</v>
      </c>
      <c r="L254" s="89">
        <v>4279.47</v>
      </c>
      <c r="M254" s="82" t="str">
        <f t="shared" si="15"/>
        <v>DS</v>
      </c>
      <c r="N254" s="82" t="s">
        <v>971</v>
      </c>
      <c r="P254" s="75">
        <f>VLOOKUP(F254,[1]!REGTEaflewerdatum,4,0)</f>
        <v>41597</v>
      </c>
      <c r="Q254" s="91">
        <f t="shared" si="16"/>
        <v>41598</v>
      </c>
      <c r="T254" s="94">
        <f t="shared" si="17"/>
        <v>41628</v>
      </c>
      <c r="U254" s="80">
        <f t="shared" si="18"/>
        <v>30</v>
      </c>
      <c r="W254" s="95">
        <f t="shared" si="19"/>
        <v>30</v>
      </c>
    </row>
    <row r="255" spans="1:23" x14ac:dyDescent="0.5">
      <c r="A255" s="83">
        <v>121015011</v>
      </c>
      <c r="B255" s="84"/>
      <c r="C255" s="85" t="s">
        <v>15</v>
      </c>
      <c r="D255" s="86">
        <v>13657</v>
      </c>
      <c r="E255" s="87"/>
      <c r="F255" s="86">
        <v>2778</v>
      </c>
      <c r="G255" s="84">
        <v>41598</v>
      </c>
      <c r="H255" s="84">
        <v>41587</v>
      </c>
      <c r="I255" s="85" t="s">
        <v>16</v>
      </c>
      <c r="J255" s="88">
        <v>-4045</v>
      </c>
      <c r="K255" s="88">
        <v>-566.29999999999995</v>
      </c>
      <c r="L255" s="89">
        <v>-4611.3</v>
      </c>
      <c r="M255" s="82" t="str">
        <f t="shared" si="15"/>
        <v>DS</v>
      </c>
      <c r="P255" s="75">
        <f>VLOOKUP(F255,[1]!REGTEaflewerdatum,4,0)</f>
        <v>41596</v>
      </c>
      <c r="Q255" s="91">
        <f t="shared" si="16"/>
        <v>41598</v>
      </c>
      <c r="T255" s="94">
        <f t="shared" si="17"/>
        <v>41628</v>
      </c>
      <c r="U255" s="80">
        <f t="shared" si="18"/>
        <v>30</v>
      </c>
      <c r="W255" s="95">
        <f t="shared" si="19"/>
        <v>30</v>
      </c>
    </row>
    <row r="256" spans="1:23" x14ac:dyDescent="0.5">
      <c r="A256" s="83">
        <v>121015011</v>
      </c>
      <c r="B256" s="84"/>
      <c r="C256" s="85" t="s">
        <v>15</v>
      </c>
      <c r="D256" s="86">
        <v>13658</v>
      </c>
      <c r="E256" s="87"/>
      <c r="F256" s="86">
        <v>2778</v>
      </c>
      <c r="G256" s="84">
        <v>41598</v>
      </c>
      <c r="H256" s="84">
        <v>41587</v>
      </c>
      <c r="I256" s="85" t="s">
        <v>16</v>
      </c>
      <c r="J256" s="88">
        <v>-62.35</v>
      </c>
      <c r="K256" s="88">
        <v>-8.7200000000000006</v>
      </c>
      <c r="L256" s="89">
        <v>-71.069999999999993</v>
      </c>
      <c r="M256" s="82" t="str">
        <f t="shared" si="15"/>
        <v>DS</v>
      </c>
      <c r="P256" s="75">
        <f>VLOOKUP(F256,[1]!REGTEaflewerdatum,4,0)</f>
        <v>41596</v>
      </c>
      <c r="Q256" s="91">
        <f t="shared" si="16"/>
        <v>41598</v>
      </c>
      <c r="T256" s="94">
        <f t="shared" si="17"/>
        <v>41628</v>
      </c>
      <c r="U256" s="80">
        <f t="shared" si="18"/>
        <v>30</v>
      </c>
      <c r="W256" s="95">
        <f t="shared" si="19"/>
        <v>30</v>
      </c>
    </row>
    <row r="257" spans="1:23" x14ac:dyDescent="0.5">
      <c r="A257" s="83">
        <v>121019134</v>
      </c>
      <c r="B257" s="84"/>
      <c r="C257" s="85" t="s">
        <v>15</v>
      </c>
      <c r="D257" s="86">
        <v>13659</v>
      </c>
      <c r="E257" s="87"/>
      <c r="F257" s="86">
        <v>2778</v>
      </c>
      <c r="G257" s="84">
        <v>41598</v>
      </c>
      <c r="H257" s="84">
        <v>41596</v>
      </c>
      <c r="I257" s="85" t="s">
        <v>16</v>
      </c>
      <c r="J257" s="88">
        <v>-56.81</v>
      </c>
      <c r="K257" s="88">
        <v>-7.95</v>
      </c>
      <c r="L257" s="89">
        <v>-64.760000000000005</v>
      </c>
      <c r="M257" s="82" t="str">
        <f t="shared" si="15"/>
        <v>DS</v>
      </c>
      <c r="P257" s="75">
        <f>VLOOKUP(F257,[1]!REGTEaflewerdatum,4,0)</f>
        <v>41596</v>
      </c>
      <c r="Q257" s="91">
        <f t="shared" si="16"/>
        <v>41598</v>
      </c>
      <c r="T257" s="94">
        <f t="shared" si="17"/>
        <v>41628</v>
      </c>
      <c r="U257" s="80">
        <f t="shared" si="18"/>
        <v>30</v>
      </c>
      <c r="W257" s="95">
        <f t="shared" si="19"/>
        <v>30</v>
      </c>
    </row>
    <row r="258" spans="1:23" x14ac:dyDescent="0.5">
      <c r="A258" s="83">
        <v>817024620</v>
      </c>
      <c r="B258" s="84"/>
      <c r="C258" s="85" t="s">
        <v>10</v>
      </c>
      <c r="D258" s="86">
        <v>13625</v>
      </c>
      <c r="E258" s="87"/>
      <c r="F258" s="86">
        <v>2795</v>
      </c>
      <c r="G258" s="84">
        <v>41598</v>
      </c>
      <c r="H258" s="84">
        <v>41596</v>
      </c>
      <c r="I258" s="85" t="s">
        <v>26</v>
      </c>
      <c r="J258" s="88">
        <v>2852.04</v>
      </c>
      <c r="K258" s="88">
        <v>294.81</v>
      </c>
      <c r="L258" s="89">
        <v>3146.85</v>
      </c>
      <c r="M258" s="82" t="str">
        <f t="shared" ref="M258:M321" si="20">VLOOKUP(I258,KODE,3,0)</f>
        <v>DS</v>
      </c>
      <c r="N258" s="82" t="s">
        <v>971</v>
      </c>
      <c r="P258" s="75">
        <f>VLOOKUP(F258,[1]!REGTEaflewerdatum,4,0)</f>
        <v>41597</v>
      </c>
      <c r="Q258" s="91">
        <f t="shared" ref="Q258:Q321" si="21">IF(P258=G258,"ok",G258)</f>
        <v>41598</v>
      </c>
      <c r="T258" s="94">
        <f t="shared" ref="T258:T321" si="22">G258+U258</f>
        <v>41628</v>
      </c>
      <c r="U258" s="80">
        <f t="shared" ref="U258:U321" si="23">VLOOKUP(I258,verskaffersterme,2,0)</f>
        <v>30</v>
      </c>
      <c r="W258" s="95">
        <f t="shared" ref="W258:W321" si="24">B258+U258</f>
        <v>30</v>
      </c>
    </row>
    <row r="259" spans="1:23" x14ac:dyDescent="0.5">
      <c r="A259" s="83">
        <v>817024620</v>
      </c>
      <c r="B259" s="84"/>
      <c r="C259" s="85" t="s">
        <v>15</v>
      </c>
      <c r="D259" s="86">
        <v>13644</v>
      </c>
      <c r="E259" s="87"/>
      <c r="F259" s="86">
        <v>2795</v>
      </c>
      <c r="G259" s="84">
        <v>41598</v>
      </c>
      <c r="H259" s="84">
        <v>41596</v>
      </c>
      <c r="I259" s="85" t="s">
        <v>26</v>
      </c>
      <c r="J259" s="88">
        <v>-41.44</v>
      </c>
      <c r="K259" s="88">
        <v>-5.8</v>
      </c>
      <c r="L259" s="89">
        <v>-47.24</v>
      </c>
      <c r="M259" s="82" t="str">
        <f t="shared" si="20"/>
        <v>DS</v>
      </c>
      <c r="P259" s="75">
        <f>VLOOKUP(F259,[1]!REGTEaflewerdatum,4,0)</f>
        <v>41597</v>
      </c>
      <c r="Q259" s="91">
        <f t="shared" si="21"/>
        <v>41598</v>
      </c>
      <c r="T259" s="94">
        <f t="shared" si="22"/>
        <v>41628</v>
      </c>
      <c r="U259" s="80">
        <f t="shared" si="23"/>
        <v>30</v>
      </c>
      <c r="W259" s="95">
        <f t="shared" si="24"/>
        <v>30</v>
      </c>
    </row>
    <row r="260" spans="1:23" x14ac:dyDescent="0.5">
      <c r="A260" s="83" t="s">
        <v>113</v>
      </c>
      <c r="B260" s="84"/>
      <c r="C260" s="85" t="s">
        <v>10</v>
      </c>
      <c r="D260" s="86">
        <v>13636</v>
      </c>
      <c r="E260" s="87"/>
      <c r="F260" s="86">
        <v>2752</v>
      </c>
      <c r="G260" s="84">
        <v>41598</v>
      </c>
      <c r="H260" s="84">
        <v>41598</v>
      </c>
      <c r="I260" s="85" t="s">
        <v>114</v>
      </c>
      <c r="J260" s="88">
        <v>2485.5300000000002</v>
      </c>
      <c r="K260" s="88">
        <v>347.97</v>
      </c>
      <c r="L260" s="89">
        <v>2833.5</v>
      </c>
      <c r="M260" s="82" t="str">
        <f t="shared" si="20"/>
        <v>DS</v>
      </c>
      <c r="N260" s="82" t="s">
        <v>971</v>
      </c>
      <c r="P260" s="75">
        <f>VLOOKUP(F260,[1]!REGTEaflewerdatum,4,0)</f>
        <v>41592</v>
      </c>
      <c r="Q260" s="91">
        <f t="shared" si="21"/>
        <v>41598</v>
      </c>
      <c r="T260" s="94">
        <f t="shared" si="22"/>
        <v>41628</v>
      </c>
      <c r="U260" s="80">
        <f t="shared" si="23"/>
        <v>30</v>
      </c>
      <c r="W260" s="95">
        <f t="shared" si="24"/>
        <v>30</v>
      </c>
    </row>
    <row r="261" spans="1:23" x14ac:dyDescent="0.5">
      <c r="A261" s="83" t="s">
        <v>117</v>
      </c>
      <c r="B261" s="84"/>
      <c r="C261" s="85" t="s">
        <v>10</v>
      </c>
      <c r="D261" s="86">
        <v>13630</v>
      </c>
      <c r="E261" s="87"/>
      <c r="F261" s="86">
        <v>2784</v>
      </c>
      <c r="G261" s="84">
        <v>41598</v>
      </c>
      <c r="H261" s="84">
        <v>41598</v>
      </c>
      <c r="I261" s="85" t="s">
        <v>118</v>
      </c>
      <c r="J261" s="88">
        <v>45227.7</v>
      </c>
      <c r="K261" s="88">
        <v>6331.88</v>
      </c>
      <c r="L261" s="89">
        <v>51559.58</v>
      </c>
      <c r="M261" s="82" t="str">
        <f t="shared" si="20"/>
        <v>DS</v>
      </c>
      <c r="N261" s="82" t="s">
        <v>971</v>
      </c>
      <c r="P261" s="75">
        <f>VLOOKUP(F261,[1]!REGTEaflewerdatum,4,0)</f>
        <v>41598</v>
      </c>
      <c r="Q261" s="91" t="str">
        <f t="shared" si="21"/>
        <v>ok</v>
      </c>
      <c r="T261" s="94">
        <f t="shared" si="22"/>
        <v>41628</v>
      </c>
      <c r="U261" s="80">
        <f t="shared" si="23"/>
        <v>30</v>
      </c>
      <c r="W261" s="95">
        <f t="shared" si="24"/>
        <v>30</v>
      </c>
    </row>
    <row r="262" spans="1:23" x14ac:dyDescent="0.5">
      <c r="A262" s="83" t="s">
        <v>86</v>
      </c>
      <c r="B262" s="84"/>
      <c r="C262" s="85" t="s">
        <v>10</v>
      </c>
      <c r="D262" s="86">
        <v>13648</v>
      </c>
      <c r="E262" s="87"/>
      <c r="F262" s="86">
        <v>2792</v>
      </c>
      <c r="G262" s="84">
        <v>41598</v>
      </c>
      <c r="H262" s="84">
        <v>41597</v>
      </c>
      <c r="I262" s="85" t="s">
        <v>36</v>
      </c>
      <c r="J262" s="88">
        <v>3032.95</v>
      </c>
      <c r="K262" s="88">
        <v>180.05</v>
      </c>
      <c r="L262" s="89">
        <v>3213</v>
      </c>
      <c r="M262" s="82" t="str">
        <f t="shared" si="20"/>
        <v>DS</v>
      </c>
      <c r="N262" s="82" t="s">
        <v>971</v>
      </c>
      <c r="P262" s="75">
        <f>VLOOKUP(F262,[1]!REGTEaflewerdatum,4,0)</f>
        <v>41597</v>
      </c>
      <c r="Q262" s="91">
        <f t="shared" si="21"/>
        <v>41598</v>
      </c>
      <c r="T262" s="94">
        <f t="shared" si="22"/>
        <v>41628</v>
      </c>
      <c r="U262" s="80">
        <f t="shared" si="23"/>
        <v>30</v>
      </c>
      <c r="W262" s="95">
        <f t="shared" si="24"/>
        <v>30</v>
      </c>
    </row>
    <row r="263" spans="1:23" x14ac:dyDescent="0.5">
      <c r="A263" s="83">
        <v>90850875</v>
      </c>
      <c r="B263" s="84"/>
      <c r="C263" s="85" t="s">
        <v>15</v>
      </c>
      <c r="D263" s="86">
        <v>13662</v>
      </c>
      <c r="E263" s="87"/>
      <c r="F263" s="86">
        <v>2736</v>
      </c>
      <c r="G263" s="84">
        <v>41598</v>
      </c>
      <c r="H263" s="84">
        <v>41591</v>
      </c>
      <c r="I263" s="85" t="s">
        <v>78</v>
      </c>
      <c r="J263" s="88">
        <v>-53.04</v>
      </c>
      <c r="K263" s="88">
        <v>-7.43</v>
      </c>
      <c r="L263" s="89">
        <v>-60.47</v>
      </c>
      <c r="M263" s="82" t="str">
        <f t="shared" si="20"/>
        <v>DS</v>
      </c>
      <c r="P263" s="75">
        <f>VLOOKUP(F263,[1]!REGTEaflewerdatum,4,0)</f>
        <v>41591</v>
      </c>
      <c r="Q263" s="91">
        <f t="shared" si="21"/>
        <v>41598</v>
      </c>
      <c r="T263" s="94">
        <f t="shared" si="22"/>
        <v>41628</v>
      </c>
      <c r="U263" s="80">
        <f t="shared" si="23"/>
        <v>30</v>
      </c>
      <c r="W263" s="95">
        <f t="shared" si="24"/>
        <v>30</v>
      </c>
    </row>
    <row r="264" spans="1:23" x14ac:dyDescent="0.5">
      <c r="A264" s="83">
        <v>36447</v>
      </c>
      <c r="B264" s="84"/>
      <c r="C264" s="85" t="s">
        <v>10</v>
      </c>
      <c r="D264" s="86">
        <v>13650</v>
      </c>
      <c r="E264" s="87"/>
      <c r="F264" s="86">
        <v>2802</v>
      </c>
      <c r="G264" s="84">
        <v>41598</v>
      </c>
      <c r="H264" s="84">
        <v>41597</v>
      </c>
      <c r="I264" s="85" t="s">
        <v>20</v>
      </c>
      <c r="J264" s="88">
        <v>106.58</v>
      </c>
      <c r="K264" s="88">
        <v>14.92</v>
      </c>
      <c r="L264" s="89">
        <v>121.5</v>
      </c>
      <c r="M264" s="82" t="str">
        <f t="shared" si="20"/>
        <v>DS</v>
      </c>
      <c r="N264" s="82" t="s">
        <v>971</v>
      </c>
      <c r="P264" s="75">
        <f>VLOOKUP(F264,[1]!REGTEaflewerdatum,4,0)</f>
        <v>41596</v>
      </c>
      <c r="Q264" s="91">
        <f t="shared" si="21"/>
        <v>41598</v>
      </c>
      <c r="T264" s="94">
        <f t="shared" si="22"/>
        <v>41628</v>
      </c>
      <c r="U264" s="80">
        <f t="shared" si="23"/>
        <v>30</v>
      </c>
      <c r="W264" s="95">
        <f t="shared" si="24"/>
        <v>30</v>
      </c>
    </row>
    <row r="265" spans="1:23" x14ac:dyDescent="0.5">
      <c r="A265" s="83">
        <v>36448</v>
      </c>
      <c r="B265" s="84"/>
      <c r="C265" s="85" t="s">
        <v>10</v>
      </c>
      <c r="D265" s="86">
        <v>13651</v>
      </c>
      <c r="E265" s="87"/>
      <c r="F265" s="86">
        <v>2802</v>
      </c>
      <c r="G265" s="84">
        <v>41598</v>
      </c>
      <c r="H265" s="84">
        <v>41596</v>
      </c>
      <c r="I265" s="85" t="s">
        <v>20</v>
      </c>
      <c r="J265" s="88">
        <v>680.28</v>
      </c>
      <c r="K265" s="88">
        <v>95.24</v>
      </c>
      <c r="L265" s="89">
        <v>775.52</v>
      </c>
      <c r="M265" s="82" t="str">
        <f t="shared" si="20"/>
        <v>DS</v>
      </c>
      <c r="N265" s="82" t="s">
        <v>971</v>
      </c>
      <c r="P265" s="75">
        <f>VLOOKUP(F265,[1]!REGTEaflewerdatum,4,0)</f>
        <v>41596</v>
      </c>
      <c r="Q265" s="91">
        <f t="shared" si="21"/>
        <v>41598</v>
      </c>
      <c r="T265" s="94">
        <f t="shared" si="22"/>
        <v>41628</v>
      </c>
      <c r="U265" s="80">
        <f t="shared" si="23"/>
        <v>30</v>
      </c>
      <c r="W265" s="95">
        <f t="shared" si="24"/>
        <v>30</v>
      </c>
    </row>
    <row r="266" spans="1:23" x14ac:dyDescent="0.5">
      <c r="A266" s="83">
        <v>49424</v>
      </c>
      <c r="B266" s="84"/>
      <c r="C266" s="85" t="s">
        <v>10</v>
      </c>
      <c r="D266" s="86">
        <v>13649</v>
      </c>
      <c r="E266" s="87"/>
      <c r="F266" s="86">
        <v>2802</v>
      </c>
      <c r="G266" s="84">
        <v>41598</v>
      </c>
      <c r="H266" s="84">
        <v>41596</v>
      </c>
      <c r="I266" s="85" t="s">
        <v>20</v>
      </c>
      <c r="J266" s="88">
        <v>119.89</v>
      </c>
      <c r="K266" s="88">
        <v>16.78</v>
      </c>
      <c r="L266" s="89">
        <v>136.66999999999999</v>
      </c>
      <c r="M266" s="82" t="str">
        <f t="shared" si="20"/>
        <v>DS</v>
      </c>
      <c r="N266" s="82" t="s">
        <v>971</v>
      </c>
      <c r="P266" s="75">
        <f>VLOOKUP(F266,[1]!REGTEaflewerdatum,4,0)</f>
        <v>41596</v>
      </c>
      <c r="Q266" s="91">
        <f t="shared" si="21"/>
        <v>41598</v>
      </c>
      <c r="T266" s="94">
        <f t="shared" si="22"/>
        <v>41628</v>
      </c>
      <c r="U266" s="80">
        <f t="shared" si="23"/>
        <v>30</v>
      </c>
      <c r="W266" s="95">
        <f t="shared" si="24"/>
        <v>30</v>
      </c>
    </row>
    <row r="267" spans="1:23" x14ac:dyDescent="0.5">
      <c r="A267" s="83" t="s">
        <v>19</v>
      </c>
      <c r="B267" s="84"/>
      <c r="C267" s="85" t="s">
        <v>15</v>
      </c>
      <c r="D267" s="86">
        <v>13655</v>
      </c>
      <c r="E267" s="87"/>
      <c r="F267" s="86">
        <v>2802</v>
      </c>
      <c r="G267" s="84">
        <v>41598</v>
      </c>
      <c r="H267" s="84">
        <v>41582</v>
      </c>
      <c r="I267" s="85" t="s">
        <v>20</v>
      </c>
      <c r="J267" s="88">
        <v>-87.72</v>
      </c>
      <c r="K267" s="88">
        <v>-12.28</v>
      </c>
      <c r="L267" s="89">
        <v>-100</v>
      </c>
      <c r="M267" s="82" t="str">
        <f t="shared" si="20"/>
        <v>DS</v>
      </c>
      <c r="P267" s="75">
        <f>VLOOKUP(F267,[1]!REGTEaflewerdatum,4,0)</f>
        <v>41596</v>
      </c>
      <c r="Q267" s="91">
        <f t="shared" si="21"/>
        <v>41598</v>
      </c>
      <c r="T267" s="94">
        <f t="shared" si="22"/>
        <v>41628</v>
      </c>
      <c r="U267" s="80">
        <f t="shared" si="23"/>
        <v>30</v>
      </c>
      <c r="W267" s="95">
        <f t="shared" si="24"/>
        <v>30</v>
      </c>
    </row>
    <row r="268" spans="1:23" x14ac:dyDescent="0.5">
      <c r="A268" s="83" t="s">
        <v>19</v>
      </c>
      <c r="B268" s="84"/>
      <c r="C268" s="85" t="s">
        <v>15</v>
      </c>
      <c r="D268" s="86">
        <v>13656</v>
      </c>
      <c r="E268" s="87"/>
      <c r="F268" s="86">
        <v>2802</v>
      </c>
      <c r="G268" s="84">
        <v>41598</v>
      </c>
      <c r="H268" s="84">
        <v>41582</v>
      </c>
      <c r="I268" s="85" t="s">
        <v>20</v>
      </c>
      <c r="J268" s="88">
        <v>-24.56</v>
      </c>
      <c r="K268" s="88">
        <v>-3.44</v>
      </c>
      <c r="L268" s="89">
        <v>-28</v>
      </c>
      <c r="M268" s="82" t="str">
        <f t="shared" si="20"/>
        <v>DS</v>
      </c>
      <c r="P268" s="75">
        <f>VLOOKUP(F268,[1]!REGTEaflewerdatum,4,0)</f>
        <v>41596</v>
      </c>
      <c r="Q268" s="91">
        <f t="shared" si="21"/>
        <v>41598</v>
      </c>
      <c r="T268" s="94">
        <f t="shared" si="22"/>
        <v>41628</v>
      </c>
      <c r="U268" s="80">
        <f t="shared" si="23"/>
        <v>30</v>
      </c>
      <c r="W268" s="95">
        <f t="shared" si="24"/>
        <v>30</v>
      </c>
    </row>
    <row r="269" spans="1:23" x14ac:dyDescent="0.5">
      <c r="A269" s="83" t="s">
        <v>21</v>
      </c>
      <c r="B269" s="84"/>
      <c r="C269" s="85" t="s">
        <v>15</v>
      </c>
      <c r="D269" s="86">
        <v>13660</v>
      </c>
      <c r="E269" s="87"/>
      <c r="F269" s="86">
        <v>2802</v>
      </c>
      <c r="G269" s="84">
        <v>41598</v>
      </c>
      <c r="H269" s="84">
        <v>41590</v>
      </c>
      <c r="I269" s="85" t="s">
        <v>20</v>
      </c>
      <c r="J269" s="88">
        <v>-250.52</v>
      </c>
      <c r="K269" s="88">
        <v>-35.07</v>
      </c>
      <c r="L269" s="89">
        <v>-285.58999999999997</v>
      </c>
      <c r="M269" s="82" t="str">
        <f t="shared" si="20"/>
        <v>DS</v>
      </c>
      <c r="P269" s="75">
        <f>VLOOKUP(F269,[1]!REGTEaflewerdatum,4,0)</f>
        <v>41596</v>
      </c>
      <c r="Q269" s="91">
        <f t="shared" si="21"/>
        <v>41598</v>
      </c>
      <c r="T269" s="94">
        <f t="shared" si="22"/>
        <v>41628</v>
      </c>
      <c r="U269" s="80">
        <f t="shared" si="23"/>
        <v>30</v>
      </c>
      <c r="W269" s="95">
        <f t="shared" si="24"/>
        <v>30</v>
      </c>
    </row>
    <row r="270" spans="1:23" x14ac:dyDescent="0.5">
      <c r="A270" s="83" t="s">
        <v>21</v>
      </c>
      <c r="B270" s="84"/>
      <c r="C270" s="85" t="s">
        <v>15</v>
      </c>
      <c r="D270" s="86">
        <v>13661</v>
      </c>
      <c r="E270" s="87"/>
      <c r="F270" s="86">
        <v>2802</v>
      </c>
      <c r="G270" s="84">
        <v>41598</v>
      </c>
      <c r="H270" s="84">
        <v>41590</v>
      </c>
      <c r="I270" s="85" t="s">
        <v>20</v>
      </c>
      <c r="J270" s="88">
        <v>-257.82</v>
      </c>
      <c r="K270" s="88">
        <v>-36.1</v>
      </c>
      <c r="L270" s="89">
        <v>-293.92</v>
      </c>
      <c r="M270" s="82" t="str">
        <f t="shared" si="20"/>
        <v>DS</v>
      </c>
      <c r="P270" s="75">
        <f>VLOOKUP(F270,[1]!REGTEaflewerdatum,4,0)</f>
        <v>41596</v>
      </c>
      <c r="Q270" s="91">
        <f t="shared" si="21"/>
        <v>41598</v>
      </c>
      <c r="T270" s="94">
        <f t="shared" si="22"/>
        <v>41628</v>
      </c>
      <c r="U270" s="80">
        <f t="shared" si="23"/>
        <v>30</v>
      </c>
      <c r="W270" s="95">
        <f t="shared" si="24"/>
        <v>30</v>
      </c>
    </row>
    <row r="271" spans="1:23" x14ac:dyDescent="0.5">
      <c r="A271" s="83">
        <v>603759529</v>
      </c>
      <c r="B271" s="84"/>
      <c r="C271" s="85" t="s">
        <v>10</v>
      </c>
      <c r="D271" s="86">
        <v>13629</v>
      </c>
      <c r="E271" s="87"/>
      <c r="F271" s="86">
        <v>2804</v>
      </c>
      <c r="G271" s="84">
        <v>41598</v>
      </c>
      <c r="H271" s="84">
        <v>41598</v>
      </c>
      <c r="I271" s="85" t="s">
        <v>23</v>
      </c>
      <c r="J271" s="88">
        <v>391.84</v>
      </c>
      <c r="K271" s="88">
        <v>18.57</v>
      </c>
      <c r="L271" s="89">
        <v>410.41</v>
      </c>
      <c r="M271" s="82" t="str">
        <f t="shared" si="20"/>
        <v>DS</v>
      </c>
      <c r="N271" s="82" t="s">
        <v>971</v>
      </c>
      <c r="P271" s="75">
        <f>VLOOKUP(F271,[1]!REGTEaflewerdatum,4,0)</f>
        <v>41598</v>
      </c>
      <c r="Q271" s="91" t="str">
        <f t="shared" si="21"/>
        <v>ok</v>
      </c>
      <c r="T271" s="94">
        <f t="shared" si="22"/>
        <v>41628</v>
      </c>
      <c r="U271" s="80">
        <f t="shared" si="23"/>
        <v>30</v>
      </c>
      <c r="W271" s="95">
        <f t="shared" si="24"/>
        <v>30</v>
      </c>
    </row>
    <row r="272" spans="1:23" x14ac:dyDescent="0.5">
      <c r="A272" s="83" t="s">
        <v>88</v>
      </c>
      <c r="B272" s="84"/>
      <c r="C272" s="85" t="s">
        <v>10</v>
      </c>
      <c r="D272" s="86">
        <v>13623</v>
      </c>
      <c r="E272" s="87"/>
      <c r="F272" s="86">
        <v>2798</v>
      </c>
      <c r="G272" s="84">
        <v>41598</v>
      </c>
      <c r="H272" s="84">
        <v>41596</v>
      </c>
      <c r="I272" s="85" t="s">
        <v>42</v>
      </c>
      <c r="J272" s="88">
        <v>8184.8</v>
      </c>
      <c r="K272" s="88">
        <v>1145.8699999999999</v>
      </c>
      <c r="L272" s="89">
        <v>9330.67</v>
      </c>
      <c r="M272" s="82" t="str">
        <f t="shared" si="20"/>
        <v>DS</v>
      </c>
      <c r="N272" s="82" t="s">
        <v>971</v>
      </c>
      <c r="P272" s="75">
        <f>VLOOKUP(F272,[1]!REGTEaflewerdatum,4,0)</f>
        <v>41597</v>
      </c>
      <c r="Q272" s="91">
        <f t="shared" si="21"/>
        <v>41598</v>
      </c>
      <c r="T272" s="94">
        <f t="shared" si="22"/>
        <v>41628</v>
      </c>
      <c r="U272" s="80">
        <f t="shared" si="23"/>
        <v>30</v>
      </c>
      <c r="W272" s="95">
        <f t="shared" si="24"/>
        <v>30</v>
      </c>
    </row>
    <row r="273" spans="1:23" x14ac:dyDescent="0.5">
      <c r="A273" s="83">
        <v>173143</v>
      </c>
      <c r="B273" s="84"/>
      <c r="C273" s="85" t="s">
        <v>15</v>
      </c>
      <c r="D273" s="86">
        <v>13663</v>
      </c>
      <c r="E273" s="87"/>
      <c r="F273" s="86">
        <v>2791</v>
      </c>
      <c r="G273" s="84">
        <v>41598</v>
      </c>
      <c r="H273" s="84">
        <v>41593</v>
      </c>
      <c r="I273" s="85" t="s">
        <v>18</v>
      </c>
      <c r="J273" s="88">
        <v>-246.57</v>
      </c>
      <c r="K273" s="88">
        <v>-7.11</v>
      </c>
      <c r="L273" s="89">
        <v>-253.68</v>
      </c>
      <c r="M273" s="82" t="str">
        <f t="shared" si="20"/>
        <v>DS</v>
      </c>
      <c r="P273" s="75">
        <f>VLOOKUP(F273,[1]!REGTEaflewerdatum,4,0)</f>
        <v>41596</v>
      </c>
      <c r="Q273" s="91">
        <f t="shared" si="21"/>
        <v>41598</v>
      </c>
      <c r="T273" s="94">
        <f t="shared" si="22"/>
        <v>41628</v>
      </c>
      <c r="U273" s="80">
        <f t="shared" si="23"/>
        <v>30</v>
      </c>
      <c r="W273" s="95">
        <f t="shared" si="24"/>
        <v>30</v>
      </c>
    </row>
    <row r="274" spans="1:23" x14ac:dyDescent="0.5">
      <c r="A274" s="83">
        <v>177776</v>
      </c>
      <c r="B274" s="84"/>
      <c r="C274" s="85" t="s">
        <v>15</v>
      </c>
      <c r="D274" s="86">
        <v>13664</v>
      </c>
      <c r="E274" s="87"/>
      <c r="F274" s="86">
        <v>2791</v>
      </c>
      <c r="G274" s="84">
        <v>41598</v>
      </c>
      <c r="H274" s="84">
        <v>41596</v>
      </c>
      <c r="I274" s="85" t="s">
        <v>18</v>
      </c>
      <c r="J274" s="88">
        <v>-65.25</v>
      </c>
      <c r="K274" s="88">
        <v>0</v>
      </c>
      <c r="L274" s="89">
        <v>-65.25</v>
      </c>
      <c r="M274" s="82" t="str">
        <f t="shared" si="20"/>
        <v>DS</v>
      </c>
      <c r="P274" s="75">
        <f>VLOOKUP(F274,[1]!REGTEaflewerdatum,4,0)</f>
        <v>41596</v>
      </c>
      <c r="Q274" s="91">
        <f t="shared" si="21"/>
        <v>41598</v>
      </c>
      <c r="T274" s="94">
        <f t="shared" si="22"/>
        <v>41628</v>
      </c>
      <c r="U274" s="80">
        <f t="shared" si="23"/>
        <v>30</v>
      </c>
      <c r="W274" s="95">
        <f t="shared" si="24"/>
        <v>30</v>
      </c>
    </row>
    <row r="275" spans="1:23" x14ac:dyDescent="0.5">
      <c r="A275" s="83">
        <v>180945</v>
      </c>
      <c r="B275" s="84"/>
      <c r="C275" s="85" t="s">
        <v>10</v>
      </c>
      <c r="D275" s="86">
        <v>13631</v>
      </c>
      <c r="E275" s="87"/>
      <c r="F275" s="86">
        <v>2805</v>
      </c>
      <c r="G275" s="84">
        <v>41598</v>
      </c>
      <c r="H275" s="84">
        <v>41598</v>
      </c>
      <c r="I275" s="85" t="s">
        <v>18</v>
      </c>
      <c r="J275" s="88">
        <v>217.68</v>
      </c>
      <c r="K275" s="88">
        <v>18.3</v>
      </c>
      <c r="L275" s="89">
        <v>235.98</v>
      </c>
      <c r="M275" s="82" t="str">
        <f t="shared" si="20"/>
        <v>DS</v>
      </c>
      <c r="N275" s="82" t="s">
        <v>971</v>
      </c>
      <c r="P275" s="75">
        <f>VLOOKUP(F275,[1]!REGTEaflewerdatum,4,0)</f>
        <v>41598</v>
      </c>
      <c r="Q275" s="91" t="str">
        <f t="shared" si="21"/>
        <v>ok</v>
      </c>
      <c r="T275" s="94">
        <f t="shared" si="22"/>
        <v>41628</v>
      </c>
      <c r="U275" s="80">
        <f t="shared" si="23"/>
        <v>30</v>
      </c>
      <c r="W275" s="95">
        <f t="shared" si="24"/>
        <v>30</v>
      </c>
    </row>
    <row r="276" spans="1:23" hidden="1" x14ac:dyDescent="0.5">
      <c r="A276" s="83" t="s">
        <v>127</v>
      </c>
      <c r="B276" s="84"/>
      <c r="C276" s="85" t="s">
        <v>10</v>
      </c>
      <c r="D276" s="86">
        <v>13668</v>
      </c>
      <c r="E276" s="87"/>
      <c r="F276" s="86">
        <v>2799</v>
      </c>
      <c r="G276" s="84">
        <v>41599</v>
      </c>
      <c r="H276" s="84">
        <v>41599</v>
      </c>
      <c r="I276" s="85" t="s">
        <v>128</v>
      </c>
      <c r="J276" s="88">
        <v>34358.720000000001</v>
      </c>
      <c r="K276" s="88">
        <v>750.58</v>
      </c>
      <c r="L276" s="89">
        <v>35109.300000000003</v>
      </c>
      <c r="M276" s="82" t="str">
        <f t="shared" si="20"/>
        <v>DI</v>
      </c>
      <c r="N276" s="82" t="s">
        <v>971</v>
      </c>
      <c r="P276" s="75">
        <f>VLOOKUP(F276,[1]!REGTEaflewerdatum,4,0)</f>
        <v>41599</v>
      </c>
      <c r="Q276" s="91" t="str">
        <f t="shared" si="21"/>
        <v>ok</v>
      </c>
      <c r="R276" s="92" t="s">
        <v>327</v>
      </c>
      <c r="S276" s="93">
        <v>41648</v>
      </c>
      <c r="T276" s="94">
        <f t="shared" si="22"/>
        <v>41629</v>
      </c>
      <c r="U276" s="80">
        <f t="shared" si="23"/>
        <v>30</v>
      </c>
      <c r="W276" s="95">
        <f t="shared" si="24"/>
        <v>30</v>
      </c>
    </row>
    <row r="277" spans="1:23" hidden="1" x14ac:dyDescent="0.5">
      <c r="A277" s="83" t="s">
        <v>126</v>
      </c>
      <c r="B277" s="84"/>
      <c r="C277" s="85" t="s">
        <v>10</v>
      </c>
      <c r="D277" s="86">
        <v>13669</v>
      </c>
      <c r="E277" s="87"/>
      <c r="F277" s="86">
        <v>2818</v>
      </c>
      <c r="G277" s="84">
        <v>41599</v>
      </c>
      <c r="H277" s="84">
        <v>41599</v>
      </c>
      <c r="I277" s="85" t="s">
        <v>32</v>
      </c>
      <c r="J277" s="88">
        <v>432.15</v>
      </c>
      <c r="K277" s="88">
        <v>0</v>
      </c>
      <c r="L277" s="89">
        <v>432.15</v>
      </c>
      <c r="M277" s="82" t="str">
        <f t="shared" si="20"/>
        <v>DI</v>
      </c>
      <c r="N277" s="82" t="s">
        <v>971</v>
      </c>
      <c r="P277" s="75">
        <f>VLOOKUP(F277,[1]!REGTEaflewerdatum,4,0)</f>
        <v>41599</v>
      </c>
      <c r="Q277" s="91" t="str">
        <f t="shared" si="21"/>
        <v>ok</v>
      </c>
      <c r="R277" s="92" t="s">
        <v>329</v>
      </c>
      <c r="S277" s="93">
        <f>G277</f>
        <v>41599</v>
      </c>
      <c r="T277" s="94">
        <f t="shared" si="22"/>
        <v>41606</v>
      </c>
      <c r="U277" s="80">
        <f t="shared" si="23"/>
        <v>7</v>
      </c>
      <c r="W277" s="95">
        <f t="shared" si="24"/>
        <v>7</v>
      </c>
    </row>
    <row r="278" spans="1:23" x14ac:dyDescent="0.5">
      <c r="A278" s="83">
        <v>61516</v>
      </c>
      <c r="B278" s="84"/>
      <c r="C278" s="85" t="s">
        <v>10</v>
      </c>
      <c r="D278" s="86">
        <v>13667</v>
      </c>
      <c r="E278" s="87"/>
      <c r="F278" s="86">
        <v>2814</v>
      </c>
      <c r="G278" s="84">
        <v>41599</v>
      </c>
      <c r="H278" s="84">
        <v>41599</v>
      </c>
      <c r="I278" s="85" t="s">
        <v>13</v>
      </c>
      <c r="J278" s="88">
        <v>432</v>
      </c>
      <c r="K278" s="88">
        <v>12.1</v>
      </c>
      <c r="L278" s="89">
        <v>444.1</v>
      </c>
      <c r="M278" s="82" t="str">
        <f t="shared" si="20"/>
        <v>DS</v>
      </c>
      <c r="N278" s="82" t="s">
        <v>971</v>
      </c>
      <c r="P278" s="75">
        <f>VLOOKUP(F278,[1]!REGTEaflewerdatum,4,0)</f>
        <v>41599</v>
      </c>
      <c r="Q278" s="91" t="str">
        <f t="shared" si="21"/>
        <v>ok</v>
      </c>
      <c r="T278" s="94">
        <f t="shared" si="22"/>
        <v>41629</v>
      </c>
      <c r="U278" s="80">
        <f t="shared" si="23"/>
        <v>30</v>
      </c>
      <c r="W278" s="95">
        <f t="shared" si="24"/>
        <v>30</v>
      </c>
    </row>
    <row r="279" spans="1:23" x14ac:dyDescent="0.5">
      <c r="A279" s="83" t="s">
        <v>129</v>
      </c>
      <c r="B279" s="84"/>
      <c r="C279" s="85" t="s">
        <v>10</v>
      </c>
      <c r="D279" s="86">
        <v>13665</v>
      </c>
      <c r="E279" s="87"/>
      <c r="F279" s="86">
        <v>2821</v>
      </c>
      <c r="G279" s="84">
        <v>41599</v>
      </c>
      <c r="H279" s="84">
        <v>41599</v>
      </c>
      <c r="I279" s="85" t="s">
        <v>130</v>
      </c>
      <c r="J279" s="88">
        <v>488.6</v>
      </c>
      <c r="K279" s="88">
        <v>68.41</v>
      </c>
      <c r="L279" s="89">
        <v>557.01</v>
      </c>
      <c r="M279" s="82" t="str">
        <f t="shared" si="20"/>
        <v>DS</v>
      </c>
      <c r="N279" s="82" t="s">
        <v>971</v>
      </c>
      <c r="P279" s="75">
        <f>VLOOKUP(F279,[1]!REGTEaflewerdatum,4,0)</f>
        <v>41599</v>
      </c>
      <c r="Q279" s="91" t="str">
        <f t="shared" si="21"/>
        <v>ok</v>
      </c>
      <c r="T279" s="94">
        <f t="shared" si="22"/>
        <v>41629</v>
      </c>
      <c r="U279" s="80">
        <f t="shared" si="23"/>
        <v>30</v>
      </c>
      <c r="W279" s="95">
        <f t="shared" si="24"/>
        <v>30</v>
      </c>
    </row>
    <row r="280" spans="1:23" x14ac:dyDescent="0.5">
      <c r="A280" s="83">
        <v>182486</v>
      </c>
      <c r="B280" s="84"/>
      <c r="C280" s="85" t="s">
        <v>10</v>
      </c>
      <c r="D280" s="86">
        <v>13666</v>
      </c>
      <c r="E280" s="87"/>
      <c r="F280" s="86">
        <v>2805</v>
      </c>
      <c r="G280" s="84">
        <v>41599</v>
      </c>
      <c r="H280" s="84">
        <v>41599</v>
      </c>
      <c r="I280" s="85" t="s">
        <v>18</v>
      </c>
      <c r="J280" s="88">
        <v>174</v>
      </c>
      <c r="K280" s="88">
        <v>0</v>
      </c>
      <c r="L280" s="89">
        <v>174</v>
      </c>
      <c r="M280" s="82" t="str">
        <f t="shared" si="20"/>
        <v>DS</v>
      </c>
      <c r="N280" s="82" t="s">
        <v>971</v>
      </c>
      <c r="P280" s="75">
        <f>VLOOKUP(F280,[1]!REGTEaflewerdatum,4,0)</f>
        <v>41598</v>
      </c>
      <c r="Q280" s="91">
        <f t="shared" si="21"/>
        <v>41599</v>
      </c>
      <c r="T280" s="94">
        <f t="shared" si="22"/>
        <v>41629</v>
      </c>
      <c r="U280" s="80">
        <f t="shared" si="23"/>
        <v>30</v>
      </c>
      <c r="W280" s="95">
        <f t="shared" si="24"/>
        <v>30</v>
      </c>
    </row>
    <row r="281" spans="1:23" x14ac:dyDescent="0.5">
      <c r="A281" s="83">
        <v>501591</v>
      </c>
      <c r="B281" s="84"/>
      <c r="C281" s="85" t="s">
        <v>10</v>
      </c>
      <c r="D281" s="86">
        <v>13676</v>
      </c>
      <c r="E281" s="87"/>
      <c r="F281" s="86">
        <v>2813</v>
      </c>
      <c r="G281" s="84">
        <v>41600</v>
      </c>
      <c r="H281" s="84">
        <v>41599</v>
      </c>
      <c r="I281" s="85" t="s">
        <v>22</v>
      </c>
      <c r="J281" s="88">
        <v>11988</v>
      </c>
      <c r="K281" s="88">
        <v>1678.32</v>
      </c>
      <c r="L281" s="89">
        <v>13666.32</v>
      </c>
      <c r="M281" s="82" t="str">
        <f t="shared" si="20"/>
        <v>DS</v>
      </c>
      <c r="N281" s="82" t="s">
        <v>971</v>
      </c>
      <c r="P281" s="75">
        <f>VLOOKUP(F281,[1]!REGTEaflewerdatum,4,0)</f>
        <v>41600</v>
      </c>
      <c r="Q281" s="91" t="str">
        <f t="shared" si="21"/>
        <v>ok</v>
      </c>
      <c r="T281" s="94">
        <f t="shared" si="22"/>
        <v>41630</v>
      </c>
      <c r="U281" s="80">
        <f t="shared" si="23"/>
        <v>30</v>
      </c>
      <c r="W281" s="95">
        <f t="shared" si="24"/>
        <v>30</v>
      </c>
    </row>
    <row r="282" spans="1:23" x14ac:dyDescent="0.5">
      <c r="A282" s="83">
        <v>61595</v>
      </c>
      <c r="B282" s="84"/>
      <c r="C282" s="85" t="s">
        <v>10</v>
      </c>
      <c r="D282" s="86">
        <v>13674</v>
      </c>
      <c r="E282" s="87"/>
      <c r="F282" s="86">
        <v>2824</v>
      </c>
      <c r="G282" s="84">
        <v>41600</v>
      </c>
      <c r="H282" s="84">
        <v>41600</v>
      </c>
      <c r="I282" s="85" t="s">
        <v>13</v>
      </c>
      <c r="J282" s="88">
        <v>417.6</v>
      </c>
      <c r="K282" s="88">
        <v>12.1</v>
      </c>
      <c r="L282" s="89">
        <v>429.7</v>
      </c>
      <c r="M282" s="82" t="str">
        <f t="shared" si="20"/>
        <v>DS</v>
      </c>
      <c r="N282" s="82" t="s">
        <v>971</v>
      </c>
      <c r="P282" s="75">
        <f>VLOOKUP(F282,[1]!REGTEaflewerdatum,4,0)</f>
        <v>41599</v>
      </c>
      <c r="Q282" s="91">
        <f t="shared" si="21"/>
        <v>41600</v>
      </c>
      <c r="T282" s="94">
        <f t="shared" si="22"/>
        <v>41630</v>
      </c>
      <c r="U282" s="80">
        <f t="shared" si="23"/>
        <v>30</v>
      </c>
      <c r="W282" s="95">
        <f t="shared" si="24"/>
        <v>30</v>
      </c>
    </row>
    <row r="283" spans="1:23" x14ac:dyDescent="0.5">
      <c r="A283" s="83" t="s">
        <v>145</v>
      </c>
      <c r="B283" s="84"/>
      <c r="C283" s="85" t="s">
        <v>10</v>
      </c>
      <c r="D283" s="86">
        <v>13677</v>
      </c>
      <c r="E283" s="87"/>
      <c r="F283" s="86">
        <v>2817</v>
      </c>
      <c r="G283" s="84">
        <v>41600</v>
      </c>
      <c r="H283" s="84">
        <v>41600</v>
      </c>
      <c r="I283" s="85" t="s">
        <v>36</v>
      </c>
      <c r="J283" s="88">
        <v>2747.62</v>
      </c>
      <c r="K283" s="88">
        <v>188.38</v>
      </c>
      <c r="L283" s="89">
        <v>2936</v>
      </c>
      <c r="M283" s="82" t="str">
        <f t="shared" si="20"/>
        <v>DS</v>
      </c>
      <c r="N283" s="82" t="s">
        <v>971</v>
      </c>
      <c r="P283" s="75">
        <f>VLOOKUP(F283,[1]!REGTEaflewerdatum,4,0)</f>
        <v>41600</v>
      </c>
      <c r="Q283" s="91" t="str">
        <f t="shared" si="21"/>
        <v>ok</v>
      </c>
      <c r="T283" s="94">
        <f t="shared" si="22"/>
        <v>41630</v>
      </c>
      <c r="U283" s="80">
        <f t="shared" si="23"/>
        <v>30</v>
      </c>
      <c r="W283" s="95">
        <f t="shared" si="24"/>
        <v>30</v>
      </c>
    </row>
    <row r="284" spans="1:23" x14ac:dyDescent="0.5">
      <c r="A284" s="83" t="s">
        <v>144</v>
      </c>
      <c r="B284" s="84"/>
      <c r="C284" s="85" t="s">
        <v>10</v>
      </c>
      <c r="D284" s="86">
        <v>13672</v>
      </c>
      <c r="E284" s="87"/>
      <c r="F284" s="86">
        <v>2787</v>
      </c>
      <c r="G284" s="84">
        <v>41600</v>
      </c>
      <c r="H284" s="84">
        <v>41599</v>
      </c>
      <c r="I284" s="85" t="s">
        <v>11</v>
      </c>
      <c r="J284" s="88">
        <v>8712</v>
      </c>
      <c r="K284" s="88">
        <v>1219.68</v>
      </c>
      <c r="L284" s="89">
        <v>9931.68</v>
      </c>
      <c r="M284" s="82" t="str">
        <f t="shared" si="20"/>
        <v>DS</v>
      </c>
      <c r="N284" s="82" t="s">
        <v>971</v>
      </c>
      <c r="P284" s="75">
        <f>VLOOKUP(F284,[1]!REGTEaflewerdatum,4,0)</f>
        <v>41599</v>
      </c>
      <c r="Q284" s="91">
        <f t="shared" si="21"/>
        <v>41600</v>
      </c>
      <c r="T284" s="94">
        <f t="shared" si="22"/>
        <v>41630</v>
      </c>
      <c r="U284" s="80">
        <f t="shared" si="23"/>
        <v>30</v>
      </c>
      <c r="W284" s="95">
        <f t="shared" si="24"/>
        <v>30</v>
      </c>
    </row>
    <row r="285" spans="1:23" x14ac:dyDescent="0.5">
      <c r="A285" s="83">
        <v>184144</v>
      </c>
      <c r="B285" s="84"/>
      <c r="C285" s="85" t="s">
        <v>10</v>
      </c>
      <c r="D285" s="86">
        <v>13675</v>
      </c>
      <c r="E285" s="87"/>
      <c r="F285" s="86">
        <v>2831</v>
      </c>
      <c r="G285" s="84">
        <v>41600</v>
      </c>
      <c r="H285" s="84">
        <v>41600</v>
      </c>
      <c r="I285" s="85" t="s">
        <v>18</v>
      </c>
      <c r="J285" s="88">
        <v>261.18</v>
      </c>
      <c r="K285" s="88">
        <v>18.3</v>
      </c>
      <c r="L285" s="89">
        <v>279.48</v>
      </c>
      <c r="M285" s="82" t="str">
        <f t="shared" si="20"/>
        <v>DS</v>
      </c>
      <c r="N285" s="82" t="s">
        <v>971</v>
      </c>
      <c r="P285" s="75">
        <f>VLOOKUP(F285,[1]!REGTEaflewerdatum,4,0)</f>
        <v>41600</v>
      </c>
      <c r="Q285" s="91" t="str">
        <f t="shared" si="21"/>
        <v>ok</v>
      </c>
      <c r="T285" s="94">
        <f t="shared" si="22"/>
        <v>41630</v>
      </c>
      <c r="U285" s="80">
        <f t="shared" si="23"/>
        <v>30</v>
      </c>
      <c r="W285" s="95">
        <f t="shared" si="24"/>
        <v>30</v>
      </c>
    </row>
    <row r="286" spans="1:23" hidden="1" x14ac:dyDescent="0.5">
      <c r="A286" s="83">
        <v>680827</v>
      </c>
      <c r="B286" s="84"/>
      <c r="C286" s="85" t="s">
        <v>10</v>
      </c>
      <c r="D286" s="86">
        <v>13791</v>
      </c>
      <c r="E286" s="87"/>
      <c r="F286" s="86">
        <v>2599</v>
      </c>
      <c r="G286" s="84">
        <v>41602</v>
      </c>
      <c r="H286" s="84">
        <v>41602</v>
      </c>
      <c r="I286" s="85" t="s">
        <v>24</v>
      </c>
      <c r="J286" s="88">
        <v>388.5</v>
      </c>
      <c r="K286" s="88">
        <v>54.39</v>
      </c>
      <c r="L286" s="89">
        <v>442.89</v>
      </c>
      <c r="M286" s="82" t="str">
        <f t="shared" si="20"/>
        <v>DC</v>
      </c>
      <c r="N286" s="82" t="s">
        <v>971</v>
      </c>
      <c r="P286" s="75">
        <f>VLOOKUP(F286,[1]!REGTEaflewerdatum,4,0)</f>
        <v>41589</v>
      </c>
      <c r="Q286" s="91">
        <f t="shared" si="21"/>
        <v>41602</v>
      </c>
      <c r="T286" s="94">
        <f t="shared" si="22"/>
        <v>41621</v>
      </c>
      <c r="U286" s="80">
        <f t="shared" si="23"/>
        <v>19</v>
      </c>
      <c r="W286" s="95">
        <f t="shared" si="24"/>
        <v>19</v>
      </c>
    </row>
    <row r="287" spans="1:23" hidden="1" x14ac:dyDescent="0.5">
      <c r="A287" s="83">
        <v>678950</v>
      </c>
      <c r="B287" s="84"/>
      <c r="C287" s="85" t="s">
        <v>10</v>
      </c>
      <c r="D287" s="86">
        <v>13783</v>
      </c>
      <c r="E287" s="87"/>
      <c r="F287" s="86">
        <v>2600</v>
      </c>
      <c r="G287" s="84">
        <v>41603</v>
      </c>
      <c r="H287" s="84">
        <v>41599</v>
      </c>
      <c r="I287" s="85" t="s">
        <v>24</v>
      </c>
      <c r="J287" s="88">
        <v>12556.1</v>
      </c>
      <c r="K287" s="88">
        <v>1071.5899999999999</v>
      </c>
      <c r="L287" s="89">
        <v>13627.69</v>
      </c>
      <c r="M287" s="82" t="str">
        <f t="shared" si="20"/>
        <v>DC</v>
      </c>
      <c r="N287" s="82" t="s">
        <v>971</v>
      </c>
      <c r="P287" s="75">
        <f>VLOOKUP(F287,[1]!REGTEaflewerdatum,4,0)</f>
        <v>41596</v>
      </c>
      <c r="Q287" s="91">
        <f t="shared" si="21"/>
        <v>41603</v>
      </c>
      <c r="T287" s="94">
        <f t="shared" si="22"/>
        <v>41622</v>
      </c>
      <c r="U287" s="80">
        <f t="shared" si="23"/>
        <v>19</v>
      </c>
      <c r="W287" s="95">
        <f t="shared" si="24"/>
        <v>19</v>
      </c>
    </row>
    <row r="288" spans="1:23" hidden="1" x14ac:dyDescent="0.5">
      <c r="A288" s="83">
        <v>678953</v>
      </c>
      <c r="B288" s="84"/>
      <c r="C288" s="85" t="s">
        <v>10</v>
      </c>
      <c r="D288" s="86">
        <v>13786</v>
      </c>
      <c r="E288" s="87"/>
      <c r="F288" s="86">
        <v>2803</v>
      </c>
      <c r="G288" s="84">
        <v>41603</v>
      </c>
      <c r="H288" s="84">
        <v>41599</v>
      </c>
      <c r="I288" s="85" t="s">
        <v>24</v>
      </c>
      <c r="J288" s="88">
        <v>735.64</v>
      </c>
      <c r="K288" s="88">
        <v>103</v>
      </c>
      <c r="L288" s="89">
        <v>838.64</v>
      </c>
      <c r="M288" s="82" t="str">
        <f t="shared" si="20"/>
        <v>DC</v>
      </c>
      <c r="N288" s="82" t="s">
        <v>971</v>
      </c>
      <c r="P288" s="75">
        <f>VLOOKUP(F288,[1]!REGTEaflewerdatum,4,0)</f>
        <v>41600</v>
      </c>
      <c r="Q288" s="91">
        <f t="shared" si="21"/>
        <v>41603</v>
      </c>
      <c r="T288" s="94">
        <f t="shared" si="22"/>
        <v>41622</v>
      </c>
      <c r="U288" s="80">
        <f t="shared" si="23"/>
        <v>19</v>
      </c>
      <c r="W288" s="95">
        <f t="shared" si="24"/>
        <v>19</v>
      </c>
    </row>
    <row r="289" spans="1:23" hidden="1" x14ac:dyDescent="0.5">
      <c r="A289" s="83">
        <v>680823</v>
      </c>
      <c r="B289" s="84"/>
      <c r="C289" s="85" t="s">
        <v>10</v>
      </c>
      <c r="D289" s="86">
        <v>13797</v>
      </c>
      <c r="E289" s="87"/>
      <c r="F289" s="86">
        <v>2598</v>
      </c>
      <c r="G289" s="84">
        <v>41603</v>
      </c>
      <c r="H289" s="84">
        <v>41602</v>
      </c>
      <c r="I289" s="85" t="s">
        <v>24</v>
      </c>
      <c r="J289" s="88">
        <v>810.36</v>
      </c>
      <c r="K289" s="88">
        <v>113.46</v>
      </c>
      <c r="L289" s="89">
        <v>923.82</v>
      </c>
      <c r="M289" s="82" t="str">
        <f t="shared" si="20"/>
        <v>DC</v>
      </c>
      <c r="N289" s="82" t="s">
        <v>971</v>
      </c>
      <c r="P289" s="75">
        <f>VLOOKUP(F289,[1]!REGTEaflewerdatum,4,0)</f>
        <v>41603</v>
      </c>
      <c r="Q289" s="91" t="str">
        <f t="shared" si="21"/>
        <v>ok</v>
      </c>
      <c r="T289" s="94">
        <f t="shared" si="22"/>
        <v>41622</v>
      </c>
      <c r="U289" s="80">
        <f t="shared" si="23"/>
        <v>19</v>
      </c>
      <c r="W289" s="95">
        <f t="shared" si="24"/>
        <v>19</v>
      </c>
    </row>
    <row r="290" spans="1:23" hidden="1" x14ac:dyDescent="0.5">
      <c r="A290" s="83">
        <v>680824</v>
      </c>
      <c r="B290" s="84"/>
      <c r="C290" s="85" t="s">
        <v>10</v>
      </c>
      <c r="D290" s="86">
        <v>13798</v>
      </c>
      <c r="E290" s="87"/>
      <c r="F290" s="86">
        <v>2601</v>
      </c>
      <c r="G290" s="84">
        <v>41603</v>
      </c>
      <c r="H290" s="84">
        <v>41602</v>
      </c>
      <c r="I290" s="85" t="s">
        <v>24</v>
      </c>
      <c r="J290" s="88">
        <v>67377.34</v>
      </c>
      <c r="K290" s="88">
        <v>5798.65</v>
      </c>
      <c r="L290" s="89">
        <v>73175.990000000005</v>
      </c>
      <c r="M290" s="82" t="str">
        <f t="shared" si="20"/>
        <v>DC</v>
      </c>
      <c r="N290" s="82" t="s">
        <v>971</v>
      </c>
      <c r="P290" s="75">
        <f>VLOOKUP(F290,[1]!REGTEaflewerdatum,4,0)</f>
        <v>41603</v>
      </c>
      <c r="Q290" s="91" t="str">
        <f t="shared" si="21"/>
        <v>ok</v>
      </c>
      <c r="T290" s="94">
        <f t="shared" si="22"/>
        <v>41622</v>
      </c>
      <c r="U290" s="80">
        <f t="shared" si="23"/>
        <v>19</v>
      </c>
      <c r="W290" s="95">
        <f t="shared" si="24"/>
        <v>19</v>
      </c>
    </row>
    <row r="291" spans="1:23" hidden="1" x14ac:dyDescent="0.5">
      <c r="A291" s="83">
        <v>680825</v>
      </c>
      <c r="B291" s="84"/>
      <c r="C291" s="85" t="s">
        <v>10</v>
      </c>
      <c r="D291" s="86">
        <v>13799</v>
      </c>
      <c r="E291" s="87"/>
      <c r="F291" s="86">
        <v>2635</v>
      </c>
      <c r="G291" s="84">
        <v>41603</v>
      </c>
      <c r="H291" s="84">
        <v>41602</v>
      </c>
      <c r="I291" s="85" t="s">
        <v>24</v>
      </c>
      <c r="J291" s="88">
        <v>44517.440000000002</v>
      </c>
      <c r="K291" s="88">
        <v>5699.47</v>
      </c>
      <c r="L291" s="89">
        <v>50216.91</v>
      </c>
      <c r="M291" s="82" t="str">
        <f t="shared" si="20"/>
        <v>DC</v>
      </c>
      <c r="N291" s="82" t="s">
        <v>971</v>
      </c>
      <c r="P291" s="75">
        <f>VLOOKUP(F291,[1]!REGTEaflewerdatum,4,0)</f>
        <v>41603</v>
      </c>
      <c r="Q291" s="91" t="str">
        <f t="shared" si="21"/>
        <v>ok</v>
      </c>
      <c r="T291" s="94">
        <f t="shared" si="22"/>
        <v>41622</v>
      </c>
      <c r="U291" s="80">
        <f t="shared" si="23"/>
        <v>19</v>
      </c>
      <c r="W291" s="95">
        <f t="shared" si="24"/>
        <v>19</v>
      </c>
    </row>
    <row r="292" spans="1:23" hidden="1" x14ac:dyDescent="0.5">
      <c r="A292" s="83">
        <v>680826</v>
      </c>
      <c r="B292" s="84"/>
      <c r="C292" s="85" t="s">
        <v>10</v>
      </c>
      <c r="D292" s="86">
        <v>13800</v>
      </c>
      <c r="E292" s="87"/>
      <c r="F292" s="97">
        <v>2946</v>
      </c>
      <c r="G292" s="84">
        <v>41603</v>
      </c>
      <c r="H292" s="84">
        <v>41602</v>
      </c>
      <c r="I292" s="85" t="s">
        <v>24</v>
      </c>
      <c r="J292" s="88">
        <v>3833.4</v>
      </c>
      <c r="K292" s="88">
        <v>536.67999999999995</v>
      </c>
      <c r="L292" s="89">
        <v>4370.08</v>
      </c>
      <c r="M292" s="82" t="str">
        <f t="shared" si="20"/>
        <v>DC</v>
      </c>
      <c r="N292" s="82" t="s">
        <v>971</v>
      </c>
      <c r="P292" s="75">
        <f>VLOOKUP(F292,[1]!REGTEaflewerdatum,4,0)</f>
        <v>41613</v>
      </c>
      <c r="Q292" s="91">
        <f t="shared" si="21"/>
        <v>41603</v>
      </c>
      <c r="T292" s="94">
        <f t="shared" si="22"/>
        <v>41622</v>
      </c>
      <c r="U292" s="80">
        <f t="shared" si="23"/>
        <v>19</v>
      </c>
      <c r="W292" s="95">
        <f t="shared" si="24"/>
        <v>19</v>
      </c>
    </row>
    <row r="293" spans="1:23" hidden="1" x14ac:dyDescent="0.5">
      <c r="A293" s="83">
        <v>680828</v>
      </c>
      <c r="B293" s="84"/>
      <c r="C293" s="85" t="s">
        <v>10</v>
      </c>
      <c r="D293" s="86">
        <v>13792</v>
      </c>
      <c r="E293" s="87"/>
      <c r="F293" s="86">
        <v>2601</v>
      </c>
      <c r="G293" s="84">
        <v>41603</v>
      </c>
      <c r="H293" s="84">
        <v>41602</v>
      </c>
      <c r="I293" s="85" t="s">
        <v>24</v>
      </c>
      <c r="J293" s="88">
        <v>3351.73</v>
      </c>
      <c r="K293" s="88">
        <v>435.19</v>
      </c>
      <c r="L293" s="89">
        <v>3786.92</v>
      </c>
      <c r="M293" s="82" t="str">
        <f t="shared" si="20"/>
        <v>DC</v>
      </c>
      <c r="N293" s="82" t="s">
        <v>971</v>
      </c>
      <c r="P293" s="75">
        <f>VLOOKUP(F293,[1]!REGTEaflewerdatum,4,0)</f>
        <v>41603</v>
      </c>
      <c r="Q293" s="91" t="str">
        <f t="shared" si="21"/>
        <v>ok</v>
      </c>
      <c r="T293" s="94">
        <f t="shared" si="22"/>
        <v>41622</v>
      </c>
      <c r="U293" s="80">
        <f t="shared" si="23"/>
        <v>19</v>
      </c>
      <c r="W293" s="95">
        <f t="shared" si="24"/>
        <v>19</v>
      </c>
    </row>
    <row r="294" spans="1:23" hidden="1" x14ac:dyDescent="0.5">
      <c r="A294" s="83">
        <v>680829</v>
      </c>
      <c r="B294" s="84"/>
      <c r="C294" s="85" t="s">
        <v>10</v>
      </c>
      <c r="D294" s="86">
        <v>13793</v>
      </c>
      <c r="E294" s="87"/>
      <c r="F294" s="86">
        <v>2635</v>
      </c>
      <c r="G294" s="84">
        <v>41603</v>
      </c>
      <c r="H294" s="84">
        <v>41602</v>
      </c>
      <c r="I294" s="85" t="s">
        <v>24</v>
      </c>
      <c r="J294" s="88">
        <v>9705.58</v>
      </c>
      <c r="K294" s="88">
        <v>1141.8800000000001</v>
      </c>
      <c r="L294" s="89">
        <v>10847.46</v>
      </c>
      <c r="M294" s="82" t="str">
        <f t="shared" si="20"/>
        <v>DC</v>
      </c>
      <c r="N294" s="82" t="s">
        <v>971</v>
      </c>
      <c r="P294" s="75">
        <f>VLOOKUP(F294,[1]!REGTEaflewerdatum,4,0)</f>
        <v>41603</v>
      </c>
      <c r="Q294" s="91" t="str">
        <f t="shared" si="21"/>
        <v>ok</v>
      </c>
      <c r="T294" s="94">
        <f t="shared" si="22"/>
        <v>41622</v>
      </c>
      <c r="U294" s="80">
        <f t="shared" si="23"/>
        <v>19</v>
      </c>
      <c r="W294" s="95">
        <f t="shared" si="24"/>
        <v>19</v>
      </c>
    </row>
    <row r="295" spans="1:23" hidden="1" x14ac:dyDescent="0.5">
      <c r="A295" s="83">
        <v>680830</v>
      </c>
      <c r="B295" s="84"/>
      <c r="C295" s="85" t="s">
        <v>10</v>
      </c>
      <c r="D295" s="86">
        <v>13794</v>
      </c>
      <c r="E295" s="87"/>
      <c r="F295" s="86">
        <v>2808</v>
      </c>
      <c r="G295" s="84">
        <v>41603</v>
      </c>
      <c r="H295" s="84">
        <v>41602</v>
      </c>
      <c r="I295" s="85" t="s">
        <v>24</v>
      </c>
      <c r="J295" s="88">
        <v>71977.5</v>
      </c>
      <c r="K295" s="88">
        <v>10076.85</v>
      </c>
      <c r="L295" s="89">
        <v>82054.350000000006</v>
      </c>
      <c r="M295" s="82" t="str">
        <f t="shared" si="20"/>
        <v>DC</v>
      </c>
      <c r="N295" s="82" t="s">
        <v>971</v>
      </c>
      <c r="P295" s="75">
        <f>VLOOKUP(F295,[1]!REGTEaflewerdatum,4,0)</f>
        <v>41603</v>
      </c>
      <c r="Q295" s="91" t="str">
        <f t="shared" si="21"/>
        <v>ok</v>
      </c>
      <c r="T295" s="94">
        <f t="shared" si="22"/>
        <v>41622</v>
      </c>
      <c r="U295" s="80">
        <f t="shared" si="23"/>
        <v>19</v>
      </c>
      <c r="W295" s="95">
        <f t="shared" si="24"/>
        <v>19</v>
      </c>
    </row>
    <row r="296" spans="1:23" hidden="1" x14ac:dyDescent="0.5">
      <c r="A296" s="83">
        <v>680831</v>
      </c>
      <c r="B296" s="84"/>
      <c r="C296" s="85" t="s">
        <v>10</v>
      </c>
      <c r="D296" s="86">
        <v>13795</v>
      </c>
      <c r="E296" s="87"/>
      <c r="F296" s="86">
        <v>2819</v>
      </c>
      <c r="G296" s="84">
        <v>41603</v>
      </c>
      <c r="H296" s="84">
        <v>41602</v>
      </c>
      <c r="I296" s="85" t="s">
        <v>24</v>
      </c>
      <c r="J296" s="88">
        <v>29677.56</v>
      </c>
      <c r="K296" s="88">
        <v>3774.32</v>
      </c>
      <c r="L296" s="89">
        <v>33451.879999999997</v>
      </c>
      <c r="M296" s="82" t="str">
        <f t="shared" si="20"/>
        <v>DC</v>
      </c>
      <c r="N296" s="82" t="s">
        <v>971</v>
      </c>
      <c r="P296" s="75">
        <f>VLOOKUP(F296,[1]!REGTEaflewerdatum,4,0)</f>
        <v>41603</v>
      </c>
      <c r="Q296" s="91" t="str">
        <f t="shared" si="21"/>
        <v>ok</v>
      </c>
      <c r="T296" s="94">
        <f t="shared" si="22"/>
        <v>41622</v>
      </c>
      <c r="U296" s="80">
        <f t="shared" si="23"/>
        <v>19</v>
      </c>
      <c r="W296" s="95">
        <f t="shared" si="24"/>
        <v>19</v>
      </c>
    </row>
    <row r="297" spans="1:23" hidden="1" x14ac:dyDescent="0.5">
      <c r="A297" s="83">
        <v>680832</v>
      </c>
      <c r="B297" s="84"/>
      <c r="C297" s="85" t="s">
        <v>10</v>
      </c>
      <c r="D297" s="86">
        <v>13796</v>
      </c>
      <c r="E297" s="87"/>
      <c r="F297" s="86">
        <v>2820</v>
      </c>
      <c r="G297" s="84">
        <v>41603</v>
      </c>
      <c r="H297" s="84">
        <v>41602</v>
      </c>
      <c r="I297" s="85" t="s">
        <v>24</v>
      </c>
      <c r="J297" s="88">
        <v>4394.75</v>
      </c>
      <c r="K297" s="88">
        <v>0</v>
      </c>
      <c r="L297" s="89">
        <v>4394.75</v>
      </c>
      <c r="M297" s="82" t="str">
        <f t="shared" si="20"/>
        <v>DC</v>
      </c>
      <c r="N297" s="82" t="s">
        <v>971</v>
      </c>
      <c r="P297" s="75">
        <f>VLOOKUP(F297,[1]!REGTEaflewerdatum,4,0)</f>
        <v>41603</v>
      </c>
      <c r="Q297" s="91" t="str">
        <f t="shared" si="21"/>
        <v>ok</v>
      </c>
      <c r="T297" s="94">
        <f t="shared" si="22"/>
        <v>41622</v>
      </c>
      <c r="U297" s="80">
        <f t="shared" si="23"/>
        <v>19</v>
      </c>
      <c r="W297" s="95">
        <f t="shared" si="24"/>
        <v>19</v>
      </c>
    </row>
    <row r="298" spans="1:23" hidden="1" x14ac:dyDescent="0.5">
      <c r="A298" s="83">
        <v>680833</v>
      </c>
      <c r="B298" s="84"/>
      <c r="C298" s="85" t="s">
        <v>10</v>
      </c>
      <c r="D298" s="86">
        <v>13787</v>
      </c>
      <c r="E298" s="87"/>
      <c r="F298" s="86">
        <v>2819</v>
      </c>
      <c r="G298" s="84">
        <v>41603</v>
      </c>
      <c r="H298" s="84">
        <v>41602</v>
      </c>
      <c r="I298" s="85" t="s">
        <v>24</v>
      </c>
      <c r="J298" s="88">
        <v>4484.8599999999997</v>
      </c>
      <c r="K298" s="88">
        <v>541.22</v>
      </c>
      <c r="L298" s="89">
        <v>5026.08</v>
      </c>
      <c r="M298" s="82" t="str">
        <f t="shared" si="20"/>
        <v>DC</v>
      </c>
      <c r="N298" s="82" t="s">
        <v>971</v>
      </c>
      <c r="P298" s="75">
        <f>VLOOKUP(F298,[1]!REGTEaflewerdatum,4,0)</f>
        <v>41603</v>
      </c>
      <c r="Q298" s="91" t="str">
        <f t="shared" si="21"/>
        <v>ok</v>
      </c>
      <c r="T298" s="94">
        <f t="shared" si="22"/>
        <v>41622</v>
      </c>
      <c r="U298" s="80">
        <f t="shared" si="23"/>
        <v>19</v>
      </c>
      <c r="W298" s="95">
        <f t="shared" si="24"/>
        <v>19</v>
      </c>
    </row>
    <row r="299" spans="1:23" hidden="1" x14ac:dyDescent="0.5">
      <c r="A299" s="83">
        <v>680834</v>
      </c>
      <c r="B299" s="84"/>
      <c r="C299" s="85" t="s">
        <v>10</v>
      </c>
      <c r="D299" s="86">
        <v>13788</v>
      </c>
      <c r="E299" s="87"/>
      <c r="F299" s="86">
        <v>2820</v>
      </c>
      <c r="G299" s="84">
        <v>41603</v>
      </c>
      <c r="H299" s="84">
        <v>41602</v>
      </c>
      <c r="I299" s="85" t="s">
        <v>24</v>
      </c>
      <c r="J299" s="88">
        <v>8417.17</v>
      </c>
      <c r="K299" s="88">
        <v>0</v>
      </c>
      <c r="L299" s="89">
        <v>8417.17</v>
      </c>
      <c r="M299" s="82" t="str">
        <f t="shared" si="20"/>
        <v>DC</v>
      </c>
      <c r="N299" s="82" t="s">
        <v>971</v>
      </c>
      <c r="P299" s="75">
        <f>VLOOKUP(F299,[1]!REGTEaflewerdatum,4,0)</f>
        <v>41603</v>
      </c>
      <c r="Q299" s="91" t="str">
        <f t="shared" si="21"/>
        <v>ok</v>
      </c>
      <c r="T299" s="94">
        <f t="shared" si="22"/>
        <v>41622</v>
      </c>
      <c r="U299" s="80">
        <f t="shared" si="23"/>
        <v>19</v>
      </c>
      <c r="W299" s="95">
        <f t="shared" si="24"/>
        <v>19</v>
      </c>
    </row>
    <row r="300" spans="1:23" hidden="1" x14ac:dyDescent="0.5">
      <c r="A300" s="83">
        <v>680835</v>
      </c>
      <c r="B300" s="84"/>
      <c r="C300" s="85" t="s">
        <v>10</v>
      </c>
      <c r="D300" s="86">
        <v>13789</v>
      </c>
      <c r="E300" s="87"/>
      <c r="F300" s="86">
        <v>2714</v>
      </c>
      <c r="G300" s="84">
        <v>41603</v>
      </c>
      <c r="H300" s="84">
        <v>41602</v>
      </c>
      <c r="I300" s="85" t="s">
        <v>24</v>
      </c>
      <c r="J300" s="88">
        <v>68.58</v>
      </c>
      <c r="K300" s="88">
        <v>9.6</v>
      </c>
      <c r="L300" s="89">
        <v>78.180000000000007</v>
      </c>
      <c r="M300" s="82" t="str">
        <f t="shared" si="20"/>
        <v>DC</v>
      </c>
      <c r="N300" s="82" t="s">
        <v>971</v>
      </c>
      <c r="P300" s="75">
        <f>VLOOKUP(F300,[1]!REGTEaflewerdatum,4,0)</f>
        <v>41579</v>
      </c>
      <c r="Q300" s="91">
        <f t="shared" si="21"/>
        <v>41603</v>
      </c>
      <c r="T300" s="94">
        <f t="shared" si="22"/>
        <v>41622</v>
      </c>
      <c r="U300" s="80">
        <f t="shared" si="23"/>
        <v>19</v>
      </c>
      <c r="W300" s="95">
        <f t="shared" si="24"/>
        <v>19</v>
      </c>
    </row>
    <row r="301" spans="1:23" hidden="1" x14ac:dyDescent="0.5">
      <c r="A301" s="83">
        <v>680836</v>
      </c>
      <c r="B301" s="84"/>
      <c r="C301" s="85" t="s">
        <v>10</v>
      </c>
      <c r="D301" s="86">
        <v>13790</v>
      </c>
      <c r="E301" s="87"/>
      <c r="F301" s="86">
        <v>2713</v>
      </c>
      <c r="G301" s="84">
        <v>41603</v>
      </c>
      <c r="H301" s="84">
        <v>41602</v>
      </c>
      <c r="I301" s="85" t="s">
        <v>24</v>
      </c>
      <c r="J301" s="88">
        <v>3713</v>
      </c>
      <c r="K301" s="88">
        <v>519.82000000000005</v>
      </c>
      <c r="L301" s="89">
        <v>4232.82</v>
      </c>
      <c r="M301" s="82" t="str">
        <f t="shared" si="20"/>
        <v>DC</v>
      </c>
      <c r="N301" s="82" t="s">
        <v>971</v>
      </c>
      <c r="P301" s="75">
        <f>VLOOKUP(F301,[1]!REGTEaflewerdatum,4,0)</f>
        <v>41579</v>
      </c>
      <c r="Q301" s="91">
        <f t="shared" si="21"/>
        <v>41603</v>
      </c>
      <c r="T301" s="94">
        <f t="shared" si="22"/>
        <v>41622</v>
      </c>
      <c r="U301" s="80">
        <f t="shared" si="23"/>
        <v>19</v>
      </c>
      <c r="W301" s="95">
        <f t="shared" si="24"/>
        <v>19</v>
      </c>
    </row>
    <row r="302" spans="1:23" hidden="1" x14ac:dyDescent="0.5">
      <c r="A302" s="83" t="s">
        <v>146</v>
      </c>
      <c r="B302" s="84"/>
      <c r="C302" s="85" t="s">
        <v>10</v>
      </c>
      <c r="D302" s="86">
        <v>13770</v>
      </c>
      <c r="E302" s="87"/>
      <c r="F302" s="86">
        <v>2800</v>
      </c>
      <c r="G302" s="84">
        <v>41603</v>
      </c>
      <c r="H302" s="84">
        <v>41600</v>
      </c>
      <c r="I302" s="85" t="s">
        <v>123</v>
      </c>
      <c r="J302" s="88">
        <v>5588</v>
      </c>
      <c r="K302" s="88">
        <v>0</v>
      </c>
      <c r="L302" s="89">
        <v>5588</v>
      </c>
      <c r="M302" s="82" t="str">
        <f t="shared" si="20"/>
        <v>DI</v>
      </c>
      <c r="N302" s="82" t="s">
        <v>971</v>
      </c>
      <c r="P302" s="75">
        <f>VLOOKUP(F302,[1]!REGTEaflewerdatum,4,0)</f>
        <v>41597</v>
      </c>
      <c r="Q302" s="91">
        <f t="shared" si="21"/>
        <v>41603</v>
      </c>
      <c r="R302" s="92" t="s">
        <v>327</v>
      </c>
      <c r="S302" s="93">
        <f>G302+7</f>
        <v>41610</v>
      </c>
      <c r="T302" s="94">
        <f t="shared" si="22"/>
        <v>41604</v>
      </c>
      <c r="U302" s="80">
        <f t="shared" si="23"/>
        <v>1</v>
      </c>
      <c r="W302" s="95">
        <f t="shared" si="24"/>
        <v>1</v>
      </c>
    </row>
    <row r="303" spans="1:23" hidden="1" x14ac:dyDescent="0.5">
      <c r="A303" s="83">
        <v>678951</v>
      </c>
      <c r="B303" s="84"/>
      <c r="C303" s="85" t="s">
        <v>10</v>
      </c>
      <c r="D303" s="86">
        <v>13784</v>
      </c>
      <c r="E303" s="87"/>
      <c r="F303" s="86">
        <v>2946</v>
      </c>
      <c r="G303" s="84">
        <v>41604</v>
      </c>
      <c r="H303" s="84">
        <v>41604</v>
      </c>
      <c r="I303" s="85" t="s">
        <v>24</v>
      </c>
      <c r="J303" s="88">
        <v>376.4</v>
      </c>
      <c r="K303" s="88">
        <v>52.7</v>
      </c>
      <c r="L303" s="89">
        <v>429.1</v>
      </c>
      <c r="M303" s="82" t="str">
        <f t="shared" si="20"/>
        <v>DC</v>
      </c>
      <c r="N303" s="82" t="s">
        <v>971</v>
      </c>
      <c r="P303" s="75">
        <f>VLOOKUP(F303,[1]!REGTEaflewerdatum,4,0)</f>
        <v>41613</v>
      </c>
      <c r="Q303" s="91">
        <f t="shared" si="21"/>
        <v>41604</v>
      </c>
      <c r="T303" s="94">
        <f t="shared" si="22"/>
        <v>41623</v>
      </c>
      <c r="U303" s="80">
        <f t="shared" si="23"/>
        <v>19</v>
      </c>
      <c r="W303" s="95">
        <f t="shared" si="24"/>
        <v>19</v>
      </c>
    </row>
    <row r="304" spans="1:23" hidden="1" x14ac:dyDescent="0.5">
      <c r="A304" s="83">
        <v>678952</v>
      </c>
      <c r="B304" s="84"/>
      <c r="C304" s="85" t="s">
        <v>10</v>
      </c>
      <c r="D304" s="86">
        <v>13785</v>
      </c>
      <c r="E304" s="87"/>
      <c r="F304" s="86">
        <v>2946</v>
      </c>
      <c r="G304" s="84">
        <v>41604</v>
      </c>
      <c r="H304" s="84">
        <v>41599</v>
      </c>
      <c r="I304" s="85" t="s">
        <v>24</v>
      </c>
      <c r="J304" s="88">
        <v>376.4</v>
      </c>
      <c r="K304" s="88">
        <v>52.7</v>
      </c>
      <c r="L304" s="89">
        <v>429.1</v>
      </c>
      <c r="M304" s="82" t="str">
        <f t="shared" si="20"/>
        <v>DC</v>
      </c>
      <c r="N304" s="82" t="s">
        <v>971</v>
      </c>
      <c r="P304" s="75">
        <f>VLOOKUP(F304,[1]!REGTEaflewerdatum,4,0)</f>
        <v>41613</v>
      </c>
      <c r="Q304" s="91">
        <f t="shared" si="21"/>
        <v>41604</v>
      </c>
      <c r="T304" s="94">
        <f t="shared" si="22"/>
        <v>41623</v>
      </c>
      <c r="U304" s="80">
        <f t="shared" si="23"/>
        <v>19</v>
      </c>
      <c r="W304" s="95">
        <f t="shared" si="24"/>
        <v>19</v>
      </c>
    </row>
    <row r="305" spans="1:23" hidden="1" x14ac:dyDescent="0.5">
      <c r="A305" s="83" t="s">
        <v>153</v>
      </c>
      <c r="B305" s="84"/>
      <c r="C305" s="85" t="s">
        <v>10</v>
      </c>
      <c r="D305" s="86">
        <v>13812</v>
      </c>
      <c r="E305" s="87"/>
      <c r="F305" s="86">
        <v>2835</v>
      </c>
      <c r="G305" s="84">
        <v>41604</v>
      </c>
      <c r="H305" s="84">
        <v>41601</v>
      </c>
      <c r="I305" s="85" t="s">
        <v>81</v>
      </c>
      <c r="J305" s="88">
        <v>240</v>
      </c>
      <c r="K305" s="88">
        <v>0</v>
      </c>
      <c r="L305" s="89">
        <v>240</v>
      </c>
      <c r="M305" s="82" t="str">
        <f t="shared" si="20"/>
        <v>DI</v>
      </c>
      <c r="N305" s="82" t="s">
        <v>971</v>
      </c>
      <c r="P305" s="75">
        <f>VLOOKUP(F305,[1]!REGTEaflewerdatum,4,0)</f>
        <v>41601</v>
      </c>
      <c r="Q305" s="91">
        <f t="shared" si="21"/>
        <v>41604</v>
      </c>
      <c r="R305" s="92" t="s">
        <v>329</v>
      </c>
      <c r="S305" s="93">
        <f>G305</f>
        <v>41604</v>
      </c>
      <c r="T305" s="94">
        <f t="shared" si="22"/>
        <v>41606</v>
      </c>
      <c r="U305" s="80">
        <f t="shared" si="23"/>
        <v>2</v>
      </c>
      <c r="W305" s="95">
        <f t="shared" si="24"/>
        <v>2</v>
      </c>
    </row>
    <row r="306" spans="1:23" hidden="1" x14ac:dyDescent="0.5">
      <c r="A306" s="83" t="s">
        <v>156</v>
      </c>
      <c r="B306" s="84"/>
      <c r="C306" s="85" t="s">
        <v>10</v>
      </c>
      <c r="D306" s="86">
        <v>13808</v>
      </c>
      <c r="E306" s="87"/>
      <c r="F306" s="86">
        <v>2840</v>
      </c>
      <c r="G306" s="84">
        <v>41604</v>
      </c>
      <c r="H306" s="84">
        <v>41604</v>
      </c>
      <c r="I306" s="85" t="s">
        <v>64</v>
      </c>
      <c r="J306" s="88">
        <v>600</v>
      </c>
      <c r="K306" s="88">
        <v>0</v>
      </c>
      <c r="L306" s="89">
        <v>600</v>
      </c>
      <c r="M306" s="82" t="str">
        <f t="shared" si="20"/>
        <v>DI</v>
      </c>
      <c r="N306" s="82" t="s">
        <v>971</v>
      </c>
      <c r="P306" s="75">
        <f>VLOOKUP(F306,[1]!REGTEaflewerdatum,4,0)</f>
        <v>41604</v>
      </c>
      <c r="Q306" s="91" t="str">
        <f t="shared" si="21"/>
        <v>ok</v>
      </c>
      <c r="R306" s="92" t="s">
        <v>329</v>
      </c>
      <c r="S306" s="93">
        <f>G306+3</f>
        <v>41607</v>
      </c>
      <c r="T306" s="94">
        <f t="shared" si="22"/>
        <v>41605</v>
      </c>
      <c r="U306" s="80">
        <f t="shared" si="23"/>
        <v>1</v>
      </c>
      <c r="W306" s="95">
        <f t="shared" si="24"/>
        <v>1</v>
      </c>
    </row>
    <row r="307" spans="1:23" hidden="1" x14ac:dyDescent="0.5">
      <c r="A307" s="83" t="s">
        <v>157</v>
      </c>
      <c r="B307" s="84"/>
      <c r="C307" s="85" t="s">
        <v>10</v>
      </c>
      <c r="D307" s="86">
        <v>13814</v>
      </c>
      <c r="E307" s="87"/>
      <c r="F307" s="86">
        <v>2846</v>
      </c>
      <c r="G307" s="84">
        <v>41604</v>
      </c>
      <c r="H307" s="84">
        <v>41600</v>
      </c>
      <c r="I307" s="85" t="s">
        <v>64</v>
      </c>
      <c r="J307" s="88">
        <v>900</v>
      </c>
      <c r="K307" s="88">
        <v>0</v>
      </c>
      <c r="L307" s="89">
        <v>900</v>
      </c>
      <c r="M307" s="82" t="str">
        <f t="shared" si="20"/>
        <v>DI</v>
      </c>
      <c r="N307" s="82" t="s">
        <v>971</v>
      </c>
      <c r="P307" s="75">
        <f>VLOOKUP(F307,[1]!REGTEaflewerdatum,4,0)</f>
        <v>41604</v>
      </c>
      <c r="Q307" s="91" t="str">
        <f t="shared" si="21"/>
        <v>ok</v>
      </c>
      <c r="R307" s="92" t="s">
        <v>329</v>
      </c>
      <c r="S307" s="93">
        <f>G307+3</f>
        <v>41607</v>
      </c>
      <c r="T307" s="94">
        <f t="shared" si="22"/>
        <v>41605</v>
      </c>
      <c r="U307" s="80">
        <f t="shared" si="23"/>
        <v>1</v>
      </c>
      <c r="W307" s="95">
        <f t="shared" si="24"/>
        <v>1</v>
      </c>
    </row>
    <row r="308" spans="1:23" x14ac:dyDescent="0.5">
      <c r="A308" s="83">
        <v>1802</v>
      </c>
      <c r="B308" s="84"/>
      <c r="C308" s="85" t="s">
        <v>10</v>
      </c>
      <c r="D308" s="86">
        <v>13815</v>
      </c>
      <c r="E308" s="87"/>
      <c r="F308" s="86">
        <v>2836</v>
      </c>
      <c r="G308" s="84">
        <v>41604</v>
      </c>
      <c r="H308" s="84">
        <v>41603</v>
      </c>
      <c r="I308" s="85" t="s">
        <v>13</v>
      </c>
      <c r="J308" s="88">
        <v>432</v>
      </c>
      <c r="K308" s="88">
        <v>12.1</v>
      </c>
      <c r="L308" s="89">
        <v>444.1</v>
      </c>
      <c r="M308" s="82" t="str">
        <f t="shared" si="20"/>
        <v>DS</v>
      </c>
      <c r="N308" s="82" t="s">
        <v>971</v>
      </c>
      <c r="P308" s="75">
        <f>VLOOKUP(F308,[1]!REGTEaflewerdatum,4,0)</f>
        <v>41603</v>
      </c>
      <c r="Q308" s="91">
        <f t="shared" si="21"/>
        <v>41604</v>
      </c>
      <c r="T308" s="94">
        <f t="shared" si="22"/>
        <v>41634</v>
      </c>
      <c r="U308" s="80">
        <f t="shared" si="23"/>
        <v>30</v>
      </c>
      <c r="W308" s="95">
        <f t="shared" si="24"/>
        <v>30</v>
      </c>
    </row>
    <row r="309" spans="1:23" x14ac:dyDescent="0.5">
      <c r="A309" s="83">
        <v>11856582</v>
      </c>
      <c r="B309" s="84"/>
      <c r="C309" s="85" t="s">
        <v>10</v>
      </c>
      <c r="D309" s="86">
        <v>13804</v>
      </c>
      <c r="E309" s="87"/>
      <c r="F309" s="86">
        <v>2828</v>
      </c>
      <c r="G309" s="84">
        <v>41604</v>
      </c>
      <c r="H309" s="84">
        <v>41600</v>
      </c>
      <c r="I309" s="85" t="s">
        <v>14</v>
      </c>
      <c r="J309" s="88">
        <v>2977.16</v>
      </c>
      <c r="K309" s="88">
        <v>310.70999999999998</v>
      </c>
      <c r="L309" s="89">
        <v>3287.87</v>
      </c>
      <c r="M309" s="82" t="str">
        <f t="shared" si="20"/>
        <v>DS</v>
      </c>
      <c r="N309" s="82" t="s">
        <v>971</v>
      </c>
      <c r="P309" s="75">
        <f>VLOOKUP(F309,[1]!REGTEaflewerdatum,4,0)</f>
        <v>41601</v>
      </c>
      <c r="Q309" s="91">
        <f t="shared" si="21"/>
        <v>41604</v>
      </c>
      <c r="T309" s="94">
        <f t="shared" si="22"/>
        <v>41634</v>
      </c>
      <c r="U309" s="80">
        <f t="shared" si="23"/>
        <v>30</v>
      </c>
      <c r="W309" s="95">
        <f t="shared" si="24"/>
        <v>30</v>
      </c>
    </row>
    <row r="310" spans="1:23" x14ac:dyDescent="0.5">
      <c r="A310" s="83">
        <v>11856583</v>
      </c>
      <c r="B310" s="84"/>
      <c r="C310" s="85" t="s">
        <v>10</v>
      </c>
      <c r="D310" s="86">
        <v>13806</v>
      </c>
      <c r="E310" s="87"/>
      <c r="F310" s="86">
        <v>2832</v>
      </c>
      <c r="G310" s="84">
        <v>41604</v>
      </c>
      <c r="H310" s="84">
        <v>41601</v>
      </c>
      <c r="I310" s="85" t="s">
        <v>14</v>
      </c>
      <c r="J310" s="88">
        <v>2198.8200000000002</v>
      </c>
      <c r="K310" s="88">
        <v>307.83</v>
      </c>
      <c r="L310" s="89">
        <v>2506.65</v>
      </c>
      <c r="M310" s="82" t="str">
        <f t="shared" si="20"/>
        <v>DS</v>
      </c>
      <c r="N310" s="82" t="s">
        <v>971</v>
      </c>
      <c r="P310" s="75">
        <f>VLOOKUP(F310,[1]!REGTEaflewerdatum,4,0)</f>
        <v>41601</v>
      </c>
      <c r="Q310" s="91">
        <f t="shared" si="21"/>
        <v>41604</v>
      </c>
      <c r="T310" s="94">
        <f t="shared" si="22"/>
        <v>41634</v>
      </c>
      <c r="U310" s="80">
        <f t="shared" si="23"/>
        <v>30</v>
      </c>
      <c r="W310" s="95">
        <f t="shared" si="24"/>
        <v>30</v>
      </c>
    </row>
    <row r="311" spans="1:23" x14ac:dyDescent="0.5">
      <c r="A311" s="83">
        <v>11856583</v>
      </c>
      <c r="B311" s="84"/>
      <c r="C311" s="85" t="s">
        <v>15</v>
      </c>
      <c r="D311" s="86">
        <v>13807</v>
      </c>
      <c r="E311" s="87"/>
      <c r="F311" s="86">
        <v>2832</v>
      </c>
      <c r="G311" s="84">
        <v>41604</v>
      </c>
      <c r="H311" s="84">
        <v>41601</v>
      </c>
      <c r="I311" s="85" t="s">
        <v>14</v>
      </c>
      <c r="J311" s="88">
        <v>-99.72</v>
      </c>
      <c r="K311" s="88">
        <v>-13.96</v>
      </c>
      <c r="L311" s="89">
        <v>-113.68</v>
      </c>
      <c r="M311" s="82" t="str">
        <f t="shared" si="20"/>
        <v>DS</v>
      </c>
      <c r="P311" s="75">
        <f>VLOOKUP(F311,[1]!REGTEaflewerdatum,4,0)</f>
        <v>41601</v>
      </c>
      <c r="Q311" s="91">
        <f t="shared" si="21"/>
        <v>41604</v>
      </c>
      <c r="T311" s="94">
        <f t="shared" si="22"/>
        <v>41634</v>
      </c>
      <c r="U311" s="80">
        <f t="shared" si="23"/>
        <v>30</v>
      </c>
      <c r="W311" s="95">
        <f t="shared" si="24"/>
        <v>30</v>
      </c>
    </row>
    <row r="312" spans="1:23" x14ac:dyDescent="0.5">
      <c r="A312" s="83">
        <v>121016846</v>
      </c>
      <c r="B312" s="84"/>
      <c r="C312" s="85" t="s">
        <v>10</v>
      </c>
      <c r="D312" s="86">
        <v>13820</v>
      </c>
      <c r="E312" s="87"/>
      <c r="F312" s="86">
        <v>2816</v>
      </c>
      <c r="G312" s="84">
        <v>41604</v>
      </c>
      <c r="H312" s="84">
        <v>41603</v>
      </c>
      <c r="I312" s="85" t="s">
        <v>16</v>
      </c>
      <c r="J312" s="88">
        <v>13582.5</v>
      </c>
      <c r="K312" s="88">
        <v>1901.56</v>
      </c>
      <c r="L312" s="89">
        <v>15484.06</v>
      </c>
      <c r="M312" s="82" t="str">
        <f t="shared" si="20"/>
        <v>DS</v>
      </c>
      <c r="N312" s="82" t="s">
        <v>971</v>
      </c>
      <c r="P312" s="75">
        <f>VLOOKUP(F312,[1]!REGTEaflewerdatum,4,0)</f>
        <v>41604</v>
      </c>
      <c r="Q312" s="91" t="str">
        <f t="shared" si="21"/>
        <v>ok</v>
      </c>
      <c r="T312" s="94">
        <f t="shared" si="22"/>
        <v>41634</v>
      </c>
      <c r="U312" s="80">
        <f t="shared" si="23"/>
        <v>30</v>
      </c>
      <c r="W312" s="95">
        <f t="shared" si="24"/>
        <v>30</v>
      </c>
    </row>
    <row r="313" spans="1:23" x14ac:dyDescent="0.5">
      <c r="A313" s="83">
        <v>121019134</v>
      </c>
      <c r="B313" s="84"/>
      <c r="C313" s="85" t="s">
        <v>15</v>
      </c>
      <c r="D313" s="86">
        <v>13823</v>
      </c>
      <c r="E313" s="87"/>
      <c r="F313" s="86">
        <v>2778</v>
      </c>
      <c r="G313" s="84">
        <v>41604</v>
      </c>
      <c r="H313" s="84">
        <v>41596</v>
      </c>
      <c r="I313" s="85" t="s">
        <v>16</v>
      </c>
      <c r="J313" s="88">
        <v>-3870</v>
      </c>
      <c r="K313" s="88">
        <v>-541.79999999999995</v>
      </c>
      <c r="L313" s="89">
        <v>-4411.8</v>
      </c>
      <c r="M313" s="82" t="str">
        <f t="shared" si="20"/>
        <v>DS</v>
      </c>
      <c r="P313" s="75">
        <f>VLOOKUP(F313,[1]!REGTEaflewerdatum,4,0)</f>
        <v>41596</v>
      </c>
      <c r="Q313" s="91">
        <f t="shared" si="21"/>
        <v>41604</v>
      </c>
      <c r="T313" s="94">
        <f t="shared" si="22"/>
        <v>41634</v>
      </c>
      <c r="U313" s="80">
        <f t="shared" si="23"/>
        <v>30</v>
      </c>
      <c r="W313" s="95">
        <f t="shared" si="24"/>
        <v>30</v>
      </c>
    </row>
    <row r="314" spans="1:23" x14ac:dyDescent="0.5">
      <c r="A314" s="83">
        <v>121023314</v>
      </c>
      <c r="B314" s="84"/>
      <c r="C314" s="85" t="s">
        <v>10</v>
      </c>
      <c r="D314" s="86">
        <v>13819</v>
      </c>
      <c r="E314" s="87"/>
      <c r="F314" s="86">
        <v>2778</v>
      </c>
      <c r="G314" s="84">
        <v>41604</v>
      </c>
      <c r="H314" s="84">
        <v>41603</v>
      </c>
      <c r="I314" s="85" t="s">
        <v>16</v>
      </c>
      <c r="J314" s="88">
        <v>31967.759999999998</v>
      </c>
      <c r="K314" s="88">
        <v>4475.46</v>
      </c>
      <c r="L314" s="89">
        <v>36443.22</v>
      </c>
      <c r="M314" s="82" t="str">
        <f t="shared" si="20"/>
        <v>DS</v>
      </c>
      <c r="N314" s="82" t="s">
        <v>971</v>
      </c>
      <c r="P314" s="75">
        <f>VLOOKUP(F314,[1]!REGTEaflewerdatum,4,0)</f>
        <v>41596</v>
      </c>
      <c r="Q314" s="91">
        <f t="shared" si="21"/>
        <v>41604</v>
      </c>
      <c r="T314" s="94">
        <f t="shared" si="22"/>
        <v>41634</v>
      </c>
      <c r="U314" s="80">
        <f t="shared" si="23"/>
        <v>30</v>
      </c>
      <c r="W314" s="95">
        <f t="shared" si="24"/>
        <v>30</v>
      </c>
    </row>
    <row r="315" spans="1:23" x14ac:dyDescent="0.5">
      <c r="A315" s="83">
        <v>121023314</v>
      </c>
      <c r="B315" s="84"/>
      <c r="C315" s="85" t="s">
        <v>15</v>
      </c>
      <c r="D315" s="86">
        <v>13821</v>
      </c>
      <c r="E315" s="87"/>
      <c r="F315" s="86">
        <v>2816</v>
      </c>
      <c r="G315" s="84">
        <v>41604</v>
      </c>
      <c r="H315" s="84">
        <v>41603</v>
      </c>
      <c r="I315" s="85" t="s">
        <v>16</v>
      </c>
      <c r="J315" s="88">
        <v>-3875</v>
      </c>
      <c r="K315" s="88">
        <v>-542.5</v>
      </c>
      <c r="L315" s="89">
        <v>-4417.5</v>
      </c>
      <c r="M315" s="82" t="str">
        <f t="shared" si="20"/>
        <v>DS</v>
      </c>
      <c r="P315" s="75">
        <f>VLOOKUP(F315,[1]!REGTEaflewerdatum,4,0)</f>
        <v>41604</v>
      </c>
      <c r="Q315" s="91" t="str">
        <f t="shared" si="21"/>
        <v>ok</v>
      </c>
      <c r="T315" s="94">
        <f t="shared" si="22"/>
        <v>41634</v>
      </c>
      <c r="U315" s="80">
        <f t="shared" si="23"/>
        <v>30</v>
      </c>
      <c r="W315" s="95">
        <f t="shared" si="24"/>
        <v>30</v>
      </c>
    </row>
    <row r="316" spans="1:23" x14ac:dyDescent="0.5">
      <c r="A316" s="83">
        <v>817025576</v>
      </c>
      <c r="B316" s="84"/>
      <c r="C316" s="85" t="s">
        <v>10</v>
      </c>
      <c r="D316" s="86">
        <v>13805</v>
      </c>
      <c r="E316" s="87"/>
      <c r="F316" s="86">
        <v>2829</v>
      </c>
      <c r="G316" s="84">
        <v>41604</v>
      </c>
      <c r="H316" s="84">
        <v>41601</v>
      </c>
      <c r="I316" s="85" t="s">
        <v>26</v>
      </c>
      <c r="J316" s="88">
        <v>3554.5</v>
      </c>
      <c r="K316" s="88">
        <v>393.15</v>
      </c>
      <c r="L316" s="89">
        <v>3947.65</v>
      </c>
      <c r="M316" s="82" t="str">
        <f t="shared" si="20"/>
        <v>DS</v>
      </c>
      <c r="N316" s="82" t="s">
        <v>971</v>
      </c>
      <c r="P316" s="75">
        <f>VLOOKUP(F316,[1]!REGTEaflewerdatum,4,0)</f>
        <v>41601</v>
      </c>
      <c r="Q316" s="91">
        <f t="shared" si="21"/>
        <v>41604</v>
      </c>
      <c r="T316" s="94">
        <f t="shared" si="22"/>
        <v>41634</v>
      </c>
      <c r="U316" s="80">
        <f t="shared" si="23"/>
        <v>30</v>
      </c>
      <c r="W316" s="95">
        <f t="shared" si="24"/>
        <v>30</v>
      </c>
    </row>
    <row r="317" spans="1:23" x14ac:dyDescent="0.5">
      <c r="A317" s="83">
        <v>817025576</v>
      </c>
      <c r="B317" s="84"/>
      <c r="C317" s="85" t="s">
        <v>15</v>
      </c>
      <c r="D317" s="86">
        <v>13810</v>
      </c>
      <c r="E317" s="87"/>
      <c r="F317" s="86">
        <v>2829</v>
      </c>
      <c r="G317" s="84">
        <v>41604</v>
      </c>
      <c r="H317" s="84">
        <v>41601</v>
      </c>
      <c r="I317" s="85" t="s">
        <v>26</v>
      </c>
      <c r="J317" s="88">
        <v>-43.05</v>
      </c>
      <c r="K317" s="88">
        <v>-6.03</v>
      </c>
      <c r="L317" s="89">
        <v>-49.08</v>
      </c>
      <c r="M317" s="82" t="str">
        <f t="shared" si="20"/>
        <v>DS</v>
      </c>
      <c r="P317" s="75">
        <f>VLOOKUP(F317,[1]!REGTEaflewerdatum,4,0)</f>
        <v>41601</v>
      </c>
      <c r="Q317" s="91">
        <f t="shared" si="21"/>
        <v>41604</v>
      </c>
      <c r="T317" s="94">
        <f t="shared" si="22"/>
        <v>41634</v>
      </c>
      <c r="U317" s="80">
        <f t="shared" si="23"/>
        <v>30</v>
      </c>
      <c r="W317" s="95">
        <f t="shared" si="24"/>
        <v>30</v>
      </c>
    </row>
    <row r="318" spans="1:23" x14ac:dyDescent="0.5">
      <c r="A318" s="83" t="s">
        <v>154</v>
      </c>
      <c r="B318" s="84"/>
      <c r="C318" s="85" t="s">
        <v>10</v>
      </c>
      <c r="D318" s="86">
        <v>13809</v>
      </c>
      <c r="E318" s="87"/>
      <c r="F318" s="86">
        <v>2838</v>
      </c>
      <c r="G318" s="84">
        <v>41604</v>
      </c>
      <c r="H318" s="84">
        <v>41604</v>
      </c>
      <c r="I318" s="85" t="s">
        <v>36</v>
      </c>
      <c r="J318" s="88">
        <v>4285.3</v>
      </c>
      <c r="K318" s="88">
        <v>212.7</v>
      </c>
      <c r="L318" s="89">
        <v>4498</v>
      </c>
      <c r="M318" s="82" t="str">
        <f t="shared" si="20"/>
        <v>DS</v>
      </c>
      <c r="N318" s="82" t="s">
        <v>971</v>
      </c>
      <c r="P318" s="75">
        <f>VLOOKUP(F318,[1]!REGTEaflewerdatum,4,0)</f>
        <v>41604</v>
      </c>
      <c r="Q318" s="91" t="str">
        <f t="shared" si="21"/>
        <v>ok</v>
      </c>
      <c r="T318" s="94">
        <f t="shared" si="22"/>
        <v>41634</v>
      </c>
      <c r="U318" s="80">
        <f t="shared" si="23"/>
        <v>30</v>
      </c>
      <c r="W318" s="95">
        <f t="shared" si="24"/>
        <v>30</v>
      </c>
    </row>
    <row r="319" spans="1:23" x14ac:dyDescent="0.5">
      <c r="A319" s="83">
        <v>36447</v>
      </c>
      <c r="B319" s="84"/>
      <c r="C319" s="85" t="s">
        <v>15</v>
      </c>
      <c r="D319" s="86">
        <v>13824</v>
      </c>
      <c r="E319" s="87"/>
      <c r="F319" s="86">
        <v>2802</v>
      </c>
      <c r="G319" s="84">
        <v>41604</v>
      </c>
      <c r="H319" s="84">
        <v>41597</v>
      </c>
      <c r="I319" s="85" t="s">
        <v>20</v>
      </c>
      <c r="J319" s="88">
        <v>-87.7</v>
      </c>
      <c r="K319" s="88">
        <v>-12.28</v>
      </c>
      <c r="L319" s="89">
        <v>-99.98</v>
      </c>
      <c r="M319" s="82" t="str">
        <f t="shared" si="20"/>
        <v>DS</v>
      </c>
      <c r="P319" s="75">
        <f>VLOOKUP(F319,[1]!REGTEaflewerdatum,4,0)</f>
        <v>41596</v>
      </c>
      <c r="Q319" s="91">
        <f t="shared" si="21"/>
        <v>41604</v>
      </c>
      <c r="T319" s="94">
        <f t="shared" si="22"/>
        <v>41634</v>
      </c>
      <c r="U319" s="80">
        <f t="shared" si="23"/>
        <v>30</v>
      </c>
      <c r="W319" s="95">
        <f t="shared" si="24"/>
        <v>30</v>
      </c>
    </row>
    <row r="320" spans="1:23" x14ac:dyDescent="0.5">
      <c r="A320" s="83">
        <v>603764778</v>
      </c>
      <c r="B320" s="84"/>
      <c r="C320" s="85" t="s">
        <v>10</v>
      </c>
      <c r="D320" s="86">
        <v>13802</v>
      </c>
      <c r="E320" s="87"/>
      <c r="F320" s="86">
        <v>2823</v>
      </c>
      <c r="G320" s="84">
        <v>41604</v>
      </c>
      <c r="H320" s="84">
        <v>41601</v>
      </c>
      <c r="I320" s="85" t="s">
        <v>23</v>
      </c>
      <c r="J320" s="88">
        <v>262.24</v>
      </c>
      <c r="K320" s="88">
        <v>18.57</v>
      </c>
      <c r="L320" s="89">
        <v>280.81</v>
      </c>
      <c r="M320" s="82" t="str">
        <f t="shared" si="20"/>
        <v>DS</v>
      </c>
      <c r="N320" s="82" t="s">
        <v>971</v>
      </c>
      <c r="P320" s="75">
        <f>VLOOKUP(F320,[1]!REGTEaflewerdatum,4,0)</f>
        <v>41600</v>
      </c>
      <c r="Q320" s="91">
        <f t="shared" si="21"/>
        <v>41604</v>
      </c>
      <c r="T320" s="94">
        <f t="shared" si="22"/>
        <v>41634</v>
      </c>
      <c r="U320" s="80">
        <f t="shared" si="23"/>
        <v>30</v>
      </c>
      <c r="W320" s="95">
        <f t="shared" si="24"/>
        <v>30</v>
      </c>
    </row>
    <row r="321" spans="1:23" x14ac:dyDescent="0.5">
      <c r="A321" s="83">
        <v>186763</v>
      </c>
      <c r="B321" s="84"/>
      <c r="C321" s="85" t="s">
        <v>10</v>
      </c>
      <c r="D321" s="86">
        <v>13816</v>
      </c>
      <c r="E321" s="87"/>
      <c r="F321" s="86">
        <v>2847</v>
      </c>
      <c r="G321" s="84">
        <v>41604</v>
      </c>
      <c r="H321" s="84">
        <v>41603</v>
      </c>
      <c r="I321" s="85" t="s">
        <v>18</v>
      </c>
      <c r="J321" s="88">
        <v>304.68</v>
      </c>
      <c r="K321" s="88">
        <v>18.3</v>
      </c>
      <c r="L321" s="89">
        <v>322.98</v>
      </c>
      <c r="M321" s="82" t="str">
        <f t="shared" si="20"/>
        <v>DS</v>
      </c>
      <c r="N321" s="82" t="s">
        <v>971</v>
      </c>
      <c r="P321" s="75">
        <f>VLOOKUP(F321,[1]!REGTEaflewerdatum,4,0)</f>
        <v>41604</v>
      </c>
      <c r="Q321" s="91" t="str">
        <f t="shared" si="21"/>
        <v>ok</v>
      </c>
      <c r="T321" s="94">
        <f t="shared" si="22"/>
        <v>41634</v>
      </c>
      <c r="U321" s="80">
        <f t="shared" si="23"/>
        <v>30</v>
      </c>
      <c r="W321" s="95">
        <f t="shared" si="24"/>
        <v>30</v>
      </c>
    </row>
    <row r="322" spans="1:23" x14ac:dyDescent="0.5">
      <c r="A322" s="83">
        <v>186763</v>
      </c>
      <c r="B322" s="84"/>
      <c r="C322" s="85" t="s">
        <v>15</v>
      </c>
      <c r="D322" s="86">
        <v>13822</v>
      </c>
      <c r="E322" s="87"/>
      <c r="F322" s="86">
        <v>2847</v>
      </c>
      <c r="G322" s="84">
        <v>41604</v>
      </c>
      <c r="H322" s="84">
        <v>41603</v>
      </c>
      <c r="I322" s="85" t="s">
        <v>18</v>
      </c>
      <c r="J322" s="88">
        <v>-29.03</v>
      </c>
      <c r="K322" s="88">
        <v>-3.05</v>
      </c>
      <c r="L322" s="89">
        <v>-32.08</v>
      </c>
      <c r="M322" s="82" t="str">
        <f t="shared" ref="M322:M385" si="25">VLOOKUP(I322,KODE,3,0)</f>
        <v>DS</v>
      </c>
      <c r="P322" s="75">
        <f>VLOOKUP(F322,[1]!REGTEaflewerdatum,4,0)</f>
        <v>41604</v>
      </c>
      <c r="Q322" s="91" t="str">
        <f t="shared" ref="Q322:Q385" si="26">IF(P322=G322,"ok",G322)</f>
        <v>ok</v>
      </c>
      <c r="T322" s="94">
        <f t="shared" ref="T322:T385" si="27">G322+U322</f>
        <v>41634</v>
      </c>
      <c r="U322" s="80">
        <f t="shared" ref="U322:U385" si="28">VLOOKUP(I322,verskaffersterme,2,0)</f>
        <v>30</v>
      </c>
      <c r="W322" s="95">
        <f t="shared" ref="W322:W385" si="29">B322+U322</f>
        <v>30</v>
      </c>
    </row>
    <row r="323" spans="1:23" x14ac:dyDescent="0.5">
      <c r="A323" s="83">
        <v>188858</v>
      </c>
      <c r="B323" s="84"/>
      <c r="C323" s="85" t="s">
        <v>10</v>
      </c>
      <c r="D323" s="86">
        <v>13811</v>
      </c>
      <c r="E323" s="87"/>
      <c r="F323" s="86">
        <v>2845</v>
      </c>
      <c r="G323" s="84">
        <v>41604</v>
      </c>
      <c r="H323" s="84">
        <v>41604</v>
      </c>
      <c r="I323" s="85" t="s">
        <v>18</v>
      </c>
      <c r="J323" s="88">
        <v>174.12</v>
      </c>
      <c r="K323" s="88">
        <v>12.2</v>
      </c>
      <c r="L323" s="89">
        <v>186.32</v>
      </c>
      <c r="M323" s="82" t="str">
        <f t="shared" si="25"/>
        <v>DS</v>
      </c>
      <c r="N323" s="82" t="s">
        <v>971</v>
      </c>
      <c r="P323" s="75">
        <f>VLOOKUP(F323,[1]!REGTEaflewerdatum,4,0)</f>
        <v>41604</v>
      </c>
      <c r="Q323" s="91" t="str">
        <f t="shared" si="26"/>
        <v>ok</v>
      </c>
      <c r="T323" s="94">
        <f t="shared" si="27"/>
        <v>41634</v>
      </c>
      <c r="U323" s="80">
        <f t="shared" si="28"/>
        <v>30</v>
      </c>
      <c r="W323" s="95">
        <f t="shared" si="29"/>
        <v>30</v>
      </c>
    </row>
    <row r="324" spans="1:23" x14ac:dyDescent="0.5">
      <c r="A324" s="83" t="s">
        <v>155</v>
      </c>
      <c r="B324" s="84"/>
      <c r="C324" s="85" t="s">
        <v>10</v>
      </c>
      <c r="D324" s="86">
        <v>13813</v>
      </c>
      <c r="E324" s="87"/>
      <c r="F324" s="86">
        <v>2810</v>
      </c>
      <c r="G324" s="84">
        <v>41604</v>
      </c>
      <c r="H324" s="84">
        <v>41601</v>
      </c>
      <c r="I324" s="85" t="s">
        <v>60</v>
      </c>
      <c r="J324" s="88">
        <v>41078.559999999998</v>
      </c>
      <c r="K324" s="88">
        <v>5750.99</v>
      </c>
      <c r="L324" s="89">
        <v>46829.55</v>
      </c>
      <c r="M324" s="82" t="str">
        <f t="shared" si="25"/>
        <v>DS</v>
      </c>
      <c r="N324" s="82" t="s">
        <v>971</v>
      </c>
      <c r="P324" s="75">
        <f>VLOOKUP(F324,[1]!REGTEaflewerdatum,4,0)</f>
        <v>41601</v>
      </c>
      <c r="Q324" s="91">
        <f t="shared" si="26"/>
        <v>41604</v>
      </c>
      <c r="T324" s="94">
        <f t="shared" si="27"/>
        <v>41634</v>
      </c>
      <c r="U324" s="80">
        <f t="shared" si="28"/>
        <v>30</v>
      </c>
      <c r="W324" s="95">
        <f t="shared" si="29"/>
        <v>30</v>
      </c>
    </row>
    <row r="325" spans="1:23" hidden="1" x14ac:dyDescent="0.5">
      <c r="A325" s="83">
        <v>683116</v>
      </c>
      <c r="B325" s="84"/>
      <c r="C325" s="85" t="s">
        <v>10</v>
      </c>
      <c r="D325" s="86">
        <v>13849</v>
      </c>
      <c r="E325" s="87"/>
      <c r="F325" s="97">
        <v>2826</v>
      </c>
      <c r="G325" s="84">
        <v>41605</v>
      </c>
      <c r="H325" s="84">
        <v>41604</v>
      </c>
      <c r="I325" s="85" t="s">
        <v>24</v>
      </c>
      <c r="J325" s="88">
        <v>82515.25</v>
      </c>
      <c r="K325" s="88">
        <v>10862.72</v>
      </c>
      <c r="L325" s="89">
        <v>93377.97</v>
      </c>
      <c r="M325" s="82" t="str">
        <f t="shared" si="25"/>
        <v>DC</v>
      </c>
      <c r="N325" s="82" t="s">
        <v>971</v>
      </c>
      <c r="P325" s="75">
        <f>VLOOKUP(F325,[1]!REGTEaflewerdatum,4,0)</f>
        <v>41603</v>
      </c>
      <c r="Q325" s="91">
        <f t="shared" si="26"/>
        <v>41605</v>
      </c>
      <c r="T325" s="94">
        <f t="shared" si="27"/>
        <v>41624</v>
      </c>
      <c r="U325" s="80">
        <f t="shared" si="28"/>
        <v>19</v>
      </c>
      <c r="W325" s="95">
        <f t="shared" si="29"/>
        <v>19</v>
      </c>
    </row>
    <row r="326" spans="1:23" hidden="1" x14ac:dyDescent="0.5">
      <c r="A326" s="83">
        <v>683116</v>
      </c>
      <c r="B326" s="84"/>
      <c r="C326" s="85" t="s">
        <v>15</v>
      </c>
      <c r="D326" s="86">
        <v>13852</v>
      </c>
      <c r="E326" s="87"/>
      <c r="F326" s="97">
        <v>2826</v>
      </c>
      <c r="G326" s="84">
        <v>41605</v>
      </c>
      <c r="H326" s="84">
        <v>41604</v>
      </c>
      <c r="I326" s="85" t="s">
        <v>24</v>
      </c>
      <c r="J326" s="88">
        <v>-49.22</v>
      </c>
      <c r="K326" s="88">
        <v>-6.89</v>
      </c>
      <c r="L326" s="89">
        <v>-56.11</v>
      </c>
      <c r="M326" s="82" t="str">
        <f t="shared" si="25"/>
        <v>DC</v>
      </c>
      <c r="P326" s="75">
        <f>VLOOKUP(F326,[1]!REGTEaflewerdatum,4,0)</f>
        <v>41603</v>
      </c>
      <c r="Q326" s="91">
        <f t="shared" si="26"/>
        <v>41605</v>
      </c>
      <c r="T326" s="94">
        <f t="shared" si="27"/>
        <v>41624</v>
      </c>
      <c r="U326" s="80">
        <f t="shared" si="28"/>
        <v>19</v>
      </c>
      <c r="W326" s="95">
        <f t="shared" si="29"/>
        <v>19</v>
      </c>
    </row>
    <row r="327" spans="1:23" hidden="1" x14ac:dyDescent="0.5">
      <c r="A327" s="83">
        <v>683117</v>
      </c>
      <c r="B327" s="84"/>
      <c r="C327" s="85" t="s">
        <v>10</v>
      </c>
      <c r="D327" s="86">
        <v>13850</v>
      </c>
      <c r="E327" s="87"/>
      <c r="F327" s="86">
        <v>2827</v>
      </c>
      <c r="G327" s="84">
        <v>41605</v>
      </c>
      <c r="H327" s="84">
        <v>41604</v>
      </c>
      <c r="I327" s="85" t="s">
        <v>24</v>
      </c>
      <c r="J327" s="88">
        <v>8993.3700000000008</v>
      </c>
      <c r="K327" s="88">
        <v>1259.08</v>
      </c>
      <c r="L327" s="89">
        <v>10252.450000000001</v>
      </c>
      <c r="M327" s="82" t="str">
        <f t="shared" si="25"/>
        <v>DC</v>
      </c>
      <c r="N327" s="82" t="s">
        <v>971</v>
      </c>
      <c r="P327" s="75">
        <f>VLOOKUP(F327,[1]!REGTEaflewerdatum,4,0)</f>
        <v>41603</v>
      </c>
      <c r="Q327" s="91">
        <f t="shared" si="26"/>
        <v>41605</v>
      </c>
      <c r="T327" s="94">
        <f t="shared" si="27"/>
        <v>41624</v>
      </c>
      <c r="U327" s="80">
        <f t="shared" si="28"/>
        <v>19</v>
      </c>
      <c r="W327" s="95">
        <f t="shared" si="29"/>
        <v>19</v>
      </c>
    </row>
    <row r="328" spans="1:23" hidden="1" x14ac:dyDescent="0.5">
      <c r="A328" s="83">
        <v>683118</v>
      </c>
      <c r="B328" s="84"/>
      <c r="C328" s="85" t="s">
        <v>10</v>
      </c>
      <c r="D328" s="86">
        <v>13851</v>
      </c>
      <c r="E328" s="87"/>
      <c r="F328" s="86">
        <v>2833</v>
      </c>
      <c r="G328" s="84">
        <v>41605</v>
      </c>
      <c r="H328" s="84">
        <v>41604</v>
      </c>
      <c r="I328" s="85" t="s">
        <v>24</v>
      </c>
      <c r="J328" s="88">
        <v>1735.6</v>
      </c>
      <c r="K328" s="88">
        <v>242.98</v>
      </c>
      <c r="L328" s="89">
        <v>1978.58</v>
      </c>
      <c r="M328" s="82" t="str">
        <f t="shared" si="25"/>
        <v>DC</v>
      </c>
      <c r="N328" s="82" t="s">
        <v>971</v>
      </c>
      <c r="P328" s="75">
        <f>VLOOKUP(F328,[1]!REGTEaflewerdatum,4,0)</f>
        <v>41603</v>
      </c>
      <c r="Q328" s="91">
        <f t="shared" si="26"/>
        <v>41605</v>
      </c>
      <c r="T328" s="94">
        <f t="shared" si="27"/>
        <v>41624</v>
      </c>
      <c r="U328" s="80">
        <f t="shared" si="28"/>
        <v>19</v>
      </c>
      <c r="W328" s="95">
        <f t="shared" si="29"/>
        <v>19</v>
      </c>
    </row>
    <row r="329" spans="1:23" hidden="1" x14ac:dyDescent="0.5">
      <c r="A329" s="83" t="s">
        <v>159</v>
      </c>
      <c r="B329" s="84"/>
      <c r="C329" s="85" t="s">
        <v>10</v>
      </c>
      <c r="D329" s="86">
        <v>13842</v>
      </c>
      <c r="E329" s="87"/>
      <c r="F329" s="86">
        <v>2849</v>
      </c>
      <c r="G329" s="84">
        <v>41605</v>
      </c>
      <c r="H329" s="84">
        <v>41603</v>
      </c>
      <c r="I329" s="85" t="s">
        <v>32</v>
      </c>
      <c r="J329" s="88">
        <v>1777.45</v>
      </c>
      <c r="K329" s="88">
        <v>0</v>
      </c>
      <c r="L329" s="89">
        <v>1777.45</v>
      </c>
      <c r="M329" s="82" t="str">
        <f t="shared" si="25"/>
        <v>DI</v>
      </c>
      <c r="N329" s="82" t="s">
        <v>971</v>
      </c>
      <c r="P329" s="75">
        <f>VLOOKUP(F329,[1]!REGTEaflewerdatum,4,0)</f>
        <v>41604</v>
      </c>
      <c r="Q329" s="91">
        <f t="shared" si="26"/>
        <v>41605</v>
      </c>
      <c r="R329" s="92" t="s">
        <v>329</v>
      </c>
      <c r="S329" s="93">
        <f>G329</f>
        <v>41605</v>
      </c>
      <c r="T329" s="94">
        <f t="shared" si="27"/>
        <v>41612</v>
      </c>
      <c r="U329" s="80">
        <f t="shared" si="28"/>
        <v>7</v>
      </c>
      <c r="W329" s="95">
        <f t="shared" si="29"/>
        <v>7</v>
      </c>
    </row>
    <row r="330" spans="1:23" hidden="1" x14ac:dyDescent="0.5">
      <c r="A330" s="83" t="s">
        <v>169</v>
      </c>
      <c r="B330" s="84"/>
      <c r="C330" s="85" t="s">
        <v>10</v>
      </c>
      <c r="D330" s="86">
        <v>13853</v>
      </c>
      <c r="E330" s="87"/>
      <c r="F330" s="86">
        <v>2841</v>
      </c>
      <c r="G330" s="84">
        <v>41605</v>
      </c>
      <c r="H330" s="84">
        <v>41605</v>
      </c>
      <c r="I330" s="85" t="s">
        <v>123</v>
      </c>
      <c r="J330" s="88">
        <v>4894</v>
      </c>
      <c r="K330" s="88">
        <v>0</v>
      </c>
      <c r="L330" s="89">
        <v>4894</v>
      </c>
      <c r="M330" s="82" t="str">
        <f t="shared" si="25"/>
        <v>DI</v>
      </c>
      <c r="N330" s="82" t="s">
        <v>971</v>
      </c>
      <c r="P330" s="75">
        <f>VLOOKUP(F330,[1]!REGTEaflewerdatum,4,0)</f>
        <v>41604</v>
      </c>
      <c r="Q330" s="91">
        <f t="shared" si="26"/>
        <v>41605</v>
      </c>
      <c r="R330" s="92" t="s">
        <v>327</v>
      </c>
      <c r="S330" s="93">
        <f>G330+7</f>
        <v>41612</v>
      </c>
      <c r="T330" s="94">
        <f t="shared" si="27"/>
        <v>41606</v>
      </c>
      <c r="U330" s="80">
        <f t="shared" si="28"/>
        <v>1</v>
      </c>
      <c r="W330" s="95">
        <f t="shared" si="29"/>
        <v>1</v>
      </c>
    </row>
    <row r="331" spans="1:23" x14ac:dyDescent="0.5">
      <c r="A331" s="83" t="s">
        <v>160</v>
      </c>
      <c r="B331" s="84"/>
      <c r="C331" s="85" t="s">
        <v>10</v>
      </c>
      <c r="D331" s="86">
        <v>13839</v>
      </c>
      <c r="E331" s="87"/>
      <c r="F331" s="86">
        <v>2844</v>
      </c>
      <c r="G331" s="84">
        <v>41605</v>
      </c>
      <c r="H331" s="84">
        <v>41604</v>
      </c>
      <c r="I331" s="85" t="s">
        <v>48</v>
      </c>
      <c r="J331" s="88">
        <v>9888.33</v>
      </c>
      <c r="K331" s="88">
        <v>1384.37</v>
      </c>
      <c r="L331" s="89">
        <v>11272.7</v>
      </c>
      <c r="M331" s="82" t="str">
        <f t="shared" si="25"/>
        <v>DS</v>
      </c>
      <c r="N331" s="82" t="s">
        <v>971</v>
      </c>
      <c r="P331" s="75">
        <f>VLOOKUP(F331,[1]!REGTEaflewerdatum,4,0)</f>
        <v>41604</v>
      </c>
      <c r="Q331" s="91">
        <f t="shared" si="26"/>
        <v>41605</v>
      </c>
      <c r="T331" s="94">
        <f t="shared" si="27"/>
        <v>41635</v>
      </c>
      <c r="U331" s="80">
        <f t="shared" si="28"/>
        <v>30</v>
      </c>
      <c r="W331" s="95">
        <f t="shared" si="29"/>
        <v>30</v>
      </c>
    </row>
    <row r="332" spans="1:23" x14ac:dyDescent="0.5">
      <c r="A332" s="83" t="s">
        <v>160</v>
      </c>
      <c r="B332" s="84"/>
      <c r="C332" s="85" t="s">
        <v>15</v>
      </c>
      <c r="D332" s="86">
        <v>13840</v>
      </c>
      <c r="E332" s="87"/>
      <c r="F332" s="86">
        <v>2844</v>
      </c>
      <c r="G332" s="84">
        <v>41605</v>
      </c>
      <c r="H332" s="84">
        <v>41604</v>
      </c>
      <c r="I332" s="85" t="s">
        <v>48</v>
      </c>
      <c r="J332" s="88">
        <v>-1943.74</v>
      </c>
      <c r="K332" s="88">
        <v>-272.12</v>
      </c>
      <c r="L332" s="89">
        <v>-2215.86</v>
      </c>
      <c r="M332" s="82" t="str">
        <f t="shared" si="25"/>
        <v>DS</v>
      </c>
      <c r="P332" s="75">
        <f>VLOOKUP(F332,[1]!REGTEaflewerdatum,4,0)</f>
        <v>41604</v>
      </c>
      <c r="Q332" s="91">
        <f t="shared" si="26"/>
        <v>41605</v>
      </c>
      <c r="T332" s="94">
        <f t="shared" si="27"/>
        <v>41635</v>
      </c>
      <c r="U332" s="80">
        <f t="shared" si="28"/>
        <v>30</v>
      </c>
      <c r="W332" s="95">
        <f t="shared" si="29"/>
        <v>30</v>
      </c>
    </row>
    <row r="333" spans="1:23" x14ac:dyDescent="0.5">
      <c r="A333" s="83" t="s">
        <v>170</v>
      </c>
      <c r="B333" s="84"/>
      <c r="C333" s="85" t="s">
        <v>10</v>
      </c>
      <c r="D333" s="86">
        <v>13827</v>
      </c>
      <c r="E333" s="87"/>
      <c r="F333" s="86">
        <v>2844</v>
      </c>
      <c r="G333" s="84">
        <v>41605</v>
      </c>
      <c r="H333" s="84">
        <v>41604</v>
      </c>
      <c r="I333" s="85" t="s">
        <v>48</v>
      </c>
      <c r="J333" s="88">
        <v>3612.79</v>
      </c>
      <c r="K333" s="88">
        <v>505.81</v>
      </c>
      <c r="L333" s="89">
        <v>4118.6000000000004</v>
      </c>
      <c r="M333" s="82" t="str">
        <f t="shared" si="25"/>
        <v>DS</v>
      </c>
      <c r="N333" s="82" t="s">
        <v>971</v>
      </c>
      <c r="P333" s="75">
        <f>VLOOKUP(F333,[1]!REGTEaflewerdatum,4,0)</f>
        <v>41604</v>
      </c>
      <c r="Q333" s="91">
        <f t="shared" si="26"/>
        <v>41605</v>
      </c>
      <c r="T333" s="94">
        <f t="shared" si="27"/>
        <v>41635</v>
      </c>
      <c r="U333" s="80">
        <f t="shared" si="28"/>
        <v>30</v>
      </c>
      <c r="W333" s="95">
        <f t="shared" si="29"/>
        <v>30</v>
      </c>
    </row>
    <row r="334" spans="1:23" x14ac:dyDescent="0.5">
      <c r="A334" s="83" t="s">
        <v>170</v>
      </c>
      <c r="B334" s="84"/>
      <c r="C334" s="85" t="s">
        <v>15</v>
      </c>
      <c r="D334" s="86">
        <v>13828</v>
      </c>
      <c r="E334" s="87"/>
      <c r="F334" s="86">
        <v>2844</v>
      </c>
      <c r="G334" s="84">
        <v>41605</v>
      </c>
      <c r="H334" s="84">
        <v>41604</v>
      </c>
      <c r="I334" s="85" t="s">
        <v>48</v>
      </c>
      <c r="J334" s="88">
        <v>-120.74</v>
      </c>
      <c r="K334" s="88">
        <v>-16.899999999999999</v>
      </c>
      <c r="L334" s="89">
        <v>-137.63999999999999</v>
      </c>
      <c r="M334" s="82" t="str">
        <f t="shared" si="25"/>
        <v>DS</v>
      </c>
      <c r="P334" s="75">
        <f>VLOOKUP(F334,[1]!REGTEaflewerdatum,4,0)</f>
        <v>41604</v>
      </c>
      <c r="Q334" s="91">
        <f t="shared" si="26"/>
        <v>41605</v>
      </c>
      <c r="T334" s="94">
        <f t="shared" si="27"/>
        <v>41635</v>
      </c>
      <c r="U334" s="80">
        <f t="shared" si="28"/>
        <v>30</v>
      </c>
      <c r="W334" s="95">
        <f t="shared" si="29"/>
        <v>30</v>
      </c>
    </row>
    <row r="335" spans="1:23" x14ac:dyDescent="0.5">
      <c r="A335" s="83" t="s">
        <v>161</v>
      </c>
      <c r="B335" s="84"/>
      <c r="C335" s="85" t="s">
        <v>10</v>
      </c>
      <c r="D335" s="86">
        <v>13829</v>
      </c>
      <c r="E335" s="87"/>
      <c r="F335" s="86">
        <v>2844</v>
      </c>
      <c r="G335" s="84">
        <v>41605</v>
      </c>
      <c r="H335" s="84">
        <v>41604</v>
      </c>
      <c r="I335" s="85" t="s">
        <v>48</v>
      </c>
      <c r="J335" s="88">
        <v>5078.96</v>
      </c>
      <c r="K335" s="88">
        <v>711.04</v>
      </c>
      <c r="L335" s="89">
        <v>5790</v>
      </c>
      <c r="M335" s="82" t="str">
        <f t="shared" si="25"/>
        <v>DS</v>
      </c>
      <c r="N335" s="82" t="s">
        <v>971</v>
      </c>
      <c r="P335" s="75">
        <f>VLOOKUP(F335,[1]!REGTEaflewerdatum,4,0)</f>
        <v>41604</v>
      </c>
      <c r="Q335" s="91">
        <f t="shared" si="26"/>
        <v>41605</v>
      </c>
      <c r="T335" s="94">
        <f t="shared" si="27"/>
        <v>41635</v>
      </c>
      <c r="U335" s="80">
        <f t="shared" si="28"/>
        <v>30</v>
      </c>
      <c r="W335" s="95">
        <f t="shared" si="29"/>
        <v>30</v>
      </c>
    </row>
    <row r="336" spans="1:23" x14ac:dyDescent="0.5">
      <c r="A336" s="83" t="s">
        <v>161</v>
      </c>
      <c r="B336" s="84"/>
      <c r="C336" s="85" t="s">
        <v>15</v>
      </c>
      <c r="D336" s="86">
        <v>13830</v>
      </c>
      <c r="E336" s="87"/>
      <c r="F336" s="86">
        <v>2844</v>
      </c>
      <c r="G336" s="84">
        <v>41605</v>
      </c>
      <c r="H336" s="84">
        <v>41604</v>
      </c>
      <c r="I336" s="85" t="s">
        <v>48</v>
      </c>
      <c r="J336" s="88">
        <v>-153.69999999999999</v>
      </c>
      <c r="K336" s="88">
        <v>-21.52</v>
      </c>
      <c r="L336" s="89">
        <v>-175.22</v>
      </c>
      <c r="M336" s="82" t="str">
        <f t="shared" si="25"/>
        <v>DS</v>
      </c>
      <c r="P336" s="75">
        <f>VLOOKUP(F336,[1]!REGTEaflewerdatum,4,0)</f>
        <v>41604</v>
      </c>
      <c r="Q336" s="91">
        <f t="shared" si="26"/>
        <v>41605</v>
      </c>
      <c r="T336" s="94">
        <f t="shared" si="27"/>
        <v>41635</v>
      </c>
      <c r="U336" s="80">
        <f t="shared" si="28"/>
        <v>30</v>
      </c>
      <c r="W336" s="95">
        <f t="shared" si="29"/>
        <v>30</v>
      </c>
    </row>
    <row r="337" spans="1:23" x14ac:dyDescent="0.5">
      <c r="A337" s="83" t="s">
        <v>161</v>
      </c>
      <c r="B337" s="84"/>
      <c r="C337" s="85" t="s">
        <v>15</v>
      </c>
      <c r="D337" s="86">
        <v>13831</v>
      </c>
      <c r="E337" s="87"/>
      <c r="F337" s="86">
        <v>2844</v>
      </c>
      <c r="G337" s="84">
        <v>41605</v>
      </c>
      <c r="H337" s="84">
        <v>41604</v>
      </c>
      <c r="I337" s="85" t="s">
        <v>48</v>
      </c>
      <c r="J337" s="88">
        <v>-1168.8</v>
      </c>
      <c r="K337" s="88">
        <v>-163.63</v>
      </c>
      <c r="L337" s="89">
        <v>-1332.43</v>
      </c>
      <c r="M337" s="82" t="str">
        <f t="shared" si="25"/>
        <v>DS</v>
      </c>
      <c r="P337" s="75">
        <f>VLOOKUP(F337,[1]!REGTEaflewerdatum,4,0)</f>
        <v>41604</v>
      </c>
      <c r="Q337" s="91">
        <f t="shared" si="26"/>
        <v>41605</v>
      </c>
      <c r="T337" s="94">
        <f t="shared" si="27"/>
        <v>41635</v>
      </c>
      <c r="U337" s="80">
        <f t="shared" si="28"/>
        <v>30</v>
      </c>
      <c r="W337" s="95">
        <f t="shared" si="29"/>
        <v>30</v>
      </c>
    </row>
    <row r="338" spans="1:23" x14ac:dyDescent="0.5">
      <c r="A338" s="83" t="s">
        <v>162</v>
      </c>
      <c r="B338" s="84"/>
      <c r="C338" s="85" t="s">
        <v>10</v>
      </c>
      <c r="D338" s="86">
        <v>13832</v>
      </c>
      <c r="E338" s="87"/>
      <c r="F338" s="86">
        <v>2844</v>
      </c>
      <c r="G338" s="84">
        <v>41605</v>
      </c>
      <c r="H338" s="84">
        <v>41604</v>
      </c>
      <c r="I338" s="85" t="s">
        <v>48</v>
      </c>
      <c r="J338" s="88">
        <v>3000</v>
      </c>
      <c r="K338" s="88">
        <v>420</v>
      </c>
      <c r="L338" s="89">
        <v>3420</v>
      </c>
      <c r="M338" s="82" t="str">
        <f t="shared" si="25"/>
        <v>DS</v>
      </c>
      <c r="N338" s="82" t="s">
        <v>971</v>
      </c>
      <c r="P338" s="75">
        <f>VLOOKUP(F338,[1]!REGTEaflewerdatum,4,0)</f>
        <v>41604</v>
      </c>
      <c r="Q338" s="91">
        <f t="shared" si="26"/>
        <v>41605</v>
      </c>
      <c r="T338" s="94">
        <f t="shared" si="27"/>
        <v>41635</v>
      </c>
      <c r="U338" s="80">
        <f t="shared" si="28"/>
        <v>30</v>
      </c>
      <c r="W338" s="95">
        <f t="shared" si="29"/>
        <v>30</v>
      </c>
    </row>
    <row r="339" spans="1:23" x14ac:dyDescent="0.5">
      <c r="A339" s="83" t="s">
        <v>163</v>
      </c>
      <c r="B339" s="84"/>
      <c r="C339" s="85" t="s">
        <v>10</v>
      </c>
      <c r="D339" s="86">
        <v>13838</v>
      </c>
      <c r="E339" s="87"/>
      <c r="F339" s="86">
        <v>2844</v>
      </c>
      <c r="G339" s="84">
        <v>41605</v>
      </c>
      <c r="H339" s="84">
        <v>41604</v>
      </c>
      <c r="I339" s="85" t="s">
        <v>48</v>
      </c>
      <c r="J339" s="88">
        <v>2605.25</v>
      </c>
      <c r="K339" s="88">
        <v>364.74</v>
      </c>
      <c r="L339" s="89">
        <v>2969.99</v>
      </c>
      <c r="M339" s="82" t="str">
        <f t="shared" si="25"/>
        <v>DS</v>
      </c>
      <c r="N339" s="82" t="s">
        <v>971</v>
      </c>
      <c r="P339" s="75">
        <f>VLOOKUP(F339,[1]!REGTEaflewerdatum,4,0)</f>
        <v>41604</v>
      </c>
      <c r="Q339" s="91">
        <f t="shared" si="26"/>
        <v>41605</v>
      </c>
      <c r="T339" s="94">
        <f t="shared" si="27"/>
        <v>41635</v>
      </c>
      <c r="U339" s="80">
        <f t="shared" si="28"/>
        <v>30</v>
      </c>
      <c r="W339" s="95">
        <f t="shared" si="29"/>
        <v>30</v>
      </c>
    </row>
    <row r="340" spans="1:23" x14ac:dyDescent="0.5">
      <c r="A340" s="83" t="s">
        <v>164</v>
      </c>
      <c r="B340" s="84"/>
      <c r="C340" s="85" t="s">
        <v>10</v>
      </c>
      <c r="D340" s="86">
        <v>13833</v>
      </c>
      <c r="E340" s="87"/>
      <c r="F340" s="86">
        <v>2844</v>
      </c>
      <c r="G340" s="84">
        <v>41605</v>
      </c>
      <c r="H340" s="84">
        <v>41604</v>
      </c>
      <c r="I340" s="85" t="s">
        <v>48</v>
      </c>
      <c r="J340" s="88">
        <v>369.89</v>
      </c>
      <c r="K340" s="88">
        <v>51.79</v>
      </c>
      <c r="L340" s="89">
        <v>421.68</v>
      </c>
      <c r="M340" s="82" t="str">
        <f t="shared" si="25"/>
        <v>DS</v>
      </c>
      <c r="N340" s="82" t="s">
        <v>971</v>
      </c>
      <c r="P340" s="75">
        <f>VLOOKUP(F340,[1]!REGTEaflewerdatum,4,0)</f>
        <v>41604</v>
      </c>
      <c r="Q340" s="91">
        <f t="shared" si="26"/>
        <v>41605</v>
      </c>
      <c r="T340" s="94">
        <f t="shared" si="27"/>
        <v>41635</v>
      </c>
      <c r="U340" s="80">
        <f t="shared" si="28"/>
        <v>30</v>
      </c>
      <c r="W340" s="95">
        <f t="shared" si="29"/>
        <v>30</v>
      </c>
    </row>
    <row r="341" spans="1:23" x14ac:dyDescent="0.5">
      <c r="A341" s="83" t="s">
        <v>164</v>
      </c>
      <c r="B341" s="84"/>
      <c r="C341" s="85" t="s">
        <v>15</v>
      </c>
      <c r="D341" s="86">
        <v>13834</v>
      </c>
      <c r="E341" s="87"/>
      <c r="F341" s="86">
        <v>2844</v>
      </c>
      <c r="G341" s="84">
        <v>41605</v>
      </c>
      <c r="H341" s="84">
        <v>41604</v>
      </c>
      <c r="I341" s="85" t="s">
        <v>48</v>
      </c>
      <c r="J341" s="88">
        <v>-30.46</v>
      </c>
      <c r="K341" s="88">
        <v>-4.26</v>
      </c>
      <c r="L341" s="89">
        <v>-34.72</v>
      </c>
      <c r="M341" s="82" t="str">
        <f t="shared" si="25"/>
        <v>DS</v>
      </c>
      <c r="P341" s="75">
        <f>VLOOKUP(F341,[1]!REGTEaflewerdatum,4,0)</f>
        <v>41604</v>
      </c>
      <c r="Q341" s="91">
        <f t="shared" si="26"/>
        <v>41605</v>
      </c>
      <c r="T341" s="94">
        <f t="shared" si="27"/>
        <v>41635</v>
      </c>
      <c r="U341" s="80">
        <f t="shared" si="28"/>
        <v>30</v>
      </c>
      <c r="W341" s="95">
        <f t="shared" si="29"/>
        <v>30</v>
      </c>
    </row>
    <row r="342" spans="1:23" x14ac:dyDescent="0.5">
      <c r="A342" s="83" t="s">
        <v>165</v>
      </c>
      <c r="B342" s="84"/>
      <c r="C342" s="85" t="s">
        <v>10</v>
      </c>
      <c r="D342" s="86">
        <v>13835</v>
      </c>
      <c r="E342" s="87"/>
      <c r="F342" s="86">
        <v>2844</v>
      </c>
      <c r="G342" s="84">
        <v>41605</v>
      </c>
      <c r="H342" s="84">
        <v>41604</v>
      </c>
      <c r="I342" s="85" t="s">
        <v>48</v>
      </c>
      <c r="J342" s="88">
        <v>364.9</v>
      </c>
      <c r="K342" s="88">
        <v>51.09</v>
      </c>
      <c r="L342" s="89">
        <v>415.99</v>
      </c>
      <c r="M342" s="82" t="str">
        <f t="shared" si="25"/>
        <v>DS</v>
      </c>
      <c r="N342" s="82" t="s">
        <v>971</v>
      </c>
      <c r="P342" s="75">
        <f>VLOOKUP(F342,[1]!REGTEaflewerdatum,4,0)</f>
        <v>41604</v>
      </c>
      <c r="Q342" s="91">
        <f t="shared" si="26"/>
        <v>41605</v>
      </c>
      <c r="T342" s="94">
        <f t="shared" si="27"/>
        <v>41635</v>
      </c>
      <c r="U342" s="80">
        <f t="shared" si="28"/>
        <v>30</v>
      </c>
      <c r="W342" s="95">
        <f t="shared" si="29"/>
        <v>30</v>
      </c>
    </row>
    <row r="343" spans="1:23" x14ac:dyDescent="0.5">
      <c r="A343" s="83" t="s">
        <v>166</v>
      </c>
      <c r="B343" s="84"/>
      <c r="C343" s="85" t="s">
        <v>10</v>
      </c>
      <c r="D343" s="86">
        <v>13836</v>
      </c>
      <c r="E343" s="87"/>
      <c r="F343" s="86">
        <v>2844</v>
      </c>
      <c r="G343" s="84">
        <v>41605</v>
      </c>
      <c r="H343" s="84">
        <v>41605</v>
      </c>
      <c r="I343" s="85" t="s">
        <v>48</v>
      </c>
      <c r="J343" s="88">
        <v>3717.57</v>
      </c>
      <c r="K343" s="88">
        <v>520.45000000000005</v>
      </c>
      <c r="L343" s="89">
        <v>4238.0200000000004</v>
      </c>
      <c r="M343" s="82" t="str">
        <f t="shared" si="25"/>
        <v>DS</v>
      </c>
      <c r="N343" s="82" t="s">
        <v>971</v>
      </c>
      <c r="P343" s="75">
        <f>VLOOKUP(F343,[1]!REGTEaflewerdatum,4,0)</f>
        <v>41604</v>
      </c>
      <c r="Q343" s="91">
        <f t="shared" si="26"/>
        <v>41605</v>
      </c>
      <c r="T343" s="94">
        <f t="shared" si="27"/>
        <v>41635</v>
      </c>
      <c r="U343" s="80">
        <f t="shared" si="28"/>
        <v>30</v>
      </c>
      <c r="W343" s="95">
        <f t="shared" si="29"/>
        <v>30</v>
      </c>
    </row>
    <row r="344" spans="1:23" x14ac:dyDescent="0.5">
      <c r="A344" s="83" t="s">
        <v>166</v>
      </c>
      <c r="B344" s="84">
        <v>41677</v>
      </c>
      <c r="C344" s="85" t="s">
        <v>15</v>
      </c>
      <c r="D344" s="86">
        <v>13837</v>
      </c>
      <c r="E344" s="87"/>
      <c r="F344" s="86">
        <v>2844</v>
      </c>
      <c r="G344" s="84">
        <v>41605</v>
      </c>
      <c r="H344" s="84">
        <v>41605</v>
      </c>
      <c r="I344" s="85" t="s">
        <v>48</v>
      </c>
      <c r="J344" s="88">
        <v>-370.29</v>
      </c>
      <c r="K344" s="88">
        <v>-51.84</v>
      </c>
      <c r="L344" s="89">
        <v>-422.13</v>
      </c>
      <c r="M344" s="82" t="str">
        <f t="shared" si="25"/>
        <v>DS</v>
      </c>
      <c r="P344" s="75">
        <f>VLOOKUP(F344,[1]!REGTEaflewerdatum,4,0)</f>
        <v>41604</v>
      </c>
      <c r="Q344" s="91">
        <f t="shared" si="26"/>
        <v>41605</v>
      </c>
      <c r="T344" s="94">
        <f t="shared" si="27"/>
        <v>41635</v>
      </c>
      <c r="U344" s="80">
        <f t="shared" si="28"/>
        <v>30</v>
      </c>
      <c r="W344" s="95">
        <f t="shared" si="29"/>
        <v>41707</v>
      </c>
    </row>
    <row r="345" spans="1:23" x14ac:dyDescent="0.5">
      <c r="A345" s="83">
        <v>62003</v>
      </c>
      <c r="B345" s="84"/>
      <c r="C345" s="85" t="s">
        <v>10</v>
      </c>
      <c r="D345" s="86">
        <v>13826</v>
      </c>
      <c r="E345" s="87"/>
      <c r="F345" s="86">
        <v>2855</v>
      </c>
      <c r="G345" s="84">
        <v>41605</v>
      </c>
      <c r="H345" s="84">
        <v>41605</v>
      </c>
      <c r="I345" s="85" t="s">
        <v>13</v>
      </c>
      <c r="J345" s="88">
        <v>432</v>
      </c>
      <c r="K345" s="88">
        <v>12.1</v>
      </c>
      <c r="L345" s="89">
        <v>444.1</v>
      </c>
      <c r="M345" s="82" t="str">
        <f t="shared" si="25"/>
        <v>DS</v>
      </c>
      <c r="N345" s="82" t="s">
        <v>971</v>
      </c>
      <c r="P345" s="75">
        <f>VLOOKUP(F345,[1]!REGTEaflewerdatum,4,0)</f>
        <v>41605</v>
      </c>
      <c r="Q345" s="91" t="str">
        <f t="shared" si="26"/>
        <v>ok</v>
      </c>
      <c r="T345" s="94">
        <f t="shared" si="27"/>
        <v>41635</v>
      </c>
      <c r="U345" s="80">
        <f t="shared" si="28"/>
        <v>30</v>
      </c>
      <c r="W345" s="95">
        <f t="shared" si="29"/>
        <v>30</v>
      </c>
    </row>
    <row r="346" spans="1:23" x14ac:dyDescent="0.5">
      <c r="A346" s="83">
        <v>121016844</v>
      </c>
      <c r="B346" s="84"/>
      <c r="C346" s="85" t="s">
        <v>15</v>
      </c>
      <c r="D346" s="86">
        <v>13841</v>
      </c>
      <c r="E346" s="87"/>
      <c r="F346" s="86">
        <v>2816</v>
      </c>
      <c r="G346" s="84">
        <v>41605</v>
      </c>
      <c r="H346" s="84">
        <v>41591</v>
      </c>
      <c r="I346" s="85" t="s">
        <v>16</v>
      </c>
      <c r="J346" s="88">
        <v>-54.33</v>
      </c>
      <c r="K346" s="88">
        <v>-7.61</v>
      </c>
      <c r="L346" s="89">
        <v>-61.94</v>
      </c>
      <c r="M346" s="82" t="str">
        <f t="shared" si="25"/>
        <v>DS</v>
      </c>
      <c r="P346" s="75">
        <f>VLOOKUP(F346,[1]!REGTEaflewerdatum,4,0)</f>
        <v>41604</v>
      </c>
      <c r="Q346" s="91">
        <f t="shared" si="26"/>
        <v>41605</v>
      </c>
      <c r="T346" s="94">
        <f t="shared" si="27"/>
        <v>41635</v>
      </c>
      <c r="U346" s="80">
        <f t="shared" si="28"/>
        <v>30</v>
      </c>
      <c r="W346" s="95">
        <f t="shared" si="29"/>
        <v>30</v>
      </c>
    </row>
    <row r="347" spans="1:23" x14ac:dyDescent="0.5">
      <c r="A347" s="83">
        <v>8527</v>
      </c>
      <c r="B347" s="84"/>
      <c r="C347" s="85" t="s">
        <v>10</v>
      </c>
      <c r="D347" s="86">
        <v>13845</v>
      </c>
      <c r="E347" s="87"/>
      <c r="F347" s="86">
        <v>2848</v>
      </c>
      <c r="G347" s="84">
        <v>41605</v>
      </c>
      <c r="H347" s="84">
        <v>41603</v>
      </c>
      <c r="I347" s="85" t="s">
        <v>20</v>
      </c>
      <c r="J347" s="88">
        <v>147.35</v>
      </c>
      <c r="K347" s="88">
        <v>20.63</v>
      </c>
      <c r="L347" s="89">
        <v>167.98</v>
      </c>
      <c r="M347" s="82" t="str">
        <f t="shared" si="25"/>
        <v>DS</v>
      </c>
      <c r="N347" s="82" t="s">
        <v>971</v>
      </c>
      <c r="P347" s="75">
        <f>VLOOKUP(F347,[1]!REGTEaflewerdatum,4,0)</f>
        <v>41604</v>
      </c>
      <c r="Q347" s="91">
        <f t="shared" si="26"/>
        <v>41605</v>
      </c>
      <c r="T347" s="94">
        <f t="shared" si="27"/>
        <v>41635</v>
      </c>
      <c r="U347" s="80">
        <f t="shared" si="28"/>
        <v>30</v>
      </c>
      <c r="W347" s="95">
        <f t="shared" si="29"/>
        <v>30</v>
      </c>
    </row>
    <row r="348" spans="1:23" x14ac:dyDescent="0.5">
      <c r="A348" s="83">
        <v>138528</v>
      </c>
      <c r="B348" s="84"/>
      <c r="C348" s="85" t="s">
        <v>10</v>
      </c>
      <c r="D348" s="86">
        <v>13843</v>
      </c>
      <c r="E348" s="87"/>
      <c r="F348" s="86">
        <v>2848</v>
      </c>
      <c r="G348" s="84">
        <v>41605</v>
      </c>
      <c r="H348" s="84">
        <v>41603</v>
      </c>
      <c r="I348" s="85" t="s">
        <v>20</v>
      </c>
      <c r="J348" s="88">
        <v>223.84</v>
      </c>
      <c r="K348" s="88">
        <v>31.34</v>
      </c>
      <c r="L348" s="89">
        <v>255.18</v>
      </c>
      <c r="M348" s="82" t="str">
        <f t="shared" si="25"/>
        <v>DS</v>
      </c>
      <c r="N348" s="82" t="s">
        <v>971</v>
      </c>
      <c r="P348" s="75">
        <f>VLOOKUP(F348,[1]!REGTEaflewerdatum,4,0)</f>
        <v>41604</v>
      </c>
      <c r="Q348" s="91">
        <f t="shared" si="26"/>
        <v>41605</v>
      </c>
      <c r="T348" s="94">
        <f t="shared" si="27"/>
        <v>41635</v>
      </c>
      <c r="U348" s="80">
        <f t="shared" si="28"/>
        <v>30</v>
      </c>
      <c r="W348" s="95">
        <f t="shared" si="29"/>
        <v>30</v>
      </c>
    </row>
    <row r="349" spans="1:23" x14ac:dyDescent="0.5">
      <c r="A349" s="83">
        <v>138529</v>
      </c>
      <c r="B349" s="84"/>
      <c r="C349" s="85" t="s">
        <v>10</v>
      </c>
      <c r="D349" s="86">
        <v>13844</v>
      </c>
      <c r="E349" s="87"/>
      <c r="F349" s="86">
        <v>2848</v>
      </c>
      <c r="G349" s="84">
        <v>41605</v>
      </c>
      <c r="H349" s="84">
        <v>41603</v>
      </c>
      <c r="I349" s="85" t="s">
        <v>20</v>
      </c>
      <c r="J349" s="88">
        <v>1095.45</v>
      </c>
      <c r="K349" s="88">
        <v>153.36000000000001</v>
      </c>
      <c r="L349" s="89">
        <v>1248.81</v>
      </c>
      <c r="M349" s="82" t="str">
        <f t="shared" si="25"/>
        <v>DS</v>
      </c>
      <c r="N349" s="82" t="s">
        <v>971</v>
      </c>
      <c r="P349" s="75">
        <f>VLOOKUP(F349,[1]!REGTEaflewerdatum,4,0)</f>
        <v>41604</v>
      </c>
      <c r="Q349" s="91">
        <f t="shared" si="26"/>
        <v>41605</v>
      </c>
      <c r="T349" s="94">
        <f t="shared" si="27"/>
        <v>41635</v>
      </c>
      <c r="U349" s="80">
        <f t="shared" si="28"/>
        <v>30</v>
      </c>
      <c r="W349" s="95">
        <f t="shared" si="29"/>
        <v>30</v>
      </c>
    </row>
    <row r="350" spans="1:23" x14ac:dyDescent="0.5">
      <c r="A350" s="83" t="s">
        <v>167</v>
      </c>
      <c r="B350" s="84"/>
      <c r="C350" s="85" t="s">
        <v>10</v>
      </c>
      <c r="D350" s="86">
        <v>13854</v>
      </c>
      <c r="E350" s="87"/>
      <c r="F350" s="86">
        <v>2834</v>
      </c>
      <c r="G350" s="84">
        <v>41605</v>
      </c>
      <c r="H350" s="84">
        <v>41605</v>
      </c>
      <c r="I350" s="85" t="s">
        <v>168</v>
      </c>
      <c r="J350" s="88">
        <v>46425.46</v>
      </c>
      <c r="K350" s="88">
        <v>6499.57</v>
      </c>
      <c r="L350" s="89">
        <v>52925.03</v>
      </c>
      <c r="M350" s="82" t="str">
        <f t="shared" si="25"/>
        <v>DS</v>
      </c>
      <c r="N350" s="82" t="s">
        <v>971</v>
      </c>
      <c r="P350" s="75">
        <f>VLOOKUP(F350,[1]!REGTEaflewerdatum,4,0)</f>
        <v>41604</v>
      </c>
      <c r="Q350" s="91">
        <f t="shared" si="26"/>
        <v>41605</v>
      </c>
      <c r="T350" s="94">
        <f t="shared" si="27"/>
        <v>41635</v>
      </c>
      <c r="U350" s="80">
        <f t="shared" si="28"/>
        <v>30</v>
      </c>
      <c r="W350" s="95">
        <f t="shared" si="29"/>
        <v>30</v>
      </c>
    </row>
    <row r="351" spans="1:23" x14ac:dyDescent="0.5">
      <c r="A351" s="83">
        <v>603764921</v>
      </c>
      <c r="B351" s="84"/>
      <c r="C351" s="85" t="s">
        <v>10</v>
      </c>
      <c r="D351" s="86">
        <v>13803</v>
      </c>
      <c r="E351" s="87"/>
      <c r="F351" s="86">
        <v>2850</v>
      </c>
      <c r="G351" s="84">
        <v>41605</v>
      </c>
      <c r="H351" s="84">
        <v>41603</v>
      </c>
      <c r="I351" s="85" t="s">
        <v>23</v>
      </c>
      <c r="J351" s="88">
        <v>262.24</v>
      </c>
      <c r="K351" s="88">
        <v>18.57</v>
      </c>
      <c r="L351" s="89">
        <v>280.81</v>
      </c>
      <c r="M351" s="82" t="str">
        <f t="shared" si="25"/>
        <v>DS</v>
      </c>
      <c r="N351" s="82" t="s">
        <v>971</v>
      </c>
      <c r="P351" s="75">
        <f>VLOOKUP(F351,[1]!REGTEaflewerdatum,4,0)</f>
        <v>41603</v>
      </c>
      <c r="Q351" s="91">
        <f t="shared" si="26"/>
        <v>41605</v>
      </c>
      <c r="T351" s="94">
        <f t="shared" si="27"/>
        <v>41635</v>
      </c>
      <c r="U351" s="80">
        <f t="shared" si="28"/>
        <v>30</v>
      </c>
      <c r="W351" s="95">
        <f t="shared" si="29"/>
        <v>30</v>
      </c>
    </row>
    <row r="352" spans="1:23" x14ac:dyDescent="0.5">
      <c r="A352" s="83">
        <v>603768406</v>
      </c>
      <c r="B352" s="84"/>
      <c r="C352" s="85" t="s">
        <v>10</v>
      </c>
      <c r="D352" s="86">
        <v>13825</v>
      </c>
      <c r="E352" s="87"/>
      <c r="F352" s="86">
        <v>2851</v>
      </c>
      <c r="G352" s="84">
        <v>41605</v>
      </c>
      <c r="H352" s="84">
        <v>41604</v>
      </c>
      <c r="I352" s="85" t="s">
        <v>23</v>
      </c>
      <c r="J352" s="88">
        <v>174.82</v>
      </c>
      <c r="K352" s="88">
        <v>12.38</v>
      </c>
      <c r="L352" s="89">
        <v>187.2</v>
      </c>
      <c r="M352" s="82" t="str">
        <f t="shared" si="25"/>
        <v>DS</v>
      </c>
      <c r="N352" s="82" t="s">
        <v>971</v>
      </c>
      <c r="P352" s="75">
        <f>VLOOKUP(F352,[1]!REGTEaflewerdatum,4,0)</f>
        <v>41604</v>
      </c>
      <c r="Q352" s="91">
        <f t="shared" si="26"/>
        <v>41605</v>
      </c>
      <c r="T352" s="94">
        <f t="shared" si="27"/>
        <v>41635</v>
      </c>
      <c r="U352" s="80">
        <f t="shared" si="28"/>
        <v>30</v>
      </c>
      <c r="W352" s="95">
        <f t="shared" si="29"/>
        <v>30</v>
      </c>
    </row>
    <row r="353" spans="1:23" hidden="1" x14ac:dyDescent="0.5">
      <c r="A353" s="98">
        <v>680383</v>
      </c>
      <c r="B353" s="84"/>
      <c r="C353" s="99" t="s">
        <v>10</v>
      </c>
      <c r="D353" s="100">
        <v>13801</v>
      </c>
      <c r="E353" s="87"/>
      <c r="F353" s="100">
        <v>2253</v>
      </c>
      <c r="G353" s="101">
        <v>41606</v>
      </c>
      <c r="H353" s="101">
        <v>41602</v>
      </c>
      <c r="I353" s="99" t="s">
        <v>1075</v>
      </c>
      <c r="J353" s="102">
        <v>16608.939999999999</v>
      </c>
      <c r="K353" s="102">
        <v>2325.27</v>
      </c>
      <c r="L353" s="103">
        <v>18934.21</v>
      </c>
      <c r="M353" s="82" t="str">
        <f t="shared" si="25"/>
        <v>DC</v>
      </c>
      <c r="N353" s="82" t="s">
        <v>971</v>
      </c>
      <c r="P353" s="75">
        <f>VLOOKUP(F353,[1]!REGTEaflewerdatum,4,0)</f>
        <v>41617</v>
      </c>
      <c r="Q353" s="91">
        <f t="shared" si="26"/>
        <v>41606</v>
      </c>
      <c r="T353" s="94">
        <f t="shared" si="27"/>
        <v>41625</v>
      </c>
      <c r="U353" s="80">
        <f t="shared" si="28"/>
        <v>19</v>
      </c>
      <c r="W353" s="95">
        <f t="shared" si="29"/>
        <v>19</v>
      </c>
    </row>
    <row r="354" spans="1:23" hidden="1" x14ac:dyDescent="0.5">
      <c r="A354" s="98">
        <v>683113</v>
      </c>
      <c r="B354" s="84"/>
      <c r="C354" s="99" t="s">
        <v>10</v>
      </c>
      <c r="D354" s="100">
        <v>13846</v>
      </c>
      <c r="E354" s="87"/>
      <c r="F354" s="100">
        <v>2600</v>
      </c>
      <c r="G354" s="101">
        <v>41606</v>
      </c>
      <c r="H354" s="101">
        <v>41604</v>
      </c>
      <c r="I354" s="99" t="s">
        <v>1075</v>
      </c>
      <c r="J354" s="102">
        <v>554.4</v>
      </c>
      <c r="K354" s="102">
        <v>77.61</v>
      </c>
      <c r="L354" s="103">
        <v>632.01</v>
      </c>
      <c r="M354" s="82" t="str">
        <f t="shared" si="25"/>
        <v>DC</v>
      </c>
      <c r="N354" s="82" t="s">
        <v>971</v>
      </c>
      <c r="P354" s="75">
        <f>VLOOKUP(F354,[1]!REGTEaflewerdatum,4,0)</f>
        <v>41596</v>
      </c>
      <c r="Q354" s="91">
        <f t="shared" si="26"/>
        <v>41606</v>
      </c>
      <c r="T354" s="94">
        <f t="shared" si="27"/>
        <v>41625</v>
      </c>
      <c r="U354" s="80">
        <f t="shared" si="28"/>
        <v>19</v>
      </c>
      <c r="W354" s="95">
        <f t="shared" si="29"/>
        <v>19</v>
      </c>
    </row>
    <row r="355" spans="1:23" hidden="1" x14ac:dyDescent="0.5">
      <c r="A355" s="98">
        <v>683114</v>
      </c>
      <c r="B355" s="84"/>
      <c r="C355" s="99" t="s">
        <v>10</v>
      </c>
      <c r="D355" s="100">
        <v>13847</v>
      </c>
      <c r="E355" s="87"/>
      <c r="F355" s="100">
        <v>2601</v>
      </c>
      <c r="G355" s="101">
        <v>41606</v>
      </c>
      <c r="H355" s="101">
        <v>41604</v>
      </c>
      <c r="I355" s="99" t="s">
        <v>1075</v>
      </c>
      <c r="J355" s="102">
        <v>888.7</v>
      </c>
      <c r="K355" s="102">
        <v>124.42</v>
      </c>
      <c r="L355" s="103">
        <v>1013.12</v>
      </c>
      <c r="M355" s="82" t="str">
        <f t="shared" si="25"/>
        <v>DC</v>
      </c>
      <c r="N355" s="82" t="s">
        <v>971</v>
      </c>
      <c r="P355" s="75">
        <f>VLOOKUP(F355,[1]!REGTEaflewerdatum,4,0)</f>
        <v>41603</v>
      </c>
      <c r="Q355" s="91">
        <f t="shared" si="26"/>
        <v>41606</v>
      </c>
      <c r="T355" s="94">
        <f t="shared" si="27"/>
        <v>41625</v>
      </c>
      <c r="U355" s="80">
        <f t="shared" si="28"/>
        <v>19</v>
      </c>
      <c r="W355" s="95">
        <f t="shared" si="29"/>
        <v>19</v>
      </c>
    </row>
    <row r="356" spans="1:23" hidden="1" x14ac:dyDescent="0.5">
      <c r="A356" s="98" t="s">
        <v>1153</v>
      </c>
      <c r="B356" s="84"/>
      <c r="C356" s="99" t="s">
        <v>10</v>
      </c>
      <c r="D356" s="100">
        <v>13863</v>
      </c>
      <c r="E356" s="87"/>
      <c r="F356" s="100">
        <v>2869</v>
      </c>
      <c r="G356" s="101">
        <v>41606</v>
      </c>
      <c r="H356" s="101">
        <v>41606</v>
      </c>
      <c r="I356" s="99" t="s">
        <v>1154</v>
      </c>
      <c r="J356" s="102">
        <v>157.5</v>
      </c>
      <c r="K356" s="102">
        <v>0</v>
      </c>
      <c r="L356" s="103">
        <v>157.5</v>
      </c>
      <c r="M356" s="82" t="str">
        <f t="shared" si="25"/>
        <v>DI</v>
      </c>
      <c r="N356" s="82" t="s">
        <v>971</v>
      </c>
      <c r="P356" s="75">
        <f>VLOOKUP(F356,[1]!REGTEaflewerdatum,4,0)</f>
        <v>41606</v>
      </c>
      <c r="Q356" s="91" t="str">
        <f t="shared" si="26"/>
        <v>ok</v>
      </c>
      <c r="R356" s="92" t="s">
        <v>329</v>
      </c>
      <c r="S356" s="93">
        <f>G356</f>
        <v>41606</v>
      </c>
      <c r="T356" s="94">
        <f t="shared" si="27"/>
        <v>41608</v>
      </c>
      <c r="U356" s="80">
        <f t="shared" si="28"/>
        <v>2</v>
      </c>
      <c r="W356" s="95">
        <f t="shared" si="29"/>
        <v>2</v>
      </c>
    </row>
    <row r="357" spans="1:23" hidden="1" x14ac:dyDescent="0.5">
      <c r="A357" s="98" t="s">
        <v>1155</v>
      </c>
      <c r="B357" s="84"/>
      <c r="C357" s="99" t="s">
        <v>10</v>
      </c>
      <c r="D357" s="100">
        <v>13860</v>
      </c>
      <c r="E357" s="87"/>
      <c r="F357" s="100">
        <v>2865</v>
      </c>
      <c r="G357" s="101">
        <v>41606</v>
      </c>
      <c r="H357" s="101">
        <v>41606</v>
      </c>
      <c r="I357" s="99" t="s">
        <v>1121</v>
      </c>
      <c r="J357" s="102">
        <v>719.25</v>
      </c>
      <c r="K357" s="102">
        <v>0</v>
      </c>
      <c r="L357" s="103">
        <v>719.25</v>
      </c>
      <c r="M357" s="82" t="str">
        <f t="shared" si="25"/>
        <v>DI</v>
      </c>
      <c r="N357" s="82" t="s">
        <v>971</v>
      </c>
      <c r="P357" s="75">
        <f>VLOOKUP(F357,[1]!REGTEaflewerdatum,4,0)</f>
        <v>41606</v>
      </c>
      <c r="Q357" s="91" t="str">
        <f t="shared" si="26"/>
        <v>ok</v>
      </c>
      <c r="R357" s="92" t="s">
        <v>329</v>
      </c>
      <c r="S357" s="93">
        <f>G357</f>
        <v>41606</v>
      </c>
      <c r="T357" s="94">
        <f t="shared" si="27"/>
        <v>41613</v>
      </c>
      <c r="U357" s="80">
        <f t="shared" si="28"/>
        <v>7</v>
      </c>
      <c r="W357" s="95">
        <f t="shared" si="29"/>
        <v>7</v>
      </c>
    </row>
    <row r="358" spans="1:23" hidden="1" x14ac:dyDescent="0.5">
      <c r="A358" s="98" t="s">
        <v>181</v>
      </c>
      <c r="B358" s="84"/>
      <c r="C358" s="99" t="s">
        <v>10</v>
      </c>
      <c r="D358" s="100">
        <v>13862</v>
      </c>
      <c r="E358" s="87"/>
      <c r="F358" s="100">
        <v>2856</v>
      </c>
      <c r="G358" s="101">
        <v>41606</v>
      </c>
      <c r="H358" s="101">
        <v>41606</v>
      </c>
      <c r="I358" s="99" t="s">
        <v>1156</v>
      </c>
      <c r="J358" s="102">
        <v>5067.5</v>
      </c>
      <c r="K358" s="102">
        <v>709.45</v>
      </c>
      <c r="L358" s="103">
        <v>5776.95</v>
      </c>
      <c r="M358" s="82" t="str">
        <f t="shared" si="25"/>
        <v>DI</v>
      </c>
      <c r="N358" s="82" t="s">
        <v>971</v>
      </c>
      <c r="P358" s="75">
        <f>VLOOKUP(F358,[1]!REGTEaflewerdatum,4,0)</f>
        <v>41605</v>
      </c>
      <c r="Q358" s="91">
        <f t="shared" si="26"/>
        <v>41606</v>
      </c>
      <c r="R358" s="92" t="s">
        <v>328</v>
      </c>
      <c r="S358" s="93">
        <v>41627</v>
      </c>
      <c r="T358" s="94">
        <f t="shared" si="27"/>
        <v>41608</v>
      </c>
      <c r="U358" s="80">
        <f t="shared" si="28"/>
        <v>2</v>
      </c>
      <c r="W358" s="95">
        <f t="shared" si="29"/>
        <v>2</v>
      </c>
    </row>
    <row r="359" spans="1:23" hidden="1" x14ac:dyDescent="0.5">
      <c r="A359" s="98" t="s">
        <v>1157</v>
      </c>
      <c r="B359" s="84"/>
      <c r="C359" s="99" t="s">
        <v>10</v>
      </c>
      <c r="D359" s="100">
        <v>13864</v>
      </c>
      <c r="E359" s="87"/>
      <c r="F359" s="100">
        <v>2862</v>
      </c>
      <c r="G359" s="101">
        <v>41606</v>
      </c>
      <c r="H359" s="101">
        <v>41606</v>
      </c>
      <c r="I359" s="99" t="s">
        <v>1158</v>
      </c>
      <c r="J359" s="102">
        <v>1200</v>
      </c>
      <c r="K359" s="102">
        <v>0</v>
      </c>
      <c r="L359" s="103">
        <v>1200</v>
      </c>
      <c r="M359" s="82" t="str">
        <f t="shared" si="25"/>
        <v>DI</v>
      </c>
      <c r="N359" s="82" t="s">
        <v>971</v>
      </c>
      <c r="P359" s="75">
        <f>VLOOKUP(F359,[1]!REGTEaflewerdatum,4,0)</f>
        <v>41605</v>
      </c>
      <c r="Q359" s="91">
        <f t="shared" si="26"/>
        <v>41606</v>
      </c>
      <c r="R359" s="92" t="s">
        <v>329</v>
      </c>
      <c r="S359" s="93">
        <f>G359+3</f>
        <v>41609</v>
      </c>
      <c r="T359" s="94">
        <f t="shared" si="27"/>
        <v>41607</v>
      </c>
      <c r="U359" s="80">
        <f t="shared" si="28"/>
        <v>1</v>
      </c>
      <c r="W359" s="95">
        <f t="shared" si="29"/>
        <v>1</v>
      </c>
    </row>
    <row r="360" spans="1:23" hidden="1" x14ac:dyDescent="0.5">
      <c r="A360" s="98" t="s">
        <v>1159</v>
      </c>
      <c r="B360" s="84"/>
      <c r="C360" s="99" t="s">
        <v>10</v>
      </c>
      <c r="D360" s="100">
        <v>13861</v>
      </c>
      <c r="E360" s="87"/>
      <c r="F360" s="100">
        <v>2866</v>
      </c>
      <c r="G360" s="101">
        <v>41606</v>
      </c>
      <c r="H360" s="101">
        <v>41605</v>
      </c>
      <c r="I360" s="99" t="s">
        <v>1160</v>
      </c>
      <c r="J360" s="102">
        <v>80</v>
      </c>
      <c r="K360" s="102">
        <v>0</v>
      </c>
      <c r="L360" s="103">
        <v>80</v>
      </c>
      <c r="M360" s="82" t="str">
        <f t="shared" si="25"/>
        <v>DI</v>
      </c>
      <c r="N360" s="82" t="s">
        <v>971</v>
      </c>
      <c r="P360" s="75">
        <f>VLOOKUP(F360,[1]!REGTEaflewerdatum,4,0)</f>
        <v>41606</v>
      </c>
      <c r="Q360" s="91" t="str">
        <f t="shared" si="26"/>
        <v>ok</v>
      </c>
      <c r="R360" s="92" t="s">
        <v>327</v>
      </c>
      <c r="S360" s="93">
        <f>G360+7</f>
        <v>41613</v>
      </c>
      <c r="T360" s="94">
        <f t="shared" si="27"/>
        <v>41607</v>
      </c>
      <c r="U360" s="80">
        <f t="shared" si="28"/>
        <v>1</v>
      </c>
      <c r="W360" s="95">
        <f t="shared" si="29"/>
        <v>1</v>
      </c>
    </row>
    <row r="361" spans="1:23" x14ac:dyDescent="0.5">
      <c r="A361" s="98">
        <v>8170265101</v>
      </c>
      <c r="B361" s="84"/>
      <c r="C361" s="99" t="s">
        <v>10</v>
      </c>
      <c r="D361" s="100">
        <v>13870</v>
      </c>
      <c r="E361" s="87"/>
      <c r="F361" s="100">
        <v>2857</v>
      </c>
      <c r="G361" s="101">
        <v>41606</v>
      </c>
      <c r="H361" s="101">
        <v>41606</v>
      </c>
      <c r="I361" s="85" t="s">
        <v>22</v>
      </c>
      <c r="J361" s="102">
        <v>13149.46</v>
      </c>
      <c r="K361" s="102">
        <v>1504.34</v>
      </c>
      <c r="L361" s="103">
        <v>14653.8</v>
      </c>
      <c r="M361" s="82" t="str">
        <f t="shared" si="25"/>
        <v>DS</v>
      </c>
      <c r="N361" s="82" t="s">
        <v>971</v>
      </c>
      <c r="P361" s="75">
        <f>VLOOKUP(F361,[1]!REGTEaflewerdatum,4,0)</f>
        <v>41606</v>
      </c>
      <c r="Q361" s="91" t="str">
        <f t="shared" si="26"/>
        <v>ok</v>
      </c>
      <c r="T361" s="94">
        <f t="shared" si="27"/>
        <v>41636</v>
      </c>
      <c r="U361" s="80">
        <f t="shared" si="28"/>
        <v>30</v>
      </c>
      <c r="W361" s="95">
        <f t="shared" si="29"/>
        <v>30</v>
      </c>
    </row>
    <row r="362" spans="1:23" x14ac:dyDescent="0.5">
      <c r="A362" s="98">
        <v>8170265101</v>
      </c>
      <c r="B362" s="84"/>
      <c r="C362" s="99" t="s">
        <v>15</v>
      </c>
      <c r="D362" s="100">
        <v>13871</v>
      </c>
      <c r="E362" s="87"/>
      <c r="F362" s="100">
        <v>2857</v>
      </c>
      <c r="G362" s="101">
        <v>41606</v>
      </c>
      <c r="H362" s="101">
        <v>41606</v>
      </c>
      <c r="I362" s="85" t="s">
        <v>22</v>
      </c>
      <c r="J362" s="102">
        <v>-12.65</v>
      </c>
      <c r="K362" s="102">
        <v>-1.77</v>
      </c>
      <c r="L362" s="103">
        <v>-14.42</v>
      </c>
      <c r="M362" s="82" t="str">
        <f t="shared" si="25"/>
        <v>DS</v>
      </c>
      <c r="P362" s="75">
        <f>VLOOKUP(F362,[1]!REGTEaflewerdatum,4,0)</f>
        <v>41606</v>
      </c>
      <c r="Q362" s="91" t="str">
        <f t="shared" si="26"/>
        <v>ok</v>
      </c>
      <c r="T362" s="94">
        <f t="shared" si="27"/>
        <v>41636</v>
      </c>
      <c r="U362" s="80">
        <f t="shared" si="28"/>
        <v>30</v>
      </c>
      <c r="W362" s="95">
        <f t="shared" si="29"/>
        <v>30</v>
      </c>
    </row>
    <row r="363" spans="1:23" x14ac:dyDescent="0.5">
      <c r="A363" s="98">
        <v>11859219</v>
      </c>
      <c r="B363" s="84"/>
      <c r="C363" s="99" t="s">
        <v>10</v>
      </c>
      <c r="D363" s="100">
        <v>13858</v>
      </c>
      <c r="E363" s="87"/>
      <c r="F363" s="100">
        <v>2858</v>
      </c>
      <c r="G363" s="101">
        <v>41606</v>
      </c>
      <c r="H363" s="101">
        <v>41605</v>
      </c>
      <c r="I363" s="99" t="s">
        <v>1113</v>
      </c>
      <c r="J363" s="102">
        <v>8803.14</v>
      </c>
      <c r="K363" s="102">
        <v>784.96</v>
      </c>
      <c r="L363" s="103">
        <v>9588.1</v>
      </c>
      <c r="M363" s="82" t="str">
        <f t="shared" si="25"/>
        <v>DS</v>
      </c>
      <c r="N363" s="82" t="s">
        <v>971</v>
      </c>
      <c r="P363" s="75">
        <f>VLOOKUP(F363,[1]!REGTEaflewerdatum,4,0)</f>
        <v>41606</v>
      </c>
      <c r="Q363" s="91" t="str">
        <f t="shared" si="26"/>
        <v>ok</v>
      </c>
      <c r="T363" s="94">
        <f t="shared" si="27"/>
        <v>41636</v>
      </c>
      <c r="U363" s="80">
        <f t="shared" si="28"/>
        <v>30</v>
      </c>
      <c r="W363" s="95">
        <f t="shared" si="29"/>
        <v>30</v>
      </c>
    </row>
    <row r="364" spans="1:23" x14ac:dyDescent="0.5">
      <c r="A364" s="98">
        <v>36448</v>
      </c>
      <c r="B364" s="84"/>
      <c r="C364" s="99" t="s">
        <v>15</v>
      </c>
      <c r="D364" s="100">
        <v>13875</v>
      </c>
      <c r="E364" s="87"/>
      <c r="F364" s="100">
        <v>2848</v>
      </c>
      <c r="G364" s="101">
        <v>41606</v>
      </c>
      <c r="H364" s="101">
        <v>41596</v>
      </c>
      <c r="I364" s="99" t="s">
        <v>1112</v>
      </c>
      <c r="J364" s="102">
        <v>-5.97</v>
      </c>
      <c r="K364" s="102">
        <v>-0.84</v>
      </c>
      <c r="L364" s="103">
        <v>-6.81</v>
      </c>
      <c r="M364" s="82" t="str">
        <f t="shared" si="25"/>
        <v>DS</v>
      </c>
      <c r="P364" s="75">
        <f>VLOOKUP(F364,[1]!REGTEaflewerdatum,4,0)</f>
        <v>41604</v>
      </c>
      <c r="Q364" s="91">
        <f t="shared" si="26"/>
        <v>41606</v>
      </c>
      <c r="T364" s="94">
        <f t="shared" si="27"/>
        <v>41636</v>
      </c>
      <c r="U364" s="80">
        <f t="shared" si="28"/>
        <v>30</v>
      </c>
      <c r="W364" s="95">
        <f t="shared" si="29"/>
        <v>30</v>
      </c>
    </row>
    <row r="365" spans="1:23" x14ac:dyDescent="0.5">
      <c r="A365" s="98">
        <v>49424</v>
      </c>
      <c r="B365" s="84"/>
      <c r="C365" s="99" t="s">
        <v>15</v>
      </c>
      <c r="D365" s="100">
        <v>13876</v>
      </c>
      <c r="E365" s="87"/>
      <c r="F365" s="100">
        <v>2848</v>
      </c>
      <c r="G365" s="101">
        <v>41606</v>
      </c>
      <c r="H365" s="101">
        <v>41596</v>
      </c>
      <c r="I365" s="99" t="s">
        <v>1112</v>
      </c>
      <c r="J365" s="102">
        <v>-119.89</v>
      </c>
      <c r="K365" s="102">
        <v>-16.78</v>
      </c>
      <c r="L365" s="103">
        <v>-136.66999999999999</v>
      </c>
      <c r="M365" s="82" t="str">
        <f t="shared" si="25"/>
        <v>DS</v>
      </c>
      <c r="P365" s="75">
        <f>VLOOKUP(F365,[1]!REGTEaflewerdatum,4,0)</f>
        <v>41604</v>
      </c>
      <c r="Q365" s="91">
        <f t="shared" si="26"/>
        <v>41606</v>
      </c>
      <c r="T365" s="94">
        <f t="shared" si="27"/>
        <v>41636</v>
      </c>
      <c r="U365" s="80">
        <f t="shared" si="28"/>
        <v>30</v>
      </c>
      <c r="W365" s="95">
        <f t="shared" si="29"/>
        <v>30</v>
      </c>
    </row>
    <row r="366" spans="1:23" x14ac:dyDescent="0.5">
      <c r="A366" s="98">
        <v>138528</v>
      </c>
      <c r="B366" s="84"/>
      <c r="C366" s="99" t="s">
        <v>15</v>
      </c>
      <c r="D366" s="100">
        <v>13873</v>
      </c>
      <c r="E366" s="87"/>
      <c r="F366" s="100">
        <v>2848</v>
      </c>
      <c r="G366" s="101">
        <v>41606</v>
      </c>
      <c r="H366" s="101">
        <v>41603</v>
      </c>
      <c r="I366" s="99" t="s">
        <v>1112</v>
      </c>
      <c r="J366" s="102">
        <v>-160.9</v>
      </c>
      <c r="K366" s="102">
        <v>-22.53</v>
      </c>
      <c r="L366" s="103">
        <v>-183.43</v>
      </c>
      <c r="M366" s="82" t="str">
        <f t="shared" si="25"/>
        <v>DS</v>
      </c>
      <c r="P366" s="75">
        <f>VLOOKUP(F366,[1]!REGTEaflewerdatum,4,0)</f>
        <v>41604</v>
      </c>
      <c r="Q366" s="91">
        <f t="shared" si="26"/>
        <v>41606</v>
      </c>
      <c r="T366" s="94">
        <f t="shared" si="27"/>
        <v>41636</v>
      </c>
      <c r="U366" s="80">
        <f t="shared" si="28"/>
        <v>30</v>
      </c>
      <c r="W366" s="95">
        <f t="shared" si="29"/>
        <v>30</v>
      </c>
    </row>
    <row r="367" spans="1:23" x14ac:dyDescent="0.5">
      <c r="A367" s="98">
        <v>138529</v>
      </c>
      <c r="B367" s="84"/>
      <c r="C367" s="99" t="s">
        <v>15</v>
      </c>
      <c r="D367" s="100">
        <v>13874</v>
      </c>
      <c r="E367" s="87"/>
      <c r="F367" s="100">
        <v>2848</v>
      </c>
      <c r="G367" s="101">
        <v>41606</v>
      </c>
      <c r="H367" s="101">
        <v>41603</v>
      </c>
      <c r="I367" s="99" t="s">
        <v>1112</v>
      </c>
      <c r="J367" s="102">
        <v>-105.03</v>
      </c>
      <c r="K367" s="102">
        <v>-14.7</v>
      </c>
      <c r="L367" s="103">
        <v>-119.73</v>
      </c>
      <c r="M367" s="82" t="str">
        <f t="shared" si="25"/>
        <v>DS</v>
      </c>
      <c r="P367" s="75">
        <f>VLOOKUP(F367,[1]!REGTEaflewerdatum,4,0)</f>
        <v>41604</v>
      </c>
      <c r="Q367" s="91">
        <f t="shared" si="26"/>
        <v>41606</v>
      </c>
      <c r="T367" s="94">
        <f t="shared" si="27"/>
        <v>41636</v>
      </c>
      <c r="U367" s="80">
        <f t="shared" si="28"/>
        <v>30</v>
      </c>
      <c r="W367" s="95">
        <f t="shared" si="29"/>
        <v>30</v>
      </c>
    </row>
    <row r="368" spans="1:23" x14ac:dyDescent="0.5">
      <c r="A368" s="98" t="s">
        <v>183</v>
      </c>
      <c r="B368" s="84">
        <v>41642</v>
      </c>
      <c r="C368" s="99" t="s">
        <v>10</v>
      </c>
      <c r="D368" s="100">
        <v>13859</v>
      </c>
      <c r="E368" s="87"/>
      <c r="F368" s="100">
        <v>2864</v>
      </c>
      <c r="G368" s="101">
        <v>41606</v>
      </c>
      <c r="H368" s="101">
        <v>41605</v>
      </c>
      <c r="I368" s="85" t="s">
        <v>130</v>
      </c>
      <c r="J368" s="102">
        <v>215.79</v>
      </c>
      <c r="K368" s="102">
        <v>30.22</v>
      </c>
      <c r="L368" s="103">
        <v>246.01</v>
      </c>
      <c r="M368" s="82" t="str">
        <f t="shared" si="25"/>
        <v>DS</v>
      </c>
      <c r="N368" s="82" t="s">
        <v>971</v>
      </c>
      <c r="P368" s="75">
        <f>VLOOKUP(F368,[1]!REGTEaflewerdatum,4,0)</f>
        <v>41605</v>
      </c>
      <c r="Q368" s="91">
        <f t="shared" si="26"/>
        <v>41606</v>
      </c>
      <c r="T368" s="94">
        <f t="shared" si="27"/>
        <v>41636</v>
      </c>
      <c r="U368" s="80">
        <f t="shared" si="28"/>
        <v>30</v>
      </c>
      <c r="W368" s="95">
        <f t="shared" si="29"/>
        <v>41672</v>
      </c>
    </row>
    <row r="369" spans="1:23" x14ac:dyDescent="0.5">
      <c r="A369" s="98" t="s">
        <v>171</v>
      </c>
      <c r="B369" s="84"/>
      <c r="C369" s="99" t="s">
        <v>10</v>
      </c>
      <c r="D369" s="100">
        <v>13872</v>
      </c>
      <c r="E369" s="87"/>
      <c r="F369" s="100">
        <v>2837</v>
      </c>
      <c r="G369" s="101">
        <v>41606</v>
      </c>
      <c r="H369" s="101">
        <v>41606</v>
      </c>
      <c r="I369" s="99" t="s">
        <v>1161</v>
      </c>
      <c r="J369" s="102">
        <v>13349.4</v>
      </c>
      <c r="K369" s="102">
        <v>1016.4</v>
      </c>
      <c r="L369" s="103">
        <v>14365.8</v>
      </c>
      <c r="M369" s="82" t="str">
        <f t="shared" si="25"/>
        <v>DS</v>
      </c>
      <c r="N369" s="82" t="s">
        <v>971</v>
      </c>
      <c r="P369" s="75">
        <f>VLOOKUP(F369,[1]!REGTEaflewerdatum,4,0)</f>
        <v>41606</v>
      </c>
      <c r="Q369" s="91" t="str">
        <f t="shared" si="26"/>
        <v>ok</v>
      </c>
      <c r="T369" s="94">
        <f t="shared" si="27"/>
        <v>41636</v>
      </c>
      <c r="U369" s="80">
        <f t="shared" si="28"/>
        <v>30</v>
      </c>
      <c r="W369" s="95">
        <f t="shared" si="29"/>
        <v>30</v>
      </c>
    </row>
    <row r="370" spans="1:23" x14ac:dyDescent="0.5">
      <c r="A370" s="98">
        <v>6037718118</v>
      </c>
      <c r="B370" s="84"/>
      <c r="C370" s="99" t="s">
        <v>10</v>
      </c>
      <c r="D370" s="100">
        <v>13857</v>
      </c>
      <c r="E370" s="87"/>
      <c r="F370" s="100">
        <v>2860</v>
      </c>
      <c r="G370" s="101">
        <v>41606</v>
      </c>
      <c r="H370" s="101">
        <v>41606</v>
      </c>
      <c r="I370" s="99" t="s">
        <v>1109</v>
      </c>
      <c r="J370" s="102">
        <v>347.62</v>
      </c>
      <c r="K370" s="102">
        <v>12.38</v>
      </c>
      <c r="L370" s="103">
        <v>360</v>
      </c>
      <c r="M370" s="82" t="str">
        <f t="shared" si="25"/>
        <v>DS</v>
      </c>
      <c r="N370" s="82" t="s">
        <v>971</v>
      </c>
      <c r="P370" s="75">
        <f>VLOOKUP(F370,[1]!REGTEaflewerdatum,4,0)</f>
        <v>41606</v>
      </c>
      <c r="Q370" s="91" t="str">
        <f t="shared" si="26"/>
        <v>ok</v>
      </c>
      <c r="T370" s="94">
        <f t="shared" si="27"/>
        <v>41636</v>
      </c>
      <c r="U370" s="80">
        <f t="shared" si="28"/>
        <v>30</v>
      </c>
      <c r="W370" s="95">
        <f t="shared" si="29"/>
        <v>30</v>
      </c>
    </row>
    <row r="371" spans="1:23" x14ac:dyDescent="0.5">
      <c r="A371" s="98" t="s">
        <v>178</v>
      </c>
      <c r="B371" s="84"/>
      <c r="C371" s="99" t="s">
        <v>10</v>
      </c>
      <c r="D371" s="100">
        <v>13877</v>
      </c>
      <c r="E371" s="87"/>
      <c r="F371" s="100">
        <v>2843</v>
      </c>
      <c r="G371" s="101">
        <v>41606</v>
      </c>
      <c r="H371" s="101">
        <v>41604</v>
      </c>
      <c r="I371" s="99" t="s">
        <v>1162</v>
      </c>
      <c r="J371" s="102">
        <v>10221.799999999999</v>
      </c>
      <c r="K371" s="102">
        <v>1431.05</v>
      </c>
      <c r="L371" s="103">
        <v>11652.85</v>
      </c>
      <c r="M371" s="82" t="str">
        <f t="shared" si="25"/>
        <v>DS</v>
      </c>
      <c r="N371" s="82" t="s">
        <v>971</v>
      </c>
      <c r="P371" s="75">
        <f>VLOOKUP(F371,[1]!REGTEaflewerdatum,4,0)</f>
        <v>41604</v>
      </c>
      <c r="Q371" s="91">
        <f t="shared" si="26"/>
        <v>41606</v>
      </c>
      <c r="T371" s="94">
        <f t="shared" si="27"/>
        <v>41636</v>
      </c>
      <c r="U371" s="80">
        <f t="shared" si="28"/>
        <v>30</v>
      </c>
      <c r="W371" s="95">
        <f t="shared" si="29"/>
        <v>30</v>
      </c>
    </row>
    <row r="372" spans="1:23" x14ac:dyDescent="0.5">
      <c r="A372" s="98" t="s">
        <v>178</v>
      </c>
      <c r="B372" s="84"/>
      <c r="C372" s="99" t="s">
        <v>15</v>
      </c>
      <c r="D372" s="100">
        <v>13878</v>
      </c>
      <c r="E372" s="87"/>
      <c r="F372" s="100">
        <v>2843</v>
      </c>
      <c r="G372" s="101">
        <v>41606</v>
      </c>
      <c r="H372" s="101">
        <v>41604</v>
      </c>
      <c r="I372" s="99" t="s">
        <v>1162</v>
      </c>
      <c r="J372" s="102">
        <v>-45.67</v>
      </c>
      <c r="K372" s="102">
        <v>-6.39</v>
      </c>
      <c r="L372" s="103">
        <v>-52.06</v>
      </c>
      <c r="M372" s="82" t="str">
        <f t="shared" si="25"/>
        <v>DS</v>
      </c>
      <c r="P372" s="75">
        <f>VLOOKUP(F372,[1]!REGTEaflewerdatum,4,0)</f>
        <v>41604</v>
      </c>
      <c r="Q372" s="91">
        <f t="shared" si="26"/>
        <v>41606</v>
      </c>
      <c r="T372" s="94">
        <f t="shared" si="27"/>
        <v>41636</v>
      </c>
      <c r="U372" s="80">
        <f t="shared" si="28"/>
        <v>30</v>
      </c>
      <c r="W372" s="95">
        <f t="shared" si="29"/>
        <v>30</v>
      </c>
    </row>
    <row r="373" spans="1:23" hidden="1" x14ac:dyDescent="0.5">
      <c r="A373" s="98">
        <v>685357</v>
      </c>
      <c r="B373" s="84"/>
      <c r="C373" s="99" t="s">
        <v>10</v>
      </c>
      <c r="D373" s="100">
        <v>13887</v>
      </c>
      <c r="E373" s="87"/>
      <c r="F373" s="100">
        <v>2635</v>
      </c>
      <c r="G373" s="101">
        <v>41607</v>
      </c>
      <c r="H373" s="101">
        <v>41606</v>
      </c>
      <c r="I373" s="99" t="s">
        <v>1075</v>
      </c>
      <c r="J373" s="102">
        <v>106.55</v>
      </c>
      <c r="K373" s="102">
        <v>14.92</v>
      </c>
      <c r="L373" s="103">
        <v>121.47</v>
      </c>
      <c r="M373" s="82" t="str">
        <f t="shared" si="25"/>
        <v>DC</v>
      </c>
      <c r="N373" s="82" t="s">
        <v>971</v>
      </c>
      <c r="P373" s="75">
        <f>VLOOKUP(F373,[1]!REGTEaflewerdatum,4,0)</f>
        <v>41603</v>
      </c>
      <c r="Q373" s="91">
        <f t="shared" si="26"/>
        <v>41607</v>
      </c>
      <c r="T373" s="94">
        <f t="shared" si="27"/>
        <v>41626</v>
      </c>
      <c r="U373" s="80">
        <f t="shared" si="28"/>
        <v>19</v>
      </c>
      <c r="W373" s="95">
        <f t="shared" si="29"/>
        <v>19</v>
      </c>
    </row>
    <row r="374" spans="1:23" hidden="1" x14ac:dyDescent="0.5">
      <c r="A374" s="98">
        <v>685358</v>
      </c>
      <c r="B374" s="84"/>
      <c r="C374" s="99" t="s">
        <v>10</v>
      </c>
      <c r="D374" s="100">
        <v>13888</v>
      </c>
      <c r="E374" s="87"/>
      <c r="F374" s="100">
        <v>2807</v>
      </c>
      <c r="G374" s="101">
        <v>41607</v>
      </c>
      <c r="H374" s="101">
        <v>41606</v>
      </c>
      <c r="I374" s="99" t="s">
        <v>1075</v>
      </c>
      <c r="J374" s="102">
        <v>3782.25</v>
      </c>
      <c r="K374" s="102">
        <v>529.55999999999995</v>
      </c>
      <c r="L374" s="103">
        <v>4311.8100000000004</v>
      </c>
      <c r="M374" s="82" t="str">
        <f t="shared" si="25"/>
        <v>DC</v>
      </c>
      <c r="N374" s="82" t="s">
        <v>971</v>
      </c>
      <c r="P374" s="75">
        <f>VLOOKUP(F374,[1]!REGTEaflewerdatum,4,0)</f>
        <v>41607</v>
      </c>
      <c r="Q374" s="91" t="str">
        <f t="shared" si="26"/>
        <v>ok</v>
      </c>
      <c r="T374" s="94">
        <f t="shared" si="27"/>
        <v>41626</v>
      </c>
      <c r="U374" s="80">
        <f t="shared" si="28"/>
        <v>19</v>
      </c>
      <c r="W374" s="95">
        <f t="shared" si="29"/>
        <v>19</v>
      </c>
    </row>
    <row r="375" spans="1:23" hidden="1" x14ac:dyDescent="0.5">
      <c r="A375" s="98">
        <v>685359</v>
      </c>
      <c r="B375" s="84"/>
      <c r="C375" s="99" t="s">
        <v>10</v>
      </c>
      <c r="D375" s="100">
        <v>13889</v>
      </c>
      <c r="E375" s="87"/>
      <c r="F375" s="100">
        <v>2807</v>
      </c>
      <c r="G375" s="101">
        <v>41607</v>
      </c>
      <c r="H375" s="101">
        <v>41606</v>
      </c>
      <c r="I375" s="99" t="s">
        <v>1075</v>
      </c>
      <c r="J375" s="102">
        <v>1424.82</v>
      </c>
      <c r="K375" s="102">
        <v>199.46</v>
      </c>
      <c r="L375" s="103">
        <v>1624.28</v>
      </c>
      <c r="M375" s="82" t="str">
        <f t="shared" si="25"/>
        <v>DC</v>
      </c>
      <c r="N375" s="82" t="s">
        <v>971</v>
      </c>
      <c r="P375" s="75">
        <f>VLOOKUP(F375,[1]!REGTEaflewerdatum,4,0)</f>
        <v>41607</v>
      </c>
      <c r="Q375" s="91" t="str">
        <f t="shared" si="26"/>
        <v>ok</v>
      </c>
      <c r="T375" s="94">
        <f t="shared" si="27"/>
        <v>41626</v>
      </c>
      <c r="U375" s="80">
        <f t="shared" si="28"/>
        <v>19</v>
      </c>
      <c r="W375" s="95">
        <f t="shared" si="29"/>
        <v>19</v>
      </c>
    </row>
    <row r="376" spans="1:23" hidden="1" x14ac:dyDescent="0.5">
      <c r="A376" s="98">
        <v>685359</v>
      </c>
      <c r="B376" s="84"/>
      <c r="C376" s="99" t="s">
        <v>15</v>
      </c>
      <c r="D376" s="100">
        <v>13891</v>
      </c>
      <c r="E376" s="87"/>
      <c r="F376" s="100">
        <v>2807</v>
      </c>
      <c r="G376" s="101">
        <v>41607</v>
      </c>
      <c r="H376" s="101">
        <v>41606</v>
      </c>
      <c r="I376" s="99" t="s">
        <v>1075</v>
      </c>
      <c r="J376" s="102">
        <v>-55.93</v>
      </c>
      <c r="K376" s="102">
        <v>-7.83</v>
      </c>
      <c r="L376" s="103">
        <v>-63.76</v>
      </c>
      <c r="M376" s="82" t="str">
        <f t="shared" si="25"/>
        <v>DC</v>
      </c>
      <c r="P376" s="75">
        <f>VLOOKUP(F376,[1]!REGTEaflewerdatum,4,0)</f>
        <v>41607</v>
      </c>
      <c r="Q376" s="91" t="str">
        <f t="shared" si="26"/>
        <v>ok</v>
      </c>
      <c r="T376" s="94">
        <f t="shared" si="27"/>
        <v>41626</v>
      </c>
      <c r="U376" s="80">
        <f t="shared" si="28"/>
        <v>19</v>
      </c>
      <c r="W376" s="95">
        <f t="shared" si="29"/>
        <v>19</v>
      </c>
    </row>
    <row r="377" spans="1:23" hidden="1" x14ac:dyDescent="0.5">
      <c r="A377" s="98" t="s">
        <v>182</v>
      </c>
      <c r="B377" s="84"/>
      <c r="C377" s="99" t="s">
        <v>10</v>
      </c>
      <c r="D377" s="100">
        <v>13879</v>
      </c>
      <c r="E377" s="87"/>
      <c r="F377" s="100">
        <v>2852</v>
      </c>
      <c r="G377" s="101">
        <v>41607</v>
      </c>
      <c r="H377" s="101">
        <v>41607</v>
      </c>
      <c r="I377" s="99" t="s">
        <v>1163</v>
      </c>
      <c r="J377" s="102">
        <v>6595.19</v>
      </c>
      <c r="K377" s="102">
        <v>923.32</v>
      </c>
      <c r="L377" s="103">
        <v>7518.51</v>
      </c>
      <c r="M377" s="82" t="str">
        <f t="shared" si="25"/>
        <v>DI</v>
      </c>
      <c r="N377" s="82" t="s">
        <v>971</v>
      </c>
      <c r="P377" s="75">
        <f>VLOOKUP(F377,[1]!REGTEaflewerdatum,4,0)</f>
        <v>41607</v>
      </c>
      <c r="Q377" s="91" t="str">
        <f t="shared" si="26"/>
        <v>ok</v>
      </c>
      <c r="R377" s="92" t="s">
        <v>327</v>
      </c>
      <c r="S377" s="93">
        <f>G377+21</f>
        <v>41628</v>
      </c>
      <c r="T377" s="94">
        <f t="shared" si="27"/>
        <v>41614</v>
      </c>
      <c r="U377" s="80">
        <f t="shared" si="28"/>
        <v>7</v>
      </c>
      <c r="W377" s="95">
        <f t="shared" si="29"/>
        <v>7</v>
      </c>
    </row>
    <row r="378" spans="1:23" hidden="1" x14ac:dyDescent="0.5">
      <c r="A378" s="98" t="s">
        <v>182</v>
      </c>
      <c r="B378" s="84"/>
      <c r="C378" s="99" t="s">
        <v>10</v>
      </c>
      <c r="D378" s="100">
        <v>13880</v>
      </c>
      <c r="E378" s="87"/>
      <c r="F378" s="100">
        <v>2852</v>
      </c>
      <c r="G378" s="101">
        <v>41607</v>
      </c>
      <c r="H378" s="101">
        <v>41607</v>
      </c>
      <c r="I378" s="99" t="s">
        <v>1163</v>
      </c>
      <c r="J378" s="102">
        <v>1887.3</v>
      </c>
      <c r="K378" s="102">
        <v>264.22000000000003</v>
      </c>
      <c r="L378" s="103">
        <v>2151.52</v>
      </c>
      <c r="M378" s="82" t="str">
        <f t="shared" si="25"/>
        <v>DI</v>
      </c>
      <c r="N378" s="82" t="s">
        <v>971</v>
      </c>
      <c r="P378" s="75">
        <f>VLOOKUP(F378,[1]!REGTEaflewerdatum,4,0)</f>
        <v>41607</v>
      </c>
      <c r="Q378" s="91" t="str">
        <f t="shared" si="26"/>
        <v>ok</v>
      </c>
      <c r="R378" s="92" t="s">
        <v>327</v>
      </c>
      <c r="S378" s="93">
        <v>41620</v>
      </c>
      <c r="T378" s="94">
        <f t="shared" si="27"/>
        <v>41614</v>
      </c>
      <c r="U378" s="80">
        <f t="shared" si="28"/>
        <v>7</v>
      </c>
      <c r="W378" s="95">
        <f t="shared" si="29"/>
        <v>7</v>
      </c>
    </row>
    <row r="379" spans="1:23" hidden="1" x14ac:dyDescent="0.5">
      <c r="A379" s="98" t="s">
        <v>1164</v>
      </c>
      <c r="B379" s="84"/>
      <c r="C379" s="99" t="s">
        <v>10</v>
      </c>
      <c r="D379" s="100">
        <v>13884</v>
      </c>
      <c r="E379" s="87"/>
      <c r="F379" s="100">
        <v>2879</v>
      </c>
      <c r="G379" s="101">
        <v>41607</v>
      </c>
      <c r="H379" s="101">
        <v>41607</v>
      </c>
      <c r="I379" s="99" t="s">
        <v>1154</v>
      </c>
      <c r="J379" s="102">
        <v>190</v>
      </c>
      <c r="K379" s="102">
        <v>0</v>
      </c>
      <c r="L379" s="103">
        <v>190</v>
      </c>
      <c r="M379" s="82" t="str">
        <f t="shared" si="25"/>
        <v>DI</v>
      </c>
      <c r="N379" s="82" t="s">
        <v>971</v>
      </c>
      <c r="P379" s="75">
        <f>VLOOKUP(F379,[1]!REGTEaflewerdatum,4,0)</f>
        <v>41607</v>
      </c>
      <c r="Q379" s="91" t="str">
        <f t="shared" si="26"/>
        <v>ok</v>
      </c>
      <c r="R379" s="92" t="s">
        <v>329</v>
      </c>
      <c r="S379" s="93">
        <f>G379</f>
        <v>41607</v>
      </c>
      <c r="T379" s="94">
        <f t="shared" si="27"/>
        <v>41609</v>
      </c>
      <c r="U379" s="80">
        <f t="shared" si="28"/>
        <v>2</v>
      </c>
      <c r="W379" s="95">
        <f t="shared" si="29"/>
        <v>2</v>
      </c>
    </row>
    <row r="380" spans="1:23" hidden="1" x14ac:dyDescent="0.5">
      <c r="A380" s="98" t="s">
        <v>175</v>
      </c>
      <c r="B380" s="84"/>
      <c r="C380" s="99" t="s">
        <v>10</v>
      </c>
      <c r="D380" s="100">
        <v>13986</v>
      </c>
      <c r="E380" s="87"/>
      <c r="F380" s="100">
        <v>2870</v>
      </c>
      <c r="G380" s="101">
        <v>41607</v>
      </c>
      <c r="H380" s="101">
        <v>41607</v>
      </c>
      <c r="I380" s="99" t="s">
        <v>1118</v>
      </c>
      <c r="J380" s="102">
        <v>6624.4</v>
      </c>
      <c r="K380" s="102">
        <v>0</v>
      </c>
      <c r="L380" s="103">
        <v>6624.4</v>
      </c>
      <c r="M380" s="82" t="str">
        <f t="shared" si="25"/>
        <v>DI</v>
      </c>
      <c r="N380" s="82" t="s">
        <v>971</v>
      </c>
      <c r="P380" s="75">
        <f>VLOOKUP(F380,[1]!REGTEaflewerdatum,4,0)</f>
        <v>41607</v>
      </c>
      <c r="Q380" s="91" t="str">
        <f t="shared" si="26"/>
        <v>ok</v>
      </c>
      <c r="R380" s="92" t="s">
        <v>327</v>
      </c>
      <c r="S380" s="93">
        <v>41625</v>
      </c>
      <c r="T380" s="94">
        <f t="shared" si="27"/>
        <v>41637</v>
      </c>
      <c r="U380" s="80">
        <f t="shared" si="28"/>
        <v>30</v>
      </c>
      <c r="W380" s="95">
        <f t="shared" si="29"/>
        <v>30</v>
      </c>
    </row>
    <row r="381" spans="1:23" x14ac:dyDescent="0.5">
      <c r="A381" s="98">
        <v>502035</v>
      </c>
      <c r="B381" s="84"/>
      <c r="C381" s="99" t="s">
        <v>10</v>
      </c>
      <c r="D381" s="100">
        <v>13881</v>
      </c>
      <c r="E381" s="87"/>
      <c r="F381" s="100">
        <v>2861</v>
      </c>
      <c r="G381" s="101">
        <v>41607</v>
      </c>
      <c r="H381" s="101">
        <v>41606</v>
      </c>
      <c r="I381" s="85" t="s">
        <v>22</v>
      </c>
      <c r="J381" s="102">
        <v>11639</v>
      </c>
      <c r="K381" s="102">
        <v>1629.46</v>
      </c>
      <c r="L381" s="103">
        <v>13268.46</v>
      </c>
      <c r="M381" s="82" t="str">
        <f t="shared" si="25"/>
        <v>DS</v>
      </c>
      <c r="N381" s="82" t="s">
        <v>971</v>
      </c>
      <c r="P381" s="75">
        <f>VLOOKUP(F381,[1]!REGTEaflewerdatum,4,0)</f>
        <v>41607</v>
      </c>
      <c r="Q381" s="91" t="str">
        <f t="shared" si="26"/>
        <v>ok</v>
      </c>
      <c r="T381" s="94">
        <f t="shared" si="27"/>
        <v>41637</v>
      </c>
      <c r="U381" s="80">
        <f t="shared" si="28"/>
        <v>30</v>
      </c>
      <c r="W381" s="95">
        <f t="shared" si="29"/>
        <v>30</v>
      </c>
    </row>
    <row r="382" spans="1:23" x14ac:dyDescent="0.5">
      <c r="A382" s="98">
        <v>502035</v>
      </c>
      <c r="B382" s="84"/>
      <c r="C382" s="99" t="s">
        <v>10</v>
      </c>
      <c r="D382" s="100">
        <v>13882</v>
      </c>
      <c r="E382" s="87"/>
      <c r="F382" s="100">
        <v>2861</v>
      </c>
      <c r="G382" s="101">
        <v>41607</v>
      </c>
      <c r="H382" s="101">
        <v>41606</v>
      </c>
      <c r="I382" s="85" t="s">
        <v>22</v>
      </c>
      <c r="J382" s="102">
        <v>7110.51</v>
      </c>
      <c r="K382" s="102">
        <v>995.47</v>
      </c>
      <c r="L382" s="103">
        <v>8105.98</v>
      </c>
      <c r="M382" s="82" t="str">
        <f t="shared" si="25"/>
        <v>DS</v>
      </c>
      <c r="N382" s="82" t="s">
        <v>971</v>
      </c>
      <c r="P382" s="75">
        <f>VLOOKUP(F382,[1]!REGTEaflewerdatum,4,0)</f>
        <v>41607</v>
      </c>
      <c r="Q382" s="91" t="str">
        <f t="shared" si="26"/>
        <v>ok</v>
      </c>
      <c r="T382" s="94">
        <f t="shared" si="27"/>
        <v>41637</v>
      </c>
      <c r="U382" s="80">
        <f t="shared" si="28"/>
        <v>30</v>
      </c>
      <c r="W382" s="95">
        <f t="shared" si="29"/>
        <v>30</v>
      </c>
    </row>
    <row r="383" spans="1:23" x14ac:dyDescent="0.5">
      <c r="A383" s="98">
        <v>62193</v>
      </c>
      <c r="B383" s="84"/>
      <c r="C383" s="99" t="s">
        <v>10</v>
      </c>
      <c r="D383" s="100">
        <v>13885</v>
      </c>
      <c r="E383" s="87"/>
      <c r="F383" s="100">
        <v>2871</v>
      </c>
      <c r="G383" s="101">
        <v>41607</v>
      </c>
      <c r="H383" s="101">
        <v>41607</v>
      </c>
      <c r="I383" s="99" t="s">
        <v>1116</v>
      </c>
      <c r="J383" s="102">
        <v>1701.55</v>
      </c>
      <c r="K383" s="102">
        <v>68.81</v>
      </c>
      <c r="L383" s="103">
        <v>1770.36</v>
      </c>
      <c r="M383" s="82" t="str">
        <f t="shared" si="25"/>
        <v>DS</v>
      </c>
      <c r="N383" s="82" t="s">
        <v>971</v>
      </c>
      <c r="P383" s="75">
        <f>VLOOKUP(F383,[1]!REGTEaflewerdatum,4,0)</f>
        <v>41607</v>
      </c>
      <c r="Q383" s="91" t="str">
        <f t="shared" si="26"/>
        <v>ok</v>
      </c>
      <c r="T383" s="94">
        <f t="shared" si="27"/>
        <v>41637</v>
      </c>
      <c r="U383" s="80">
        <f t="shared" si="28"/>
        <v>30</v>
      </c>
      <c r="W383" s="95">
        <f t="shared" si="29"/>
        <v>30</v>
      </c>
    </row>
    <row r="384" spans="1:23" x14ac:dyDescent="0.5">
      <c r="A384" s="98">
        <v>1210272480</v>
      </c>
      <c r="B384" s="84"/>
      <c r="C384" s="99" t="s">
        <v>15</v>
      </c>
      <c r="D384" s="100">
        <v>13893</v>
      </c>
      <c r="E384" s="87"/>
      <c r="F384" s="100">
        <v>2842</v>
      </c>
      <c r="G384" s="101">
        <v>41607</v>
      </c>
      <c r="H384" s="101">
        <v>41607</v>
      </c>
      <c r="I384" s="99" t="s">
        <v>1105</v>
      </c>
      <c r="J384" s="102">
        <v>-68.180000000000007</v>
      </c>
      <c r="K384" s="102">
        <v>-9.5500000000000007</v>
      </c>
      <c r="L384" s="103">
        <v>-77.73</v>
      </c>
      <c r="M384" s="82" t="str">
        <f t="shared" si="25"/>
        <v>DS</v>
      </c>
      <c r="P384" s="75">
        <f>VLOOKUP(F384,[1]!REGTEaflewerdatum,4,0)</f>
        <v>41605</v>
      </c>
      <c r="Q384" s="91">
        <f t="shared" si="26"/>
        <v>41607</v>
      </c>
      <c r="T384" s="94">
        <f t="shared" si="27"/>
        <v>41637</v>
      </c>
      <c r="U384" s="80">
        <f t="shared" si="28"/>
        <v>30</v>
      </c>
      <c r="W384" s="95">
        <f t="shared" si="29"/>
        <v>30</v>
      </c>
    </row>
    <row r="385" spans="1:23" x14ac:dyDescent="0.5">
      <c r="A385" s="98" t="s">
        <v>1165</v>
      </c>
      <c r="B385" s="84"/>
      <c r="C385" s="99" t="s">
        <v>10</v>
      </c>
      <c r="D385" s="100">
        <v>13892</v>
      </c>
      <c r="E385" s="87"/>
      <c r="F385" s="100">
        <v>2842</v>
      </c>
      <c r="G385" s="101">
        <v>41607</v>
      </c>
      <c r="H385" s="101">
        <v>41607</v>
      </c>
      <c r="I385" s="99" t="s">
        <v>1105</v>
      </c>
      <c r="J385" s="102">
        <v>56817.36</v>
      </c>
      <c r="K385" s="102">
        <v>7954.41</v>
      </c>
      <c r="L385" s="103">
        <v>64771.77</v>
      </c>
      <c r="M385" s="82" t="str">
        <f t="shared" si="25"/>
        <v>DS</v>
      </c>
      <c r="N385" s="82" t="s">
        <v>971</v>
      </c>
      <c r="P385" s="75">
        <f>VLOOKUP(F385,[1]!REGTEaflewerdatum,4,0)</f>
        <v>41605</v>
      </c>
      <c r="Q385" s="91">
        <f t="shared" si="26"/>
        <v>41607</v>
      </c>
      <c r="T385" s="94">
        <f t="shared" si="27"/>
        <v>41637</v>
      </c>
      <c r="U385" s="80">
        <f t="shared" si="28"/>
        <v>30</v>
      </c>
      <c r="W385" s="95">
        <f t="shared" si="29"/>
        <v>30</v>
      </c>
    </row>
    <row r="386" spans="1:23" x14ac:dyDescent="0.5">
      <c r="A386" s="98" t="s">
        <v>179</v>
      </c>
      <c r="B386" s="84"/>
      <c r="C386" s="99" t="s">
        <v>10</v>
      </c>
      <c r="D386" s="100">
        <v>13890</v>
      </c>
      <c r="E386" s="87"/>
      <c r="F386" s="100">
        <v>2815</v>
      </c>
      <c r="G386" s="101">
        <v>41607</v>
      </c>
      <c r="H386" s="101">
        <v>41606</v>
      </c>
      <c r="I386" s="99" t="s">
        <v>1104</v>
      </c>
      <c r="J386" s="102">
        <v>5126.5</v>
      </c>
      <c r="K386" s="102">
        <v>717.73</v>
      </c>
      <c r="L386" s="103">
        <v>5844.23</v>
      </c>
      <c r="M386" s="82" t="str">
        <f t="shared" ref="M386:M449" si="30">VLOOKUP(I386,KODE,3,0)</f>
        <v>DS</v>
      </c>
      <c r="N386" s="82" t="s">
        <v>971</v>
      </c>
      <c r="P386" s="75">
        <f>VLOOKUP(F386,[1]!REGTEaflewerdatum,4,0)</f>
        <v>41604</v>
      </c>
      <c r="Q386" s="91">
        <f t="shared" ref="Q386:Q449" si="31">IF(P386=G386,"ok",G386)</f>
        <v>41607</v>
      </c>
      <c r="T386" s="94">
        <f t="shared" ref="T386:T449" si="32">G386+U386</f>
        <v>41637</v>
      </c>
      <c r="U386" s="80">
        <f t="shared" ref="U386:U444" si="33">VLOOKUP(I386,verskaffersterme,2,0)</f>
        <v>30</v>
      </c>
      <c r="W386" s="95">
        <f t="shared" ref="W386:W444" si="34">B386+U386</f>
        <v>30</v>
      </c>
    </row>
    <row r="387" spans="1:23" x14ac:dyDescent="0.5">
      <c r="A387" s="98" t="s">
        <v>177</v>
      </c>
      <c r="B387" s="84"/>
      <c r="C387" s="99" t="s">
        <v>10</v>
      </c>
      <c r="D387" s="100">
        <v>13883</v>
      </c>
      <c r="E387" s="87"/>
      <c r="F387" s="100">
        <v>2863</v>
      </c>
      <c r="G387" s="101">
        <v>41607</v>
      </c>
      <c r="H387" s="101">
        <v>41607</v>
      </c>
      <c r="I387" s="99" t="s">
        <v>1166</v>
      </c>
      <c r="J387" s="102">
        <v>4229.5</v>
      </c>
      <c r="K387" s="102">
        <v>154.5</v>
      </c>
      <c r="L387" s="103">
        <v>4384</v>
      </c>
      <c r="M387" s="82" t="str">
        <f t="shared" si="30"/>
        <v>DS</v>
      </c>
      <c r="N387" s="82" t="s">
        <v>971</v>
      </c>
      <c r="P387" s="75">
        <f>VLOOKUP(F387,[1]!REGTEaflewerdatum,4,0)</f>
        <v>41607</v>
      </c>
      <c r="Q387" s="91" t="str">
        <f t="shared" si="31"/>
        <v>ok</v>
      </c>
      <c r="T387" s="94">
        <f t="shared" si="32"/>
        <v>41637</v>
      </c>
      <c r="U387" s="80">
        <f t="shared" si="33"/>
        <v>30</v>
      </c>
      <c r="W387" s="95">
        <f t="shared" si="34"/>
        <v>30</v>
      </c>
    </row>
    <row r="388" spans="1:23" x14ac:dyDescent="0.5">
      <c r="A388" s="98">
        <v>19408</v>
      </c>
      <c r="B388" s="84"/>
      <c r="C388" s="99" t="s">
        <v>10</v>
      </c>
      <c r="D388" s="100">
        <v>13886</v>
      </c>
      <c r="E388" s="87"/>
      <c r="F388" s="100">
        <v>2859</v>
      </c>
      <c r="G388" s="101">
        <v>41607</v>
      </c>
      <c r="H388" s="101">
        <v>41607</v>
      </c>
      <c r="I388" s="99" t="s">
        <v>1167</v>
      </c>
      <c r="J388" s="102">
        <v>9401.3700000000008</v>
      </c>
      <c r="K388" s="102">
        <v>504.16</v>
      </c>
      <c r="L388" s="103">
        <v>9905.5300000000007</v>
      </c>
      <c r="M388" s="82" t="str">
        <f t="shared" si="30"/>
        <v>DS</v>
      </c>
      <c r="N388" s="82" t="s">
        <v>971</v>
      </c>
      <c r="P388" s="75">
        <f>VLOOKUP(F388,[1]!REGTEaflewerdatum,4,0)</f>
        <v>41607</v>
      </c>
      <c r="Q388" s="91" t="str">
        <f t="shared" si="31"/>
        <v>ok</v>
      </c>
      <c r="T388" s="94">
        <f t="shared" si="32"/>
        <v>41637</v>
      </c>
      <c r="U388" s="80">
        <f t="shared" si="33"/>
        <v>30</v>
      </c>
      <c r="W388" s="95">
        <f t="shared" si="34"/>
        <v>30</v>
      </c>
    </row>
    <row r="389" spans="1:23" hidden="1" x14ac:dyDescent="0.5">
      <c r="A389" s="98" t="s">
        <v>174</v>
      </c>
      <c r="B389" s="84"/>
      <c r="C389" s="99" t="s">
        <v>10</v>
      </c>
      <c r="D389" s="100">
        <v>13988</v>
      </c>
      <c r="E389" s="87"/>
      <c r="F389" s="100">
        <v>2885</v>
      </c>
      <c r="G389" s="101">
        <v>41608</v>
      </c>
      <c r="H389" s="101">
        <v>41608</v>
      </c>
      <c r="I389" s="99" t="s">
        <v>1154</v>
      </c>
      <c r="J389" s="102">
        <v>1875</v>
      </c>
      <c r="K389" s="102">
        <v>0</v>
      </c>
      <c r="L389" s="103">
        <v>1875</v>
      </c>
      <c r="M389" s="82" t="str">
        <f t="shared" si="30"/>
        <v>DI</v>
      </c>
      <c r="N389" s="82" t="s">
        <v>971</v>
      </c>
      <c r="P389" s="75">
        <f>VLOOKUP(F389,[1]!REGTEaflewerdatum,4,0)</f>
        <v>41608</v>
      </c>
      <c r="Q389" s="91" t="str">
        <f t="shared" si="31"/>
        <v>ok</v>
      </c>
      <c r="R389" s="92" t="s">
        <v>329</v>
      </c>
      <c r="S389" s="93">
        <f>G389</f>
        <v>41608</v>
      </c>
      <c r="T389" s="94">
        <f t="shared" si="32"/>
        <v>41610</v>
      </c>
      <c r="U389" s="80">
        <f t="shared" si="33"/>
        <v>2</v>
      </c>
      <c r="W389" s="95">
        <f t="shared" si="34"/>
        <v>2</v>
      </c>
    </row>
    <row r="390" spans="1:23" hidden="1" x14ac:dyDescent="0.5">
      <c r="A390" s="98" t="s">
        <v>176</v>
      </c>
      <c r="B390" s="84"/>
      <c r="C390" s="99" t="s">
        <v>10</v>
      </c>
      <c r="D390" s="100">
        <v>13987</v>
      </c>
      <c r="E390" s="87"/>
      <c r="F390" s="100">
        <v>2877</v>
      </c>
      <c r="G390" s="101">
        <v>41608</v>
      </c>
      <c r="H390" s="101">
        <v>41608</v>
      </c>
      <c r="I390" s="99" t="s">
        <v>1118</v>
      </c>
      <c r="J390" s="102">
        <v>6744.4</v>
      </c>
      <c r="K390" s="102">
        <v>0</v>
      </c>
      <c r="L390" s="103">
        <v>6744.4</v>
      </c>
      <c r="M390" s="82" t="str">
        <f t="shared" si="30"/>
        <v>DI</v>
      </c>
      <c r="N390" s="82" t="s">
        <v>971</v>
      </c>
      <c r="P390" s="75">
        <f>VLOOKUP(F390,[1]!REGTEaflewerdatum,4,0)</f>
        <v>41608</v>
      </c>
      <c r="Q390" s="91" t="str">
        <f t="shared" si="31"/>
        <v>ok</v>
      </c>
      <c r="R390" s="92" t="s">
        <v>327</v>
      </c>
      <c r="S390" s="93">
        <v>41625</v>
      </c>
      <c r="T390" s="94">
        <f t="shared" si="32"/>
        <v>41638</v>
      </c>
      <c r="U390" s="80">
        <f t="shared" si="33"/>
        <v>30</v>
      </c>
      <c r="W390" s="95">
        <f t="shared" si="34"/>
        <v>30</v>
      </c>
    </row>
    <row r="391" spans="1:23" hidden="1" x14ac:dyDescent="0.5">
      <c r="A391" s="98">
        <v>687494</v>
      </c>
      <c r="B391" s="84"/>
      <c r="C391" s="99" t="s">
        <v>10</v>
      </c>
      <c r="D391" s="100">
        <v>14003</v>
      </c>
      <c r="E391" s="87"/>
      <c r="F391" s="100">
        <v>2867</v>
      </c>
      <c r="G391" s="101">
        <v>41609</v>
      </c>
      <c r="H391" s="101">
        <v>41609</v>
      </c>
      <c r="I391" s="99" t="s">
        <v>1075</v>
      </c>
      <c r="J391" s="102">
        <v>4679.46</v>
      </c>
      <c r="K391" s="102">
        <v>0</v>
      </c>
      <c r="L391" s="103">
        <v>4679.46</v>
      </c>
      <c r="M391" s="82" t="str">
        <f t="shared" si="30"/>
        <v>DC</v>
      </c>
      <c r="N391" s="82" t="s">
        <v>971</v>
      </c>
      <c r="P391" s="75">
        <f>VLOOKUP(F391,[1]!REGTEaflewerdatum,4,0)</f>
        <v>41610</v>
      </c>
      <c r="Q391" s="91">
        <f t="shared" si="31"/>
        <v>41609</v>
      </c>
      <c r="T391" s="94">
        <f t="shared" si="32"/>
        <v>41628</v>
      </c>
      <c r="U391" s="80">
        <f t="shared" si="33"/>
        <v>19</v>
      </c>
      <c r="W391" s="95">
        <f t="shared" si="34"/>
        <v>19</v>
      </c>
    </row>
    <row r="392" spans="1:23" hidden="1" x14ac:dyDescent="0.5">
      <c r="A392" s="98">
        <v>687481</v>
      </c>
      <c r="B392" s="84"/>
      <c r="C392" s="99" t="s">
        <v>10</v>
      </c>
      <c r="D392" s="100">
        <v>13994</v>
      </c>
      <c r="E392" s="87"/>
      <c r="F392" s="100">
        <v>2636</v>
      </c>
      <c r="G392" s="101">
        <v>41610</v>
      </c>
      <c r="H392" s="101">
        <v>41609</v>
      </c>
      <c r="I392" s="99" t="s">
        <v>1075</v>
      </c>
      <c r="J392" s="102">
        <v>45890.78</v>
      </c>
      <c r="K392" s="102">
        <v>6005.15</v>
      </c>
      <c r="L392" s="103">
        <v>51895.93</v>
      </c>
      <c r="M392" s="82" t="str">
        <f t="shared" si="30"/>
        <v>DC</v>
      </c>
      <c r="N392" s="82" t="s">
        <v>971</v>
      </c>
      <c r="P392" s="75">
        <f>VLOOKUP(F392,[1]!REGTEaflewerdatum,4,0)</f>
        <v>41610</v>
      </c>
      <c r="Q392" s="91" t="str">
        <f t="shared" si="31"/>
        <v>ok</v>
      </c>
      <c r="T392" s="94">
        <f t="shared" si="32"/>
        <v>41629</v>
      </c>
      <c r="U392" s="80">
        <f t="shared" si="33"/>
        <v>19</v>
      </c>
      <c r="W392" s="95">
        <f t="shared" si="34"/>
        <v>19</v>
      </c>
    </row>
    <row r="393" spans="1:23" hidden="1" x14ac:dyDescent="0.5">
      <c r="A393" s="98">
        <v>687482</v>
      </c>
      <c r="B393" s="84"/>
      <c r="C393" s="99" t="s">
        <v>10</v>
      </c>
      <c r="D393" s="100">
        <v>13995</v>
      </c>
      <c r="E393" s="87"/>
      <c r="F393" s="100">
        <v>2853</v>
      </c>
      <c r="G393" s="101">
        <v>41610</v>
      </c>
      <c r="H393" s="101">
        <v>41609</v>
      </c>
      <c r="I393" s="99" t="s">
        <v>1075</v>
      </c>
      <c r="J393" s="102">
        <v>406.86</v>
      </c>
      <c r="K393" s="102">
        <v>56.97</v>
      </c>
      <c r="L393" s="103">
        <v>463.83</v>
      </c>
      <c r="M393" s="82" t="str">
        <f t="shared" si="30"/>
        <v>DC</v>
      </c>
      <c r="N393" s="82" t="s">
        <v>971</v>
      </c>
      <c r="P393" s="75">
        <f>VLOOKUP(F393,[1]!REGTEaflewerdatum,4,0)</f>
        <v>41610</v>
      </c>
      <c r="Q393" s="91" t="str">
        <f t="shared" si="31"/>
        <v>ok</v>
      </c>
      <c r="T393" s="94">
        <f t="shared" si="32"/>
        <v>41629</v>
      </c>
      <c r="U393" s="80">
        <f t="shared" si="33"/>
        <v>19</v>
      </c>
      <c r="W393" s="95">
        <f t="shared" si="34"/>
        <v>19</v>
      </c>
    </row>
    <row r="394" spans="1:23" hidden="1" x14ac:dyDescent="0.5">
      <c r="A394" s="98">
        <v>687483</v>
      </c>
      <c r="B394" s="84"/>
      <c r="C394" s="99" t="s">
        <v>10</v>
      </c>
      <c r="D394" s="100">
        <v>13996</v>
      </c>
      <c r="E394" s="87"/>
      <c r="F394" s="100">
        <v>2853</v>
      </c>
      <c r="G394" s="101">
        <v>41610</v>
      </c>
      <c r="H394" s="101">
        <v>41609</v>
      </c>
      <c r="I394" s="99" t="s">
        <v>1075</v>
      </c>
      <c r="J394" s="102">
        <v>9156.48</v>
      </c>
      <c r="K394" s="102">
        <v>1281.93</v>
      </c>
      <c r="L394" s="103">
        <v>10438.41</v>
      </c>
      <c r="M394" s="82" t="str">
        <f t="shared" si="30"/>
        <v>DC</v>
      </c>
      <c r="N394" s="82" t="s">
        <v>971</v>
      </c>
      <c r="P394" s="75">
        <f>VLOOKUP(F394,[1]!REGTEaflewerdatum,4,0)</f>
        <v>41610</v>
      </c>
      <c r="Q394" s="91" t="str">
        <f t="shared" si="31"/>
        <v>ok</v>
      </c>
      <c r="T394" s="94">
        <f t="shared" si="32"/>
        <v>41629</v>
      </c>
      <c r="U394" s="80">
        <f t="shared" si="33"/>
        <v>19</v>
      </c>
      <c r="W394" s="95">
        <f t="shared" si="34"/>
        <v>19</v>
      </c>
    </row>
    <row r="395" spans="1:23" hidden="1" x14ac:dyDescent="0.5">
      <c r="A395" s="98">
        <v>687484</v>
      </c>
      <c r="B395" s="84"/>
      <c r="C395" s="99" t="s">
        <v>10</v>
      </c>
      <c r="D395" s="100">
        <v>13997</v>
      </c>
      <c r="E395" s="87"/>
      <c r="F395" s="100">
        <v>2853</v>
      </c>
      <c r="G395" s="101">
        <v>41610</v>
      </c>
      <c r="H395" s="101">
        <v>41609</v>
      </c>
      <c r="I395" s="99" t="s">
        <v>1075</v>
      </c>
      <c r="J395" s="102">
        <v>1281.51</v>
      </c>
      <c r="K395" s="102">
        <v>145.01</v>
      </c>
      <c r="L395" s="103">
        <v>1426.52</v>
      </c>
      <c r="M395" s="82" t="str">
        <f t="shared" si="30"/>
        <v>DC</v>
      </c>
      <c r="N395" s="82" t="s">
        <v>971</v>
      </c>
      <c r="P395" s="75">
        <f>VLOOKUP(F395,[1]!REGTEaflewerdatum,4,0)</f>
        <v>41610</v>
      </c>
      <c r="Q395" s="91" t="str">
        <f t="shared" si="31"/>
        <v>ok</v>
      </c>
      <c r="T395" s="94">
        <f t="shared" si="32"/>
        <v>41629</v>
      </c>
      <c r="U395" s="80">
        <f t="shared" si="33"/>
        <v>19</v>
      </c>
      <c r="W395" s="95">
        <f t="shared" si="34"/>
        <v>19</v>
      </c>
    </row>
    <row r="396" spans="1:23" hidden="1" x14ac:dyDescent="0.5">
      <c r="A396" s="98">
        <v>687485</v>
      </c>
      <c r="B396" s="84"/>
      <c r="C396" s="99" t="s">
        <v>10</v>
      </c>
      <c r="D396" s="100">
        <v>13990</v>
      </c>
      <c r="E396" s="87"/>
      <c r="F396" s="100">
        <v>2853</v>
      </c>
      <c r="G396" s="101">
        <v>41610</v>
      </c>
      <c r="H396" s="101">
        <v>41609</v>
      </c>
      <c r="I396" s="99" t="s">
        <v>1075</v>
      </c>
      <c r="J396" s="102">
        <v>830.42</v>
      </c>
      <c r="K396" s="102">
        <v>116.27</v>
      </c>
      <c r="L396" s="103">
        <v>946.69</v>
      </c>
      <c r="M396" s="82" t="str">
        <f t="shared" si="30"/>
        <v>DC</v>
      </c>
      <c r="N396" s="82" t="s">
        <v>971</v>
      </c>
      <c r="P396" s="75">
        <f>VLOOKUP(F396,[1]!REGTEaflewerdatum,4,0)</f>
        <v>41610</v>
      </c>
      <c r="Q396" s="91" t="str">
        <f t="shared" si="31"/>
        <v>ok</v>
      </c>
      <c r="T396" s="94">
        <f t="shared" si="32"/>
        <v>41629</v>
      </c>
      <c r="U396" s="80">
        <f t="shared" si="33"/>
        <v>19</v>
      </c>
      <c r="W396" s="95">
        <f t="shared" si="34"/>
        <v>19</v>
      </c>
    </row>
    <row r="397" spans="1:23" hidden="1" x14ac:dyDescent="0.5">
      <c r="A397" s="98">
        <v>687486</v>
      </c>
      <c r="B397" s="84"/>
      <c r="C397" s="99" t="s">
        <v>10</v>
      </c>
      <c r="D397" s="100">
        <v>13991</v>
      </c>
      <c r="E397" s="87"/>
      <c r="F397" s="100">
        <v>2853</v>
      </c>
      <c r="G397" s="101">
        <v>41610</v>
      </c>
      <c r="H397" s="101">
        <v>41609</v>
      </c>
      <c r="I397" s="99" t="s">
        <v>1075</v>
      </c>
      <c r="J397" s="102">
        <v>779.66</v>
      </c>
      <c r="K397" s="102">
        <v>109.17</v>
      </c>
      <c r="L397" s="103">
        <v>888.83</v>
      </c>
      <c r="M397" s="82" t="str">
        <f t="shared" si="30"/>
        <v>DC</v>
      </c>
      <c r="N397" s="82" t="s">
        <v>971</v>
      </c>
      <c r="P397" s="75">
        <f>VLOOKUP(F397,[1]!REGTEaflewerdatum,4,0)</f>
        <v>41610</v>
      </c>
      <c r="Q397" s="91" t="str">
        <f t="shared" si="31"/>
        <v>ok</v>
      </c>
      <c r="T397" s="94">
        <f t="shared" si="32"/>
        <v>41629</v>
      </c>
      <c r="U397" s="80">
        <f t="shared" si="33"/>
        <v>19</v>
      </c>
      <c r="W397" s="95">
        <f t="shared" si="34"/>
        <v>19</v>
      </c>
    </row>
    <row r="398" spans="1:23" hidden="1" x14ac:dyDescent="0.5">
      <c r="A398" s="98">
        <v>687487</v>
      </c>
      <c r="B398" s="84"/>
      <c r="C398" s="99" t="s">
        <v>10</v>
      </c>
      <c r="D398" s="100">
        <v>13992</v>
      </c>
      <c r="E398" s="87"/>
      <c r="F398" s="100">
        <v>2853</v>
      </c>
      <c r="G398" s="101">
        <v>41610</v>
      </c>
      <c r="H398" s="101">
        <v>41609</v>
      </c>
      <c r="I398" s="99" t="s">
        <v>1075</v>
      </c>
      <c r="J398" s="102">
        <v>3649.11</v>
      </c>
      <c r="K398" s="102">
        <v>510.91</v>
      </c>
      <c r="L398" s="103">
        <v>4160.0200000000004</v>
      </c>
      <c r="M398" s="82" t="str">
        <f t="shared" si="30"/>
        <v>DC</v>
      </c>
      <c r="N398" s="82" t="s">
        <v>971</v>
      </c>
      <c r="P398" s="75">
        <f>VLOOKUP(F398,[1]!REGTEaflewerdatum,4,0)</f>
        <v>41610</v>
      </c>
      <c r="Q398" s="91" t="str">
        <f t="shared" si="31"/>
        <v>ok</v>
      </c>
      <c r="T398" s="94">
        <f t="shared" si="32"/>
        <v>41629</v>
      </c>
      <c r="U398" s="80">
        <f t="shared" si="33"/>
        <v>19</v>
      </c>
      <c r="W398" s="95">
        <f t="shared" si="34"/>
        <v>19</v>
      </c>
    </row>
    <row r="399" spans="1:23" hidden="1" x14ac:dyDescent="0.5">
      <c r="A399" s="98">
        <v>687488</v>
      </c>
      <c r="B399" s="84"/>
      <c r="C399" s="99" t="s">
        <v>10</v>
      </c>
      <c r="D399" s="100">
        <v>13993</v>
      </c>
      <c r="E399" s="87"/>
      <c r="F399" s="100">
        <v>2853</v>
      </c>
      <c r="G399" s="101">
        <v>41610</v>
      </c>
      <c r="H399" s="101">
        <v>41609</v>
      </c>
      <c r="I399" s="99" t="s">
        <v>1075</v>
      </c>
      <c r="J399" s="102">
        <v>1486.13</v>
      </c>
      <c r="K399" s="102">
        <v>208.05</v>
      </c>
      <c r="L399" s="103">
        <v>1694.18</v>
      </c>
      <c r="M399" s="82" t="str">
        <f t="shared" si="30"/>
        <v>DC</v>
      </c>
      <c r="N399" s="82" t="s">
        <v>971</v>
      </c>
      <c r="P399" s="75">
        <f>VLOOKUP(F399,[1]!REGTEaflewerdatum,4,0)</f>
        <v>41610</v>
      </c>
      <c r="Q399" s="91" t="str">
        <f t="shared" si="31"/>
        <v>ok</v>
      </c>
      <c r="T399" s="94">
        <f t="shared" si="32"/>
        <v>41629</v>
      </c>
      <c r="U399" s="80">
        <f t="shared" si="33"/>
        <v>19</v>
      </c>
      <c r="W399" s="95">
        <f t="shared" si="34"/>
        <v>19</v>
      </c>
    </row>
    <row r="400" spans="1:23" hidden="1" x14ac:dyDescent="0.5">
      <c r="A400" s="98">
        <v>687489</v>
      </c>
      <c r="B400" s="84"/>
      <c r="C400" s="99" t="s">
        <v>10</v>
      </c>
      <c r="D400" s="100">
        <v>13998</v>
      </c>
      <c r="E400" s="87"/>
      <c r="F400" s="100">
        <v>2636</v>
      </c>
      <c r="G400" s="101">
        <v>41610</v>
      </c>
      <c r="H400" s="101">
        <v>41609</v>
      </c>
      <c r="I400" s="99" t="s">
        <v>1075</v>
      </c>
      <c r="J400" s="102">
        <v>10803.07</v>
      </c>
      <c r="K400" s="102">
        <v>1158.57</v>
      </c>
      <c r="L400" s="103">
        <v>11961.64</v>
      </c>
      <c r="M400" s="82" t="str">
        <f t="shared" si="30"/>
        <v>DC</v>
      </c>
      <c r="N400" s="82" t="s">
        <v>971</v>
      </c>
      <c r="P400" s="75">
        <f>VLOOKUP(F400,[1]!REGTEaflewerdatum,4,0)</f>
        <v>41610</v>
      </c>
      <c r="Q400" s="91" t="str">
        <f t="shared" si="31"/>
        <v>ok</v>
      </c>
      <c r="T400" s="94">
        <f t="shared" si="32"/>
        <v>41629</v>
      </c>
      <c r="U400" s="80">
        <f t="shared" si="33"/>
        <v>19</v>
      </c>
      <c r="W400" s="95">
        <f t="shared" si="34"/>
        <v>19</v>
      </c>
    </row>
    <row r="401" spans="1:23" hidden="1" x14ac:dyDescent="0.5">
      <c r="A401" s="98">
        <v>687491</v>
      </c>
      <c r="B401" s="84"/>
      <c r="C401" s="99" t="s">
        <v>10</v>
      </c>
      <c r="D401" s="100">
        <v>14000</v>
      </c>
      <c r="E401" s="87"/>
      <c r="F401" s="100">
        <v>2854</v>
      </c>
      <c r="G401" s="101">
        <v>41610</v>
      </c>
      <c r="H401" s="101">
        <v>41609</v>
      </c>
      <c r="I401" s="99" t="s">
        <v>1075</v>
      </c>
      <c r="J401" s="102">
        <v>1438.8</v>
      </c>
      <c r="K401" s="102">
        <v>201.43</v>
      </c>
      <c r="L401" s="103">
        <v>1640.23</v>
      </c>
      <c r="M401" s="82" t="str">
        <f t="shared" si="30"/>
        <v>DC</v>
      </c>
      <c r="N401" s="82" t="s">
        <v>971</v>
      </c>
      <c r="P401" s="75">
        <f>VLOOKUP(F401,[1]!REGTEaflewerdatum,4,0)</f>
        <v>41610</v>
      </c>
      <c r="Q401" s="91" t="str">
        <f t="shared" si="31"/>
        <v>ok</v>
      </c>
      <c r="T401" s="94">
        <f t="shared" si="32"/>
        <v>41629</v>
      </c>
      <c r="U401" s="80">
        <f t="shared" si="33"/>
        <v>19</v>
      </c>
      <c r="W401" s="95">
        <f t="shared" si="34"/>
        <v>19</v>
      </c>
    </row>
    <row r="402" spans="1:23" hidden="1" x14ac:dyDescent="0.5">
      <c r="A402" s="98">
        <v>687492</v>
      </c>
      <c r="B402" s="84"/>
      <c r="C402" s="99" t="s">
        <v>10</v>
      </c>
      <c r="D402" s="100">
        <v>14001</v>
      </c>
      <c r="E402" s="87"/>
      <c r="F402" s="100">
        <v>2868</v>
      </c>
      <c r="G402" s="101">
        <v>41610</v>
      </c>
      <c r="H402" s="101">
        <v>41609</v>
      </c>
      <c r="I402" s="99" t="s">
        <v>1075</v>
      </c>
      <c r="J402" s="102">
        <v>17202.669999999998</v>
      </c>
      <c r="K402" s="102">
        <v>2075.1999999999998</v>
      </c>
      <c r="L402" s="103">
        <v>19277.87</v>
      </c>
      <c r="M402" s="82" t="str">
        <f t="shared" si="30"/>
        <v>DC</v>
      </c>
      <c r="N402" s="82" t="s">
        <v>971</v>
      </c>
      <c r="P402" s="75">
        <f>VLOOKUP(F402,[1]!REGTEaflewerdatum,4,0)</f>
        <v>41610</v>
      </c>
      <c r="Q402" s="91" t="str">
        <f t="shared" si="31"/>
        <v>ok</v>
      </c>
      <c r="T402" s="94">
        <f t="shared" si="32"/>
        <v>41629</v>
      </c>
      <c r="U402" s="80">
        <f t="shared" si="33"/>
        <v>19</v>
      </c>
      <c r="W402" s="95">
        <f t="shared" si="34"/>
        <v>19</v>
      </c>
    </row>
    <row r="403" spans="1:23" hidden="1" x14ac:dyDescent="0.5">
      <c r="A403" s="98">
        <v>687492</v>
      </c>
      <c r="B403" s="84"/>
      <c r="C403" s="99" t="s">
        <v>15</v>
      </c>
      <c r="D403" s="100">
        <v>14007</v>
      </c>
      <c r="E403" s="87"/>
      <c r="F403" s="100">
        <v>2868</v>
      </c>
      <c r="G403" s="101">
        <v>41610</v>
      </c>
      <c r="H403" s="101">
        <v>41609</v>
      </c>
      <c r="I403" s="99" t="s">
        <v>1075</v>
      </c>
      <c r="J403" s="102">
        <v>-13.48</v>
      </c>
      <c r="K403" s="102">
        <v>-1.89</v>
      </c>
      <c r="L403" s="103">
        <v>-15.37</v>
      </c>
      <c r="M403" s="82" t="str">
        <f t="shared" si="30"/>
        <v>DC</v>
      </c>
      <c r="P403" s="75">
        <f>VLOOKUP(F403,[1]!REGTEaflewerdatum,4,0)</f>
        <v>41610</v>
      </c>
      <c r="Q403" s="91" t="str">
        <f t="shared" si="31"/>
        <v>ok</v>
      </c>
      <c r="T403" s="94">
        <f t="shared" si="32"/>
        <v>41629</v>
      </c>
      <c r="U403" s="80">
        <f t="shared" si="33"/>
        <v>19</v>
      </c>
      <c r="W403" s="95">
        <f t="shared" si="34"/>
        <v>19</v>
      </c>
    </row>
    <row r="404" spans="1:23" hidden="1" x14ac:dyDescent="0.5">
      <c r="A404" s="98">
        <v>687493</v>
      </c>
      <c r="B404" s="84"/>
      <c r="C404" s="99" t="s">
        <v>10</v>
      </c>
      <c r="D404" s="100">
        <v>14002</v>
      </c>
      <c r="E404" s="87"/>
      <c r="F404" s="100">
        <v>2867</v>
      </c>
      <c r="G404" s="101">
        <v>41610</v>
      </c>
      <c r="H404" s="101">
        <v>41609</v>
      </c>
      <c r="I404" s="99" t="s">
        <v>1075</v>
      </c>
      <c r="J404" s="102">
        <v>5465.9</v>
      </c>
      <c r="K404" s="102">
        <v>0</v>
      </c>
      <c r="L404" s="103">
        <v>5465.9</v>
      </c>
      <c r="M404" s="82" t="str">
        <f t="shared" si="30"/>
        <v>DC</v>
      </c>
      <c r="N404" s="82" t="s">
        <v>971</v>
      </c>
      <c r="P404" s="75">
        <f>VLOOKUP(F404,[1]!REGTEaflewerdatum,4,0)</f>
        <v>41610</v>
      </c>
      <c r="Q404" s="91" t="str">
        <f t="shared" si="31"/>
        <v>ok</v>
      </c>
      <c r="T404" s="94">
        <f t="shared" si="32"/>
        <v>41629</v>
      </c>
      <c r="U404" s="80">
        <f t="shared" si="33"/>
        <v>19</v>
      </c>
      <c r="W404" s="95">
        <f t="shared" si="34"/>
        <v>19</v>
      </c>
    </row>
    <row r="405" spans="1:23" hidden="1" x14ac:dyDescent="0.5">
      <c r="A405" s="98">
        <v>687495</v>
      </c>
      <c r="B405" s="84"/>
      <c r="C405" s="99" t="s">
        <v>10</v>
      </c>
      <c r="D405" s="100">
        <v>14004</v>
      </c>
      <c r="E405" s="87"/>
      <c r="F405" s="100">
        <v>2854</v>
      </c>
      <c r="G405" s="101">
        <v>41610</v>
      </c>
      <c r="H405" s="101">
        <v>41609</v>
      </c>
      <c r="I405" s="99" t="s">
        <v>1075</v>
      </c>
      <c r="J405" s="102">
        <v>8437.6299999999992</v>
      </c>
      <c r="K405" s="102">
        <v>785.02</v>
      </c>
      <c r="L405" s="103">
        <v>9222.65</v>
      </c>
      <c r="M405" s="82" t="str">
        <f t="shared" si="30"/>
        <v>DC</v>
      </c>
      <c r="N405" s="82" t="s">
        <v>971</v>
      </c>
      <c r="P405" s="75">
        <f>VLOOKUP(F405,[1]!REGTEaflewerdatum,4,0)</f>
        <v>41610</v>
      </c>
      <c r="Q405" s="91" t="str">
        <f t="shared" si="31"/>
        <v>ok</v>
      </c>
      <c r="T405" s="94">
        <f t="shared" si="32"/>
        <v>41629</v>
      </c>
      <c r="U405" s="80">
        <f t="shared" si="33"/>
        <v>19</v>
      </c>
      <c r="W405" s="95">
        <f t="shared" si="34"/>
        <v>19</v>
      </c>
    </row>
    <row r="406" spans="1:23" hidden="1" x14ac:dyDescent="0.5">
      <c r="A406" s="98">
        <v>687496</v>
      </c>
      <c r="B406" s="84"/>
      <c r="C406" s="99" t="s">
        <v>10</v>
      </c>
      <c r="D406" s="100">
        <v>14005</v>
      </c>
      <c r="E406" s="87"/>
      <c r="F406" s="100">
        <v>2854</v>
      </c>
      <c r="G406" s="101">
        <v>41610</v>
      </c>
      <c r="H406" s="101">
        <v>41609</v>
      </c>
      <c r="I406" s="99" t="s">
        <v>1075</v>
      </c>
      <c r="J406" s="102">
        <v>1112.3</v>
      </c>
      <c r="K406" s="102">
        <v>155.75</v>
      </c>
      <c r="L406" s="103">
        <v>1268.05</v>
      </c>
      <c r="M406" s="82" t="str">
        <f t="shared" si="30"/>
        <v>DC</v>
      </c>
      <c r="N406" s="82" t="s">
        <v>971</v>
      </c>
      <c r="P406" s="75">
        <f>VLOOKUP(F406,[1]!REGTEaflewerdatum,4,0)</f>
        <v>41610</v>
      </c>
      <c r="Q406" s="91" t="str">
        <f t="shared" si="31"/>
        <v>ok</v>
      </c>
      <c r="T406" s="94">
        <f t="shared" si="32"/>
        <v>41629</v>
      </c>
      <c r="U406" s="80">
        <f t="shared" si="33"/>
        <v>19</v>
      </c>
      <c r="W406" s="95">
        <f t="shared" si="34"/>
        <v>19</v>
      </c>
    </row>
    <row r="407" spans="1:23" hidden="1" x14ac:dyDescent="0.5">
      <c r="A407" s="98">
        <v>687497</v>
      </c>
      <c r="B407" s="84"/>
      <c r="C407" s="99" t="s">
        <v>10</v>
      </c>
      <c r="D407" s="100">
        <v>14006</v>
      </c>
      <c r="E407" s="87"/>
      <c r="F407" s="100">
        <v>2713</v>
      </c>
      <c r="G407" s="101">
        <v>41610</v>
      </c>
      <c r="H407" s="101">
        <v>41609</v>
      </c>
      <c r="I407" s="99" t="s">
        <v>1075</v>
      </c>
      <c r="J407" s="102">
        <v>4230</v>
      </c>
      <c r="K407" s="102">
        <v>592.20000000000005</v>
      </c>
      <c r="L407" s="103">
        <v>4822.2</v>
      </c>
      <c r="M407" s="82" t="str">
        <f t="shared" si="30"/>
        <v>DC</v>
      </c>
      <c r="N407" s="82" t="s">
        <v>971</v>
      </c>
      <c r="P407" s="75">
        <f>VLOOKUP(F407,[1]!REGTEaflewerdatum,4,0)</f>
        <v>41579</v>
      </c>
      <c r="Q407" s="91">
        <f t="shared" si="31"/>
        <v>41610</v>
      </c>
      <c r="T407" s="94">
        <f t="shared" si="32"/>
        <v>41629</v>
      </c>
      <c r="U407" s="80">
        <f t="shared" si="33"/>
        <v>19</v>
      </c>
      <c r="W407" s="95">
        <f t="shared" si="34"/>
        <v>19</v>
      </c>
    </row>
    <row r="408" spans="1:23" hidden="1" x14ac:dyDescent="0.5">
      <c r="A408" s="98" t="s">
        <v>222</v>
      </c>
      <c r="B408" s="84"/>
      <c r="C408" s="99" t="s">
        <v>10</v>
      </c>
      <c r="D408" s="100">
        <v>13984</v>
      </c>
      <c r="E408" s="87"/>
      <c r="F408" s="100">
        <v>2886</v>
      </c>
      <c r="G408" s="101">
        <v>41610</v>
      </c>
      <c r="H408" s="101">
        <v>41608</v>
      </c>
      <c r="I408" s="99" t="s">
        <v>1154</v>
      </c>
      <c r="J408" s="102">
        <v>2500</v>
      </c>
      <c r="K408" s="102">
        <v>0</v>
      </c>
      <c r="L408" s="103">
        <v>2500</v>
      </c>
      <c r="M408" s="82" t="str">
        <f t="shared" si="30"/>
        <v>DI</v>
      </c>
      <c r="N408" s="82" t="s">
        <v>971</v>
      </c>
      <c r="P408" s="75">
        <f>VLOOKUP(F408,[1]!REGTEaflewerdatum,4,0)</f>
        <v>41608</v>
      </c>
      <c r="Q408" s="91">
        <f t="shared" si="31"/>
        <v>41610</v>
      </c>
      <c r="R408" s="92" t="s">
        <v>329</v>
      </c>
      <c r="S408" s="93">
        <f>G408</f>
        <v>41610</v>
      </c>
      <c r="T408" s="94">
        <f t="shared" si="32"/>
        <v>41612</v>
      </c>
      <c r="U408" s="80">
        <f t="shared" si="33"/>
        <v>2</v>
      </c>
      <c r="W408" s="95">
        <f t="shared" si="34"/>
        <v>2</v>
      </c>
    </row>
    <row r="409" spans="1:23" hidden="1" x14ac:dyDescent="0.5">
      <c r="A409" s="98" t="s">
        <v>1168</v>
      </c>
      <c r="B409" s="84"/>
      <c r="C409" s="99" t="s">
        <v>10</v>
      </c>
      <c r="D409" s="100">
        <v>13989</v>
      </c>
      <c r="E409" s="87"/>
      <c r="F409" s="100">
        <v>2894</v>
      </c>
      <c r="G409" s="101">
        <v>41610</v>
      </c>
      <c r="H409" s="101">
        <v>41610</v>
      </c>
      <c r="I409" s="99" t="s">
        <v>1121</v>
      </c>
      <c r="J409" s="102">
        <v>1985.25</v>
      </c>
      <c r="K409" s="102">
        <v>0</v>
      </c>
      <c r="L409" s="103">
        <v>1985.25</v>
      </c>
      <c r="M409" s="82" t="str">
        <f t="shared" si="30"/>
        <v>DI</v>
      </c>
      <c r="N409" s="82" t="s">
        <v>971</v>
      </c>
      <c r="P409" s="75">
        <f>VLOOKUP(F409,[1]!REGTEaflewerdatum,4,0)</f>
        <v>41610</v>
      </c>
      <c r="Q409" s="91" t="str">
        <f t="shared" si="31"/>
        <v>ok</v>
      </c>
      <c r="R409" s="92" t="s">
        <v>329</v>
      </c>
      <c r="S409" s="93">
        <f>G409</f>
        <v>41610</v>
      </c>
      <c r="T409" s="94">
        <f t="shared" si="32"/>
        <v>41617</v>
      </c>
      <c r="U409" s="80">
        <f t="shared" si="33"/>
        <v>7</v>
      </c>
      <c r="W409" s="95">
        <f t="shared" si="34"/>
        <v>7</v>
      </c>
    </row>
    <row r="410" spans="1:23" x14ac:dyDescent="0.5">
      <c r="A410" s="98" t="s">
        <v>1169</v>
      </c>
      <c r="B410" s="84"/>
      <c r="C410" s="99" t="s">
        <v>10</v>
      </c>
      <c r="D410" s="100">
        <v>13985</v>
      </c>
      <c r="E410" s="87"/>
      <c r="F410" s="100">
        <v>2876</v>
      </c>
      <c r="G410" s="101">
        <v>41610</v>
      </c>
      <c r="H410" s="101">
        <v>41608</v>
      </c>
      <c r="I410" s="99" t="s">
        <v>1105</v>
      </c>
      <c r="J410" s="102">
        <v>62652.3</v>
      </c>
      <c r="K410" s="102">
        <v>8771.31</v>
      </c>
      <c r="L410" s="103">
        <v>71423.61</v>
      </c>
      <c r="M410" s="82" t="str">
        <f t="shared" si="30"/>
        <v>DS</v>
      </c>
      <c r="N410" s="82" t="s">
        <v>971</v>
      </c>
      <c r="P410" s="75">
        <f>VLOOKUP(F410,[1]!REGTEaflewerdatum,4,0)</f>
        <v>41608</v>
      </c>
      <c r="Q410" s="91">
        <f t="shared" si="31"/>
        <v>41610</v>
      </c>
      <c r="T410" s="94">
        <f t="shared" si="32"/>
        <v>41640</v>
      </c>
      <c r="U410" s="80">
        <f t="shared" si="33"/>
        <v>30</v>
      </c>
      <c r="W410" s="95">
        <f t="shared" si="34"/>
        <v>30</v>
      </c>
    </row>
    <row r="411" spans="1:23" x14ac:dyDescent="0.5">
      <c r="A411" s="98" t="s">
        <v>172</v>
      </c>
      <c r="B411" s="84"/>
      <c r="C411" s="99" t="s">
        <v>10</v>
      </c>
      <c r="D411" s="100">
        <v>14008</v>
      </c>
      <c r="E411" s="87"/>
      <c r="F411" s="100">
        <v>2811</v>
      </c>
      <c r="G411" s="101">
        <v>41610</v>
      </c>
      <c r="H411" s="101">
        <v>41610</v>
      </c>
      <c r="I411" s="99" t="s">
        <v>1103</v>
      </c>
      <c r="J411" s="102">
        <v>446.4</v>
      </c>
      <c r="K411" s="102">
        <v>62.48</v>
      </c>
      <c r="L411" s="103">
        <v>508.88</v>
      </c>
      <c r="M411" s="82" t="str">
        <f t="shared" si="30"/>
        <v>DS</v>
      </c>
      <c r="N411" s="82" t="s">
        <v>971</v>
      </c>
      <c r="P411" s="75">
        <f>VLOOKUP(F411,[1]!REGTEaflewerdatum,4,0)</f>
        <v>41605</v>
      </c>
      <c r="Q411" s="91">
        <f t="shared" si="31"/>
        <v>41610</v>
      </c>
      <c r="T411" s="94">
        <f t="shared" si="32"/>
        <v>41640</v>
      </c>
      <c r="U411" s="80">
        <f t="shared" si="33"/>
        <v>30</v>
      </c>
      <c r="W411" s="95">
        <f t="shared" si="34"/>
        <v>30</v>
      </c>
    </row>
    <row r="412" spans="1:23" x14ac:dyDescent="0.5">
      <c r="A412" s="98" t="s">
        <v>173</v>
      </c>
      <c r="B412" s="84"/>
      <c r="C412" s="99" t="s">
        <v>10</v>
      </c>
      <c r="D412" s="100">
        <v>14009</v>
      </c>
      <c r="E412" s="87"/>
      <c r="F412" s="100">
        <v>2811</v>
      </c>
      <c r="G412" s="101">
        <v>41610</v>
      </c>
      <c r="H412" s="101">
        <v>41610</v>
      </c>
      <c r="I412" s="99" t="s">
        <v>1103</v>
      </c>
      <c r="J412" s="102">
        <v>3673.5</v>
      </c>
      <c r="K412" s="102">
        <v>514.28</v>
      </c>
      <c r="L412" s="103">
        <v>4187.78</v>
      </c>
      <c r="M412" s="82" t="str">
        <f t="shared" si="30"/>
        <v>DS</v>
      </c>
      <c r="N412" s="82" t="s">
        <v>971</v>
      </c>
      <c r="P412" s="75">
        <f>VLOOKUP(F412,[1]!REGTEaflewerdatum,4,0)</f>
        <v>41605</v>
      </c>
      <c r="Q412" s="91">
        <f t="shared" si="31"/>
        <v>41610</v>
      </c>
      <c r="T412" s="94">
        <f t="shared" si="32"/>
        <v>41640</v>
      </c>
      <c r="U412" s="80">
        <f t="shared" si="33"/>
        <v>30</v>
      </c>
      <c r="W412" s="95">
        <f t="shared" si="34"/>
        <v>30</v>
      </c>
    </row>
    <row r="413" spans="1:23" x14ac:dyDescent="0.5">
      <c r="A413" s="98">
        <v>6037754552</v>
      </c>
      <c r="B413" s="84"/>
      <c r="C413" s="99" t="s">
        <v>10</v>
      </c>
      <c r="D413" s="100">
        <v>13894</v>
      </c>
      <c r="E413" s="87"/>
      <c r="F413" s="100">
        <v>2881</v>
      </c>
      <c r="G413" s="101">
        <v>41610</v>
      </c>
      <c r="H413" s="101">
        <v>41608</v>
      </c>
      <c r="I413" s="99" t="s">
        <v>1109</v>
      </c>
      <c r="J413" s="102">
        <v>262.24</v>
      </c>
      <c r="K413" s="102">
        <v>18.57</v>
      </c>
      <c r="L413" s="103">
        <v>280.81</v>
      </c>
      <c r="M413" s="82" t="str">
        <f t="shared" si="30"/>
        <v>DS</v>
      </c>
      <c r="N413" s="82" t="s">
        <v>971</v>
      </c>
      <c r="P413" s="75">
        <f>VLOOKUP(F413,[1]!REGTEaflewerdatum,4,0)</f>
        <v>41608</v>
      </c>
      <c r="Q413" s="91">
        <f t="shared" si="31"/>
        <v>41610</v>
      </c>
      <c r="T413" s="94">
        <f t="shared" si="32"/>
        <v>41640</v>
      </c>
      <c r="U413" s="80">
        <f t="shared" si="33"/>
        <v>30</v>
      </c>
      <c r="W413" s="95">
        <f t="shared" si="34"/>
        <v>30</v>
      </c>
    </row>
    <row r="414" spans="1:23" x14ac:dyDescent="0.5">
      <c r="A414" s="98">
        <v>195029</v>
      </c>
      <c r="B414" s="84"/>
      <c r="C414" s="99" t="s">
        <v>10</v>
      </c>
      <c r="D414" s="100">
        <v>13982</v>
      </c>
      <c r="E414" s="87"/>
      <c r="F414" s="100">
        <v>2887</v>
      </c>
      <c r="G414" s="101">
        <v>41610</v>
      </c>
      <c r="H414" s="101">
        <v>41607</v>
      </c>
      <c r="I414" s="99" t="s">
        <v>1114</v>
      </c>
      <c r="J414" s="102">
        <v>725.4</v>
      </c>
      <c r="K414" s="102">
        <v>40.659999999999997</v>
      </c>
      <c r="L414" s="103">
        <v>766.06</v>
      </c>
      <c r="M414" s="82" t="str">
        <f t="shared" si="30"/>
        <v>DS</v>
      </c>
      <c r="N414" s="82" t="s">
        <v>971</v>
      </c>
      <c r="P414" s="75">
        <f>VLOOKUP(F414,[1]!REGTEaflewerdatum,4,0)</f>
        <v>41607</v>
      </c>
      <c r="Q414" s="91">
        <f t="shared" si="31"/>
        <v>41610</v>
      </c>
      <c r="T414" s="94">
        <f t="shared" si="32"/>
        <v>41640</v>
      </c>
      <c r="U414" s="80">
        <f t="shared" si="33"/>
        <v>30</v>
      </c>
      <c r="W414" s="95">
        <f t="shared" si="34"/>
        <v>30</v>
      </c>
    </row>
    <row r="415" spans="1:23" x14ac:dyDescent="0.5">
      <c r="A415" s="98">
        <v>195614</v>
      </c>
      <c r="B415" s="84"/>
      <c r="C415" s="99" t="s">
        <v>10</v>
      </c>
      <c r="D415" s="100">
        <v>13983</v>
      </c>
      <c r="E415" s="87"/>
      <c r="F415" s="100">
        <v>2888</v>
      </c>
      <c r="G415" s="101">
        <v>41610</v>
      </c>
      <c r="H415" s="101">
        <v>41608</v>
      </c>
      <c r="I415" s="99" t="s">
        <v>1114</v>
      </c>
      <c r="J415" s="102">
        <v>652.79999999999995</v>
      </c>
      <c r="K415" s="102">
        <v>30.49</v>
      </c>
      <c r="L415" s="103">
        <v>683.29</v>
      </c>
      <c r="M415" s="82" t="str">
        <f t="shared" si="30"/>
        <v>DS</v>
      </c>
      <c r="N415" s="82" t="s">
        <v>971</v>
      </c>
      <c r="P415" s="75">
        <f>VLOOKUP(F415,[1]!REGTEaflewerdatum,4,0)</f>
        <v>41608</v>
      </c>
      <c r="Q415" s="91">
        <f t="shared" si="31"/>
        <v>41610</v>
      </c>
      <c r="T415" s="94">
        <f t="shared" si="32"/>
        <v>41640</v>
      </c>
      <c r="U415" s="80">
        <f t="shared" si="33"/>
        <v>30</v>
      </c>
      <c r="W415" s="95">
        <f t="shared" si="34"/>
        <v>30</v>
      </c>
    </row>
    <row r="416" spans="1:23" hidden="1" x14ac:dyDescent="0.5">
      <c r="A416" s="98">
        <v>688170</v>
      </c>
      <c r="B416" s="84"/>
      <c r="C416" s="99" t="s">
        <v>10</v>
      </c>
      <c r="D416" s="100">
        <v>14038</v>
      </c>
      <c r="E416" s="87"/>
      <c r="F416" s="100">
        <v>2878</v>
      </c>
      <c r="G416" s="101">
        <v>41611</v>
      </c>
      <c r="H416" s="101">
        <v>41610</v>
      </c>
      <c r="I416" s="99" t="s">
        <v>1075</v>
      </c>
      <c r="J416" s="102">
        <v>2122.25</v>
      </c>
      <c r="K416" s="102">
        <v>297.12</v>
      </c>
      <c r="L416" s="103">
        <v>2419.37</v>
      </c>
      <c r="M416" s="82" t="str">
        <f t="shared" si="30"/>
        <v>DC</v>
      </c>
      <c r="N416" s="82" t="s">
        <v>971</v>
      </c>
      <c r="P416" s="75">
        <f>VLOOKUP(F416,[1]!REGTEaflewerdatum,4,0)</f>
        <v>41610</v>
      </c>
      <c r="Q416" s="91">
        <f t="shared" si="31"/>
        <v>41611</v>
      </c>
      <c r="T416" s="94">
        <f t="shared" si="32"/>
        <v>41630</v>
      </c>
      <c r="U416" s="80">
        <f t="shared" si="33"/>
        <v>19</v>
      </c>
      <c r="W416" s="95">
        <f t="shared" si="34"/>
        <v>19</v>
      </c>
    </row>
    <row r="417" spans="1:23" hidden="1" x14ac:dyDescent="0.5">
      <c r="A417" s="98">
        <v>688171</v>
      </c>
      <c r="B417" s="84"/>
      <c r="C417" s="99" t="s">
        <v>10</v>
      </c>
      <c r="D417" s="100">
        <v>14036</v>
      </c>
      <c r="E417" s="87"/>
      <c r="F417" s="100">
        <v>2887</v>
      </c>
      <c r="G417" s="101">
        <v>41611</v>
      </c>
      <c r="H417" s="101">
        <v>41610</v>
      </c>
      <c r="I417" s="99" t="s">
        <v>1075</v>
      </c>
      <c r="J417" s="102">
        <v>4529.1000000000004</v>
      </c>
      <c r="K417" s="102">
        <v>634.07000000000005</v>
      </c>
      <c r="L417" s="103">
        <v>5163.17</v>
      </c>
      <c r="M417" s="82" t="str">
        <f t="shared" si="30"/>
        <v>DC</v>
      </c>
      <c r="N417" s="82" t="s">
        <v>971</v>
      </c>
      <c r="P417" s="75">
        <f>VLOOKUP(F417,[1]!REGTEaflewerdatum,4,0)</f>
        <v>41607</v>
      </c>
      <c r="Q417" s="91">
        <f t="shared" si="31"/>
        <v>41611</v>
      </c>
      <c r="T417" s="94">
        <f t="shared" si="32"/>
        <v>41630</v>
      </c>
      <c r="U417" s="80">
        <f t="shared" si="33"/>
        <v>19</v>
      </c>
      <c r="W417" s="95">
        <f t="shared" si="34"/>
        <v>19</v>
      </c>
    </row>
    <row r="418" spans="1:23" hidden="1" x14ac:dyDescent="0.5">
      <c r="A418" s="98">
        <v>688172</v>
      </c>
      <c r="B418" s="84"/>
      <c r="C418" s="99" t="s">
        <v>10</v>
      </c>
      <c r="D418" s="100">
        <v>14037</v>
      </c>
      <c r="E418" s="87"/>
      <c r="F418" s="100">
        <v>2874</v>
      </c>
      <c r="G418" s="101">
        <v>41611</v>
      </c>
      <c r="H418" s="101">
        <v>41610</v>
      </c>
      <c r="I418" s="99" t="s">
        <v>1075</v>
      </c>
      <c r="J418" s="102">
        <v>10282.18</v>
      </c>
      <c r="K418" s="102">
        <v>1439.48</v>
      </c>
      <c r="L418" s="103">
        <v>11721.66</v>
      </c>
      <c r="M418" s="82" t="str">
        <f t="shared" si="30"/>
        <v>DC</v>
      </c>
      <c r="N418" s="82" t="s">
        <v>971</v>
      </c>
      <c r="P418" s="75">
        <f>VLOOKUP(F418,[1]!REGTEaflewerdatum,4,0)</f>
        <v>41610</v>
      </c>
      <c r="Q418" s="91">
        <f t="shared" si="31"/>
        <v>41611</v>
      </c>
      <c r="T418" s="94">
        <f t="shared" si="32"/>
        <v>41630</v>
      </c>
      <c r="U418" s="80">
        <f t="shared" si="33"/>
        <v>19</v>
      </c>
      <c r="W418" s="95">
        <f t="shared" si="34"/>
        <v>19</v>
      </c>
    </row>
    <row r="419" spans="1:23" hidden="1" x14ac:dyDescent="0.5">
      <c r="A419" s="98">
        <v>688173</v>
      </c>
      <c r="B419" s="84"/>
      <c r="C419" s="99" t="s">
        <v>10</v>
      </c>
      <c r="D419" s="100">
        <v>14035</v>
      </c>
      <c r="E419" s="87"/>
      <c r="F419" s="100">
        <v>2873</v>
      </c>
      <c r="G419" s="101">
        <v>41611</v>
      </c>
      <c r="H419" s="101">
        <v>41610</v>
      </c>
      <c r="I419" s="99" t="s">
        <v>1075</v>
      </c>
      <c r="J419" s="102">
        <v>66566.77</v>
      </c>
      <c r="K419" s="102">
        <v>7344.95</v>
      </c>
      <c r="L419" s="103">
        <v>73911.72</v>
      </c>
      <c r="M419" s="82" t="str">
        <f t="shared" si="30"/>
        <v>DC</v>
      </c>
      <c r="N419" s="82" t="s">
        <v>971</v>
      </c>
      <c r="P419" s="75">
        <f>VLOOKUP(F419,[1]!REGTEaflewerdatum,4,0)</f>
        <v>41610</v>
      </c>
      <c r="Q419" s="91">
        <f t="shared" si="31"/>
        <v>41611</v>
      </c>
      <c r="T419" s="94">
        <f t="shared" si="32"/>
        <v>41630</v>
      </c>
      <c r="U419" s="80">
        <f t="shared" si="33"/>
        <v>19</v>
      </c>
      <c r="W419" s="95">
        <f t="shared" si="34"/>
        <v>19</v>
      </c>
    </row>
    <row r="420" spans="1:23" hidden="1" x14ac:dyDescent="0.5">
      <c r="A420" s="98">
        <v>688173</v>
      </c>
      <c r="B420" s="84"/>
      <c r="C420" s="99" t="s">
        <v>15</v>
      </c>
      <c r="D420" s="100">
        <v>14041</v>
      </c>
      <c r="E420" s="87"/>
      <c r="F420" s="100">
        <v>2873</v>
      </c>
      <c r="G420" s="101">
        <v>41611</v>
      </c>
      <c r="H420" s="101">
        <v>41610</v>
      </c>
      <c r="I420" s="99" t="s">
        <v>1075</v>
      </c>
      <c r="J420" s="102">
        <v>-18.88</v>
      </c>
      <c r="K420" s="102">
        <v>-2.64</v>
      </c>
      <c r="L420" s="103">
        <v>-21.52</v>
      </c>
      <c r="M420" s="82" t="str">
        <f t="shared" si="30"/>
        <v>DC</v>
      </c>
      <c r="P420" s="75">
        <f>VLOOKUP(F420,[1]!REGTEaflewerdatum,4,0)</f>
        <v>41610</v>
      </c>
      <c r="Q420" s="91">
        <f t="shared" si="31"/>
        <v>41611</v>
      </c>
      <c r="T420" s="94">
        <f t="shared" si="32"/>
        <v>41630</v>
      </c>
      <c r="U420" s="80">
        <f t="shared" si="33"/>
        <v>19</v>
      </c>
      <c r="W420" s="95">
        <f t="shared" si="34"/>
        <v>19</v>
      </c>
    </row>
    <row r="421" spans="1:23" hidden="1" x14ac:dyDescent="0.5">
      <c r="A421" s="98">
        <v>688176</v>
      </c>
      <c r="B421" s="84"/>
      <c r="C421" s="99" t="s">
        <v>10</v>
      </c>
      <c r="D421" s="100">
        <v>14034</v>
      </c>
      <c r="E421" s="87"/>
      <c r="F421" s="100">
        <v>2878</v>
      </c>
      <c r="G421" s="101">
        <v>41611</v>
      </c>
      <c r="H421" s="101">
        <v>41610</v>
      </c>
      <c r="I421" s="99" t="s">
        <v>1075</v>
      </c>
      <c r="J421" s="102">
        <v>23388.5</v>
      </c>
      <c r="K421" s="102">
        <v>0</v>
      </c>
      <c r="L421" s="103">
        <v>23388.5</v>
      </c>
      <c r="M421" s="82" t="str">
        <f t="shared" si="30"/>
        <v>DC</v>
      </c>
      <c r="N421" s="82" t="s">
        <v>971</v>
      </c>
      <c r="P421" s="75">
        <f>VLOOKUP(F421,[1]!REGTEaflewerdatum,4,0)</f>
        <v>41610</v>
      </c>
      <c r="Q421" s="91">
        <f t="shared" si="31"/>
        <v>41611</v>
      </c>
      <c r="T421" s="94">
        <f t="shared" si="32"/>
        <v>41630</v>
      </c>
      <c r="U421" s="80">
        <f t="shared" si="33"/>
        <v>19</v>
      </c>
      <c r="W421" s="95">
        <f t="shared" si="34"/>
        <v>19</v>
      </c>
    </row>
    <row r="422" spans="1:23" hidden="1" x14ac:dyDescent="0.5">
      <c r="A422" s="98">
        <v>688363</v>
      </c>
      <c r="B422" s="84"/>
      <c r="C422" s="99" t="s">
        <v>10</v>
      </c>
      <c r="D422" s="100">
        <v>14039</v>
      </c>
      <c r="E422" s="87"/>
      <c r="F422" s="100">
        <v>2809</v>
      </c>
      <c r="G422" s="101">
        <v>41611</v>
      </c>
      <c r="H422" s="101">
        <v>41610</v>
      </c>
      <c r="I422" s="99" t="s">
        <v>1075</v>
      </c>
      <c r="J422" s="102">
        <v>71955</v>
      </c>
      <c r="K422" s="102">
        <v>10073.700000000001</v>
      </c>
      <c r="L422" s="103">
        <v>82028.7</v>
      </c>
      <c r="M422" s="82" t="str">
        <f t="shared" si="30"/>
        <v>DC</v>
      </c>
      <c r="N422" s="82" t="s">
        <v>971</v>
      </c>
      <c r="P422" s="75">
        <f>VLOOKUP(F422,[1]!REGTEaflewerdatum,4,0)</f>
        <v>41610</v>
      </c>
      <c r="Q422" s="91">
        <f t="shared" si="31"/>
        <v>41611</v>
      </c>
      <c r="T422" s="94">
        <f t="shared" si="32"/>
        <v>41630</v>
      </c>
      <c r="U422" s="80">
        <f t="shared" si="33"/>
        <v>19</v>
      </c>
      <c r="W422" s="95">
        <f t="shared" si="34"/>
        <v>19</v>
      </c>
    </row>
    <row r="423" spans="1:23" hidden="1" x14ac:dyDescent="0.5">
      <c r="A423" s="98" t="s">
        <v>1170</v>
      </c>
      <c r="B423" s="84"/>
      <c r="C423" s="99" t="s">
        <v>10</v>
      </c>
      <c r="D423" s="100">
        <v>14022</v>
      </c>
      <c r="E423" s="87"/>
      <c r="F423" s="100">
        <v>2916</v>
      </c>
      <c r="G423" s="101">
        <v>41611</v>
      </c>
      <c r="H423" s="101">
        <v>41611</v>
      </c>
      <c r="I423" s="99" t="s">
        <v>1154</v>
      </c>
      <c r="J423" s="102">
        <v>162</v>
      </c>
      <c r="K423" s="102">
        <v>0</v>
      </c>
      <c r="L423" s="103">
        <v>162</v>
      </c>
      <c r="M423" s="82" t="str">
        <f t="shared" si="30"/>
        <v>DI</v>
      </c>
      <c r="N423" s="82" t="s">
        <v>971</v>
      </c>
      <c r="P423" s="75">
        <f>VLOOKUP(F423,[1]!REGTEaflewerdatum,4,0)</f>
        <v>41611</v>
      </c>
      <c r="Q423" s="91" t="str">
        <f t="shared" si="31"/>
        <v>ok</v>
      </c>
      <c r="R423" s="92" t="s">
        <v>329</v>
      </c>
      <c r="S423" s="93">
        <f>G423</f>
        <v>41611</v>
      </c>
      <c r="T423" s="94">
        <f t="shared" si="32"/>
        <v>41613</v>
      </c>
      <c r="U423" s="80">
        <f t="shared" si="33"/>
        <v>2</v>
      </c>
      <c r="W423" s="95">
        <f t="shared" si="34"/>
        <v>2</v>
      </c>
    </row>
    <row r="424" spans="1:23" hidden="1" x14ac:dyDescent="0.5">
      <c r="A424" s="98" t="s">
        <v>1171</v>
      </c>
      <c r="B424" s="84"/>
      <c r="C424" s="99" t="s">
        <v>10</v>
      </c>
      <c r="D424" s="100">
        <v>14015</v>
      </c>
      <c r="E424" s="87"/>
      <c r="F424" s="100">
        <v>2893</v>
      </c>
      <c r="G424" s="101">
        <v>41611</v>
      </c>
      <c r="H424" s="101">
        <v>41611</v>
      </c>
      <c r="I424" s="99" t="s">
        <v>1160</v>
      </c>
      <c r="J424" s="102">
        <v>3100</v>
      </c>
      <c r="K424" s="102">
        <v>0</v>
      </c>
      <c r="L424" s="103">
        <v>3100</v>
      </c>
      <c r="M424" s="82" t="str">
        <f t="shared" si="30"/>
        <v>DI</v>
      </c>
      <c r="N424" s="82" t="s">
        <v>971</v>
      </c>
      <c r="P424" s="75">
        <f>VLOOKUP(F424,[1]!REGTEaflewerdatum,4,0)</f>
        <v>41611</v>
      </c>
      <c r="Q424" s="91" t="str">
        <f t="shared" si="31"/>
        <v>ok</v>
      </c>
      <c r="R424" s="92" t="s">
        <v>327</v>
      </c>
      <c r="S424" s="93">
        <f>G424+7</f>
        <v>41618</v>
      </c>
      <c r="T424" s="94">
        <f t="shared" si="32"/>
        <v>41612</v>
      </c>
      <c r="U424" s="80">
        <f t="shared" si="33"/>
        <v>1</v>
      </c>
      <c r="W424" s="95">
        <f t="shared" si="34"/>
        <v>1</v>
      </c>
    </row>
    <row r="425" spans="1:23" hidden="1" x14ac:dyDescent="0.5">
      <c r="A425" s="98" t="s">
        <v>1172</v>
      </c>
      <c r="B425" s="84"/>
      <c r="C425" s="99" t="s">
        <v>10</v>
      </c>
      <c r="D425" s="100">
        <v>14012</v>
      </c>
      <c r="E425" s="87"/>
      <c r="F425" s="100">
        <v>2913</v>
      </c>
      <c r="G425" s="101">
        <v>41611</v>
      </c>
      <c r="H425" s="101">
        <v>41611</v>
      </c>
      <c r="I425" s="99" t="s">
        <v>1173</v>
      </c>
      <c r="J425" s="104">
        <v>1666.75</v>
      </c>
      <c r="K425" s="102">
        <v>0</v>
      </c>
      <c r="L425" s="103">
        <v>1666.75</v>
      </c>
      <c r="M425" s="82" t="str">
        <f t="shared" si="30"/>
        <v>DI</v>
      </c>
      <c r="N425" s="82" t="s">
        <v>971</v>
      </c>
      <c r="P425" s="75">
        <f>VLOOKUP(F425,[1]!REGTEaflewerdatum,4,0)</f>
        <v>41611</v>
      </c>
      <c r="Q425" s="91" t="str">
        <f t="shared" si="31"/>
        <v>ok</v>
      </c>
      <c r="R425" s="92" t="s">
        <v>327</v>
      </c>
      <c r="S425" s="93">
        <v>41664</v>
      </c>
      <c r="T425" s="94">
        <f t="shared" si="32"/>
        <v>41612</v>
      </c>
      <c r="U425" s="80">
        <f t="shared" si="33"/>
        <v>1</v>
      </c>
      <c r="W425" s="95">
        <f t="shared" si="34"/>
        <v>1</v>
      </c>
    </row>
    <row r="426" spans="1:23" x14ac:dyDescent="0.5">
      <c r="A426" s="98" t="s">
        <v>185</v>
      </c>
      <c r="B426" s="84"/>
      <c r="C426" s="99" t="s">
        <v>10</v>
      </c>
      <c r="D426" s="100">
        <v>14026</v>
      </c>
      <c r="E426" s="87"/>
      <c r="F426" s="100">
        <v>2906</v>
      </c>
      <c r="G426" s="101">
        <v>41611</v>
      </c>
      <c r="H426" s="101">
        <v>41611</v>
      </c>
      <c r="I426" s="99" t="s">
        <v>1107</v>
      </c>
      <c r="J426" s="102">
        <v>816.75</v>
      </c>
      <c r="K426" s="102">
        <v>114.35</v>
      </c>
      <c r="L426" s="103">
        <v>931.1</v>
      </c>
      <c r="M426" s="82" t="str">
        <f t="shared" si="30"/>
        <v>DS</v>
      </c>
      <c r="N426" s="82" t="s">
        <v>971</v>
      </c>
      <c r="P426" s="75">
        <f>VLOOKUP(F426,[1]!REGTEaflewerdatum,4,0)</f>
        <v>41611</v>
      </c>
      <c r="Q426" s="91" t="str">
        <f t="shared" si="31"/>
        <v>ok</v>
      </c>
      <c r="T426" s="94">
        <f t="shared" si="32"/>
        <v>41641</v>
      </c>
      <c r="U426" s="80">
        <f t="shared" si="33"/>
        <v>30</v>
      </c>
      <c r="W426" s="95">
        <f t="shared" si="34"/>
        <v>30</v>
      </c>
    </row>
    <row r="427" spans="1:23" x14ac:dyDescent="0.5">
      <c r="A427" s="98" t="s">
        <v>185</v>
      </c>
      <c r="B427" s="84"/>
      <c r="C427" s="99" t="s">
        <v>15</v>
      </c>
      <c r="D427" s="100">
        <v>14027</v>
      </c>
      <c r="E427" s="87"/>
      <c r="F427" s="100">
        <v>2906</v>
      </c>
      <c r="G427" s="101">
        <v>41611</v>
      </c>
      <c r="H427" s="101">
        <v>41611</v>
      </c>
      <c r="I427" s="99" t="s">
        <v>1107</v>
      </c>
      <c r="J427" s="102">
        <v>-56.61</v>
      </c>
      <c r="K427" s="102">
        <v>-7.93</v>
      </c>
      <c r="L427" s="103">
        <v>-64.540000000000006</v>
      </c>
      <c r="M427" s="82" t="str">
        <f t="shared" si="30"/>
        <v>DS</v>
      </c>
      <c r="P427" s="75">
        <f>VLOOKUP(F427,[1]!REGTEaflewerdatum,4,0)</f>
        <v>41611</v>
      </c>
      <c r="Q427" s="91" t="str">
        <f t="shared" si="31"/>
        <v>ok</v>
      </c>
      <c r="T427" s="94">
        <f t="shared" si="32"/>
        <v>41641</v>
      </c>
      <c r="U427" s="80">
        <f t="shared" si="33"/>
        <v>30</v>
      </c>
      <c r="W427" s="95">
        <f t="shared" si="34"/>
        <v>30</v>
      </c>
    </row>
    <row r="428" spans="1:23" x14ac:dyDescent="0.5">
      <c r="A428" s="98" t="s">
        <v>186</v>
      </c>
      <c r="B428" s="84"/>
      <c r="C428" s="99" t="s">
        <v>10</v>
      </c>
      <c r="D428" s="100">
        <v>14025</v>
      </c>
      <c r="E428" s="87"/>
      <c r="F428" s="100">
        <v>2906</v>
      </c>
      <c r="G428" s="101">
        <v>41611</v>
      </c>
      <c r="H428" s="101">
        <v>41611</v>
      </c>
      <c r="I428" s="99" t="s">
        <v>1107</v>
      </c>
      <c r="J428" s="102">
        <v>3000</v>
      </c>
      <c r="K428" s="102">
        <v>420</v>
      </c>
      <c r="L428" s="103">
        <v>3420</v>
      </c>
      <c r="M428" s="82" t="str">
        <f t="shared" si="30"/>
        <v>DS</v>
      </c>
      <c r="N428" s="82" t="s">
        <v>971</v>
      </c>
      <c r="P428" s="75">
        <f>VLOOKUP(F428,[1]!REGTEaflewerdatum,4,0)</f>
        <v>41611</v>
      </c>
      <c r="Q428" s="91" t="str">
        <f t="shared" si="31"/>
        <v>ok</v>
      </c>
      <c r="T428" s="94">
        <f t="shared" si="32"/>
        <v>41641</v>
      </c>
      <c r="U428" s="80">
        <f t="shared" si="33"/>
        <v>30</v>
      </c>
      <c r="W428" s="95">
        <f t="shared" si="34"/>
        <v>30</v>
      </c>
    </row>
    <row r="429" spans="1:23" x14ac:dyDescent="0.5">
      <c r="A429" s="98" t="s">
        <v>187</v>
      </c>
      <c r="B429" s="84"/>
      <c r="C429" s="99" t="s">
        <v>10</v>
      </c>
      <c r="D429" s="100">
        <v>14023</v>
      </c>
      <c r="E429" s="87"/>
      <c r="F429" s="100">
        <v>2906</v>
      </c>
      <c r="G429" s="101">
        <v>41611</v>
      </c>
      <c r="H429" s="101">
        <v>41611</v>
      </c>
      <c r="I429" s="99" t="s">
        <v>1107</v>
      </c>
      <c r="J429" s="102">
        <v>2652</v>
      </c>
      <c r="K429" s="102">
        <v>371.28</v>
      </c>
      <c r="L429" s="103">
        <v>3023.28</v>
      </c>
      <c r="M429" s="82" t="str">
        <f t="shared" si="30"/>
        <v>DS</v>
      </c>
      <c r="N429" s="82" t="s">
        <v>971</v>
      </c>
      <c r="P429" s="75">
        <f>VLOOKUP(F429,[1]!REGTEaflewerdatum,4,0)</f>
        <v>41611</v>
      </c>
      <c r="Q429" s="91" t="str">
        <f t="shared" si="31"/>
        <v>ok</v>
      </c>
      <c r="T429" s="94">
        <f t="shared" si="32"/>
        <v>41641</v>
      </c>
      <c r="U429" s="80">
        <f t="shared" si="33"/>
        <v>30</v>
      </c>
      <c r="W429" s="95">
        <f t="shared" si="34"/>
        <v>30</v>
      </c>
    </row>
    <row r="430" spans="1:23" x14ac:dyDescent="0.5">
      <c r="A430" s="98" t="s">
        <v>188</v>
      </c>
      <c r="B430" s="84"/>
      <c r="C430" s="99" t="s">
        <v>10</v>
      </c>
      <c r="D430" s="100">
        <v>14028</v>
      </c>
      <c r="E430" s="87"/>
      <c r="F430" s="100">
        <v>2906</v>
      </c>
      <c r="G430" s="101">
        <v>41611</v>
      </c>
      <c r="H430" s="101">
        <v>41611</v>
      </c>
      <c r="I430" s="99" t="s">
        <v>1107</v>
      </c>
      <c r="J430" s="102">
        <v>946.77</v>
      </c>
      <c r="K430" s="102">
        <v>132.55000000000001</v>
      </c>
      <c r="L430" s="103">
        <v>1079.32</v>
      </c>
      <c r="M430" s="82" t="str">
        <f t="shared" si="30"/>
        <v>DS</v>
      </c>
      <c r="N430" s="82" t="s">
        <v>971</v>
      </c>
      <c r="P430" s="75">
        <f>VLOOKUP(F430,[1]!REGTEaflewerdatum,4,0)</f>
        <v>41611</v>
      </c>
      <c r="Q430" s="91" t="str">
        <f t="shared" si="31"/>
        <v>ok</v>
      </c>
      <c r="T430" s="94">
        <f t="shared" si="32"/>
        <v>41641</v>
      </c>
      <c r="U430" s="80">
        <f t="shared" si="33"/>
        <v>30</v>
      </c>
      <c r="W430" s="95">
        <f t="shared" si="34"/>
        <v>30</v>
      </c>
    </row>
    <row r="431" spans="1:23" x14ac:dyDescent="0.5">
      <c r="A431" s="98" t="s">
        <v>189</v>
      </c>
      <c r="B431" s="84"/>
      <c r="C431" s="99" t="s">
        <v>10</v>
      </c>
      <c r="D431" s="100">
        <v>14029</v>
      </c>
      <c r="E431" s="87"/>
      <c r="F431" s="100">
        <v>2906</v>
      </c>
      <c r="G431" s="101">
        <v>41611</v>
      </c>
      <c r="H431" s="101">
        <v>41611</v>
      </c>
      <c r="I431" s="99" t="s">
        <v>1107</v>
      </c>
      <c r="J431" s="102">
        <v>1982.96</v>
      </c>
      <c r="K431" s="102">
        <v>277.61</v>
      </c>
      <c r="L431" s="103">
        <v>2260.5700000000002</v>
      </c>
      <c r="M431" s="82" t="str">
        <f t="shared" si="30"/>
        <v>DS</v>
      </c>
      <c r="N431" s="82" t="s">
        <v>971</v>
      </c>
      <c r="P431" s="75">
        <f>VLOOKUP(F431,[1]!REGTEaflewerdatum,4,0)</f>
        <v>41611</v>
      </c>
      <c r="Q431" s="91" t="str">
        <f t="shared" si="31"/>
        <v>ok</v>
      </c>
      <c r="T431" s="94">
        <f t="shared" si="32"/>
        <v>41641</v>
      </c>
      <c r="U431" s="80">
        <f t="shared" si="33"/>
        <v>30</v>
      </c>
      <c r="W431" s="95">
        <f t="shared" si="34"/>
        <v>30</v>
      </c>
    </row>
    <row r="432" spans="1:23" x14ac:dyDescent="0.5">
      <c r="A432" s="98" t="s">
        <v>189</v>
      </c>
      <c r="B432" s="84"/>
      <c r="C432" s="99" t="s">
        <v>15</v>
      </c>
      <c r="D432" s="100">
        <v>14030</v>
      </c>
      <c r="E432" s="87"/>
      <c r="F432" s="100">
        <v>2906</v>
      </c>
      <c r="G432" s="101">
        <v>41611</v>
      </c>
      <c r="H432" s="101">
        <v>41611</v>
      </c>
      <c r="I432" s="99" t="s">
        <v>1107</v>
      </c>
      <c r="J432" s="102">
        <v>-125.6</v>
      </c>
      <c r="K432" s="102">
        <v>-17.579999999999998</v>
      </c>
      <c r="L432" s="103">
        <v>-143.18</v>
      </c>
      <c r="M432" s="82" t="str">
        <f t="shared" si="30"/>
        <v>DS</v>
      </c>
      <c r="P432" s="75">
        <f>VLOOKUP(F432,[1]!REGTEaflewerdatum,4,0)</f>
        <v>41611</v>
      </c>
      <c r="Q432" s="91" t="str">
        <f t="shared" si="31"/>
        <v>ok</v>
      </c>
      <c r="T432" s="94">
        <f t="shared" si="32"/>
        <v>41641</v>
      </c>
      <c r="U432" s="80">
        <f t="shared" si="33"/>
        <v>30</v>
      </c>
      <c r="W432" s="95">
        <f t="shared" si="34"/>
        <v>30</v>
      </c>
    </row>
    <row r="433" spans="1:23" x14ac:dyDescent="0.5">
      <c r="A433" s="98" t="s">
        <v>190</v>
      </c>
      <c r="B433" s="84"/>
      <c r="C433" s="99" t="s">
        <v>10</v>
      </c>
      <c r="D433" s="100">
        <v>14031</v>
      </c>
      <c r="E433" s="87"/>
      <c r="F433" s="100">
        <v>2906</v>
      </c>
      <c r="G433" s="101">
        <v>41611</v>
      </c>
      <c r="H433" s="101">
        <v>41611</v>
      </c>
      <c r="I433" s="99" t="s">
        <v>1107</v>
      </c>
      <c r="J433" s="102">
        <v>4984.3999999999996</v>
      </c>
      <c r="K433" s="102">
        <v>697.83</v>
      </c>
      <c r="L433" s="103">
        <v>5682.23</v>
      </c>
      <c r="M433" s="82" t="str">
        <f t="shared" si="30"/>
        <v>DS</v>
      </c>
      <c r="N433" s="82" t="s">
        <v>971</v>
      </c>
      <c r="P433" s="75">
        <f>VLOOKUP(F433,[1]!REGTEaflewerdatum,4,0)</f>
        <v>41611</v>
      </c>
      <c r="Q433" s="91" t="str">
        <f t="shared" si="31"/>
        <v>ok</v>
      </c>
      <c r="T433" s="94">
        <f t="shared" si="32"/>
        <v>41641</v>
      </c>
      <c r="U433" s="80">
        <f t="shared" si="33"/>
        <v>30</v>
      </c>
      <c r="W433" s="95">
        <f t="shared" si="34"/>
        <v>30</v>
      </c>
    </row>
    <row r="434" spans="1:23" x14ac:dyDescent="0.5">
      <c r="A434" s="98" t="s">
        <v>191</v>
      </c>
      <c r="B434" s="84"/>
      <c r="C434" s="99" t="s">
        <v>10</v>
      </c>
      <c r="D434" s="100">
        <v>14024</v>
      </c>
      <c r="E434" s="87"/>
      <c r="F434" s="100">
        <v>2906</v>
      </c>
      <c r="G434" s="101">
        <v>41611</v>
      </c>
      <c r="H434" s="101">
        <v>41611</v>
      </c>
      <c r="I434" s="99" t="s">
        <v>1107</v>
      </c>
      <c r="J434" s="102">
        <v>98.98</v>
      </c>
      <c r="K434" s="102">
        <v>13.86</v>
      </c>
      <c r="L434" s="103">
        <v>112.84</v>
      </c>
      <c r="M434" s="82" t="str">
        <f t="shared" si="30"/>
        <v>DS</v>
      </c>
      <c r="N434" s="82" t="s">
        <v>971</v>
      </c>
      <c r="P434" s="75">
        <f>VLOOKUP(F434,[1]!REGTEaflewerdatum,4,0)</f>
        <v>41611</v>
      </c>
      <c r="Q434" s="91" t="str">
        <f t="shared" si="31"/>
        <v>ok</v>
      </c>
      <c r="T434" s="94">
        <f t="shared" si="32"/>
        <v>41641</v>
      </c>
      <c r="U434" s="80">
        <f t="shared" si="33"/>
        <v>30</v>
      </c>
      <c r="W434" s="95">
        <f t="shared" si="34"/>
        <v>30</v>
      </c>
    </row>
    <row r="435" spans="1:23" x14ac:dyDescent="0.5">
      <c r="A435" s="98">
        <v>2523</v>
      </c>
      <c r="B435" s="84"/>
      <c r="C435" s="99" t="s">
        <v>10</v>
      </c>
      <c r="D435" s="100">
        <v>14014</v>
      </c>
      <c r="E435" s="87"/>
      <c r="F435" s="100">
        <v>2905</v>
      </c>
      <c r="G435" s="101">
        <v>41611</v>
      </c>
      <c r="H435" s="101">
        <v>41611</v>
      </c>
      <c r="I435" s="99" t="s">
        <v>1116</v>
      </c>
      <c r="J435" s="102">
        <v>560.25</v>
      </c>
      <c r="K435" s="102">
        <v>19.14</v>
      </c>
      <c r="L435" s="103">
        <v>579.39</v>
      </c>
      <c r="M435" s="82" t="str">
        <f t="shared" si="30"/>
        <v>DS</v>
      </c>
      <c r="N435" s="82" t="s">
        <v>971</v>
      </c>
      <c r="P435" s="75">
        <f>VLOOKUP(F435,[1]!REGTEaflewerdatum,4,0)</f>
        <v>41611</v>
      </c>
      <c r="Q435" s="91" t="str">
        <f t="shared" si="31"/>
        <v>ok</v>
      </c>
      <c r="T435" s="94">
        <f t="shared" si="32"/>
        <v>41641</v>
      </c>
      <c r="U435" s="80">
        <f t="shared" si="33"/>
        <v>30</v>
      </c>
      <c r="W435" s="95">
        <f t="shared" si="34"/>
        <v>30</v>
      </c>
    </row>
    <row r="436" spans="1:23" x14ac:dyDescent="0.5">
      <c r="A436" s="98">
        <v>62295</v>
      </c>
      <c r="B436" s="84"/>
      <c r="C436" s="99" t="s">
        <v>10</v>
      </c>
      <c r="D436" s="100">
        <v>14011</v>
      </c>
      <c r="E436" s="87"/>
      <c r="F436" s="100">
        <v>2880</v>
      </c>
      <c r="G436" s="101">
        <v>41611</v>
      </c>
      <c r="H436" s="101">
        <v>41607</v>
      </c>
      <c r="I436" s="99" t="s">
        <v>1116</v>
      </c>
      <c r="J436" s="102">
        <v>1296</v>
      </c>
      <c r="K436" s="102">
        <v>50.4</v>
      </c>
      <c r="L436" s="103">
        <v>1346.4</v>
      </c>
      <c r="M436" s="82" t="str">
        <f t="shared" si="30"/>
        <v>DS</v>
      </c>
      <c r="N436" s="82" t="s">
        <v>971</v>
      </c>
      <c r="P436" s="75">
        <f>VLOOKUP(F436,[1]!REGTEaflewerdatum,4,0)</f>
        <v>41607</v>
      </c>
      <c r="Q436" s="91">
        <f t="shared" si="31"/>
        <v>41611</v>
      </c>
      <c r="T436" s="94">
        <f t="shared" si="32"/>
        <v>41641</v>
      </c>
      <c r="U436" s="80">
        <f t="shared" si="33"/>
        <v>30</v>
      </c>
      <c r="W436" s="95">
        <f t="shared" si="34"/>
        <v>30</v>
      </c>
    </row>
    <row r="437" spans="1:23" x14ac:dyDescent="0.5">
      <c r="A437" s="98">
        <v>11861907</v>
      </c>
      <c r="B437" s="84"/>
      <c r="C437" s="99" t="s">
        <v>10</v>
      </c>
      <c r="D437" s="100">
        <v>14019</v>
      </c>
      <c r="E437" s="87"/>
      <c r="F437" s="100">
        <v>2891</v>
      </c>
      <c r="G437" s="101">
        <v>41611</v>
      </c>
      <c r="H437" s="101">
        <v>41611</v>
      </c>
      <c r="I437" s="99" t="s">
        <v>1113</v>
      </c>
      <c r="J437" s="102">
        <v>4071.25</v>
      </c>
      <c r="K437" s="102">
        <v>376.02</v>
      </c>
      <c r="L437" s="103">
        <v>4447.2700000000004</v>
      </c>
      <c r="M437" s="82" t="str">
        <f t="shared" si="30"/>
        <v>DS</v>
      </c>
      <c r="N437" s="82" t="s">
        <v>971</v>
      </c>
      <c r="P437" s="75">
        <f>VLOOKUP(F437,[1]!REGTEaflewerdatum,4,0)</f>
        <v>41611</v>
      </c>
      <c r="Q437" s="91" t="str">
        <f t="shared" si="31"/>
        <v>ok</v>
      </c>
      <c r="T437" s="94">
        <f t="shared" si="32"/>
        <v>41641</v>
      </c>
      <c r="U437" s="80">
        <f t="shared" si="33"/>
        <v>30</v>
      </c>
      <c r="W437" s="95">
        <f t="shared" si="34"/>
        <v>30</v>
      </c>
    </row>
    <row r="438" spans="1:23" x14ac:dyDescent="0.5">
      <c r="A438" s="98">
        <v>8170274534</v>
      </c>
      <c r="B438" s="84"/>
      <c r="C438" s="99" t="s">
        <v>10</v>
      </c>
      <c r="D438" s="100">
        <v>14020</v>
      </c>
      <c r="E438" s="87"/>
      <c r="F438" s="100">
        <v>2890</v>
      </c>
      <c r="G438" s="101">
        <v>41611</v>
      </c>
      <c r="H438" s="101">
        <v>41610</v>
      </c>
      <c r="I438" s="99" t="s">
        <v>26</v>
      </c>
      <c r="J438" s="102">
        <v>10479.040000000001</v>
      </c>
      <c r="K438" s="102">
        <v>1290.5999999999999</v>
      </c>
      <c r="L438" s="103">
        <v>11769.64</v>
      </c>
      <c r="M438" s="82" t="str">
        <f t="shared" si="30"/>
        <v>DS</v>
      </c>
      <c r="N438" s="82" t="s">
        <v>971</v>
      </c>
      <c r="P438" s="75">
        <f>VLOOKUP(F438,[1]!REGTEaflewerdatum,4,0)</f>
        <v>41611</v>
      </c>
      <c r="Q438" s="91" t="str">
        <f t="shared" si="31"/>
        <v>ok</v>
      </c>
      <c r="T438" s="94">
        <f t="shared" si="32"/>
        <v>41641</v>
      </c>
      <c r="U438" s="80">
        <f t="shared" si="33"/>
        <v>30</v>
      </c>
      <c r="W438" s="95">
        <f t="shared" si="34"/>
        <v>30</v>
      </c>
    </row>
    <row r="439" spans="1:23" x14ac:dyDescent="0.5">
      <c r="A439" s="98">
        <v>8170274534</v>
      </c>
      <c r="B439" s="84"/>
      <c r="C439" s="99" t="s">
        <v>15</v>
      </c>
      <c r="D439" s="100">
        <v>14021</v>
      </c>
      <c r="E439" s="87"/>
      <c r="F439" s="100">
        <v>2890</v>
      </c>
      <c r="G439" s="101">
        <v>41611</v>
      </c>
      <c r="H439" s="101">
        <v>41610</v>
      </c>
      <c r="I439" s="99" t="s">
        <v>26</v>
      </c>
      <c r="J439" s="102">
        <v>-137.24</v>
      </c>
      <c r="K439" s="102">
        <v>-19.21</v>
      </c>
      <c r="L439" s="103">
        <v>-156.44999999999999</v>
      </c>
      <c r="M439" s="82" t="str">
        <f t="shared" si="30"/>
        <v>DS</v>
      </c>
      <c r="P439" s="75">
        <f>VLOOKUP(F439,[1]!REGTEaflewerdatum,4,0)</f>
        <v>41611</v>
      </c>
      <c r="Q439" s="91" t="str">
        <f t="shared" si="31"/>
        <v>ok</v>
      </c>
      <c r="T439" s="94">
        <f t="shared" si="32"/>
        <v>41641</v>
      </c>
      <c r="U439" s="80">
        <f t="shared" si="33"/>
        <v>30</v>
      </c>
      <c r="W439" s="95">
        <f t="shared" si="34"/>
        <v>30</v>
      </c>
    </row>
    <row r="440" spans="1:23" x14ac:dyDescent="0.5">
      <c r="A440" s="98" t="s">
        <v>184</v>
      </c>
      <c r="B440" s="84"/>
      <c r="C440" s="99" t="s">
        <v>10</v>
      </c>
      <c r="D440" s="100">
        <v>14016</v>
      </c>
      <c r="E440" s="87"/>
      <c r="F440" s="100">
        <v>2892</v>
      </c>
      <c r="G440" s="101">
        <v>41611</v>
      </c>
      <c r="H440" s="101">
        <v>41611</v>
      </c>
      <c r="I440" s="99" t="s">
        <v>1166</v>
      </c>
      <c r="J440" s="102">
        <v>3306.34</v>
      </c>
      <c r="K440" s="102">
        <v>159.66</v>
      </c>
      <c r="L440" s="103">
        <v>3466</v>
      </c>
      <c r="M440" s="82" t="str">
        <f t="shared" si="30"/>
        <v>DS</v>
      </c>
      <c r="N440" s="82" t="s">
        <v>971</v>
      </c>
      <c r="P440" s="75">
        <f>VLOOKUP(F440,[1]!REGTEaflewerdatum,4,0)</f>
        <v>41611</v>
      </c>
      <c r="Q440" s="91" t="str">
        <f t="shared" si="31"/>
        <v>ok</v>
      </c>
      <c r="T440" s="94">
        <f t="shared" si="32"/>
        <v>41641</v>
      </c>
      <c r="U440" s="80">
        <f t="shared" si="33"/>
        <v>30</v>
      </c>
      <c r="W440" s="95">
        <f t="shared" si="34"/>
        <v>30</v>
      </c>
    </row>
    <row r="441" spans="1:23" x14ac:dyDescent="0.5">
      <c r="A441" s="98">
        <v>255311</v>
      </c>
      <c r="B441" s="84"/>
      <c r="C441" s="99" t="s">
        <v>10</v>
      </c>
      <c r="D441" s="100">
        <v>14018</v>
      </c>
      <c r="E441" s="87"/>
      <c r="F441" s="100">
        <v>2903</v>
      </c>
      <c r="G441" s="101">
        <v>41611</v>
      </c>
      <c r="H441" s="101">
        <v>41610</v>
      </c>
      <c r="I441" s="99" t="s">
        <v>1112</v>
      </c>
      <c r="J441" s="102">
        <v>893.88</v>
      </c>
      <c r="K441" s="102">
        <v>125.14</v>
      </c>
      <c r="L441" s="103">
        <v>1019.02</v>
      </c>
      <c r="M441" s="82" t="str">
        <f t="shared" si="30"/>
        <v>DS</v>
      </c>
      <c r="N441" s="82" t="s">
        <v>971</v>
      </c>
      <c r="P441" s="75">
        <f>VLOOKUP(F441,[1]!REGTEaflewerdatum,4,0)</f>
        <v>41610</v>
      </c>
      <c r="Q441" s="91">
        <f t="shared" si="31"/>
        <v>41611</v>
      </c>
      <c r="T441" s="94">
        <f t="shared" si="32"/>
        <v>41641</v>
      </c>
      <c r="U441" s="80">
        <f t="shared" si="33"/>
        <v>30</v>
      </c>
      <c r="W441" s="95">
        <f t="shared" si="34"/>
        <v>30</v>
      </c>
    </row>
    <row r="442" spans="1:23" x14ac:dyDescent="0.5">
      <c r="A442" s="98">
        <v>255312</v>
      </c>
      <c r="B442" s="84"/>
      <c r="C442" s="99" t="s">
        <v>10</v>
      </c>
      <c r="D442" s="100">
        <v>14017</v>
      </c>
      <c r="E442" s="87"/>
      <c r="F442" s="100">
        <v>2903</v>
      </c>
      <c r="G442" s="101">
        <v>41611</v>
      </c>
      <c r="H442" s="101">
        <v>41610</v>
      </c>
      <c r="I442" s="99" t="s">
        <v>1112</v>
      </c>
      <c r="J442" s="102">
        <v>338.52</v>
      </c>
      <c r="K442" s="102">
        <v>47.39</v>
      </c>
      <c r="L442" s="103">
        <v>385.91</v>
      </c>
      <c r="M442" s="82" t="str">
        <f t="shared" si="30"/>
        <v>DS</v>
      </c>
      <c r="N442" s="82" t="s">
        <v>971</v>
      </c>
      <c r="P442" s="75">
        <f>VLOOKUP(F442,[1]!REGTEaflewerdatum,4,0)</f>
        <v>41610</v>
      </c>
      <c r="Q442" s="91">
        <f t="shared" si="31"/>
        <v>41611</v>
      </c>
      <c r="T442" s="94">
        <f t="shared" si="32"/>
        <v>41641</v>
      </c>
      <c r="U442" s="80">
        <f t="shared" si="33"/>
        <v>30</v>
      </c>
      <c r="W442" s="95">
        <f t="shared" si="34"/>
        <v>30</v>
      </c>
    </row>
    <row r="443" spans="1:23" x14ac:dyDescent="0.5">
      <c r="A443" s="98">
        <v>6037786308</v>
      </c>
      <c r="B443" s="84"/>
      <c r="C443" s="99" t="s">
        <v>10</v>
      </c>
      <c r="D443" s="100">
        <v>14010</v>
      </c>
      <c r="E443" s="87"/>
      <c r="F443" s="100">
        <v>2899</v>
      </c>
      <c r="G443" s="101">
        <v>41611</v>
      </c>
      <c r="H443" s="101">
        <v>41611</v>
      </c>
      <c r="I443" s="99" t="s">
        <v>1109</v>
      </c>
      <c r="J443" s="102">
        <v>436.04</v>
      </c>
      <c r="K443" s="102">
        <v>24.76</v>
      </c>
      <c r="L443" s="103">
        <v>460.8</v>
      </c>
      <c r="M443" s="82" t="str">
        <f t="shared" si="30"/>
        <v>DS</v>
      </c>
      <c r="N443" s="82" t="s">
        <v>971</v>
      </c>
      <c r="P443" s="75">
        <f>VLOOKUP(F443,[1]!REGTEaflewerdatum,4,0)</f>
        <v>41611</v>
      </c>
      <c r="Q443" s="91" t="str">
        <f t="shared" si="31"/>
        <v>ok</v>
      </c>
      <c r="T443" s="94">
        <f t="shared" si="32"/>
        <v>41641</v>
      </c>
      <c r="U443" s="80">
        <f t="shared" si="33"/>
        <v>30</v>
      </c>
      <c r="W443" s="95">
        <f t="shared" si="34"/>
        <v>30</v>
      </c>
    </row>
    <row r="444" spans="1:23" x14ac:dyDescent="0.5">
      <c r="A444" s="98">
        <v>198695</v>
      </c>
      <c r="B444" s="84"/>
      <c r="C444" s="99" t="s">
        <v>10</v>
      </c>
      <c r="D444" s="100">
        <v>14013</v>
      </c>
      <c r="E444" s="87"/>
      <c r="F444" s="100">
        <v>2898</v>
      </c>
      <c r="G444" s="101">
        <v>41611</v>
      </c>
      <c r="H444" s="101">
        <v>41611</v>
      </c>
      <c r="I444" s="99" t="s">
        <v>1114</v>
      </c>
      <c r="J444" s="102">
        <v>391.86</v>
      </c>
      <c r="K444" s="102">
        <v>36.590000000000003</v>
      </c>
      <c r="L444" s="103">
        <v>428.45</v>
      </c>
      <c r="M444" s="82" t="str">
        <f t="shared" si="30"/>
        <v>DS</v>
      </c>
      <c r="N444" s="82" t="s">
        <v>971</v>
      </c>
      <c r="P444" s="75">
        <f>VLOOKUP(F444,[1]!REGTEaflewerdatum,4,0)</f>
        <v>41611</v>
      </c>
      <c r="Q444" s="91" t="str">
        <f t="shared" si="31"/>
        <v>ok</v>
      </c>
      <c r="T444" s="94">
        <f t="shared" si="32"/>
        <v>41641</v>
      </c>
      <c r="U444" s="80">
        <f t="shared" si="33"/>
        <v>30</v>
      </c>
      <c r="W444" s="95">
        <f t="shared" si="34"/>
        <v>30</v>
      </c>
    </row>
    <row r="445" spans="1:23" x14ac:dyDescent="0.5">
      <c r="A445" s="105">
        <v>2523</v>
      </c>
      <c r="B445" s="63"/>
      <c r="C445" s="60" t="s">
        <v>15</v>
      </c>
      <c r="D445" s="60"/>
      <c r="E445" s="61">
        <v>16030</v>
      </c>
      <c r="F445" s="61">
        <v>789174</v>
      </c>
      <c r="G445" s="63">
        <v>41611</v>
      </c>
      <c r="H445" s="63">
        <v>41611</v>
      </c>
      <c r="I445" s="60" t="s">
        <v>1116</v>
      </c>
      <c r="J445" s="62">
        <v>-31.16</v>
      </c>
      <c r="K445" s="62">
        <v>-1.34</v>
      </c>
      <c r="L445" s="64">
        <v>-32.5</v>
      </c>
      <c r="M445" s="82" t="str">
        <f t="shared" si="30"/>
        <v>DS</v>
      </c>
    </row>
    <row r="446" spans="1:23" hidden="1" x14ac:dyDescent="0.5">
      <c r="A446" s="83">
        <v>688174</v>
      </c>
      <c r="B446" s="84"/>
      <c r="C446" s="85" t="s">
        <v>10</v>
      </c>
      <c r="D446" s="86">
        <v>14032</v>
      </c>
      <c r="E446" s="87"/>
      <c r="F446" s="86">
        <v>2636</v>
      </c>
      <c r="G446" s="84">
        <v>41613</v>
      </c>
      <c r="H446" s="84">
        <v>41610</v>
      </c>
      <c r="I446" s="85" t="s">
        <v>24</v>
      </c>
      <c r="J446" s="88">
        <v>1511.74</v>
      </c>
      <c r="K446" s="88">
        <v>211.65</v>
      </c>
      <c r="L446" s="89">
        <v>1723.39</v>
      </c>
      <c r="M446" s="82" t="str">
        <f t="shared" si="30"/>
        <v>DC</v>
      </c>
      <c r="N446" s="82" t="s">
        <v>971</v>
      </c>
      <c r="P446" s="75">
        <f>VLOOKUP(F446,[1]!REGTEaflewerdatum,4,0)</f>
        <v>41610</v>
      </c>
      <c r="Q446" s="91">
        <f t="shared" ref="Q446:Q509" si="35">IF(P446=G446,"ok",G446)</f>
        <v>41613</v>
      </c>
      <c r="T446" s="94">
        <f t="shared" ref="T446:T509" si="36">G446+U446</f>
        <v>41632</v>
      </c>
      <c r="U446" s="80">
        <f t="shared" ref="U446:U509" si="37">VLOOKUP(I446,verskaffersterme,2,0)</f>
        <v>19</v>
      </c>
      <c r="W446" s="95">
        <f t="shared" ref="W446:W509" si="38">B446+U446</f>
        <v>19</v>
      </c>
    </row>
    <row r="447" spans="1:23" hidden="1" x14ac:dyDescent="0.5">
      <c r="A447" s="83">
        <v>691539</v>
      </c>
      <c r="B447" s="84"/>
      <c r="C447" s="85" t="s">
        <v>10</v>
      </c>
      <c r="D447" s="86">
        <v>14064</v>
      </c>
      <c r="E447" s="87"/>
      <c r="F447" s="86">
        <v>2946</v>
      </c>
      <c r="G447" s="84">
        <v>41614</v>
      </c>
      <c r="H447" s="84">
        <v>41613</v>
      </c>
      <c r="I447" s="85" t="s">
        <v>24</v>
      </c>
      <c r="J447" s="88">
        <v>4315.05</v>
      </c>
      <c r="K447" s="88">
        <v>604.08000000000004</v>
      </c>
      <c r="L447" s="89">
        <v>4919.13</v>
      </c>
      <c r="M447" s="82" t="str">
        <f t="shared" si="30"/>
        <v>DC</v>
      </c>
      <c r="N447" s="82" t="s">
        <v>971</v>
      </c>
      <c r="P447" s="75">
        <f>VLOOKUP(F447,[1]!REGTEaflewerdatum,4,0)</f>
        <v>41613</v>
      </c>
      <c r="Q447" s="91">
        <f t="shared" si="35"/>
        <v>41614</v>
      </c>
      <c r="T447" s="94">
        <f t="shared" si="36"/>
        <v>41633</v>
      </c>
      <c r="U447" s="80">
        <f t="shared" si="37"/>
        <v>19</v>
      </c>
      <c r="W447" s="95">
        <f t="shared" si="38"/>
        <v>19</v>
      </c>
    </row>
    <row r="448" spans="1:23" hidden="1" x14ac:dyDescent="0.5">
      <c r="A448" s="83">
        <v>691540</v>
      </c>
      <c r="B448" s="84"/>
      <c r="C448" s="85" t="s">
        <v>10</v>
      </c>
      <c r="D448" s="86">
        <v>14065</v>
      </c>
      <c r="E448" s="87"/>
      <c r="F448" s="86">
        <v>2920</v>
      </c>
      <c r="G448" s="84">
        <v>41614</v>
      </c>
      <c r="H448" s="84">
        <v>41613</v>
      </c>
      <c r="I448" s="85" t="s">
        <v>24</v>
      </c>
      <c r="J448" s="88">
        <v>54503.98</v>
      </c>
      <c r="K448" s="88">
        <v>6554.52</v>
      </c>
      <c r="L448" s="89">
        <v>61058.5</v>
      </c>
      <c r="M448" s="82" t="str">
        <f t="shared" si="30"/>
        <v>DC</v>
      </c>
      <c r="N448" s="82" t="s">
        <v>971</v>
      </c>
      <c r="P448" s="75">
        <f>VLOOKUP(F448,[1]!REGTEaflewerdatum,4,0)</f>
        <v>41614</v>
      </c>
      <c r="Q448" s="91" t="str">
        <f t="shared" si="35"/>
        <v>ok</v>
      </c>
      <c r="T448" s="94">
        <f t="shared" si="36"/>
        <v>41633</v>
      </c>
      <c r="U448" s="80">
        <f t="shared" si="37"/>
        <v>19</v>
      </c>
      <c r="W448" s="95">
        <f t="shared" si="38"/>
        <v>19</v>
      </c>
    </row>
    <row r="449" spans="1:23" hidden="1" x14ac:dyDescent="0.5">
      <c r="A449" s="83">
        <v>691540</v>
      </c>
      <c r="B449" s="84"/>
      <c r="C449" s="85" t="s">
        <v>15</v>
      </c>
      <c r="D449" s="86">
        <v>14068</v>
      </c>
      <c r="E449" s="87"/>
      <c r="F449" s="86">
        <v>2920</v>
      </c>
      <c r="G449" s="84">
        <v>41614</v>
      </c>
      <c r="H449" s="84">
        <v>41613</v>
      </c>
      <c r="I449" s="85" t="s">
        <v>24</v>
      </c>
      <c r="J449" s="88">
        <v>-259.27999999999997</v>
      </c>
      <c r="K449" s="88">
        <v>-36.299999999999997</v>
      </c>
      <c r="L449" s="89">
        <v>-295.58</v>
      </c>
      <c r="M449" s="82" t="str">
        <f t="shared" si="30"/>
        <v>DC</v>
      </c>
      <c r="P449" s="75">
        <f>VLOOKUP(F449,[1]!REGTEaflewerdatum,4,0)</f>
        <v>41614</v>
      </c>
      <c r="Q449" s="91" t="str">
        <f t="shared" si="35"/>
        <v>ok</v>
      </c>
      <c r="T449" s="94">
        <f t="shared" si="36"/>
        <v>41633</v>
      </c>
      <c r="U449" s="80">
        <f t="shared" si="37"/>
        <v>19</v>
      </c>
      <c r="W449" s="95">
        <f t="shared" si="38"/>
        <v>19</v>
      </c>
    </row>
    <row r="450" spans="1:23" hidden="1" x14ac:dyDescent="0.5">
      <c r="A450" s="83">
        <v>691541</v>
      </c>
      <c r="B450" s="84"/>
      <c r="C450" s="85" t="s">
        <v>10</v>
      </c>
      <c r="D450" s="86">
        <v>14066</v>
      </c>
      <c r="E450" s="87"/>
      <c r="F450" s="86">
        <v>2853</v>
      </c>
      <c r="G450" s="84">
        <v>41614</v>
      </c>
      <c r="H450" s="84">
        <v>41613</v>
      </c>
      <c r="I450" s="85" t="s">
        <v>24</v>
      </c>
      <c r="J450" s="88">
        <v>148.61000000000001</v>
      </c>
      <c r="K450" s="88">
        <v>20.81</v>
      </c>
      <c r="L450" s="89">
        <v>169.42</v>
      </c>
      <c r="M450" s="82" t="str">
        <f t="shared" ref="M450:M513" si="39">VLOOKUP(I450,KODE,3,0)</f>
        <v>DC</v>
      </c>
      <c r="N450" s="82" t="s">
        <v>971</v>
      </c>
      <c r="P450" s="75">
        <f>VLOOKUP(F450,[1]!REGTEaflewerdatum,4,0)</f>
        <v>41610</v>
      </c>
      <c r="Q450" s="91">
        <f t="shared" si="35"/>
        <v>41614</v>
      </c>
      <c r="T450" s="94">
        <f t="shared" si="36"/>
        <v>41633</v>
      </c>
      <c r="U450" s="80">
        <f t="shared" si="37"/>
        <v>19</v>
      </c>
      <c r="W450" s="95">
        <f t="shared" si="38"/>
        <v>19</v>
      </c>
    </row>
    <row r="451" spans="1:23" hidden="1" x14ac:dyDescent="0.5">
      <c r="A451" s="83">
        <v>691542</v>
      </c>
      <c r="B451" s="84"/>
      <c r="C451" s="85" t="s">
        <v>10</v>
      </c>
      <c r="D451" s="86">
        <v>14067</v>
      </c>
      <c r="E451" s="87"/>
      <c r="F451" s="86">
        <v>2853</v>
      </c>
      <c r="G451" s="84">
        <v>41614</v>
      </c>
      <c r="H451" s="84">
        <v>41613</v>
      </c>
      <c r="I451" s="85" t="s">
        <v>24</v>
      </c>
      <c r="J451" s="88">
        <v>420.15</v>
      </c>
      <c r="K451" s="88">
        <v>58.83</v>
      </c>
      <c r="L451" s="89">
        <v>478.98</v>
      </c>
      <c r="M451" s="82" t="str">
        <f t="shared" si="39"/>
        <v>DC</v>
      </c>
      <c r="N451" s="82" t="s">
        <v>971</v>
      </c>
      <c r="P451" s="75">
        <f>VLOOKUP(F451,[1]!REGTEaflewerdatum,4,0)</f>
        <v>41610</v>
      </c>
      <c r="Q451" s="91">
        <f t="shared" si="35"/>
        <v>41614</v>
      </c>
      <c r="T451" s="94">
        <f t="shared" si="36"/>
        <v>41633</v>
      </c>
      <c r="U451" s="80">
        <f t="shared" si="37"/>
        <v>19</v>
      </c>
      <c r="W451" s="95">
        <f t="shared" si="38"/>
        <v>19</v>
      </c>
    </row>
    <row r="452" spans="1:23" hidden="1" x14ac:dyDescent="0.5">
      <c r="A452" s="83" t="s">
        <v>194</v>
      </c>
      <c r="B452" s="84"/>
      <c r="C452" s="85" t="s">
        <v>10</v>
      </c>
      <c r="D452" s="86">
        <v>14061</v>
      </c>
      <c r="E452" s="87"/>
      <c r="F452" s="86">
        <v>2940</v>
      </c>
      <c r="G452" s="84">
        <v>41614</v>
      </c>
      <c r="H452" s="84">
        <v>41614</v>
      </c>
      <c r="I452" s="85" t="s">
        <v>81</v>
      </c>
      <c r="J452" s="88">
        <v>250</v>
      </c>
      <c r="K452" s="88">
        <v>0</v>
      </c>
      <c r="L452" s="89">
        <v>250</v>
      </c>
      <c r="M452" s="82" t="str">
        <f t="shared" si="39"/>
        <v>DI</v>
      </c>
      <c r="N452" s="82" t="s">
        <v>971</v>
      </c>
      <c r="P452" s="75">
        <f>VLOOKUP(F452,[1]!REGTEaflewerdatum,4,0)</f>
        <v>41614</v>
      </c>
      <c r="Q452" s="91" t="str">
        <f t="shared" si="35"/>
        <v>ok</v>
      </c>
      <c r="R452" s="92" t="s">
        <v>329</v>
      </c>
      <c r="S452" s="93">
        <f>G452</f>
        <v>41614</v>
      </c>
      <c r="T452" s="94">
        <f t="shared" si="36"/>
        <v>41616</v>
      </c>
      <c r="U452" s="80">
        <f t="shared" si="37"/>
        <v>2</v>
      </c>
      <c r="W452" s="95">
        <f t="shared" si="38"/>
        <v>2</v>
      </c>
    </row>
    <row r="453" spans="1:23" hidden="1" x14ac:dyDescent="0.5">
      <c r="A453" s="83" t="s">
        <v>195</v>
      </c>
      <c r="B453" s="84"/>
      <c r="C453" s="85" t="s">
        <v>10</v>
      </c>
      <c r="D453" s="86">
        <v>14057</v>
      </c>
      <c r="E453" s="87"/>
      <c r="F453" s="86">
        <v>2924</v>
      </c>
      <c r="G453" s="84">
        <v>41614</v>
      </c>
      <c r="H453" s="84">
        <v>41613</v>
      </c>
      <c r="I453" s="85" t="s">
        <v>81</v>
      </c>
      <c r="J453" s="88">
        <v>1350</v>
      </c>
      <c r="K453" s="88">
        <v>0</v>
      </c>
      <c r="L453" s="89">
        <v>1350</v>
      </c>
      <c r="M453" s="82" t="str">
        <f t="shared" si="39"/>
        <v>DI</v>
      </c>
      <c r="N453" s="82" t="s">
        <v>971</v>
      </c>
      <c r="P453" s="75">
        <f>VLOOKUP(F453,[1]!REGTEaflewerdatum,4,0)</f>
        <v>41613</v>
      </c>
      <c r="Q453" s="91">
        <f t="shared" si="35"/>
        <v>41614</v>
      </c>
      <c r="R453" s="92" t="s">
        <v>329</v>
      </c>
      <c r="S453" s="93">
        <f>G453</f>
        <v>41614</v>
      </c>
      <c r="T453" s="94">
        <f t="shared" si="36"/>
        <v>41616</v>
      </c>
      <c r="U453" s="80">
        <f t="shared" si="37"/>
        <v>2</v>
      </c>
      <c r="W453" s="95">
        <f t="shared" si="38"/>
        <v>2</v>
      </c>
    </row>
    <row r="454" spans="1:23" hidden="1" x14ac:dyDescent="0.5">
      <c r="A454" s="83" t="s">
        <v>196</v>
      </c>
      <c r="B454" s="84"/>
      <c r="C454" s="85" t="s">
        <v>10</v>
      </c>
      <c r="D454" s="86">
        <v>14058</v>
      </c>
      <c r="E454" s="87"/>
      <c r="F454" s="86">
        <v>2932</v>
      </c>
      <c r="G454" s="84">
        <v>41614</v>
      </c>
      <c r="H454" s="84">
        <v>41613</v>
      </c>
      <c r="I454" s="85" t="s">
        <v>32</v>
      </c>
      <c r="J454" s="88">
        <v>710.55</v>
      </c>
      <c r="K454" s="88">
        <v>0</v>
      </c>
      <c r="L454" s="89">
        <v>710.55</v>
      </c>
      <c r="M454" s="82" t="str">
        <f t="shared" si="39"/>
        <v>DI</v>
      </c>
      <c r="N454" s="82" t="s">
        <v>971</v>
      </c>
      <c r="P454" s="75">
        <f>VLOOKUP(F454,[1]!REGTEaflewerdatum,4,0)</f>
        <v>41583</v>
      </c>
      <c r="Q454" s="91">
        <f t="shared" si="35"/>
        <v>41614</v>
      </c>
      <c r="R454" s="92" t="s">
        <v>329</v>
      </c>
      <c r="S454" s="93">
        <f>G454</f>
        <v>41614</v>
      </c>
      <c r="T454" s="94">
        <f t="shared" si="36"/>
        <v>41621</v>
      </c>
      <c r="U454" s="80">
        <f t="shared" si="37"/>
        <v>7</v>
      </c>
      <c r="W454" s="95">
        <f t="shared" si="38"/>
        <v>7</v>
      </c>
    </row>
    <row r="455" spans="1:23" hidden="1" x14ac:dyDescent="0.5">
      <c r="A455" s="83" t="s">
        <v>198</v>
      </c>
      <c r="B455" s="84"/>
      <c r="C455" s="85" t="s">
        <v>10</v>
      </c>
      <c r="D455" s="86">
        <v>14060</v>
      </c>
      <c r="E455" s="87"/>
      <c r="F455" s="86">
        <v>2936</v>
      </c>
      <c r="G455" s="84">
        <v>41614</v>
      </c>
      <c r="H455" s="84">
        <v>41614</v>
      </c>
      <c r="I455" s="85" t="s">
        <v>44</v>
      </c>
      <c r="J455" s="88">
        <v>4677.1899999999996</v>
      </c>
      <c r="K455" s="88">
        <v>654.80999999999995</v>
      </c>
      <c r="L455" s="89">
        <v>5332</v>
      </c>
      <c r="M455" s="82" t="str">
        <f t="shared" si="39"/>
        <v>DI</v>
      </c>
      <c r="N455" s="82" t="s">
        <v>971</v>
      </c>
      <c r="P455" s="75">
        <f>VLOOKUP(F455,[1]!REGTEaflewerdatum,4,0)</f>
        <v>41613</v>
      </c>
      <c r="Q455" s="91">
        <f t="shared" si="35"/>
        <v>41614</v>
      </c>
      <c r="R455" s="92" t="s">
        <v>327</v>
      </c>
      <c r="S455" s="93">
        <f>G455+7</f>
        <v>41621</v>
      </c>
      <c r="T455" s="94">
        <f t="shared" si="36"/>
        <v>41616</v>
      </c>
      <c r="U455" s="80">
        <f t="shared" si="37"/>
        <v>2</v>
      </c>
      <c r="W455" s="95">
        <f t="shared" si="38"/>
        <v>2</v>
      </c>
    </row>
    <row r="456" spans="1:23" x14ac:dyDescent="0.5">
      <c r="A456" s="83" t="s">
        <v>201</v>
      </c>
      <c r="B456" s="84"/>
      <c r="C456" s="85" t="s">
        <v>10</v>
      </c>
      <c r="D456" s="86">
        <v>14054</v>
      </c>
      <c r="E456" s="87"/>
      <c r="F456" s="86">
        <v>2906</v>
      </c>
      <c r="G456" s="84">
        <v>41614</v>
      </c>
      <c r="H456" s="84">
        <v>41611</v>
      </c>
      <c r="I456" s="85" t="s">
        <v>48</v>
      </c>
      <c r="J456" s="88">
        <v>6663.6</v>
      </c>
      <c r="K456" s="88">
        <v>932.9</v>
      </c>
      <c r="L456" s="89">
        <v>7596.5</v>
      </c>
      <c r="M456" s="82" t="str">
        <f t="shared" si="39"/>
        <v>DS</v>
      </c>
      <c r="N456" s="82" t="s">
        <v>971</v>
      </c>
      <c r="P456" s="75">
        <f>VLOOKUP(F456,[1]!REGTEaflewerdatum,4,0)</f>
        <v>41611</v>
      </c>
      <c r="Q456" s="91">
        <f t="shared" si="35"/>
        <v>41614</v>
      </c>
      <c r="T456" s="94">
        <f t="shared" si="36"/>
        <v>41644</v>
      </c>
      <c r="U456" s="80">
        <f t="shared" si="37"/>
        <v>30</v>
      </c>
      <c r="W456" s="95">
        <f t="shared" si="38"/>
        <v>30</v>
      </c>
    </row>
    <row r="457" spans="1:23" x14ac:dyDescent="0.5">
      <c r="A457" s="83" t="s">
        <v>201</v>
      </c>
      <c r="B457" s="84"/>
      <c r="C457" s="85" t="s">
        <v>15</v>
      </c>
      <c r="D457" s="86">
        <v>14055</v>
      </c>
      <c r="E457" s="87"/>
      <c r="F457" s="86">
        <v>2906</v>
      </c>
      <c r="G457" s="84">
        <v>41614</v>
      </c>
      <c r="H457" s="84">
        <v>41611</v>
      </c>
      <c r="I457" s="85" t="s">
        <v>48</v>
      </c>
      <c r="J457" s="88">
        <v>-578.30999999999995</v>
      </c>
      <c r="K457" s="88">
        <v>-80.959999999999994</v>
      </c>
      <c r="L457" s="89">
        <v>-659.27</v>
      </c>
      <c r="M457" s="82" t="str">
        <f t="shared" si="39"/>
        <v>DS</v>
      </c>
      <c r="P457" s="75">
        <f>VLOOKUP(F457,[1]!REGTEaflewerdatum,4,0)</f>
        <v>41611</v>
      </c>
      <c r="Q457" s="91">
        <f t="shared" si="35"/>
        <v>41614</v>
      </c>
      <c r="T457" s="94">
        <f t="shared" si="36"/>
        <v>41644</v>
      </c>
      <c r="U457" s="80">
        <f t="shared" si="37"/>
        <v>30</v>
      </c>
      <c r="W457" s="95">
        <f t="shared" si="38"/>
        <v>30</v>
      </c>
    </row>
    <row r="458" spans="1:23" x14ac:dyDescent="0.5">
      <c r="A458" s="83">
        <v>6696</v>
      </c>
      <c r="B458" s="84"/>
      <c r="C458" s="85" t="s">
        <v>10</v>
      </c>
      <c r="D458" s="86">
        <v>14046</v>
      </c>
      <c r="E458" s="87"/>
      <c r="F458" s="86">
        <v>2901</v>
      </c>
      <c r="G458" s="84">
        <v>41614</v>
      </c>
      <c r="H458" s="84">
        <v>41614</v>
      </c>
      <c r="I458" s="85" t="s">
        <v>77</v>
      </c>
      <c r="J458" s="88">
        <v>1765.8</v>
      </c>
      <c r="K458" s="88">
        <v>247.2</v>
      </c>
      <c r="L458" s="89">
        <v>2013</v>
      </c>
      <c r="M458" s="82" t="str">
        <f t="shared" si="39"/>
        <v>DS</v>
      </c>
      <c r="N458" s="82" t="s">
        <v>971</v>
      </c>
      <c r="P458" s="75">
        <f>VLOOKUP(F458,[1]!REGTEaflewerdatum,4,0)</f>
        <v>41620</v>
      </c>
      <c r="Q458" s="91">
        <f t="shared" si="35"/>
        <v>41614</v>
      </c>
      <c r="T458" s="94">
        <f t="shared" si="36"/>
        <v>41644</v>
      </c>
      <c r="U458" s="80">
        <f t="shared" si="37"/>
        <v>30</v>
      </c>
      <c r="W458" s="95">
        <f t="shared" si="38"/>
        <v>30</v>
      </c>
    </row>
    <row r="459" spans="1:23" x14ac:dyDescent="0.5">
      <c r="A459" s="83">
        <v>502527</v>
      </c>
      <c r="B459" s="84"/>
      <c r="C459" s="85" t="s">
        <v>10</v>
      </c>
      <c r="D459" s="86">
        <v>14069</v>
      </c>
      <c r="E459" s="87"/>
      <c r="F459" s="86">
        <v>2923</v>
      </c>
      <c r="G459" s="84">
        <v>41614</v>
      </c>
      <c r="H459" s="84">
        <v>41613</v>
      </c>
      <c r="I459" s="85" t="s">
        <v>22</v>
      </c>
      <c r="J459" s="88">
        <v>16695</v>
      </c>
      <c r="K459" s="88">
        <v>2279.1999999999998</v>
      </c>
      <c r="L459" s="89">
        <v>18974.2</v>
      </c>
      <c r="M459" s="82" t="str">
        <f t="shared" si="39"/>
        <v>DS</v>
      </c>
      <c r="N459" s="82" t="s">
        <v>971</v>
      </c>
      <c r="P459" s="75">
        <f>VLOOKUP(F459,[1]!REGTEaflewerdatum,4,0)</f>
        <v>41614</v>
      </c>
      <c r="Q459" s="91" t="str">
        <f t="shared" si="35"/>
        <v>ok</v>
      </c>
      <c r="T459" s="94">
        <f t="shared" si="36"/>
        <v>41644</v>
      </c>
      <c r="U459" s="80">
        <f t="shared" si="37"/>
        <v>30</v>
      </c>
      <c r="W459" s="95">
        <f t="shared" si="38"/>
        <v>30</v>
      </c>
    </row>
    <row r="460" spans="1:23" x14ac:dyDescent="0.5">
      <c r="A460" s="83">
        <v>2715</v>
      </c>
      <c r="B460" s="84"/>
      <c r="C460" s="85" t="s">
        <v>10</v>
      </c>
      <c r="D460" s="86">
        <v>14053</v>
      </c>
      <c r="E460" s="87"/>
      <c r="F460" s="86">
        <v>2934</v>
      </c>
      <c r="G460" s="84">
        <v>41614</v>
      </c>
      <c r="H460" s="84">
        <v>41613</v>
      </c>
      <c r="I460" s="85" t="s">
        <v>13</v>
      </c>
      <c r="J460" s="88">
        <v>421.44</v>
      </c>
      <c r="K460" s="88">
        <v>17.46</v>
      </c>
      <c r="L460" s="89">
        <v>438.9</v>
      </c>
      <c r="M460" s="82" t="str">
        <f t="shared" si="39"/>
        <v>DS</v>
      </c>
      <c r="N460" s="82" t="s">
        <v>971</v>
      </c>
      <c r="P460" s="75">
        <f>VLOOKUP(F460,[1]!REGTEaflewerdatum,4,0)</f>
        <v>41613</v>
      </c>
      <c r="Q460" s="91">
        <f t="shared" si="35"/>
        <v>41614</v>
      </c>
      <c r="T460" s="94">
        <f t="shared" si="36"/>
        <v>41644</v>
      </c>
      <c r="U460" s="80">
        <f t="shared" si="37"/>
        <v>30</v>
      </c>
      <c r="W460" s="95">
        <f t="shared" si="38"/>
        <v>30</v>
      </c>
    </row>
    <row r="461" spans="1:23" x14ac:dyDescent="0.5">
      <c r="A461" s="83">
        <v>11863322</v>
      </c>
      <c r="B461" s="84"/>
      <c r="C461" s="85" t="s">
        <v>10</v>
      </c>
      <c r="D461" s="86">
        <v>14056</v>
      </c>
      <c r="E461" s="87"/>
      <c r="F461" s="86">
        <v>2927</v>
      </c>
      <c r="G461" s="84">
        <v>41614</v>
      </c>
      <c r="H461" s="84">
        <v>41613</v>
      </c>
      <c r="I461" s="85" t="s">
        <v>14</v>
      </c>
      <c r="J461" s="88">
        <v>631.20000000000005</v>
      </c>
      <c r="K461" s="88">
        <v>88.37</v>
      </c>
      <c r="L461" s="89">
        <v>719.57</v>
      </c>
      <c r="M461" s="82" t="str">
        <f t="shared" si="39"/>
        <v>DS</v>
      </c>
      <c r="N461" s="82" t="s">
        <v>971</v>
      </c>
      <c r="P461" s="75">
        <f>VLOOKUP(F461,[1]!REGTEaflewerdatum,4,0)</f>
        <v>41613</v>
      </c>
      <c r="Q461" s="91">
        <f t="shared" si="35"/>
        <v>41614</v>
      </c>
      <c r="T461" s="94">
        <f t="shared" si="36"/>
        <v>41644</v>
      </c>
      <c r="U461" s="80">
        <f t="shared" si="37"/>
        <v>30</v>
      </c>
      <c r="W461" s="95">
        <f t="shared" si="38"/>
        <v>30</v>
      </c>
    </row>
    <row r="462" spans="1:23" x14ac:dyDescent="0.5">
      <c r="A462" s="83">
        <v>11863323</v>
      </c>
      <c r="B462" s="84"/>
      <c r="C462" s="85" t="s">
        <v>10</v>
      </c>
      <c r="D462" s="86">
        <v>14042</v>
      </c>
      <c r="E462" s="87"/>
      <c r="F462" s="86">
        <v>2927</v>
      </c>
      <c r="G462" s="84">
        <v>41614</v>
      </c>
      <c r="H462" s="84">
        <v>41613</v>
      </c>
      <c r="I462" s="85" t="s">
        <v>14</v>
      </c>
      <c r="J462" s="88">
        <v>8477.2099999999991</v>
      </c>
      <c r="K462" s="88">
        <v>704.41</v>
      </c>
      <c r="L462" s="89">
        <v>9181.6200000000008</v>
      </c>
      <c r="M462" s="82" t="str">
        <f t="shared" si="39"/>
        <v>DS</v>
      </c>
      <c r="N462" s="82" t="s">
        <v>971</v>
      </c>
      <c r="P462" s="75">
        <f>VLOOKUP(F462,[1]!REGTEaflewerdatum,4,0)</f>
        <v>41613</v>
      </c>
      <c r="Q462" s="91">
        <f t="shared" si="35"/>
        <v>41614</v>
      </c>
      <c r="T462" s="94">
        <f t="shared" si="36"/>
        <v>41644</v>
      </c>
      <c r="U462" s="80">
        <f t="shared" si="37"/>
        <v>30</v>
      </c>
      <c r="W462" s="95">
        <f t="shared" si="38"/>
        <v>30</v>
      </c>
    </row>
    <row r="463" spans="1:23" x14ac:dyDescent="0.5">
      <c r="A463" s="83">
        <v>121029378</v>
      </c>
      <c r="B463" s="84"/>
      <c r="C463" s="85" t="s">
        <v>10</v>
      </c>
      <c r="D463" s="86">
        <v>14059</v>
      </c>
      <c r="E463" s="87"/>
      <c r="F463" s="86">
        <v>2933</v>
      </c>
      <c r="G463" s="84">
        <v>41614</v>
      </c>
      <c r="H463" s="84">
        <v>41614</v>
      </c>
      <c r="I463" s="85" t="s">
        <v>16</v>
      </c>
      <c r="J463" s="88">
        <v>7008.57</v>
      </c>
      <c r="K463" s="88">
        <v>981.2</v>
      </c>
      <c r="L463" s="89">
        <v>7989.77</v>
      </c>
      <c r="M463" s="82" t="str">
        <f t="shared" si="39"/>
        <v>DS</v>
      </c>
      <c r="N463" s="82" t="s">
        <v>971</v>
      </c>
      <c r="P463" s="75">
        <f>VLOOKUP(F463,[1]!REGTEaflewerdatum,4,0)</f>
        <v>41612</v>
      </c>
      <c r="Q463" s="91">
        <f t="shared" si="35"/>
        <v>41614</v>
      </c>
      <c r="T463" s="94">
        <f t="shared" si="36"/>
        <v>41644</v>
      </c>
      <c r="U463" s="80">
        <f t="shared" si="37"/>
        <v>30</v>
      </c>
      <c r="W463" s="95">
        <f t="shared" si="38"/>
        <v>30</v>
      </c>
    </row>
    <row r="464" spans="1:23" x14ac:dyDescent="0.5">
      <c r="A464" s="83" t="s">
        <v>193</v>
      </c>
      <c r="B464" s="84">
        <v>41740</v>
      </c>
      <c r="C464" s="85" t="s">
        <v>10</v>
      </c>
      <c r="D464" s="86">
        <v>14062</v>
      </c>
      <c r="E464" s="87"/>
      <c r="F464" s="86">
        <v>2922</v>
      </c>
      <c r="G464" s="84">
        <v>41614</v>
      </c>
      <c r="H464" s="84">
        <v>41614</v>
      </c>
      <c r="I464" s="85" t="s">
        <v>70</v>
      </c>
      <c r="J464" s="88">
        <v>3531.72</v>
      </c>
      <c r="K464" s="88">
        <v>494.44</v>
      </c>
      <c r="L464" s="89">
        <v>4026.16</v>
      </c>
      <c r="M464" s="82" t="str">
        <f t="shared" si="39"/>
        <v>DS</v>
      </c>
      <c r="N464" s="82" t="s">
        <v>971</v>
      </c>
      <c r="P464" s="75">
        <f>VLOOKUP(F464,[1]!REGTEaflewerdatum,4,0)</f>
        <v>41612</v>
      </c>
      <c r="Q464" s="91">
        <f t="shared" si="35"/>
        <v>41614</v>
      </c>
      <c r="T464" s="94">
        <f t="shared" si="36"/>
        <v>41644</v>
      </c>
      <c r="U464" s="80">
        <f t="shared" si="37"/>
        <v>30</v>
      </c>
      <c r="W464" s="95">
        <f t="shared" si="38"/>
        <v>41770</v>
      </c>
    </row>
    <row r="465" spans="1:23" x14ac:dyDescent="0.5">
      <c r="A465" s="83" t="s">
        <v>199</v>
      </c>
      <c r="B465" s="84"/>
      <c r="C465" s="85" t="s">
        <v>10</v>
      </c>
      <c r="D465" s="86">
        <v>14063</v>
      </c>
      <c r="E465" s="87"/>
      <c r="F465" s="86">
        <v>2825</v>
      </c>
      <c r="G465" s="84">
        <v>41614</v>
      </c>
      <c r="H465" s="84">
        <v>41614</v>
      </c>
      <c r="I465" s="85" t="s">
        <v>114</v>
      </c>
      <c r="J465" s="88">
        <v>1901.64</v>
      </c>
      <c r="K465" s="88">
        <v>266.23</v>
      </c>
      <c r="L465" s="89">
        <v>2167.87</v>
      </c>
      <c r="M465" s="82" t="str">
        <f t="shared" si="39"/>
        <v>DS</v>
      </c>
      <c r="N465" s="82" t="s">
        <v>971</v>
      </c>
      <c r="P465" s="75">
        <f>VLOOKUP(F465,[1]!REGTEaflewerdatum,4,0)</f>
        <v>41606</v>
      </c>
      <c r="Q465" s="91">
        <f t="shared" si="35"/>
        <v>41614</v>
      </c>
      <c r="T465" s="94">
        <f t="shared" si="36"/>
        <v>41644</v>
      </c>
      <c r="U465" s="80">
        <f t="shared" si="37"/>
        <v>30</v>
      </c>
      <c r="W465" s="95">
        <f t="shared" si="38"/>
        <v>30</v>
      </c>
    </row>
    <row r="466" spans="1:23" x14ac:dyDescent="0.5">
      <c r="A466" s="83" t="s">
        <v>197</v>
      </c>
      <c r="B466" s="84"/>
      <c r="C466" s="85" t="s">
        <v>10</v>
      </c>
      <c r="D466" s="86">
        <v>14043</v>
      </c>
      <c r="E466" s="87"/>
      <c r="F466" s="86">
        <v>2931</v>
      </c>
      <c r="G466" s="84">
        <v>41614</v>
      </c>
      <c r="H466" s="84">
        <v>41614</v>
      </c>
      <c r="I466" s="85" t="s">
        <v>36</v>
      </c>
      <c r="J466" s="88">
        <v>3945.92</v>
      </c>
      <c r="K466" s="88">
        <v>177.08</v>
      </c>
      <c r="L466" s="89">
        <v>4123</v>
      </c>
      <c r="M466" s="82" t="str">
        <f t="shared" si="39"/>
        <v>DS</v>
      </c>
      <c r="N466" s="82" t="s">
        <v>971</v>
      </c>
      <c r="P466" s="75">
        <f>VLOOKUP(F466,[1]!REGTEaflewerdatum,4,0)</f>
        <v>41614</v>
      </c>
      <c r="Q466" s="91" t="str">
        <f t="shared" si="35"/>
        <v>ok</v>
      </c>
      <c r="T466" s="94">
        <f t="shared" si="36"/>
        <v>41644</v>
      </c>
      <c r="U466" s="80">
        <f t="shared" si="37"/>
        <v>30</v>
      </c>
      <c r="W466" s="95">
        <f t="shared" si="38"/>
        <v>30</v>
      </c>
    </row>
    <row r="467" spans="1:23" x14ac:dyDescent="0.5">
      <c r="A467" s="83">
        <v>112500588</v>
      </c>
      <c r="B467" s="84"/>
      <c r="C467" s="85" t="s">
        <v>10</v>
      </c>
      <c r="D467" s="86">
        <v>14049</v>
      </c>
      <c r="E467" s="87"/>
      <c r="F467" s="86">
        <v>2812</v>
      </c>
      <c r="G467" s="84">
        <v>41614</v>
      </c>
      <c r="H467" s="84">
        <v>41613</v>
      </c>
      <c r="I467" s="99" t="s">
        <v>1103</v>
      </c>
      <c r="J467" s="88">
        <v>3869.2</v>
      </c>
      <c r="K467" s="88">
        <v>541.69000000000005</v>
      </c>
      <c r="L467" s="89">
        <v>4410.8900000000003</v>
      </c>
      <c r="M467" s="82" t="str">
        <f t="shared" si="39"/>
        <v>DS</v>
      </c>
      <c r="N467" s="82" t="s">
        <v>971</v>
      </c>
      <c r="P467" s="75">
        <f>VLOOKUP(F467,[1]!REGTEaflewerdatum,4,0)</f>
        <v>41605</v>
      </c>
      <c r="Q467" s="91">
        <f t="shared" si="35"/>
        <v>41614</v>
      </c>
      <c r="T467" s="94">
        <f t="shared" si="36"/>
        <v>41644</v>
      </c>
      <c r="U467" s="80">
        <f t="shared" si="37"/>
        <v>30</v>
      </c>
      <c r="W467" s="95">
        <f t="shared" si="38"/>
        <v>30</v>
      </c>
    </row>
    <row r="468" spans="1:23" x14ac:dyDescent="0.5">
      <c r="A468" s="83">
        <v>112500588</v>
      </c>
      <c r="B468" s="84"/>
      <c r="C468" s="85" t="s">
        <v>15</v>
      </c>
      <c r="D468" s="86">
        <v>14050</v>
      </c>
      <c r="E468" s="87"/>
      <c r="F468" s="86">
        <v>2812</v>
      </c>
      <c r="G468" s="84">
        <v>41614</v>
      </c>
      <c r="H468" s="84">
        <v>41613</v>
      </c>
      <c r="I468" s="99" t="s">
        <v>1103</v>
      </c>
      <c r="J468" s="88">
        <v>-30</v>
      </c>
      <c r="K468" s="88">
        <v>-4.2</v>
      </c>
      <c r="L468" s="89">
        <v>-34.200000000000003</v>
      </c>
      <c r="M468" s="82" t="str">
        <f t="shared" si="39"/>
        <v>DS</v>
      </c>
      <c r="P468" s="75">
        <f>VLOOKUP(F468,[1]!REGTEaflewerdatum,4,0)</f>
        <v>41605</v>
      </c>
      <c r="Q468" s="91">
        <f t="shared" si="35"/>
        <v>41614</v>
      </c>
      <c r="T468" s="94">
        <f t="shared" si="36"/>
        <v>41644</v>
      </c>
      <c r="U468" s="80">
        <f t="shared" si="37"/>
        <v>30</v>
      </c>
      <c r="W468" s="95">
        <f t="shared" si="38"/>
        <v>30</v>
      </c>
    </row>
    <row r="469" spans="1:23" x14ac:dyDescent="0.5">
      <c r="A469" s="83" t="s">
        <v>192</v>
      </c>
      <c r="B469" s="84"/>
      <c r="C469" s="85" t="s">
        <v>10</v>
      </c>
      <c r="D469" s="86">
        <v>14047</v>
      </c>
      <c r="E469" s="87"/>
      <c r="F469" s="86">
        <v>2884</v>
      </c>
      <c r="G469" s="84">
        <v>41614</v>
      </c>
      <c r="H469" s="84">
        <v>41613</v>
      </c>
      <c r="I469" s="85" t="s">
        <v>11</v>
      </c>
      <c r="J469" s="88">
        <v>13909</v>
      </c>
      <c r="K469" s="88">
        <v>1568.36</v>
      </c>
      <c r="L469" s="89">
        <v>15477.36</v>
      </c>
      <c r="M469" s="82" t="str">
        <f t="shared" si="39"/>
        <v>DS</v>
      </c>
      <c r="N469" s="82" t="s">
        <v>971</v>
      </c>
      <c r="P469" s="75">
        <f>VLOOKUP(F469,[1]!REGTEaflewerdatum,4,0)</f>
        <v>41613</v>
      </c>
      <c r="Q469" s="91">
        <f t="shared" si="35"/>
        <v>41614</v>
      </c>
      <c r="T469" s="94">
        <f t="shared" si="36"/>
        <v>41644</v>
      </c>
      <c r="U469" s="80">
        <f t="shared" si="37"/>
        <v>30</v>
      </c>
      <c r="W469" s="95">
        <f t="shared" si="38"/>
        <v>30</v>
      </c>
    </row>
    <row r="470" spans="1:23" x14ac:dyDescent="0.5">
      <c r="A470" s="83">
        <v>603782260</v>
      </c>
      <c r="B470" s="84"/>
      <c r="C470" s="85" t="s">
        <v>10</v>
      </c>
      <c r="D470" s="86">
        <v>14052</v>
      </c>
      <c r="E470" s="87"/>
      <c r="F470" s="86">
        <v>2935</v>
      </c>
      <c r="G470" s="84">
        <v>41614</v>
      </c>
      <c r="H470" s="84">
        <v>41613</v>
      </c>
      <c r="I470" s="85" t="s">
        <v>23</v>
      </c>
      <c r="J470" s="88">
        <v>132.63999999999999</v>
      </c>
      <c r="K470" s="88">
        <v>18.57</v>
      </c>
      <c r="L470" s="89">
        <v>151.21</v>
      </c>
      <c r="M470" s="82" t="str">
        <f t="shared" si="39"/>
        <v>DS</v>
      </c>
      <c r="N470" s="82" t="s">
        <v>971</v>
      </c>
      <c r="P470" s="75">
        <f>VLOOKUP(F470,[1]!REGTEaflewerdatum,4,0)</f>
        <v>41613</v>
      </c>
      <c r="Q470" s="91">
        <f t="shared" si="35"/>
        <v>41614</v>
      </c>
      <c r="T470" s="94">
        <f t="shared" si="36"/>
        <v>41644</v>
      </c>
      <c r="U470" s="80">
        <f t="shared" si="37"/>
        <v>30</v>
      </c>
      <c r="W470" s="95">
        <f t="shared" si="38"/>
        <v>30</v>
      </c>
    </row>
    <row r="471" spans="1:23" x14ac:dyDescent="0.5">
      <c r="A471" s="83" t="s">
        <v>200</v>
      </c>
      <c r="B471" s="84"/>
      <c r="C471" s="85" t="s">
        <v>10</v>
      </c>
      <c r="D471" s="86">
        <v>14040</v>
      </c>
      <c r="E471" s="87"/>
      <c r="F471" s="86">
        <v>2904</v>
      </c>
      <c r="G471" s="84">
        <v>41614</v>
      </c>
      <c r="H471" s="84">
        <v>41611</v>
      </c>
      <c r="I471" s="85" t="s">
        <v>42</v>
      </c>
      <c r="J471" s="88">
        <v>12592.9</v>
      </c>
      <c r="K471" s="88">
        <v>1763</v>
      </c>
      <c r="L471" s="89">
        <v>14355.9</v>
      </c>
      <c r="M471" s="82" t="str">
        <f t="shared" si="39"/>
        <v>DS</v>
      </c>
      <c r="N471" s="82" t="s">
        <v>971</v>
      </c>
      <c r="P471" s="75">
        <f>VLOOKUP(F471,[1]!REGTEaflewerdatum,4,0)</f>
        <v>41611</v>
      </c>
      <c r="Q471" s="91">
        <f t="shared" si="35"/>
        <v>41614</v>
      </c>
      <c r="T471" s="94">
        <f t="shared" si="36"/>
        <v>41644</v>
      </c>
      <c r="U471" s="80">
        <f t="shared" si="37"/>
        <v>30</v>
      </c>
      <c r="W471" s="95">
        <f t="shared" si="38"/>
        <v>30</v>
      </c>
    </row>
    <row r="472" spans="1:23" x14ac:dyDescent="0.5">
      <c r="A472" s="83" t="s">
        <v>200</v>
      </c>
      <c r="B472" s="84"/>
      <c r="C472" s="85" t="s">
        <v>15</v>
      </c>
      <c r="D472" s="86">
        <v>14051</v>
      </c>
      <c r="E472" s="87"/>
      <c r="F472" s="86">
        <v>2904</v>
      </c>
      <c r="G472" s="84">
        <v>41614</v>
      </c>
      <c r="H472" s="84">
        <v>41611</v>
      </c>
      <c r="I472" s="85" t="s">
        <v>42</v>
      </c>
      <c r="J472" s="88">
        <v>-77.89</v>
      </c>
      <c r="K472" s="88">
        <v>-10.9</v>
      </c>
      <c r="L472" s="89">
        <v>-88.79</v>
      </c>
      <c r="M472" s="82" t="str">
        <f t="shared" si="39"/>
        <v>DS</v>
      </c>
      <c r="P472" s="75">
        <f>VLOOKUP(F472,[1]!REGTEaflewerdatum,4,0)</f>
        <v>41611</v>
      </c>
      <c r="Q472" s="91">
        <f t="shared" si="35"/>
        <v>41614</v>
      </c>
      <c r="T472" s="94">
        <f t="shared" si="36"/>
        <v>41644</v>
      </c>
      <c r="U472" s="80">
        <f t="shared" si="37"/>
        <v>30</v>
      </c>
      <c r="W472" s="95">
        <f t="shared" si="38"/>
        <v>30</v>
      </c>
    </row>
    <row r="473" spans="1:23" x14ac:dyDescent="0.5">
      <c r="A473" s="83">
        <v>200349</v>
      </c>
      <c r="B473" s="84"/>
      <c r="C473" s="85" t="s">
        <v>10</v>
      </c>
      <c r="D473" s="86">
        <v>14048</v>
      </c>
      <c r="E473" s="87"/>
      <c r="F473" s="86">
        <v>2908</v>
      </c>
      <c r="G473" s="84">
        <v>41614</v>
      </c>
      <c r="H473" s="84">
        <v>41612</v>
      </c>
      <c r="I473" s="85" t="s">
        <v>18</v>
      </c>
      <c r="J473" s="88">
        <v>232.08</v>
      </c>
      <c r="K473" s="88">
        <v>8.1300000000000008</v>
      </c>
      <c r="L473" s="89">
        <v>240.21</v>
      </c>
      <c r="M473" s="82" t="str">
        <f t="shared" si="39"/>
        <v>DS</v>
      </c>
      <c r="N473" s="82" t="s">
        <v>971</v>
      </c>
      <c r="P473" s="75">
        <f>VLOOKUP(F473,[1]!REGTEaflewerdatum,4,0)</f>
        <v>41612</v>
      </c>
      <c r="Q473" s="91">
        <f t="shared" si="35"/>
        <v>41614</v>
      </c>
      <c r="T473" s="94">
        <f t="shared" si="36"/>
        <v>41644</v>
      </c>
      <c r="U473" s="80">
        <f t="shared" si="37"/>
        <v>30</v>
      </c>
      <c r="W473" s="95">
        <f t="shared" si="38"/>
        <v>30</v>
      </c>
    </row>
    <row r="474" spans="1:23" x14ac:dyDescent="0.5">
      <c r="A474" s="83">
        <v>203329</v>
      </c>
      <c r="B474" s="84"/>
      <c r="C474" s="85" t="s">
        <v>10</v>
      </c>
      <c r="D474" s="86">
        <v>14045</v>
      </c>
      <c r="E474" s="87"/>
      <c r="F474" s="86">
        <v>2943</v>
      </c>
      <c r="G474" s="84">
        <v>41614</v>
      </c>
      <c r="H474" s="84">
        <v>41614</v>
      </c>
      <c r="I474" s="85" t="s">
        <v>18</v>
      </c>
      <c r="J474" s="88">
        <v>304.68</v>
      </c>
      <c r="K474" s="88">
        <v>18.3</v>
      </c>
      <c r="L474" s="89">
        <v>322.98</v>
      </c>
      <c r="M474" s="82" t="str">
        <f t="shared" si="39"/>
        <v>DS</v>
      </c>
      <c r="N474" s="82" t="s">
        <v>971</v>
      </c>
      <c r="P474" s="75">
        <f>VLOOKUP(F474,[1]!REGTEaflewerdatum,4,0)</f>
        <v>41614</v>
      </c>
      <c r="Q474" s="91" t="str">
        <f t="shared" si="35"/>
        <v>ok</v>
      </c>
      <c r="T474" s="94">
        <f t="shared" si="36"/>
        <v>41644</v>
      </c>
      <c r="U474" s="80">
        <f t="shared" si="37"/>
        <v>30</v>
      </c>
      <c r="W474" s="95">
        <f t="shared" si="38"/>
        <v>30</v>
      </c>
    </row>
    <row r="475" spans="1:23" x14ac:dyDescent="0.5">
      <c r="A475" s="83" t="s">
        <v>202</v>
      </c>
      <c r="B475" s="84"/>
      <c r="C475" s="85" t="s">
        <v>10</v>
      </c>
      <c r="D475" s="86">
        <v>14044</v>
      </c>
      <c r="E475" s="87"/>
      <c r="F475" s="86">
        <v>2942</v>
      </c>
      <c r="G475" s="84">
        <v>41614</v>
      </c>
      <c r="H475" s="84">
        <v>41612</v>
      </c>
      <c r="I475" s="85" t="s">
        <v>60</v>
      </c>
      <c r="J475" s="88">
        <v>4550</v>
      </c>
      <c r="K475" s="88">
        <v>637</v>
      </c>
      <c r="L475" s="89">
        <v>5187</v>
      </c>
      <c r="M475" s="82" t="str">
        <f t="shared" si="39"/>
        <v>DS</v>
      </c>
      <c r="N475" s="82" t="s">
        <v>971</v>
      </c>
      <c r="P475" s="75">
        <f>VLOOKUP(F475,[1]!REGTEaflewerdatum,4,0)</f>
        <v>41615</v>
      </c>
      <c r="Q475" s="91">
        <f t="shared" si="35"/>
        <v>41614</v>
      </c>
      <c r="T475" s="94">
        <f t="shared" si="36"/>
        <v>41644</v>
      </c>
      <c r="U475" s="80">
        <f t="shared" si="37"/>
        <v>30</v>
      </c>
      <c r="W475" s="95">
        <f t="shared" si="38"/>
        <v>30</v>
      </c>
    </row>
    <row r="476" spans="1:23" hidden="1" x14ac:dyDescent="0.5">
      <c r="A476" s="83">
        <v>688175</v>
      </c>
      <c r="B476" s="84"/>
      <c r="C476" s="85" t="s">
        <v>10</v>
      </c>
      <c r="D476" s="86">
        <v>14033</v>
      </c>
      <c r="E476" s="87"/>
      <c r="F476" s="86">
        <v>2946</v>
      </c>
      <c r="G476" s="84">
        <v>41615</v>
      </c>
      <c r="H476" s="84">
        <v>41610</v>
      </c>
      <c r="I476" s="85" t="s">
        <v>24</v>
      </c>
      <c r="J476" s="88">
        <v>473.58</v>
      </c>
      <c r="K476" s="88">
        <v>66.3</v>
      </c>
      <c r="L476" s="89">
        <v>539.88</v>
      </c>
      <c r="M476" s="82" t="str">
        <f t="shared" si="39"/>
        <v>DC</v>
      </c>
      <c r="N476" s="82" t="s">
        <v>971</v>
      </c>
      <c r="P476" s="75">
        <f>VLOOKUP(F476,[1]!REGTEaflewerdatum,4,0)</f>
        <v>41613</v>
      </c>
      <c r="Q476" s="91">
        <f t="shared" si="35"/>
        <v>41615</v>
      </c>
      <c r="T476" s="94">
        <f t="shared" si="36"/>
        <v>41634</v>
      </c>
      <c r="U476" s="80">
        <f t="shared" si="37"/>
        <v>19</v>
      </c>
      <c r="W476" s="95">
        <f t="shared" si="38"/>
        <v>19</v>
      </c>
    </row>
    <row r="477" spans="1:23" x14ac:dyDescent="0.5">
      <c r="A477" s="83">
        <v>62898</v>
      </c>
      <c r="B477" s="84"/>
      <c r="C477" s="85" t="s">
        <v>10</v>
      </c>
      <c r="D477" s="86">
        <v>14073</v>
      </c>
      <c r="E477" s="87"/>
      <c r="F477" s="86">
        <v>2948</v>
      </c>
      <c r="G477" s="84">
        <v>41615</v>
      </c>
      <c r="H477" s="84">
        <v>41615</v>
      </c>
      <c r="I477" s="85" t="s">
        <v>13</v>
      </c>
      <c r="J477" s="88">
        <v>560.25</v>
      </c>
      <c r="K477" s="88">
        <v>19.14</v>
      </c>
      <c r="L477" s="89">
        <v>579.39</v>
      </c>
      <c r="M477" s="82" t="str">
        <f t="shared" si="39"/>
        <v>DS</v>
      </c>
      <c r="N477" s="82" t="s">
        <v>971</v>
      </c>
      <c r="P477" s="75">
        <f>VLOOKUP(F477,[1]!REGTEaflewerdatum,4,0)</f>
        <v>41615</v>
      </c>
      <c r="Q477" s="91" t="str">
        <f t="shared" si="35"/>
        <v>ok</v>
      </c>
      <c r="T477" s="94">
        <f t="shared" si="36"/>
        <v>41645</v>
      </c>
      <c r="U477" s="80">
        <f t="shared" si="37"/>
        <v>30</v>
      </c>
      <c r="W477" s="95">
        <f t="shared" si="38"/>
        <v>30</v>
      </c>
    </row>
    <row r="478" spans="1:23" x14ac:dyDescent="0.5">
      <c r="A478" s="83">
        <v>121030174</v>
      </c>
      <c r="B478" s="84"/>
      <c r="C478" s="85" t="s">
        <v>10</v>
      </c>
      <c r="D478" s="86">
        <v>14076</v>
      </c>
      <c r="E478" s="87"/>
      <c r="F478" s="86">
        <v>2950</v>
      </c>
      <c r="G478" s="84">
        <v>41615</v>
      </c>
      <c r="H478" s="84">
        <v>41615</v>
      </c>
      <c r="I478" s="85" t="s">
        <v>16</v>
      </c>
      <c r="J478" s="88">
        <v>19015.5</v>
      </c>
      <c r="K478" s="88">
        <v>2662.17</v>
      </c>
      <c r="L478" s="89">
        <v>21677.67</v>
      </c>
      <c r="M478" s="82" t="str">
        <f t="shared" si="39"/>
        <v>DS</v>
      </c>
      <c r="N478" s="82" t="s">
        <v>971</v>
      </c>
      <c r="P478" s="75">
        <f>VLOOKUP(F478,[1]!REGTEaflewerdatum,4,0)</f>
        <v>41615</v>
      </c>
      <c r="Q478" s="91" t="str">
        <f t="shared" si="35"/>
        <v>ok</v>
      </c>
      <c r="T478" s="94">
        <f t="shared" si="36"/>
        <v>41645</v>
      </c>
      <c r="U478" s="80">
        <f t="shared" si="37"/>
        <v>30</v>
      </c>
      <c r="W478" s="95">
        <f t="shared" si="38"/>
        <v>30</v>
      </c>
    </row>
    <row r="479" spans="1:23" x14ac:dyDescent="0.5">
      <c r="A479" s="83">
        <v>121031800</v>
      </c>
      <c r="B479" s="84"/>
      <c r="C479" s="85" t="s">
        <v>10</v>
      </c>
      <c r="D479" s="86">
        <v>14075</v>
      </c>
      <c r="E479" s="87"/>
      <c r="F479" s="86">
        <v>2929</v>
      </c>
      <c r="G479" s="84">
        <v>41615</v>
      </c>
      <c r="H479" s="84">
        <v>41615</v>
      </c>
      <c r="I479" s="85" t="s">
        <v>16</v>
      </c>
      <c r="J479" s="88">
        <v>69553.509999999995</v>
      </c>
      <c r="K479" s="88">
        <v>9737.49</v>
      </c>
      <c r="L479" s="89">
        <v>79291</v>
      </c>
      <c r="M479" s="82" t="str">
        <f t="shared" si="39"/>
        <v>DS</v>
      </c>
      <c r="N479" s="82" t="s">
        <v>971</v>
      </c>
      <c r="P479" s="75">
        <f>VLOOKUP(F479,[1]!REGTEaflewerdatum,4,0)</f>
        <v>41617</v>
      </c>
      <c r="Q479" s="91">
        <f t="shared" si="35"/>
        <v>41615</v>
      </c>
      <c r="T479" s="94">
        <f t="shared" si="36"/>
        <v>41645</v>
      </c>
      <c r="U479" s="80">
        <f t="shared" si="37"/>
        <v>30</v>
      </c>
      <c r="W479" s="95">
        <f t="shared" si="38"/>
        <v>30</v>
      </c>
    </row>
    <row r="480" spans="1:23" x14ac:dyDescent="0.5">
      <c r="A480" s="83">
        <v>21005</v>
      </c>
      <c r="B480" s="84"/>
      <c r="C480" s="85" t="s">
        <v>10</v>
      </c>
      <c r="D480" s="86">
        <v>14072</v>
      </c>
      <c r="E480" s="87"/>
      <c r="F480" s="86">
        <v>2925</v>
      </c>
      <c r="G480" s="84">
        <v>41615</v>
      </c>
      <c r="H480" s="84">
        <v>41615</v>
      </c>
      <c r="I480" s="85" t="s">
        <v>17</v>
      </c>
      <c r="J480" s="88">
        <v>12037.66</v>
      </c>
      <c r="K480" s="88">
        <v>1031.3599999999999</v>
      </c>
      <c r="L480" s="89">
        <v>13069.02</v>
      </c>
      <c r="M480" s="82" t="str">
        <f t="shared" si="39"/>
        <v>DS</v>
      </c>
      <c r="N480" s="82" t="s">
        <v>971</v>
      </c>
      <c r="P480" s="75">
        <f>VLOOKUP(F480,[1]!REGTEaflewerdatum,4,0)</f>
        <v>41614</v>
      </c>
      <c r="Q480" s="91">
        <f t="shared" si="35"/>
        <v>41615</v>
      </c>
      <c r="T480" s="94">
        <f t="shared" si="36"/>
        <v>41645</v>
      </c>
      <c r="U480" s="80">
        <f t="shared" si="37"/>
        <v>30</v>
      </c>
      <c r="W480" s="95">
        <f t="shared" si="38"/>
        <v>30</v>
      </c>
    </row>
    <row r="481" spans="1:23" x14ac:dyDescent="0.5">
      <c r="A481" s="83">
        <v>603785708</v>
      </c>
      <c r="B481" s="84"/>
      <c r="C481" s="85" t="s">
        <v>10</v>
      </c>
      <c r="D481" s="86">
        <v>14071</v>
      </c>
      <c r="E481" s="87"/>
      <c r="F481" s="86">
        <v>2949</v>
      </c>
      <c r="G481" s="84">
        <v>41615</v>
      </c>
      <c r="H481" s="84">
        <v>41615</v>
      </c>
      <c r="I481" s="85" t="s">
        <v>23</v>
      </c>
      <c r="J481" s="88">
        <v>347.62</v>
      </c>
      <c r="K481" s="88">
        <v>12.38</v>
      </c>
      <c r="L481" s="89">
        <v>360</v>
      </c>
      <c r="M481" s="82" t="str">
        <f t="shared" si="39"/>
        <v>DS</v>
      </c>
      <c r="N481" s="82" t="s">
        <v>971</v>
      </c>
      <c r="P481" s="75">
        <f>VLOOKUP(F481,[1]!REGTEaflewerdatum,4,0)</f>
        <v>41615</v>
      </c>
      <c r="Q481" s="91" t="str">
        <f t="shared" si="35"/>
        <v>ok</v>
      </c>
      <c r="T481" s="94">
        <f t="shared" si="36"/>
        <v>41645</v>
      </c>
      <c r="U481" s="80">
        <f t="shared" si="37"/>
        <v>30</v>
      </c>
      <c r="W481" s="95">
        <f t="shared" si="38"/>
        <v>30</v>
      </c>
    </row>
    <row r="482" spans="1:23" x14ac:dyDescent="0.5">
      <c r="A482" s="83">
        <v>204719</v>
      </c>
      <c r="B482" s="84"/>
      <c r="C482" s="85" t="s">
        <v>10</v>
      </c>
      <c r="D482" s="86">
        <v>14074</v>
      </c>
      <c r="E482" s="87"/>
      <c r="F482" s="86">
        <v>2947</v>
      </c>
      <c r="G482" s="84">
        <v>41615</v>
      </c>
      <c r="H482" s="84">
        <v>41615</v>
      </c>
      <c r="I482" s="85" t="s">
        <v>18</v>
      </c>
      <c r="J482" s="88">
        <v>304.74</v>
      </c>
      <c r="K482" s="88">
        <v>24.39</v>
      </c>
      <c r="L482" s="89">
        <v>329.13</v>
      </c>
      <c r="M482" s="82" t="str">
        <f t="shared" si="39"/>
        <v>DS</v>
      </c>
      <c r="N482" s="82" t="s">
        <v>971</v>
      </c>
      <c r="P482" s="75">
        <f>VLOOKUP(F482,[1]!REGTEaflewerdatum,4,0)</f>
        <v>41615</v>
      </c>
      <c r="Q482" s="91" t="str">
        <f t="shared" si="35"/>
        <v>ok</v>
      </c>
      <c r="T482" s="94">
        <f t="shared" si="36"/>
        <v>41645</v>
      </c>
      <c r="U482" s="80">
        <f t="shared" si="37"/>
        <v>30</v>
      </c>
      <c r="W482" s="95">
        <f t="shared" si="38"/>
        <v>30</v>
      </c>
    </row>
    <row r="483" spans="1:23" x14ac:dyDescent="0.5">
      <c r="A483" s="83" t="s">
        <v>209</v>
      </c>
      <c r="B483" s="84"/>
      <c r="C483" s="85" t="s">
        <v>10</v>
      </c>
      <c r="D483" s="86">
        <v>14070</v>
      </c>
      <c r="E483" s="87"/>
      <c r="F483" s="86">
        <v>2921</v>
      </c>
      <c r="G483" s="84">
        <v>41615</v>
      </c>
      <c r="H483" s="84">
        <v>41615</v>
      </c>
      <c r="I483" s="85" t="s">
        <v>60</v>
      </c>
      <c r="J483" s="88">
        <v>13302.92</v>
      </c>
      <c r="K483" s="88">
        <v>1862.4</v>
      </c>
      <c r="L483" s="89">
        <v>15165.32</v>
      </c>
      <c r="M483" s="82" t="str">
        <f t="shared" si="39"/>
        <v>DS</v>
      </c>
      <c r="N483" s="82" t="s">
        <v>971</v>
      </c>
      <c r="P483" s="75">
        <f>VLOOKUP(F483,[1]!REGTEaflewerdatum,4,0)</f>
        <v>41612</v>
      </c>
      <c r="Q483" s="91">
        <f t="shared" si="35"/>
        <v>41615</v>
      </c>
      <c r="T483" s="94">
        <f t="shared" si="36"/>
        <v>41645</v>
      </c>
      <c r="U483" s="80">
        <f t="shared" si="37"/>
        <v>30</v>
      </c>
      <c r="W483" s="95">
        <f t="shared" si="38"/>
        <v>30</v>
      </c>
    </row>
    <row r="484" spans="1:23" x14ac:dyDescent="0.5">
      <c r="A484" s="83">
        <v>817028391</v>
      </c>
      <c r="B484" s="84"/>
      <c r="C484" s="85" t="s">
        <v>10</v>
      </c>
      <c r="D484" s="86">
        <v>14087</v>
      </c>
      <c r="E484" s="87"/>
      <c r="F484" s="86">
        <v>2928</v>
      </c>
      <c r="G484" s="84">
        <v>41616</v>
      </c>
      <c r="H484" s="84">
        <v>41616</v>
      </c>
      <c r="I484" s="85" t="s">
        <v>26</v>
      </c>
      <c r="J484" s="88">
        <v>9076.2999999999993</v>
      </c>
      <c r="K484" s="88">
        <v>982.94</v>
      </c>
      <c r="L484" s="89">
        <v>10059.24</v>
      </c>
      <c r="M484" s="82" t="str">
        <f t="shared" si="39"/>
        <v>DS</v>
      </c>
      <c r="N484" s="82" t="s">
        <v>971</v>
      </c>
      <c r="P484" s="75">
        <f>VLOOKUP(F484,[1]!REGTEaflewerdatum,4,0)</f>
        <v>41615</v>
      </c>
      <c r="Q484" s="91">
        <f t="shared" si="35"/>
        <v>41616</v>
      </c>
      <c r="T484" s="94">
        <f t="shared" si="36"/>
        <v>41646</v>
      </c>
      <c r="U484" s="80">
        <f t="shared" si="37"/>
        <v>30</v>
      </c>
      <c r="W484" s="95">
        <f t="shared" si="38"/>
        <v>30</v>
      </c>
    </row>
    <row r="485" spans="1:23" x14ac:dyDescent="0.5">
      <c r="A485" s="83" t="s">
        <v>210</v>
      </c>
      <c r="B485" s="84"/>
      <c r="C485" s="85" t="s">
        <v>10</v>
      </c>
      <c r="D485" s="86">
        <v>14088</v>
      </c>
      <c r="E485" s="87"/>
      <c r="F485" s="86">
        <v>2930</v>
      </c>
      <c r="G485" s="84">
        <v>41616</v>
      </c>
      <c r="H485" s="84">
        <v>41616</v>
      </c>
      <c r="I485" s="85" t="s">
        <v>118</v>
      </c>
      <c r="J485" s="88">
        <v>20465.099999999999</v>
      </c>
      <c r="K485" s="88">
        <v>2865.11</v>
      </c>
      <c r="L485" s="89">
        <v>23330.21</v>
      </c>
      <c r="M485" s="82" t="str">
        <f t="shared" si="39"/>
        <v>DS</v>
      </c>
      <c r="N485" s="82" t="s">
        <v>971</v>
      </c>
      <c r="P485" s="75">
        <f>VLOOKUP(F485,[1]!REGTEaflewerdatum,4,0)</f>
        <v>41615</v>
      </c>
      <c r="Q485" s="91">
        <f t="shared" si="35"/>
        <v>41616</v>
      </c>
      <c r="T485" s="94">
        <f t="shared" si="36"/>
        <v>41646</v>
      </c>
      <c r="U485" s="80">
        <f t="shared" si="37"/>
        <v>30</v>
      </c>
      <c r="W485" s="95">
        <f t="shared" si="38"/>
        <v>30</v>
      </c>
    </row>
    <row r="486" spans="1:23" hidden="1" x14ac:dyDescent="0.5">
      <c r="A486" s="83">
        <v>693039</v>
      </c>
      <c r="B486" s="84"/>
      <c r="C486" s="85" t="s">
        <v>10</v>
      </c>
      <c r="D486" s="86">
        <v>14176</v>
      </c>
      <c r="E486" s="87"/>
      <c r="F486" s="86">
        <v>2637</v>
      </c>
      <c r="G486" s="84">
        <v>41617</v>
      </c>
      <c r="H486" s="84">
        <v>41616</v>
      </c>
      <c r="I486" s="85" t="s">
        <v>24</v>
      </c>
      <c r="J486" s="88">
        <v>38502.86</v>
      </c>
      <c r="K486" s="88">
        <v>4970.83</v>
      </c>
      <c r="L486" s="89">
        <v>43473.69</v>
      </c>
      <c r="M486" s="82" t="str">
        <f t="shared" si="39"/>
        <v>DC</v>
      </c>
      <c r="N486" s="82" t="s">
        <v>971</v>
      </c>
      <c r="P486" s="75">
        <f>VLOOKUP(F486,[1]!REGTEaflewerdatum,4,0)</f>
        <v>41617</v>
      </c>
      <c r="Q486" s="91" t="str">
        <f t="shared" si="35"/>
        <v>ok</v>
      </c>
      <c r="T486" s="94">
        <f t="shared" si="36"/>
        <v>41636</v>
      </c>
      <c r="U486" s="80">
        <f t="shared" si="37"/>
        <v>19</v>
      </c>
      <c r="W486" s="95">
        <f t="shared" si="38"/>
        <v>19</v>
      </c>
    </row>
    <row r="487" spans="1:23" hidden="1" x14ac:dyDescent="0.5">
      <c r="A487" s="83">
        <v>693039</v>
      </c>
      <c r="B487" s="84"/>
      <c r="C487" s="85" t="s">
        <v>15</v>
      </c>
      <c r="D487" s="86">
        <v>14178</v>
      </c>
      <c r="E487" s="87"/>
      <c r="F487" s="86">
        <v>2637</v>
      </c>
      <c r="G487" s="84">
        <v>41617</v>
      </c>
      <c r="H487" s="84">
        <v>41616</v>
      </c>
      <c r="I487" s="85" t="s">
        <v>24</v>
      </c>
      <c r="J487" s="88">
        <v>-8.31</v>
      </c>
      <c r="K487" s="88">
        <v>-1.1599999999999999</v>
      </c>
      <c r="L487" s="89">
        <v>-9.4700000000000006</v>
      </c>
      <c r="M487" s="82" t="str">
        <f t="shared" si="39"/>
        <v>DC</v>
      </c>
      <c r="P487" s="75">
        <f>VLOOKUP(F487,[1]!REGTEaflewerdatum,4,0)</f>
        <v>41617</v>
      </c>
      <c r="Q487" s="91" t="str">
        <f t="shared" si="35"/>
        <v>ok</v>
      </c>
      <c r="T487" s="94">
        <f t="shared" si="36"/>
        <v>41636</v>
      </c>
      <c r="U487" s="80">
        <f t="shared" si="37"/>
        <v>19</v>
      </c>
      <c r="W487" s="95">
        <f t="shared" si="38"/>
        <v>19</v>
      </c>
    </row>
    <row r="488" spans="1:23" hidden="1" x14ac:dyDescent="0.5">
      <c r="A488" s="83">
        <v>693040</v>
      </c>
      <c r="B488" s="84"/>
      <c r="C488" s="85" t="s">
        <v>10</v>
      </c>
      <c r="D488" s="86">
        <v>14177</v>
      </c>
      <c r="E488" s="87"/>
      <c r="F488" s="86">
        <v>2641</v>
      </c>
      <c r="G488" s="84">
        <v>41617</v>
      </c>
      <c r="H488" s="84">
        <v>41616</v>
      </c>
      <c r="I488" s="85" t="s">
        <v>24</v>
      </c>
      <c r="J488" s="88">
        <v>81185.960000000006</v>
      </c>
      <c r="K488" s="88">
        <v>7272.27</v>
      </c>
      <c r="L488" s="89">
        <v>88458.23</v>
      </c>
      <c r="M488" s="82" t="str">
        <f t="shared" si="39"/>
        <v>DC</v>
      </c>
      <c r="N488" s="82" t="s">
        <v>971</v>
      </c>
      <c r="P488" s="75">
        <f>VLOOKUP(F488,[1]!REGTEaflewerdatum,4,0)</f>
        <v>41631</v>
      </c>
      <c r="Q488" s="91">
        <f t="shared" si="35"/>
        <v>41617</v>
      </c>
      <c r="T488" s="94">
        <f t="shared" si="36"/>
        <v>41636</v>
      </c>
      <c r="U488" s="80">
        <f t="shared" si="37"/>
        <v>19</v>
      </c>
      <c r="W488" s="95">
        <f t="shared" si="38"/>
        <v>19</v>
      </c>
    </row>
    <row r="489" spans="1:23" hidden="1" x14ac:dyDescent="0.5">
      <c r="A489" s="83" t="s">
        <v>205</v>
      </c>
      <c r="B489" s="84"/>
      <c r="C489" s="85" t="s">
        <v>10</v>
      </c>
      <c r="D489" s="86">
        <v>14179</v>
      </c>
      <c r="E489" s="87"/>
      <c r="F489" s="86">
        <v>2954</v>
      </c>
      <c r="G489" s="84">
        <v>41617</v>
      </c>
      <c r="H489" s="84">
        <v>41617</v>
      </c>
      <c r="I489" s="85" t="s">
        <v>32</v>
      </c>
      <c r="J489" s="88">
        <v>2031.55</v>
      </c>
      <c r="K489" s="88">
        <v>0</v>
      </c>
      <c r="L489" s="89">
        <v>2031.55</v>
      </c>
      <c r="M489" s="82" t="str">
        <f t="shared" si="39"/>
        <v>DI</v>
      </c>
      <c r="N489" s="82" t="s">
        <v>971</v>
      </c>
      <c r="P489" s="75">
        <f>VLOOKUP(F489,[1]!REGTEaflewerdatum,4,0)</f>
        <v>41617</v>
      </c>
      <c r="Q489" s="91" t="str">
        <f t="shared" si="35"/>
        <v>ok</v>
      </c>
      <c r="R489" s="92" t="s">
        <v>329</v>
      </c>
      <c r="S489" s="93">
        <f>G489</f>
        <v>41617</v>
      </c>
      <c r="T489" s="94">
        <f t="shared" si="36"/>
        <v>41624</v>
      </c>
      <c r="U489" s="80">
        <f t="shared" si="37"/>
        <v>7</v>
      </c>
      <c r="W489" s="95">
        <f t="shared" si="38"/>
        <v>7</v>
      </c>
    </row>
    <row r="490" spans="1:23" x14ac:dyDescent="0.5">
      <c r="A490" s="83" t="s">
        <v>206</v>
      </c>
      <c r="B490" s="84"/>
      <c r="C490" s="85" t="s">
        <v>10</v>
      </c>
      <c r="D490" s="86">
        <v>14182</v>
      </c>
      <c r="E490" s="87"/>
      <c r="F490" s="86">
        <v>2906</v>
      </c>
      <c r="G490" s="84">
        <v>41617</v>
      </c>
      <c r="H490" s="84">
        <v>41611</v>
      </c>
      <c r="I490" s="85" t="s">
        <v>48</v>
      </c>
      <c r="J490" s="88">
        <v>8371.56</v>
      </c>
      <c r="K490" s="88">
        <v>1172.03</v>
      </c>
      <c r="L490" s="89">
        <v>9543.59</v>
      </c>
      <c r="M490" s="82" t="str">
        <f t="shared" si="39"/>
        <v>DS</v>
      </c>
      <c r="N490" s="82" t="s">
        <v>971</v>
      </c>
      <c r="P490" s="75">
        <f>VLOOKUP(F490,[1]!REGTEaflewerdatum,4,0)</f>
        <v>41611</v>
      </c>
      <c r="Q490" s="91">
        <f t="shared" si="35"/>
        <v>41617</v>
      </c>
      <c r="T490" s="94">
        <f t="shared" si="36"/>
        <v>41647</v>
      </c>
      <c r="U490" s="80">
        <f t="shared" si="37"/>
        <v>30</v>
      </c>
      <c r="W490" s="95">
        <f t="shared" si="38"/>
        <v>30</v>
      </c>
    </row>
    <row r="491" spans="1:23" x14ac:dyDescent="0.5">
      <c r="A491" s="83" t="s">
        <v>206</v>
      </c>
      <c r="B491" s="84"/>
      <c r="C491" s="85" t="s">
        <v>15</v>
      </c>
      <c r="D491" s="86">
        <v>14183</v>
      </c>
      <c r="E491" s="87"/>
      <c r="F491" s="86">
        <v>2906</v>
      </c>
      <c r="G491" s="84">
        <v>41617</v>
      </c>
      <c r="H491" s="84">
        <v>41611</v>
      </c>
      <c r="I491" s="85" t="s">
        <v>48</v>
      </c>
      <c r="J491" s="88">
        <v>-1667.8</v>
      </c>
      <c r="K491" s="88">
        <v>-233.49</v>
      </c>
      <c r="L491" s="89">
        <v>-1901.29</v>
      </c>
      <c r="M491" s="82" t="str">
        <f t="shared" si="39"/>
        <v>DS</v>
      </c>
      <c r="P491" s="75">
        <f>VLOOKUP(F491,[1]!REGTEaflewerdatum,4,0)</f>
        <v>41611</v>
      </c>
      <c r="Q491" s="91">
        <f t="shared" si="35"/>
        <v>41617</v>
      </c>
      <c r="T491" s="94">
        <f t="shared" si="36"/>
        <v>41647</v>
      </c>
      <c r="U491" s="80">
        <f t="shared" si="37"/>
        <v>30</v>
      </c>
      <c r="W491" s="95">
        <f t="shared" si="38"/>
        <v>30</v>
      </c>
    </row>
    <row r="492" spans="1:23" x14ac:dyDescent="0.5">
      <c r="A492" s="83" t="s">
        <v>207</v>
      </c>
      <c r="B492" s="84"/>
      <c r="C492" s="85" t="s">
        <v>10</v>
      </c>
      <c r="D492" s="86">
        <v>14184</v>
      </c>
      <c r="E492" s="87"/>
      <c r="F492" s="86">
        <v>2906</v>
      </c>
      <c r="G492" s="84">
        <v>41617</v>
      </c>
      <c r="H492" s="84">
        <v>41611</v>
      </c>
      <c r="I492" s="85" t="s">
        <v>48</v>
      </c>
      <c r="J492" s="88">
        <v>5336.61</v>
      </c>
      <c r="K492" s="88">
        <v>747.12</v>
      </c>
      <c r="L492" s="89">
        <v>6083.73</v>
      </c>
      <c r="M492" s="82" t="str">
        <f t="shared" si="39"/>
        <v>DS</v>
      </c>
      <c r="N492" s="82" t="s">
        <v>971</v>
      </c>
      <c r="P492" s="75">
        <f>VLOOKUP(F492,[1]!REGTEaflewerdatum,4,0)</f>
        <v>41611</v>
      </c>
      <c r="Q492" s="91">
        <f t="shared" si="35"/>
        <v>41617</v>
      </c>
      <c r="T492" s="94">
        <f t="shared" si="36"/>
        <v>41647</v>
      </c>
      <c r="U492" s="80">
        <f t="shared" si="37"/>
        <v>30</v>
      </c>
      <c r="W492" s="95">
        <f t="shared" si="38"/>
        <v>30</v>
      </c>
    </row>
    <row r="493" spans="1:23" x14ac:dyDescent="0.5">
      <c r="A493" s="83" t="s">
        <v>207</v>
      </c>
      <c r="B493" s="84"/>
      <c r="C493" s="85" t="s">
        <v>15</v>
      </c>
      <c r="D493" s="86">
        <v>14185</v>
      </c>
      <c r="E493" s="87"/>
      <c r="F493" s="86">
        <v>2906</v>
      </c>
      <c r="G493" s="84">
        <v>41617</v>
      </c>
      <c r="H493" s="84">
        <v>41611</v>
      </c>
      <c r="I493" s="85" t="s">
        <v>48</v>
      </c>
      <c r="J493" s="88">
        <v>-600.33000000000004</v>
      </c>
      <c r="K493" s="88">
        <v>-84.05</v>
      </c>
      <c r="L493" s="89">
        <v>-684.38</v>
      </c>
      <c r="M493" s="82" t="str">
        <f t="shared" si="39"/>
        <v>DS</v>
      </c>
      <c r="P493" s="75">
        <f>VLOOKUP(F493,[1]!REGTEaflewerdatum,4,0)</f>
        <v>41611</v>
      </c>
      <c r="Q493" s="91">
        <f t="shared" si="35"/>
        <v>41617</v>
      </c>
      <c r="T493" s="94">
        <f t="shared" si="36"/>
        <v>41647</v>
      </c>
      <c r="U493" s="80">
        <f t="shared" si="37"/>
        <v>30</v>
      </c>
      <c r="W493" s="95">
        <f t="shared" si="38"/>
        <v>30</v>
      </c>
    </row>
    <row r="494" spans="1:23" x14ac:dyDescent="0.5">
      <c r="A494" s="83" t="s">
        <v>208</v>
      </c>
      <c r="B494" s="84"/>
      <c r="C494" s="85" t="s">
        <v>10</v>
      </c>
      <c r="D494" s="86">
        <v>14180</v>
      </c>
      <c r="E494" s="87"/>
      <c r="F494" s="86">
        <v>2906</v>
      </c>
      <c r="G494" s="84">
        <v>41617</v>
      </c>
      <c r="H494" s="84">
        <v>41611</v>
      </c>
      <c r="I494" s="85" t="s">
        <v>48</v>
      </c>
      <c r="J494" s="88">
        <v>6759.12</v>
      </c>
      <c r="K494" s="88">
        <v>946.27</v>
      </c>
      <c r="L494" s="89">
        <v>7705.39</v>
      </c>
      <c r="M494" s="82" t="str">
        <f t="shared" si="39"/>
        <v>DS</v>
      </c>
      <c r="N494" s="82" t="s">
        <v>971</v>
      </c>
      <c r="P494" s="75">
        <f>VLOOKUP(F494,[1]!REGTEaflewerdatum,4,0)</f>
        <v>41611</v>
      </c>
      <c r="Q494" s="91">
        <f t="shared" si="35"/>
        <v>41617</v>
      </c>
      <c r="T494" s="94">
        <f t="shared" si="36"/>
        <v>41647</v>
      </c>
      <c r="U494" s="80">
        <f t="shared" si="37"/>
        <v>30</v>
      </c>
      <c r="W494" s="95">
        <f t="shared" si="38"/>
        <v>30</v>
      </c>
    </row>
    <row r="495" spans="1:23" x14ac:dyDescent="0.5">
      <c r="A495" s="83" t="s">
        <v>208</v>
      </c>
      <c r="B495" s="84"/>
      <c r="C495" s="85" t="s">
        <v>15</v>
      </c>
      <c r="D495" s="86">
        <v>14181</v>
      </c>
      <c r="E495" s="87"/>
      <c r="F495" s="86">
        <v>2906</v>
      </c>
      <c r="G495" s="84">
        <v>41617</v>
      </c>
      <c r="H495" s="84">
        <v>41611</v>
      </c>
      <c r="I495" s="85" t="s">
        <v>48</v>
      </c>
      <c r="J495" s="88">
        <v>-518.62</v>
      </c>
      <c r="K495" s="88">
        <v>-72.61</v>
      </c>
      <c r="L495" s="89">
        <v>-591.23</v>
      </c>
      <c r="M495" s="82" t="str">
        <f t="shared" si="39"/>
        <v>DS</v>
      </c>
      <c r="P495" s="75">
        <f>VLOOKUP(F495,[1]!REGTEaflewerdatum,4,0)</f>
        <v>41611</v>
      </c>
      <c r="Q495" s="91">
        <f t="shared" si="35"/>
        <v>41617</v>
      </c>
      <c r="T495" s="94">
        <f t="shared" si="36"/>
        <v>41647</v>
      </c>
      <c r="U495" s="80">
        <f t="shared" si="37"/>
        <v>30</v>
      </c>
      <c r="W495" s="95">
        <f t="shared" si="38"/>
        <v>30</v>
      </c>
    </row>
    <row r="496" spans="1:23" x14ac:dyDescent="0.5">
      <c r="A496" s="83">
        <v>603785916</v>
      </c>
      <c r="B496" s="84"/>
      <c r="C496" s="85" t="s">
        <v>10</v>
      </c>
      <c r="D496" s="86">
        <v>14170</v>
      </c>
      <c r="E496" s="87"/>
      <c r="F496" s="86">
        <v>2955</v>
      </c>
      <c r="G496" s="84">
        <v>41617</v>
      </c>
      <c r="H496" s="84">
        <v>41617</v>
      </c>
      <c r="I496" s="85" t="s">
        <v>23</v>
      </c>
      <c r="J496" s="88">
        <v>218.02</v>
      </c>
      <c r="K496" s="88">
        <v>12.38</v>
      </c>
      <c r="L496" s="89">
        <v>230.4</v>
      </c>
      <c r="M496" s="82" t="str">
        <f t="shared" si="39"/>
        <v>DS</v>
      </c>
      <c r="N496" s="82" t="s">
        <v>971</v>
      </c>
      <c r="P496" s="75">
        <f>VLOOKUP(F496,[1]!REGTEaflewerdatum,4,0)</f>
        <v>41617</v>
      </c>
      <c r="Q496" s="91" t="str">
        <f t="shared" si="35"/>
        <v>ok</v>
      </c>
      <c r="T496" s="94">
        <f t="shared" si="36"/>
        <v>41647</v>
      </c>
      <c r="U496" s="80">
        <f t="shared" si="37"/>
        <v>30</v>
      </c>
      <c r="W496" s="95">
        <f t="shared" si="38"/>
        <v>30</v>
      </c>
    </row>
    <row r="497" spans="1:23" hidden="1" x14ac:dyDescent="0.5">
      <c r="A497" s="83">
        <v>693041</v>
      </c>
      <c r="B497" s="84"/>
      <c r="C497" s="85" t="s">
        <v>10</v>
      </c>
      <c r="D497" s="86">
        <v>14174</v>
      </c>
      <c r="E497" s="87"/>
      <c r="F497" s="86">
        <v>2896</v>
      </c>
      <c r="G497" s="84">
        <v>41618</v>
      </c>
      <c r="H497" s="84">
        <v>41616</v>
      </c>
      <c r="I497" s="85" t="s">
        <v>24</v>
      </c>
      <c r="J497" s="88">
        <v>4799.16</v>
      </c>
      <c r="K497" s="88">
        <v>671.88</v>
      </c>
      <c r="L497" s="89">
        <v>5471.04</v>
      </c>
      <c r="M497" s="82" t="str">
        <f t="shared" si="39"/>
        <v>DC</v>
      </c>
      <c r="N497" s="82" t="s">
        <v>971</v>
      </c>
      <c r="P497" s="75">
        <f>VLOOKUP(F497,[1]!REGTEaflewerdatum,4,0)</f>
        <v>41614</v>
      </c>
      <c r="Q497" s="91">
        <f t="shared" si="35"/>
        <v>41618</v>
      </c>
      <c r="T497" s="94">
        <f t="shared" si="36"/>
        <v>41637</v>
      </c>
      <c r="U497" s="80">
        <f t="shared" si="37"/>
        <v>19</v>
      </c>
      <c r="W497" s="95">
        <f t="shared" si="38"/>
        <v>19</v>
      </c>
    </row>
    <row r="498" spans="1:23" hidden="1" x14ac:dyDescent="0.5">
      <c r="A498" s="83">
        <v>694093</v>
      </c>
      <c r="B498" s="84"/>
      <c r="C498" s="85" t="s">
        <v>10</v>
      </c>
      <c r="D498" s="86">
        <v>14216</v>
      </c>
      <c r="E498" s="87"/>
      <c r="F498" s="86">
        <v>2938</v>
      </c>
      <c r="G498" s="84">
        <v>41618</v>
      </c>
      <c r="H498" s="84">
        <v>41617</v>
      </c>
      <c r="I498" s="85" t="s">
        <v>24</v>
      </c>
      <c r="J498" s="88">
        <v>6026.09</v>
      </c>
      <c r="K498" s="88">
        <v>0</v>
      </c>
      <c r="L498" s="89">
        <v>6026.09</v>
      </c>
      <c r="M498" s="82" t="str">
        <f t="shared" si="39"/>
        <v>DC</v>
      </c>
      <c r="N498" s="82" t="s">
        <v>971</v>
      </c>
      <c r="P498" s="75">
        <f>VLOOKUP(F498,[1]!REGTEaflewerdatum,4,0)</f>
        <v>41620</v>
      </c>
      <c r="Q498" s="91">
        <f t="shared" si="35"/>
        <v>41618</v>
      </c>
      <c r="T498" s="94">
        <f t="shared" si="36"/>
        <v>41637</v>
      </c>
      <c r="U498" s="80">
        <f t="shared" si="37"/>
        <v>19</v>
      </c>
      <c r="W498" s="95">
        <f t="shared" si="38"/>
        <v>19</v>
      </c>
    </row>
    <row r="499" spans="1:23" hidden="1" x14ac:dyDescent="0.5">
      <c r="A499" s="83">
        <v>694094</v>
      </c>
      <c r="B499" s="84"/>
      <c r="C499" s="85" t="s">
        <v>10</v>
      </c>
      <c r="D499" s="86">
        <v>14217</v>
      </c>
      <c r="E499" s="87"/>
      <c r="F499" s="86">
        <v>2635</v>
      </c>
      <c r="G499" s="84">
        <v>41618</v>
      </c>
      <c r="H499" s="84">
        <v>41617</v>
      </c>
      <c r="I499" s="85" t="s">
        <v>24</v>
      </c>
      <c r="J499" s="88">
        <v>9242.0499999999993</v>
      </c>
      <c r="K499" s="88">
        <v>1004.67</v>
      </c>
      <c r="L499" s="89">
        <v>10246.719999999999</v>
      </c>
      <c r="M499" s="82" t="str">
        <f t="shared" si="39"/>
        <v>DC</v>
      </c>
      <c r="N499" s="82" t="s">
        <v>971</v>
      </c>
      <c r="P499" s="75">
        <f>VLOOKUP(F499,[1]!REGTEaflewerdatum,4,0)</f>
        <v>41603</v>
      </c>
      <c r="Q499" s="91">
        <f t="shared" si="35"/>
        <v>41618</v>
      </c>
      <c r="T499" s="94">
        <f t="shared" si="36"/>
        <v>41637</v>
      </c>
      <c r="U499" s="80">
        <f t="shared" si="37"/>
        <v>19</v>
      </c>
      <c r="W499" s="95">
        <f t="shared" si="38"/>
        <v>19</v>
      </c>
    </row>
    <row r="500" spans="1:23" hidden="1" x14ac:dyDescent="0.5">
      <c r="A500" s="83">
        <v>694095</v>
      </c>
      <c r="B500" s="84"/>
      <c r="C500" s="85" t="s">
        <v>10</v>
      </c>
      <c r="D500" s="86">
        <v>14218</v>
      </c>
      <c r="E500" s="87"/>
      <c r="F500" s="86">
        <v>2640</v>
      </c>
      <c r="G500" s="84">
        <v>41618</v>
      </c>
      <c r="H500" s="84">
        <v>41617</v>
      </c>
      <c r="I500" s="85" t="s">
        <v>24</v>
      </c>
      <c r="J500" s="88">
        <v>7368.47</v>
      </c>
      <c r="K500" s="88">
        <v>973.74</v>
      </c>
      <c r="L500" s="89">
        <v>8342.2099999999991</v>
      </c>
      <c r="M500" s="82" t="str">
        <f t="shared" si="39"/>
        <v>DC</v>
      </c>
      <c r="N500" s="82" t="s">
        <v>971</v>
      </c>
      <c r="P500" s="75">
        <f>VLOOKUP(F500,[1]!REGTEaflewerdatum,4,0)</f>
        <v>41624</v>
      </c>
      <c r="Q500" s="91">
        <f t="shared" si="35"/>
        <v>41618</v>
      </c>
      <c r="T500" s="94">
        <f t="shared" si="36"/>
        <v>41637</v>
      </c>
      <c r="U500" s="80">
        <f t="shared" si="37"/>
        <v>19</v>
      </c>
      <c r="W500" s="95">
        <f t="shared" si="38"/>
        <v>19</v>
      </c>
    </row>
    <row r="501" spans="1:23" hidden="1" x14ac:dyDescent="0.5">
      <c r="A501" s="83">
        <v>694096</v>
      </c>
      <c r="B501" s="84"/>
      <c r="C501" s="85" t="s">
        <v>10</v>
      </c>
      <c r="D501" s="86">
        <v>14219</v>
      </c>
      <c r="E501" s="87"/>
      <c r="F501" s="86">
        <v>2939</v>
      </c>
      <c r="G501" s="84">
        <v>41618</v>
      </c>
      <c r="H501" s="84">
        <v>41617</v>
      </c>
      <c r="I501" s="85" t="s">
        <v>24</v>
      </c>
      <c r="J501" s="88">
        <v>5904.3</v>
      </c>
      <c r="K501" s="88">
        <v>252.7</v>
      </c>
      <c r="L501" s="89">
        <v>6157</v>
      </c>
      <c r="M501" s="82" t="str">
        <f t="shared" si="39"/>
        <v>DC</v>
      </c>
      <c r="N501" s="82" t="s">
        <v>971</v>
      </c>
      <c r="P501" s="75">
        <f>VLOOKUP(F501,[1]!REGTEaflewerdatum,4,0)</f>
        <v>41617</v>
      </c>
      <c r="Q501" s="91">
        <f t="shared" si="35"/>
        <v>41618</v>
      </c>
      <c r="T501" s="94">
        <f t="shared" si="36"/>
        <v>41637</v>
      </c>
      <c r="U501" s="80">
        <f t="shared" si="37"/>
        <v>19</v>
      </c>
      <c r="W501" s="95">
        <f t="shared" si="38"/>
        <v>19</v>
      </c>
    </row>
    <row r="502" spans="1:23" hidden="1" x14ac:dyDescent="0.5">
      <c r="A502" s="83">
        <v>694097</v>
      </c>
      <c r="B502" s="84"/>
      <c r="C502" s="85" t="s">
        <v>10</v>
      </c>
      <c r="D502" s="86">
        <v>14220</v>
      </c>
      <c r="E502" s="87"/>
      <c r="F502" s="86">
        <v>2938</v>
      </c>
      <c r="G502" s="84">
        <v>41618</v>
      </c>
      <c r="H502" s="84">
        <v>41617</v>
      </c>
      <c r="I502" s="85" t="s">
        <v>24</v>
      </c>
      <c r="J502" s="88">
        <v>8690.5400000000009</v>
      </c>
      <c r="K502" s="88">
        <v>0</v>
      </c>
      <c r="L502" s="89">
        <v>8690.5400000000009</v>
      </c>
      <c r="M502" s="82" t="str">
        <f t="shared" si="39"/>
        <v>DC</v>
      </c>
      <c r="N502" s="82" t="s">
        <v>971</v>
      </c>
      <c r="P502" s="75">
        <f>VLOOKUP(F502,[1]!REGTEaflewerdatum,4,0)</f>
        <v>41620</v>
      </c>
      <c r="Q502" s="91">
        <f t="shared" si="35"/>
        <v>41618</v>
      </c>
      <c r="T502" s="94">
        <f t="shared" si="36"/>
        <v>41637</v>
      </c>
      <c r="U502" s="80">
        <f t="shared" si="37"/>
        <v>19</v>
      </c>
      <c r="W502" s="95">
        <f t="shared" si="38"/>
        <v>19</v>
      </c>
    </row>
    <row r="503" spans="1:23" hidden="1" x14ac:dyDescent="0.5">
      <c r="A503" s="83">
        <v>694098</v>
      </c>
      <c r="B503" s="84"/>
      <c r="C503" s="85" t="s">
        <v>10</v>
      </c>
      <c r="D503" s="86">
        <v>14221</v>
      </c>
      <c r="E503" s="87"/>
      <c r="F503" s="86">
        <v>2713</v>
      </c>
      <c r="G503" s="84">
        <v>41618</v>
      </c>
      <c r="H503" s="84">
        <v>41617</v>
      </c>
      <c r="I503" s="85" t="s">
        <v>24</v>
      </c>
      <c r="J503" s="88">
        <v>4465</v>
      </c>
      <c r="K503" s="88">
        <v>625.1</v>
      </c>
      <c r="L503" s="89">
        <v>5090.1000000000004</v>
      </c>
      <c r="M503" s="82" t="str">
        <f t="shared" si="39"/>
        <v>DC</v>
      </c>
      <c r="N503" s="82" t="s">
        <v>971</v>
      </c>
      <c r="P503" s="75">
        <f>VLOOKUP(F503,[1]!REGTEaflewerdatum,4,0)</f>
        <v>41579</v>
      </c>
      <c r="Q503" s="91">
        <f t="shared" si="35"/>
        <v>41618</v>
      </c>
      <c r="T503" s="94">
        <f t="shared" si="36"/>
        <v>41637</v>
      </c>
      <c r="U503" s="80">
        <f t="shared" si="37"/>
        <v>19</v>
      </c>
      <c r="W503" s="95">
        <f t="shared" si="38"/>
        <v>19</v>
      </c>
    </row>
    <row r="504" spans="1:23" hidden="1" x14ac:dyDescent="0.5">
      <c r="A504" s="83" t="s">
        <v>219</v>
      </c>
      <c r="B504" s="84"/>
      <c r="C504" s="85" t="s">
        <v>10</v>
      </c>
      <c r="D504" s="86">
        <v>14214</v>
      </c>
      <c r="E504" s="87"/>
      <c r="F504" s="86">
        <v>2964</v>
      </c>
      <c r="G504" s="84">
        <v>41618</v>
      </c>
      <c r="H504" s="84">
        <v>41618</v>
      </c>
      <c r="I504" s="85" t="s">
        <v>81</v>
      </c>
      <c r="J504" s="88">
        <v>1750</v>
      </c>
      <c r="K504" s="88">
        <v>0</v>
      </c>
      <c r="L504" s="89">
        <v>1750</v>
      </c>
      <c r="M504" s="82" t="str">
        <f t="shared" si="39"/>
        <v>DI</v>
      </c>
      <c r="N504" s="82" t="s">
        <v>971</v>
      </c>
      <c r="P504" s="75">
        <f>VLOOKUP(F504,[1]!REGTEaflewerdatum,4,0)</f>
        <v>41618</v>
      </c>
      <c r="Q504" s="91" t="str">
        <f t="shared" si="35"/>
        <v>ok</v>
      </c>
      <c r="R504" s="92" t="s">
        <v>329</v>
      </c>
      <c r="S504" s="93">
        <f>G504</f>
        <v>41618</v>
      </c>
      <c r="T504" s="94">
        <f t="shared" si="36"/>
        <v>41620</v>
      </c>
      <c r="U504" s="80">
        <f t="shared" si="37"/>
        <v>2</v>
      </c>
      <c r="W504" s="95">
        <f t="shared" si="38"/>
        <v>2</v>
      </c>
    </row>
    <row r="505" spans="1:23" hidden="1" x14ac:dyDescent="0.5">
      <c r="A505" s="83" t="s">
        <v>213</v>
      </c>
      <c r="B505" s="84"/>
      <c r="C505" s="85" t="s">
        <v>10</v>
      </c>
      <c r="D505" s="86">
        <v>14209</v>
      </c>
      <c r="E505" s="87"/>
      <c r="F505" s="86">
        <v>2952</v>
      </c>
      <c r="G505" s="84">
        <v>41618</v>
      </c>
      <c r="H505" s="84">
        <v>41617</v>
      </c>
      <c r="I505" s="85" t="s">
        <v>28</v>
      </c>
      <c r="J505" s="88">
        <v>7847.2</v>
      </c>
      <c r="K505" s="88">
        <v>0</v>
      </c>
      <c r="L505" s="89">
        <v>7847.2</v>
      </c>
      <c r="M505" s="82" t="str">
        <f t="shared" si="39"/>
        <v>DI</v>
      </c>
      <c r="N505" s="82" t="s">
        <v>971</v>
      </c>
      <c r="P505" s="75">
        <f>VLOOKUP(F505,[1]!REGTEaflewerdatum,4,0)</f>
        <v>41618</v>
      </c>
      <c r="Q505" s="91" t="str">
        <f t="shared" si="35"/>
        <v>ok</v>
      </c>
      <c r="R505" s="92" t="s">
        <v>327</v>
      </c>
      <c r="S505" s="93">
        <v>41654</v>
      </c>
      <c r="T505" s="94">
        <f t="shared" si="36"/>
        <v>41648</v>
      </c>
      <c r="U505" s="80">
        <f t="shared" si="37"/>
        <v>30</v>
      </c>
      <c r="W505" s="95">
        <f t="shared" si="38"/>
        <v>30</v>
      </c>
    </row>
    <row r="506" spans="1:23" x14ac:dyDescent="0.5">
      <c r="A506" s="83">
        <v>11856583</v>
      </c>
      <c r="B506" s="84"/>
      <c r="C506" s="85" t="s">
        <v>15</v>
      </c>
      <c r="D506" s="86">
        <v>14194</v>
      </c>
      <c r="E506" s="87"/>
      <c r="F506" s="86">
        <v>2832</v>
      </c>
      <c r="G506" s="84">
        <v>41618</v>
      </c>
      <c r="H506" s="84">
        <v>41601</v>
      </c>
      <c r="I506" s="85" t="s">
        <v>14</v>
      </c>
      <c r="J506" s="88">
        <v>-116.54</v>
      </c>
      <c r="K506" s="88">
        <v>-16.32</v>
      </c>
      <c r="L506" s="89">
        <v>-132.86000000000001</v>
      </c>
      <c r="M506" s="82" t="str">
        <f t="shared" si="39"/>
        <v>DS</v>
      </c>
      <c r="P506" s="75">
        <f>VLOOKUP(F506,[1]!REGTEaflewerdatum,4,0)</f>
        <v>41601</v>
      </c>
      <c r="Q506" s="91">
        <f t="shared" si="35"/>
        <v>41618</v>
      </c>
      <c r="T506" s="94">
        <f t="shared" si="36"/>
        <v>41648</v>
      </c>
      <c r="U506" s="80">
        <f t="shared" si="37"/>
        <v>30</v>
      </c>
      <c r="W506" s="95">
        <f t="shared" si="38"/>
        <v>30</v>
      </c>
    </row>
    <row r="507" spans="1:23" x14ac:dyDescent="0.5">
      <c r="A507" s="83">
        <v>11859219</v>
      </c>
      <c r="B507" s="84"/>
      <c r="C507" s="85" t="s">
        <v>15</v>
      </c>
      <c r="D507" s="86">
        <v>14188</v>
      </c>
      <c r="E507" s="87"/>
      <c r="F507" s="86">
        <v>2858</v>
      </c>
      <c r="G507" s="84">
        <v>41618</v>
      </c>
      <c r="H507" s="84">
        <v>41605</v>
      </c>
      <c r="I507" s="85" t="s">
        <v>14</v>
      </c>
      <c r="J507" s="88">
        <v>-289.08</v>
      </c>
      <c r="K507" s="88">
        <v>-25.52</v>
      </c>
      <c r="L507" s="89">
        <v>-314.60000000000002</v>
      </c>
      <c r="M507" s="82" t="str">
        <f t="shared" si="39"/>
        <v>DS</v>
      </c>
      <c r="P507" s="75">
        <f>VLOOKUP(F507,[1]!REGTEaflewerdatum,4,0)</f>
        <v>41606</v>
      </c>
      <c r="Q507" s="91">
        <f t="shared" si="35"/>
        <v>41618</v>
      </c>
      <c r="T507" s="94">
        <f t="shared" si="36"/>
        <v>41648</v>
      </c>
      <c r="U507" s="80">
        <f t="shared" si="37"/>
        <v>30</v>
      </c>
      <c r="W507" s="95">
        <f t="shared" si="38"/>
        <v>30</v>
      </c>
    </row>
    <row r="508" spans="1:23" x14ac:dyDescent="0.5">
      <c r="A508" s="83">
        <v>11863322</v>
      </c>
      <c r="B508" s="84"/>
      <c r="C508" s="85" t="s">
        <v>15</v>
      </c>
      <c r="D508" s="86">
        <v>14191</v>
      </c>
      <c r="E508" s="87"/>
      <c r="F508" s="86">
        <v>2927</v>
      </c>
      <c r="G508" s="84">
        <v>41618</v>
      </c>
      <c r="H508" s="84">
        <v>41613</v>
      </c>
      <c r="I508" s="85" t="s">
        <v>14</v>
      </c>
      <c r="J508" s="88">
        <v>-94.67</v>
      </c>
      <c r="K508" s="88">
        <v>-13.25</v>
      </c>
      <c r="L508" s="89">
        <v>-107.92</v>
      </c>
      <c r="M508" s="82" t="str">
        <f t="shared" si="39"/>
        <v>DS</v>
      </c>
      <c r="P508" s="75">
        <f>VLOOKUP(F508,[1]!REGTEaflewerdatum,4,0)</f>
        <v>41613</v>
      </c>
      <c r="Q508" s="91">
        <f t="shared" si="35"/>
        <v>41618</v>
      </c>
      <c r="T508" s="94">
        <f t="shared" si="36"/>
        <v>41648</v>
      </c>
      <c r="U508" s="80">
        <f t="shared" si="37"/>
        <v>30</v>
      </c>
      <c r="W508" s="95">
        <f t="shared" si="38"/>
        <v>30</v>
      </c>
    </row>
    <row r="509" spans="1:23" x14ac:dyDescent="0.5">
      <c r="A509" s="83">
        <v>11863323</v>
      </c>
      <c r="B509" s="84"/>
      <c r="C509" s="85" t="s">
        <v>15</v>
      </c>
      <c r="D509" s="86">
        <v>14190</v>
      </c>
      <c r="E509" s="87"/>
      <c r="F509" s="86">
        <v>2927</v>
      </c>
      <c r="G509" s="84">
        <v>41618</v>
      </c>
      <c r="H509" s="84">
        <v>41613</v>
      </c>
      <c r="I509" s="85" t="s">
        <v>14</v>
      </c>
      <c r="J509" s="88">
        <v>-857.4</v>
      </c>
      <c r="K509" s="88">
        <v>-4.87</v>
      </c>
      <c r="L509" s="89">
        <v>-862.27</v>
      </c>
      <c r="M509" s="82" t="str">
        <f t="shared" si="39"/>
        <v>DS</v>
      </c>
      <c r="P509" s="75">
        <f>VLOOKUP(F509,[1]!REGTEaflewerdatum,4,0)</f>
        <v>41613</v>
      </c>
      <c r="Q509" s="91">
        <f t="shared" si="35"/>
        <v>41618</v>
      </c>
      <c r="T509" s="94">
        <f t="shared" si="36"/>
        <v>41648</v>
      </c>
      <c r="U509" s="80">
        <f t="shared" si="37"/>
        <v>30</v>
      </c>
      <c r="W509" s="95">
        <f t="shared" si="38"/>
        <v>30</v>
      </c>
    </row>
    <row r="510" spans="1:23" x14ac:dyDescent="0.5">
      <c r="A510" s="83">
        <v>121027532</v>
      </c>
      <c r="B510" s="84"/>
      <c r="C510" s="85" t="s">
        <v>15</v>
      </c>
      <c r="D510" s="86">
        <v>14237</v>
      </c>
      <c r="E510" s="87"/>
      <c r="F510" s="86">
        <v>2876</v>
      </c>
      <c r="G510" s="84">
        <v>41618</v>
      </c>
      <c r="H510" s="84">
        <v>41608</v>
      </c>
      <c r="I510" s="85" t="s">
        <v>16</v>
      </c>
      <c r="J510" s="88">
        <v>-3255</v>
      </c>
      <c r="K510" s="88">
        <v>-455.7</v>
      </c>
      <c r="L510" s="89">
        <v>-3710.7</v>
      </c>
      <c r="M510" s="82" t="str">
        <f t="shared" si="39"/>
        <v>DS</v>
      </c>
      <c r="P510" s="75">
        <f>VLOOKUP(F510,[1]!REGTEaflewerdatum,4,0)</f>
        <v>41608</v>
      </c>
      <c r="Q510" s="91">
        <f t="shared" ref="Q510:Q573" si="40">IF(P510=G510,"ok",G510)</f>
        <v>41618</v>
      </c>
      <c r="T510" s="94">
        <f t="shared" ref="T510:T573" si="41">G510+U510</f>
        <v>41648</v>
      </c>
      <c r="U510" s="80">
        <f t="shared" ref="U510:U573" si="42">VLOOKUP(I510,verskaffersterme,2,0)</f>
        <v>30</v>
      </c>
      <c r="W510" s="95">
        <f t="shared" ref="W510:W573" si="43">B510+U510</f>
        <v>30</v>
      </c>
    </row>
    <row r="511" spans="1:23" x14ac:dyDescent="0.5">
      <c r="A511" s="83">
        <v>121030174</v>
      </c>
      <c r="B511" s="84"/>
      <c r="C511" s="85" t="s">
        <v>15</v>
      </c>
      <c r="D511" s="86">
        <v>14187</v>
      </c>
      <c r="E511" s="87"/>
      <c r="F511" s="86">
        <v>2929</v>
      </c>
      <c r="G511" s="84">
        <v>41618</v>
      </c>
      <c r="H511" s="84">
        <v>41615</v>
      </c>
      <c r="I511" s="85" t="s">
        <v>16</v>
      </c>
      <c r="J511" s="88">
        <v>-3655</v>
      </c>
      <c r="K511" s="88">
        <v>-511.7</v>
      </c>
      <c r="L511" s="89">
        <v>-4166.7</v>
      </c>
      <c r="M511" s="82" t="str">
        <f t="shared" si="39"/>
        <v>DS</v>
      </c>
      <c r="P511" s="75">
        <f>VLOOKUP(F511,[1]!REGTEaflewerdatum,4,0)</f>
        <v>41617</v>
      </c>
      <c r="Q511" s="91">
        <f t="shared" si="40"/>
        <v>41618</v>
      </c>
      <c r="T511" s="94">
        <f t="shared" si="41"/>
        <v>41648</v>
      </c>
      <c r="U511" s="80">
        <f t="shared" si="42"/>
        <v>30</v>
      </c>
      <c r="W511" s="95">
        <f t="shared" si="43"/>
        <v>30</v>
      </c>
    </row>
    <row r="512" spans="1:23" x14ac:dyDescent="0.5">
      <c r="A512" s="83">
        <v>121031800</v>
      </c>
      <c r="B512" s="84"/>
      <c r="C512" s="85" t="s">
        <v>15</v>
      </c>
      <c r="D512" s="86">
        <v>14186</v>
      </c>
      <c r="E512" s="87"/>
      <c r="F512" s="86">
        <v>2929</v>
      </c>
      <c r="G512" s="84">
        <v>41618</v>
      </c>
      <c r="H512" s="84">
        <v>41615</v>
      </c>
      <c r="I512" s="85" t="s">
        <v>16</v>
      </c>
      <c r="J512" s="88">
        <v>-249.71</v>
      </c>
      <c r="K512" s="88">
        <v>-34.96</v>
      </c>
      <c r="L512" s="89">
        <v>-284.67</v>
      </c>
      <c r="M512" s="82" t="str">
        <f t="shared" si="39"/>
        <v>DS</v>
      </c>
      <c r="P512" s="75">
        <f>VLOOKUP(F512,[1]!REGTEaflewerdatum,4,0)</f>
        <v>41617</v>
      </c>
      <c r="Q512" s="91">
        <f t="shared" si="40"/>
        <v>41618</v>
      </c>
      <c r="T512" s="94">
        <f t="shared" si="41"/>
        <v>41648</v>
      </c>
      <c r="U512" s="80">
        <f t="shared" si="42"/>
        <v>30</v>
      </c>
      <c r="W512" s="95">
        <f t="shared" si="43"/>
        <v>30</v>
      </c>
    </row>
    <row r="513" spans="1:23" x14ac:dyDescent="0.5">
      <c r="A513" s="83">
        <v>817026510</v>
      </c>
      <c r="B513" s="84"/>
      <c r="C513" s="85" t="s">
        <v>15</v>
      </c>
      <c r="D513" s="86">
        <v>14193</v>
      </c>
      <c r="E513" s="87"/>
      <c r="F513" s="86">
        <v>2957</v>
      </c>
      <c r="G513" s="84">
        <v>41618</v>
      </c>
      <c r="H513" s="84">
        <v>41606</v>
      </c>
      <c r="I513" s="85" t="s">
        <v>26</v>
      </c>
      <c r="J513" s="88">
        <v>-201.75</v>
      </c>
      <c r="K513" s="88">
        <v>-22.44</v>
      </c>
      <c r="L513" s="89">
        <v>-224.19</v>
      </c>
      <c r="M513" s="82" t="str">
        <f t="shared" si="39"/>
        <v>DS</v>
      </c>
      <c r="P513" s="75">
        <f>VLOOKUP(F513,[1]!REGTEaflewerdatum,4,0)</f>
        <v>41618</v>
      </c>
      <c r="Q513" s="91" t="str">
        <f t="shared" si="40"/>
        <v>ok</v>
      </c>
      <c r="T513" s="94">
        <f t="shared" si="41"/>
        <v>41648</v>
      </c>
      <c r="U513" s="80">
        <f t="shared" si="42"/>
        <v>30</v>
      </c>
      <c r="W513" s="95">
        <f t="shared" si="43"/>
        <v>30</v>
      </c>
    </row>
    <row r="514" spans="1:23" x14ac:dyDescent="0.5">
      <c r="A514" s="83">
        <v>817028391</v>
      </c>
      <c r="B514" s="84"/>
      <c r="C514" s="85" t="s">
        <v>15</v>
      </c>
      <c r="D514" s="86">
        <v>14192</v>
      </c>
      <c r="E514" s="87"/>
      <c r="F514" s="86">
        <v>2957</v>
      </c>
      <c r="G514" s="84">
        <v>41618</v>
      </c>
      <c r="H514" s="84">
        <v>41616</v>
      </c>
      <c r="I514" s="85" t="s">
        <v>26</v>
      </c>
      <c r="J514" s="88">
        <v>-165.98</v>
      </c>
      <c r="K514" s="88">
        <v>-20.34</v>
      </c>
      <c r="L514" s="89">
        <v>-186.32</v>
      </c>
      <c r="M514" s="82" t="str">
        <f t="shared" ref="M514:M577" si="44">VLOOKUP(I514,KODE,3,0)</f>
        <v>DS</v>
      </c>
      <c r="P514" s="75">
        <f>VLOOKUP(F514,[1]!REGTEaflewerdatum,4,0)</f>
        <v>41618</v>
      </c>
      <c r="Q514" s="91" t="str">
        <f t="shared" si="40"/>
        <v>ok</v>
      </c>
      <c r="T514" s="94">
        <f t="shared" si="41"/>
        <v>41648</v>
      </c>
      <c r="U514" s="80">
        <f t="shared" si="42"/>
        <v>30</v>
      </c>
      <c r="W514" s="95">
        <f t="shared" si="43"/>
        <v>30</v>
      </c>
    </row>
    <row r="515" spans="1:23" x14ac:dyDescent="0.5">
      <c r="A515" s="83" t="s">
        <v>214</v>
      </c>
      <c r="B515" s="84"/>
      <c r="C515" s="85" t="s">
        <v>10</v>
      </c>
      <c r="D515" s="86">
        <v>14212</v>
      </c>
      <c r="E515" s="87"/>
      <c r="F515" s="86">
        <v>2953</v>
      </c>
      <c r="G515" s="84">
        <v>41618</v>
      </c>
      <c r="H515" s="84">
        <v>41618</v>
      </c>
      <c r="I515" s="85" t="s">
        <v>36</v>
      </c>
      <c r="J515" s="88">
        <v>2658.72</v>
      </c>
      <c r="K515" s="88">
        <v>124.28</v>
      </c>
      <c r="L515" s="89">
        <v>2783</v>
      </c>
      <c r="M515" s="82" t="str">
        <f t="shared" si="44"/>
        <v>DS</v>
      </c>
      <c r="N515" s="82" t="s">
        <v>971</v>
      </c>
      <c r="P515" s="75">
        <f>VLOOKUP(F515,[1]!REGTEaflewerdatum,4,0)</f>
        <v>41618</v>
      </c>
      <c r="Q515" s="91" t="str">
        <f t="shared" si="40"/>
        <v>ok</v>
      </c>
      <c r="T515" s="94">
        <f t="shared" si="41"/>
        <v>41648</v>
      </c>
      <c r="U515" s="80">
        <f t="shared" si="42"/>
        <v>30</v>
      </c>
      <c r="W515" s="95">
        <f t="shared" si="43"/>
        <v>30</v>
      </c>
    </row>
    <row r="516" spans="1:23" x14ac:dyDescent="0.5">
      <c r="A516" s="83">
        <v>603784080</v>
      </c>
      <c r="B516" s="84"/>
      <c r="C516" s="85" t="s">
        <v>10</v>
      </c>
      <c r="D516" s="86">
        <v>14189</v>
      </c>
      <c r="E516" s="87"/>
      <c r="F516" s="86">
        <v>2966</v>
      </c>
      <c r="G516" s="84">
        <v>41618</v>
      </c>
      <c r="H516" s="84">
        <v>41614</v>
      </c>
      <c r="I516" s="85" t="s">
        <v>23</v>
      </c>
      <c r="J516" s="88">
        <v>305.44</v>
      </c>
      <c r="K516" s="88">
        <v>18.57</v>
      </c>
      <c r="L516" s="89">
        <v>324.01</v>
      </c>
      <c r="M516" s="82" t="str">
        <f t="shared" si="44"/>
        <v>DS</v>
      </c>
      <c r="N516" s="82" t="s">
        <v>971</v>
      </c>
      <c r="P516" s="75">
        <f>VLOOKUP(F516,[1]!REGTEaflewerdatum,4,0)</f>
        <v>41614</v>
      </c>
      <c r="Q516" s="91">
        <f t="shared" si="40"/>
        <v>41618</v>
      </c>
      <c r="T516" s="94">
        <f t="shared" si="41"/>
        <v>41648</v>
      </c>
      <c r="U516" s="80">
        <f t="shared" si="42"/>
        <v>30</v>
      </c>
      <c r="W516" s="95">
        <f t="shared" si="43"/>
        <v>30</v>
      </c>
    </row>
    <row r="517" spans="1:23" x14ac:dyDescent="0.5">
      <c r="A517" s="83">
        <v>3140954</v>
      </c>
      <c r="B517" s="84"/>
      <c r="C517" s="85" t="s">
        <v>10</v>
      </c>
      <c r="D517" s="86">
        <v>14210</v>
      </c>
      <c r="E517" s="87"/>
      <c r="F517" s="86">
        <v>2889</v>
      </c>
      <c r="G517" s="84">
        <v>41618</v>
      </c>
      <c r="H517" s="84">
        <v>41617</v>
      </c>
      <c r="I517" s="85" t="s">
        <v>212</v>
      </c>
      <c r="J517" s="88">
        <v>3345.5</v>
      </c>
      <c r="K517" s="88">
        <v>468.37</v>
      </c>
      <c r="L517" s="89">
        <v>3813.87</v>
      </c>
      <c r="M517" s="82" t="str">
        <f t="shared" si="44"/>
        <v>DS</v>
      </c>
      <c r="N517" s="82" t="s">
        <v>971</v>
      </c>
      <c r="P517" s="75">
        <f>VLOOKUP(F517,[1]!REGTEaflewerdatum,4,0)</f>
        <v>41614</v>
      </c>
      <c r="Q517" s="91">
        <f t="shared" si="40"/>
        <v>41618</v>
      </c>
      <c r="T517" s="94">
        <f t="shared" si="41"/>
        <v>41648</v>
      </c>
      <c r="U517" s="80">
        <f t="shared" si="42"/>
        <v>30</v>
      </c>
      <c r="W517" s="95">
        <f t="shared" si="43"/>
        <v>30</v>
      </c>
    </row>
    <row r="518" spans="1:23" x14ac:dyDescent="0.5">
      <c r="A518" s="83">
        <v>3140954</v>
      </c>
      <c r="B518" s="84"/>
      <c r="C518" s="85" t="s">
        <v>15</v>
      </c>
      <c r="D518" s="86">
        <v>14211</v>
      </c>
      <c r="E518" s="87"/>
      <c r="F518" s="86">
        <v>2889</v>
      </c>
      <c r="G518" s="84">
        <v>41618</v>
      </c>
      <c r="H518" s="84">
        <v>41617</v>
      </c>
      <c r="I518" s="85" t="s">
        <v>212</v>
      </c>
      <c r="J518" s="88">
        <v>-425</v>
      </c>
      <c r="K518" s="88">
        <v>-59.5</v>
      </c>
      <c r="L518" s="89">
        <v>-484.5</v>
      </c>
      <c r="M518" s="82" t="str">
        <f t="shared" si="44"/>
        <v>DS</v>
      </c>
      <c r="P518" s="75">
        <f>VLOOKUP(F518,[1]!REGTEaflewerdatum,4,0)</f>
        <v>41614</v>
      </c>
      <c r="Q518" s="91">
        <f t="shared" si="40"/>
        <v>41618</v>
      </c>
      <c r="T518" s="94">
        <f t="shared" si="41"/>
        <v>41648</v>
      </c>
      <c r="U518" s="80">
        <f t="shared" si="42"/>
        <v>30</v>
      </c>
      <c r="W518" s="95">
        <f t="shared" si="43"/>
        <v>30</v>
      </c>
    </row>
    <row r="519" spans="1:23" x14ac:dyDescent="0.5">
      <c r="A519" s="83">
        <v>208016</v>
      </c>
      <c r="B519" s="84"/>
      <c r="C519" s="85" t="s">
        <v>10</v>
      </c>
      <c r="D519" s="86">
        <v>14213</v>
      </c>
      <c r="E519" s="87"/>
      <c r="F519" s="86">
        <v>2959</v>
      </c>
      <c r="G519" s="84">
        <v>41618</v>
      </c>
      <c r="H519" s="84">
        <v>41618</v>
      </c>
      <c r="I519" s="85" t="s">
        <v>18</v>
      </c>
      <c r="J519" s="88">
        <v>304.68</v>
      </c>
      <c r="K519" s="88">
        <v>18.3</v>
      </c>
      <c r="L519" s="89">
        <v>322.98</v>
      </c>
      <c r="M519" s="82" t="str">
        <f t="shared" si="44"/>
        <v>DS</v>
      </c>
      <c r="N519" s="82" t="s">
        <v>971</v>
      </c>
      <c r="P519" s="75">
        <f>VLOOKUP(F519,[1]!REGTEaflewerdatum,4,0)</f>
        <v>41618</v>
      </c>
      <c r="Q519" s="91" t="str">
        <f t="shared" si="40"/>
        <v>ok</v>
      </c>
      <c r="T519" s="94">
        <f t="shared" si="41"/>
        <v>41648</v>
      </c>
      <c r="U519" s="80">
        <f t="shared" si="42"/>
        <v>30</v>
      </c>
      <c r="W519" s="95">
        <f t="shared" si="43"/>
        <v>30</v>
      </c>
    </row>
    <row r="520" spans="1:23" hidden="1" x14ac:dyDescent="0.5">
      <c r="A520" s="83" t="s">
        <v>215</v>
      </c>
      <c r="B520" s="84"/>
      <c r="C520" s="85" t="s">
        <v>10</v>
      </c>
      <c r="D520" s="86">
        <v>14245</v>
      </c>
      <c r="E520" s="87"/>
      <c r="F520" s="86">
        <v>2951</v>
      </c>
      <c r="G520" s="84">
        <v>41619</v>
      </c>
      <c r="H520" s="84">
        <v>41619</v>
      </c>
      <c r="I520" s="85" t="s">
        <v>216</v>
      </c>
      <c r="J520" s="88">
        <v>17441.55</v>
      </c>
      <c r="K520" s="88">
        <v>2441.8200000000002</v>
      </c>
      <c r="L520" s="89">
        <v>19883.37</v>
      </c>
      <c r="M520" s="82" t="str">
        <f t="shared" si="44"/>
        <v>DI</v>
      </c>
      <c r="N520" s="82" t="s">
        <v>971</v>
      </c>
      <c r="P520" s="75">
        <f>VLOOKUP(F520,[1]!REGTEaflewerdatum,4,0)</f>
        <v>41620</v>
      </c>
      <c r="Q520" s="91">
        <f t="shared" si="40"/>
        <v>41619</v>
      </c>
      <c r="R520" s="92" t="s">
        <v>330</v>
      </c>
      <c r="S520" s="93">
        <v>41629</v>
      </c>
      <c r="T520" s="94">
        <f t="shared" si="41"/>
        <v>41629</v>
      </c>
      <c r="U520" s="80">
        <f t="shared" si="42"/>
        <v>10</v>
      </c>
      <c r="W520" s="95">
        <f t="shared" si="43"/>
        <v>10</v>
      </c>
    </row>
    <row r="521" spans="1:23" hidden="1" x14ac:dyDescent="0.5">
      <c r="A521" s="83" t="s">
        <v>221</v>
      </c>
      <c r="B521" s="84"/>
      <c r="C521" s="85" t="s">
        <v>10</v>
      </c>
      <c r="D521" s="86">
        <v>14243</v>
      </c>
      <c r="E521" s="87"/>
      <c r="F521" s="86">
        <v>2984</v>
      </c>
      <c r="G521" s="84">
        <v>41619</v>
      </c>
      <c r="H521" s="84">
        <v>41619</v>
      </c>
      <c r="I521" s="85" t="s">
        <v>81</v>
      </c>
      <c r="J521" s="88">
        <v>900</v>
      </c>
      <c r="K521" s="88">
        <v>0</v>
      </c>
      <c r="L521" s="89">
        <v>900</v>
      </c>
      <c r="M521" s="82" t="str">
        <f t="shared" si="44"/>
        <v>DI</v>
      </c>
      <c r="N521" s="82" t="s">
        <v>971</v>
      </c>
      <c r="P521" s="75">
        <f>VLOOKUP(F521,[1]!REGTEaflewerdatum,4,0)</f>
        <v>41619</v>
      </c>
      <c r="Q521" s="91" t="str">
        <f t="shared" si="40"/>
        <v>ok</v>
      </c>
      <c r="R521" s="92" t="s">
        <v>329</v>
      </c>
      <c r="S521" s="93">
        <f>G521</f>
        <v>41619</v>
      </c>
      <c r="T521" s="94">
        <f t="shared" si="41"/>
        <v>41621</v>
      </c>
      <c r="U521" s="80">
        <f t="shared" si="42"/>
        <v>2</v>
      </c>
      <c r="W521" s="95">
        <f t="shared" si="43"/>
        <v>2</v>
      </c>
    </row>
    <row r="522" spans="1:23" hidden="1" x14ac:dyDescent="0.5">
      <c r="A522" s="83" t="s">
        <v>220</v>
      </c>
      <c r="B522" s="84"/>
      <c r="C522" s="85" t="s">
        <v>10</v>
      </c>
      <c r="D522" s="86">
        <v>14233</v>
      </c>
      <c r="E522" s="87"/>
      <c r="F522" s="86">
        <v>2982</v>
      </c>
      <c r="G522" s="84">
        <v>41619</v>
      </c>
      <c r="H522" s="84">
        <v>41618</v>
      </c>
      <c r="I522" s="85" t="s">
        <v>204</v>
      </c>
      <c r="J522" s="106">
        <v>984.25</v>
      </c>
      <c r="K522" s="88">
        <v>0</v>
      </c>
      <c r="L522" s="89">
        <v>984.25</v>
      </c>
      <c r="M522" s="82" t="str">
        <f t="shared" si="44"/>
        <v>DI</v>
      </c>
      <c r="N522" s="82" t="s">
        <v>971</v>
      </c>
      <c r="P522" s="75">
        <f>VLOOKUP(F522,[1]!REGTEaflewerdatum,4,0)</f>
        <v>41618</v>
      </c>
      <c r="Q522" s="91">
        <f t="shared" si="40"/>
        <v>41619</v>
      </c>
      <c r="R522" s="92" t="s">
        <v>327</v>
      </c>
      <c r="S522" s="93">
        <v>41664</v>
      </c>
      <c r="T522" s="94">
        <f t="shared" si="41"/>
        <v>41620</v>
      </c>
      <c r="U522" s="80">
        <f t="shared" si="42"/>
        <v>1</v>
      </c>
      <c r="W522" s="95">
        <f t="shared" si="43"/>
        <v>1</v>
      </c>
    </row>
    <row r="523" spans="1:23" x14ac:dyDescent="0.5">
      <c r="A523" s="83" t="s">
        <v>217</v>
      </c>
      <c r="B523" s="84"/>
      <c r="C523" s="85" t="s">
        <v>10</v>
      </c>
      <c r="D523" s="86">
        <v>14228</v>
      </c>
      <c r="E523" s="87"/>
      <c r="F523" s="86">
        <v>2983</v>
      </c>
      <c r="G523" s="84">
        <v>41619</v>
      </c>
      <c r="H523" s="84">
        <v>41618</v>
      </c>
      <c r="I523" s="85" t="s">
        <v>48</v>
      </c>
      <c r="J523" s="88">
        <v>847.8</v>
      </c>
      <c r="K523" s="88">
        <v>118.7</v>
      </c>
      <c r="L523" s="89">
        <v>966.5</v>
      </c>
      <c r="M523" s="82" t="str">
        <f t="shared" si="44"/>
        <v>DS</v>
      </c>
      <c r="N523" s="82" t="s">
        <v>971</v>
      </c>
      <c r="P523" s="75">
        <f>VLOOKUP(F523,[1]!REGTEaflewerdatum,4,0)</f>
        <v>41618</v>
      </c>
      <c r="Q523" s="91">
        <f t="shared" si="40"/>
        <v>41619</v>
      </c>
      <c r="T523" s="94">
        <f t="shared" si="41"/>
        <v>41649</v>
      </c>
      <c r="U523" s="80">
        <f t="shared" si="42"/>
        <v>30</v>
      </c>
      <c r="W523" s="95">
        <f t="shared" si="43"/>
        <v>30</v>
      </c>
    </row>
    <row r="524" spans="1:23" x14ac:dyDescent="0.5">
      <c r="A524" s="83" t="s">
        <v>217</v>
      </c>
      <c r="B524" s="84"/>
      <c r="C524" s="85" t="s">
        <v>15</v>
      </c>
      <c r="D524" s="86">
        <v>14229</v>
      </c>
      <c r="E524" s="87"/>
      <c r="F524" s="86">
        <v>2983</v>
      </c>
      <c r="G524" s="84">
        <v>41619</v>
      </c>
      <c r="H524" s="84">
        <v>41618</v>
      </c>
      <c r="I524" s="85" t="s">
        <v>48</v>
      </c>
      <c r="J524" s="88">
        <v>-211.9</v>
      </c>
      <c r="K524" s="88">
        <v>-29.67</v>
      </c>
      <c r="L524" s="89">
        <v>-241.57</v>
      </c>
      <c r="M524" s="82" t="str">
        <f t="shared" si="44"/>
        <v>DS</v>
      </c>
      <c r="P524" s="75">
        <f>VLOOKUP(F524,[1]!REGTEaflewerdatum,4,0)</f>
        <v>41618</v>
      </c>
      <c r="Q524" s="91">
        <f t="shared" si="40"/>
        <v>41619</v>
      </c>
      <c r="T524" s="94">
        <f t="shared" si="41"/>
        <v>41649</v>
      </c>
      <c r="U524" s="80">
        <f t="shared" si="42"/>
        <v>30</v>
      </c>
      <c r="W524" s="95">
        <f t="shared" si="43"/>
        <v>30</v>
      </c>
    </row>
    <row r="525" spans="1:23" x14ac:dyDescent="0.5">
      <c r="A525" s="83" t="s">
        <v>218</v>
      </c>
      <c r="B525" s="84"/>
      <c r="C525" s="85" t="s">
        <v>10</v>
      </c>
      <c r="D525" s="86">
        <v>14230</v>
      </c>
      <c r="E525" s="87"/>
      <c r="F525" s="86">
        <v>2983</v>
      </c>
      <c r="G525" s="84">
        <v>41619</v>
      </c>
      <c r="H525" s="84">
        <v>41618</v>
      </c>
      <c r="I525" s="85" t="s">
        <v>48</v>
      </c>
      <c r="J525" s="88">
        <v>1638.86</v>
      </c>
      <c r="K525" s="88">
        <v>229.44</v>
      </c>
      <c r="L525" s="89">
        <v>1868.3</v>
      </c>
      <c r="M525" s="82" t="str">
        <f t="shared" si="44"/>
        <v>DS</v>
      </c>
      <c r="N525" s="82" t="s">
        <v>971</v>
      </c>
      <c r="P525" s="75">
        <f>VLOOKUP(F525,[1]!REGTEaflewerdatum,4,0)</f>
        <v>41618</v>
      </c>
      <c r="Q525" s="91">
        <f t="shared" si="40"/>
        <v>41619</v>
      </c>
      <c r="T525" s="94">
        <f t="shared" si="41"/>
        <v>41649</v>
      </c>
      <c r="U525" s="80">
        <f t="shared" si="42"/>
        <v>30</v>
      </c>
      <c r="W525" s="95">
        <f t="shared" si="43"/>
        <v>30</v>
      </c>
    </row>
    <row r="526" spans="1:23" x14ac:dyDescent="0.5">
      <c r="A526" s="83" t="s">
        <v>218</v>
      </c>
      <c r="B526" s="84"/>
      <c r="C526" s="85" t="s">
        <v>15</v>
      </c>
      <c r="D526" s="86">
        <v>14231</v>
      </c>
      <c r="E526" s="87"/>
      <c r="F526" s="86">
        <v>2983</v>
      </c>
      <c r="G526" s="84">
        <v>41619</v>
      </c>
      <c r="H526" s="84">
        <v>41618</v>
      </c>
      <c r="I526" s="85" t="s">
        <v>48</v>
      </c>
      <c r="J526" s="88">
        <v>-205.9</v>
      </c>
      <c r="K526" s="88">
        <v>-28.83</v>
      </c>
      <c r="L526" s="89">
        <v>-234.73</v>
      </c>
      <c r="M526" s="82" t="str">
        <f t="shared" si="44"/>
        <v>DS</v>
      </c>
      <c r="P526" s="75">
        <f>VLOOKUP(F526,[1]!REGTEaflewerdatum,4,0)</f>
        <v>41618</v>
      </c>
      <c r="Q526" s="91">
        <f t="shared" si="40"/>
        <v>41619</v>
      </c>
      <c r="T526" s="94">
        <f t="shared" si="41"/>
        <v>41649</v>
      </c>
      <c r="U526" s="80">
        <f t="shared" si="42"/>
        <v>30</v>
      </c>
      <c r="W526" s="95">
        <f t="shared" si="43"/>
        <v>30</v>
      </c>
    </row>
    <row r="527" spans="1:23" x14ac:dyDescent="0.5">
      <c r="A527" s="83">
        <v>62898</v>
      </c>
      <c r="B527" s="84"/>
      <c r="C527" s="85" t="s">
        <v>15</v>
      </c>
      <c r="D527" s="86">
        <v>14232</v>
      </c>
      <c r="E527" s="87"/>
      <c r="F527" s="86">
        <v>2984</v>
      </c>
      <c r="G527" s="84">
        <v>41619</v>
      </c>
      <c r="H527" s="84">
        <v>41615</v>
      </c>
      <c r="I527" s="85" t="s">
        <v>13</v>
      </c>
      <c r="J527" s="88">
        <v>-14.4</v>
      </c>
      <c r="K527" s="88">
        <v>0</v>
      </c>
      <c r="L527" s="89">
        <v>-14.4</v>
      </c>
      <c r="M527" s="82" t="str">
        <f t="shared" si="44"/>
        <v>DS</v>
      </c>
      <c r="P527" s="75">
        <f>VLOOKUP(F527,[1]!REGTEaflewerdatum,4,0)</f>
        <v>41619</v>
      </c>
      <c r="Q527" s="91" t="str">
        <f t="shared" si="40"/>
        <v>ok</v>
      </c>
      <c r="T527" s="94">
        <f t="shared" si="41"/>
        <v>41649</v>
      </c>
      <c r="U527" s="80">
        <f t="shared" si="42"/>
        <v>30</v>
      </c>
      <c r="W527" s="95">
        <f t="shared" si="43"/>
        <v>30</v>
      </c>
    </row>
    <row r="528" spans="1:23" x14ac:dyDescent="0.5">
      <c r="A528" s="83">
        <v>63206</v>
      </c>
      <c r="B528" s="84"/>
      <c r="C528" s="85" t="s">
        <v>10</v>
      </c>
      <c r="D528" s="86">
        <v>14225</v>
      </c>
      <c r="E528" s="87"/>
      <c r="F528" s="86">
        <v>2971</v>
      </c>
      <c r="G528" s="84">
        <v>41619</v>
      </c>
      <c r="H528" s="84">
        <v>41619</v>
      </c>
      <c r="I528" s="85" t="s">
        <v>13</v>
      </c>
      <c r="J528" s="88">
        <v>432</v>
      </c>
      <c r="K528" s="88">
        <v>12.1</v>
      </c>
      <c r="L528" s="89">
        <v>444.1</v>
      </c>
      <c r="M528" s="82" t="str">
        <f t="shared" si="44"/>
        <v>DS</v>
      </c>
      <c r="N528" s="82" t="s">
        <v>971</v>
      </c>
      <c r="P528" s="75">
        <f>VLOOKUP(F528,[1]!REGTEaflewerdatum,4,0)</f>
        <v>41619</v>
      </c>
      <c r="Q528" s="91" t="str">
        <f t="shared" si="40"/>
        <v>ok</v>
      </c>
      <c r="T528" s="94">
        <f t="shared" si="41"/>
        <v>41649</v>
      </c>
      <c r="U528" s="80">
        <f t="shared" si="42"/>
        <v>30</v>
      </c>
      <c r="W528" s="95">
        <f t="shared" si="43"/>
        <v>30</v>
      </c>
    </row>
    <row r="529" spans="1:23" x14ac:dyDescent="0.5">
      <c r="A529" s="83">
        <v>11865812</v>
      </c>
      <c r="B529" s="84"/>
      <c r="C529" s="85" t="s">
        <v>10</v>
      </c>
      <c r="D529" s="86">
        <v>14222</v>
      </c>
      <c r="E529" s="87"/>
      <c r="F529" s="86">
        <v>2956</v>
      </c>
      <c r="G529" s="84">
        <v>41619</v>
      </c>
      <c r="H529" s="84">
        <v>41617</v>
      </c>
      <c r="I529" s="85" t="s">
        <v>14</v>
      </c>
      <c r="J529" s="88">
        <v>4660</v>
      </c>
      <c r="K529" s="88">
        <v>359.95</v>
      </c>
      <c r="L529" s="89">
        <v>5019.95</v>
      </c>
      <c r="M529" s="82" t="str">
        <f t="shared" si="44"/>
        <v>DS</v>
      </c>
      <c r="N529" s="82" t="s">
        <v>971</v>
      </c>
      <c r="P529" s="75">
        <f>VLOOKUP(F529,[1]!REGTEaflewerdatum,4,0)</f>
        <v>41618</v>
      </c>
      <c r="Q529" s="91">
        <f t="shared" si="40"/>
        <v>41619</v>
      </c>
      <c r="T529" s="94">
        <f t="shared" si="41"/>
        <v>41649</v>
      </c>
      <c r="U529" s="80">
        <f t="shared" si="42"/>
        <v>30</v>
      </c>
      <c r="W529" s="95">
        <f t="shared" si="43"/>
        <v>30</v>
      </c>
    </row>
    <row r="530" spans="1:23" x14ac:dyDescent="0.5">
      <c r="A530" s="83">
        <v>11865813</v>
      </c>
      <c r="B530" s="84"/>
      <c r="C530" s="85" t="s">
        <v>10</v>
      </c>
      <c r="D530" s="86">
        <v>14234</v>
      </c>
      <c r="E530" s="87"/>
      <c r="F530" s="86">
        <v>2962</v>
      </c>
      <c r="G530" s="84">
        <v>41619</v>
      </c>
      <c r="H530" s="84">
        <v>41618</v>
      </c>
      <c r="I530" s="85" t="s">
        <v>14</v>
      </c>
      <c r="J530" s="88">
        <v>841.8</v>
      </c>
      <c r="K530" s="88">
        <v>117.85</v>
      </c>
      <c r="L530" s="89">
        <v>959.65</v>
      </c>
      <c r="M530" s="82" t="str">
        <f t="shared" si="44"/>
        <v>DS</v>
      </c>
      <c r="N530" s="82" t="s">
        <v>971</v>
      </c>
      <c r="P530" s="75">
        <f>VLOOKUP(F530,[1]!REGTEaflewerdatum,4,0)</f>
        <v>41618</v>
      </c>
      <c r="Q530" s="91">
        <f t="shared" si="40"/>
        <v>41619</v>
      </c>
      <c r="T530" s="94">
        <f t="shared" si="41"/>
        <v>41649</v>
      </c>
      <c r="U530" s="80">
        <f t="shared" si="42"/>
        <v>30</v>
      </c>
      <c r="W530" s="95">
        <f t="shared" si="43"/>
        <v>30</v>
      </c>
    </row>
    <row r="531" spans="1:23" x14ac:dyDescent="0.5">
      <c r="A531" s="83">
        <v>11865813</v>
      </c>
      <c r="B531" s="84"/>
      <c r="C531" s="85" t="s">
        <v>15</v>
      </c>
      <c r="D531" s="86">
        <v>14235</v>
      </c>
      <c r="E531" s="87"/>
      <c r="F531" s="86">
        <v>2962</v>
      </c>
      <c r="G531" s="84">
        <v>41619</v>
      </c>
      <c r="H531" s="84">
        <v>41618</v>
      </c>
      <c r="I531" s="85" t="s">
        <v>14</v>
      </c>
      <c r="J531" s="88">
        <v>-12.45</v>
      </c>
      <c r="K531" s="88">
        <v>-1.74</v>
      </c>
      <c r="L531" s="89">
        <v>-14.19</v>
      </c>
      <c r="M531" s="82" t="str">
        <f t="shared" si="44"/>
        <v>DS</v>
      </c>
      <c r="P531" s="75">
        <f>VLOOKUP(F531,[1]!REGTEaflewerdatum,4,0)</f>
        <v>41618</v>
      </c>
      <c r="Q531" s="91">
        <f t="shared" si="40"/>
        <v>41619</v>
      </c>
      <c r="T531" s="94">
        <f t="shared" si="41"/>
        <v>41649</v>
      </c>
      <c r="U531" s="80">
        <f t="shared" si="42"/>
        <v>30</v>
      </c>
      <c r="W531" s="95">
        <f t="shared" si="43"/>
        <v>30</v>
      </c>
    </row>
    <row r="532" spans="1:23" x14ac:dyDescent="0.5">
      <c r="A532" s="83">
        <v>817028791</v>
      </c>
      <c r="B532" s="84"/>
      <c r="C532" s="85" t="s">
        <v>10</v>
      </c>
      <c r="D532" s="86">
        <v>14223</v>
      </c>
      <c r="E532" s="87"/>
      <c r="F532" s="86">
        <v>2957</v>
      </c>
      <c r="G532" s="84">
        <v>41619</v>
      </c>
      <c r="H532" s="84">
        <v>41617</v>
      </c>
      <c r="I532" s="85" t="s">
        <v>26</v>
      </c>
      <c r="J532" s="88">
        <v>4612.58</v>
      </c>
      <c r="K532" s="88">
        <v>472.91</v>
      </c>
      <c r="L532" s="89">
        <v>5085.49</v>
      </c>
      <c r="M532" s="82" t="str">
        <f t="shared" si="44"/>
        <v>DS</v>
      </c>
      <c r="N532" s="82" t="s">
        <v>971</v>
      </c>
      <c r="P532" s="75">
        <f>VLOOKUP(F532,[1]!REGTEaflewerdatum,4,0)</f>
        <v>41618</v>
      </c>
      <c r="Q532" s="91">
        <f t="shared" si="40"/>
        <v>41619</v>
      </c>
      <c r="T532" s="94">
        <f t="shared" si="41"/>
        <v>41649</v>
      </c>
      <c r="U532" s="80">
        <f t="shared" si="42"/>
        <v>30</v>
      </c>
      <c r="W532" s="95">
        <f t="shared" si="43"/>
        <v>30</v>
      </c>
    </row>
    <row r="533" spans="1:23" x14ac:dyDescent="0.5">
      <c r="A533" s="83">
        <v>817028791</v>
      </c>
      <c r="B533" s="84"/>
      <c r="C533" s="85" t="s">
        <v>15</v>
      </c>
      <c r="D533" s="86">
        <v>14236</v>
      </c>
      <c r="E533" s="87"/>
      <c r="F533" s="86">
        <v>2957</v>
      </c>
      <c r="G533" s="84">
        <v>41619</v>
      </c>
      <c r="H533" s="84">
        <v>41617</v>
      </c>
      <c r="I533" s="85" t="s">
        <v>26</v>
      </c>
      <c r="J533" s="88">
        <v>-15.66</v>
      </c>
      <c r="K533" s="88">
        <v>-2.19</v>
      </c>
      <c r="L533" s="89">
        <v>-17.850000000000001</v>
      </c>
      <c r="M533" s="82" t="str">
        <f t="shared" si="44"/>
        <v>DS</v>
      </c>
      <c r="P533" s="75">
        <f>VLOOKUP(F533,[1]!REGTEaflewerdatum,4,0)</f>
        <v>41618</v>
      </c>
      <c r="Q533" s="91">
        <f t="shared" si="40"/>
        <v>41619</v>
      </c>
      <c r="T533" s="94">
        <f t="shared" si="41"/>
        <v>41649</v>
      </c>
      <c r="U533" s="80">
        <f t="shared" si="42"/>
        <v>30</v>
      </c>
      <c r="W533" s="95">
        <f t="shared" si="43"/>
        <v>30</v>
      </c>
    </row>
    <row r="534" spans="1:23" x14ac:dyDescent="0.5">
      <c r="A534" s="83">
        <v>90892444</v>
      </c>
      <c r="B534" s="84"/>
      <c r="C534" s="85" t="s">
        <v>10</v>
      </c>
      <c r="D534" s="86">
        <v>14244</v>
      </c>
      <c r="E534" s="87"/>
      <c r="F534" s="86">
        <v>2958</v>
      </c>
      <c r="G534" s="84">
        <v>41619</v>
      </c>
      <c r="H534" s="84">
        <v>41619</v>
      </c>
      <c r="I534" s="85" t="s">
        <v>78</v>
      </c>
      <c r="J534" s="88">
        <v>15436.1</v>
      </c>
      <c r="K534" s="88">
        <v>2161.0500000000002</v>
      </c>
      <c r="L534" s="89">
        <v>17597.150000000001</v>
      </c>
      <c r="M534" s="82" t="str">
        <f t="shared" si="44"/>
        <v>DS</v>
      </c>
      <c r="N534" s="82" t="s">
        <v>971</v>
      </c>
      <c r="P534" s="75">
        <f>VLOOKUP(F534,[1]!REGTEaflewerdatum,4,0)</f>
        <v>41620</v>
      </c>
      <c r="Q534" s="91">
        <f t="shared" si="40"/>
        <v>41619</v>
      </c>
      <c r="T534" s="94">
        <f t="shared" si="41"/>
        <v>41649</v>
      </c>
      <c r="U534" s="80">
        <f t="shared" si="42"/>
        <v>30</v>
      </c>
      <c r="W534" s="95">
        <f t="shared" si="43"/>
        <v>30</v>
      </c>
    </row>
    <row r="535" spans="1:23" x14ac:dyDescent="0.5">
      <c r="A535" s="83">
        <v>138529</v>
      </c>
      <c r="B535" s="84"/>
      <c r="C535" s="85" t="s">
        <v>15</v>
      </c>
      <c r="D535" s="86">
        <v>14247</v>
      </c>
      <c r="E535" s="87"/>
      <c r="F535" s="86">
        <v>2848</v>
      </c>
      <c r="G535" s="84">
        <v>41619</v>
      </c>
      <c r="H535" s="84">
        <v>41603</v>
      </c>
      <c r="I535" s="85" t="s">
        <v>20</v>
      </c>
      <c r="J535" s="88">
        <v>-266.3</v>
      </c>
      <c r="K535" s="88">
        <v>-37.28</v>
      </c>
      <c r="L535" s="89">
        <v>-303.58</v>
      </c>
      <c r="M535" s="82" t="str">
        <f t="shared" si="44"/>
        <v>DS</v>
      </c>
      <c r="P535" s="75">
        <f>VLOOKUP(F535,[1]!REGTEaflewerdatum,4,0)</f>
        <v>41604</v>
      </c>
      <c r="Q535" s="91">
        <f t="shared" si="40"/>
        <v>41619</v>
      </c>
      <c r="T535" s="94">
        <f t="shared" si="41"/>
        <v>41649</v>
      </c>
      <c r="U535" s="80">
        <f t="shared" si="42"/>
        <v>30</v>
      </c>
      <c r="W535" s="95">
        <f t="shared" si="43"/>
        <v>30</v>
      </c>
    </row>
    <row r="536" spans="1:23" x14ac:dyDescent="0.5">
      <c r="A536" s="83">
        <v>255311</v>
      </c>
      <c r="B536" s="84"/>
      <c r="C536" s="85" t="s">
        <v>15</v>
      </c>
      <c r="D536" s="86">
        <v>14246</v>
      </c>
      <c r="E536" s="87"/>
      <c r="F536" s="86">
        <v>2903</v>
      </c>
      <c r="G536" s="84">
        <v>41619</v>
      </c>
      <c r="H536" s="84">
        <v>41610</v>
      </c>
      <c r="I536" s="85" t="s">
        <v>20</v>
      </c>
      <c r="J536" s="88">
        <v>-90.16</v>
      </c>
      <c r="K536" s="88">
        <v>-12.63</v>
      </c>
      <c r="L536" s="89">
        <v>-102.79</v>
      </c>
      <c r="M536" s="82" t="str">
        <f t="shared" si="44"/>
        <v>DS</v>
      </c>
      <c r="P536" s="75">
        <f>VLOOKUP(F536,[1]!REGTEaflewerdatum,4,0)</f>
        <v>41610</v>
      </c>
      <c r="Q536" s="91">
        <f t="shared" si="40"/>
        <v>41619</v>
      </c>
      <c r="T536" s="94">
        <f t="shared" si="41"/>
        <v>41649</v>
      </c>
      <c r="U536" s="80">
        <f t="shared" si="42"/>
        <v>30</v>
      </c>
      <c r="W536" s="95">
        <f t="shared" si="43"/>
        <v>30</v>
      </c>
    </row>
    <row r="537" spans="1:23" x14ac:dyDescent="0.5">
      <c r="A537" s="83" t="s">
        <v>211</v>
      </c>
      <c r="B537" s="84"/>
      <c r="C537" s="85" t="s">
        <v>10</v>
      </c>
      <c r="D537" s="86">
        <v>14224</v>
      </c>
      <c r="E537" s="87"/>
      <c r="F537" s="86">
        <v>2988</v>
      </c>
      <c r="G537" s="84">
        <v>41619</v>
      </c>
      <c r="H537" s="84">
        <v>41617</v>
      </c>
      <c r="I537" s="85" t="s">
        <v>20</v>
      </c>
      <c r="J537" s="88">
        <v>1935.86</v>
      </c>
      <c r="K537" s="88">
        <v>271.02</v>
      </c>
      <c r="L537" s="89">
        <v>2206.88</v>
      </c>
      <c r="M537" s="82" t="str">
        <f t="shared" si="44"/>
        <v>DS</v>
      </c>
      <c r="N537" s="82" t="s">
        <v>971</v>
      </c>
      <c r="P537" s="75">
        <f>VLOOKUP(F537,[1]!REGTEaflewerdatum,4,0)</f>
        <v>41619</v>
      </c>
      <c r="Q537" s="91" t="str">
        <f t="shared" si="40"/>
        <v>ok</v>
      </c>
      <c r="T537" s="94">
        <f t="shared" si="41"/>
        <v>41649</v>
      </c>
      <c r="U537" s="80">
        <f t="shared" si="42"/>
        <v>30</v>
      </c>
      <c r="W537" s="95">
        <f t="shared" si="43"/>
        <v>30</v>
      </c>
    </row>
    <row r="538" spans="1:23" x14ac:dyDescent="0.5">
      <c r="A538" s="83">
        <v>603790638</v>
      </c>
      <c r="B538" s="84"/>
      <c r="C538" s="85" t="s">
        <v>10</v>
      </c>
      <c r="D538" s="86">
        <v>14226</v>
      </c>
      <c r="E538" s="87"/>
      <c r="F538" s="86">
        <v>2968</v>
      </c>
      <c r="G538" s="84">
        <v>41619</v>
      </c>
      <c r="H538" s="84">
        <v>41619</v>
      </c>
      <c r="I538" s="85" t="s">
        <v>23</v>
      </c>
      <c r="J538" s="88">
        <v>391.84</v>
      </c>
      <c r="K538" s="88">
        <v>18.57</v>
      </c>
      <c r="L538" s="89">
        <v>410.41</v>
      </c>
      <c r="M538" s="82" t="str">
        <f t="shared" si="44"/>
        <v>DS</v>
      </c>
      <c r="N538" s="82" t="s">
        <v>971</v>
      </c>
      <c r="P538" s="75">
        <f>VLOOKUP(F538,[1]!REGTEaflewerdatum,4,0)</f>
        <v>41619</v>
      </c>
      <c r="Q538" s="91" t="str">
        <f t="shared" si="40"/>
        <v>ok</v>
      </c>
      <c r="T538" s="94">
        <f t="shared" si="41"/>
        <v>41649</v>
      </c>
      <c r="U538" s="80">
        <f t="shared" si="42"/>
        <v>30</v>
      </c>
      <c r="W538" s="95">
        <f t="shared" si="43"/>
        <v>30</v>
      </c>
    </row>
    <row r="539" spans="1:23" x14ac:dyDescent="0.5">
      <c r="A539" s="83" t="s">
        <v>178</v>
      </c>
      <c r="B539" s="84"/>
      <c r="C539" s="85" t="s">
        <v>15</v>
      </c>
      <c r="D539" s="86">
        <v>14238</v>
      </c>
      <c r="E539" s="87"/>
      <c r="F539" s="86">
        <v>2904</v>
      </c>
      <c r="G539" s="84">
        <v>41619</v>
      </c>
      <c r="H539" s="84">
        <v>41604</v>
      </c>
      <c r="I539" s="85" t="s">
        <v>42</v>
      </c>
      <c r="J539" s="88">
        <v>-39.93</v>
      </c>
      <c r="K539" s="88">
        <v>-5.59</v>
      </c>
      <c r="L539" s="89">
        <v>-45.52</v>
      </c>
      <c r="M539" s="82" t="str">
        <f t="shared" si="44"/>
        <v>DS</v>
      </c>
      <c r="P539" s="75">
        <f>VLOOKUP(F539,[1]!REGTEaflewerdatum,4,0)</f>
        <v>41611</v>
      </c>
      <c r="Q539" s="91">
        <f t="shared" si="40"/>
        <v>41619</v>
      </c>
      <c r="T539" s="94">
        <f t="shared" si="41"/>
        <v>41649</v>
      </c>
      <c r="U539" s="80">
        <f t="shared" si="42"/>
        <v>30</v>
      </c>
      <c r="W539" s="95">
        <f t="shared" si="43"/>
        <v>30</v>
      </c>
    </row>
    <row r="540" spans="1:23" x14ac:dyDescent="0.5">
      <c r="A540" s="83">
        <v>209489</v>
      </c>
      <c r="B540" s="84"/>
      <c r="C540" s="85" t="s">
        <v>10</v>
      </c>
      <c r="D540" s="86">
        <v>14227</v>
      </c>
      <c r="E540" s="87"/>
      <c r="F540" s="86">
        <v>2970</v>
      </c>
      <c r="G540" s="84">
        <v>41619</v>
      </c>
      <c r="H540" s="84">
        <v>41619</v>
      </c>
      <c r="I540" s="85" t="s">
        <v>18</v>
      </c>
      <c r="J540" s="88">
        <v>304.74</v>
      </c>
      <c r="K540" s="88">
        <v>24.39</v>
      </c>
      <c r="L540" s="89">
        <v>329.13</v>
      </c>
      <c r="M540" s="82" t="str">
        <f t="shared" si="44"/>
        <v>DS</v>
      </c>
      <c r="N540" s="82" t="s">
        <v>971</v>
      </c>
      <c r="P540" s="75">
        <f>VLOOKUP(F540,[1]!REGTEaflewerdatum,4,0)</f>
        <v>41619</v>
      </c>
      <c r="Q540" s="91" t="str">
        <f t="shared" si="40"/>
        <v>ok</v>
      </c>
      <c r="T540" s="94">
        <f t="shared" si="41"/>
        <v>41649</v>
      </c>
      <c r="U540" s="80">
        <f t="shared" si="42"/>
        <v>30</v>
      </c>
      <c r="W540" s="95">
        <f t="shared" si="43"/>
        <v>30</v>
      </c>
    </row>
    <row r="541" spans="1:23" hidden="1" x14ac:dyDescent="0.5">
      <c r="A541" s="83">
        <v>696231</v>
      </c>
      <c r="B541" s="84"/>
      <c r="C541" s="85" t="s">
        <v>10</v>
      </c>
      <c r="D541" s="86">
        <v>14254</v>
      </c>
      <c r="E541" s="87"/>
      <c r="F541" s="86">
        <v>2636</v>
      </c>
      <c r="G541" s="84">
        <v>41620</v>
      </c>
      <c r="H541" s="84">
        <v>41619</v>
      </c>
      <c r="I541" s="85" t="s">
        <v>1075</v>
      </c>
      <c r="J541" s="88">
        <v>769.73</v>
      </c>
      <c r="K541" s="88">
        <v>107.77</v>
      </c>
      <c r="L541" s="89">
        <v>877.5</v>
      </c>
      <c r="M541" s="82" t="str">
        <f t="shared" si="44"/>
        <v>DC</v>
      </c>
      <c r="N541" s="82" t="s">
        <v>971</v>
      </c>
      <c r="P541" s="75">
        <f>VLOOKUP(F541,[1]!REGTEaflewerdatum,4,0)</f>
        <v>41610</v>
      </c>
      <c r="Q541" s="91">
        <f t="shared" si="40"/>
        <v>41620</v>
      </c>
      <c r="T541" s="94">
        <f t="shared" si="41"/>
        <v>41639</v>
      </c>
      <c r="U541" s="80">
        <f t="shared" si="42"/>
        <v>19</v>
      </c>
      <c r="W541" s="95">
        <f t="shared" si="43"/>
        <v>19</v>
      </c>
    </row>
    <row r="542" spans="1:23" hidden="1" x14ac:dyDescent="0.5">
      <c r="A542" s="83">
        <v>696232</v>
      </c>
      <c r="B542" s="84"/>
      <c r="C542" s="85" t="s">
        <v>10</v>
      </c>
      <c r="D542" s="86">
        <v>14251</v>
      </c>
      <c r="E542" s="87"/>
      <c r="F542" s="86">
        <v>2640</v>
      </c>
      <c r="G542" s="84">
        <v>41620</v>
      </c>
      <c r="H542" s="84">
        <v>41619</v>
      </c>
      <c r="I542" s="85" t="s">
        <v>1075</v>
      </c>
      <c r="J542" s="88">
        <v>310.86</v>
      </c>
      <c r="K542" s="88">
        <v>43.52</v>
      </c>
      <c r="L542" s="89">
        <v>354.38</v>
      </c>
      <c r="M542" s="82" t="str">
        <f t="shared" si="44"/>
        <v>DC</v>
      </c>
      <c r="N542" s="82" t="s">
        <v>971</v>
      </c>
      <c r="P542" s="75">
        <f>VLOOKUP(F542,[1]!REGTEaflewerdatum,4,0)</f>
        <v>41624</v>
      </c>
      <c r="Q542" s="91">
        <f t="shared" si="40"/>
        <v>41620</v>
      </c>
      <c r="T542" s="94">
        <f t="shared" si="41"/>
        <v>41639</v>
      </c>
      <c r="U542" s="80">
        <f t="shared" si="42"/>
        <v>19</v>
      </c>
      <c r="W542" s="95">
        <f t="shared" si="43"/>
        <v>19</v>
      </c>
    </row>
    <row r="543" spans="1:23" hidden="1" x14ac:dyDescent="0.5">
      <c r="A543" s="83">
        <v>696233</v>
      </c>
      <c r="B543" s="84"/>
      <c r="C543" s="85" t="s">
        <v>10</v>
      </c>
      <c r="D543" s="86">
        <v>14252</v>
      </c>
      <c r="E543" s="87"/>
      <c r="F543" s="86">
        <v>2946</v>
      </c>
      <c r="G543" s="84">
        <v>41620</v>
      </c>
      <c r="H543" s="84">
        <v>41619</v>
      </c>
      <c r="I543" s="85" t="s">
        <v>1075</v>
      </c>
      <c r="J543" s="88">
        <v>3941.64</v>
      </c>
      <c r="K543" s="88">
        <v>551.80999999999995</v>
      </c>
      <c r="L543" s="89">
        <v>4493.45</v>
      </c>
      <c r="M543" s="82" t="str">
        <f t="shared" si="44"/>
        <v>DC</v>
      </c>
      <c r="N543" s="82" t="s">
        <v>971</v>
      </c>
      <c r="P543" s="75">
        <f>VLOOKUP(F543,[1]!REGTEaflewerdatum,4,0)</f>
        <v>41613</v>
      </c>
      <c r="Q543" s="91">
        <f t="shared" si="40"/>
        <v>41620</v>
      </c>
      <c r="T543" s="94">
        <f t="shared" si="41"/>
        <v>41639</v>
      </c>
      <c r="U543" s="80">
        <f t="shared" si="42"/>
        <v>19</v>
      </c>
      <c r="W543" s="95">
        <f t="shared" si="43"/>
        <v>19</v>
      </c>
    </row>
    <row r="544" spans="1:23" hidden="1" x14ac:dyDescent="0.5">
      <c r="A544" s="83">
        <v>696234</v>
      </c>
      <c r="B544" s="84"/>
      <c r="C544" s="85" t="s">
        <v>10</v>
      </c>
      <c r="D544" s="86">
        <v>14253</v>
      </c>
      <c r="E544" s="87"/>
      <c r="F544" s="86">
        <v>2937</v>
      </c>
      <c r="G544" s="84">
        <v>41620</v>
      </c>
      <c r="H544" s="84">
        <v>41619</v>
      </c>
      <c r="I544" s="85" t="s">
        <v>1075</v>
      </c>
      <c r="J544" s="88">
        <v>81373.66</v>
      </c>
      <c r="K544" s="88">
        <v>9849.32</v>
      </c>
      <c r="L544" s="89">
        <v>91222.98</v>
      </c>
      <c r="M544" s="82" t="str">
        <f t="shared" si="44"/>
        <v>DC</v>
      </c>
      <c r="N544" s="82" t="s">
        <v>971</v>
      </c>
      <c r="P544" s="75">
        <f>VLOOKUP(F544,[1]!REGTEaflewerdatum,4,0)</f>
        <v>41620</v>
      </c>
      <c r="Q544" s="91" t="str">
        <f t="shared" si="40"/>
        <v>ok</v>
      </c>
      <c r="T544" s="94">
        <f t="shared" si="41"/>
        <v>41639</v>
      </c>
      <c r="U544" s="80">
        <f t="shared" si="42"/>
        <v>19</v>
      </c>
      <c r="W544" s="95">
        <f t="shared" si="43"/>
        <v>19</v>
      </c>
    </row>
    <row r="545" spans="1:23" hidden="1" x14ac:dyDescent="0.5">
      <c r="A545" s="83">
        <v>696235</v>
      </c>
      <c r="B545" s="84"/>
      <c r="C545" s="85" t="s">
        <v>10</v>
      </c>
      <c r="D545" s="86">
        <v>14248</v>
      </c>
      <c r="E545" s="87"/>
      <c r="F545" s="86">
        <v>2941</v>
      </c>
      <c r="G545" s="84">
        <v>41620</v>
      </c>
      <c r="H545" s="84">
        <v>41619</v>
      </c>
      <c r="I545" s="85" t="s">
        <v>1075</v>
      </c>
      <c r="J545" s="88">
        <v>4432.71</v>
      </c>
      <c r="K545" s="88">
        <v>620.58000000000004</v>
      </c>
      <c r="L545" s="89">
        <v>5053.29</v>
      </c>
      <c r="M545" s="82" t="str">
        <f t="shared" si="44"/>
        <v>DC</v>
      </c>
      <c r="N545" s="82" t="s">
        <v>971</v>
      </c>
      <c r="P545" s="75">
        <f>VLOOKUP(F545,[1]!REGTEaflewerdatum,4,0)</f>
        <v>41618</v>
      </c>
      <c r="Q545" s="91">
        <f t="shared" si="40"/>
        <v>41620</v>
      </c>
      <c r="T545" s="94">
        <f t="shared" si="41"/>
        <v>41639</v>
      </c>
      <c r="U545" s="80">
        <f t="shared" si="42"/>
        <v>19</v>
      </c>
      <c r="W545" s="95">
        <f t="shared" si="43"/>
        <v>19</v>
      </c>
    </row>
    <row r="546" spans="1:23" hidden="1" x14ac:dyDescent="0.5">
      <c r="A546" s="83">
        <v>696236</v>
      </c>
      <c r="B546" s="84"/>
      <c r="C546" s="85" t="s">
        <v>10</v>
      </c>
      <c r="D546" s="86">
        <v>14249</v>
      </c>
      <c r="E546" s="87"/>
      <c r="F546" s="86">
        <v>2941</v>
      </c>
      <c r="G546" s="84">
        <v>41620</v>
      </c>
      <c r="H546" s="84">
        <v>41619</v>
      </c>
      <c r="I546" s="85" t="s">
        <v>1075</v>
      </c>
      <c r="J546" s="88">
        <v>1735.6</v>
      </c>
      <c r="K546" s="88">
        <v>242.98</v>
      </c>
      <c r="L546" s="89">
        <v>1978.58</v>
      </c>
      <c r="M546" s="82" t="str">
        <f t="shared" si="44"/>
        <v>DC</v>
      </c>
      <c r="N546" s="82" t="s">
        <v>971</v>
      </c>
      <c r="P546" s="75">
        <f>VLOOKUP(F546,[1]!REGTEaflewerdatum,4,0)</f>
        <v>41618</v>
      </c>
      <c r="Q546" s="91">
        <f t="shared" si="40"/>
        <v>41620</v>
      </c>
      <c r="T546" s="94">
        <f t="shared" si="41"/>
        <v>41639</v>
      </c>
      <c r="U546" s="80">
        <f t="shared" si="42"/>
        <v>19</v>
      </c>
      <c r="W546" s="95">
        <f t="shared" si="43"/>
        <v>19</v>
      </c>
    </row>
    <row r="547" spans="1:23" hidden="1" x14ac:dyDescent="0.5">
      <c r="A547" s="83">
        <v>696237</v>
      </c>
      <c r="B547" s="84"/>
      <c r="C547" s="85" t="s">
        <v>10</v>
      </c>
      <c r="D547" s="86">
        <v>14250</v>
      </c>
      <c r="E547" s="87"/>
      <c r="F547" s="86">
        <v>2902</v>
      </c>
      <c r="G547" s="84">
        <v>41620</v>
      </c>
      <c r="H547" s="84">
        <v>41619</v>
      </c>
      <c r="I547" s="85" t="s">
        <v>1075</v>
      </c>
      <c r="J547" s="88">
        <v>11779.59</v>
      </c>
      <c r="K547" s="88">
        <v>1649.13</v>
      </c>
      <c r="L547" s="89">
        <v>13428.72</v>
      </c>
      <c r="M547" s="82" t="str">
        <f t="shared" si="44"/>
        <v>DC</v>
      </c>
      <c r="N547" s="82" t="s">
        <v>971</v>
      </c>
      <c r="P547" s="75">
        <f>VLOOKUP(F547,[1]!REGTEaflewerdatum,4,0)</f>
        <v>41617</v>
      </c>
      <c r="Q547" s="91">
        <f t="shared" si="40"/>
        <v>41620</v>
      </c>
      <c r="T547" s="94">
        <f t="shared" si="41"/>
        <v>41639</v>
      </c>
      <c r="U547" s="80">
        <f t="shared" si="42"/>
        <v>19</v>
      </c>
      <c r="W547" s="95">
        <f t="shared" si="43"/>
        <v>19</v>
      </c>
    </row>
    <row r="548" spans="1:23" hidden="1" x14ac:dyDescent="0.5">
      <c r="A548" s="83" t="s">
        <v>1174</v>
      </c>
      <c r="B548" s="84"/>
      <c r="C548" s="85" t="s">
        <v>10</v>
      </c>
      <c r="D548" s="86">
        <v>14264</v>
      </c>
      <c r="E548" s="87"/>
      <c r="F548" s="86">
        <v>3005</v>
      </c>
      <c r="G548" s="84">
        <v>41621</v>
      </c>
      <c r="H548" s="84">
        <v>41620</v>
      </c>
      <c r="I548" s="85" t="s">
        <v>1121</v>
      </c>
      <c r="J548" s="88">
        <v>727.95</v>
      </c>
      <c r="K548" s="88">
        <v>0</v>
      </c>
      <c r="L548" s="89">
        <v>727.95</v>
      </c>
      <c r="M548" s="82" t="str">
        <f t="shared" si="44"/>
        <v>DI</v>
      </c>
      <c r="N548" s="82" t="s">
        <v>971</v>
      </c>
      <c r="P548" s="75">
        <f>VLOOKUP(F548,[1]!REGTEaflewerdatum,4,0)</f>
        <v>41620</v>
      </c>
      <c r="Q548" s="91">
        <f t="shared" si="40"/>
        <v>41621</v>
      </c>
      <c r="R548" s="92" t="s">
        <v>329</v>
      </c>
      <c r="S548" s="93">
        <f>G548</f>
        <v>41621</v>
      </c>
      <c r="T548" s="94">
        <f t="shared" si="41"/>
        <v>41628</v>
      </c>
      <c r="U548" s="80">
        <f t="shared" si="42"/>
        <v>7</v>
      </c>
      <c r="W548" s="95">
        <f t="shared" si="43"/>
        <v>7</v>
      </c>
    </row>
    <row r="549" spans="1:23" x14ac:dyDescent="0.5">
      <c r="A549" s="83">
        <v>502853</v>
      </c>
      <c r="B549" s="84"/>
      <c r="C549" s="85" t="s">
        <v>10</v>
      </c>
      <c r="D549" s="86">
        <v>14377</v>
      </c>
      <c r="E549" s="87"/>
      <c r="F549" s="86">
        <v>3010</v>
      </c>
      <c r="G549" s="84">
        <v>41621</v>
      </c>
      <c r="H549" s="84">
        <v>41620</v>
      </c>
      <c r="I549" s="85" t="s">
        <v>22</v>
      </c>
      <c r="J549" s="88">
        <v>293</v>
      </c>
      <c r="K549" s="88">
        <v>41.02</v>
      </c>
      <c r="L549" s="89">
        <v>334.02</v>
      </c>
      <c r="M549" s="82" t="str">
        <f t="shared" si="44"/>
        <v>DS</v>
      </c>
      <c r="N549" s="82" t="s">
        <v>971</v>
      </c>
      <c r="P549" s="75">
        <f>VLOOKUP(F549,[1]!REGTEaflewerdatum,4,0)</f>
        <v>41621</v>
      </c>
      <c r="Q549" s="91" t="str">
        <f t="shared" si="40"/>
        <v>ok</v>
      </c>
      <c r="T549" s="94">
        <f t="shared" si="41"/>
        <v>41651</v>
      </c>
      <c r="U549" s="80">
        <f t="shared" si="42"/>
        <v>30</v>
      </c>
      <c r="W549" s="95">
        <f t="shared" si="43"/>
        <v>30</v>
      </c>
    </row>
    <row r="550" spans="1:23" x14ac:dyDescent="0.5">
      <c r="A550" s="83">
        <v>503026</v>
      </c>
      <c r="B550" s="84"/>
      <c r="C550" s="85" t="s">
        <v>10</v>
      </c>
      <c r="D550" s="86">
        <v>14378</v>
      </c>
      <c r="E550" s="87"/>
      <c r="F550" s="86">
        <v>3010</v>
      </c>
      <c r="G550" s="84">
        <v>41621</v>
      </c>
      <c r="H550" s="84">
        <v>41620</v>
      </c>
      <c r="I550" s="85" t="s">
        <v>22</v>
      </c>
      <c r="J550" s="88">
        <v>9161.2000000000007</v>
      </c>
      <c r="K550" s="88">
        <v>1224.47</v>
      </c>
      <c r="L550" s="89">
        <v>10385.67</v>
      </c>
      <c r="M550" s="82" t="str">
        <f t="shared" si="44"/>
        <v>DS</v>
      </c>
      <c r="N550" s="82" t="s">
        <v>971</v>
      </c>
      <c r="P550" s="75">
        <f>VLOOKUP(F550,[1]!REGTEaflewerdatum,4,0)</f>
        <v>41621</v>
      </c>
      <c r="Q550" s="91" t="str">
        <f t="shared" si="40"/>
        <v>ok</v>
      </c>
      <c r="T550" s="94">
        <f t="shared" si="41"/>
        <v>41651</v>
      </c>
      <c r="U550" s="80">
        <f t="shared" si="42"/>
        <v>30</v>
      </c>
      <c r="W550" s="95">
        <f t="shared" si="43"/>
        <v>30</v>
      </c>
    </row>
    <row r="551" spans="1:23" x14ac:dyDescent="0.5">
      <c r="A551" s="83">
        <v>95476529</v>
      </c>
      <c r="B551" s="84"/>
      <c r="C551" s="85" t="s">
        <v>10</v>
      </c>
      <c r="D551" s="86">
        <v>14257</v>
      </c>
      <c r="E551" s="87"/>
      <c r="F551" s="86">
        <v>3002</v>
      </c>
      <c r="G551" s="84">
        <v>41621</v>
      </c>
      <c r="H551" s="84">
        <v>41618</v>
      </c>
      <c r="I551" s="85" t="s">
        <v>1175</v>
      </c>
      <c r="J551" s="88">
        <v>9818.2900000000009</v>
      </c>
      <c r="K551" s="88">
        <v>1374.56</v>
      </c>
      <c r="L551" s="89">
        <v>11192.85</v>
      </c>
      <c r="M551" s="82" t="str">
        <f t="shared" si="44"/>
        <v>DS</v>
      </c>
      <c r="N551" s="82" t="s">
        <v>971</v>
      </c>
      <c r="P551" s="75">
        <f>VLOOKUP(F551,[1]!REGTEaflewerdatum,4,0)</f>
        <v>41620</v>
      </c>
      <c r="Q551" s="91">
        <f t="shared" si="40"/>
        <v>41621</v>
      </c>
      <c r="T551" s="94">
        <f t="shared" si="41"/>
        <v>41651</v>
      </c>
      <c r="U551" s="80">
        <f t="shared" si="42"/>
        <v>30</v>
      </c>
      <c r="W551" s="95">
        <f t="shared" si="43"/>
        <v>30</v>
      </c>
    </row>
    <row r="552" spans="1:23" x14ac:dyDescent="0.5">
      <c r="A552" s="83">
        <v>11867062</v>
      </c>
      <c r="B552" s="84"/>
      <c r="C552" s="85" t="s">
        <v>10</v>
      </c>
      <c r="D552" s="86">
        <v>14259</v>
      </c>
      <c r="E552" s="87"/>
      <c r="F552" s="86">
        <v>2973</v>
      </c>
      <c r="G552" s="84">
        <v>41621</v>
      </c>
      <c r="H552" s="84">
        <v>41619</v>
      </c>
      <c r="I552" s="85" t="s">
        <v>1113</v>
      </c>
      <c r="J552" s="88">
        <v>13374.06</v>
      </c>
      <c r="K552" s="88">
        <v>617.1</v>
      </c>
      <c r="L552" s="89">
        <v>13991.16</v>
      </c>
      <c r="M552" s="82" t="str">
        <f t="shared" si="44"/>
        <v>DS</v>
      </c>
      <c r="N552" s="82" t="s">
        <v>971</v>
      </c>
      <c r="P552" s="75">
        <f>VLOOKUP(F552,[1]!REGTEaflewerdatum,4,0)</f>
        <v>41620</v>
      </c>
      <c r="Q552" s="91">
        <f t="shared" si="40"/>
        <v>41621</v>
      </c>
      <c r="T552" s="94">
        <f t="shared" si="41"/>
        <v>41651</v>
      </c>
      <c r="U552" s="80">
        <f t="shared" si="42"/>
        <v>30</v>
      </c>
      <c r="W552" s="95">
        <f t="shared" si="43"/>
        <v>30</v>
      </c>
    </row>
    <row r="553" spans="1:23" x14ac:dyDescent="0.5">
      <c r="A553" s="83">
        <v>1210356114</v>
      </c>
      <c r="B553" s="84"/>
      <c r="C553" s="85" t="s">
        <v>10</v>
      </c>
      <c r="D553" s="86">
        <v>14379</v>
      </c>
      <c r="E553" s="87"/>
      <c r="F553" s="86">
        <v>2994</v>
      </c>
      <c r="G553" s="84">
        <v>41621</v>
      </c>
      <c r="H553" s="84">
        <v>41621</v>
      </c>
      <c r="I553" s="85" t="s">
        <v>1105</v>
      </c>
      <c r="J553" s="88">
        <v>0</v>
      </c>
      <c r="K553" s="88">
        <v>0</v>
      </c>
      <c r="L553" s="89">
        <v>0</v>
      </c>
      <c r="M553" s="82" t="str">
        <f t="shared" si="44"/>
        <v>DS</v>
      </c>
      <c r="N553" s="82" t="s">
        <v>971</v>
      </c>
      <c r="P553" s="75">
        <f>VLOOKUP(F553,[1]!REGTEaflewerdatum,4,0)</f>
        <v>41624</v>
      </c>
      <c r="Q553" s="91">
        <f t="shared" si="40"/>
        <v>41621</v>
      </c>
      <c r="T553" s="94">
        <f t="shared" si="41"/>
        <v>41651</v>
      </c>
      <c r="U553" s="80">
        <f t="shared" si="42"/>
        <v>30</v>
      </c>
      <c r="W553" s="95">
        <f t="shared" si="43"/>
        <v>30</v>
      </c>
    </row>
    <row r="554" spans="1:23" x14ac:dyDescent="0.5">
      <c r="A554" s="83">
        <v>1210356165</v>
      </c>
      <c r="B554" s="84"/>
      <c r="C554" s="85" t="s">
        <v>10</v>
      </c>
      <c r="D554" s="86">
        <v>14380</v>
      </c>
      <c r="E554" s="87"/>
      <c r="F554" s="86">
        <v>2994</v>
      </c>
      <c r="G554" s="84">
        <v>41621</v>
      </c>
      <c r="H554" s="84">
        <v>41621</v>
      </c>
      <c r="I554" s="85" t="s">
        <v>1105</v>
      </c>
      <c r="J554" s="88">
        <v>44109.599999999999</v>
      </c>
      <c r="K554" s="88">
        <v>6175.34</v>
      </c>
      <c r="L554" s="89">
        <v>50284.94</v>
      </c>
      <c r="M554" s="82" t="str">
        <f t="shared" si="44"/>
        <v>DS</v>
      </c>
      <c r="N554" s="82" t="s">
        <v>971</v>
      </c>
      <c r="P554" s="75">
        <f>VLOOKUP(F554,[1]!REGTEaflewerdatum,4,0)</f>
        <v>41624</v>
      </c>
      <c r="Q554" s="91">
        <f t="shared" si="40"/>
        <v>41621</v>
      </c>
      <c r="T554" s="94">
        <f t="shared" si="41"/>
        <v>41651</v>
      </c>
      <c r="U554" s="80">
        <f t="shared" si="42"/>
        <v>30</v>
      </c>
      <c r="W554" s="95">
        <f t="shared" si="43"/>
        <v>30</v>
      </c>
    </row>
    <row r="555" spans="1:23" x14ac:dyDescent="0.5">
      <c r="A555" s="83">
        <v>8170292194</v>
      </c>
      <c r="B555" s="84"/>
      <c r="C555" s="85" t="s">
        <v>10</v>
      </c>
      <c r="D555" s="86">
        <v>14260</v>
      </c>
      <c r="E555" s="87"/>
      <c r="F555" s="86">
        <v>2974</v>
      </c>
      <c r="G555" s="84">
        <v>41621</v>
      </c>
      <c r="H555" s="84">
        <v>41619</v>
      </c>
      <c r="I555" s="85" t="s">
        <v>26</v>
      </c>
      <c r="J555" s="88">
        <v>17332.05</v>
      </c>
      <c r="K555" s="88">
        <v>2426.4899999999998</v>
      </c>
      <c r="L555" s="89">
        <v>19758.54</v>
      </c>
      <c r="M555" s="82" t="str">
        <f t="shared" si="44"/>
        <v>DS</v>
      </c>
      <c r="N555" s="82" t="s">
        <v>971</v>
      </c>
      <c r="P555" s="75">
        <f>VLOOKUP(F555,[1]!REGTEaflewerdatum,4,0)</f>
        <v>41620</v>
      </c>
      <c r="Q555" s="91">
        <f t="shared" si="40"/>
        <v>41621</v>
      </c>
      <c r="T555" s="94">
        <f t="shared" si="41"/>
        <v>41651</v>
      </c>
      <c r="U555" s="80">
        <f t="shared" si="42"/>
        <v>30</v>
      </c>
      <c r="W555" s="95">
        <f t="shared" si="43"/>
        <v>30</v>
      </c>
    </row>
    <row r="556" spans="1:23" x14ac:dyDescent="0.5">
      <c r="A556" s="83">
        <v>8170292194</v>
      </c>
      <c r="B556" s="84"/>
      <c r="C556" s="85" t="s">
        <v>15</v>
      </c>
      <c r="D556" s="86">
        <v>14261</v>
      </c>
      <c r="E556" s="87"/>
      <c r="F556" s="86">
        <v>2974</v>
      </c>
      <c r="G556" s="84">
        <v>41621</v>
      </c>
      <c r="H556" s="84">
        <v>41619</v>
      </c>
      <c r="I556" s="85" t="s">
        <v>26</v>
      </c>
      <c r="J556" s="88">
        <v>-882.69</v>
      </c>
      <c r="K556" s="88">
        <v>-123.58</v>
      </c>
      <c r="L556" s="89">
        <v>-1006.27</v>
      </c>
      <c r="M556" s="82" t="str">
        <f t="shared" si="44"/>
        <v>DS</v>
      </c>
      <c r="P556" s="75">
        <f>VLOOKUP(F556,[1]!REGTEaflewerdatum,4,0)</f>
        <v>41620</v>
      </c>
      <c r="Q556" s="91">
        <f t="shared" si="40"/>
        <v>41621</v>
      </c>
      <c r="T556" s="94">
        <f t="shared" si="41"/>
        <v>41651</v>
      </c>
      <c r="U556" s="80">
        <f t="shared" si="42"/>
        <v>30</v>
      </c>
      <c r="W556" s="95">
        <f t="shared" si="43"/>
        <v>30</v>
      </c>
    </row>
    <row r="557" spans="1:23" x14ac:dyDescent="0.5">
      <c r="A557" s="83" t="s">
        <v>225</v>
      </c>
      <c r="B557" s="84">
        <v>41642</v>
      </c>
      <c r="C557" s="85" t="s">
        <v>10</v>
      </c>
      <c r="D557" s="86">
        <v>14263</v>
      </c>
      <c r="E557" s="87"/>
      <c r="F557" s="86">
        <v>3004</v>
      </c>
      <c r="G557" s="84">
        <v>41621</v>
      </c>
      <c r="H557" s="84">
        <v>41620</v>
      </c>
      <c r="I557" s="85" t="s">
        <v>1176</v>
      </c>
      <c r="J557" s="88">
        <v>15676.29</v>
      </c>
      <c r="K557" s="88">
        <v>2194.6799999999998</v>
      </c>
      <c r="L557" s="89">
        <v>17870.97</v>
      </c>
      <c r="M557" s="82" t="str">
        <f t="shared" si="44"/>
        <v>DS</v>
      </c>
      <c r="N557" s="82" t="s">
        <v>971</v>
      </c>
      <c r="P557" s="75">
        <f>VLOOKUP(F557,[1]!REGTEaflewerdatum,4,0)</f>
        <v>41620</v>
      </c>
      <c r="Q557" s="91">
        <f t="shared" si="40"/>
        <v>41621</v>
      </c>
      <c r="T557" s="94">
        <f t="shared" si="41"/>
        <v>41651</v>
      </c>
      <c r="U557" s="80">
        <f t="shared" si="42"/>
        <v>30</v>
      </c>
      <c r="W557" s="95">
        <f t="shared" si="43"/>
        <v>41672</v>
      </c>
    </row>
    <row r="558" spans="1:23" x14ac:dyDescent="0.5">
      <c r="A558" s="83" t="s">
        <v>224</v>
      </c>
      <c r="B558" s="84"/>
      <c r="C558" s="85" t="s">
        <v>10</v>
      </c>
      <c r="D558" s="86">
        <v>14262</v>
      </c>
      <c r="E558" s="87"/>
      <c r="F558" s="86">
        <v>2944</v>
      </c>
      <c r="G558" s="84">
        <v>41621</v>
      </c>
      <c r="H558" s="84">
        <v>41620</v>
      </c>
      <c r="I558" s="85" t="s">
        <v>1161</v>
      </c>
      <c r="J558" s="88">
        <v>18493</v>
      </c>
      <c r="K558" s="88">
        <v>1641.78</v>
      </c>
      <c r="L558" s="89">
        <v>20134.78</v>
      </c>
      <c r="M558" s="82" t="str">
        <f t="shared" si="44"/>
        <v>DS</v>
      </c>
      <c r="N558" s="82" t="s">
        <v>971</v>
      </c>
      <c r="P558" s="75">
        <f>VLOOKUP(F558,[1]!REGTEaflewerdatum,4,0)</f>
        <v>41620</v>
      </c>
      <c r="Q558" s="91">
        <f t="shared" si="40"/>
        <v>41621</v>
      </c>
      <c r="T558" s="94">
        <f t="shared" si="41"/>
        <v>41651</v>
      </c>
      <c r="U558" s="80">
        <f t="shared" si="42"/>
        <v>30</v>
      </c>
      <c r="W558" s="95">
        <f t="shared" si="43"/>
        <v>30</v>
      </c>
    </row>
    <row r="559" spans="1:23" x14ac:dyDescent="0.5">
      <c r="A559" s="83">
        <v>6037924955</v>
      </c>
      <c r="B559" s="84"/>
      <c r="C559" s="85" t="s">
        <v>10</v>
      </c>
      <c r="D559" s="86">
        <v>14258</v>
      </c>
      <c r="E559" s="87"/>
      <c r="F559" s="86">
        <v>2995</v>
      </c>
      <c r="G559" s="84">
        <v>41621</v>
      </c>
      <c r="H559" s="84">
        <v>41620</v>
      </c>
      <c r="I559" s="85" t="s">
        <v>1109</v>
      </c>
      <c r="J559" s="88">
        <v>219.04</v>
      </c>
      <c r="K559" s="88">
        <v>18.57</v>
      </c>
      <c r="L559" s="89">
        <v>237.61</v>
      </c>
      <c r="M559" s="82" t="str">
        <f t="shared" si="44"/>
        <v>DS</v>
      </c>
      <c r="N559" s="82" t="s">
        <v>971</v>
      </c>
      <c r="P559" s="75">
        <f>VLOOKUP(F559,[1]!REGTEaflewerdatum,4,0)</f>
        <v>41620</v>
      </c>
      <c r="Q559" s="91">
        <f t="shared" si="40"/>
        <v>41621</v>
      </c>
      <c r="T559" s="94">
        <f t="shared" si="41"/>
        <v>41651</v>
      </c>
      <c r="U559" s="80">
        <f t="shared" si="42"/>
        <v>30</v>
      </c>
      <c r="W559" s="95">
        <f t="shared" si="43"/>
        <v>30</v>
      </c>
    </row>
    <row r="560" spans="1:23" x14ac:dyDescent="0.5">
      <c r="A560" s="83" t="s">
        <v>226</v>
      </c>
      <c r="B560" s="84"/>
      <c r="C560" s="85" t="s">
        <v>10</v>
      </c>
      <c r="D560" s="86">
        <v>14376</v>
      </c>
      <c r="E560" s="87"/>
      <c r="F560" s="86">
        <v>2960</v>
      </c>
      <c r="G560" s="84">
        <v>41621</v>
      </c>
      <c r="H560" s="84">
        <v>41618</v>
      </c>
      <c r="I560" s="85" t="s">
        <v>1162</v>
      </c>
      <c r="J560" s="88">
        <v>12331.52</v>
      </c>
      <c r="K560" s="88">
        <v>1726.4</v>
      </c>
      <c r="L560" s="89">
        <v>14057.92</v>
      </c>
      <c r="M560" s="82" t="str">
        <f t="shared" si="44"/>
        <v>DS</v>
      </c>
      <c r="N560" s="82" t="s">
        <v>971</v>
      </c>
      <c r="P560" s="75">
        <f>VLOOKUP(F560,[1]!REGTEaflewerdatum,4,0)</f>
        <v>41618</v>
      </c>
      <c r="Q560" s="91">
        <f t="shared" si="40"/>
        <v>41621</v>
      </c>
      <c r="T560" s="94">
        <f t="shared" si="41"/>
        <v>41651</v>
      </c>
      <c r="U560" s="80">
        <f t="shared" si="42"/>
        <v>30</v>
      </c>
      <c r="W560" s="95">
        <f t="shared" si="43"/>
        <v>30</v>
      </c>
    </row>
    <row r="561" spans="1:23" x14ac:dyDescent="0.5">
      <c r="A561" s="83">
        <v>211018</v>
      </c>
      <c r="B561" s="84"/>
      <c r="C561" s="85" t="s">
        <v>10</v>
      </c>
      <c r="D561" s="86">
        <v>14266</v>
      </c>
      <c r="E561" s="87"/>
      <c r="F561" s="86">
        <v>3006</v>
      </c>
      <c r="G561" s="84">
        <v>41621</v>
      </c>
      <c r="H561" s="84">
        <v>41620</v>
      </c>
      <c r="I561" s="85" t="s">
        <v>1114</v>
      </c>
      <c r="J561" s="88">
        <v>261.12</v>
      </c>
      <c r="K561" s="88">
        <v>12.2</v>
      </c>
      <c r="L561" s="89">
        <v>273.32</v>
      </c>
      <c r="M561" s="82" t="str">
        <f t="shared" si="44"/>
        <v>DS</v>
      </c>
      <c r="N561" s="82" t="s">
        <v>971</v>
      </c>
      <c r="P561" s="75">
        <f>VLOOKUP(F561,[1]!REGTEaflewerdatum,4,0)</f>
        <v>41620</v>
      </c>
      <c r="Q561" s="91">
        <f t="shared" si="40"/>
        <v>41621</v>
      </c>
      <c r="T561" s="94">
        <f t="shared" si="41"/>
        <v>41651</v>
      </c>
      <c r="U561" s="80">
        <f t="shared" si="42"/>
        <v>30</v>
      </c>
      <c r="W561" s="95">
        <f t="shared" si="43"/>
        <v>30</v>
      </c>
    </row>
    <row r="562" spans="1:23" x14ac:dyDescent="0.5">
      <c r="A562" s="83" t="s">
        <v>227</v>
      </c>
      <c r="B562" s="84"/>
      <c r="C562" s="85" t="s">
        <v>10</v>
      </c>
      <c r="D562" s="86">
        <v>14265</v>
      </c>
      <c r="E562" s="87"/>
      <c r="F562" s="86">
        <v>3003</v>
      </c>
      <c r="G562" s="84">
        <v>41621</v>
      </c>
      <c r="H562" s="84">
        <v>41619</v>
      </c>
      <c r="I562" s="85" t="s">
        <v>1177</v>
      </c>
      <c r="J562" s="88">
        <v>28385.32</v>
      </c>
      <c r="K562" s="88">
        <v>3973.94</v>
      </c>
      <c r="L562" s="89">
        <v>32359.26</v>
      </c>
      <c r="M562" s="82" t="str">
        <f t="shared" si="44"/>
        <v>DS</v>
      </c>
      <c r="N562" s="82" t="s">
        <v>971</v>
      </c>
      <c r="P562" s="75">
        <f>VLOOKUP(F562,[1]!REGTEaflewerdatum,4,0)</f>
        <v>41619</v>
      </c>
      <c r="Q562" s="91">
        <f t="shared" si="40"/>
        <v>41621</v>
      </c>
      <c r="T562" s="94">
        <f t="shared" si="41"/>
        <v>41651</v>
      </c>
      <c r="U562" s="80">
        <f t="shared" si="42"/>
        <v>30</v>
      </c>
      <c r="W562" s="95">
        <f t="shared" si="43"/>
        <v>30</v>
      </c>
    </row>
    <row r="563" spans="1:23" hidden="1" x14ac:dyDescent="0.5">
      <c r="A563" s="83">
        <v>699183</v>
      </c>
      <c r="B563" s="84"/>
      <c r="C563" s="85" t="s">
        <v>10</v>
      </c>
      <c r="D563" s="86">
        <v>14407</v>
      </c>
      <c r="E563" s="87"/>
      <c r="F563" s="86">
        <v>2642</v>
      </c>
      <c r="G563" s="84">
        <v>41624</v>
      </c>
      <c r="H563" s="84">
        <v>41623</v>
      </c>
      <c r="I563" s="85" t="s">
        <v>24</v>
      </c>
      <c r="J563" s="88">
        <v>5650.75</v>
      </c>
      <c r="K563" s="88">
        <v>223.97</v>
      </c>
      <c r="L563" s="89">
        <v>5874.72</v>
      </c>
      <c r="M563" s="82" t="str">
        <f t="shared" si="44"/>
        <v>DC</v>
      </c>
      <c r="N563" s="82" t="s">
        <v>971</v>
      </c>
      <c r="P563" s="75">
        <f>VLOOKUP(F563,[1]!REGTEaflewerdatum,4,0)</f>
        <v>41624</v>
      </c>
      <c r="Q563" s="91" t="str">
        <f t="shared" si="40"/>
        <v>ok</v>
      </c>
      <c r="T563" s="94">
        <f t="shared" si="41"/>
        <v>41643</v>
      </c>
      <c r="U563" s="80">
        <f t="shared" si="42"/>
        <v>19</v>
      </c>
      <c r="W563" s="95">
        <f t="shared" si="43"/>
        <v>19</v>
      </c>
    </row>
    <row r="564" spans="1:23" hidden="1" x14ac:dyDescent="0.5">
      <c r="A564" s="83">
        <v>699183</v>
      </c>
      <c r="B564" s="84"/>
      <c r="C564" s="85" t="s">
        <v>15</v>
      </c>
      <c r="D564" s="86">
        <v>14486</v>
      </c>
      <c r="E564" s="87"/>
      <c r="F564" s="86">
        <v>2642</v>
      </c>
      <c r="G564" s="84">
        <v>41624</v>
      </c>
      <c r="H564" s="84">
        <v>41623</v>
      </c>
      <c r="I564" s="85" t="s">
        <v>24</v>
      </c>
      <c r="J564" s="88">
        <v>-1599.62</v>
      </c>
      <c r="K564" s="88">
        <v>-223.95</v>
      </c>
      <c r="L564" s="89">
        <v>-1823.57</v>
      </c>
      <c r="M564" s="82" t="str">
        <f t="shared" si="44"/>
        <v>DC</v>
      </c>
      <c r="P564" s="75">
        <f>VLOOKUP(F564,[1]!REGTEaflewerdatum,4,0)</f>
        <v>41624</v>
      </c>
      <c r="Q564" s="91" t="str">
        <f t="shared" si="40"/>
        <v>ok</v>
      </c>
      <c r="T564" s="94">
        <f t="shared" si="41"/>
        <v>41643</v>
      </c>
      <c r="U564" s="80">
        <f t="shared" si="42"/>
        <v>19</v>
      </c>
      <c r="W564" s="95">
        <f t="shared" si="43"/>
        <v>19</v>
      </c>
    </row>
    <row r="565" spans="1:23" hidden="1" x14ac:dyDescent="0.5">
      <c r="A565" s="83">
        <v>699400</v>
      </c>
      <c r="B565" s="84"/>
      <c r="C565" s="85" t="s">
        <v>10</v>
      </c>
      <c r="D565" s="86">
        <v>14411</v>
      </c>
      <c r="E565" s="87"/>
      <c r="F565" s="86">
        <v>3001</v>
      </c>
      <c r="G565" s="84">
        <v>41624</v>
      </c>
      <c r="H565" s="84">
        <v>41623</v>
      </c>
      <c r="I565" s="85" t="s">
        <v>24</v>
      </c>
      <c r="J565" s="88">
        <v>17105.97</v>
      </c>
      <c r="K565" s="88">
        <v>2394.84</v>
      </c>
      <c r="L565" s="89">
        <v>19500.810000000001</v>
      </c>
      <c r="M565" s="82" t="str">
        <f t="shared" si="44"/>
        <v>DC</v>
      </c>
      <c r="N565" s="82" t="s">
        <v>971</v>
      </c>
      <c r="P565" s="75">
        <f>VLOOKUP(F565,[1]!REGTEaflewerdatum,4,0)</f>
        <v>41624</v>
      </c>
      <c r="Q565" s="91" t="str">
        <f t="shared" si="40"/>
        <v>ok</v>
      </c>
      <c r="T565" s="94">
        <f t="shared" si="41"/>
        <v>41643</v>
      </c>
      <c r="U565" s="80">
        <f t="shared" si="42"/>
        <v>19</v>
      </c>
      <c r="W565" s="95">
        <f t="shared" si="43"/>
        <v>19</v>
      </c>
    </row>
    <row r="566" spans="1:23" hidden="1" x14ac:dyDescent="0.5">
      <c r="A566" s="83">
        <v>699401</v>
      </c>
      <c r="B566" s="84"/>
      <c r="C566" s="85" t="s">
        <v>10</v>
      </c>
      <c r="D566" s="86">
        <v>14412</v>
      </c>
      <c r="E566" s="87"/>
      <c r="F566" s="86">
        <v>3007</v>
      </c>
      <c r="G566" s="84">
        <v>41624</v>
      </c>
      <c r="H566" s="84">
        <v>41623</v>
      </c>
      <c r="I566" s="85" t="s">
        <v>24</v>
      </c>
      <c r="J566" s="88">
        <v>126526.06</v>
      </c>
      <c r="K566" s="88">
        <v>14054.8</v>
      </c>
      <c r="L566" s="89">
        <v>140580.85999999999</v>
      </c>
      <c r="M566" s="82" t="str">
        <f t="shared" si="44"/>
        <v>DC</v>
      </c>
      <c r="N566" s="82" t="s">
        <v>971</v>
      </c>
      <c r="P566" s="75">
        <f>VLOOKUP(F566,[1]!REGTEaflewerdatum,4,0)</f>
        <v>41624</v>
      </c>
      <c r="Q566" s="91" t="str">
        <f t="shared" si="40"/>
        <v>ok</v>
      </c>
      <c r="T566" s="94">
        <f t="shared" si="41"/>
        <v>41643</v>
      </c>
      <c r="U566" s="80">
        <f t="shared" si="42"/>
        <v>19</v>
      </c>
      <c r="W566" s="95">
        <f t="shared" si="43"/>
        <v>19</v>
      </c>
    </row>
    <row r="567" spans="1:23" hidden="1" x14ac:dyDescent="0.5">
      <c r="A567" s="83">
        <v>699401</v>
      </c>
      <c r="B567" s="84"/>
      <c r="C567" s="85" t="s">
        <v>15</v>
      </c>
      <c r="D567" s="86">
        <v>14422</v>
      </c>
      <c r="E567" s="87"/>
      <c r="F567" s="86">
        <v>3007</v>
      </c>
      <c r="G567" s="84">
        <v>41624</v>
      </c>
      <c r="H567" s="84">
        <v>41623</v>
      </c>
      <c r="I567" s="85" t="s">
        <v>24</v>
      </c>
      <c r="J567" s="88">
        <v>-1494.59</v>
      </c>
      <c r="K567" s="88">
        <v>-209.24</v>
      </c>
      <c r="L567" s="89">
        <v>-1703.83</v>
      </c>
      <c r="M567" s="82" t="str">
        <f t="shared" si="44"/>
        <v>DC</v>
      </c>
      <c r="P567" s="75">
        <f>VLOOKUP(F567,[1]!REGTEaflewerdatum,4,0)</f>
        <v>41624</v>
      </c>
      <c r="Q567" s="91" t="str">
        <f t="shared" si="40"/>
        <v>ok</v>
      </c>
      <c r="T567" s="94">
        <f t="shared" si="41"/>
        <v>41643</v>
      </c>
      <c r="U567" s="80">
        <f t="shared" si="42"/>
        <v>19</v>
      </c>
      <c r="W567" s="95">
        <f t="shared" si="43"/>
        <v>19</v>
      </c>
    </row>
    <row r="568" spans="1:23" hidden="1" x14ac:dyDescent="0.5">
      <c r="A568" s="83">
        <v>699404</v>
      </c>
      <c r="B568" s="84"/>
      <c r="C568" s="85" t="s">
        <v>10</v>
      </c>
      <c r="D568" s="86">
        <v>14415</v>
      </c>
      <c r="E568" s="87"/>
      <c r="F568" s="86">
        <v>2642</v>
      </c>
      <c r="G568" s="84">
        <v>41624</v>
      </c>
      <c r="H568" s="84">
        <v>41623</v>
      </c>
      <c r="I568" s="85" t="s">
        <v>24</v>
      </c>
      <c r="J568" s="88">
        <v>69975</v>
      </c>
      <c r="K568" s="88">
        <v>9796.5</v>
      </c>
      <c r="L568" s="89">
        <v>79771.5</v>
      </c>
      <c r="M568" s="82" t="str">
        <f t="shared" si="44"/>
        <v>DC</v>
      </c>
      <c r="N568" s="82" t="s">
        <v>971</v>
      </c>
      <c r="P568" s="75">
        <f>VLOOKUP(F568,[1]!REGTEaflewerdatum,4,0)</f>
        <v>41624</v>
      </c>
      <c r="Q568" s="91" t="str">
        <f t="shared" si="40"/>
        <v>ok</v>
      </c>
      <c r="T568" s="94">
        <f t="shared" si="41"/>
        <v>41643</v>
      </c>
      <c r="U568" s="80">
        <f t="shared" si="42"/>
        <v>19</v>
      </c>
      <c r="W568" s="95">
        <f t="shared" si="43"/>
        <v>19</v>
      </c>
    </row>
    <row r="569" spans="1:23" hidden="1" x14ac:dyDescent="0.5">
      <c r="A569" s="83">
        <v>699404</v>
      </c>
      <c r="B569" s="84"/>
      <c r="C569" s="85" t="s">
        <v>15</v>
      </c>
      <c r="D569" s="86">
        <v>14425</v>
      </c>
      <c r="E569" s="87"/>
      <c r="F569" s="86">
        <v>2642</v>
      </c>
      <c r="G569" s="84">
        <v>41624</v>
      </c>
      <c r="H569" s="84">
        <v>41623</v>
      </c>
      <c r="I569" s="85" t="s">
        <v>24</v>
      </c>
      <c r="J569" s="88">
        <v>0</v>
      </c>
      <c r="K569" s="88">
        <v>0</v>
      </c>
      <c r="L569" s="89">
        <v>0</v>
      </c>
      <c r="M569" s="82" t="str">
        <f t="shared" si="44"/>
        <v>DC</v>
      </c>
      <c r="P569" s="75">
        <f>VLOOKUP(F569,[1]!REGTEaflewerdatum,4,0)</f>
        <v>41624</v>
      </c>
      <c r="Q569" s="91" t="str">
        <f t="shared" si="40"/>
        <v>ok</v>
      </c>
      <c r="T569" s="94">
        <f t="shared" si="41"/>
        <v>41643</v>
      </c>
      <c r="U569" s="80">
        <f t="shared" si="42"/>
        <v>19</v>
      </c>
      <c r="W569" s="95">
        <f t="shared" si="43"/>
        <v>19</v>
      </c>
    </row>
    <row r="570" spans="1:23" hidden="1" x14ac:dyDescent="0.5">
      <c r="A570" s="83">
        <v>699405</v>
      </c>
      <c r="B570" s="84"/>
      <c r="C570" s="85" t="s">
        <v>10</v>
      </c>
      <c r="D570" s="86">
        <v>14416</v>
      </c>
      <c r="E570" s="87"/>
      <c r="F570" s="86">
        <v>2997</v>
      </c>
      <c r="G570" s="84">
        <v>41624</v>
      </c>
      <c r="H570" s="84">
        <v>41623</v>
      </c>
      <c r="I570" s="85" t="s">
        <v>24</v>
      </c>
      <c r="J570" s="88">
        <v>39559.74</v>
      </c>
      <c r="K570" s="88">
        <v>4901.16</v>
      </c>
      <c r="L570" s="89">
        <v>44460.9</v>
      </c>
      <c r="M570" s="82" t="str">
        <f t="shared" si="44"/>
        <v>DC</v>
      </c>
      <c r="N570" s="82" t="s">
        <v>971</v>
      </c>
      <c r="P570" s="75">
        <f>VLOOKUP(F570,[1]!REGTEaflewerdatum,4,0)</f>
        <v>41624</v>
      </c>
      <c r="Q570" s="91" t="str">
        <f t="shared" si="40"/>
        <v>ok</v>
      </c>
      <c r="T570" s="94">
        <f t="shared" si="41"/>
        <v>41643</v>
      </c>
      <c r="U570" s="80">
        <f t="shared" si="42"/>
        <v>19</v>
      </c>
      <c r="W570" s="95">
        <f t="shared" si="43"/>
        <v>19</v>
      </c>
    </row>
    <row r="571" spans="1:23" hidden="1" x14ac:dyDescent="0.5">
      <c r="A571" s="83">
        <v>699405</v>
      </c>
      <c r="B571" s="84"/>
      <c r="C571" s="85" t="s">
        <v>15</v>
      </c>
      <c r="D571" s="86">
        <v>14423</v>
      </c>
      <c r="E571" s="87"/>
      <c r="F571" s="86">
        <v>2997</v>
      </c>
      <c r="G571" s="84">
        <v>41624</v>
      </c>
      <c r="H571" s="84">
        <v>41623</v>
      </c>
      <c r="I571" s="85" t="s">
        <v>24</v>
      </c>
      <c r="J571" s="88">
        <v>-5104.83</v>
      </c>
      <c r="K571" s="88">
        <v>-714.68</v>
      </c>
      <c r="L571" s="89">
        <v>-5819.51</v>
      </c>
      <c r="M571" s="82" t="str">
        <f t="shared" si="44"/>
        <v>DC</v>
      </c>
      <c r="P571" s="75">
        <f>VLOOKUP(F571,[1]!REGTEaflewerdatum,4,0)</f>
        <v>41624</v>
      </c>
      <c r="Q571" s="91" t="str">
        <f t="shared" si="40"/>
        <v>ok</v>
      </c>
      <c r="T571" s="94">
        <f t="shared" si="41"/>
        <v>41643</v>
      </c>
      <c r="U571" s="80">
        <f t="shared" si="42"/>
        <v>19</v>
      </c>
      <c r="W571" s="95">
        <f t="shared" si="43"/>
        <v>19</v>
      </c>
    </row>
    <row r="572" spans="1:23" hidden="1" x14ac:dyDescent="0.5">
      <c r="A572" s="83">
        <v>699406</v>
      </c>
      <c r="B572" s="84"/>
      <c r="C572" s="85" t="s">
        <v>10</v>
      </c>
      <c r="D572" s="86">
        <v>14417</v>
      </c>
      <c r="E572" s="87"/>
      <c r="F572" s="86">
        <v>2998</v>
      </c>
      <c r="G572" s="84">
        <v>41624</v>
      </c>
      <c r="H572" s="84">
        <v>41623</v>
      </c>
      <c r="I572" s="85" t="s">
        <v>24</v>
      </c>
      <c r="J572" s="88">
        <v>6262.85</v>
      </c>
      <c r="K572" s="88">
        <v>0</v>
      </c>
      <c r="L572" s="89">
        <v>6262.85</v>
      </c>
      <c r="M572" s="82" t="str">
        <f t="shared" si="44"/>
        <v>DC</v>
      </c>
      <c r="N572" s="82" t="s">
        <v>971</v>
      </c>
      <c r="P572" s="75">
        <f>VLOOKUP(F572,[1]!REGTEaflewerdatum,4,0)</f>
        <v>41624</v>
      </c>
      <c r="Q572" s="91" t="str">
        <f t="shared" si="40"/>
        <v>ok</v>
      </c>
      <c r="T572" s="94">
        <f t="shared" si="41"/>
        <v>41643</v>
      </c>
      <c r="U572" s="80">
        <f t="shared" si="42"/>
        <v>19</v>
      </c>
      <c r="W572" s="95">
        <f t="shared" si="43"/>
        <v>19</v>
      </c>
    </row>
    <row r="573" spans="1:23" hidden="1" x14ac:dyDescent="0.5">
      <c r="A573" s="83">
        <v>699407</v>
      </c>
      <c r="B573" s="84"/>
      <c r="C573" s="85" t="s">
        <v>10</v>
      </c>
      <c r="D573" s="86">
        <v>14418</v>
      </c>
      <c r="E573" s="87"/>
      <c r="F573" s="86">
        <v>2997</v>
      </c>
      <c r="G573" s="84">
        <v>41624</v>
      </c>
      <c r="H573" s="84">
        <v>41623</v>
      </c>
      <c r="I573" s="85" t="s">
        <v>24</v>
      </c>
      <c r="J573" s="88">
        <v>5268.69</v>
      </c>
      <c r="K573" s="88">
        <v>535.88</v>
      </c>
      <c r="L573" s="89">
        <v>5804.57</v>
      </c>
      <c r="M573" s="82" t="str">
        <f t="shared" si="44"/>
        <v>DC</v>
      </c>
      <c r="N573" s="82" t="s">
        <v>971</v>
      </c>
      <c r="P573" s="75">
        <f>VLOOKUP(F573,[1]!REGTEaflewerdatum,4,0)</f>
        <v>41624</v>
      </c>
      <c r="Q573" s="91" t="str">
        <f t="shared" si="40"/>
        <v>ok</v>
      </c>
      <c r="T573" s="94">
        <f t="shared" si="41"/>
        <v>41643</v>
      </c>
      <c r="U573" s="80">
        <f t="shared" si="42"/>
        <v>19</v>
      </c>
      <c r="W573" s="95">
        <f t="shared" si="43"/>
        <v>19</v>
      </c>
    </row>
    <row r="574" spans="1:23" hidden="1" x14ac:dyDescent="0.5">
      <c r="A574" s="83">
        <v>699407</v>
      </c>
      <c r="B574" s="84"/>
      <c r="C574" s="85" t="s">
        <v>15</v>
      </c>
      <c r="D574" s="86">
        <v>14424</v>
      </c>
      <c r="E574" s="87"/>
      <c r="F574" s="86">
        <v>2997</v>
      </c>
      <c r="G574" s="84">
        <v>41624</v>
      </c>
      <c r="H574" s="84">
        <v>41623</v>
      </c>
      <c r="I574" s="85" t="s">
        <v>24</v>
      </c>
      <c r="J574" s="88">
        <v>-456.77</v>
      </c>
      <c r="K574" s="88">
        <v>-63.95</v>
      </c>
      <c r="L574" s="89">
        <v>-520.72</v>
      </c>
      <c r="M574" s="82" t="str">
        <f t="shared" si="44"/>
        <v>DC</v>
      </c>
      <c r="P574" s="75">
        <f>VLOOKUP(F574,[1]!REGTEaflewerdatum,4,0)</f>
        <v>41624</v>
      </c>
      <c r="Q574" s="91" t="str">
        <f t="shared" ref="Q574:Q637" si="45">IF(P574=G574,"ok",G574)</f>
        <v>ok</v>
      </c>
      <c r="T574" s="94">
        <f t="shared" ref="T574:T637" si="46">G574+U574</f>
        <v>41643</v>
      </c>
      <c r="U574" s="80">
        <f t="shared" ref="U574:U637" si="47">VLOOKUP(I574,verskaffersterme,2,0)</f>
        <v>19</v>
      </c>
      <c r="W574" s="95">
        <f t="shared" ref="W574:W637" si="48">B574+U574</f>
        <v>19</v>
      </c>
    </row>
    <row r="575" spans="1:23" hidden="1" x14ac:dyDescent="0.5">
      <c r="A575" s="83">
        <v>699408</v>
      </c>
      <c r="B575" s="84"/>
      <c r="C575" s="85" t="s">
        <v>10</v>
      </c>
      <c r="D575" s="86">
        <v>14419</v>
      </c>
      <c r="E575" s="87"/>
      <c r="F575" s="86">
        <v>2998</v>
      </c>
      <c r="G575" s="84">
        <v>41624</v>
      </c>
      <c r="H575" s="84">
        <v>41623</v>
      </c>
      <c r="I575" s="85" t="s">
        <v>24</v>
      </c>
      <c r="J575" s="88">
        <v>11336.82</v>
      </c>
      <c r="K575" s="88">
        <v>0</v>
      </c>
      <c r="L575" s="89">
        <v>11336.82</v>
      </c>
      <c r="M575" s="82" t="str">
        <f t="shared" si="44"/>
        <v>DC</v>
      </c>
      <c r="N575" s="82" t="s">
        <v>971</v>
      </c>
      <c r="P575" s="75">
        <f>VLOOKUP(F575,[1]!REGTEaflewerdatum,4,0)</f>
        <v>41624</v>
      </c>
      <c r="Q575" s="91" t="str">
        <f t="shared" si="45"/>
        <v>ok</v>
      </c>
      <c r="T575" s="94">
        <f t="shared" si="46"/>
        <v>41643</v>
      </c>
      <c r="U575" s="80">
        <f t="shared" si="47"/>
        <v>19</v>
      </c>
      <c r="W575" s="95">
        <f t="shared" si="48"/>
        <v>19</v>
      </c>
    </row>
    <row r="576" spans="1:23" hidden="1" x14ac:dyDescent="0.5">
      <c r="A576" s="83">
        <v>699182</v>
      </c>
      <c r="B576" s="84"/>
      <c r="C576" s="85" t="s">
        <v>10</v>
      </c>
      <c r="D576" s="86">
        <v>14406</v>
      </c>
      <c r="E576" s="87"/>
      <c r="F576" s="86">
        <v>2640</v>
      </c>
      <c r="G576" s="84">
        <v>41625</v>
      </c>
      <c r="H576" s="84">
        <v>41623</v>
      </c>
      <c r="I576" s="85" t="s">
        <v>24</v>
      </c>
      <c r="J576" s="88">
        <v>68544.77</v>
      </c>
      <c r="K576" s="88">
        <v>5656.14</v>
      </c>
      <c r="L576" s="89">
        <v>74200.91</v>
      </c>
      <c r="M576" s="82" t="str">
        <f t="shared" si="44"/>
        <v>DC</v>
      </c>
      <c r="N576" s="82" t="s">
        <v>971</v>
      </c>
      <c r="P576" s="75">
        <f>VLOOKUP(F576,[1]!REGTEaflewerdatum,4,0)</f>
        <v>41624</v>
      </c>
      <c r="Q576" s="91">
        <f t="shared" si="45"/>
        <v>41625</v>
      </c>
      <c r="T576" s="94">
        <f t="shared" si="46"/>
        <v>41644</v>
      </c>
      <c r="U576" s="80">
        <f t="shared" si="47"/>
        <v>19</v>
      </c>
      <c r="W576" s="95">
        <f t="shared" si="48"/>
        <v>19</v>
      </c>
    </row>
    <row r="577" spans="1:23" hidden="1" x14ac:dyDescent="0.5">
      <c r="A577" s="83">
        <v>699184</v>
      </c>
      <c r="B577" s="84"/>
      <c r="C577" s="85" t="s">
        <v>10</v>
      </c>
      <c r="D577" s="86">
        <v>14408</v>
      </c>
      <c r="E577" s="87"/>
      <c r="F577" s="86">
        <v>2902</v>
      </c>
      <c r="G577" s="84">
        <v>41625</v>
      </c>
      <c r="H577" s="84">
        <v>41623</v>
      </c>
      <c r="I577" s="85" t="s">
        <v>24</v>
      </c>
      <c r="J577" s="88">
        <v>119.36</v>
      </c>
      <c r="K577" s="88">
        <v>16.71</v>
      </c>
      <c r="L577" s="89">
        <v>136.07</v>
      </c>
      <c r="M577" s="82" t="str">
        <f t="shared" si="44"/>
        <v>DC</v>
      </c>
      <c r="N577" s="82" t="s">
        <v>971</v>
      </c>
      <c r="P577" s="75">
        <f>VLOOKUP(F577,[1]!REGTEaflewerdatum,4,0)</f>
        <v>41617</v>
      </c>
      <c r="Q577" s="91">
        <f t="shared" si="45"/>
        <v>41625</v>
      </c>
      <c r="T577" s="94">
        <f t="shared" si="46"/>
        <v>41644</v>
      </c>
      <c r="U577" s="80">
        <f t="shared" si="47"/>
        <v>19</v>
      </c>
      <c r="W577" s="95">
        <f t="shared" si="48"/>
        <v>19</v>
      </c>
    </row>
    <row r="578" spans="1:23" hidden="1" x14ac:dyDescent="0.5">
      <c r="A578" s="83">
        <v>699185</v>
      </c>
      <c r="B578" s="84"/>
      <c r="C578" s="85" t="s">
        <v>10</v>
      </c>
      <c r="D578" s="86">
        <v>14409</v>
      </c>
      <c r="E578" s="87"/>
      <c r="F578" s="86">
        <v>2902</v>
      </c>
      <c r="G578" s="84">
        <v>41625</v>
      </c>
      <c r="H578" s="84">
        <v>41623</v>
      </c>
      <c r="I578" s="85" t="s">
        <v>24</v>
      </c>
      <c r="J578" s="88">
        <v>166.04</v>
      </c>
      <c r="K578" s="88">
        <v>23.24</v>
      </c>
      <c r="L578" s="89">
        <v>189.28</v>
      </c>
      <c r="M578" s="82" t="str">
        <f t="shared" ref="M578:M641" si="49">VLOOKUP(I578,KODE,3,0)</f>
        <v>DC</v>
      </c>
      <c r="N578" s="82" t="s">
        <v>971</v>
      </c>
      <c r="P578" s="75">
        <f>VLOOKUP(F578,[1]!REGTEaflewerdatum,4,0)</f>
        <v>41617</v>
      </c>
      <c r="Q578" s="91">
        <f t="shared" si="45"/>
        <v>41625</v>
      </c>
      <c r="T578" s="94">
        <f t="shared" si="46"/>
        <v>41644</v>
      </c>
      <c r="U578" s="80">
        <f t="shared" si="47"/>
        <v>19</v>
      </c>
      <c r="W578" s="95">
        <f t="shared" si="48"/>
        <v>19</v>
      </c>
    </row>
    <row r="579" spans="1:23" hidden="1" x14ac:dyDescent="0.5">
      <c r="A579" s="83">
        <v>699399</v>
      </c>
      <c r="B579" s="84"/>
      <c r="C579" s="85" t="s">
        <v>10</v>
      </c>
      <c r="D579" s="86">
        <v>14410</v>
      </c>
      <c r="E579" s="87"/>
      <c r="F579" s="86">
        <v>2640</v>
      </c>
      <c r="G579" s="84">
        <v>41625</v>
      </c>
      <c r="H579" s="84">
        <v>41623</v>
      </c>
      <c r="I579" s="85" t="s">
        <v>24</v>
      </c>
      <c r="J579" s="88">
        <v>789.04</v>
      </c>
      <c r="K579" s="88">
        <v>110.47</v>
      </c>
      <c r="L579" s="89">
        <v>899.51</v>
      </c>
      <c r="M579" s="82" t="str">
        <f t="shared" si="49"/>
        <v>DC</v>
      </c>
      <c r="N579" s="82" t="s">
        <v>971</v>
      </c>
      <c r="P579" s="75">
        <f>VLOOKUP(F579,[1]!REGTEaflewerdatum,4,0)</f>
        <v>41624</v>
      </c>
      <c r="Q579" s="91">
        <f t="shared" si="45"/>
        <v>41625</v>
      </c>
      <c r="T579" s="94">
        <f t="shared" si="46"/>
        <v>41644</v>
      </c>
      <c r="U579" s="80">
        <f t="shared" si="47"/>
        <v>19</v>
      </c>
      <c r="W579" s="95">
        <f t="shared" si="48"/>
        <v>19</v>
      </c>
    </row>
    <row r="580" spans="1:23" hidden="1" x14ac:dyDescent="0.5">
      <c r="A580" s="83">
        <v>699402</v>
      </c>
      <c r="B580" s="84"/>
      <c r="C580" s="85" t="s">
        <v>10</v>
      </c>
      <c r="D580" s="86">
        <v>14413</v>
      </c>
      <c r="E580" s="87"/>
      <c r="F580" s="86">
        <v>2642</v>
      </c>
      <c r="G580" s="84">
        <v>41625</v>
      </c>
      <c r="H580" s="84">
        <v>41623</v>
      </c>
      <c r="I580" s="85" t="s">
        <v>24</v>
      </c>
      <c r="J580" s="88">
        <v>7161.89</v>
      </c>
      <c r="K580" s="88">
        <v>973.74</v>
      </c>
      <c r="L580" s="89">
        <v>8135.63</v>
      </c>
      <c r="M580" s="82" t="str">
        <f t="shared" si="49"/>
        <v>DC</v>
      </c>
      <c r="N580" s="82" t="s">
        <v>971</v>
      </c>
      <c r="P580" s="75">
        <f>VLOOKUP(F580,[1]!REGTEaflewerdatum,4,0)</f>
        <v>41624</v>
      </c>
      <c r="Q580" s="91">
        <f t="shared" si="45"/>
        <v>41625</v>
      </c>
      <c r="T580" s="94">
        <f t="shared" si="46"/>
        <v>41644</v>
      </c>
      <c r="U580" s="80">
        <f t="shared" si="47"/>
        <v>19</v>
      </c>
      <c r="W580" s="95">
        <f t="shared" si="48"/>
        <v>19</v>
      </c>
    </row>
    <row r="581" spans="1:23" hidden="1" x14ac:dyDescent="0.5">
      <c r="A581" s="83">
        <v>699403</v>
      </c>
      <c r="B581" s="84"/>
      <c r="C581" s="85" t="s">
        <v>10</v>
      </c>
      <c r="D581" s="86">
        <v>14414</v>
      </c>
      <c r="E581" s="87"/>
      <c r="F581" s="86">
        <v>2642</v>
      </c>
      <c r="G581" s="84">
        <v>41625</v>
      </c>
      <c r="H581" s="84">
        <v>41623</v>
      </c>
      <c r="I581" s="85" t="s">
        <v>24</v>
      </c>
      <c r="J581" s="88">
        <v>42997.72</v>
      </c>
      <c r="K581" s="88">
        <v>6019.68</v>
      </c>
      <c r="L581" s="89">
        <v>49017.4</v>
      </c>
      <c r="M581" s="82" t="str">
        <f t="shared" si="49"/>
        <v>DC</v>
      </c>
      <c r="N581" s="82" t="s">
        <v>971</v>
      </c>
      <c r="P581" s="75">
        <f>VLOOKUP(F581,[1]!REGTEaflewerdatum,4,0)</f>
        <v>41624</v>
      </c>
      <c r="Q581" s="91">
        <f t="shared" si="45"/>
        <v>41625</v>
      </c>
      <c r="T581" s="94">
        <f t="shared" si="46"/>
        <v>41644</v>
      </c>
      <c r="U581" s="80">
        <f t="shared" si="47"/>
        <v>19</v>
      </c>
      <c r="W581" s="95">
        <f t="shared" si="48"/>
        <v>19</v>
      </c>
    </row>
    <row r="582" spans="1:23" hidden="1" x14ac:dyDescent="0.5">
      <c r="A582" s="83">
        <v>699409</v>
      </c>
      <c r="B582" s="84"/>
      <c r="C582" s="85" t="s">
        <v>10</v>
      </c>
      <c r="D582" s="86">
        <v>14420</v>
      </c>
      <c r="E582" s="87"/>
      <c r="F582" s="86">
        <v>2714</v>
      </c>
      <c r="G582" s="84">
        <v>41625</v>
      </c>
      <c r="H582" s="84">
        <v>41623</v>
      </c>
      <c r="I582" s="85" t="s">
        <v>24</v>
      </c>
      <c r="J582" s="88">
        <v>163.24</v>
      </c>
      <c r="K582" s="88">
        <v>0</v>
      </c>
      <c r="L582" s="89">
        <v>163.24</v>
      </c>
      <c r="M582" s="82" t="str">
        <f t="shared" si="49"/>
        <v>DC</v>
      </c>
      <c r="N582" s="82" t="s">
        <v>971</v>
      </c>
      <c r="P582" s="75">
        <f>VLOOKUP(F582,[1]!REGTEaflewerdatum,4,0)</f>
        <v>41579</v>
      </c>
      <c r="Q582" s="91">
        <f t="shared" si="45"/>
        <v>41625</v>
      </c>
      <c r="T582" s="94">
        <f t="shared" si="46"/>
        <v>41644</v>
      </c>
      <c r="U582" s="80">
        <f t="shared" si="47"/>
        <v>19</v>
      </c>
      <c r="W582" s="95">
        <f t="shared" si="48"/>
        <v>19</v>
      </c>
    </row>
    <row r="583" spans="1:23" hidden="1" x14ac:dyDescent="0.5">
      <c r="A583" s="83">
        <v>699410</v>
      </c>
      <c r="B583" s="84"/>
      <c r="C583" s="85" t="s">
        <v>10</v>
      </c>
      <c r="D583" s="86">
        <v>14421</v>
      </c>
      <c r="E583" s="87"/>
      <c r="F583" s="86">
        <v>2713</v>
      </c>
      <c r="G583" s="84">
        <v>41625</v>
      </c>
      <c r="H583" s="84">
        <v>41623</v>
      </c>
      <c r="I583" s="85" t="s">
        <v>24</v>
      </c>
      <c r="J583" s="88">
        <v>4136</v>
      </c>
      <c r="K583" s="88">
        <v>579.04</v>
      </c>
      <c r="L583" s="89">
        <v>4715.04</v>
      </c>
      <c r="M583" s="82" t="str">
        <f t="shared" si="49"/>
        <v>DC</v>
      </c>
      <c r="N583" s="82" t="s">
        <v>971</v>
      </c>
      <c r="P583" s="75">
        <f>VLOOKUP(F583,[1]!REGTEaflewerdatum,4,0)</f>
        <v>41579</v>
      </c>
      <c r="Q583" s="91">
        <f t="shared" si="45"/>
        <v>41625</v>
      </c>
      <c r="T583" s="94">
        <f t="shared" si="46"/>
        <v>41644</v>
      </c>
      <c r="U583" s="80">
        <f t="shared" si="47"/>
        <v>19</v>
      </c>
      <c r="W583" s="95">
        <f t="shared" si="48"/>
        <v>19</v>
      </c>
    </row>
    <row r="584" spans="1:23" hidden="1" x14ac:dyDescent="0.5">
      <c r="A584" s="83">
        <v>699410</v>
      </c>
      <c r="B584" s="84"/>
      <c r="C584" s="85" t="s">
        <v>15</v>
      </c>
      <c r="D584" s="86">
        <v>14485</v>
      </c>
      <c r="E584" s="87"/>
      <c r="F584" s="86">
        <v>2713</v>
      </c>
      <c r="G584" s="84">
        <v>41625</v>
      </c>
      <c r="H584" s="84">
        <v>41623</v>
      </c>
      <c r="I584" s="85" t="s">
        <v>24</v>
      </c>
      <c r="J584" s="88">
        <v>-2350</v>
      </c>
      <c r="K584" s="88">
        <v>-329</v>
      </c>
      <c r="L584" s="89">
        <v>-2679</v>
      </c>
      <c r="M584" s="82" t="str">
        <f t="shared" si="49"/>
        <v>DC</v>
      </c>
      <c r="P584" s="75">
        <f>VLOOKUP(F584,[1]!REGTEaflewerdatum,4,0)</f>
        <v>41579</v>
      </c>
      <c r="Q584" s="91">
        <f t="shared" si="45"/>
        <v>41625</v>
      </c>
      <c r="T584" s="94">
        <f t="shared" si="46"/>
        <v>41644</v>
      </c>
      <c r="U584" s="80">
        <f t="shared" si="47"/>
        <v>19</v>
      </c>
      <c r="W584" s="95">
        <f t="shared" si="48"/>
        <v>19</v>
      </c>
    </row>
    <row r="585" spans="1:23" hidden="1" x14ac:dyDescent="0.5">
      <c r="A585" s="83" t="s">
        <v>233</v>
      </c>
      <c r="B585" s="84"/>
      <c r="C585" s="85" t="s">
        <v>10</v>
      </c>
      <c r="D585" s="86">
        <v>14479</v>
      </c>
      <c r="E585" s="87"/>
      <c r="F585" s="86">
        <v>2981</v>
      </c>
      <c r="G585" s="84">
        <v>41625</v>
      </c>
      <c r="H585" s="84">
        <v>41621</v>
      </c>
      <c r="I585" s="85" t="s">
        <v>46</v>
      </c>
      <c r="J585" s="88">
        <v>8360.7099999999991</v>
      </c>
      <c r="K585" s="88">
        <v>1170.5</v>
      </c>
      <c r="L585" s="89">
        <v>9531.2099999999991</v>
      </c>
      <c r="M585" s="82" t="str">
        <f t="shared" si="49"/>
        <v>DI</v>
      </c>
      <c r="N585" s="82" t="s">
        <v>971</v>
      </c>
      <c r="P585" s="75">
        <f>VLOOKUP(F585,[1]!REGTEaflewerdatum,4,0)</f>
        <v>41621</v>
      </c>
      <c r="Q585" s="91">
        <f t="shared" si="45"/>
        <v>41625</v>
      </c>
      <c r="R585" s="92" t="s">
        <v>327</v>
      </c>
      <c r="S585" s="93">
        <v>41648</v>
      </c>
      <c r="T585" s="94">
        <f t="shared" si="46"/>
        <v>41632</v>
      </c>
      <c r="U585" s="80">
        <f t="shared" si="47"/>
        <v>7</v>
      </c>
      <c r="W585" s="95">
        <f t="shared" si="48"/>
        <v>7</v>
      </c>
    </row>
    <row r="586" spans="1:23" hidden="1" x14ac:dyDescent="0.5">
      <c r="A586" s="83" t="s">
        <v>229</v>
      </c>
      <c r="B586" s="84"/>
      <c r="C586" s="85" t="s">
        <v>10</v>
      </c>
      <c r="D586" s="86">
        <v>14471</v>
      </c>
      <c r="E586" s="87"/>
      <c r="F586" s="86">
        <v>3021</v>
      </c>
      <c r="G586" s="84">
        <v>41625</v>
      </c>
      <c r="H586" s="84">
        <v>41622</v>
      </c>
      <c r="I586" s="85" t="s">
        <v>81</v>
      </c>
      <c r="J586" s="88">
        <v>120</v>
      </c>
      <c r="K586" s="88">
        <v>0</v>
      </c>
      <c r="L586" s="89">
        <v>120</v>
      </c>
      <c r="M586" s="82" t="str">
        <f t="shared" si="49"/>
        <v>DI</v>
      </c>
      <c r="N586" s="82" t="s">
        <v>971</v>
      </c>
      <c r="P586" s="75">
        <f>VLOOKUP(F586,[1]!REGTEaflewerdatum,4,0)</f>
        <v>41622</v>
      </c>
      <c r="Q586" s="91">
        <f t="shared" si="45"/>
        <v>41625</v>
      </c>
      <c r="R586" s="92" t="s">
        <v>329</v>
      </c>
      <c r="S586" s="93">
        <f>G586</f>
        <v>41625</v>
      </c>
      <c r="T586" s="94">
        <f t="shared" si="46"/>
        <v>41627</v>
      </c>
      <c r="U586" s="80">
        <f t="shared" si="47"/>
        <v>2</v>
      </c>
      <c r="W586" s="95">
        <f t="shared" si="48"/>
        <v>2</v>
      </c>
    </row>
    <row r="587" spans="1:23" hidden="1" x14ac:dyDescent="0.5">
      <c r="A587" s="83" t="s">
        <v>230</v>
      </c>
      <c r="B587" s="84"/>
      <c r="C587" s="85" t="s">
        <v>10</v>
      </c>
      <c r="D587" s="86">
        <v>14474</v>
      </c>
      <c r="E587" s="87"/>
      <c r="F587" s="86">
        <v>3018</v>
      </c>
      <c r="G587" s="84">
        <v>41625</v>
      </c>
      <c r="H587" s="84">
        <v>41622</v>
      </c>
      <c r="I587" s="85" t="s">
        <v>81</v>
      </c>
      <c r="J587" s="88">
        <v>900</v>
      </c>
      <c r="K587" s="88">
        <v>0</v>
      </c>
      <c r="L587" s="89">
        <v>900</v>
      </c>
      <c r="M587" s="82" t="str">
        <f t="shared" si="49"/>
        <v>DI</v>
      </c>
      <c r="N587" s="82" t="s">
        <v>971</v>
      </c>
      <c r="P587" s="75">
        <f>VLOOKUP(F587,[1]!REGTEaflewerdatum,4,0)</f>
        <v>41622</v>
      </c>
      <c r="Q587" s="91">
        <f t="shared" si="45"/>
        <v>41625</v>
      </c>
      <c r="R587" s="92" t="s">
        <v>329</v>
      </c>
      <c r="S587" s="93">
        <f>G587</f>
        <v>41625</v>
      </c>
      <c r="T587" s="94">
        <f t="shared" si="46"/>
        <v>41627</v>
      </c>
      <c r="U587" s="80">
        <f t="shared" si="47"/>
        <v>2</v>
      </c>
      <c r="W587" s="95">
        <f t="shared" si="48"/>
        <v>2</v>
      </c>
    </row>
    <row r="588" spans="1:23" hidden="1" x14ac:dyDescent="0.5">
      <c r="A588" s="83" t="s">
        <v>235</v>
      </c>
      <c r="B588" s="84"/>
      <c r="C588" s="85" t="s">
        <v>10</v>
      </c>
      <c r="D588" s="86">
        <v>14475</v>
      </c>
      <c r="E588" s="87"/>
      <c r="F588" s="86">
        <v>3019</v>
      </c>
      <c r="G588" s="84">
        <v>41625</v>
      </c>
      <c r="H588" s="84">
        <v>41622</v>
      </c>
      <c r="I588" s="85" t="s">
        <v>81</v>
      </c>
      <c r="J588" s="88">
        <v>342</v>
      </c>
      <c r="K588" s="88">
        <v>0</v>
      </c>
      <c r="L588" s="89">
        <v>342</v>
      </c>
      <c r="M588" s="82" t="str">
        <f t="shared" si="49"/>
        <v>DI</v>
      </c>
      <c r="N588" s="82" t="s">
        <v>971</v>
      </c>
      <c r="P588" s="75">
        <f>VLOOKUP(F588,[1]!REGTEaflewerdatum,4,0)</f>
        <v>41622</v>
      </c>
      <c r="Q588" s="91">
        <f t="shared" si="45"/>
        <v>41625</v>
      </c>
      <c r="R588" s="92" t="s">
        <v>329</v>
      </c>
      <c r="S588" s="93">
        <f>G588</f>
        <v>41625</v>
      </c>
      <c r="T588" s="94">
        <f t="shared" si="46"/>
        <v>41627</v>
      </c>
      <c r="U588" s="80">
        <f t="shared" si="47"/>
        <v>2</v>
      </c>
      <c r="W588" s="95">
        <f t="shared" si="48"/>
        <v>2</v>
      </c>
    </row>
    <row r="589" spans="1:23" hidden="1" x14ac:dyDescent="0.5">
      <c r="A589" s="83" t="s">
        <v>231</v>
      </c>
      <c r="B589" s="84"/>
      <c r="C589" s="85" t="s">
        <v>10</v>
      </c>
      <c r="D589" s="86">
        <v>14476</v>
      </c>
      <c r="E589" s="87"/>
      <c r="F589" s="86">
        <v>2999</v>
      </c>
      <c r="G589" s="84">
        <v>41625</v>
      </c>
      <c r="H589" s="84">
        <v>41621</v>
      </c>
      <c r="I589" s="85" t="s">
        <v>28</v>
      </c>
      <c r="J589" s="88">
        <v>7857.2</v>
      </c>
      <c r="K589" s="88">
        <v>0</v>
      </c>
      <c r="L589" s="89">
        <v>7857.2</v>
      </c>
      <c r="M589" s="82" t="str">
        <f t="shared" si="49"/>
        <v>DI</v>
      </c>
      <c r="N589" s="82" t="s">
        <v>971</v>
      </c>
      <c r="P589" s="75">
        <f>VLOOKUP(F589,[1]!REGTEaflewerdatum,4,0)</f>
        <v>41621</v>
      </c>
      <c r="Q589" s="91">
        <f t="shared" si="45"/>
        <v>41625</v>
      </c>
      <c r="R589" s="92" t="s">
        <v>327</v>
      </c>
      <c r="S589" s="93">
        <v>41654</v>
      </c>
      <c r="T589" s="94">
        <f t="shared" si="46"/>
        <v>41655</v>
      </c>
      <c r="U589" s="80">
        <f t="shared" si="47"/>
        <v>30</v>
      </c>
      <c r="W589" s="95">
        <f t="shared" si="48"/>
        <v>30</v>
      </c>
    </row>
    <row r="590" spans="1:23" hidden="1" x14ac:dyDescent="0.5">
      <c r="A590" s="83" t="s">
        <v>232</v>
      </c>
      <c r="B590" s="84"/>
      <c r="C590" s="85" t="s">
        <v>10</v>
      </c>
      <c r="D590" s="86">
        <v>14473</v>
      </c>
      <c r="E590" s="87"/>
      <c r="F590" s="86">
        <v>3020</v>
      </c>
      <c r="G590" s="84">
        <v>41625</v>
      </c>
      <c r="H590" s="84">
        <v>41622</v>
      </c>
      <c r="I590" s="85" t="s">
        <v>44</v>
      </c>
      <c r="J590" s="88">
        <v>5070.87</v>
      </c>
      <c r="K590" s="88">
        <v>709.93</v>
      </c>
      <c r="L590" s="89">
        <v>5780.8</v>
      </c>
      <c r="M590" s="82" t="str">
        <f t="shared" si="49"/>
        <v>DI</v>
      </c>
      <c r="N590" s="82" t="s">
        <v>971</v>
      </c>
      <c r="P590" s="75">
        <f>VLOOKUP(F590,[1]!REGTEaflewerdatum,4,0)</f>
        <v>41622</v>
      </c>
      <c r="Q590" s="91">
        <f t="shared" si="45"/>
        <v>41625</v>
      </c>
      <c r="R590" s="92" t="s">
        <v>328</v>
      </c>
      <c r="S590" s="93">
        <v>41627</v>
      </c>
      <c r="T590" s="94">
        <f t="shared" si="46"/>
        <v>41627</v>
      </c>
      <c r="U590" s="80">
        <f t="shared" si="47"/>
        <v>2</v>
      </c>
      <c r="W590" s="95">
        <f t="shared" si="48"/>
        <v>2</v>
      </c>
    </row>
    <row r="591" spans="1:23" x14ac:dyDescent="0.5">
      <c r="A591" s="83">
        <v>11839417</v>
      </c>
      <c r="B591" s="84"/>
      <c r="C591" s="85" t="s">
        <v>15</v>
      </c>
      <c r="D591" s="86">
        <v>14469</v>
      </c>
      <c r="E591" s="87"/>
      <c r="F591" s="86">
        <v>2678</v>
      </c>
      <c r="G591" s="84">
        <v>41625</v>
      </c>
      <c r="H591" s="84">
        <v>41570</v>
      </c>
      <c r="I591" s="85" t="s">
        <v>14</v>
      </c>
      <c r="J591" s="88">
        <v>-951.41</v>
      </c>
      <c r="K591" s="88">
        <v>-56.59</v>
      </c>
      <c r="L591" s="89">
        <v>-1008</v>
      </c>
      <c r="M591" s="82" t="str">
        <f t="shared" si="49"/>
        <v>DS</v>
      </c>
      <c r="P591" s="75">
        <f>VLOOKUP(F591,[1]!REGTEaflewerdatum,4,0)</f>
        <v>41582</v>
      </c>
      <c r="Q591" s="91">
        <f t="shared" si="45"/>
        <v>41625</v>
      </c>
      <c r="T591" s="94">
        <f t="shared" si="46"/>
        <v>41655</v>
      </c>
      <c r="U591" s="80">
        <f t="shared" si="47"/>
        <v>30</v>
      </c>
      <c r="W591" s="95">
        <f t="shared" si="48"/>
        <v>30</v>
      </c>
    </row>
    <row r="592" spans="1:23" x14ac:dyDescent="0.5">
      <c r="A592" s="83">
        <v>11841986</v>
      </c>
      <c r="B592" s="84"/>
      <c r="C592" s="85" t="s">
        <v>15</v>
      </c>
      <c r="D592" s="86">
        <v>14482</v>
      </c>
      <c r="E592" s="87"/>
      <c r="F592" s="86">
        <v>2687</v>
      </c>
      <c r="G592" s="84">
        <v>41625</v>
      </c>
      <c r="H592" s="84">
        <v>41575</v>
      </c>
      <c r="I592" s="85" t="s">
        <v>14</v>
      </c>
      <c r="J592" s="88">
        <v>-217.31</v>
      </c>
      <c r="K592" s="88">
        <v>-10.14</v>
      </c>
      <c r="L592" s="89">
        <v>-227.45</v>
      </c>
      <c r="M592" s="82" t="str">
        <f t="shared" si="49"/>
        <v>DS</v>
      </c>
      <c r="P592" s="75">
        <f>VLOOKUP(F592,[1]!REGTEaflewerdatum,4,0)</f>
        <v>41583</v>
      </c>
      <c r="Q592" s="91">
        <f t="shared" si="45"/>
        <v>41625</v>
      </c>
      <c r="T592" s="94">
        <f t="shared" si="46"/>
        <v>41655</v>
      </c>
      <c r="U592" s="80">
        <f t="shared" si="47"/>
        <v>30</v>
      </c>
      <c r="W592" s="95">
        <f t="shared" si="48"/>
        <v>30</v>
      </c>
    </row>
    <row r="593" spans="1:23" x14ac:dyDescent="0.5">
      <c r="A593" s="83">
        <v>11843334</v>
      </c>
      <c r="B593" s="84"/>
      <c r="C593" s="85" t="s">
        <v>15</v>
      </c>
      <c r="D593" s="86">
        <v>14481</v>
      </c>
      <c r="E593" s="87"/>
      <c r="F593" s="86">
        <v>2687</v>
      </c>
      <c r="G593" s="84">
        <v>41625</v>
      </c>
      <c r="H593" s="84">
        <v>41577</v>
      </c>
      <c r="I593" s="85" t="s">
        <v>14</v>
      </c>
      <c r="J593" s="88">
        <v>-113.58</v>
      </c>
      <c r="K593" s="88">
        <v>-10.23</v>
      </c>
      <c r="L593" s="89">
        <v>-123.81</v>
      </c>
      <c r="M593" s="82" t="str">
        <f t="shared" si="49"/>
        <v>DS</v>
      </c>
      <c r="P593" s="75">
        <f>VLOOKUP(F593,[1]!REGTEaflewerdatum,4,0)</f>
        <v>41583</v>
      </c>
      <c r="Q593" s="91">
        <f t="shared" si="45"/>
        <v>41625</v>
      </c>
      <c r="T593" s="94">
        <f t="shared" si="46"/>
        <v>41655</v>
      </c>
      <c r="U593" s="80">
        <f t="shared" si="47"/>
        <v>30</v>
      </c>
      <c r="W593" s="95">
        <f t="shared" si="48"/>
        <v>30</v>
      </c>
    </row>
    <row r="594" spans="1:23" x14ac:dyDescent="0.5">
      <c r="A594" s="83">
        <v>11868533</v>
      </c>
      <c r="B594" s="84"/>
      <c r="C594" s="85" t="s">
        <v>10</v>
      </c>
      <c r="D594" s="86">
        <v>14383</v>
      </c>
      <c r="E594" s="87"/>
      <c r="F594" s="86">
        <v>3012</v>
      </c>
      <c r="G594" s="84">
        <v>41625</v>
      </c>
      <c r="H594" s="84">
        <v>41622</v>
      </c>
      <c r="I594" s="85" t="s">
        <v>14</v>
      </c>
      <c r="J594" s="88">
        <v>3580.86</v>
      </c>
      <c r="K594" s="88">
        <v>278.45999999999998</v>
      </c>
      <c r="L594" s="89">
        <v>3859.32</v>
      </c>
      <c r="M594" s="82" t="str">
        <f t="shared" si="49"/>
        <v>DS</v>
      </c>
      <c r="N594" s="82" t="s">
        <v>971</v>
      </c>
      <c r="P594" s="75">
        <f>VLOOKUP(F594,[1]!REGTEaflewerdatum,4,0)</f>
        <v>41622</v>
      </c>
      <c r="Q594" s="91">
        <f t="shared" si="45"/>
        <v>41625</v>
      </c>
      <c r="T594" s="94">
        <f t="shared" si="46"/>
        <v>41655</v>
      </c>
      <c r="U594" s="80">
        <f t="shared" si="47"/>
        <v>30</v>
      </c>
      <c r="W594" s="95">
        <f t="shared" si="48"/>
        <v>30</v>
      </c>
    </row>
    <row r="595" spans="1:23" x14ac:dyDescent="0.5">
      <c r="A595" s="83">
        <v>11868534</v>
      </c>
      <c r="B595" s="84"/>
      <c r="C595" s="85" t="s">
        <v>10</v>
      </c>
      <c r="D595" s="86">
        <v>14428</v>
      </c>
      <c r="E595" s="87"/>
      <c r="F595" s="86">
        <v>3011</v>
      </c>
      <c r="G595" s="84">
        <v>41625</v>
      </c>
      <c r="H595" s="84">
        <v>41622</v>
      </c>
      <c r="I595" s="85" t="s">
        <v>14</v>
      </c>
      <c r="J595" s="88">
        <v>1338</v>
      </c>
      <c r="K595" s="88">
        <v>187.33</v>
      </c>
      <c r="L595" s="89">
        <v>1525.33</v>
      </c>
      <c r="M595" s="82" t="str">
        <f t="shared" si="49"/>
        <v>DS</v>
      </c>
      <c r="N595" s="82" t="s">
        <v>971</v>
      </c>
      <c r="P595" s="75">
        <f>VLOOKUP(F595,[1]!REGTEaflewerdatum,4,0)</f>
        <v>41622</v>
      </c>
      <c r="Q595" s="91">
        <f t="shared" si="45"/>
        <v>41625</v>
      </c>
      <c r="T595" s="94">
        <f t="shared" si="46"/>
        <v>41655</v>
      </c>
      <c r="U595" s="80">
        <f t="shared" si="47"/>
        <v>30</v>
      </c>
      <c r="W595" s="95">
        <f t="shared" si="48"/>
        <v>30</v>
      </c>
    </row>
    <row r="596" spans="1:23" x14ac:dyDescent="0.5">
      <c r="A596" s="83">
        <v>11868534</v>
      </c>
      <c r="B596" s="84"/>
      <c r="C596" s="85" t="s">
        <v>15</v>
      </c>
      <c r="D596" s="86">
        <v>14452</v>
      </c>
      <c r="E596" s="87"/>
      <c r="F596" s="86">
        <v>3011</v>
      </c>
      <c r="G596" s="84">
        <v>41625</v>
      </c>
      <c r="H596" s="84">
        <v>41622</v>
      </c>
      <c r="I596" s="85" t="s">
        <v>14</v>
      </c>
      <c r="J596" s="88">
        <v>-11.45</v>
      </c>
      <c r="K596" s="88">
        <v>-1.6</v>
      </c>
      <c r="L596" s="89">
        <v>-13.05</v>
      </c>
      <c r="M596" s="82" t="str">
        <f t="shared" si="49"/>
        <v>DS</v>
      </c>
      <c r="P596" s="75">
        <f>VLOOKUP(F596,[1]!REGTEaflewerdatum,4,0)</f>
        <v>41622</v>
      </c>
      <c r="Q596" s="91">
        <f t="shared" si="45"/>
        <v>41625</v>
      </c>
      <c r="T596" s="94">
        <f t="shared" si="46"/>
        <v>41655</v>
      </c>
      <c r="U596" s="80">
        <f t="shared" si="47"/>
        <v>30</v>
      </c>
      <c r="W596" s="95">
        <f t="shared" si="48"/>
        <v>30</v>
      </c>
    </row>
    <row r="597" spans="1:23" x14ac:dyDescent="0.5">
      <c r="A597" s="83">
        <v>121035616</v>
      </c>
      <c r="B597" s="84"/>
      <c r="C597" s="85" t="s">
        <v>15</v>
      </c>
      <c r="D597" s="86">
        <v>14426</v>
      </c>
      <c r="E597" s="87"/>
      <c r="F597" s="86">
        <v>2994</v>
      </c>
      <c r="G597" s="84">
        <v>41625</v>
      </c>
      <c r="H597" s="84">
        <v>41621</v>
      </c>
      <c r="I597" s="85" t="s">
        <v>16</v>
      </c>
      <c r="J597" s="88">
        <v>-3035</v>
      </c>
      <c r="K597" s="88">
        <v>-424.9</v>
      </c>
      <c r="L597" s="89">
        <v>-3459.9</v>
      </c>
      <c r="M597" s="82" t="str">
        <f t="shared" si="49"/>
        <v>DS</v>
      </c>
      <c r="P597" s="75">
        <f>VLOOKUP(F597,[1]!REGTEaflewerdatum,4,0)</f>
        <v>41624</v>
      </c>
      <c r="Q597" s="91">
        <f t="shared" si="45"/>
        <v>41625</v>
      </c>
      <c r="T597" s="94">
        <f t="shared" si="46"/>
        <v>41655</v>
      </c>
      <c r="U597" s="80">
        <f t="shared" si="47"/>
        <v>30</v>
      </c>
      <c r="W597" s="95">
        <f t="shared" si="48"/>
        <v>30</v>
      </c>
    </row>
    <row r="598" spans="1:23" x14ac:dyDescent="0.5">
      <c r="A598" s="83">
        <v>121035616</v>
      </c>
      <c r="B598" s="84"/>
      <c r="C598" s="85" t="s">
        <v>15</v>
      </c>
      <c r="D598" s="86">
        <v>14427</v>
      </c>
      <c r="E598" s="87"/>
      <c r="F598" s="86">
        <v>2664</v>
      </c>
      <c r="G598" s="84">
        <v>41625</v>
      </c>
      <c r="H598" s="84">
        <v>41621</v>
      </c>
      <c r="I598" s="85" t="s">
        <v>16</v>
      </c>
      <c r="J598" s="88">
        <v>-45.91</v>
      </c>
      <c r="K598" s="88">
        <v>-6.43</v>
      </c>
      <c r="L598" s="89">
        <v>-52.34</v>
      </c>
      <c r="M598" s="82" t="str">
        <f t="shared" si="49"/>
        <v>DS</v>
      </c>
      <c r="P598" s="75">
        <f>VLOOKUP(F598,[1]!REGTEaflewerdatum,4,0)</f>
        <v>41579</v>
      </c>
      <c r="Q598" s="91">
        <f t="shared" si="45"/>
        <v>41625</v>
      </c>
      <c r="T598" s="94">
        <f t="shared" si="46"/>
        <v>41655</v>
      </c>
      <c r="U598" s="80">
        <f t="shared" si="47"/>
        <v>30</v>
      </c>
      <c r="W598" s="95">
        <f t="shared" si="48"/>
        <v>30</v>
      </c>
    </row>
    <row r="599" spans="1:23" x14ac:dyDescent="0.5">
      <c r="A599" s="83">
        <v>817020065</v>
      </c>
      <c r="B599" s="84"/>
      <c r="C599" s="85" t="s">
        <v>15</v>
      </c>
      <c r="D599" s="86">
        <v>14470</v>
      </c>
      <c r="E599" s="87"/>
      <c r="F599" s="86">
        <v>2689</v>
      </c>
      <c r="G599" s="84">
        <v>41625</v>
      </c>
      <c r="H599" s="84">
        <v>41572</v>
      </c>
      <c r="I599" s="85" t="s">
        <v>26</v>
      </c>
      <c r="J599" s="88">
        <v>-100.03</v>
      </c>
      <c r="K599" s="88">
        <v>-14</v>
      </c>
      <c r="L599" s="89">
        <v>-114.03</v>
      </c>
      <c r="M599" s="82" t="str">
        <f t="shared" si="49"/>
        <v>DS</v>
      </c>
      <c r="P599" s="75">
        <f>VLOOKUP(F599,[1]!REGTEaflewerdatum,4,0)</f>
        <v>41583</v>
      </c>
      <c r="Q599" s="91">
        <f t="shared" si="45"/>
        <v>41625</v>
      </c>
      <c r="T599" s="94">
        <f t="shared" si="46"/>
        <v>41655</v>
      </c>
      <c r="U599" s="80">
        <f t="shared" si="47"/>
        <v>30</v>
      </c>
      <c r="W599" s="95">
        <f t="shared" si="48"/>
        <v>30</v>
      </c>
    </row>
    <row r="600" spans="1:23" x14ac:dyDescent="0.5">
      <c r="A600" s="83">
        <v>817020065</v>
      </c>
      <c r="B600" s="84"/>
      <c r="C600" s="85" t="s">
        <v>15</v>
      </c>
      <c r="D600" s="86">
        <v>14484</v>
      </c>
      <c r="E600" s="87"/>
      <c r="F600" s="86">
        <v>2689</v>
      </c>
      <c r="G600" s="84">
        <v>41625</v>
      </c>
      <c r="H600" s="84">
        <v>41572</v>
      </c>
      <c r="I600" s="85" t="s">
        <v>26</v>
      </c>
      <c r="J600" s="88">
        <v>-24.36</v>
      </c>
      <c r="K600" s="88">
        <v>-3.41</v>
      </c>
      <c r="L600" s="89">
        <v>-27.77</v>
      </c>
      <c r="M600" s="82" t="str">
        <f t="shared" si="49"/>
        <v>DS</v>
      </c>
      <c r="P600" s="75">
        <f>VLOOKUP(F600,[1]!REGTEaflewerdatum,4,0)</f>
        <v>41583</v>
      </c>
      <c r="Q600" s="91">
        <f t="shared" si="45"/>
        <v>41625</v>
      </c>
      <c r="T600" s="94">
        <f t="shared" si="46"/>
        <v>41655</v>
      </c>
      <c r="U600" s="80">
        <f t="shared" si="47"/>
        <v>30</v>
      </c>
      <c r="W600" s="95">
        <f t="shared" si="48"/>
        <v>30</v>
      </c>
    </row>
    <row r="601" spans="1:23" x14ac:dyDescent="0.5">
      <c r="A601" s="83">
        <v>817021851</v>
      </c>
      <c r="B601" s="84"/>
      <c r="C601" s="85" t="s">
        <v>15</v>
      </c>
      <c r="D601" s="86">
        <v>14483</v>
      </c>
      <c r="E601" s="87"/>
      <c r="F601" s="86">
        <v>2689</v>
      </c>
      <c r="G601" s="84">
        <v>41625</v>
      </c>
      <c r="H601" s="84">
        <v>41582</v>
      </c>
      <c r="I601" s="85" t="s">
        <v>26</v>
      </c>
      <c r="J601" s="88">
        <v>-107.54</v>
      </c>
      <c r="K601" s="88">
        <v>-12.15</v>
      </c>
      <c r="L601" s="89">
        <v>-119.69</v>
      </c>
      <c r="M601" s="82" t="str">
        <f t="shared" si="49"/>
        <v>DS</v>
      </c>
      <c r="P601" s="75">
        <f>VLOOKUP(F601,[1]!REGTEaflewerdatum,4,0)</f>
        <v>41583</v>
      </c>
      <c r="Q601" s="91">
        <f t="shared" si="45"/>
        <v>41625</v>
      </c>
      <c r="T601" s="94">
        <f t="shared" si="46"/>
        <v>41655</v>
      </c>
      <c r="U601" s="80">
        <f t="shared" si="47"/>
        <v>30</v>
      </c>
      <c r="W601" s="95">
        <f t="shared" si="48"/>
        <v>30</v>
      </c>
    </row>
    <row r="602" spans="1:23" x14ac:dyDescent="0.5">
      <c r="A602" s="83" t="s">
        <v>234</v>
      </c>
      <c r="B602" s="84"/>
      <c r="C602" s="85" t="s">
        <v>10</v>
      </c>
      <c r="D602" s="86">
        <v>14477</v>
      </c>
      <c r="E602" s="87"/>
      <c r="F602" s="86">
        <v>2956</v>
      </c>
      <c r="G602" s="84">
        <v>41625</v>
      </c>
      <c r="H602" s="84">
        <v>41621</v>
      </c>
      <c r="I602" s="85" t="s">
        <v>118</v>
      </c>
      <c r="J602" s="88">
        <v>34403.4</v>
      </c>
      <c r="K602" s="88">
        <v>4816.4799999999996</v>
      </c>
      <c r="L602" s="89">
        <v>39219.879999999997</v>
      </c>
      <c r="M602" s="82" t="str">
        <f t="shared" si="49"/>
        <v>DS</v>
      </c>
      <c r="N602" s="82" t="s">
        <v>971</v>
      </c>
      <c r="P602" s="75">
        <f>VLOOKUP(F602,[1]!REGTEaflewerdatum,4,0)</f>
        <v>41618</v>
      </c>
      <c r="Q602" s="91">
        <f t="shared" si="45"/>
        <v>41625</v>
      </c>
      <c r="T602" s="94">
        <f t="shared" si="46"/>
        <v>41655</v>
      </c>
      <c r="U602" s="80">
        <f t="shared" si="47"/>
        <v>30</v>
      </c>
      <c r="W602" s="95">
        <f t="shared" si="48"/>
        <v>30</v>
      </c>
    </row>
    <row r="603" spans="1:23" x14ac:dyDescent="0.5">
      <c r="A603" s="83">
        <v>2626</v>
      </c>
      <c r="B603" s="84"/>
      <c r="C603" s="85" t="s">
        <v>10</v>
      </c>
      <c r="D603" s="86">
        <v>14478</v>
      </c>
      <c r="E603" s="87"/>
      <c r="F603" s="86">
        <v>2989</v>
      </c>
      <c r="G603" s="84">
        <v>41625</v>
      </c>
      <c r="H603" s="84">
        <v>41621</v>
      </c>
      <c r="I603" s="85" t="s">
        <v>17</v>
      </c>
      <c r="J603" s="88">
        <v>8137.17</v>
      </c>
      <c r="K603" s="88">
        <v>647.52</v>
      </c>
      <c r="L603" s="89">
        <v>8784.69</v>
      </c>
      <c r="M603" s="82" t="str">
        <f t="shared" si="49"/>
        <v>DS</v>
      </c>
      <c r="N603" s="82" t="s">
        <v>971</v>
      </c>
      <c r="P603" s="75">
        <f>VLOOKUP(F603,[1]!REGTEaflewerdatum,4,0)</f>
        <v>41621</v>
      </c>
      <c r="Q603" s="91">
        <f t="shared" si="45"/>
        <v>41625</v>
      </c>
      <c r="T603" s="94">
        <f t="shared" si="46"/>
        <v>41655</v>
      </c>
      <c r="U603" s="80">
        <f t="shared" si="47"/>
        <v>30</v>
      </c>
      <c r="W603" s="95">
        <f t="shared" si="48"/>
        <v>30</v>
      </c>
    </row>
    <row r="604" spans="1:23" x14ac:dyDescent="0.5">
      <c r="A604" s="83">
        <v>603796604</v>
      </c>
      <c r="B604" s="84"/>
      <c r="C604" s="85" t="s">
        <v>10</v>
      </c>
      <c r="D604" s="86">
        <v>14480</v>
      </c>
      <c r="E604" s="87"/>
      <c r="F604" s="86">
        <v>3014</v>
      </c>
      <c r="G604" s="84">
        <v>41625</v>
      </c>
      <c r="H604" s="84">
        <v>41624</v>
      </c>
      <c r="I604" s="85" t="s">
        <v>23</v>
      </c>
      <c r="J604" s="88">
        <v>262.24</v>
      </c>
      <c r="K604" s="88">
        <v>18.57</v>
      </c>
      <c r="L604" s="89">
        <v>280.81</v>
      </c>
      <c r="M604" s="82" t="str">
        <f t="shared" si="49"/>
        <v>DS</v>
      </c>
      <c r="N604" s="82" t="s">
        <v>971</v>
      </c>
      <c r="P604" s="75">
        <f>VLOOKUP(F604,[1]!REGTEaflewerdatum,4,0)</f>
        <v>41624</v>
      </c>
      <c r="Q604" s="91">
        <f t="shared" si="45"/>
        <v>41625</v>
      </c>
      <c r="T604" s="94">
        <f t="shared" si="46"/>
        <v>41655</v>
      </c>
      <c r="U604" s="80">
        <f t="shared" si="47"/>
        <v>30</v>
      </c>
      <c r="W604" s="95">
        <f t="shared" si="48"/>
        <v>30</v>
      </c>
    </row>
    <row r="605" spans="1:23" x14ac:dyDescent="0.5">
      <c r="A605" s="83">
        <v>213793</v>
      </c>
      <c r="B605" s="84">
        <v>41635</v>
      </c>
      <c r="C605" s="107" t="s">
        <v>10</v>
      </c>
      <c r="D605" s="108">
        <v>14472</v>
      </c>
      <c r="E605" s="109"/>
      <c r="F605" s="108">
        <v>3016</v>
      </c>
      <c r="G605" s="109">
        <v>41625</v>
      </c>
      <c r="H605" s="84">
        <v>41622</v>
      </c>
      <c r="I605" s="85" t="s">
        <v>18</v>
      </c>
      <c r="J605" s="88">
        <v>435.36</v>
      </c>
      <c r="K605" s="88">
        <v>36.590000000000003</v>
      </c>
      <c r="L605" s="89">
        <v>471.95</v>
      </c>
      <c r="M605" s="82" t="str">
        <f t="shared" si="49"/>
        <v>DS</v>
      </c>
      <c r="N605" s="82" t="s">
        <v>971</v>
      </c>
      <c r="P605" s="75">
        <f>VLOOKUP(F605,[1]!REGTEaflewerdatum,4,0)</f>
        <v>41622</v>
      </c>
      <c r="Q605" s="91">
        <f t="shared" si="45"/>
        <v>41625</v>
      </c>
      <c r="T605" s="94">
        <f t="shared" si="46"/>
        <v>41655</v>
      </c>
      <c r="U605" s="80">
        <f t="shared" si="47"/>
        <v>30</v>
      </c>
      <c r="W605" s="95">
        <f t="shared" si="48"/>
        <v>41665</v>
      </c>
    </row>
    <row r="606" spans="1:23" hidden="1" x14ac:dyDescent="0.5">
      <c r="A606" s="83" t="s">
        <v>238</v>
      </c>
      <c r="B606" s="84"/>
      <c r="C606" s="85" t="s">
        <v>10</v>
      </c>
      <c r="D606" s="86">
        <v>14534</v>
      </c>
      <c r="E606" s="87"/>
      <c r="F606" s="86">
        <v>3025</v>
      </c>
      <c r="G606" s="84">
        <v>41626</v>
      </c>
      <c r="H606" s="84">
        <v>41624</v>
      </c>
      <c r="I606" s="85" t="s">
        <v>81</v>
      </c>
      <c r="J606" s="88">
        <v>480</v>
      </c>
      <c r="K606" s="88">
        <v>0</v>
      </c>
      <c r="L606" s="89">
        <v>480</v>
      </c>
      <c r="M606" s="82" t="str">
        <f t="shared" si="49"/>
        <v>DI</v>
      </c>
      <c r="N606" s="82" t="s">
        <v>971</v>
      </c>
      <c r="P606" s="75">
        <f>VLOOKUP(F606,[1]!REGTEaflewerdatum,4,0)</f>
        <v>41624</v>
      </c>
      <c r="Q606" s="91">
        <f t="shared" si="45"/>
        <v>41626</v>
      </c>
      <c r="R606" s="92" t="s">
        <v>329</v>
      </c>
      <c r="S606" s="93">
        <f>G606</f>
        <v>41626</v>
      </c>
      <c r="T606" s="94">
        <f t="shared" si="46"/>
        <v>41628</v>
      </c>
      <c r="U606" s="80">
        <f t="shared" si="47"/>
        <v>2</v>
      </c>
      <c r="W606" s="95">
        <f t="shared" si="48"/>
        <v>2</v>
      </c>
    </row>
    <row r="607" spans="1:23" hidden="1" x14ac:dyDescent="0.5">
      <c r="A607" s="83" t="s">
        <v>245</v>
      </c>
      <c r="B607" s="84"/>
      <c r="C607" s="85" t="s">
        <v>10</v>
      </c>
      <c r="D607" s="86">
        <v>14541</v>
      </c>
      <c r="E607" s="87"/>
      <c r="F607" s="86">
        <v>3028</v>
      </c>
      <c r="G607" s="84">
        <v>41626</v>
      </c>
      <c r="H607" s="84">
        <v>41625</v>
      </c>
      <c r="I607" s="85" t="s">
        <v>81</v>
      </c>
      <c r="J607" s="88">
        <v>900</v>
      </c>
      <c r="K607" s="88">
        <v>0</v>
      </c>
      <c r="L607" s="89">
        <v>900</v>
      </c>
      <c r="M607" s="82" t="str">
        <f t="shared" si="49"/>
        <v>DI</v>
      </c>
      <c r="N607" s="82" t="s">
        <v>971</v>
      </c>
      <c r="P607" s="75">
        <f>VLOOKUP(F607,[1]!REGTEaflewerdatum,4,0)</f>
        <v>41625</v>
      </c>
      <c r="Q607" s="91">
        <f t="shared" si="45"/>
        <v>41626</v>
      </c>
      <c r="R607" s="92" t="s">
        <v>329</v>
      </c>
      <c r="S607" s="93">
        <f>G607</f>
        <v>41626</v>
      </c>
      <c r="T607" s="94">
        <f t="shared" si="46"/>
        <v>41628</v>
      </c>
      <c r="U607" s="80">
        <f t="shared" si="47"/>
        <v>2</v>
      </c>
      <c r="W607" s="95">
        <f t="shared" si="48"/>
        <v>2</v>
      </c>
    </row>
    <row r="608" spans="1:23" hidden="1" x14ac:dyDescent="0.5">
      <c r="A608" s="83" t="s">
        <v>239</v>
      </c>
      <c r="B608" s="84"/>
      <c r="C608" s="85" t="s">
        <v>10</v>
      </c>
      <c r="D608" s="86">
        <v>14540</v>
      </c>
      <c r="E608" s="87"/>
      <c r="F608" s="86">
        <v>3029</v>
      </c>
      <c r="G608" s="84">
        <v>41626</v>
      </c>
      <c r="H608" s="84">
        <v>41625</v>
      </c>
      <c r="I608" s="85" t="s">
        <v>32</v>
      </c>
      <c r="J608" s="88">
        <v>1545.45</v>
      </c>
      <c r="K608" s="88">
        <v>0</v>
      </c>
      <c r="L608" s="89">
        <v>1545.45</v>
      </c>
      <c r="M608" s="82" t="str">
        <f t="shared" si="49"/>
        <v>DI</v>
      </c>
      <c r="N608" s="82" t="s">
        <v>971</v>
      </c>
      <c r="P608" s="75">
        <f>VLOOKUP(F608,[1]!REGTEaflewerdatum,4,0)</f>
        <v>41625</v>
      </c>
      <c r="Q608" s="91">
        <f t="shared" si="45"/>
        <v>41626</v>
      </c>
      <c r="R608" s="92" t="s">
        <v>329</v>
      </c>
      <c r="S608" s="93">
        <f>G608</f>
        <v>41626</v>
      </c>
      <c r="T608" s="94">
        <f t="shared" si="46"/>
        <v>41633</v>
      </c>
      <c r="U608" s="80">
        <f t="shared" si="47"/>
        <v>7</v>
      </c>
      <c r="W608" s="95">
        <f t="shared" si="48"/>
        <v>7</v>
      </c>
    </row>
    <row r="609" spans="1:23" x14ac:dyDescent="0.5">
      <c r="A609" s="83" t="s">
        <v>241</v>
      </c>
      <c r="B609" s="84"/>
      <c r="C609" s="85" t="s">
        <v>10</v>
      </c>
      <c r="D609" s="86">
        <v>14549</v>
      </c>
      <c r="E609" s="87"/>
      <c r="F609" s="86">
        <v>3022</v>
      </c>
      <c r="G609" s="84">
        <v>41626</v>
      </c>
      <c r="H609" s="84">
        <v>41625</v>
      </c>
      <c r="I609" s="85" t="s">
        <v>48</v>
      </c>
      <c r="J609" s="88">
        <v>8156.69</v>
      </c>
      <c r="K609" s="88">
        <v>1141.95</v>
      </c>
      <c r="L609" s="89">
        <v>9298.64</v>
      </c>
      <c r="M609" s="82" t="str">
        <f t="shared" si="49"/>
        <v>DS</v>
      </c>
      <c r="N609" s="82" t="s">
        <v>971</v>
      </c>
      <c r="P609" s="75">
        <f>VLOOKUP(F609,[1]!REGTEaflewerdatum,4,0)</f>
        <v>41624</v>
      </c>
      <c r="Q609" s="91">
        <f t="shared" si="45"/>
        <v>41626</v>
      </c>
      <c r="T609" s="94">
        <f t="shared" si="46"/>
        <v>41656</v>
      </c>
      <c r="U609" s="80">
        <f t="shared" si="47"/>
        <v>30</v>
      </c>
      <c r="W609" s="95">
        <f t="shared" si="48"/>
        <v>30</v>
      </c>
    </row>
    <row r="610" spans="1:23" x14ac:dyDescent="0.5">
      <c r="A610" s="83" t="s">
        <v>242</v>
      </c>
      <c r="B610" s="84"/>
      <c r="C610" s="85" t="s">
        <v>10</v>
      </c>
      <c r="D610" s="86">
        <v>14545</v>
      </c>
      <c r="E610" s="87"/>
      <c r="F610" s="86">
        <v>3022</v>
      </c>
      <c r="G610" s="84">
        <v>41626</v>
      </c>
      <c r="H610" s="84">
        <v>41625</v>
      </c>
      <c r="I610" s="85" t="s">
        <v>48</v>
      </c>
      <c r="J610" s="88">
        <v>1036.21</v>
      </c>
      <c r="K610" s="88">
        <v>145.06</v>
      </c>
      <c r="L610" s="89">
        <v>1181.27</v>
      </c>
      <c r="M610" s="82" t="str">
        <f t="shared" si="49"/>
        <v>DS</v>
      </c>
      <c r="N610" s="82" t="s">
        <v>971</v>
      </c>
      <c r="P610" s="75">
        <f>VLOOKUP(F610,[1]!REGTEaflewerdatum,4,0)</f>
        <v>41624</v>
      </c>
      <c r="Q610" s="91">
        <f t="shared" si="45"/>
        <v>41626</v>
      </c>
      <c r="T610" s="94">
        <f t="shared" si="46"/>
        <v>41656</v>
      </c>
      <c r="U610" s="80">
        <f t="shared" si="47"/>
        <v>30</v>
      </c>
      <c r="W610" s="95">
        <f t="shared" si="48"/>
        <v>30</v>
      </c>
    </row>
    <row r="611" spans="1:23" x14ac:dyDescent="0.5">
      <c r="A611" s="83" t="s">
        <v>243</v>
      </c>
      <c r="B611" s="84"/>
      <c r="C611" s="85" t="s">
        <v>10</v>
      </c>
      <c r="D611" s="86">
        <v>14544</v>
      </c>
      <c r="E611" s="87"/>
      <c r="F611" s="86">
        <v>3022</v>
      </c>
      <c r="G611" s="84">
        <v>41626</v>
      </c>
      <c r="H611" s="84">
        <v>41625</v>
      </c>
      <c r="I611" s="85" t="s">
        <v>48</v>
      </c>
      <c r="J611" s="88">
        <v>421.96</v>
      </c>
      <c r="K611" s="88">
        <v>59.07</v>
      </c>
      <c r="L611" s="89">
        <v>481.03</v>
      </c>
      <c r="M611" s="82" t="str">
        <f t="shared" si="49"/>
        <v>DS</v>
      </c>
      <c r="N611" s="82" t="s">
        <v>971</v>
      </c>
      <c r="P611" s="75">
        <f>VLOOKUP(F611,[1]!REGTEaflewerdatum,4,0)</f>
        <v>41624</v>
      </c>
      <c r="Q611" s="91">
        <f t="shared" si="45"/>
        <v>41626</v>
      </c>
      <c r="T611" s="94">
        <f t="shared" si="46"/>
        <v>41656</v>
      </c>
      <c r="U611" s="80">
        <f t="shared" si="47"/>
        <v>30</v>
      </c>
      <c r="W611" s="95">
        <f t="shared" si="48"/>
        <v>30</v>
      </c>
    </row>
    <row r="612" spans="1:23" x14ac:dyDescent="0.5">
      <c r="A612" s="83" t="s">
        <v>244</v>
      </c>
      <c r="B612" s="84"/>
      <c r="C612" s="85" t="s">
        <v>10</v>
      </c>
      <c r="D612" s="86">
        <v>14543</v>
      </c>
      <c r="E612" s="87"/>
      <c r="F612" s="86">
        <v>3022</v>
      </c>
      <c r="G612" s="84">
        <v>41626</v>
      </c>
      <c r="H612" s="84">
        <v>41625</v>
      </c>
      <c r="I612" s="85" t="s">
        <v>48</v>
      </c>
      <c r="J612" s="88">
        <v>2667.8</v>
      </c>
      <c r="K612" s="88">
        <v>373.5</v>
      </c>
      <c r="L612" s="89">
        <v>3041.3</v>
      </c>
      <c r="M612" s="82" t="str">
        <f t="shared" si="49"/>
        <v>DS</v>
      </c>
      <c r="N612" s="82" t="s">
        <v>971</v>
      </c>
      <c r="P612" s="75">
        <f>VLOOKUP(F612,[1]!REGTEaflewerdatum,4,0)</f>
        <v>41624</v>
      </c>
      <c r="Q612" s="91">
        <f t="shared" si="45"/>
        <v>41626</v>
      </c>
      <c r="T612" s="94">
        <f t="shared" si="46"/>
        <v>41656</v>
      </c>
      <c r="U612" s="80">
        <f t="shared" si="47"/>
        <v>30</v>
      </c>
      <c r="W612" s="95">
        <f t="shared" si="48"/>
        <v>30</v>
      </c>
    </row>
    <row r="613" spans="1:23" x14ac:dyDescent="0.5">
      <c r="A613" s="83" t="s">
        <v>240</v>
      </c>
      <c r="B613" s="84"/>
      <c r="C613" s="85" t="s">
        <v>10</v>
      </c>
      <c r="D613" s="86">
        <v>14539</v>
      </c>
      <c r="E613" s="87"/>
      <c r="F613" s="86">
        <v>3039</v>
      </c>
      <c r="G613" s="84">
        <v>41626</v>
      </c>
      <c r="H613" s="84">
        <v>41626</v>
      </c>
      <c r="I613" s="85" t="s">
        <v>36</v>
      </c>
      <c r="J613" s="88">
        <v>6867.47</v>
      </c>
      <c r="K613" s="88">
        <v>460.53</v>
      </c>
      <c r="L613" s="89">
        <v>7328</v>
      </c>
      <c r="M613" s="82" t="str">
        <f t="shared" si="49"/>
        <v>DS</v>
      </c>
      <c r="N613" s="82" t="s">
        <v>971</v>
      </c>
      <c r="P613" s="75">
        <f>VLOOKUP(F613,[1]!REGTEaflewerdatum,4,0)</f>
        <v>41626</v>
      </c>
      <c r="Q613" s="91" t="str">
        <f t="shared" si="45"/>
        <v>ok</v>
      </c>
      <c r="T613" s="94">
        <f t="shared" si="46"/>
        <v>41656</v>
      </c>
      <c r="U613" s="80">
        <f t="shared" si="47"/>
        <v>30</v>
      </c>
      <c r="W613" s="95">
        <f t="shared" si="48"/>
        <v>30</v>
      </c>
    </row>
    <row r="614" spans="1:23" x14ac:dyDescent="0.5">
      <c r="A614" s="83" t="s">
        <v>237</v>
      </c>
      <c r="B614" s="84">
        <v>41642</v>
      </c>
      <c r="C614" s="85" t="s">
        <v>10</v>
      </c>
      <c r="D614" s="86">
        <v>14546</v>
      </c>
      <c r="E614" s="87"/>
      <c r="F614" s="86">
        <v>3038</v>
      </c>
      <c r="G614" s="84">
        <v>41626</v>
      </c>
      <c r="H614" s="84">
        <v>41625</v>
      </c>
      <c r="I614" s="99" t="s">
        <v>1103</v>
      </c>
      <c r="J614" s="88">
        <v>4919.3</v>
      </c>
      <c r="K614" s="88">
        <v>688.69</v>
      </c>
      <c r="L614" s="89">
        <v>5607.99</v>
      </c>
      <c r="M614" s="82" t="str">
        <f t="shared" si="49"/>
        <v>DS</v>
      </c>
      <c r="N614" s="82" t="s">
        <v>971</v>
      </c>
      <c r="P614" s="75">
        <f>VLOOKUP(F614,[1]!REGTEaflewerdatum,4,0)</f>
        <v>41625</v>
      </c>
      <c r="Q614" s="91">
        <f t="shared" si="45"/>
        <v>41626</v>
      </c>
      <c r="T614" s="94">
        <f t="shared" si="46"/>
        <v>41656</v>
      </c>
      <c r="U614" s="80">
        <f t="shared" si="47"/>
        <v>30</v>
      </c>
      <c r="W614" s="95">
        <f t="shared" si="48"/>
        <v>41672</v>
      </c>
    </row>
    <row r="615" spans="1:23" x14ac:dyDescent="0.5">
      <c r="A615" s="83">
        <v>1395</v>
      </c>
      <c r="B615" s="84"/>
      <c r="C615" s="85" t="s">
        <v>10</v>
      </c>
      <c r="D615" s="86">
        <v>14548</v>
      </c>
      <c r="E615" s="87"/>
      <c r="F615" s="86">
        <v>3037</v>
      </c>
      <c r="G615" s="84">
        <v>41626</v>
      </c>
      <c r="H615" s="84">
        <v>41625</v>
      </c>
      <c r="I615" s="85" t="s">
        <v>20</v>
      </c>
      <c r="J615" s="88">
        <v>933.99</v>
      </c>
      <c r="K615" s="88">
        <v>130.76</v>
      </c>
      <c r="L615" s="89">
        <v>1064.75</v>
      </c>
      <c r="M615" s="82" t="str">
        <f t="shared" si="49"/>
        <v>DS</v>
      </c>
      <c r="N615" s="82" t="s">
        <v>971</v>
      </c>
      <c r="P615" s="75">
        <f>VLOOKUP(F615,[1]!REGTEaflewerdatum,4,0)</f>
        <v>41625</v>
      </c>
      <c r="Q615" s="91">
        <f t="shared" si="45"/>
        <v>41626</v>
      </c>
      <c r="T615" s="94">
        <f t="shared" si="46"/>
        <v>41656</v>
      </c>
      <c r="U615" s="80">
        <f t="shared" si="47"/>
        <v>30</v>
      </c>
      <c r="W615" s="95">
        <f t="shared" si="48"/>
        <v>30</v>
      </c>
    </row>
    <row r="616" spans="1:23" x14ac:dyDescent="0.5">
      <c r="A616" s="83">
        <v>603800550</v>
      </c>
      <c r="B616" s="84"/>
      <c r="C616" s="85" t="s">
        <v>10</v>
      </c>
      <c r="D616" s="86">
        <v>14532</v>
      </c>
      <c r="E616" s="87"/>
      <c r="F616" s="86">
        <v>3033</v>
      </c>
      <c r="G616" s="84">
        <v>41626</v>
      </c>
      <c r="H616" s="84">
        <v>41626</v>
      </c>
      <c r="I616" s="85" t="s">
        <v>23</v>
      </c>
      <c r="J616" s="88">
        <v>349.64</v>
      </c>
      <c r="K616" s="88">
        <v>24.76</v>
      </c>
      <c r="L616" s="89">
        <v>374.4</v>
      </c>
      <c r="M616" s="82" t="str">
        <f t="shared" si="49"/>
        <v>DS</v>
      </c>
      <c r="N616" s="82" t="s">
        <v>971</v>
      </c>
      <c r="P616" s="75">
        <f>VLOOKUP(F616,[1]!REGTEaflewerdatum,4,0)</f>
        <v>41626</v>
      </c>
      <c r="Q616" s="91" t="str">
        <f t="shared" si="45"/>
        <v>ok</v>
      </c>
      <c r="T616" s="94">
        <f t="shared" si="46"/>
        <v>41656</v>
      </c>
      <c r="U616" s="80">
        <f t="shared" si="47"/>
        <v>30</v>
      </c>
      <c r="W616" s="95">
        <f t="shared" si="48"/>
        <v>30</v>
      </c>
    </row>
    <row r="617" spans="1:23" x14ac:dyDescent="0.5">
      <c r="A617" s="83">
        <v>217813</v>
      </c>
      <c r="B617" s="84">
        <v>41635</v>
      </c>
      <c r="C617" s="107" t="s">
        <v>10</v>
      </c>
      <c r="D617" s="108">
        <v>14547</v>
      </c>
      <c r="E617" s="109"/>
      <c r="F617" s="108">
        <v>3036</v>
      </c>
      <c r="G617" s="109">
        <v>41626</v>
      </c>
      <c r="H617" s="84">
        <v>41626</v>
      </c>
      <c r="I617" s="85" t="s">
        <v>18</v>
      </c>
      <c r="J617" s="88">
        <v>348.24</v>
      </c>
      <c r="K617" s="88">
        <v>24.39</v>
      </c>
      <c r="L617" s="89">
        <v>372.63</v>
      </c>
      <c r="M617" s="82" t="str">
        <f t="shared" si="49"/>
        <v>DS</v>
      </c>
      <c r="N617" s="82" t="s">
        <v>971</v>
      </c>
      <c r="P617" s="75">
        <f>VLOOKUP(F617,[1]!REGTEaflewerdatum,4,0)</f>
        <v>41631</v>
      </c>
      <c r="Q617" s="91">
        <f t="shared" si="45"/>
        <v>41626</v>
      </c>
      <c r="T617" s="94">
        <f t="shared" si="46"/>
        <v>41656</v>
      </c>
      <c r="U617" s="80">
        <f t="shared" si="47"/>
        <v>30</v>
      </c>
      <c r="W617" s="95">
        <f t="shared" si="48"/>
        <v>41665</v>
      </c>
    </row>
    <row r="618" spans="1:23" x14ac:dyDescent="0.5">
      <c r="A618" s="83">
        <v>601215466</v>
      </c>
      <c r="B618" s="84"/>
      <c r="C618" s="85" t="s">
        <v>10</v>
      </c>
      <c r="D618" s="86">
        <v>14536</v>
      </c>
      <c r="E618" s="87"/>
      <c r="F618" s="86">
        <v>2991</v>
      </c>
      <c r="G618" s="84">
        <v>41626</v>
      </c>
      <c r="H618" s="84">
        <v>41625</v>
      </c>
      <c r="I618" s="85" t="s">
        <v>76</v>
      </c>
      <c r="J618" s="88">
        <v>5148.54</v>
      </c>
      <c r="K618" s="88">
        <v>720.78</v>
      </c>
      <c r="L618" s="89">
        <v>5869.32</v>
      </c>
      <c r="M618" s="82" t="str">
        <f t="shared" si="49"/>
        <v>DS</v>
      </c>
      <c r="N618" s="82" t="s">
        <v>971</v>
      </c>
      <c r="P618" s="75">
        <f>VLOOKUP(F618,[1]!REGTEaflewerdatum,4,0)</f>
        <v>41620</v>
      </c>
      <c r="Q618" s="91">
        <f t="shared" si="45"/>
        <v>41626</v>
      </c>
      <c r="T618" s="94">
        <f t="shared" si="46"/>
        <v>41656</v>
      </c>
      <c r="U618" s="80">
        <f t="shared" si="47"/>
        <v>30</v>
      </c>
      <c r="W618" s="95">
        <f t="shared" si="48"/>
        <v>30</v>
      </c>
    </row>
    <row r="619" spans="1:23" x14ac:dyDescent="0.5">
      <c r="A619" s="83">
        <v>601215466</v>
      </c>
      <c r="B619" s="84"/>
      <c r="C619" s="85" t="s">
        <v>15</v>
      </c>
      <c r="D619" s="86">
        <v>14537</v>
      </c>
      <c r="E619" s="87"/>
      <c r="F619" s="86">
        <v>2991</v>
      </c>
      <c r="G619" s="84">
        <v>41626</v>
      </c>
      <c r="H619" s="84">
        <v>41625</v>
      </c>
      <c r="I619" s="85" t="s">
        <v>76</v>
      </c>
      <c r="J619" s="88">
        <v>-361.49</v>
      </c>
      <c r="K619" s="88">
        <v>-50.61</v>
      </c>
      <c r="L619" s="89">
        <v>-412.1</v>
      </c>
      <c r="M619" s="82" t="str">
        <f t="shared" si="49"/>
        <v>DS</v>
      </c>
      <c r="P619" s="75">
        <f>VLOOKUP(F619,[1]!REGTEaflewerdatum,4,0)</f>
        <v>41620</v>
      </c>
      <c r="Q619" s="91">
        <f t="shared" si="45"/>
        <v>41626</v>
      </c>
      <c r="T619" s="94">
        <f t="shared" si="46"/>
        <v>41656</v>
      </c>
      <c r="U619" s="80">
        <f t="shared" si="47"/>
        <v>30</v>
      </c>
      <c r="W619" s="95">
        <f t="shared" si="48"/>
        <v>30</v>
      </c>
    </row>
    <row r="620" spans="1:23" x14ac:dyDescent="0.5">
      <c r="A620" s="83">
        <v>601215466</v>
      </c>
      <c r="B620" s="84"/>
      <c r="C620" s="85" t="s">
        <v>10</v>
      </c>
      <c r="D620" s="86">
        <v>14538</v>
      </c>
      <c r="E620" s="87"/>
      <c r="F620" s="86">
        <v>2992</v>
      </c>
      <c r="G620" s="84">
        <v>41626</v>
      </c>
      <c r="H620" s="84">
        <v>41625</v>
      </c>
      <c r="I620" s="85" t="s">
        <v>76</v>
      </c>
      <c r="J620" s="88">
        <v>4310.3999999999996</v>
      </c>
      <c r="K620" s="88">
        <v>0</v>
      </c>
      <c r="L620" s="89">
        <v>4310.3999999999996</v>
      </c>
      <c r="M620" s="82" t="str">
        <f t="shared" si="49"/>
        <v>DS</v>
      </c>
      <c r="N620" s="82" t="s">
        <v>971</v>
      </c>
      <c r="P620" s="75">
        <f>VLOOKUP(F620,[1]!REGTEaflewerdatum,4,0)</f>
        <v>41620</v>
      </c>
      <c r="Q620" s="91">
        <f t="shared" si="45"/>
        <v>41626</v>
      </c>
      <c r="T620" s="94">
        <f t="shared" si="46"/>
        <v>41656</v>
      </c>
      <c r="U620" s="80">
        <f t="shared" si="47"/>
        <v>30</v>
      </c>
      <c r="W620" s="95">
        <f t="shared" si="48"/>
        <v>30</v>
      </c>
    </row>
    <row r="621" spans="1:23" x14ac:dyDescent="0.5">
      <c r="A621" s="83">
        <v>601215466</v>
      </c>
      <c r="B621" s="84"/>
      <c r="C621" s="85" t="s">
        <v>10</v>
      </c>
      <c r="D621" s="86">
        <v>14535</v>
      </c>
      <c r="E621" s="87"/>
      <c r="F621" s="86">
        <v>2990</v>
      </c>
      <c r="G621" s="84">
        <v>41626</v>
      </c>
      <c r="H621" s="84">
        <v>41625</v>
      </c>
      <c r="I621" s="85" t="s">
        <v>76</v>
      </c>
      <c r="J621" s="88">
        <v>1772.35</v>
      </c>
      <c r="K621" s="88">
        <v>248.13</v>
      </c>
      <c r="L621" s="89">
        <v>2020.48</v>
      </c>
      <c r="M621" s="82" t="str">
        <f t="shared" si="49"/>
        <v>DS</v>
      </c>
      <c r="N621" s="82" t="s">
        <v>971</v>
      </c>
      <c r="P621" s="75">
        <f>VLOOKUP(F621,[1]!REGTEaflewerdatum,4,0)</f>
        <v>41620</v>
      </c>
      <c r="Q621" s="91">
        <f t="shared" si="45"/>
        <v>41626</v>
      </c>
      <c r="T621" s="94">
        <f t="shared" si="46"/>
        <v>41656</v>
      </c>
      <c r="U621" s="80">
        <f t="shared" si="47"/>
        <v>30</v>
      </c>
      <c r="W621" s="95">
        <f t="shared" si="48"/>
        <v>30</v>
      </c>
    </row>
    <row r="622" spans="1:23" hidden="1" x14ac:dyDescent="0.5">
      <c r="A622" s="83">
        <v>702065</v>
      </c>
      <c r="B622" s="84"/>
      <c r="C622" s="85" t="s">
        <v>10</v>
      </c>
      <c r="D622" s="86">
        <v>14574</v>
      </c>
      <c r="E622" s="87"/>
      <c r="F622" s="86">
        <v>3032</v>
      </c>
      <c r="G622" s="84">
        <v>41627</v>
      </c>
      <c r="H622" s="84">
        <v>41626</v>
      </c>
      <c r="I622" s="85" t="s">
        <v>1075</v>
      </c>
      <c r="J622" s="88">
        <v>53863.07</v>
      </c>
      <c r="K622" s="88">
        <v>6736.32</v>
      </c>
      <c r="L622" s="89">
        <v>60599.39</v>
      </c>
      <c r="M622" s="82" t="str">
        <f t="shared" si="49"/>
        <v>DC</v>
      </c>
      <c r="N622" s="82" t="s">
        <v>971</v>
      </c>
      <c r="P622" s="75">
        <f>VLOOKUP(F622,[1]!REGTEaflewerdatum,4,0)</f>
        <v>41628</v>
      </c>
      <c r="Q622" s="91">
        <f t="shared" si="45"/>
        <v>41627</v>
      </c>
      <c r="T622" s="94">
        <f t="shared" si="46"/>
        <v>41646</v>
      </c>
      <c r="U622" s="80">
        <f t="shared" si="47"/>
        <v>19</v>
      </c>
      <c r="W622" s="95">
        <f t="shared" si="48"/>
        <v>19</v>
      </c>
    </row>
    <row r="623" spans="1:23" hidden="1" x14ac:dyDescent="0.5">
      <c r="A623" s="83">
        <v>702065</v>
      </c>
      <c r="B623" s="84"/>
      <c r="C623" s="85" t="s">
        <v>15</v>
      </c>
      <c r="D623" s="86">
        <v>14575</v>
      </c>
      <c r="E623" s="87"/>
      <c r="F623" s="86">
        <v>3032</v>
      </c>
      <c r="G623" s="84">
        <v>41627</v>
      </c>
      <c r="H623" s="84">
        <v>41626</v>
      </c>
      <c r="I623" s="85" t="s">
        <v>1075</v>
      </c>
      <c r="J623" s="88">
        <v>-5.5</v>
      </c>
      <c r="K623" s="88">
        <v>-0.77</v>
      </c>
      <c r="L623" s="89">
        <v>-6.27</v>
      </c>
      <c r="M623" s="82" t="str">
        <f t="shared" si="49"/>
        <v>DC</v>
      </c>
      <c r="P623" s="75">
        <f>VLOOKUP(F623,[1]!REGTEaflewerdatum,4,0)</f>
        <v>41628</v>
      </c>
      <c r="Q623" s="91">
        <f t="shared" si="45"/>
        <v>41627</v>
      </c>
      <c r="T623" s="94">
        <f t="shared" si="46"/>
        <v>41646</v>
      </c>
      <c r="U623" s="80">
        <f t="shared" si="47"/>
        <v>19</v>
      </c>
      <c r="W623" s="95">
        <f t="shared" si="48"/>
        <v>19</v>
      </c>
    </row>
    <row r="624" spans="1:23" hidden="1" x14ac:dyDescent="0.5">
      <c r="A624" s="83" t="s">
        <v>1178</v>
      </c>
      <c r="B624" s="84"/>
      <c r="C624" s="85" t="s">
        <v>10</v>
      </c>
      <c r="D624" s="86">
        <v>14571</v>
      </c>
      <c r="E624" s="87"/>
      <c r="F624" s="86">
        <v>3031</v>
      </c>
      <c r="G624" s="84">
        <v>41627</v>
      </c>
      <c r="H624" s="84">
        <v>41627</v>
      </c>
      <c r="I624" s="85" t="s">
        <v>1154</v>
      </c>
      <c r="J624" s="88">
        <v>2000</v>
      </c>
      <c r="K624" s="88">
        <v>0</v>
      </c>
      <c r="L624" s="89">
        <v>2000</v>
      </c>
      <c r="M624" s="82" t="str">
        <f t="shared" si="49"/>
        <v>DI</v>
      </c>
      <c r="N624" s="82" t="s">
        <v>971</v>
      </c>
      <c r="P624" s="75">
        <f>VLOOKUP(F624,[1]!REGTEaflewerdatum,4,0)</f>
        <v>41627</v>
      </c>
      <c r="Q624" s="91" t="str">
        <f t="shared" si="45"/>
        <v>ok</v>
      </c>
      <c r="R624" s="92" t="s">
        <v>329</v>
      </c>
      <c r="S624" s="93">
        <f>G624</f>
        <v>41627</v>
      </c>
      <c r="T624" s="94">
        <f t="shared" si="46"/>
        <v>41629</v>
      </c>
      <c r="U624" s="80">
        <f t="shared" si="47"/>
        <v>2</v>
      </c>
      <c r="W624" s="95">
        <f t="shared" si="48"/>
        <v>2</v>
      </c>
    </row>
    <row r="625" spans="1:23" hidden="1" x14ac:dyDescent="0.5">
      <c r="A625" s="83" t="s">
        <v>1179</v>
      </c>
      <c r="B625" s="84"/>
      <c r="C625" s="85" t="s">
        <v>10</v>
      </c>
      <c r="D625" s="86">
        <v>14561</v>
      </c>
      <c r="E625" s="87"/>
      <c r="F625" s="86">
        <v>3027</v>
      </c>
      <c r="G625" s="84">
        <v>41627</v>
      </c>
      <c r="H625" s="84">
        <v>41626</v>
      </c>
      <c r="I625" s="85" t="s">
        <v>1118</v>
      </c>
      <c r="J625" s="88">
        <v>7322.6</v>
      </c>
      <c r="K625" s="88">
        <v>0</v>
      </c>
      <c r="L625" s="89">
        <v>7322.6</v>
      </c>
      <c r="M625" s="82" t="str">
        <f t="shared" si="49"/>
        <v>DI</v>
      </c>
      <c r="N625" s="82" t="s">
        <v>971</v>
      </c>
      <c r="P625" s="75">
        <f>VLOOKUP(F625,[1]!REGTEaflewerdatum,4,0)</f>
        <v>41626</v>
      </c>
      <c r="Q625" s="91">
        <f t="shared" si="45"/>
        <v>41627</v>
      </c>
      <c r="R625" s="92" t="s">
        <v>327</v>
      </c>
      <c r="S625" s="93">
        <v>41654</v>
      </c>
      <c r="T625" s="94">
        <f t="shared" si="46"/>
        <v>41657</v>
      </c>
      <c r="U625" s="80">
        <f t="shared" si="47"/>
        <v>30</v>
      </c>
      <c r="W625" s="95">
        <f t="shared" si="48"/>
        <v>30</v>
      </c>
    </row>
    <row r="626" spans="1:23" hidden="1" x14ac:dyDescent="0.5">
      <c r="A626" s="83" t="s">
        <v>249</v>
      </c>
      <c r="B626" s="84"/>
      <c r="C626" s="85" t="s">
        <v>10</v>
      </c>
      <c r="D626" s="86">
        <v>14572</v>
      </c>
      <c r="E626" s="87"/>
      <c r="F626" s="86">
        <v>3062</v>
      </c>
      <c r="G626" s="84">
        <v>41627</v>
      </c>
      <c r="H626" s="84">
        <v>41627</v>
      </c>
      <c r="I626" s="85" t="s">
        <v>1156</v>
      </c>
      <c r="J626" s="88">
        <v>4677.1899999999996</v>
      </c>
      <c r="K626" s="88">
        <v>654.80999999999995</v>
      </c>
      <c r="L626" s="89">
        <v>5332</v>
      </c>
      <c r="M626" s="82" t="str">
        <f t="shared" si="49"/>
        <v>DI</v>
      </c>
      <c r="N626" s="82" t="s">
        <v>971</v>
      </c>
      <c r="P626" s="75">
        <f>VLOOKUP(F626,[1]!REGTEaflewerdatum,4,0)</f>
        <v>41627</v>
      </c>
      <c r="Q626" s="91" t="str">
        <f t="shared" si="45"/>
        <v>ok</v>
      </c>
      <c r="R626" s="92" t="s">
        <v>327</v>
      </c>
      <c r="S626" s="93">
        <v>41632</v>
      </c>
      <c r="T626" s="94">
        <f t="shared" si="46"/>
        <v>41629</v>
      </c>
      <c r="U626" s="80">
        <f t="shared" si="47"/>
        <v>2</v>
      </c>
      <c r="W626" s="95">
        <f t="shared" si="48"/>
        <v>2</v>
      </c>
    </row>
    <row r="627" spans="1:23" hidden="1" x14ac:dyDescent="0.5">
      <c r="A627" s="83" t="s">
        <v>1180</v>
      </c>
      <c r="B627" s="84"/>
      <c r="C627" s="85" t="s">
        <v>10</v>
      </c>
      <c r="D627" s="86">
        <v>14555</v>
      </c>
      <c r="E627" s="87"/>
      <c r="F627" s="86">
        <v>3024</v>
      </c>
      <c r="G627" s="84">
        <v>41627</v>
      </c>
      <c r="H627" s="84">
        <v>41625</v>
      </c>
      <c r="I627" s="85" t="s">
        <v>1160</v>
      </c>
      <c r="J627" s="88">
        <v>1612</v>
      </c>
      <c r="K627" s="88">
        <v>0</v>
      </c>
      <c r="L627" s="89">
        <v>1612</v>
      </c>
      <c r="M627" s="82" t="str">
        <f t="shared" si="49"/>
        <v>DI</v>
      </c>
      <c r="N627" s="82" t="s">
        <v>971</v>
      </c>
      <c r="P627" s="75">
        <f>VLOOKUP(F627,[1]!REGTEaflewerdatum,4,0)</f>
        <v>41624</v>
      </c>
      <c r="Q627" s="91">
        <f t="shared" si="45"/>
        <v>41627</v>
      </c>
      <c r="R627" s="92" t="s">
        <v>327</v>
      </c>
      <c r="S627" s="93">
        <f>G627+7</f>
        <v>41634</v>
      </c>
      <c r="T627" s="94">
        <f t="shared" si="46"/>
        <v>41628</v>
      </c>
      <c r="U627" s="80">
        <f t="shared" si="47"/>
        <v>1</v>
      </c>
      <c r="W627" s="95">
        <f t="shared" si="48"/>
        <v>1</v>
      </c>
    </row>
    <row r="628" spans="1:23" hidden="1" x14ac:dyDescent="0.5">
      <c r="A628" s="83" t="s">
        <v>1181</v>
      </c>
      <c r="B628" s="84"/>
      <c r="C628" s="85" t="s">
        <v>10</v>
      </c>
      <c r="D628" s="86">
        <v>14565</v>
      </c>
      <c r="E628" s="87"/>
      <c r="F628" s="86">
        <v>3056</v>
      </c>
      <c r="G628" s="84">
        <v>41627</v>
      </c>
      <c r="H628" s="84">
        <v>41627</v>
      </c>
      <c r="I628" s="85" t="s">
        <v>1173</v>
      </c>
      <c r="J628" s="88">
        <v>1134.2</v>
      </c>
      <c r="K628" s="88">
        <v>0</v>
      </c>
      <c r="L628" s="89">
        <v>1134.2</v>
      </c>
      <c r="M628" s="82" t="str">
        <f t="shared" si="49"/>
        <v>DI</v>
      </c>
      <c r="N628" s="82" t="s">
        <v>971</v>
      </c>
      <c r="P628" s="75">
        <f>VLOOKUP(F628,[1]!REGTEaflewerdatum,4,0)</f>
        <v>41628</v>
      </c>
      <c r="Q628" s="91">
        <f t="shared" si="45"/>
        <v>41627</v>
      </c>
      <c r="R628" s="92" t="s">
        <v>327</v>
      </c>
      <c r="S628" s="93">
        <v>41664</v>
      </c>
      <c r="T628" s="94">
        <f t="shared" si="46"/>
        <v>41628</v>
      </c>
      <c r="U628" s="80">
        <f t="shared" si="47"/>
        <v>1</v>
      </c>
      <c r="W628" s="95">
        <f t="shared" si="48"/>
        <v>1</v>
      </c>
    </row>
    <row r="629" spans="1:23" x14ac:dyDescent="0.5">
      <c r="A629" s="83">
        <v>63880</v>
      </c>
      <c r="B629" s="84">
        <v>41642</v>
      </c>
      <c r="C629" s="85" t="s">
        <v>10</v>
      </c>
      <c r="D629" s="86">
        <v>14567</v>
      </c>
      <c r="E629" s="87"/>
      <c r="F629" s="86">
        <v>3048</v>
      </c>
      <c r="G629" s="84">
        <v>41627</v>
      </c>
      <c r="H629" s="84">
        <v>41627</v>
      </c>
      <c r="I629" s="85" t="s">
        <v>1116</v>
      </c>
      <c r="J629" s="88">
        <v>399.84</v>
      </c>
      <c r="K629" s="88">
        <v>20.48</v>
      </c>
      <c r="L629" s="89">
        <v>420.32</v>
      </c>
      <c r="M629" s="82" t="str">
        <f t="shared" si="49"/>
        <v>DS</v>
      </c>
      <c r="N629" s="82" t="s">
        <v>971</v>
      </c>
      <c r="P629" s="75">
        <f>VLOOKUP(F629,[1]!REGTEaflewerdatum,4,0)</f>
        <v>41627</v>
      </c>
      <c r="Q629" s="91" t="str">
        <f t="shared" si="45"/>
        <v>ok</v>
      </c>
      <c r="T629" s="94">
        <f t="shared" si="46"/>
        <v>41657</v>
      </c>
      <c r="U629" s="80">
        <f t="shared" si="47"/>
        <v>30</v>
      </c>
      <c r="W629" s="95">
        <f t="shared" si="48"/>
        <v>41672</v>
      </c>
    </row>
    <row r="630" spans="1:23" x14ac:dyDescent="0.5">
      <c r="A630" s="83">
        <v>11870730</v>
      </c>
      <c r="B630" s="84"/>
      <c r="C630" s="85" t="s">
        <v>10</v>
      </c>
      <c r="D630" s="86">
        <v>14559</v>
      </c>
      <c r="E630" s="87"/>
      <c r="F630" s="86">
        <v>3043</v>
      </c>
      <c r="G630" s="84">
        <v>41627</v>
      </c>
      <c r="H630" s="84">
        <v>41626</v>
      </c>
      <c r="I630" s="85" t="s">
        <v>1113</v>
      </c>
      <c r="J630" s="88">
        <v>5170.1400000000003</v>
      </c>
      <c r="K630" s="88">
        <v>209.99</v>
      </c>
      <c r="L630" s="89">
        <v>5380.13</v>
      </c>
      <c r="M630" s="82" t="str">
        <f t="shared" si="49"/>
        <v>DS</v>
      </c>
      <c r="N630" s="82" t="s">
        <v>971</v>
      </c>
      <c r="P630" s="75">
        <f>VLOOKUP(F630,[1]!REGTEaflewerdatum,4,0)</f>
        <v>41627</v>
      </c>
      <c r="Q630" s="91" t="str">
        <f t="shared" si="45"/>
        <v>ok</v>
      </c>
      <c r="T630" s="94">
        <f t="shared" si="46"/>
        <v>41657</v>
      </c>
      <c r="U630" s="80">
        <f t="shared" si="47"/>
        <v>30</v>
      </c>
      <c r="W630" s="95">
        <f t="shared" si="48"/>
        <v>30</v>
      </c>
    </row>
    <row r="631" spans="1:23" x14ac:dyDescent="0.5">
      <c r="A631" s="83">
        <v>11870731</v>
      </c>
      <c r="B631" s="84">
        <v>41642</v>
      </c>
      <c r="C631" s="85" t="s">
        <v>10</v>
      </c>
      <c r="D631" s="86">
        <v>14562</v>
      </c>
      <c r="E631" s="87"/>
      <c r="F631" s="86">
        <v>3044</v>
      </c>
      <c r="G631" s="84">
        <v>41627</v>
      </c>
      <c r="H631" s="84">
        <v>41627</v>
      </c>
      <c r="I631" s="85" t="s">
        <v>1113</v>
      </c>
      <c r="J631" s="88">
        <v>2636</v>
      </c>
      <c r="K631" s="88">
        <v>369.05</v>
      </c>
      <c r="L631" s="89">
        <v>3005.05</v>
      </c>
      <c r="M631" s="82" t="str">
        <f t="shared" si="49"/>
        <v>DS</v>
      </c>
      <c r="N631" s="82" t="s">
        <v>971</v>
      </c>
      <c r="P631" s="75">
        <f>VLOOKUP(F631,[1]!REGTEaflewerdatum,4,0)</f>
        <v>41627</v>
      </c>
      <c r="Q631" s="91" t="str">
        <f t="shared" si="45"/>
        <v>ok</v>
      </c>
      <c r="T631" s="94">
        <f t="shared" si="46"/>
        <v>41657</v>
      </c>
      <c r="U631" s="80">
        <f t="shared" si="47"/>
        <v>30</v>
      </c>
      <c r="W631" s="95">
        <f t="shared" si="48"/>
        <v>41672</v>
      </c>
    </row>
    <row r="632" spans="1:23" x14ac:dyDescent="0.5">
      <c r="A632" s="83">
        <v>11870731</v>
      </c>
      <c r="B632" s="84"/>
      <c r="C632" s="85" t="s">
        <v>15</v>
      </c>
      <c r="D632" s="86">
        <v>14563</v>
      </c>
      <c r="E632" s="87"/>
      <c r="F632" s="86">
        <v>3044</v>
      </c>
      <c r="G632" s="84">
        <v>41627</v>
      </c>
      <c r="H632" s="84">
        <v>41627</v>
      </c>
      <c r="I632" s="85" t="s">
        <v>1113</v>
      </c>
      <c r="J632" s="88">
        <v>-38.9</v>
      </c>
      <c r="K632" s="88">
        <v>-5.45</v>
      </c>
      <c r="L632" s="89">
        <v>-44.35</v>
      </c>
      <c r="M632" s="82" t="str">
        <f t="shared" si="49"/>
        <v>DS</v>
      </c>
      <c r="P632" s="75">
        <f>VLOOKUP(F632,[1]!REGTEaflewerdatum,4,0)</f>
        <v>41627</v>
      </c>
      <c r="Q632" s="91" t="str">
        <f t="shared" si="45"/>
        <v>ok</v>
      </c>
      <c r="T632" s="94">
        <f t="shared" si="46"/>
        <v>41657</v>
      </c>
      <c r="U632" s="80">
        <f t="shared" si="47"/>
        <v>30</v>
      </c>
      <c r="W632" s="95">
        <f t="shared" si="48"/>
        <v>30</v>
      </c>
    </row>
    <row r="633" spans="1:23" x14ac:dyDescent="0.5">
      <c r="A633" s="83">
        <v>8170303850</v>
      </c>
      <c r="B633" s="84"/>
      <c r="C633" s="85" t="s">
        <v>15</v>
      </c>
      <c r="D633" s="86">
        <v>14564</v>
      </c>
      <c r="E633" s="87"/>
      <c r="F633" s="86">
        <v>3045</v>
      </c>
      <c r="G633" s="84">
        <v>41627</v>
      </c>
      <c r="H633" s="84">
        <v>41626</v>
      </c>
      <c r="I633" s="85" t="s">
        <v>26</v>
      </c>
      <c r="J633" s="88">
        <v>-32.799999999999997</v>
      </c>
      <c r="K633" s="88">
        <v>-4.59</v>
      </c>
      <c r="L633" s="89">
        <v>-37.39</v>
      </c>
      <c r="M633" s="82" t="str">
        <f t="shared" si="49"/>
        <v>DS</v>
      </c>
      <c r="P633" s="75">
        <f>VLOOKUP(F633,[1]!REGTEaflewerdatum,4,0)</f>
        <v>41627</v>
      </c>
      <c r="Q633" s="91" t="str">
        <f t="shared" si="45"/>
        <v>ok</v>
      </c>
      <c r="T633" s="94">
        <f t="shared" si="46"/>
        <v>41657</v>
      </c>
      <c r="U633" s="80">
        <f t="shared" si="47"/>
        <v>30</v>
      </c>
      <c r="W633" s="95">
        <f t="shared" si="48"/>
        <v>30</v>
      </c>
    </row>
    <row r="634" spans="1:23" x14ac:dyDescent="0.5">
      <c r="A634" s="83" t="s">
        <v>1182</v>
      </c>
      <c r="B634" s="84"/>
      <c r="C634" s="85" t="s">
        <v>10</v>
      </c>
      <c r="D634" s="86">
        <v>14560</v>
      </c>
      <c r="E634" s="87"/>
      <c r="F634" s="86">
        <v>3045</v>
      </c>
      <c r="G634" s="84">
        <v>41627</v>
      </c>
      <c r="H634" s="84">
        <v>41626</v>
      </c>
      <c r="I634" s="85" t="s">
        <v>26</v>
      </c>
      <c r="J634" s="88">
        <v>7787.71</v>
      </c>
      <c r="K634" s="88">
        <v>809.34</v>
      </c>
      <c r="L634" s="89">
        <v>8597.0499999999993</v>
      </c>
      <c r="M634" s="82" t="str">
        <f t="shared" si="49"/>
        <v>DS</v>
      </c>
      <c r="N634" s="82" t="s">
        <v>971</v>
      </c>
      <c r="P634" s="75">
        <f>VLOOKUP(F634,[1]!REGTEaflewerdatum,4,0)</f>
        <v>41627</v>
      </c>
      <c r="Q634" s="91" t="str">
        <f t="shared" si="45"/>
        <v>ok</v>
      </c>
      <c r="T634" s="94">
        <f t="shared" si="46"/>
        <v>41657</v>
      </c>
      <c r="U634" s="80">
        <f t="shared" si="47"/>
        <v>30</v>
      </c>
      <c r="W634" s="95">
        <f t="shared" si="48"/>
        <v>30</v>
      </c>
    </row>
    <row r="635" spans="1:23" x14ac:dyDescent="0.5">
      <c r="A635" s="83">
        <v>8527</v>
      </c>
      <c r="B635" s="84"/>
      <c r="C635" s="85" t="s">
        <v>15</v>
      </c>
      <c r="D635" s="86">
        <v>14557</v>
      </c>
      <c r="E635" s="87"/>
      <c r="F635" s="86">
        <v>2848</v>
      </c>
      <c r="G635" s="84">
        <v>41627</v>
      </c>
      <c r="H635" s="84">
        <v>41603</v>
      </c>
      <c r="I635" s="85" t="s">
        <v>1112</v>
      </c>
      <c r="J635" s="88">
        <v>-147.35</v>
      </c>
      <c r="K635" s="88">
        <v>-20.63</v>
      </c>
      <c r="L635" s="89">
        <v>-167.98</v>
      </c>
      <c r="M635" s="82" t="str">
        <f t="shared" si="49"/>
        <v>DS</v>
      </c>
      <c r="P635" s="75">
        <f>VLOOKUP(F635,[1]!REGTEaflewerdatum,4,0)</f>
        <v>41604</v>
      </c>
      <c r="Q635" s="91">
        <f t="shared" si="45"/>
        <v>41627</v>
      </c>
      <c r="T635" s="94">
        <f t="shared" si="46"/>
        <v>41657</v>
      </c>
      <c r="U635" s="80">
        <f t="shared" si="47"/>
        <v>30</v>
      </c>
      <c r="W635" s="95">
        <f t="shared" si="48"/>
        <v>30</v>
      </c>
    </row>
    <row r="636" spans="1:23" x14ac:dyDescent="0.5">
      <c r="A636" s="83">
        <v>320461</v>
      </c>
      <c r="B636" s="84">
        <v>41635</v>
      </c>
      <c r="C636" s="107" t="s">
        <v>10</v>
      </c>
      <c r="D636" s="108">
        <v>14570</v>
      </c>
      <c r="E636" s="109"/>
      <c r="F636" s="108">
        <v>2988</v>
      </c>
      <c r="G636" s="109">
        <v>41627</v>
      </c>
      <c r="H636" s="84">
        <v>41617</v>
      </c>
      <c r="I636" s="85" t="s">
        <v>1112</v>
      </c>
      <c r="J636" s="88">
        <v>138.18</v>
      </c>
      <c r="K636" s="88">
        <v>19.350000000000001</v>
      </c>
      <c r="L636" s="89">
        <v>157.53</v>
      </c>
      <c r="M636" s="82" t="str">
        <f t="shared" si="49"/>
        <v>DS</v>
      </c>
      <c r="N636" s="82" t="s">
        <v>971</v>
      </c>
      <c r="P636" s="75">
        <f>VLOOKUP(F636,[1]!REGTEaflewerdatum,4,0)</f>
        <v>41619</v>
      </c>
      <c r="Q636" s="91">
        <f t="shared" si="45"/>
        <v>41627</v>
      </c>
      <c r="T636" s="94">
        <f t="shared" si="46"/>
        <v>41657</v>
      </c>
      <c r="U636" s="80">
        <f t="shared" si="47"/>
        <v>30</v>
      </c>
      <c r="W636" s="95">
        <f t="shared" si="48"/>
        <v>41665</v>
      </c>
    </row>
    <row r="637" spans="1:23" x14ac:dyDescent="0.5">
      <c r="A637" s="83" t="s">
        <v>211</v>
      </c>
      <c r="B637" s="84"/>
      <c r="C637" s="85" t="s">
        <v>15</v>
      </c>
      <c r="D637" s="86">
        <v>14556</v>
      </c>
      <c r="E637" s="87"/>
      <c r="F637" s="86">
        <v>2988</v>
      </c>
      <c r="G637" s="84">
        <v>41627</v>
      </c>
      <c r="H637" s="84">
        <v>41617</v>
      </c>
      <c r="I637" s="85" t="s">
        <v>1112</v>
      </c>
      <c r="J637" s="88">
        <v>-162.51</v>
      </c>
      <c r="K637" s="88">
        <v>-22.75</v>
      </c>
      <c r="L637" s="89">
        <v>-185.26</v>
      </c>
      <c r="M637" s="82" t="str">
        <f t="shared" si="49"/>
        <v>DS</v>
      </c>
      <c r="P637" s="75">
        <f>VLOOKUP(F637,[1]!REGTEaflewerdatum,4,0)</f>
        <v>41619</v>
      </c>
      <c r="Q637" s="91">
        <f t="shared" si="45"/>
        <v>41627</v>
      </c>
      <c r="T637" s="94">
        <f t="shared" si="46"/>
        <v>41657</v>
      </c>
      <c r="U637" s="80">
        <f t="shared" si="47"/>
        <v>30</v>
      </c>
      <c r="W637" s="95">
        <f t="shared" si="48"/>
        <v>30</v>
      </c>
    </row>
    <row r="638" spans="1:23" x14ac:dyDescent="0.5">
      <c r="A638" s="83" t="s">
        <v>253</v>
      </c>
      <c r="B638" s="84">
        <v>41642</v>
      </c>
      <c r="C638" s="85" t="s">
        <v>10</v>
      </c>
      <c r="D638" s="86">
        <v>14569</v>
      </c>
      <c r="E638" s="87"/>
      <c r="F638" s="86">
        <v>3063</v>
      </c>
      <c r="G638" s="84">
        <v>41627</v>
      </c>
      <c r="H638" s="84">
        <v>41627</v>
      </c>
      <c r="I638" s="85" t="s">
        <v>130</v>
      </c>
      <c r="J638" s="88">
        <v>453.7</v>
      </c>
      <c r="K638" s="88">
        <v>63.52</v>
      </c>
      <c r="L638" s="89">
        <v>517.22</v>
      </c>
      <c r="M638" s="82" t="str">
        <f t="shared" si="49"/>
        <v>DS</v>
      </c>
      <c r="N638" s="82" t="s">
        <v>971</v>
      </c>
      <c r="P638" s="75">
        <f>VLOOKUP(F638,[1]!REGTEaflewerdatum,4,0)</f>
        <v>41627</v>
      </c>
      <c r="Q638" s="91" t="str">
        <f t="shared" ref="Q638:Q701" si="50">IF(P638=G638,"ok",G638)</f>
        <v>ok</v>
      </c>
      <c r="T638" s="94">
        <f t="shared" ref="T638:T701" si="51">G638+U638</f>
        <v>41657</v>
      </c>
      <c r="U638" s="80">
        <f t="shared" ref="U638:U701" si="52">VLOOKUP(I638,verskaffersterme,2,0)</f>
        <v>30</v>
      </c>
      <c r="W638" s="95">
        <f t="shared" ref="W638:W701" si="53">B638+U638</f>
        <v>41672</v>
      </c>
    </row>
    <row r="639" spans="1:23" x14ac:dyDescent="0.5">
      <c r="A639" s="83" t="s">
        <v>246</v>
      </c>
      <c r="B639" s="84">
        <v>41635</v>
      </c>
      <c r="C639" s="107" t="s">
        <v>10</v>
      </c>
      <c r="D639" s="108">
        <v>14568</v>
      </c>
      <c r="E639" s="109"/>
      <c r="F639" s="108">
        <v>3017</v>
      </c>
      <c r="G639" s="109">
        <v>41627</v>
      </c>
      <c r="H639" s="84">
        <v>41627</v>
      </c>
      <c r="I639" s="85" t="s">
        <v>1161</v>
      </c>
      <c r="J639" s="88">
        <v>26809.8</v>
      </c>
      <c r="K639" s="88">
        <v>2048.34</v>
      </c>
      <c r="L639" s="89">
        <v>28858.14</v>
      </c>
      <c r="M639" s="82" t="str">
        <f t="shared" si="49"/>
        <v>DS</v>
      </c>
      <c r="N639" s="82" t="s">
        <v>971</v>
      </c>
      <c r="P639" s="75">
        <f>VLOOKUP(F639,[1]!REGTEaflewerdatum,4,0)</f>
        <v>41627</v>
      </c>
      <c r="Q639" s="91" t="str">
        <f t="shared" si="50"/>
        <v>ok</v>
      </c>
      <c r="T639" s="94">
        <f t="shared" si="51"/>
        <v>41657</v>
      </c>
      <c r="U639" s="80">
        <f t="shared" si="52"/>
        <v>30</v>
      </c>
      <c r="W639" s="95">
        <f t="shared" si="53"/>
        <v>41665</v>
      </c>
    </row>
    <row r="640" spans="1:23" x14ac:dyDescent="0.5">
      <c r="A640" s="83" t="s">
        <v>1183</v>
      </c>
      <c r="B640" s="84"/>
      <c r="C640" s="85" t="s">
        <v>10</v>
      </c>
      <c r="D640" s="86">
        <v>14558</v>
      </c>
      <c r="E640" s="87"/>
      <c r="F640" s="86">
        <v>3047</v>
      </c>
      <c r="G640" s="84">
        <v>41627</v>
      </c>
      <c r="H640" s="84">
        <v>41627</v>
      </c>
      <c r="I640" s="85" t="s">
        <v>1109</v>
      </c>
      <c r="J640" s="88">
        <v>218.02</v>
      </c>
      <c r="K640" s="88">
        <v>12.38</v>
      </c>
      <c r="L640" s="89">
        <v>230.4</v>
      </c>
      <c r="M640" s="82" t="str">
        <f t="shared" si="49"/>
        <v>DS</v>
      </c>
      <c r="N640" s="82" t="s">
        <v>971</v>
      </c>
      <c r="P640" s="75">
        <f>VLOOKUP(F640,[1]!REGTEaflewerdatum,4,0)</f>
        <v>41627</v>
      </c>
      <c r="Q640" s="91" t="str">
        <f t="shared" si="50"/>
        <v>ok</v>
      </c>
      <c r="T640" s="94">
        <f t="shared" si="51"/>
        <v>41657</v>
      </c>
      <c r="U640" s="80">
        <f t="shared" si="52"/>
        <v>30</v>
      </c>
      <c r="W640" s="95">
        <f t="shared" si="53"/>
        <v>30</v>
      </c>
    </row>
    <row r="641" spans="1:23" x14ac:dyDescent="0.5">
      <c r="A641" s="83">
        <v>219263</v>
      </c>
      <c r="B641" s="84">
        <v>41635</v>
      </c>
      <c r="C641" s="107" t="s">
        <v>10</v>
      </c>
      <c r="D641" s="108">
        <v>14566</v>
      </c>
      <c r="E641" s="109"/>
      <c r="F641" s="108">
        <v>3046</v>
      </c>
      <c r="G641" s="109">
        <v>41627</v>
      </c>
      <c r="H641" s="84">
        <v>41627</v>
      </c>
      <c r="I641" s="85" t="s">
        <v>1114</v>
      </c>
      <c r="J641" s="88">
        <v>261.18</v>
      </c>
      <c r="K641" s="88">
        <v>18.3</v>
      </c>
      <c r="L641" s="89">
        <v>279.48</v>
      </c>
      <c r="M641" s="82" t="str">
        <f t="shared" si="49"/>
        <v>DS</v>
      </c>
      <c r="N641" s="82" t="s">
        <v>971</v>
      </c>
      <c r="P641" s="75">
        <f>VLOOKUP(F641,[1]!REGTEaflewerdatum,4,0)</f>
        <v>41627</v>
      </c>
      <c r="Q641" s="91" t="str">
        <f t="shared" si="50"/>
        <v>ok</v>
      </c>
      <c r="T641" s="94">
        <f t="shared" si="51"/>
        <v>41657</v>
      </c>
      <c r="U641" s="80">
        <f t="shared" si="52"/>
        <v>30</v>
      </c>
      <c r="W641" s="95">
        <f t="shared" si="53"/>
        <v>41665</v>
      </c>
    </row>
    <row r="642" spans="1:23" hidden="1" x14ac:dyDescent="0.5">
      <c r="A642" s="83" t="s">
        <v>1184</v>
      </c>
      <c r="B642" s="84"/>
      <c r="C642" s="85" t="s">
        <v>10</v>
      </c>
      <c r="D642" s="86">
        <v>14587</v>
      </c>
      <c r="E642" s="87"/>
      <c r="F642" s="86">
        <v>3073</v>
      </c>
      <c r="G642" s="84">
        <v>41628</v>
      </c>
      <c r="H642" s="84">
        <v>41628</v>
      </c>
      <c r="I642" s="85" t="s">
        <v>1121</v>
      </c>
      <c r="J642" s="88">
        <v>748.35</v>
      </c>
      <c r="K642" s="88">
        <v>0</v>
      </c>
      <c r="L642" s="89">
        <v>748.35</v>
      </c>
      <c r="M642" s="82" t="str">
        <f t="shared" ref="M642:M705" si="54">VLOOKUP(I642,KODE,3,0)</f>
        <v>DI</v>
      </c>
      <c r="N642" s="82" t="s">
        <v>971</v>
      </c>
      <c r="P642" s="75">
        <f>VLOOKUP(F642,[1]!REGTEaflewerdatum,4,0)</f>
        <v>41628</v>
      </c>
      <c r="Q642" s="91" t="str">
        <f t="shared" si="50"/>
        <v>ok</v>
      </c>
      <c r="R642" s="92" t="s">
        <v>329</v>
      </c>
      <c r="S642" s="93">
        <f>G642</f>
        <v>41628</v>
      </c>
      <c r="T642" s="94">
        <f t="shared" si="51"/>
        <v>41635</v>
      </c>
      <c r="U642" s="80">
        <f t="shared" si="52"/>
        <v>7</v>
      </c>
      <c r="W642" s="95">
        <f t="shared" si="53"/>
        <v>7</v>
      </c>
    </row>
    <row r="643" spans="1:23" hidden="1" x14ac:dyDescent="0.5">
      <c r="A643" s="83" t="s">
        <v>1185</v>
      </c>
      <c r="B643" s="84"/>
      <c r="C643" s="85" t="s">
        <v>10</v>
      </c>
      <c r="D643" s="86">
        <v>14585</v>
      </c>
      <c r="E643" s="87"/>
      <c r="F643" s="86">
        <v>3055</v>
      </c>
      <c r="G643" s="84">
        <v>41628</v>
      </c>
      <c r="H643" s="84">
        <v>41628</v>
      </c>
      <c r="I643" s="85" t="s">
        <v>1160</v>
      </c>
      <c r="J643" s="88">
        <v>5565</v>
      </c>
      <c r="K643" s="88">
        <v>0</v>
      </c>
      <c r="L643" s="89">
        <v>5565</v>
      </c>
      <c r="M643" s="82" t="str">
        <f t="shared" si="54"/>
        <v>DI</v>
      </c>
      <c r="N643" s="82" t="s">
        <v>971</v>
      </c>
      <c r="P643" s="75">
        <f>VLOOKUP(F643,[1]!REGTEaflewerdatum,4,0)</f>
        <v>41628</v>
      </c>
      <c r="Q643" s="91" t="str">
        <f t="shared" si="50"/>
        <v>ok</v>
      </c>
      <c r="R643" s="92" t="s">
        <v>327</v>
      </c>
      <c r="S643" s="93">
        <f>G643+7</f>
        <v>41635</v>
      </c>
      <c r="T643" s="94">
        <f t="shared" si="51"/>
        <v>41629</v>
      </c>
      <c r="U643" s="80">
        <f t="shared" si="52"/>
        <v>1</v>
      </c>
      <c r="W643" s="95">
        <f t="shared" si="53"/>
        <v>1</v>
      </c>
    </row>
    <row r="644" spans="1:23" hidden="1" x14ac:dyDescent="0.5">
      <c r="A644" s="83" t="s">
        <v>1186</v>
      </c>
      <c r="B644" s="84"/>
      <c r="C644" s="85" t="s">
        <v>10</v>
      </c>
      <c r="D644" s="86">
        <v>14588</v>
      </c>
      <c r="E644" s="87"/>
      <c r="F644" s="86">
        <v>3056</v>
      </c>
      <c r="G644" s="84">
        <v>41628</v>
      </c>
      <c r="H644" s="84">
        <v>41628</v>
      </c>
      <c r="I644" s="85" t="s">
        <v>1173</v>
      </c>
      <c r="J644" s="88">
        <v>841.5</v>
      </c>
      <c r="K644" s="88">
        <v>0</v>
      </c>
      <c r="L644" s="89">
        <v>841.5</v>
      </c>
      <c r="M644" s="82" t="str">
        <f t="shared" si="54"/>
        <v>DI</v>
      </c>
      <c r="N644" s="82" t="s">
        <v>971</v>
      </c>
      <c r="P644" s="75">
        <f>VLOOKUP(F644,[1]!REGTEaflewerdatum,4,0)</f>
        <v>41628</v>
      </c>
      <c r="Q644" s="91" t="str">
        <f t="shared" si="50"/>
        <v>ok</v>
      </c>
      <c r="R644" s="92" t="s">
        <v>327</v>
      </c>
      <c r="S644" s="93">
        <v>41664</v>
      </c>
      <c r="T644" s="94">
        <f t="shared" si="51"/>
        <v>41629</v>
      </c>
      <c r="U644" s="80">
        <f t="shared" si="52"/>
        <v>1</v>
      </c>
      <c r="W644" s="95">
        <f t="shared" si="53"/>
        <v>1</v>
      </c>
    </row>
    <row r="645" spans="1:23" x14ac:dyDescent="0.5">
      <c r="A645" s="83" t="s">
        <v>250</v>
      </c>
      <c r="B645" s="84"/>
      <c r="C645" s="85" t="s">
        <v>15</v>
      </c>
      <c r="D645" s="86">
        <v>14582</v>
      </c>
      <c r="E645" s="87"/>
      <c r="F645" s="86">
        <v>2697</v>
      </c>
      <c r="G645" s="84">
        <v>41628</v>
      </c>
      <c r="H645" s="84">
        <v>41562</v>
      </c>
      <c r="I645" s="85" t="s">
        <v>1107</v>
      </c>
      <c r="J645" s="88">
        <v>-187.8</v>
      </c>
      <c r="K645" s="88">
        <v>-26.29</v>
      </c>
      <c r="L645" s="89">
        <v>-214.09</v>
      </c>
      <c r="M645" s="82" t="str">
        <f t="shared" si="54"/>
        <v>DS</v>
      </c>
      <c r="P645" s="75">
        <f>VLOOKUP(F645,[1]!REGTEaflewerdatum,4,0)</f>
        <v>41584</v>
      </c>
      <c r="Q645" s="91">
        <f t="shared" si="50"/>
        <v>41628</v>
      </c>
      <c r="T645" s="94">
        <f t="shared" si="51"/>
        <v>41658</v>
      </c>
      <c r="U645" s="80">
        <f t="shared" si="52"/>
        <v>30</v>
      </c>
      <c r="W645" s="95">
        <f t="shared" si="53"/>
        <v>30</v>
      </c>
    </row>
    <row r="646" spans="1:23" x14ac:dyDescent="0.5">
      <c r="A646" s="83">
        <v>503430</v>
      </c>
      <c r="B646" s="84"/>
      <c r="C646" s="85" t="s">
        <v>10</v>
      </c>
      <c r="D646" s="86">
        <v>14589</v>
      </c>
      <c r="E646" s="87"/>
      <c r="F646" s="86">
        <v>3049</v>
      </c>
      <c r="G646" s="84">
        <v>41628</v>
      </c>
      <c r="H646" s="84">
        <v>41627</v>
      </c>
      <c r="I646" s="85" t="s">
        <v>22</v>
      </c>
      <c r="J646" s="88">
        <v>28266</v>
      </c>
      <c r="K646" s="88">
        <v>3841.04</v>
      </c>
      <c r="L646" s="89">
        <v>32107.040000000001</v>
      </c>
      <c r="M646" s="82" t="str">
        <f t="shared" si="54"/>
        <v>DS</v>
      </c>
      <c r="N646" s="82" t="s">
        <v>971</v>
      </c>
      <c r="P646" s="75">
        <f>VLOOKUP(F646,[1]!REGTEaflewerdatum,4,0)</f>
        <v>41628</v>
      </c>
      <c r="Q646" s="91" t="str">
        <f t="shared" si="50"/>
        <v>ok</v>
      </c>
      <c r="T646" s="94">
        <f t="shared" si="51"/>
        <v>41658</v>
      </c>
      <c r="U646" s="80">
        <f t="shared" si="52"/>
        <v>30</v>
      </c>
      <c r="W646" s="95">
        <f t="shared" si="53"/>
        <v>30</v>
      </c>
    </row>
    <row r="647" spans="1:23" x14ac:dyDescent="0.5">
      <c r="A647" s="83" t="s">
        <v>247</v>
      </c>
      <c r="B647" s="84">
        <v>41635</v>
      </c>
      <c r="C647" s="107" t="s">
        <v>10</v>
      </c>
      <c r="D647" s="108">
        <v>14590</v>
      </c>
      <c r="E647" s="109"/>
      <c r="F647" s="108">
        <v>3053</v>
      </c>
      <c r="G647" s="109">
        <v>41628</v>
      </c>
      <c r="H647" s="84">
        <v>41628</v>
      </c>
      <c r="I647" s="85" t="s">
        <v>1166</v>
      </c>
      <c r="J647" s="88">
        <v>4344.76</v>
      </c>
      <c r="K647" s="88">
        <v>141.24</v>
      </c>
      <c r="L647" s="89">
        <v>4486</v>
      </c>
      <c r="M647" s="82" t="str">
        <f t="shared" si="54"/>
        <v>DS</v>
      </c>
      <c r="N647" s="82" t="s">
        <v>971</v>
      </c>
      <c r="P647" s="75">
        <f>VLOOKUP(F647,[1]!REGTEaflewerdatum,4,0)</f>
        <v>41628</v>
      </c>
      <c r="Q647" s="91" t="str">
        <f t="shared" si="50"/>
        <v>ok</v>
      </c>
      <c r="T647" s="94">
        <f t="shared" si="51"/>
        <v>41658</v>
      </c>
      <c r="U647" s="80">
        <f t="shared" si="52"/>
        <v>30</v>
      </c>
      <c r="W647" s="95">
        <f t="shared" si="53"/>
        <v>41665</v>
      </c>
    </row>
    <row r="648" spans="1:23" x14ac:dyDescent="0.5">
      <c r="A648" s="83">
        <v>23863</v>
      </c>
      <c r="B648" s="84">
        <v>41642</v>
      </c>
      <c r="C648" s="85" t="s">
        <v>10</v>
      </c>
      <c r="D648" s="86">
        <v>14591</v>
      </c>
      <c r="E648" s="87"/>
      <c r="F648" s="86">
        <v>3040</v>
      </c>
      <c r="G648" s="84">
        <v>41628</v>
      </c>
      <c r="H648" s="84">
        <v>41628</v>
      </c>
      <c r="I648" s="85" t="s">
        <v>1167</v>
      </c>
      <c r="J648" s="88">
        <v>8982</v>
      </c>
      <c r="K648" s="88">
        <v>390.88</v>
      </c>
      <c r="L648" s="89">
        <v>9372.8799999999992</v>
      </c>
      <c r="M648" s="82" t="str">
        <f t="shared" si="54"/>
        <v>DS</v>
      </c>
      <c r="N648" s="82" t="s">
        <v>971</v>
      </c>
      <c r="P648" s="75">
        <f>VLOOKUP(F648,[1]!REGTEaflewerdatum,4,0)</f>
        <v>41628</v>
      </c>
      <c r="Q648" s="91" t="str">
        <f t="shared" si="50"/>
        <v>ok</v>
      </c>
      <c r="T648" s="94">
        <f t="shared" si="51"/>
        <v>41658</v>
      </c>
      <c r="U648" s="80">
        <f t="shared" si="52"/>
        <v>30</v>
      </c>
      <c r="W648" s="95">
        <f t="shared" si="53"/>
        <v>41672</v>
      </c>
    </row>
    <row r="649" spans="1:23" x14ac:dyDescent="0.5">
      <c r="A649" s="83" t="s">
        <v>129</v>
      </c>
      <c r="B649" s="84"/>
      <c r="C649" s="85" t="s">
        <v>15</v>
      </c>
      <c r="D649" s="86">
        <v>14580</v>
      </c>
      <c r="E649" s="87"/>
      <c r="F649" s="86">
        <v>3063</v>
      </c>
      <c r="G649" s="84">
        <v>41628</v>
      </c>
      <c r="H649" s="84">
        <v>41599</v>
      </c>
      <c r="I649" s="85" t="s">
        <v>130</v>
      </c>
      <c r="J649" s="88">
        <v>-551.41999999999996</v>
      </c>
      <c r="K649" s="88">
        <v>-77.2</v>
      </c>
      <c r="L649" s="89">
        <v>-628.62</v>
      </c>
      <c r="M649" s="82" t="str">
        <f t="shared" si="54"/>
        <v>DS</v>
      </c>
      <c r="P649" s="75">
        <f>VLOOKUP(F649,[1]!REGTEaflewerdatum,4,0)</f>
        <v>41627</v>
      </c>
      <c r="Q649" s="91">
        <f t="shared" si="50"/>
        <v>41628</v>
      </c>
      <c r="T649" s="94">
        <f t="shared" si="51"/>
        <v>41658</v>
      </c>
      <c r="U649" s="80">
        <f t="shared" si="52"/>
        <v>30</v>
      </c>
      <c r="W649" s="95">
        <f t="shared" si="53"/>
        <v>30</v>
      </c>
    </row>
    <row r="650" spans="1:23" x14ac:dyDescent="0.5">
      <c r="A650" s="83" t="s">
        <v>129</v>
      </c>
      <c r="B650" s="84"/>
      <c r="C650" s="85" t="s">
        <v>15</v>
      </c>
      <c r="D650" s="86">
        <v>14581</v>
      </c>
      <c r="E650" s="87"/>
      <c r="F650" s="86">
        <v>3063</v>
      </c>
      <c r="G650" s="84">
        <v>41628</v>
      </c>
      <c r="H650" s="84">
        <v>41599</v>
      </c>
      <c r="I650" s="85" t="s">
        <v>130</v>
      </c>
      <c r="J650" s="88">
        <v>-375.08</v>
      </c>
      <c r="K650" s="88">
        <v>-52.51</v>
      </c>
      <c r="L650" s="89">
        <v>-427.59</v>
      </c>
      <c r="M650" s="82" t="str">
        <f t="shared" si="54"/>
        <v>DS</v>
      </c>
      <c r="P650" s="75">
        <f>VLOOKUP(F650,[1]!REGTEaflewerdatum,4,0)</f>
        <v>41627</v>
      </c>
      <c r="Q650" s="91">
        <f t="shared" si="50"/>
        <v>41628</v>
      </c>
      <c r="T650" s="94">
        <f t="shared" si="51"/>
        <v>41658</v>
      </c>
      <c r="U650" s="80">
        <f t="shared" si="52"/>
        <v>30</v>
      </c>
      <c r="W650" s="95">
        <f t="shared" si="53"/>
        <v>30</v>
      </c>
    </row>
    <row r="651" spans="1:23" x14ac:dyDescent="0.5">
      <c r="A651" s="83" t="s">
        <v>1187</v>
      </c>
      <c r="B651" s="84"/>
      <c r="C651" s="85" t="s">
        <v>10</v>
      </c>
      <c r="D651" s="86">
        <v>14584</v>
      </c>
      <c r="E651" s="87"/>
      <c r="F651" s="86">
        <v>3061</v>
      </c>
      <c r="G651" s="84">
        <v>41628</v>
      </c>
      <c r="H651" s="84">
        <v>41628</v>
      </c>
      <c r="I651" s="85" t="s">
        <v>1109</v>
      </c>
      <c r="J651" s="88">
        <v>262.24</v>
      </c>
      <c r="K651" s="88">
        <v>18.57</v>
      </c>
      <c r="L651" s="89">
        <v>280.81</v>
      </c>
      <c r="M651" s="82" t="str">
        <f t="shared" si="54"/>
        <v>DS</v>
      </c>
      <c r="N651" s="82" t="s">
        <v>971</v>
      </c>
      <c r="P651" s="75">
        <f>VLOOKUP(F651,[1]!REGTEaflewerdatum,4,0)</f>
        <v>41628</v>
      </c>
      <c r="Q651" s="91" t="str">
        <f t="shared" si="50"/>
        <v>ok</v>
      </c>
      <c r="T651" s="94">
        <f t="shared" si="51"/>
        <v>41658</v>
      </c>
      <c r="U651" s="80">
        <f t="shared" si="52"/>
        <v>30</v>
      </c>
      <c r="W651" s="95">
        <f t="shared" si="53"/>
        <v>30</v>
      </c>
    </row>
    <row r="652" spans="1:23" x14ac:dyDescent="0.5">
      <c r="A652" s="83" t="s">
        <v>248</v>
      </c>
      <c r="B652" s="84"/>
      <c r="C652" s="85" t="s">
        <v>10</v>
      </c>
      <c r="D652" s="86">
        <v>14583</v>
      </c>
      <c r="E652" s="87"/>
      <c r="F652" s="86">
        <v>3041</v>
      </c>
      <c r="G652" s="84">
        <v>41628</v>
      </c>
      <c r="H652" s="84">
        <v>41626</v>
      </c>
      <c r="I652" s="85" t="s">
        <v>1162</v>
      </c>
      <c r="J652" s="88">
        <v>11554.32</v>
      </c>
      <c r="K652" s="88">
        <v>1617.59</v>
      </c>
      <c r="L652" s="89">
        <v>13171.91</v>
      </c>
      <c r="M652" s="82" t="str">
        <f t="shared" si="54"/>
        <v>DS</v>
      </c>
      <c r="N652" s="82" t="s">
        <v>971</v>
      </c>
      <c r="P652" s="75">
        <f>VLOOKUP(F652,[1]!REGTEaflewerdatum,4,0)</f>
        <v>41628</v>
      </c>
      <c r="Q652" s="91" t="str">
        <f t="shared" si="50"/>
        <v>ok</v>
      </c>
      <c r="T652" s="94">
        <f t="shared" si="51"/>
        <v>41658</v>
      </c>
      <c r="U652" s="80">
        <f t="shared" si="52"/>
        <v>30</v>
      </c>
      <c r="W652" s="95">
        <f t="shared" si="53"/>
        <v>30</v>
      </c>
    </row>
    <row r="653" spans="1:23" x14ac:dyDescent="0.5">
      <c r="A653" s="83" t="s">
        <v>248</v>
      </c>
      <c r="B653" s="84"/>
      <c r="C653" s="85" t="s">
        <v>15</v>
      </c>
      <c r="D653" s="86">
        <v>14586</v>
      </c>
      <c r="E653" s="87"/>
      <c r="F653" s="86">
        <v>3041</v>
      </c>
      <c r="G653" s="84">
        <v>41628</v>
      </c>
      <c r="H653" s="84">
        <v>41626</v>
      </c>
      <c r="I653" s="85" t="s">
        <v>1162</v>
      </c>
      <c r="J653" s="88">
        <v>-20.76</v>
      </c>
      <c r="K653" s="88">
        <v>-2.91</v>
      </c>
      <c r="L653" s="89">
        <v>-23.67</v>
      </c>
      <c r="M653" s="82" t="str">
        <f t="shared" si="54"/>
        <v>DS</v>
      </c>
      <c r="P653" s="75">
        <f>VLOOKUP(F653,[1]!REGTEaflewerdatum,4,0)</f>
        <v>41628</v>
      </c>
      <c r="Q653" s="91" t="str">
        <f t="shared" si="50"/>
        <v>ok</v>
      </c>
      <c r="T653" s="94">
        <f t="shared" si="51"/>
        <v>41658</v>
      </c>
      <c r="U653" s="80">
        <f t="shared" si="52"/>
        <v>30</v>
      </c>
      <c r="W653" s="95">
        <f t="shared" si="53"/>
        <v>30</v>
      </c>
    </row>
    <row r="654" spans="1:23" x14ac:dyDescent="0.5">
      <c r="A654" s="83">
        <v>220815</v>
      </c>
      <c r="B654" s="84">
        <v>41635</v>
      </c>
      <c r="C654" s="107" t="s">
        <v>10</v>
      </c>
      <c r="D654" s="108">
        <v>14592</v>
      </c>
      <c r="E654" s="109"/>
      <c r="F654" s="108">
        <v>3060</v>
      </c>
      <c r="G654" s="109">
        <v>41628</v>
      </c>
      <c r="H654" s="84">
        <v>41628</v>
      </c>
      <c r="I654" s="85" t="s">
        <v>1114</v>
      </c>
      <c r="J654" s="88">
        <v>391.68</v>
      </c>
      <c r="K654" s="88">
        <v>18.3</v>
      </c>
      <c r="L654" s="89">
        <v>409.98</v>
      </c>
      <c r="M654" s="82" t="str">
        <f t="shared" si="54"/>
        <v>DS</v>
      </c>
      <c r="N654" s="82" t="s">
        <v>971</v>
      </c>
      <c r="P654" s="75">
        <f>VLOOKUP(F654,[1]!REGTEaflewerdatum,4,0)</f>
        <v>41628</v>
      </c>
      <c r="Q654" s="91" t="str">
        <f t="shared" si="50"/>
        <v>ok</v>
      </c>
      <c r="T654" s="94">
        <f t="shared" si="51"/>
        <v>41658</v>
      </c>
      <c r="U654" s="80">
        <f t="shared" si="52"/>
        <v>30</v>
      </c>
      <c r="W654" s="95">
        <f t="shared" si="53"/>
        <v>41665</v>
      </c>
    </row>
    <row r="655" spans="1:23" hidden="1" x14ac:dyDescent="0.5">
      <c r="A655" s="83">
        <v>703009</v>
      </c>
      <c r="B655" s="84"/>
      <c r="C655" s="85" t="s">
        <v>10</v>
      </c>
      <c r="D655" s="86">
        <v>14593</v>
      </c>
      <c r="E655" s="87"/>
      <c r="F655" s="86">
        <v>3035</v>
      </c>
      <c r="G655" s="84">
        <v>41631</v>
      </c>
      <c r="H655" s="84">
        <v>41627</v>
      </c>
      <c r="I655" s="85" t="s">
        <v>1075</v>
      </c>
      <c r="J655" s="88">
        <v>11660.8</v>
      </c>
      <c r="K655" s="88">
        <v>1632.51</v>
      </c>
      <c r="L655" s="89">
        <v>13293.31</v>
      </c>
      <c r="M655" s="82" t="str">
        <f t="shared" si="54"/>
        <v>DC</v>
      </c>
      <c r="N655" s="82" t="s">
        <v>971</v>
      </c>
      <c r="P655" s="75">
        <f>VLOOKUP(F655,[1]!REGTEaflewerdatum,4,0)</f>
        <v>41628</v>
      </c>
      <c r="Q655" s="91">
        <f t="shared" si="50"/>
        <v>41631</v>
      </c>
      <c r="T655" s="94">
        <f t="shared" si="51"/>
        <v>41650</v>
      </c>
      <c r="U655" s="80">
        <f t="shared" si="52"/>
        <v>19</v>
      </c>
      <c r="W655" s="95">
        <f t="shared" si="53"/>
        <v>19</v>
      </c>
    </row>
    <row r="656" spans="1:23" hidden="1" x14ac:dyDescent="0.5">
      <c r="A656" s="83">
        <v>705640</v>
      </c>
      <c r="B656" s="84">
        <v>41635</v>
      </c>
      <c r="C656" s="85" t="s">
        <v>10</v>
      </c>
      <c r="D656" s="86">
        <v>14700</v>
      </c>
      <c r="E656" s="87"/>
      <c r="F656" s="86">
        <v>2641</v>
      </c>
      <c r="G656" s="84">
        <v>41631</v>
      </c>
      <c r="H656" s="84">
        <v>41630</v>
      </c>
      <c r="I656" s="85" t="s">
        <v>1075</v>
      </c>
      <c r="J656" s="88">
        <v>7161.89</v>
      </c>
      <c r="K656" s="88">
        <v>973.74</v>
      </c>
      <c r="L656" s="89">
        <v>8135.63</v>
      </c>
      <c r="M656" s="82" t="str">
        <f t="shared" si="54"/>
        <v>DC</v>
      </c>
      <c r="N656" s="82" t="s">
        <v>971</v>
      </c>
      <c r="P656" s="75">
        <f>VLOOKUP(F656,[1]!REGTEaflewerdatum,4,0)</f>
        <v>41631</v>
      </c>
      <c r="Q656" s="91" t="str">
        <f t="shared" si="50"/>
        <v>ok</v>
      </c>
      <c r="T656" s="94">
        <f t="shared" si="51"/>
        <v>41650</v>
      </c>
      <c r="U656" s="80">
        <f t="shared" si="52"/>
        <v>19</v>
      </c>
      <c r="W656" s="95">
        <f t="shared" si="53"/>
        <v>41654</v>
      </c>
    </row>
    <row r="657" spans="1:23" hidden="1" x14ac:dyDescent="0.5">
      <c r="A657" s="83">
        <v>705641</v>
      </c>
      <c r="B657" s="84">
        <v>41635</v>
      </c>
      <c r="C657" s="85" t="s">
        <v>10</v>
      </c>
      <c r="D657" s="86">
        <v>14701</v>
      </c>
      <c r="E657" s="87"/>
      <c r="F657" s="86">
        <v>3034</v>
      </c>
      <c r="G657" s="84">
        <v>41631</v>
      </c>
      <c r="H657" s="84">
        <v>41630</v>
      </c>
      <c r="I657" s="85" t="s">
        <v>1075</v>
      </c>
      <c r="J657" s="88">
        <v>83970</v>
      </c>
      <c r="K657" s="88">
        <v>11755.8</v>
      </c>
      <c r="L657" s="89">
        <v>95725.8</v>
      </c>
      <c r="M657" s="82" t="str">
        <f t="shared" si="54"/>
        <v>DC</v>
      </c>
      <c r="N657" s="82" t="s">
        <v>971</v>
      </c>
      <c r="P657" s="75">
        <f>VLOOKUP(F657,[1]!REGTEaflewerdatum,4,0)</f>
        <v>41631</v>
      </c>
      <c r="Q657" s="91" t="str">
        <f t="shared" si="50"/>
        <v>ok</v>
      </c>
      <c r="T657" s="94">
        <f t="shared" si="51"/>
        <v>41650</v>
      </c>
      <c r="U657" s="80">
        <f t="shared" si="52"/>
        <v>19</v>
      </c>
      <c r="W657" s="95">
        <f t="shared" si="53"/>
        <v>41654</v>
      </c>
    </row>
    <row r="658" spans="1:23" hidden="1" x14ac:dyDescent="0.5">
      <c r="A658" s="83">
        <v>705642</v>
      </c>
      <c r="B658" s="84">
        <v>41635</v>
      </c>
      <c r="C658" s="85" t="s">
        <v>10</v>
      </c>
      <c r="D658" s="86">
        <v>14702</v>
      </c>
      <c r="E658" s="87"/>
      <c r="F658" s="86">
        <v>3058</v>
      </c>
      <c r="G658" s="84">
        <v>41631</v>
      </c>
      <c r="H658" s="84">
        <v>41630</v>
      </c>
      <c r="I658" s="85" t="s">
        <v>1075</v>
      </c>
      <c r="J658" s="88">
        <v>29564.57</v>
      </c>
      <c r="K658" s="88">
        <v>3180.25</v>
      </c>
      <c r="L658" s="89">
        <v>32744.82</v>
      </c>
      <c r="M658" s="82" t="str">
        <f t="shared" si="54"/>
        <v>DC</v>
      </c>
      <c r="N658" s="82" t="s">
        <v>971</v>
      </c>
      <c r="P658" s="75">
        <f>VLOOKUP(F658,[1]!REGTEaflewerdatum,4,0)</f>
        <v>41628</v>
      </c>
      <c r="Q658" s="91">
        <f t="shared" si="50"/>
        <v>41631</v>
      </c>
      <c r="T658" s="94">
        <f t="shared" si="51"/>
        <v>41650</v>
      </c>
      <c r="U658" s="80">
        <f t="shared" si="52"/>
        <v>19</v>
      </c>
      <c r="W658" s="95">
        <f t="shared" si="53"/>
        <v>41654</v>
      </c>
    </row>
    <row r="659" spans="1:23" hidden="1" x14ac:dyDescent="0.5">
      <c r="A659" s="83">
        <v>705643</v>
      </c>
      <c r="B659" s="84">
        <v>41635</v>
      </c>
      <c r="C659" s="85" t="s">
        <v>10</v>
      </c>
      <c r="D659" s="86">
        <v>14703</v>
      </c>
      <c r="E659" s="87"/>
      <c r="F659" s="86">
        <v>3057</v>
      </c>
      <c r="G659" s="84">
        <v>41631</v>
      </c>
      <c r="H659" s="84">
        <v>41630</v>
      </c>
      <c r="I659" s="85" t="s">
        <v>1075</v>
      </c>
      <c r="J659" s="88">
        <v>2818.75</v>
      </c>
      <c r="K659" s="88">
        <v>0</v>
      </c>
      <c r="L659" s="89">
        <v>2818.75</v>
      </c>
      <c r="M659" s="82" t="str">
        <f t="shared" si="54"/>
        <v>DC</v>
      </c>
      <c r="N659" s="82" t="s">
        <v>971</v>
      </c>
      <c r="P659" s="75">
        <f>VLOOKUP(F659,[1]!REGTEaflewerdatum,4,0)</f>
        <v>41628</v>
      </c>
      <c r="Q659" s="91">
        <f t="shared" si="50"/>
        <v>41631</v>
      </c>
      <c r="T659" s="94">
        <f t="shared" si="51"/>
        <v>41650</v>
      </c>
      <c r="U659" s="80">
        <f t="shared" si="52"/>
        <v>19</v>
      </c>
      <c r="W659" s="95">
        <f t="shared" si="53"/>
        <v>41654</v>
      </c>
    </row>
    <row r="660" spans="1:23" hidden="1" x14ac:dyDescent="0.5">
      <c r="A660" s="83">
        <v>705644</v>
      </c>
      <c r="B660" s="84">
        <v>41635</v>
      </c>
      <c r="C660" s="85" t="s">
        <v>10</v>
      </c>
      <c r="D660" s="86">
        <v>14704</v>
      </c>
      <c r="E660" s="87"/>
      <c r="F660" s="86">
        <v>3058</v>
      </c>
      <c r="G660" s="84">
        <v>41631</v>
      </c>
      <c r="H660" s="84">
        <v>41630</v>
      </c>
      <c r="I660" s="85" t="s">
        <v>1075</v>
      </c>
      <c r="J660" s="88">
        <v>6793.76</v>
      </c>
      <c r="K660" s="88">
        <v>688.86</v>
      </c>
      <c r="L660" s="89">
        <v>7482.62</v>
      </c>
      <c r="M660" s="82" t="str">
        <f t="shared" si="54"/>
        <v>DC</v>
      </c>
      <c r="N660" s="82" t="s">
        <v>971</v>
      </c>
      <c r="P660" s="75">
        <f>VLOOKUP(F660,[1]!REGTEaflewerdatum,4,0)</f>
        <v>41628</v>
      </c>
      <c r="Q660" s="91">
        <f t="shared" si="50"/>
        <v>41631</v>
      </c>
      <c r="T660" s="94">
        <f t="shared" si="51"/>
        <v>41650</v>
      </c>
      <c r="U660" s="80">
        <f t="shared" si="52"/>
        <v>19</v>
      </c>
      <c r="W660" s="95">
        <f t="shared" si="53"/>
        <v>41654</v>
      </c>
    </row>
    <row r="661" spans="1:23" hidden="1" x14ac:dyDescent="0.5">
      <c r="A661" s="83">
        <v>705645</v>
      </c>
      <c r="B661" s="84">
        <v>41635</v>
      </c>
      <c r="C661" s="85" t="s">
        <v>10</v>
      </c>
      <c r="D661" s="86">
        <v>14705</v>
      </c>
      <c r="E661" s="87"/>
      <c r="F661" s="86">
        <v>3057</v>
      </c>
      <c r="G661" s="84">
        <v>41631</v>
      </c>
      <c r="H661" s="84">
        <v>41630</v>
      </c>
      <c r="I661" s="85" t="s">
        <v>1075</v>
      </c>
      <c r="J661" s="88">
        <v>15020.28</v>
      </c>
      <c r="K661" s="88">
        <v>0</v>
      </c>
      <c r="L661" s="89">
        <v>15020.28</v>
      </c>
      <c r="M661" s="82" t="str">
        <f t="shared" si="54"/>
        <v>DC</v>
      </c>
      <c r="N661" s="82" t="s">
        <v>971</v>
      </c>
      <c r="P661" s="75">
        <f>VLOOKUP(F661,[1]!REGTEaflewerdatum,4,0)</f>
        <v>41628</v>
      </c>
      <c r="Q661" s="91">
        <f t="shared" si="50"/>
        <v>41631</v>
      </c>
      <c r="T661" s="94">
        <f t="shared" si="51"/>
        <v>41650</v>
      </c>
      <c r="U661" s="80">
        <f t="shared" si="52"/>
        <v>19</v>
      </c>
      <c r="W661" s="95">
        <f t="shared" si="53"/>
        <v>41654</v>
      </c>
    </row>
    <row r="662" spans="1:23" hidden="1" x14ac:dyDescent="0.5">
      <c r="A662" s="83">
        <v>705645</v>
      </c>
      <c r="B662" s="84"/>
      <c r="C662" s="85" t="s">
        <v>15</v>
      </c>
      <c r="D662" s="86">
        <v>14714</v>
      </c>
      <c r="E662" s="87"/>
      <c r="F662" s="86">
        <v>3057</v>
      </c>
      <c r="G662" s="84">
        <v>41631</v>
      </c>
      <c r="H662" s="84">
        <v>41630</v>
      </c>
      <c r="I662" s="85" t="s">
        <v>1075</v>
      </c>
      <c r="J662" s="88">
        <v>-1130.29</v>
      </c>
      <c r="K662" s="88">
        <v>0</v>
      </c>
      <c r="L662" s="89">
        <v>-1130.29</v>
      </c>
      <c r="M662" s="82" t="str">
        <f t="shared" si="54"/>
        <v>DC</v>
      </c>
      <c r="P662" s="75">
        <f>VLOOKUP(F662,[1]!REGTEaflewerdatum,4,0)</f>
        <v>41628</v>
      </c>
      <c r="Q662" s="91">
        <f t="shared" si="50"/>
        <v>41631</v>
      </c>
      <c r="T662" s="94">
        <f t="shared" si="51"/>
        <v>41650</v>
      </c>
      <c r="U662" s="80">
        <f t="shared" si="52"/>
        <v>19</v>
      </c>
      <c r="W662" s="95">
        <f t="shared" si="53"/>
        <v>19</v>
      </c>
    </row>
    <row r="663" spans="1:23" hidden="1" x14ac:dyDescent="0.5">
      <c r="A663" s="83">
        <v>705646</v>
      </c>
      <c r="B663" s="84">
        <v>41635</v>
      </c>
      <c r="C663" s="85" t="s">
        <v>10</v>
      </c>
      <c r="D663" s="86">
        <v>14706</v>
      </c>
      <c r="E663" s="87"/>
      <c r="F663" s="86">
        <v>2713</v>
      </c>
      <c r="G663" s="84">
        <v>41631</v>
      </c>
      <c r="H663" s="84">
        <v>41630</v>
      </c>
      <c r="I663" s="85" t="s">
        <v>1075</v>
      </c>
      <c r="J663" s="88">
        <v>5593</v>
      </c>
      <c r="K663" s="88">
        <v>783.02</v>
      </c>
      <c r="L663" s="89">
        <v>6376.02</v>
      </c>
      <c r="M663" s="82" t="str">
        <f t="shared" si="54"/>
        <v>DC</v>
      </c>
      <c r="N663" s="82" t="s">
        <v>971</v>
      </c>
      <c r="P663" s="75">
        <f>VLOOKUP(F663,[1]!REGTEaflewerdatum,4,0)</f>
        <v>41579</v>
      </c>
      <c r="Q663" s="91">
        <f t="shared" si="50"/>
        <v>41631</v>
      </c>
      <c r="T663" s="94">
        <f t="shared" si="51"/>
        <v>41650</v>
      </c>
      <c r="U663" s="80">
        <f t="shared" si="52"/>
        <v>19</v>
      </c>
      <c r="W663" s="95">
        <f t="shared" si="53"/>
        <v>41654</v>
      </c>
    </row>
    <row r="664" spans="1:23" hidden="1" x14ac:dyDescent="0.5">
      <c r="A664" s="83" t="s">
        <v>1188</v>
      </c>
      <c r="B664" s="84"/>
      <c r="C664" s="85" t="s">
        <v>10</v>
      </c>
      <c r="D664" s="86">
        <v>14711</v>
      </c>
      <c r="E664" s="87"/>
      <c r="F664" s="86">
        <v>3074</v>
      </c>
      <c r="G664" s="84">
        <v>41631</v>
      </c>
      <c r="H664" s="84">
        <v>41631</v>
      </c>
      <c r="I664" s="85" t="s">
        <v>1154</v>
      </c>
      <c r="J664" s="88">
        <v>900</v>
      </c>
      <c r="K664" s="88">
        <v>0</v>
      </c>
      <c r="L664" s="89">
        <v>900</v>
      </c>
      <c r="M664" s="82" t="str">
        <f t="shared" si="54"/>
        <v>DI</v>
      </c>
      <c r="N664" s="82" t="s">
        <v>971</v>
      </c>
      <c r="P664" s="75">
        <f>VLOOKUP(F664,[1]!REGTEaflewerdatum,4,0)</f>
        <v>41631</v>
      </c>
      <c r="Q664" s="91" t="str">
        <f t="shared" si="50"/>
        <v>ok</v>
      </c>
      <c r="R664" s="92" t="s">
        <v>329</v>
      </c>
      <c r="S664" s="93">
        <f>G664</f>
        <v>41631</v>
      </c>
      <c r="T664" s="94">
        <f t="shared" si="51"/>
        <v>41633</v>
      </c>
      <c r="U664" s="80">
        <f t="shared" si="52"/>
        <v>2</v>
      </c>
      <c r="W664" s="95">
        <f t="shared" si="53"/>
        <v>2</v>
      </c>
    </row>
    <row r="665" spans="1:23" hidden="1" x14ac:dyDescent="0.5">
      <c r="A665" s="83" t="s">
        <v>1189</v>
      </c>
      <c r="B665" s="84"/>
      <c r="C665" s="85" t="s">
        <v>10</v>
      </c>
      <c r="D665" s="86">
        <v>14709</v>
      </c>
      <c r="E665" s="87"/>
      <c r="F665" s="86">
        <v>3081</v>
      </c>
      <c r="G665" s="84">
        <v>41631</v>
      </c>
      <c r="H665" s="84">
        <v>41631</v>
      </c>
      <c r="I665" s="85" t="s">
        <v>1118</v>
      </c>
      <c r="J665" s="88">
        <v>2141.4</v>
      </c>
      <c r="K665" s="88">
        <v>0</v>
      </c>
      <c r="L665" s="89">
        <v>2141.4</v>
      </c>
      <c r="M665" s="82" t="str">
        <f t="shared" si="54"/>
        <v>DI</v>
      </c>
      <c r="N665" s="82" t="s">
        <v>971</v>
      </c>
      <c r="P665" s="75">
        <f>VLOOKUP(F665,[1]!REGTEaflewerdatum,4,0)</f>
        <v>41631</v>
      </c>
      <c r="Q665" s="91" t="str">
        <f t="shared" si="50"/>
        <v>ok</v>
      </c>
      <c r="R665" s="92" t="s">
        <v>327</v>
      </c>
      <c r="S665" s="93">
        <v>41654</v>
      </c>
      <c r="T665" s="94">
        <f t="shared" si="51"/>
        <v>41661</v>
      </c>
      <c r="U665" s="80">
        <f t="shared" si="52"/>
        <v>30</v>
      </c>
      <c r="W665" s="95">
        <f t="shared" si="53"/>
        <v>30</v>
      </c>
    </row>
    <row r="666" spans="1:23" hidden="1" x14ac:dyDescent="0.5">
      <c r="A666" s="83" t="s">
        <v>1190</v>
      </c>
      <c r="B666" s="84"/>
      <c r="C666" s="85" t="s">
        <v>10</v>
      </c>
      <c r="D666" s="86">
        <v>14710</v>
      </c>
      <c r="E666" s="87"/>
      <c r="F666" s="86">
        <v>3075</v>
      </c>
      <c r="G666" s="84">
        <v>41631</v>
      </c>
      <c r="H666" s="84">
        <v>41631</v>
      </c>
      <c r="I666" s="85" t="s">
        <v>1121</v>
      </c>
      <c r="J666" s="88">
        <v>1247.0999999999999</v>
      </c>
      <c r="K666" s="88">
        <v>0</v>
      </c>
      <c r="L666" s="89">
        <v>1247.0999999999999</v>
      </c>
      <c r="M666" s="82" t="str">
        <f t="shared" si="54"/>
        <v>DI</v>
      </c>
      <c r="N666" s="82" t="s">
        <v>971</v>
      </c>
      <c r="P666" s="75">
        <f>VLOOKUP(F666,[1]!REGTEaflewerdatum,4,0)</f>
        <v>41631</v>
      </c>
      <c r="Q666" s="91" t="str">
        <f t="shared" si="50"/>
        <v>ok</v>
      </c>
      <c r="R666" s="92" t="s">
        <v>329</v>
      </c>
      <c r="S666" s="93">
        <f>G666</f>
        <v>41631</v>
      </c>
      <c r="T666" s="94">
        <f t="shared" si="51"/>
        <v>41638</v>
      </c>
      <c r="U666" s="80">
        <f t="shared" si="52"/>
        <v>7</v>
      </c>
      <c r="W666" s="95">
        <f t="shared" si="53"/>
        <v>7</v>
      </c>
    </row>
    <row r="667" spans="1:23" x14ac:dyDescent="0.5">
      <c r="A667" s="83">
        <v>64010</v>
      </c>
      <c r="B667" s="84">
        <v>41642</v>
      </c>
      <c r="C667" s="85" t="s">
        <v>10</v>
      </c>
      <c r="D667" s="86">
        <v>14699</v>
      </c>
      <c r="E667" s="87"/>
      <c r="F667" s="86">
        <v>3068</v>
      </c>
      <c r="G667" s="84">
        <v>41631</v>
      </c>
      <c r="H667" s="84">
        <v>41629</v>
      </c>
      <c r="I667" s="85" t="s">
        <v>1116</v>
      </c>
      <c r="J667" s="88">
        <v>733.05</v>
      </c>
      <c r="K667" s="88">
        <v>31.23</v>
      </c>
      <c r="L667" s="89">
        <v>764.28</v>
      </c>
      <c r="M667" s="82" t="str">
        <f t="shared" si="54"/>
        <v>DS</v>
      </c>
      <c r="N667" s="82" t="s">
        <v>971</v>
      </c>
      <c r="P667" s="75">
        <f>VLOOKUP(F667,[1]!REGTEaflewerdatum,4,0)</f>
        <v>41629</v>
      </c>
      <c r="Q667" s="91">
        <f t="shared" si="50"/>
        <v>41631</v>
      </c>
      <c r="T667" s="94">
        <f t="shared" si="51"/>
        <v>41661</v>
      </c>
      <c r="U667" s="80">
        <f t="shared" si="52"/>
        <v>30</v>
      </c>
      <c r="W667" s="95">
        <f t="shared" si="53"/>
        <v>41672</v>
      </c>
    </row>
    <row r="668" spans="1:23" x14ac:dyDescent="0.5">
      <c r="A668" s="83">
        <v>11872242</v>
      </c>
      <c r="B668" s="84">
        <v>41635</v>
      </c>
      <c r="C668" s="85" t="s">
        <v>10</v>
      </c>
      <c r="D668" s="86">
        <v>14614</v>
      </c>
      <c r="E668" s="87"/>
      <c r="F668" s="86">
        <v>3066</v>
      </c>
      <c r="G668" s="84">
        <v>41631</v>
      </c>
      <c r="H668" s="84">
        <v>41629</v>
      </c>
      <c r="I668" s="85" t="s">
        <v>1113</v>
      </c>
      <c r="J668" s="88">
        <v>5364.61</v>
      </c>
      <c r="K668" s="88">
        <v>572.41999999999996</v>
      </c>
      <c r="L668" s="89">
        <v>5937.03</v>
      </c>
      <c r="M668" s="82" t="str">
        <f t="shared" si="54"/>
        <v>DS</v>
      </c>
      <c r="N668" s="82" t="s">
        <v>971</v>
      </c>
      <c r="P668" s="75">
        <f>VLOOKUP(F668,[1]!REGTEaflewerdatum,4,0)</f>
        <v>41629</v>
      </c>
      <c r="Q668" s="91">
        <f t="shared" si="50"/>
        <v>41631</v>
      </c>
      <c r="T668" s="94">
        <f t="shared" si="51"/>
        <v>41661</v>
      </c>
      <c r="U668" s="80">
        <f t="shared" si="52"/>
        <v>30</v>
      </c>
      <c r="W668" s="95">
        <f t="shared" si="53"/>
        <v>41665</v>
      </c>
    </row>
    <row r="669" spans="1:23" x14ac:dyDescent="0.5">
      <c r="A669" s="83">
        <v>1210399399</v>
      </c>
      <c r="B669" s="84">
        <v>41635</v>
      </c>
      <c r="C669" s="85" t="s">
        <v>10</v>
      </c>
      <c r="D669" s="86">
        <v>14698</v>
      </c>
      <c r="E669" s="87"/>
      <c r="F669" s="86">
        <v>3042</v>
      </c>
      <c r="G669" s="84">
        <v>41631</v>
      </c>
      <c r="H669" s="84">
        <v>41629</v>
      </c>
      <c r="I669" s="85" t="s">
        <v>1105</v>
      </c>
      <c r="J669" s="88">
        <v>68683.100000000006</v>
      </c>
      <c r="K669" s="88">
        <v>9615.6299999999992</v>
      </c>
      <c r="L669" s="89">
        <v>78298.73</v>
      </c>
      <c r="M669" s="82" t="str">
        <f t="shared" si="54"/>
        <v>DS</v>
      </c>
      <c r="N669" s="82" t="s">
        <v>971</v>
      </c>
      <c r="P669" s="75">
        <f>VLOOKUP(F669,[1]!REGTEaflewerdatum,4,0)</f>
        <v>41628</v>
      </c>
      <c r="Q669" s="91">
        <f t="shared" si="50"/>
        <v>41631</v>
      </c>
      <c r="T669" s="94">
        <f t="shared" si="51"/>
        <v>41661</v>
      </c>
      <c r="U669" s="80">
        <f t="shared" si="52"/>
        <v>30</v>
      </c>
      <c r="W669" s="95">
        <f t="shared" si="53"/>
        <v>41665</v>
      </c>
    </row>
    <row r="670" spans="1:23" x14ac:dyDescent="0.5">
      <c r="A670" s="83">
        <v>8170308641</v>
      </c>
      <c r="B670" s="84">
        <v>41635</v>
      </c>
      <c r="C670" s="85" t="s">
        <v>10</v>
      </c>
      <c r="D670" s="86">
        <v>14613</v>
      </c>
      <c r="E670" s="87"/>
      <c r="F670" s="86">
        <v>3067</v>
      </c>
      <c r="G670" s="84">
        <v>41631</v>
      </c>
      <c r="H670" s="84">
        <v>41629</v>
      </c>
      <c r="I670" s="85" t="s">
        <v>26</v>
      </c>
      <c r="J670" s="88">
        <v>6320.16</v>
      </c>
      <c r="K670" s="88">
        <v>710.69</v>
      </c>
      <c r="L670" s="89">
        <v>7030.85</v>
      </c>
      <c r="M670" s="82" t="str">
        <f t="shared" si="54"/>
        <v>DS</v>
      </c>
      <c r="N670" s="82" t="s">
        <v>971</v>
      </c>
      <c r="P670" s="75">
        <f>VLOOKUP(F670,[1]!REGTEaflewerdatum,4,0)</f>
        <v>41629</v>
      </c>
      <c r="Q670" s="91">
        <f t="shared" si="50"/>
        <v>41631</v>
      </c>
      <c r="T670" s="94">
        <f t="shared" si="51"/>
        <v>41661</v>
      </c>
      <c r="U670" s="80">
        <f t="shared" si="52"/>
        <v>30</v>
      </c>
      <c r="W670" s="95">
        <f t="shared" si="53"/>
        <v>41665</v>
      </c>
    </row>
    <row r="671" spans="1:23" x14ac:dyDescent="0.5">
      <c r="A671" s="83">
        <v>505149</v>
      </c>
      <c r="B671" s="84">
        <v>41649</v>
      </c>
      <c r="C671" s="85" t="s">
        <v>10</v>
      </c>
      <c r="D671" s="86">
        <v>14713</v>
      </c>
      <c r="E671" s="87"/>
      <c r="F671" s="86">
        <v>3091</v>
      </c>
      <c r="G671" s="84">
        <v>41631</v>
      </c>
      <c r="H671" s="84">
        <v>41631</v>
      </c>
      <c r="I671" s="85" t="s">
        <v>1112</v>
      </c>
      <c r="J671" s="88">
        <v>318.18</v>
      </c>
      <c r="K671" s="88">
        <v>44.55</v>
      </c>
      <c r="L671" s="89">
        <v>362.73</v>
      </c>
      <c r="M671" s="82" t="str">
        <f t="shared" si="54"/>
        <v>DS</v>
      </c>
      <c r="N671" s="82" t="s">
        <v>971</v>
      </c>
      <c r="P671" s="75">
        <f>VLOOKUP(F671,[1]!REGTEaflewerdatum,4,0)</f>
        <v>41631</v>
      </c>
      <c r="Q671" s="91" t="str">
        <f t="shared" si="50"/>
        <v>ok</v>
      </c>
      <c r="T671" s="94">
        <f t="shared" si="51"/>
        <v>41661</v>
      </c>
      <c r="U671" s="80">
        <f t="shared" si="52"/>
        <v>30</v>
      </c>
      <c r="W671" s="95">
        <f t="shared" si="53"/>
        <v>41679</v>
      </c>
    </row>
    <row r="672" spans="1:23" x14ac:dyDescent="0.5">
      <c r="A672" s="83">
        <v>505150</v>
      </c>
      <c r="B672" s="84">
        <v>41649</v>
      </c>
      <c r="C672" s="85" t="s">
        <v>10</v>
      </c>
      <c r="D672" s="86">
        <v>14712</v>
      </c>
      <c r="E672" s="87"/>
      <c r="F672" s="86">
        <v>3091</v>
      </c>
      <c r="G672" s="84">
        <v>41631</v>
      </c>
      <c r="H672" s="84">
        <v>41631</v>
      </c>
      <c r="I672" s="85" t="s">
        <v>1112</v>
      </c>
      <c r="J672" s="88">
        <v>339.94</v>
      </c>
      <c r="K672" s="88">
        <v>47.59</v>
      </c>
      <c r="L672" s="89">
        <v>387.53</v>
      </c>
      <c r="M672" s="82" t="str">
        <f t="shared" si="54"/>
        <v>DS</v>
      </c>
      <c r="N672" s="82" t="s">
        <v>971</v>
      </c>
      <c r="P672" s="75">
        <f>VLOOKUP(F672,[1]!REGTEaflewerdatum,4,0)</f>
        <v>41631</v>
      </c>
      <c r="Q672" s="91" t="str">
        <f t="shared" si="50"/>
        <v>ok</v>
      </c>
      <c r="T672" s="94">
        <f t="shared" si="51"/>
        <v>41661</v>
      </c>
      <c r="U672" s="80">
        <f t="shared" si="52"/>
        <v>30</v>
      </c>
      <c r="W672" s="95">
        <f t="shared" si="53"/>
        <v>41679</v>
      </c>
    </row>
    <row r="673" spans="1:23" x14ac:dyDescent="0.5">
      <c r="A673" s="83">
        <v>6038056024</v>
      </c>
      <c r="B673" s="84">
        <v>41635</v>
      </c>
      <c r="C673" s="85" t="s">
        <v>10</v>
      </c>
      <c r="D673" s="86">
        <v>14707</v>
      </c>
      <c r="E673" s="87"/>
      <c r="F673" s="86">
        <v>3069</v>
      </c>
      <c r="G673" s="84">
        <v>41631</v>
      </c>
      <c r="H673" s="84">
        <v>41631</v>
      </c>
      <c r="I673" s="85" t="s">
        <v>1109</v>
      </c>
      <c r="J673" s="88">
        <v>524.46</v>
      </c>
      <c r="K673" s="88">
        <v>37.14</v>
      </c>
      <c r="L673" s="89">
        <v>561.6</v>
      </c>
      <c r="M673" s="82" t="str">
        <f t="shared" si="54"/>
        <v>DS</v>
      </c>
      <c r="N673" s="82" t="s">
        <v>971</v>
      </c>
      <c r="P673" s="75">
        <f>VLOOKUP(F673,[1]!REGTEaflewerdatum,4,0)</f>
        <v>41629</v>
      </c>
      <c r="Q673" s="91">
        <f t="shared" si="50"/>
        <v>41631</v>
      </c>
      <c r="T673" s="94">
        <f t="shared" si="51"/>
        <v>41661</v>
      </c>
      <c r="U673" s="80">
        <f t="shared" si="52"/>
        <v>30</v>
      </c>
      <c r="W673" s="95">
        <f t="shared" si="53"/>
        <v>41665</v>
      </c>
    </row>
    <row r="674" spans="1:23" x14ac:dyDescent="0.5">
      <c r="A674" s="83">
        <v>6038061259</v>
      </c>
      <c r="B674" s="84">
        <v>41635</v>
      </c>
      <c r="C674" s="85" t="s">
        <v>10</v>
      </c>
      <c r="D674" s="86">
        <v>14696</v>
      </c>
      <c r="E674" s="87"/>
      <c r="F674" s="86">
        <v>3072</v>
      </c>
      <c r="G674" s="84">
        <v>41631</v>
      </c>
      <c r="H674" s="84">
        <v>41631</v>
      </c>
      <c r="I674" s="85" t="s">
        <v>1109</v>
      </c>
      <c r="J674" s="88">
        <v>258.64</v>
      </c>
      <c r="K674" s="88">
        <v>18.57</v>
      </c>
      <c r="L674" s="89">
        <v>277.20999999999998</v>
      </c>
      <c r="M674" s="82" t="str">
        <f t="shared" si="54"/>
        <v>DS</v>
      </c>
      <c r="N674" s="82" t="s">
        <v>971</v>
      </c>
      <c r="P674" s="75">
        <f>VLOOKUP(F674,[1]!REGTEaflewerdatum,4,0)</f>
        <v>41631</v>
      </c>
      <c r="Q674" s="91" t="str">
        <f t="shared" si="50"/>
        <v>ok</v>
      </c>
      <c r="T674" s="94">
        <f t="shared" si="51"/>
        <v>41661</v>
      </c>
      <c r="U674" s="80">
        <f t="shared" si="52"/>
        <v>30</v>
      </c>
      <c r="W674" s="95">
        <f t="shared" si="53"/>
        <v>41665</v>
      </c>
    </row>
    <row r="675" spans="1:23" x14ac:dyDescent="0.5">
      <c r="A675" s="83">
        <v>222104</v>
      </c>
      <c r="B675" s="84">
        <v>41642</v>
      </c>
      <c r="C675" s="85" t="s">
        <v>10</v>
      </c>
      <c r="D675" s="86">
        <v>14697</v>
      </c>
      <c r="E675" s="87"/>
      <c r="F675" s="86">
        <v>3070</v>
      </c>
      <c r="G675" s="84">
        <v>41631</v>
      </c>
      <c r="H675" s="84">
        <v>41629</v>
      </c>
      <c r="I675" s="85" t="s">
        <v>1114</v>
      </c>
      <c r="J675" s="88">
        <v>609.36</v>
      </c>
      <c r="K675" s="88">
        <v>36.590000000000003</v>
      </c>
      <c r="L675" s="89">
        <v>645.95000000000005</v>
      </c>
      <c r="M675" s="82" t="str">
        <f t="shared" si="54"/>
        <v>DS</v>
      </c>
      <c r="N675" s="82" t="s">
        <v>971</v>
      </c>
      <c r="P675" s="75">
        <f>VLOOKUP(F675,[1]!REGTEaflewerdatum,4,0)</f>
        <v>41629</v>
      </c>
      <c r="Q675" s="91">
        <f t="shared" si="50"/>
        <v>41631</v>
      </c>
      <c r="T675" s="94">
        <f t="shared" si="51"/>
        <v>41661</v>
      </c>
      <c r="U675" s="80">
        <f t="shared" si="52"/>
        <v>30</v>
      </c>
      <c r="W675" s="95">
        <f t="shared" si="53"/>
        <v>41672</v>
      </c>
    </row>
    <row r="676" spans="1:23" x14ac:dyDescent="0.5">
      <c r="A676" s="83" t="s">
        <v>254</v>
      </c>
      <c r="B676" s="84">
        <v>41635</v>
      </c>
      <c r="C676" s="85" t="s">
        <v>10</v>
      </c>
      <c r="D676" s="86">
        <v>14708</v>
      </c>
      <c r="E676" s="87"/>
      <c r="F676" s="86">
        <v>3076</v>
      </c>
      <c r="G676" s="84">
        <v>41631</v>
      </c>
      <c r="H676" s="84">
        <v>41631</v>
      </c>
      <c r="I676" s="85" t="s">
        <v>1177</v>
      </c>
      <c r="J676" s="88">
        <v>28941.09</v>
      </c>
      <c r="K676" s="88">
        <v>4051.75</v>
      </c>
      <c r="L676" s="89">
        <v>32992.839999999997</v>
      </c>
      <c r="M676" s="82" t="str">
        <f t="shared" si="54"/>
        <v>DS</v>
      </c>
      <c r="N676" s="82" t="s">
        <v>971</v>
      </c>
      <c r="P676" s="75">
        <f>VLOOKUP(F676,[1]!REGTEaflewerdatum,4,0)</f>
        <v>41631</v>
      </c>
      <c r="Q676" s="91" t="str">
        <f t="shared" si="50"/>
        <v>ok</v>
      </c>
      <c r="T676" s="94">
        <f t="shared" si="51"/>
        <v>41661</v>
      </c>
      <c r="U676" s="80">
        <f t="shared" si="52"/>
        <v>30</v>
      </c>
      <c r="W676" s="95">
        <f t="shared" si="53"/>
        <v>41665</v>
      </c>
    </row>
    <row r="677" spans="1:23" hidden="1" x14ac:dyDescent="0.5">
      <c r="A677" s="105">
        <v>706401</v>
      </c>
      <c r="B677" s="84">
        <v>41635</v>
      </c>
      <c r="C677" s="60" t="s">
        <v>10</v>
      </c>
      <c r="D677" s="110">
        <v>14721</v>
      </c>
      <c r="E677" s="87"/>
      <c r="F677" s="110">
        <v>3064</v>
      </c>
      <c r="G677" s="84">
        <v>41632</v>
      </c>
      <c r="H677" s="84">
        <v>41632</v>
      </c>
      <c r="I677" s="60" t="s">
        <v>1075</v>
      </c>
      <c r="J677" s="62">
        <v>12696.37</v>
      </c>
      <c r="K677" s="62">
        <v>1777.5</v>
      </c>
      <c r="L677" s="64">
        <v>14473.87</v>
      </c>
      <c r="M677" s="82" t="str">
        <f t="shared" si="54"/>
        <v>DC</v>
      </c>
      <c r="N677" s="82" t="s">
        <v>971</v>
      </c>
      <c r="P677" s="75">
        <f>VLOOKUP(F677,[1]!REGTEaflewerdatum,4,0)</f>
        <v>41631</v>
      </c>
      <c r="Q677" s="91">
        <f t="shared" si="50"/>
        <v>41632</v>
      </c>
      <c r="T677" s="94">
        <f t="shared" si="51"/>
        <v>41651</v>
      </c>
      <c r="U677" s="80">
        <f t="shared" si="52"/>
        <v>19</v>
      </c>
      <c r="W677" s="95">
        <f t="shared" si="53"/>
        <v>41654</v>
      </c>
    </row>
    <row r="678" spans="1:23" hidden="1" x14ac:dyDescent="0.5">
      <c r="A678" s="105">
        <v>706402</v>
      </c>
      <c r="B678" s="84">
        <v>41635</v>
      </c>
      <c r="C678" s="60" t="s">
        <v>10</v>
      </c>
      <c r="D678" s="110">
        <v>14722</v>
      </c>
      <c r="E678" s="87"/>
      <c r="F678" s="110">
        <v>3065</v>
      </c>
      <c r="G678" s="84">
        <v>41632</v>
      </c>
      <c r="H678" s="84">
        <v>41632</v>
      </c>
      <c r="I678" s="60" t="s">
        <v>1075</v>
      </c>
      <c r="J678" s="62">
        <v>113630.2</v>
      </c>
      <c r="K678" s="62">
        <v>14899.96</v>
      </c>
      <c r="L678" s="64">
        <v>128530.16</v>
      </c>
      <c r="M678" s="82" t="str">
        <f t="shared" si="54"/>
        <v>DC</v>
      </c>
      <c r="N678" s="82" t="s">
        <v>971</v>
      </c>
      <c r="P678" s="75">
        <f>VLOOKUP(F678,[1]!REGTEaflewerdatum,4,0)</f>
        <v>41631</v>
      </c>
      <c r="Q678" s="91">
        <f t="shared" si="50"/>
        <v>41632</v>
      </c>
      <c r="T678" s="94">
        <f t="shared" si="51"/>
        <v>41651</v>
      </c>
      <c r="U678" s="80">
        <f t="shared" si="52"/>
        <v>19</v>
      </c>
      <c r="W678" s="95">
        <f t="shared" si="53"/>
        <v>41654</v>
      </c>
    </row>
    <row r="679" spans="1:23" hidden="1" x14ac:dyDescent="0.5">
      <c r="A679" s="105">
        <v>706402</v>
      </c>
      <c r="B679" s="84"/>
      <c r="C679" s="60" t="s">
        <v>15</v>
      </c>
      <c r="D679" s="110">
        <v>14737</v>
      </c>
      <c r="E679" s="87"/>
      <c r="F679" s="110">
        <v>3065</v>
      </c>
      <c r="G679" s="84">
        <v>41632</v>
      </c>
      <c r="H679" s="84">
        <v>41632</v>
      </c>
      <c r="I679" s="60" t="s">
        <v>1075</v>
      </c>
      <c r="J679" s="62">
        <v>-9.23</v>
      </c>
      <c r="K679" s="62">
        <v>-1.29</v>
      </c>
      <c r="L679" s="64">
        <v>-10.52</v>
      </c>
      <c r="M679" s="82" t="str">
        <f t="shared" si="54"/>
        <v>DC</v>
      </c>
      <c r="P679" s="75">
        <f>VLOOKUP(F679,[1]!REGTEaflewerdatum,4,0)</f>
        <v>41631</v>
      </c>
      <c r="Q679" s="91">
        <f t="shared" si="50"/>
        <v>41632</v>
      </c>
      <c r="T679" s="94">
        <f t="shared" si="51"/>
        <v>41651</v>
      </c>
      <c r="U679" s="80">
        <f t="shared" si="52"/>
        <v>19</v>
      </c>
      <c r="W679" s="95">
        <f t="shared" si="53"/>
        <v>19</v>
      </c>
    </row>
    <row r="680" spans="1:23" hidden="1" x14ac:dyDescent="0.5">
      <c r="A680" s="105" t="s">
        <v>1191</v>
      </c>
      <c r="B680" s="84"/>
      <c r="C680" s="60" t="s">
        <v>10</v>
      </c>
      <c r="D680" s="110">
        <v>14739</v>
      </c>
      <c r="E680" s="87"/>
      <c r="F680" s="110">
        <v>3097</v>
      </c>
      <c r="G680" s="84">
        <v>41632</v>
      </c>
      <c r="H680" s="84">
        <v>41632</v>
      </c>
      <c r="I680" s="60" t="s">
        <v>1154</v>
      </c>
      <c r="J680" s="62">
        <v>250</v>
      </c>
      <c r="K680" s="62">
        <v>0</v>
      </c>
      <c r="L680" s="64">
        <v>250</v>
      </c>
      <c r="M680" s="82" t="str">
        <f t="shared" si="54"/>
        <v>DI</v>
      </c>
      <c r="N680" s="82" t="s">
        <v>971</v>
      </c>
      <c r="P680" s="75">
        <f>VLOOKUP(F680,[1]!REGTEaflewerdatum,4,0)</f>
        <v>41632</v>
      </c>
      <c r="Q680" s="91" t="str">
        <f t="shared" si="50"/>
        <v>ok</v>
      </c>
      <c r="R680" s="92" t="s">
        <v>329</v>
      </c>
      <c r="S680" s="93">
        <f>G680</f>
        <v>41632</v>
      </c>
      <c r="T680" s="94">
        <f t="shared" si="51"/>
        <v>41634</v>
      </c>
      <c r="U680" s="80">
        <f t="shared" si="52"/>
        <v>2</v>
      </c>
      <c r="W680" s="95">
        <f t="shared" si="53"/>
        <v>2</v>
      </c>
    </row>
    <row r="681" spans="1:23" hidden="1" x14ac:dyDescent="0.5">
      <c r="A681" s="105" t="s">
        <v>258</v>
      </c>
      <c r="B681" s="84"/>
      <c r="C681" s="60" t="s">
        <v>10</v>
      </c>
      <c r="D681" s="110">
        <v>14727</v>
      </c>
      <c r="E681" s="87"/>
      <c r="F681" s="110">
        <v>3092</v>
      </c>
      <c r="G681" s="84">
        <v>41632</v>
      </c>
      <c r="H681" s="84">
        <v>41632</v>
      </c>
      <c r="I681" s="60" t="s">
        <v>1156</v>
      </c>
      <c r="J681" s="62">
        <v>4677.1899999999996</v>
      </c>
      <c r="K681" s="62">
        <v>654.80999999999995</v>
      </c>
      <c r="L681" s="64">
        <v>5332</v>
      </c>
      <c r="M681" s="82" t="str">
        <f t="shared" si="54"/>
        <v>DI</v>
      </c>
      <c r="N681" s="82" t="s">
        <v>971</v>
      </c>
      <c r="P681" s="75">
        <f>VLOOKUP(F681,[1]!REGTEaflewerdatum,4,0)</f>
        <v>41632</v>
      </c>
      <c r="Q681" s="91" t="str">
        <f t="shared" si="50"/>
        <v>ok</v>
      </c>
      <c r="R681" s="92" t="s">
        <v>327</v>
      </c>
      <c r="S681" s="93">
        <v>41642</v>
      </c>
      <c r="T681" s="94">
        <f t="shared" si="51"/>
        <v>41634</v>
      </c>
      <c r="U681" s="80">
        <f t="shared" si="52"/>
        <v>2</v>
      </c>
      <c r="W681" s="95">
        <f t="shared" si="53"/>
        <v>2</v>
      </c>
    </row>
    <row r="682" spans="1:23" hidden="1" x14ac:dyDescent="0.5">
      <c r="A682" s="105" t="s">
        <v>1192</v>
      </c>
      <c r="B682" s="84"/>
      <c r="C682" s="60" t="s">
        <v>10</v>
      </c>
      <c r="D682" s="110">
        <v>14738</v>
      </c>
      <c r="E682" s="87"/>
      <c r="F682" s="110">
        <v>3093</v>
      </c>
      <c r="G682" s="84">
        <v>41632</v>
      </c>
      <c r="H682" s="84">
        <v>41632</v>
      </c>
      <c r="I682" s="60" t="s">
        <v>1173</v>
      </c>
      <c r="J682" s="62">
        <v>1020</v>
      </c>
      <c r="K682" s="62">
        <v>0</v>
      </c>
      <c r="L682" s="64">
        <v>1020</v>
      </c>
      <c r="M682" s="82" t="str">
        <f t="shared" si="54"/>
        <v>DI</v>
      </c>
      <c r="N682" s="82" t="s">
        <v>971</v>
      </c>
      <c r="P682" s="75">
        <f>VLOOKUP(F682,[1]!REGTEaflewerdatum,4,0)</f>
        <v>41632</v>
      </c>
      <c r="Q682" s="91" t="str">
        <f t="shared" si="50"/>
        <v>ok</v>
      </c>
      <c r="R682" s="92" t="s">
        <v>327</v>
      </c>
      <c r="S682" s="93">
        <v>41664</v>
      </c>
      <c r="T682" s="94">
        <f t="shared" si="51"/>
        <v>41633</v>
      </c>
      <c r="U682" s="80">
        <f t="shared" si="52"/>
        <v>1</v>
      </c>
      <c r="W682" s="95">
        <f t="shared" si="53"/>
        <v>1</v>
      </c>
    </row>
    <row r="683" spans="1:23" hidden="1" x14ac:dyDescent="0.5">
      <c r="A683" s="105" t="s">
        <v>257</v>
      </c>
      <c r="B683" s="84"/>
      <c r="C683" s="60" t="s">
        <v>10</v>
      </c>
      <c r="D683" s="110">
        <v>14726</v>
      </c>
      <c r="E683" s="87"/>
      <c r="F683" s="110">
        <v>3051</v>
      </c>
      <c r="G683" s="84">
        <v>41632</v>
      </c>
      <c r="H683" s="84">
        <v>41632</v>
      </c>
      <c r="I683" s="60" t="s">
        <v>1193</v>
      </c>
      <c r="J683" s="62">
        <v>7110</v>
      </c>
      <c r="K683" s="62">
        <v>0</v>
      </c>
      <c r="L683" s="64">
        <v>7110</v>
      </c>
      <c r="M683" s="82" t="str">
        <f t="shared" si="54"/>
        <v>DI</v>
      </c>
      <c r="N683" s="82" t="s">
        <v>971</v>
      </c>
      <c r="P683" s="75">
        <f>VLOOKUP(F683,[1]!REGTEaflewerdatum,4,0)</f>
        <v>41631</v>
      </c>
      <c r="Q683" s="91">
        <f t="shared" si="50"/>
        <v>41632</v>
      </c>
      <c r="R683" s="92" t="s">
        <v>327</v>
      </c>
      <c r="S683" s="93">
        <v>41648</v>
      </c>
      <c r="T683" s="94">
        <f t="shared" si="51"/>
        <v>41646</v>
      </c>
      <c r="U683" s="80">
        <f t="shared" si="52"/>
        <v>14</v>
      </c>
      <c r="W683" s="95">
        <f t="shared" si="53"/>
        <v>14</v>
      </c>
    </row>
    <row r="684" spans="1:23" x14ac:dyDescent="0.5">
      <c r="A684" s="105">
        <v>64222</v>
      </c>
      <c r="B684" s="84">
        <v>41642</v>
      </c>
      <c r="C684" s="60" t="s">
        <v>10</v>
      </c>
      <c r="D684" s="110">
        <v>14729</v>
      </c>
      <c r="E684" s="87"/>
      <c r="F684" s="110">
        <v>3085</v>
      </c>
      <c r="G684" s="84">
        <v>41632</v>
      </c>
      <c r="H684" s="84">
        <v>41632</v>
      </c>
      <c r="I684" s="60" t="s">
        <v>1116</v>
      </c>
      <c r="J684" s="62">
        <v>447.15</v>
      </c>
      <c r="K684" s="62">
        <v>19.14</v>
      </c>
      <c r="L684" s="64">
        <v>466.29</v>
      </c>
      <c r="M684" s="82" t="str">
        <f t="shared" si="54"/>
        <v>DS</v>
      </c>
      <c r="N684" s="82" t="s">
        <v>971</v>
      </c>
      <c r="P684" s="75">
        <f>VLOOKUP(F684,[1]!REGTEaflewerdatum,4,0)</f>
        <v>41632</v>
      </c>
      <c r="Q684" s="91" t="str">
        <f t="shared" si="50"/>
        <v>ok</v>
      </c>
      <c r="T684" s="94">
        <f t="shared" si="51"/>
        <v>41662</v>
      </c>
      <c r="U684" s="80">
        <f t="shared" si="52"/>
        <v>30</v>
      </c>
      <c r="W684" s="95">
        <f t="shared" si="53"/>
        <v>41672</v>
      </c>
    </row>
    <row r="685" spans="1:23" x14ac:dyDescent="0.5">
      <c r="A685" s="105">
        <v>64222</v>
      </c>
      <c r="B685" s="84"/>
      <c r="C685" s="60" t="s">
        <v>15</v>
      </c>
      <c r="D685" s="110">
        <v>14730</v>
      </c>
      <c r="E685" s="87"/>
      <c r="F685" s="110">
        <v>3085</v>
      </c>
      <c r="G685" s="84">
        <v>41632</v>
      </c>
      <c r="H685" s="84">
        <v>41632</v>
      </c>
      <c r="I685" s="60" t="s">
        <v>1116</v>
      </c>
      <c r="J685" s="62">
        <v>-101.55</v>
      </c>
      <c r="K685" s="62">
        <v>-7.04</v>
      </c>
      <c r="L685" s="64">
        <v>-108.59</v>
      </c>
      <c r="M685" s="82" t="str">
        <f t="shared" si="54"/>
        <v>DS</v>
      </c>
      <c r="P685" s="75">
        <f>VLOOKUP(F685,[1]!REGTEaflewerdatum,4,0)</f>
        <v>41632</v>
      </c>
      <c r="Q685" s="91" t="str">
        <f t="shared" si="50"/>
        <v>ok</v>
      </c>
      <c r="T685" s="94">
        <f t="shared" si="51"/>
        <v>41662</v>
      </c>
      <c r="U685" s="80">
        <f t="shared" si="52"/>
        <v>30</v>
      </c>
      <c r="W685" s="95">
        <f t="shared" si="53"/>
        <v>30</v>
      </c>
    </row>
    <row r="686" spans="1:23" x14ac:dyDescent="0.5">
      <c r="A686" s="105">
        <v>11873513</v>
      </c>
      <c r="B686" s="84">
        <v>41635</v>
      </c>
      <c r="C686" s="60" t="s">
        <v>10</v>
      </c>
      <c r="D686" s="110">
        <v>14723</v>
      </c>
      <c r="E686" s="87"/>
      <c r="F686" s="110">
        <v>3080</v>
      </c>
      <c r="G686" s="84">
        <v>41632</v>
      </c>
      <c r="H686" s="84">
        <v>41632</v>
      </c>
      <c r="I686" s="60" t="s">
        <v>1113</v>
      </c>
      <c r="J686" s="62">
        <v>4326.49</v>
      </c>
      <c r="K686" s="62">
        <v>327.81</v>
      </c>
      <c r="L686" s="64">
        <v>4654.3</v>
      </c>
      <c r="M686" s="82" t="str">
        <f t="shared" si="54"/>
        <v>DS</v>
      </c>
      <c r="N686" s="82" t="s">
        <v>971</v>
      </c>
      <c r="P686" s="75">
        <f>VLOOKUP(F686,[1]!REGTEaflewerdatum,4,0)</f>
        <v>41632</v>
      </c>
      <c r="Q686" s="91" t="str">
        <f t="shared" si="50"/>
        <v>ok</v>
      </c>
      <c r="T686" s="94">
        <f t="shared" si="51"/>
        <v>41662</v>
      </c>
      <c r="U686" s="80">
        <f t="shared" si="52"/>
        <v>30</v>
      </c>
      <c r="W686" s="95">
        <f t="shared" si="53"/>
        <v>41665</v>
      </c>
    </row>
    <row r="687" spans="1:23" x14ac:dyDescent="0.5">
      <c r="A687" s="105">
        <v>8170312890</v>
      </c>
      <c r="B687" s="84">
        <v>41635</v>
      </c>
      <c r="C687" s="60" t="s">
        <v>10</v>
      </c>
      <c r="D687" s="110">
        <v>14724</v>
      </c>
      <c r="E687" s="87"/>
      <c r="F687" s="110">
        <v>3079</v>
      </c>
      <c r="G687" s="84">
        <v>41632</v>
      </c>
      <c r="H687" s="84">
        <v>41632</v>
      </c>
      <c r="I687" s="60" t="s">
        <v>26</v>
      </c>
      <c r="J687" s="62">
        <v>6424.67</v>
      </c>
      <c r="K687" s="62">
        <v>688.17</v>
      </c>
      <c r="L687" s="64">
        <v>7112.84</v>
      </c>
      <c r="M687" s="82" t="str">
        <f t="shared" si="54"/>
        <v>DS</v>
      </c>
      <c r="N687" s="82" t="s">
        <v>971</v>
      </c>
      <c r="P687" s="75">
        <f>VLOOKUP(F687,[1]!REGTEaflewerdatum,4,0)</f>
        <v>41632</v>
      </c>
      <c r="Q687" s="91" t="str">
        <f t="shared" si="50"/>
        <v>ok</v>
      </c>
      <c r="T687" s="94">
        <f t="shared" si="51"/>
        <v>41662</v>
      </c>
      <c r="U687" s="80">
        <f t="shared" si="52"/>
        <v>30</v>
      </c>
      <c r="W687" s="95">
        <f t="shared" si="53"/>
        <v>41665</v>
      </c>
    </row>
    <row r="688" spans="1:23" x14ac:dyDescent="0.5">
      <c r="A688" s="105">
        <v>8170312890</v>
      </c>
      <c r="B688" s="84"/>
      <c r="C688" s="60" t="s">
        <v>15</v>
      </c>
      <c r="D688" s="110">
        <v>14740</v>
      </c>
      <c r="E688" s="87"/>
      <c r="F688" s="110">
        <v>3079</v>
      </c>
      <c r="G688" s="84">
        <v>41632</v>
      </c>
      <c r="H688" s="84">
        <v>41632</v>
      </c>
      <c r="I688" s="60" t="s">
        <v>26</v>
      </c>
      <c r="J688" s="62">
        <v>-24.6</v>
      </c>
      <c r="K688" s="62">
        <v>-3.44</v>
      </c>
      <c r="L688" s="64">
        <v>-28.04</v>
      </c>
      <c r="M688" s="82" t="str">
        <f t="shared" si="54"/>
        <v>DS</v>
      </c>
      <c r="P688" s="75">
        <f>VLOOKUP(F688,[1]!REGTEaflewerdatum,4,0)</f>
        <v>41632</v>
      </c>
      <c r="Q688" s="91" t="str">
        <f t="shared" si="50"/>
        <v>ok</v>
      </c>
      <c r="T688" s="94">
        <f t="shared" si="51"/>
        <v>41662</v>
      </c>
      <c r="U688" s="80">
        <f t="shared" si="52"/>
        <v>30</v>
      </c>
      <c r="W688" s="95">
        <f t="shared" si="53"/>
        <v>30</v>
      </c>
    </row>
    <row r="689" spans="1:23" x14ac:dyDescent="0.5">
      <c r="A689" s="105" t="s">
        <v>255</v>
      </c>
      <c r="B689" s="84">
        <v>41635</v>
      </c>
      <c r="C689" s="60" t="s">
        <v>10</v>
      </c>
      <c r="D689" s="110">
        <v>14728</v>
      </c>
      <c r="E689" s="87"/>
      <c r="F689" s="110">
        <v>3077</v>
      </c>
      <c r="G689" s="84">
        <v>41632</v>
      </c>
      <c r="H689" s="84">
        <v>41632</v>
      </c>
      <c r="I689" s="60" t="s">
        <v>1166</v>
      </c>
      <c r="J689" s="62">
        <v>3890.71</v>
      </c>
      <c r="K689" s="62">
        <v>223.29</v>
      </c>
      <c r="L689" s="64">
        <v>4114</v>
      </c>
      <c r="M689" s="82" t="str">
        <f t="shared" si="54"/>
        <v>DS</v>
      </c>
      <c r="N689" s="82" t="s">
        <v>971</v>
      </c>
      <c r="P689" s="75">
        <f>VLOOKUP(F689,[1]!REGTEaflewerdatum,4,0)</f>
        <v>41632</v>
      </c>
      <c r="Q689" s="91" t="str">
        <f t="shared" si="50"/>
        <v>ok</v>
      </c>
      <c r="T689" s="94">
        <f t="shared" si="51"/>
        <v>41662</v>
      </c>
      <c r="U689" s="80">
        <f t="shared" si="52"/>
        <v>30</v>
      </c>
      <c r="W689" s="95">
        <f t="shared" si="53"/>
        <v>41665</v>
      </c>
    </row>
    <row r="690" spans="1:23" x14ac:dyDescent="0.5">
      <c r="A690" s="105">
        <v>6038089144</v>
      </c>
      <c r="B690" s="84">
        <v>41635</v>
      </c>
      <c r="C690" s="60" t="s">
        <v>10</v>
      </c>
      <c r="D690" s="110">
        <v>14725</v>
      </c>
      <c r="E690" s="87"/>
      <c r="F690" s="110">
        <v>3083</v>
      </c>
      <c r="G690" s="84">
        <v>41632</v>
      </c>
      <c r="H690" s="84">
        <v>41632</v>
      </c>
      <c r="I690" s="60" t="s">
        <v>1109</v>
      </c>
      <c r="J690" s="62">
        <v>524.46</v>
      </c>
      <c r="K690" s="62">
        <v>37.14</v>
      </c>
      <c r="L690" s="64">
        <v>561.6</v>
      </c>
      <c r="M690" s="82" t="str">
        <f t="shared" si="54"/>
        <v>DS</v>
      </c>
      <c r="N690" s="82" t="s">
        <v>971</v>
      </c>
      <c r="P690" s="75">
        <f>VLOOKUP(F690,[1]!REGTEaflewerdatum,4,0)</f>
        <v>41632</v>
      </c>
      <c r="Q690" s="91" t="str">
        <f t="shared" si="50"/>
        <v>ok</v>
      </c>
      <c r="T690" s="94">
        <f t="shared" si="51"/>
        <v>41662</v>
      </c>
      <c r="U690" s="80">
        <f t="shared" si="52"/>
        <v>30</v>
      </c>
      <c r="W690" s="95">
        <f t="shared" si="53"/>
        <v>41665</v>
      </c>
    </row>
    <row r="691" spans="1:23" x14ac:dyDescent="0.5">
      <c r="A691" s="105" t="s">
        <v>256</v>
      </c>
      <c r="B691" s="84">
        <v>41635</v>
      </c>
      <c r="C691" s="60" t="s">
        <v>10</v>
      </c>
      <c r="D691" s="110">
        <v>14736</v>
      </c>
      <c r="E691" s="87"/>
      <c r="F691" s="110">
        <v>3090</v>
      </c>
      <c r="G691" s="84">
        <v>41632</v>
      </c>
      <c r="H691" s="84">
        <v>41632</v>
      </c>
      <c r="I691" s="60" t="s">
        <v>1162</v>
      </c>
      <c r="J691" s="62">
        <v>12326</v>
      </c>
      <c r="K691" s="62">
        <v>1725.64</v>
      </c>
      <c r="L691" s="64">
        <v>14051.64</v>
      </c>
      <c r="M691" s="82" t="str">
        <f t="shared" si="54"/>
        <v>DS</v>
      </c>
      <c r="N691" s="82" t="s">
        <v>971</v>
      </c>
      <c r="P691" s="75">
        <f>VLOOKUP(F691,[1]!REGTEaflewerdatum,4,0)</f>
        <v>41632</v>
      </c>
      <c r="Q691" s="91" t="str">
        <f t="shared" si="50"/>
        <v>ok</v>
      </c>
      <c r="T691" s="94">
        <f t="shared" si="51"/>
        <v>41662</v>
      </c>
      <c r="U691" s="80">
        <f t="shared" si="52"/>
        <v>30</v>
      </c>
      <c r="W691" s="95">
        <f t="shared" si="53"/>
        <v>41665</v>
      </c>
    </row>
    <row r="692" spans="1:23" x14ac:dyDescent="0.5">
      <c r="A692" s="105" t="s">
        <v>256</v>
      </c>
      <c r="B692" s="84"/>
      <c r="C692" s="60" t="s">
        <v>15</v>
      </c>
      <c r="D692" s="110">
        <v>14741</v>
      </c>
      <c r="E692" s="87"/>
      <c r="F692" s="110">
        <v>3090</v>
      </c>
      <c r="G692" s="84">
        <v>41632</v>
      </c>
      <c r="H692" s="84">
        <v>41632</v>
      </c>
      <c r="I692" s="60" t="s">
        <v>1162</v>
      </c>
      <c r="J692" s="62">
        <v>-19.309999999999999</v>
      </c>
      <c r="K692" s="62">
        <v>-2.7</v>
      </c>
      <c r="L692" s="64">
        <v>-22.01</v>
      </c>
      <c r="M692" s="82" t="str">
        <f t="shared" si="54"/>
        <v>DS</v>
      </c>
      <c r="P692" s="75">
        <f>VLOOKUP(F692,[1]!REGTEaflewerdatum,4,0)</f>
        <v>41632</v>
      </c>
      <c r="Q692" s="91" t="str">
        <f t="shared" si="50"/>
        <v>ok</v>
      </c>
      <c r="T692" s="94">
        <f t="shared" si="51"/>
        <v>41662</v>
      </c>
      <c r="U692" s="80">
        <f t="shared" si="52"/>
        <v>30</v>
      </c>
      <c r="W692" s="95">
        <f t="shared" si="53"/>
        <v>30</v>
      </c>
    </row>
    <row r="693" spans="1:23" x14ac:dyDescent="0.5">
      <c r="A693" s="105">
        <v>224958</v>
      </c>
      <c r="B693" s="84">
        <v>41642</v>
      </c>
      <c r="C693" s="60" t="s">
        <v>10</v>
      </c>
      <c r="D693" s="110">
        <v>14731</v>
      </c>
      <c r="E693" s="87"/>
      <c r="F693" s="110">
        <v>3082</v>
      </c>
      <c r="G693" s="84">
        <v>41632</v>
      </c>
      <c r="H693" s="84">
        <v>41632</v>
      </c>
      <c r="I693" s="60" t="s">
        <v>1114</v>
      </c>
      <c r="J693" s="62">
        <v>522.36</v>
      </c>
      <c r="K693" s="62">
        <v>36.590000000000003</v>
      </c>
      <c r="L693" s="64">
        <v>558.95000000000005</v>
      </c>
      <c r="M693" s="82" t="str">
        <f t="shared" si="54"/>
        <v>DS</v>
      </c>
      <c r="N693" s="82" t="s">
        <v>971</v>
      </c>
      <c r="P693" s="75">
        <f>VLOOKUP(F693,[1]!REGTEaflewerdatum,4,0)</f>
        <v>41632</v>
      </c>
      <c r="Q693" s="91" t="str">
        <f t="shared" si="50"/>
        <v>ok</v>
      </c>
      <c r="T693" s="94">
        <f t="shared" si="51"/>
        <v>41662</v>
      </c>
      <c r="U693" s="80">
        <f t="shared" si="52"/>
        <v>30</v>
      </c>
      <c r="W693" s="95">
        <f t="shared" si="53"/>
        <v>41672</v>
      </c>
    </row>
    <row r="694" spans="1:23" x14ac:dyDescent="0.5">
      <c r="A694" s="105">
        <v>6012164877</v>
      </c>
      <c r="B694" s="84">
        <v>41635</v>
      </c>
      <c r="C694" s="60" t="s">
        <v>10</v>
      </c>
      <c r="D694" s="110">
        <v>14732</v>
      </c>
      <c r="E694" s="87"/>
      <c r="F694" s="110">
        <v>3089</v>
      </c>
      <c r="G694" s="84">
        <v>41632</v>
      </c>
      <c r="H694" s="84">
        <v>41632</v>
      </c>
      <c r="I694" s="60" t="s">
        <v>1194</v>
      </c>
      <c r="J694" s="62">
        <v>2750.14</v>
      </c>
      <c r="K694" s="62">
        <v>385</v>
      </c>
      <c r="L694" s="64">
        <v>3135.14</v>
      </c>
      <c r="M694" s="82" t="str">
        <f t="shared" si="54"/>
        <v>DS</v>
      </c>
      <c r="N694" s="82" t="s">
        <v>971</v>
      </c>
      <c r="P694" s="75">
        <f>VLOOKUP(F694,[1]!REGTEaflewerdatum,4,0)</f>
        <v>41635</v>
      </c>
      <c r="Q694" s="91">
        <f t="shared" si="50"/>
        <v>41632</v>
      </c>
      <c r="T694" s="94">
        <f t="shared" si="51"/>
        <v>41662</v>
      </c>
      <c r="U694" s="80">
        <f t="shared" si="52"/>
        <v>30</v>
      </c>
      <c r="W694" s="95">
        <f t="shared" si="53"/>
        <v>41665</v>
      </c>
    </row>
    <row r="695" spans="1:23" x14ac:dyDescent="0.5">
      <c r="A695" s="105">
        <v>6012164877</v>
      </c>
      <c r="B695" s="84"/>
      <c r="C695" s="60" t="s">
        <v>15</v>
      </c>
      <c r="D695" s="110">
        <v>14733</v>
      </c>
      <c r="E695" s="87"/>
      <c r="F695" s="110">
        <v>3089</v>
      </c>
      <c r="G695" s="84">
        <v>41632</v>
      </c>
      <c r="H695" s="84">
        <v>41632</v>
      </c>
      <c r="I695" s="60" t="s">
        <v>1194</v>
      </c>
      <c r="J695" s="62">
        <v>-157.12</v>
      </c>
      <c r="K695" s="62">
        <v>-22</v>
      </c>
      <c r="L695" s="64">
        <v>-179.12</v>
      </c>
      <c r="M695" s="82" t="str">
        <f t="shared" si="54"/>
        <v>DS</v>
      </c>
      <c r="P695" s="75">
        <f>VLOOKUP(F695,[1]!REGTEaflewerdatum,4,0)</f>
        <v>41635</v>
      </c>
      <c r="Q695" s="91">
        <f t="shared" si="50"/>
        <v>41632</v>
      </c>
      <c r="T695" s="94">
        <f t="shared" si="51"/>
        <v>41662</v>
      </c>
      <c r="U695" s="80">
        <f t="shared" si="52"/>
        <v>30</v>
      </c>
      <c r="W695" s="95">
        <f t="shared" si="53"/>
        <v>30</v>
      </c>
    </row>
    <row r="696" spans="1:23" x14ac:dyDescent="0.5">
      <c r="A696" s="105">
        <v>6012164878</v>
      </c>
      <c r="B696" s="84">
        <v>41635</v>
      </c>
      <c r="C696" s="60" t="s">
        <v>10</v>
      </c>
      <c r="D696" s="110">
        <v>14735</v>
      </c>
      <c r="E696" s="87"/>
      <c r="F696" s="110">
        <v>3088</v>
      </c>
      <c r="G696" s="84">
        <v>41632</v>
      </c>
      <c r="H696" s="84">
        <v>41632</v>
      </c>
      <c r="I696" s="60" t="s">
        <v>1194</v>
      </c>
      <c r="J696" s="62">
        <v>2402</v>
      </c>
      <c r="K696" s="62">
        <v>336.28</v>
      </c>
      <c r="L696" s="64">
        <v>2738.28</v>
      </c>
      <c r="M696" s="82" t="str">
        <f t="shared" si="54"/>
        <v>DS</v>
      </c>
      <c r="N696" s="82" t="s">
        <v>971</v>
      </c>
      <c r="P696" s="75">
        <f>VLOOKUP(F696,[1]!REGTEaflewerdatum,4,0)</f>
        <v>41635</v>
      </c>
      <c r="Q696" s="91">
        <f t="shared" si="50"/>
        <v>41632</v>
      </c>
      <c r="T696" s="94">
        <f t="shared" si="51"/>
        <v>41662</v>
      </c>
      <c r="U696" s="80">
        <f t="shared" si="52"/>
        <v>30</v>
      </c>
      <c r="W696" s="95">
        <f t="shared" si="53"/>
        <v>41665</v>
      </c>
    </row>
    <row r="697" spans="1:23" x14ac:dyDescent="0.5">
      <c r="A697" s="105">
        <v>6012164879</v>
      </c>
      <c r="B697" s="84">
        <v>41635</v>
      </c>
      <c r="C697" s="60" t="s">
        <v>10</v>
      </c>
      <c r="D697" s="110">
        <v>14734</v>
      </c>
      <c r="E697" s="87"/>
      <c r="F697" s="110">
        <v>3087</v>
      </c>
      <c r="G697" s="84">
        <v>41632</v>
      </c>
      <c r="H697" s="84">
        <v>41632</v>
      </c>
      <c r="I697" s="60" t="s">
        <v>1194</v>
      </c>
      <c r="J697" s="62">
        <v>4901.6000000000004</v>
      </c>
      <c r="K697" s="62">
        <v>0</v>
      </c>
      <c r="L697" s="64">
        <v>4901.6000000000004</v>
      </c>
      <c r="M697" s="82" t="str">
        <f t="shared" si="54"/>
        <v>DS</v>
      </c>
      <c r="N697" s="82" t="s">
        <v>971</v>
      </c>
      <c r="P697" s="75">
        <f>VLOOKUP(F697,[1]!REGTEaflewerdatum,4,0)</f>
        <v>41635</v>
      </c>
      <c r="Q697" s="91">
        <f t="shared" si="50"/>
        <v>41632</v>
      </c>
      <c r="T697" s="94">
        <f t="shared" si="51"/>
        <v>41662</v>
      </c>
      <c r="U697" s="80">
        <f t="shared" si="52"/>
        <v>30</v>
      </c>
      <c r="W697" s="95">
        <f t="shared" si="53"/>
        <v>41665</v>
      </c>
    </row>
    <row r="698" spans="1:23" hidden="1" x14ac:dyDescent="0.5">
      <c r="A698" s="105">
        <v>706396</v>
      </c>
      <c r="B698" s="84">
        <v>41635</v>
      </c>
      <c r="C698" s="60" t="s">
        <v>10</v>
      </c>
      <c r="D698" s="110">
        <v>14742</v>
      </c>
      <c r="E698" s="87"/>
      <c r="F698" s="110">
        <v>2641</v>
      </c>
      <c r="G698" s="84">
        <v>41634</v>
      </c>
      <c r="H698" s="84">
        <v>41631</v>
      </c>
      <c r="I698" s="60" t="s">
        <v>1075</v>
      </c>
      <c r="J698" s="62">
        <v>76584.95</v>
      </c>
      <c r="K698" s="62">
        <v>6209.86</v>
      </c>
      <c r="L698" s="64">
        <v>82794.81</v>
      </c>
      <c r="M698" s="82" t="str">
        <f t="shared" si="54"/>
        <v>DC</v>
      </c>
      <c r="N698" s="82" t="s">
        <v>971</v>
      </c>
      <c r="P698" s="75">
        <f>VLOOKUP(F698,[1]!REGTEaflewerdatum,4,0)</f>
        <v>41631</v>
      </c>
      <c r="Q698" s="91" t="str">
        <f>IF(P698=H698,"ok",H698)</f>
        <v>ok</v>
      </c>
      <c r="T698" s="94">
        <f t="shared" si="51"/>
        <v>41653</v>
      </c>
      <c r="U698" s="80">
        <f t="shared" si="52"/>
        <v>19</v>
      </c>
      <c r="W698" s="95">
        <f t="shared" si="53"/>
        <v>41654</v>
      </c>
    </row>
    <row r="699" spans="1:23" hidden="1" x14ac:dyDescent="0.5">
      <c r="A699" s="105">
        <v>706399</v>
      </c>
      <c r="B699" s="84">
        <v>41635</v>
      </c>
      <c r="C699" s="60" t="s">
        <v>10</v>
      </c>
      <c r="D699" s="110">
        <v>14719</v>
      </c>
      <c r="E699" s="87"/>
      <c r="F699" s="110">
        <v>2639</v>
      </c>
      <c r="G699" s="84">
        <v>41634</v>
      </c>
      <c r="H699" s="84">
        <v>41631</v>
      </c>
      <c r="I699" s="60" t="s">
        <v>1075</v>
      </c>
      <c r="J699" s="62">
        <v>47715.839999999997</v>
      </c>
      <c r="K699" s="62">
        <v>1990.8</v>
      </c>
      <c r="L699" s="64">
        <v>49706.64</v>
      </c>
      <c r="M699" s="82" t="str">
        <f t="shared" si="54"/>
        <v>DC</v>
      </c>
      <c r="N699" s="82" t="s">
        <v>971</v>
      </c>
      <c r="P699" s="75">
        <f>VLOOKUP(F699,[1]!REGTEaflewerdatum,4,0)</f>
        <v>41617</v>
      </c>
      <c r="Q699" s="91">
        <f>IF(P699=H699,"ok",H699)</f>
        <v>41631</v>
      </c>
      <c r="T699" s="94">
        <f t="shared" si="51"/>
        <v>41653</v>
      </c>
      <c r="U699" s="80">
        <f t="shared" si="52"/>
        <v>19</v>
      </c>
      <c r="W699" s="95">
        <f t="shared" si="53"/>
        <v>41654</v>
      </c>
    </row>
    <row r="700" spans="1:23" hidden="1" x14ac:dyDescent="0.5">
      <c r="A700" s="105">
        <v>706400</v>
      </c>
      <c r="B700" s="84">
        <v>41635</v>
      </c>
      <c r="C700" s="60" t="s">
        <v>10</v>
      </c>
      <c r="D700" s="110">
        <v>14720</v>
      </c>
      <c r="E700" s="87"/>
      <c r="F700" s="110">
        <v>3035</v>
      </c>
      <c r="G700" s="84">
        <v>41634</v>
      </c>
      <c r="H700" s="84">
        <v>41631</v>
      </c>
      <c r="I700" s="60" t="s">
        <v>1075</v>
      </c>
      <c r="J700" s="62">
        <v>1845</v>
      </c>
      <c r="K700" s="62">
        <v>258.3</v>
      </c>
      <c r="L700" s="64">
        <v>2103.3000000000002</v>
      </c>
      <c r="M700" s="82" t="str">
        <f t="shared" si="54"/>
        <v>DC</v>
      </c>
      <c r="N700" s="82" t="s">
        <v>971</v>
      </c>
      <c r="P700" s="75">
        <f>VLOOKUP(F700,[1]!REGTEaflewerdatum,4,0)</f>
        <v>41628</v>
      </c>
      <c r="Q700" s="91">
        <f>IF(P700=H700,"ok",H700)</f>
        <v>41631</v>
      </c>
      <c r="T700" s="94">
        <f t="shared" si="51"/>
        <v>41653</v>
      </c>
      <c r="U700" s="80">
        <f t="shared" si="52"/>
        <v>19</v>
      </c>
      <c r="W700" s="95">
        <f t="shared" si="53"/>
        <v>41654</v>
      </c>
    </row>
    <row r="701" spans="1:23" hidden="1" x14ac:dyDescent="0.5">
      <c r="A701" s="111" t="s">
        <v>259</v>
      </c>
      <c r="B701" s="84"/>
      <c r="C701" s="112" t="s">
        <v>10</v>
      </c>
      <c r="D701" s="113">
        <v>14776</v>
      </c>
      <c r="E701" s="87"/>
      <c r="F701" s="113">
        <v>3116</v>
      </c>
      <c r="G701" s="87">
        <v>41635</v>
      </c>
      <c r="H701" s="87">
        <v>41635</v>
      </c>
      <c r="I701" s="112" t="s">
        <v>81</v>
      </c>
      <c r="J701" s="114">
        <v>900</v>
      </c>
      <c r="K701" s="114">
        <v>0</v>
      </c>
      <c r="L701" s="115">
        <v>900</v>
      </c>
      <c r="M701" s="82" t="str">
        <f t="shared" si="54"/>
        <v>DI</v>
      </c>
      <c r="N701" s="82" t="s">
        <v>971</v>
      </c>
      <c r="P701" s="75">
        <f>VLOOKUP(F701,[1]!REGTEaflewerdatum,4,0)</f>
        <v>41635</v>
      </c>
      <c r="Q701" s="91" t="str">
        <f t="shared" ref="Q701:Q764" si="55">IF(P701=G701,"ok",G701)</f>
        <v>ok</v>
      </c>
      <c r="R701" s="92" t="s">
        <v>329</v>
      </c>
      <c r="S701" s="93">
        <f>G701</f>
        <v>41635</v>
      </c>
      <c r="T701" s="94">
        <f t="shared" si="51"/>
        <v>41637</v>
      </c>
      <c r="U701" s="80">
        <f t="shared" si="52"/>
        <v>2</v>
      </c>
      <c r="W701" s="95">
        <f t="shared" si="53"/>
        <v>2</v>
      </c>
    </row>
    <row r="702" spans="1:23" x14ac:dyDescent="0.5">
      <c r="A702" s="111" t="s">
        <v>279</v>
      </c>
      <c r="B702" s="84">
        <v>41635</v>
      </c>
      <c r="C702" s="112" t="s">
        <v>15</v>
      </c>
      <c r="D702" s="113">
        <v>14764</v>
      </c>
      <c r="E702" s="87"/>
      <c r="F702" s="113">
        <v>3095</v>
      </c>
      <c r="G702" s="87">
        <v>41635</v>
      </c>
      <c r="H702" s="87">
        <v>41629</v>
      </c>
      <c r="I702" s="112" t="s">
        <v>16</v>
      </c>
      <c r="J702" s="114">
        <v>-98.56</v>
      </c>
      <c r="K702" s="114">
        <v>-13.8</v>
      </c>
      <c r="L702" s="115">
        <v>-112.36</v>
      </c>
      <c r="M702" s="82" t="str">
        <f t="shared" si="54"/>
        <v>DS</v>
      </c>
      <c r="P702" s="75">
        <f>VLOOKUP(F702,[1]!REGTEaflewerdatum,4,0)</f>
        <v>41638</v>
      </c>
      <c r="Q702" s="91">
        <f t="shared" si="55"/>
        <v>41635</v>
      </c>
      <c r="T702" s="94">
        <f t="shared" ref="T702:T765" si="56">G702+U702</f>
        <v>41665</v>
      </c>
      <c r="U702" s="80">
        <f t="shared" ref="U702:U765" si="57">VLOOKUP(I702,verskaffersterme,2,0)</f>
        <v>30</v>
      </c>
      <c r="W702" s="95">
        <f t="shared" ref="W702:W765" si="58">B702+U702</f>
        <v>41665</v>
      </c>
    </row>
    <row r="703" spans="1:23" x14ac:dyDescent="0.5">
      <c r="A703" s="111" t="s">
        <v>279</v>
      </c>
      <c r="B703" s="84">
        <v>41635</v>
      </c>
      <c r="C703" s="112" t="s">
        <v>15</v>
      </c>
      <c r="D703" s="113">
        <v>14765</v>
      </c>
      <c r="E703" s="87"/>
      <c r="F703" s="113">
        <v>3095</v>
      </c>
      <c r="G703" s="87">
        <v>41635</v>
      </c>
      <c r="H703" s="87">
        <v>41629</v>
      </c>
      <c r="I703" s="112" t="s">
        <v>16</v>
      </c>
      <c r="J703" s="114">
        <v>-4290</v>
      </c>
      <c r="K703" s="114">
        <v>-600.6</v>
      </c>
      <c r="L703" s="115">
        <v>-4890.6000000000004</v>
      </c>
      <c r="M703" s="82" t="str">
        <f t="shared" si="54"/>
        <v>DS</v>
      </c>
      <c r="P703" s="75">
        <f>VLOOKUP(F703,[1]!REGTEaflewerdatum,4,0)</f>
        <v>41638</v>
      </c>
      <c r="Q703" s="91">
        <f t="shared" si="55"/>
        <v>41635</v>
      </c>
      <c r="T703" s="94">
        <f t="shared" si="56"/>
        <v>41665</v>
      </c>
      <c r="U703" s="80">
        <f t="shared" si="57"/>
        <v>30</v>
      </c>
      <c r="W703" s="95">
        <f t="shared" si="58"/>
        <v>41665</v>
      </c>
    </row>
    <row r="704" spans="1:23" hidden="1" x14ac:dyDescent="0.5">
      <c r="A704" s="111">
        <v>708218</v>
      </c>
      <c r="B704" s="84">
        <v>41642</v>
      </c>
      <c r="C704" s="112" t="s">
        <v>10</v>
      </c>
      <c r="D704" s="113">
        <v>14778</v>
      </c>
      <c r="E704" s="87"/>
      <c r="F704" s="113">
        <v>2895</v>
      </c>
      <c r="G704" s="87">
        <v>41636</v>
      </c>
      <c r="H704" s="87">
        <v>41637</v>
      </c>
      <c r="I704" s="112" t="s">
        <v>24</v>
      </c>
      <c r="J704" s="114">
        <v>30246.16</v>
      </c>
      <c r="K704" s="114">
        <v>3436.8</v>
      </c>
      <c r="L704" s="115">
        <v>33682.959999999999</v>
      </c>
      <c r="M704" s="82" t="str">
        <f t="shared" si="54"/>
        <v>DC</v>
      </c>
      <c r="N704" s="82" t="s">
        <v>971</v>
      </c>
      <c r="P704" s="75">
        <f>VLOOKUP(F704,[1]!REGTEaflewerdatum,4,0)</f>
        <v>41635</v>
      </c>
      <c r="Q704" s="91">
        <f t="shared" si="55"/>
        <v>41636</v>
      </c>
      <c r="T704" s="94">
        <f t="shared" si="56"/>
        <v>41655</v>
      </c>
      <c r="U704" s="80">
        <f t="shared" si="57"/>
        <v>19</v>
      </c>
      <c r="W704" s="95">
        <f t="shared" si="58"/>
        <v>41661</v>
      </c>
    </row>
    <row r="705" spans="1:23" hidden="1" x14ac:dyDescent="0.5">
      <c r="A705" s="111">
        <v>708219</v>
      </c>
      <c r="B705" s="84">
        <v>41642</v>
      </c>
      <c r="C705" s="112" t="s">
        <v>10</v>
      </c>
      <c r="D705" s="113">
        <v>14779</v>
      </c>
      <c r="E705" s="87"/>
      <c r="F705" s="113">
        <v>2895</v>
      </c>
      <c r="G705" s="87">
        <v>41636</v>
      </c>
      <c r="H705" s="87">
        <v>41637</v>
      </c>
      <c r="I705" s="112" t="s">
        <v>24</v>
      </c>
      <c r="J705" s="114">
        <v>703.62</v>
      </c>
      <c r="K705" s="114">
        <v>98.52</v>
      </c>
      <c r="L705" s="115">
        <v>802.14</v>
      </c>
      <c r="M705" s="82" t="str">
        <f t="shared" si="54"/>
        <v>DC</v>
      </c>
      <c r="N705" s="82" t="s">
        <v>971</v>
      </c>
      <c r="P705" s="75">
        <f>VLOOKUP(F705,[1]!REGTEaflewerdatum,4,0)</f>
        <v>41635</v>
      </c>
      <c r="Q705" s="91">
        <f t="shared" si="55"/>
        <v>41636</v>
      </c>
      <c r="T705" s="94">
        <f t="shared" si="56"/>
        <v>41655</v>
      </c>
      <c r="U705" s="80">
        <f t="shared" si="57"/>
        <v>19</v>
      </c>
      <c r="W705" s="95">
        <f t="shared" si="58"/>
        <v>41661</v>
      </c>
    </row>
    <row r="706" spans="1:23" hidden="1" x14ac:dyDescent="0.5">
      <c r="A706" s="111" t="s">
        <v>260</v>
      </c>
      <c r="B706" s="84"/>
      <c r="C706" s="112" t="s">
        <v>10</v>
      </c>
      <c r="D706" s="113">
        <v>14775</v>
      </c>
      <c r="E706" s="87"/>
      <c r="F706" s="113">
        <v>3114</v>
      </c>
      <c r="G706" s="87">
        <v>41636</v>
      </c>
      <c r="H706" s="87">
        <v>41636</v>
      </c>
      <c r="I706" s="112" t="s">
        <v>81</v>
      </c>
      <c r="J706" s="114">
        <v>1250</v>
      </c>
      <c r="K706" s="114">
        <v>0</v>
      </c>
      <c r="L706" s="115">
        <v>1250</v>
      </c>
      <c r="M706" s="82" t="str">
        <f t="shared" ref="M706:M769" si="59">VLOOKUP(I706,KODE,3,0)</f>
        <v>DI</v>
      </c>
      <c r="N706" s="82" t="s">
        <v>971</v>
      </c>
      <c r="P706" s="75">
        <f>VLOOKUP(F706,[1]!REGTEaflewerdatum,4,0)</f>
        <v>41635</v>
      </c>
      <c r="Q706" s="91">
        <f t="shared" si="55"/>
        <v>41636</v>
      </c>
      <c r="R706" s="92" t="s">
        <v>329</v>
      </c>
      <c r="S706" s="93">
        <f>G706</f>
        <v>41636</v>
      </c>
      <c r="T706" s="94">
        <f t="shared" si="56"/>
        <v>41638</v>
      </c>
      <c r="U706" s="80">
        <f t="shared" si="57"/>
        <v>2</v>
      </c>
      <c r="W706" s="95">
        <f t="shared" si="58"/>
        <v>2</v>
      </c>
    </row>
    <row r="707" spans="1:23" hidden="1" x14ac:dyDescent="0.5">
      <c r="A707" s="111" t="s">
        <v>265</v>
      </c>
      <c r="B707" s="84"/>
      <c r="C707" s="112" t="s">
        <v>10</v>
      </c>
      <c r="D707" s="113">
        <v>14766</v>
      </c>
      <c r="E707" s="87"/>
      <c r="F707" s="113">
        <v>3110</v>
      </c>
      <c r="G707" s="87">
        <v>41636</v>
      </c>
      <c r="H707" s="87">
        <v>41635</v>
      </c>
      <c r="I707" s="112" t="s">
        <v>81</v>
      </c>
      <c r="J707" s="114">
        <v>200</v>
      </c>
      <c r="K707" s="114">
        <v>0</v>
      </c>
      <c r="L707" s="115">
        <v>200</v>
      </c>
      <c r="M707" s="82" t="str">
        <f t="shared" si="59"/>
        <v>DI</v>
      </c>
      <c r="N707" s="82" t="s">
        <v>971</v>
      </c>
      <c r="P707" s="75">
        <f>VLOOKUP(F707,[1]!REGTEaflewerdatum,4,0)</f>
        <v>41635</v>
      </c>
      <c r="Q707" s="91">
        <f t="shared" si="55"/>
        <v>41636</v>
      </c>
      <c r="R707" s="92" t="s">
        <v>329</v>
      </c>
      <c r="S707" s="93">
        <f>G707</f>
        <v>41636</v>
      </c>
      <c r="T707" s="94">
        <f t="shared" si="56"/>
        <v>41638</v>
      </c>
      <c r="U707" s="80">
        <f t="shared" si="57"/>
        <v>2</v>
      </c>
      <c r="W707" s="95">
        <f t="shared" si="58"/>
        <v>2</v>
      </c>
    </row>
    <row r="708" spans="1:23" hidden="1" x14ac:dyDescent="0.5">
      <c r="A708" s="111" t="s">
        <v>264</v>
      </c>
      <c r="B708" s="84"/>
      <c r="C708" s="112" t="s">
        <v>10</v>
      </c>
      <c r="D708" s="113">
        <v>14780</v>
      </c>
      <c r="E708" s="87"/>
      <c r="F708" s="113">
        <v>3108</v>
      </c>
      <c r="G708" s="87">
        <v>41636</v>
      </c>
      <c r="H708" s="87">
        <v>41635</v>
      </c>
      <c r="I708" s="112" t="s">
        <v>204</v>
      </c>
      <c r="J708" s="114">
        <v>704</v>
      </c>
      <c r="K708" s="114">
        <v>0</v>
      </c>
      <c r="L708" s="115">
        <v>704</v>
      </c>
      <c r="M708" s="82" t="str">
        <f t="shared" si="59"/>
        <v>DI</v>
      </c>
      <c r="N708" s="82" t="s">
        <v>971</v>
      </c>
      <c r="P708" s="75">
        <f>VLOOKUP(F708,[1]!REGTEaflewerdatum,4,0)</f>
        <v>41635</v>
      </c>
      <c r="Q708" s="91">
        <f t="shared" si="55"/>
        <v>41636</v>
      </c>
      <c r="R708" s="92" t="s">
        <v>327</v>
      </c>
      <c r="S708" s="93">
        <v>41664</v>
      </c>
      <c r="T708" s="94">
        <f t="shared" si="56"/>
        <v>41637</v>
      </c>
      <c r="U708" s="80">
        <f t="shared" si="57"/>
        <v>1</v>
      </c>
      <c r="W708" s="95">
        <f t="shared" si="58"/>
        <v>1</v>
      </c>
    </row>
    <row r="709" spans="1:23" x14ac:dyDescent="0.5">
      <c r="A709" s="111">
        <v>11874929</v>
      </c>
      <c r="B709" s="84">
        <v>41635</v>
      </c>
      <c r="C709" s="112" t="s">
        <v>10</v>
      </c>
      <c r="D709" s="113">
        <v>14771</v>
      </c>
      <c r="E709" s="87"/>
      <c r="F709" s="113">
        <v>3105</v>
      </c>
      <c r="G709" s="87">
        <v>41636</v>
      </c>
      <c r="H709" s="87">
        <v>41635</v>
      </c>
      <c r="I709" s="112" t="s">
        <v>14</v>
      </c>
      <c r="J709" s="114">
        <v>6558.6</v>
      </c>
      <c r="K709" s="114">
        <v>575.67999999999995</v>
      </c>
      <c r="L709" s="115">
        <v>7134.28</v>
      </c>
      <c r="M709" s="82" t="str">
        <f t="shared" si="59"/>
        <v>DS</v>
      </c>
      <c r="N709" s="82" t="s">
        <v>971</v>
      </c>
      <c r="P709" s="75">
        <f>VLOOKUP(F709,[1]!REGTEaflewerdatum,4,0)</f>
        <v>41636</v>
      </c>
      <c r="Q709" s="91" t="str">
        <f t="shared" si="55"/>
        <v>ok</v>
      </c>
      <c r="T709" s="94">
        <f t="shared" si="56"/>
        <v>41666</v>
      </c>
      <c r="U709" s="80">
        <f t="shared" si="57"/>
        <v>30</v>
      </c>
      <c r="W709" s="95">
        <f t="shared" si="58"/>
        <v>41665</v>
      </c>
    </row>
    <row r="710" spans="1:23" x14ac:dyDescent="0.5">
      <c r="A710" s="111" t="s">
        <v>285</v>
      </c>
      <c r="B710" s="84">
        <v>41642</v>
      </c>
      <c r="C710" s="112" t="s">
        <v>10</v>
      </c>
      <c r="D710" s="113">
        <v>14781</v>
      </c>
      <c r="E710" s="87"/>
      <c r="F710" s="113">
        <v>3095</v>
      </c>
      <c r="G710" s="87">
        <v>41636</v>
      </c>
      <c r="H710" s="87">
        <v>41635</v>
      </c>
      <c r="I710" s="112" t="s">
        <v>16</v>
      </c>
      <c r="J710" s="114">
        <v>49255.839999999997</v>
      </c>
      <c r="K710" s="114">
        <v>6895.82</v>
      </c>
      <c r="L710" s="115">
        <v>56151.66</v>
      </c>
      <c r="M710" s="82" t="str">
        <f t="shared" si="59"/>
        <v>DS</v>
      </c>
      <c r="N710" s="82" t="s">
        <v>971</v>
      </c>
      <c r="P710" s="75">
        <f>VLOOKUP(F710,[1]!REGTEaflewerdatum,4,0)</f>
        <v>41638</v>
      </c>
      <c r="Q710" s="91">
        <f t="shared" si="55"/>
        <v>41636</v>
      </c>
      <c r="T710" s="94">
        <f t="shared" si="56"/>
        <v>41666</v>
      </c>
      <c r="U710" s="80">
        <f t="shared" si="57"/>
        <v>30</v>
      </c>
      <c r="W710" s="95">
        <f t="shared" si="58"/>
        <v>41672</v>
      </c>
    </row>
    <row r="711" spans="1:23" x14ac:dyDescent="0.5">
      <c r="A711" s="111" t="s">
        <v>280</v>
      </c>
      <c r="B711" s="84">
        <v>41635</v>
      </c>
      <c r="C711" s="116" t="s">
        <v>10</v>
      </c>
      <c r="D711" s="117">
        <v>14772</v>
      </c>
      <c r="E711" s="118"/>
      <c r="F711" s="117">
        <v>3106</v>
      </c>
      <c r="G711" s="118">
        <v>41636</v>
      </c>
      <c r="H711" s="87">
        <v>41635</v>
      </c>
      <c r="I711" s="112" t="s">
        <v>26</v>
      </c>
      <c r="J711" s="114">
        <v>4670.93</v>
      </c>
      <c r="K711" s="114">
        <v>512.29999999999995</v>
      </c>
      <c r="L711" s="115">
        <v>5183.2299999999996</v>
      </c>
      <c r="M711" s="82" t="str">
        <f t="shared" si="59"/>
        <v>DS</v>
      </c>
      <c r="N711" s="82" t="s">
        <v>971</v>
      </c>
      <c r="P711" s="75">
        <f>VLOOKUP(F711,[1]!REGTEaflewerdatum,4,0)</f>
        <v>41636</v>
      </c>
      <c r="Q711" s="91" t="str">
        <f t="shared" si="55"/>
        <v>ok</v>
      </c>
      <c r="T711" s="94">
        <f t="shared" si="56"/>
        <v>41666</v>
      </c>
      <c r="U711" s="80">
        <f t="shared" si="57"/>
        <v>30</v>
      </c>
      <c r="W711" s="95">
        <f t="shared" si="58"/>
        <v>41665</v>
      </c>
    </row>
    <row r="712" spans="1:23" x14ac:dyDescent="0.5">
      <c r="A712" s="111" t="s">
        <v>280</v>
      </c>
      <c r="B712" s="84"/>
      <c r="C712" s="112" t="s">
        <v>15</v>
      </c>
      <c r="D712" s="113">
        <v>14773</v>
      </c>
      <c r="E712" s="87"/>
      <c r="F712" s="113">
        <v>3106</v>
      </c>
      <c r="G712" s="87">
        <v>41636</v>
      </c>
      <c r="H712" s="87">
        <v>41635</v>
      </c>
      <c r="I712" s="112" t="s">
        <v>26</v>
      </c>
      <c r="J712" s="114">
        <v>-25.4</v>
      </c>
      <c r="K712" s="114">
        <v>-3.56</v>
      </c>
      <c r="L712" s="115">
        <v>-28.96</v>
      </c>
      <c r="M712" s="82" t="str">
        <f t="shared" si="59"/>
        <v>DS</v>
      </c>
      <c r="P712" s="75">
        <f>VLOOKUP(F712,[1]!REGTEaflewerdatum,4,0)</f>
        <v>41636</v>
      </c>
      <c r="Q712" s="91" t="str">
        <f t="shared" si="55"/>
        <v>ok</v>
      </c>
      <c r="T712" s="94">
        <f t="shared" si="56"/>
        <v>41666</v>
      </c>
      <c r="U712" s="80">
        <f t="shared" si="57"/>
        <v>30</v>
      </c>
      <c r="W712" s="95">
        <f t="shared" si="58"/>
        <v>30</v>
      </c>
    </row>
    <row r="713" spans="1:23" x14ac:dyDescent="0.5">
      <c r="A713" s="111" t="s">
        <v>261</v>
      </c>
      <c r="B713" s="84">
        <v>41642</v>
      </c>
      <c r="C713" s="112" t="s">
        <v>10</v>
      </c>
      <c r="D713" s="113">
        <v>14767</v>
      </c>
      <c r="E713" s="87"/>
      <c r="F713" s="113">
        <v>3096</v>
      </c>
      <c r="G713" s="87">
        <v>41636</v>
      </c>
      <c r="H713" s="87">
        <v>41635</v>
      </c>
      <c r="I713" s="112" t="s">
        <v>36</v>
      </c>
      <c r="J713" s="114">
        <v>4740.6400000000003</v>
      </c>
      <c r="K713" s="114">
        <v>358.36</v>
      </c>
      <c r="L713" s="115">
        <v>5099</v>
      </c>
      <c r="M713" s="82" t="str">
        <f t="shared" si="59"/>
        <v>DS</v>
      </c>
      <c r="N713" s="82" t="s">
        <v>971</v>
      </c>
      <c r="P713" s="75">
        <f>VLOOKUP(F713,[1]!REGTEaflewerdatum,4,0)</f>
        <v>41635</v>
      </c>
      <c r="Q713" s="91">
        <f t="shared" si="55"/>
        <v>41636</v>
      </c>
      <c r="T713" s="94">
        <f t="shared" si="56"/>
        <v>41666</v>
      </c>
      <c r="U713" s="80">
        <f t="shared" si="57"/>
        <v>30</v>
      </c>
      <c r="W713" s="95">
        <f t="shared" si="58"/>
        <v>41672</v>
      </c>
    </row>
    <row r="714" spans="1:23" x14ac:dyDescent="0.5">
      <c r="A714" s="111" t="s">
        <v>287</v>
      </c>
      <c r="B714" s="84">
        <v>41642</v>
      </c>
      <c r="C714" s="112" t="s">
        <v>10</v>
      </c>
      <c r="D714" s="113">
        <v>14768</v>
      </c>
      <c r="E714" s="87"/>
      <c r="F714" s="113">
        <v>3086</v>
      </c>
      <c r="G714" s="87">
        <v>41636</v>
      </c>
      <c r="H714" s="87">
        <v>41635</v>
      </c>
      <c r="I714" s="112" t="s">
        <v>17</v>
      </c>
      <c r="J714" s="114">
        <v>10153.61</v>
      </c>
      <c r="K714" s="114">
        <v>612.24</v>
      </c>
      <c r="L714" s="115">
        <v>10765.85</v>
      </c>
      <c r="M714" s="82" t="str">
        <f t="shared" si="59"/>
        <v>DS</v>
      </c>
      <c r="N714" s="82" t="s">
        <v>971</v>
      </c>
      <c r="P714" s="75">
        <f>VLOOKUP(F714,[1]!REGTEaflewerdatum,4,0)</f>
        <v>41635</v>
      </c>
      <c r="Q714" s="91">
        <f t="shared" si="55"/>
        <v>41636</v>
      </c>
      <c r="T714" s="94">
        <f t="shared" si="56"/>
        <v>41666</v>
      </c>
      <c r="U714" s="80">
        <f t="shared" si="57"/>
        <v>30</v>
      </c>
      <c r="W714" s="95">
        <f t="shared" si="58"/>
        <v>41672</v>
      </c>
    </row>
    <row r="715" spans="1:23" x14ac:dyDescent="0.5">
      <c r="A715" s="111" t="s">
        <v>281</v>
      </c>
      <c r="B715" s="84">
        <v>41635</v>
      </c>
      <c r="C715" s="116" t="s">
        <v>10</v>
      </c>
      <c r="D715" s="117">
        <v>14770</v>
      </c>
      <c r="E715" s="118"/>
      <c r="F715" s="117">
        <v>3084</v>
      </c>
      <c r="G715" s="118">
        <v>41636</v>
      </c>
      <c r="H715" s="87">
        <v>41635</v>
      </c>
      <c r="I715" s="112" t="s">
        <v>23</v>
      </c>
      <c r="J715" s="114">
        <v>524.46</v>
      </c>
      <c r="K715" s="114">
        <v>37.14</v>
      </c>
      <c r="L715" s="115">
        <v>561.6</v>
      </c>
      <c r="M715" s="82" t="str">
        <f t="shared" si="59"/>
        <v>DS</v>
      </c>
      <c r="N715" s="82" t="s">
        <v>971</v>
      </c>
      <c r="P715" s="75">
        <f>VLOOKUP(F715,[1]!REGTEaflewerdatum,4,0)</f>
        <v>41634</v>
      </c>
      <c r="Q715" s="91">
        <f t="shared" si="55"/>
        <v>41636</v>
      </c>
      <c r="T715" s="94">
        <f t="shared" si="56"/>
        <v>41666</v>
      </c>
      <c r="U715" s="80">
        <f t="shared" si="57"/>
        <v>30</v>
      </c>
      <c r="W715" s="95">
        <f t="shared" si="58"/>
        <v>41665</v>
      </c>
    </row>
    <row r="716" spans="1:23" x14ac:dyDescent="0.5">
      <c r="A716" s="111">
        <v>226522</v>
      </c>
      <c r="B716" s="84">
        <v>41642</v>
      </c>
      <c r="C716" s="112" t="s">
        <v>10</v>
      </c>
      <c r="D716" s="113">
        <v>14769</v>
      </c>
      <c r="E716" s="87"/>
      <c r="F716" s="113">
        <v>3109</v>
      </c>
      <c r="G716" s="87">
        <v>41636</v>
      </c>
      <c r="H716" s="87">
        <v>41635</v>
      </c>
      <c r="I716" s="112" t="s">
        <v>18</v>
      </c>
      <c r="J716" s="114">
        <v>261.18</v>
      </c>
      <c r="K716" s="114">
        <v>18.3</v>
      </c>
      <c r="L716" s="115">
        <v>279.48</v>
      </c>
      <c r="M716" s="82" t="str">
        <f t="shared" si="59"/>
        <v>DS</v>
      </c>
      <c r="N716" s="82" t="s">
        <v>971</v>
      </c>
      <c r="P716" s="75">
        <f>VLOOKUP(F716,[1]!REGTEaflewerdatum,4,0)</f>
        <v>41635</v>
      </c>
      <c r="Q716" s="91">
        <f t="shared" si="55"/>
        <v>41636</v>
      </c>
      <c r="T716" s="94">
        <f t="shared" si="56"/>
        <v>41666</v>
      </c>
      <c r="U716" s="80">
        <f t="shared" si="57"/>
        <v>30</v>
      </c>
      <c r="W716" s="95">
        <f t="shared" si="58"/>
        <v>41672</v>
      </c>
    </row>
    <row r="717" spans="1:23" x14ac:dyDescent="0.5">
      <c r="A717" s="111" t="s">
        <v>263</v>
      </c>
      <c r="B717" s="84">
        <v>41642</v>
      </c>
      <c r="C717" s="112" t="s">
        <v>10</v>
      </c>
      <c r="D717" s="113">
        <v>14774</v>
      </c>
      <c r="E717" s="87"/>
      <c r="F717" s="113">
        <v>3100</v>
      </c>
      <c r="G717" s="87">
        <v>41636</v>
      </c>
      <c r="H717" s="87">
        <v>41636</v>
      </c>
      <c r="I717" s="112" t="s">
        <v>60</v>
      </c>
      <c r="J717" s="114">
        <v>21021.26</v>
      </c>
      <c r="K717" s="114">
        <v>2942.98</v>
      </c>
      <c r="L717" s="115">
        <v>23964.240000000002</v>
      </c>
      <c r="M717" s="82" t="str">
        <f t="shared" si="59"/>
        <v>DS</v>
      </c>
      <c r="N717" s="82" t="s">
        <v>971</v>
      </c>
      <c r="P717" s="75">
        <f>VLOOKUP(F717,[1]!REGTEaflewerdatum,4,0)</f>
        <v>41636</v>
      </c>
      <c r="Q717" s="91" t="str">
        <f t="shared" si="55"/>
        <v>ok</v>
      </c>
      <c r="T717" s="94">
        <f t="shared" si="56"/>
        <v>41666</v>
      </c>
      <c r="U717" s="80">
        <f t="shared" si="57"/>
        <v>30</v>
      </c>
      <c r="W717" s="95">
        <f t="shared" si="58"/>
        <v>41672</v>
      </c>
    </row>
    <row r="718" spans="1:23" hidden="1" x14ac:dyDescent="0.5">
      <c r="A718" s="111">
        <v>703536</v>
      </c>
      <c r="B718" s="84"/>
      <c r="C718" s="112" t="s">
        <v>10</v>
      </c>
      <c r="D718" s="113">
        <v>14777</v>
      </c>
      <c r="E718" s="87"/>
      <c r="F718" s="113">
        <v>2243</v>
      </c>
      <c r="G718" s="87">
        <v>41637</v>
      </c>
      <c r="H718" s="87">
        <v>41630</v>
      </c>
      <c r="I718" s="112" t="s">
        <v>24</v>
      </c>
      <c r="J718" s="114">
        <v>14292.86</v>
      </c>
      <c r="K718" s="114">
        <v>2001.01</v>
      </c>
      <c r="L718" s="115">
        <v>16293.87</v>
      </c>
      <c r="M718" s="82" t="str">
        <f t="shared" si="59"/>
        <v>DC</v>
      </c>
      <c r="N718" s="82" t="s">
        <v>971</v>
      </c>
      <c r="P718" s="75" t="e">
        <f>VLOOKUP(F718,[1]!REGTEaflewerdatum,4,0)</f>
        <v>#N/A</v>
      </c>
      <c r="Q718" s="91" t="e">
        <f t="shared" si="55"/>
        <v>#N/A</v>
      </c>
      <c r="T718" s="94">
        <f t="shared" si="56"/>
        <v>41656</v>
      </c>
      <c r="U718" s="80">
        <f t="shared" si="57"/>
        <v>19</v>
      </c>
      <c r="W718" s="95">
        <f t="shared" si="58"/>
        <v>19</v>
      </c>
    </row>
    <row r="719" spans="1:23" hidden="1" x14ac:dyDescent="0.5">
      <c r="A719" s="111" t="s">
        <v>262</v>
      </c>
      <c r="B719" s="84"/>
      <c r="C719" s="112" t="s">
        <v>10</v>
      </c>
      <c r="D719" s="113">
        <v>14803</v>
      </c>
      <c r="E719" s="87"/>
      <c r="F719" s="113">
        <v>3117</v>
      </c>
      <c r="G719" s="87">
        <v>41637</v>
      </c>
      <c r="H719" s="87">
        <v>41635</v>
      </c>
      <c r="I719" s="112" t="s">
        <v>90</v>
      </c>
      <c r="J719" s="114">
        <v>11262</v>
      </c>
      <c r="K719" s="114">
        <v>0</v>
      </c>
      <c r="L719" s="115">
        <v>11262</v>
      </c>
      <c r="M719" s="82" t="str">
        <f t="shared" si="59"/>
        <v>DI</v>
      </c>
      <c r="N719" s="82" t="s">
        <v>971</v>
      </c>
      <c r="P719" s="75">
        <f>VLOOKUP(F719,[1]!REGTEaflewerdatum,4,0)</f>
        <v>41635</v>
      </c>
      <c r="Q719" s="91">
        <f t="shared" si="55"/>
        <v>41637</v>
      </c>
      <c r="R719" s="92" t="s">
        <v>327</v>
      </c>
      <c r="S719" s="93">
        <v>41648</v>
      </c>
      <c r="T719" s="94">
        <f t="shared" si="56"/>
        <v>41651</v>
      </c>
      <c r="U719" s="80">
        <f t="shared" si="57"/>
        <v>14</v>
      </c>
      <c r="W719" s="95">
        <f t="shared" si="58"/>
        <v>14</v>
      </c>
    </row>
    <row r="720" spans="1:23" hidden="1" x14ac:dyDescent="0.5">
      <c r="A720" s="105">
        <v>709476</v>
      </c>
      <c r="B720" s="84">
        <v>41642</v>
      </c>
      <c r="C720" s="60" t="s">
        <v>10</v>
      </c>
      <c r="D720" s="61">
        <v>14817</v>
      </c>
      <c r="E720" s="87"/>
      <c r="F720" s="61">
        <v>3126</v>
      </c>
      <c r="G720" s="87">
        <v>41638</v>
      </c>
      <c r="H720" s="87">
        <v>41637</v>
      </c>
      <c r="I720" s="60" t="s">
        <v>1075</v>
      </c>
      <c r="J720" s="62">
        <v>131468.94</v>
      </c>
      <c r="K720" s="62">
        <v>14226.92</v>
      </c>
      <c r="L720" s="64">
        <v>145695.85999999999</v>
      </c>
      <c r="M720" s="82" t="str">
        <f t="shared" si="59"/>
        <v>DC</v>
      </c>
      <c r="N720" s="82" t="s">
        <v>971</v>
      </c>
      <c r="P720" s="75">
        <f>VLOOKUP(F720,[1]!REGTEaflewerdatum,4,0)</f>
        <v>41639</v>
      </c>
      <c r="Q720" s="91">
        <f t="shared" si="55"/>
        <v>41638</v>
      </c>
      <c r="T720" s="94">
        <f t="shared" si="56"/>
        <v>41657</v>
      </c>
      <c r="U720" s="80">
        <f t="shared" si="57"/>
        <v>19</v>
      </c>
      <c r="W720" s="95">
        <f t="shared" si="58"/>
        <v>41661</v>
      </c>
    </row>
    <row r="721" spans="1:23" hidden="1" x14ac:dyDescent="0.5">
      <c r="A721" s="105">
        <v>709476</v>
      </c>
      <c r="B721" s="84"/>
      <c r="C721" s="60" t="s">
        <v>15</v>
      </c>
      <c r="D721" s="61">
        <v>14828</v>
      </c>
      <c r="E721" s="87"/>
      <c r="F721" s="61">
        <v>3126</v>
      </c>
      <c r="G721" s="87">
        <v>41638</v>
      </c>
      <c r="H721" s="87">
        <v>41637</v>
      </c>
      <c r="I721" s="60" t="s">
        <v>1075</v>
      </c>
      <c r="J721" s="62">
        <v>-163.38</v>
      </c>
      <c r="K721" s="62">
        <v>-22.87</v>
      </c>
      <c r="L721" s="64">
        <v>-186.25</v>
      </c>
      <c r="M721" s="82" t="str">
        <f t="shared" si="59"/>
        <v>DC</v>
      </c>
      <c r="P721" s="75">
        <f>VLOOKUP(F721,[1]!REGTEaflewerdatum,4,0)</f>
        <v>41639</v>
      </c>
      <c r="Q721" s="91">
        <f t="shared" si="55"/>
        <v>41638</v>
      </c>
      <c r="T721" s="94">
        <f t="shared" si="56"/>
        <v>41657</v>
      </c>
      <c r="U721" s="80">
        <f t="shared" si="57"/>
        <v>19</v>
      </c>
      <c r="W721" s="95">
        <f t="shared" si="58"/>
        <v>19</v>
      </c>
    </row>
    <row r="722" spans="1:23" hidden="1" x14ac:dyDescent="0.5">
      <c r="A722" s="105">
        <v>709477</v>
      </c>
      <c r="B722" s="84">
        <v>41642</v>
      </c>
      <c r="C722" s="60" t="s">
        <v>10</v>
      </c>
      <c r="D722" s="61">
        <v>14818</v>
      </c>
      <c r="E722" s="87"/>
      <c r="F722" s="61">
        <v>2909</v>
      </c>
      <c r="G722" s="87">
        <v>41638</v>
      </c>
      <c r="H722" s="87">
        <v>41637</v>
      </c>
      <c r="I722" s="60" t="s">
        <v>1075</v>
      </c>
      <c r="J722" s="62">
        <v>8565.5400000000009</v>
      </c>
      <c r="K722" s="62">
        <v>892.1</v>
      </c>
      <c r="L722" s="64">
        <v>9457.64</v>
      </c>
      <c r="M722" s="82" t="str">
        <f t="shared" si="59"/>
        <v>DC</v>
      </c>
      <c r="N722" s="82" t="s">
        <v>971</v>
      </c>
      <c r="P722" s="75">
        <f>VLOOKUP(F722,[1]!REGTEaflewerdatum,4,0)</f>
        <v>41638</v>
      </c>
      <c r="Q722" s="91" t="str">
        <f t="shared" si="55"/>
        <v>ok</v>
      </c>
      <c r="T722" s="94">
        <f t="shared" si="56"/>
        <v>41657</v>
      </c>
      <c r="U722" s="80">
        <f t="shared" si="57"/>
        <v>19</v>
      </c>
      <c r="W722" s="95">
        <f t="shared" si="58"/>
        <v>41661</v>
      </c>
    </row>
    <row r="723" spans="1:23" hidden="1" x14ac:dyDescent="0.5">
      <c r="A723" s="105">
        <v>709478</v>
      </c>
      <c r="B723" s="84">
        <v>41642</v>
      </c>
      <c r="C723" s="60" t="s">
        <v>10</v>
      </c>
      <c r="D723" s="61">
        <v>14819</v>
      </c>
      <c r="E723" s="87"/>
      <c r="F723" s="61">
        <v>2946</v>
      </c>
      <c r="G723" s="87">
        <v>41638</v>
      </c>
      <c r="H723" s="87">
        <v>41637</v>
      </c>
      <c r="I723" s="60" t="s">
        <v>1075</v>
      </c>
      <c r="J723" s="62">
        <v>1226.2</v>
      </c>
      <c r="K723" s="62">
        <v>171.67</v>
      </c>
      <c r="L723" s="64">
        <v>1397.87</v>
      </c>
      <c r="M723" s="82" t="str">
        <f t="shared" si="59"/>
        <v>DC</v>
      </c>
      <c r="N723" s="82" t="s">
        <v>971</v>
      </c>
      <c r="P723" s="75">
        <f>VLOOKUP(F723,[1]!REGTEaflewerdatum,4,0)</f>
        <v>41613</v>
      </c>
      <c r="Q723" s="91">
        <f t="shared" si="55"/>
        <v>41638</v>
      </c>
      <c r="T723" s="94">
        <f t="shared" si="56"/>
        <v>41657</v>
      </c>
      <c r="U723" s="80">
        <f t="shared" si="57"/>
        <v>19</v>
      </c>
      <c r="W723" s="95">
        <f t="shared" si="58"/>
        <v>41661</v>
      </c>
    </row>
    <row r="724" spans="1:23" hidden="1" x14ac:dyDescent="0.5">
      <c r="A724" s="105">
        <v>709478</v>
      </c>
      <c r="B724" s="84"/>
      <c r="C724" s="60" t="s">
        <v>15</v>
      </c>
      <c r="D724" s="61">
        <v>14829</v>
      </c>
      <c r="E724" s="87"/>
      <c r="F724" s="61">
        <v>2895</v>
      </c>
      <c r="G724" s="87">
        <v>41638</v>
      </c>
      <c r="H724" s="87">
        <v>41637</v>
      </c>
      <c r="I724" s="60" t="s">
        <v>1075</v>
      </c>
      <c r="J724" s="62">
        <v>-1226.1099999999999</v>
      </c>
      <c r="K724" s="62">
        <v>-171.66</v>
      </c>
      <c r="L724" s="64">
        <v>-1397.77</v>
      </c>
      <c r="M724" s="82" t="str">
        <f t="shared" si="59"/>
        <v>DC</v>
      </c>
      <c r="P724" s="75">
        <f>VLOOKUP(F724,[1]!REGTEaflewerdatum,4,0)</f>
        <v>41635</v>
      </c>
      <c r="Q724" s="91">
        <f t="shared" si="55"/>
        <v>41638</v>
      </c>
      <c r="T724" s="94">
        <f t="shared" si="56"/>
        <v>41657</v>
      </c>
      <c r="U724" s="80">
        <f t="shared" si="57"/>
        <v>19</v>
      </c>
      <c r="W724" s="95">
        <f t="shared" si="58"/>
        <v>19</v>
      </c>
    </row>
    <row r="725" spans="1:23" hidden="1" x14ac:dyDescent="0.5">
      <c r="A725" s="105">
        <v>709479</v>
      </c>
      <c r="B725" s="84">
        <v>41642</v>
      </c>
      <c r="C725" s="60" t="s">
        <v>10</v>
      </c>
      <c r="D725" s="61">
        <v>14820</v>
      </c>
      <c r="E725" s="87"/>
      <c r="F725" s="61">
        <v>3101</v>
      </c>
      <c r="G725" s="87">
        <v>41638</v>
      </c>
      <c r="H725" s="87">
        <v>41637</v>
      </c>
      <c r="I725" s="60" t="s">
        <v>1075</v>
      </c>
      <c r="J725" s="62">
        <v>3310.75</v>
      </c>
      <c r="K725" s="62">
        <v>0</v>
      </c>
      <c r="L725" s="64">
        <v>3310.75</v>
      </c>
      <c r="M725" s="82" t="str">
        <f t="shared" si="59"/>
        <v>DC</v>
      </c>
      <c r="N725" s="82" t="s">
        <v>971</v>
      </c>
      <c r="P725" s="75">
        <f>VLOOKUP(F725,[1]!REGTEaflewerdatum,4,0)</f>
        <v>41638</v>
      </c>
      <c r="Q725" s="91" t="str">
        <f t="shared" si="55"/>
        <v>ok</v>
      </c>
      <c r="T725" s="94">
        <f t="shared" si="56"/>
        <v>41657</v>
      </c>
      <c r="U725" s="80">
        <f t="shared" si="57"/>
        <v>19</v>
      </c>
      <c r="W725" s="95">
        <f t="shared" si="58"/>
        <v>41661</v>
      </c>
    </row>
    <row r="726" spans="1:23" hidden="1" x14ac:dyDescent="0.5">
      <c r="A726" s="105">
        <v>709480</v>
      </c>
      <c r="B726" s="84">
        <v>41642</v>
      </c>
      <c r="C726" s="60" t="s">
        <v>10</v>
      </c>
      <c r="D726" s="61">
        <v>14821</v>
      </c>
      <c r="E726" s="87"/>
      <c r="F726" s="61">
        <v>3102</v>
      </c>
      <c r="G726" s="87">
        <v>41638</v>
      </c>
      <c r="H726" s="87">
        <v>41637</v>
      </c>
      <c r="I726" s="60" t="s">
        <v>1075</v>
      </c>
      <c r="J726" s="62">
        <v>31335.02</v>
      </c>
      <c r="K726" s="62">
        <v>4171.25</v>
      </c>
      <c r="L726" s="64">
        <v>35506.269999999997</v>
      </c>
      <c r="M726" s="82" t="str">
        <f t="shared" si="59"/>
        <v>DC</v>
      </c>
      <c r="N726" s="82" t="s">
        <v>971</v>
      </c>
      <c r="P726" s="75">
        <f>VLOOKUP(F726,[1]!REGTEaflewerdatum,4,0)</f>
        <v>41638</v>
      </c>
      <c r="Q726" s="91" t="str">
        <f t="shared" si="55"/>
        <v>ok</v>
      </c>
      <c r="T726" s="94">
        <f t="shared" si="56"/>
        <v>41657</v>
      </c>
      <c r="U726" s="80">
        <f t="shared" si="57"/>
        <v>19</v>
      </c>
      <c r="W726" s="95">
        <f t="shared" si="58"/>
        <v>41661</v>
      </c>
    </row>
    <row r="727" spans="1:23" hidden="1" x14ac:dyDescent="0.5">
      <c r="A727" s="105">
        <v>709480</v>
      </c>
      <c r="B727" s="84"/>
      <c r="C727" s="60" t="s">
        <v>15</v>
      </c>
      <c r="D727" s="61">
        <v>14830</v>
      </c>
      <c r="E727" s="87"/>
      <c r="F727" s="61">
        <v>3102</v>
      </c>
      <c r="G727" s="87">
        <v>41638</v>
      </c>
      <c r="H727" s="87">
        <v>41637</v>
      </c>
      <c r="I727" s="60" t="s">
        <v>1075</v>
      </c>
      <c r="J727" s="62">
        <v>-402.29</v>
      </c>
      <c r="K727" s="62">
        <v>-56.32</v>
      </c>
      <c r="L727" s="64">
        <v>-458.61</v>
      </c>
      <c r="M727" s="82" t="str">
        <f t="shared" si="59"/>
        <v>DC</v>
      </c>
      <c r="P727" s="75">
        <f>VLOOKUP(F727,[1]!REGTEaflewerdatum,4,0)</f>
        <v>41638</v>
      </c>
      <c r="Q727" s="91" t="str">
        <f t="shared" si="55"/>
        <v>ok</v>
      </c>
      <c r="T727" s="94">
        <f t="shared" si="56"/>
        <v>41657</v>
      </c>
      <c r="U727" s="80">
        <f t="shared" si="57"/>
        <v>19</v>
      </c>
      <c r="W727" s="95">
        <f t="shared" si="58"/>
        <v>19</v>
      </c>
    </row>
    <row r="728" spans="1:23" hidden="1" x14ac:dyDescent="0.5">
      <c r="A728" s="105">
        <v>709481</v>
      </c>
      <c r="B728" s="84">
        <v>41642</v>
      </c>
      <c r="C728" s="60" t="s">
        <v>10</v>
      </c>
      <c r="D728" s="61">
        <v>14823</v>
      </c>
      <c r="E728" s="87"/>
      <c r="F728" s="61">
        <v>3101</v>
      </c>
      <c r="G728" s="87">
        <v>41638</v>
      </c>
      <c r="H728" s="87">
        <v>41637</v>
      </c>
      <c r="I728" s="60" t="s">
        <v>1075</v>
      </c>
      <c r="J728" s="62">
        <v>10525.16</v>
      </c>
      <c r="K728" s="62">
        <v>0</v>
      </c>
      <c r="L728" s="64">
        <v>10525.16</v>
      </c>
      <c r="M728" s="82" t="str">
        <f t="shared" si="59"/>
        <v>DC</v>
      </c>
      <c r="N728" s="82" t="s">
        <v>971</v>
      </c>
      <c r="P728" s="75">
        <f>VLOOKUP(F728,[1]!REGTEaflewerdatum,4,0)</f>
        <v>41638</v>
      </c>
      <c r="Q728" s="91" t="str">
        <f t="shared" si="55"/>
        <v>ok</v>
      </c>
      <c r="T728" s="94">
        <f t="shared" si="56"/>
        <v>41657</v>
      </c>
      <c r="U728" s="80">
        <f t="shared" si="57"/>
        <v>19</v>
      </c>
      <c r="W728" s="95">
        <f t="shared" si="58"/>
        <v>41661</v>
      </c>
    </row>
    <row r="729" spans="1:23" hidden="1" x14ac:dyDescent="0.5">
      <c r="A729" s="105">
        <v>709482</v>
      </c>
      <c r="B729" s="84">
        <v>41642</v>
      </c>
      <c r="C729" s="60" t="s">
        <v>10</v>
      </c>
      <c r="D729" s="61">
        <v>14824</v>
      </c>
      <c r="E729" s="87"/>
      <c r="F729" s="61">
        <v>3102</v>
      </c>
      <c r="G729" s="87">
        <v>41638</v>
      </c>
      <c r="H729" s="87">
        <v>41637</v>
      </c>
      <c r="I729" s="60" t="s">
        <v>1075</v>
      </c>
      <c r="J729" s="62">
        <v>4264.91</v>
      </c>
      <c r="K729" s="62">
        <v>343.26</v>
      </c>
      <c r="L729" s="64">
        <v>4608.17</v>
      </c>
      <c r="M729" s="82" t="str">
        <f t="shared" si="59"/>
        <v>DC</v>
      </c>
      <c r="N729" s="82" t="s">
        <v>971</v>
      </c>
      <c r="P729" s="75">
        <f>VLOOKUP(F729,[1]!REGTEaflewerdatum,4,0)</f>
        <v>41638</v>
      </c>
      <c r="Q729" s="91" t="str">
        <f t="shared" si="55"/>
        <v>ok</v>
      </c>
      <c r="T729" s="94">
        <f t="shared" si="56"/>
        <v>41657</v>
      </c>
      <c r="U729" s="80">
        <f t="shared" si="57"/>
        <v>19</v>
      </c>
      <c r="W729" s="95">
        <f t="shared" si="58"/>
        <v>41661</v>
      </c>
    </row>
    <row r="730" spans="1:23" hidden="1" x14ac:dyDescent="0.5">
      <c r="A730" s="105">
        <v>709483</v>
      </c>
      <c r="B730" s="84">
        <v>41642</v>
      </c>
      <c r="C730" s="60" t="s">
        <v>10</v>
      </c>
      <c r="D730" s="61">
        <v>14822</v>
      </c>
      <c r="E730" s="87"/>
      <c r="F730" s="61">
        <v>2713</v>
      </c>
      <c r="G730" s="87">
        <v>41638</v>
      </c>
      <c r="H730" s="87">
        <v>41637</v>
      </c>
      <c r="I730" s="60" t="s">
        <v>1075</v>
      </c>
      <c r="J730" s="62">
        <v>3713</v>
      </c>
      <c r="K730" s="62">
        <v>519.82000000000005</v>
      </c>
      <c r="L730" s="64">
        <v>4232.82</v>
      </c>
      <c r="M730" s="82" t="str">
        <f t="shared" si="59"/>
        <v>DC</v>
      </c>
      <c r="N730" s="82" t="s">
        <v>971</v>
      </c>
      <c r="P730" s="75">
        <f>VLOOKUP(F730,[1]!REGTEaflewerdatum,4,0)</f>
        <v>41579</v>
      </c>
      <c r="Q730" s="91">
        <f t="shared" si="55"/>
        <v>41638</v>
      </c>
      <c r="T730" s="94">
        <f t="shared" si="56"/>
        <v>41657</v>
      </c>
      <c r="U730" s="80">
        <f t="shared" si="57"/>
        <v>19</v>
      </c>
      <c r="W730" s="95">
        <f t="shared" si="58"/>
        <v>41661</v>
      </c>
    </row>
    <row r="731" spans="1:23" hidden="1" x14ac:dyDescent="0.5">
      <c r="A731" s="105" t="s">
        <v>1195</v>
      </c>
      <c r="B731" s="84"/>
      <c r="C731" s="60" t="s">
        <v>10</v>
      </c>
      <c r="D731" s="61">
        <v>14832</v>
      </c>
      <c r="E731" s="87"/>
      <c r="F731" s="61">
        <v>3125</v>
      </c>
      <c r="G731" s="87">
        <v>41638</v>
      </c>
      <c r="H731" s="87">
        <v>41638</v>
      </c>
      <c r="I731" s="60" t="s">
        <v>1121</v>
      </c>
      <c r="J731" s="62">
        <v>1010.8</v>
      </c>
      <c r="K731" s="62">
        <v>0</v>
      </c>
      <c r="L731" s="64">
        <v>1010.8</v>
      </c>
      <c r="M731" s="82" t="str">
        <f t="shared" si="59"/>
        <v>DI</v>
      </c>
      <c r="N731" s="82" t="s">
        <v>971</v>
      </c>
      <c r="P731" s="75">
        <f>VLOOKUP(F731,[1]!REGTEaflewerdatum,4,0)</f>
        <v>41638</v>
      </c>
      <c r="Q731" s="91" t="str">
        <f t="shared" si="55"/>
        <v>ok</v>
      </c>
      <c r="R731" s="92" t="s">
        <v>329</v>
      </c>
      <c r="S731" s="93">
        <f>G731</f>
        <v>41638</v>
      </c>
      <c r="T731" s="94">
        <f t="shared" si="56"/>
        <v>41645</v>
      </c>
      <c r="U731" s="80">
        <f t="shared" si="57"/>
        <v>7</v>
      </c>
      <c r="W731" s="95">
        <f t="shared" si="58"/>
        <v>7</v>
      </c>
    </row>
    <row r="732" spans="1:23" hidden="1" x14ac:dyDescent="0.5">
      <c r="A732" s="105" t="s">
        <v>1196</v>
      </c>
      <c r="B732" s="84"/>
      <c r="C732" s="60" t="s">
        <v>10</v>
      </c>
      <c r="D732" s="61">
        <v>14825</v>
      </c>
      <c r="E732" s="87"/>
      <c r="F732" s="61">
        <v>3115</v>
      </c>
      <c r="G732" s="87">
        <v>41638</v>
      </c>
      <c r="H732" s="87">
        <v>41636</v>
      </c>
      <c r="I732" s="60" t="s">
        <v>1160</v>
      </c>
      <c r="J732" s="62">
        <v>3135</v>
      </c>
      <c r="K732" s="62">
        <v>0</v>
      </c>
      <c r="L732" s="64">
        <v>3135</v>
      </c>
      <c r="M732" s="82" t="str">
        <f t="shared" si="59"/>
        <v>DI</v>
      </c>
      <c r="N732" s="82" t="s">
        <v>971</v>
      </c>
      <c r="P732" s="75">
        <f>VLOOKUP(F732,[1]!REGTEaflewerdatum,4,0)</f>
        <v>41636</v>
      </c>
      <c r="Q732" s="91">
        <f t="shared" si="55"/>
        <v>41638</v>
      </c>
      <c r="R732" s="92" t="s">
        <v>327</v>
      </c>
      <c r="S732" s="93">
        <f>G732+7</f>
        <v>41645</v>
      </c>
      <c r="T732" s="94">
        <f t="shared" si="56"/>
        <v>41639</v>
      </c>
      <c r="U732" s="80">
        <f t="shared" si="57"/>
        <v>1</v>
      </c>
      <c r="W732" s="95">
        <f t="shared" si="58"/>
        <v>1</v>
      </c>
    </row>
    <row r="733" spans="1:23" x14ac:dyDescent="0.5">
      <c r="A733" s="105">
        <v>11872242</v>
      </c>
      <c r="B733" s="84">
        <v>41635</v>
      </c>
      <c r="C733" s="119" t="s">
        <v>15</v>
      </c>
      <c r="D733" s="120">
        <v>14833</v>
      </c>
      <c r="E733" s="118"/>
      <c r="F733" s="121">
        <v>3066</v>
      </c>
      <c r="G733" s="118">
        <v>41638</v>
      </c>
      <c r="H733" s="84">
        <v>41629</v>
      </c>
      <c r="I733" s="60" t="s">
        <v>1113</v>
      </c>
      <c r="J733" s="62">
        <v>-907.83</v>
      </c>
      <c r="K733" s="62">
        <v>-127.1</v>
      </c>
      <c r="L733" s="64">
        <v>-1034.93</v>
      </c>
      <c r="M733" s="82" t="str">
        <f t="shared" si="59"/>
        <v>DS</v>
      </c>
      <c r="P733" s="75">
        <f>VLOOKUP(F733,[1]!REGTEaflewerdatum,4,0)</f>
        <v>41629</v>
      </c>
      <c r="Q733" s="91">
        <f t="shared" si="55"/>
        <v>41638</v>
      </c>
      <c r="T733" s="94">
        <f t="shared" si="56"/>
        <v>41668</v>
      </c>
      <c r="U733" s="80">
        <f t="shared" si="57"/>
        <v>30</v>
      </c>
      <c r="W733" s="95">
        <f t="shared" si="58"/>
        <v>41665</v>
      </c>
    </row>
    <row r="734" spans="1:23" x14ac:dyDescent="0.5">
      <c r="A734" s="105">
        <v>1395</v>
      </c>
      <c r="B734" s="84"/>
      <c r="C734" s="60" t="s">
        <v>15</v>
      </c>
      <c r="D734" s="61">
        <v>14836</v>
      </c>
      <c r="E734" s="87"/>
      <c r="F734" s="86">
        <v>3037</v>
      </c>
      <c r="G734" s="87">
        <v>41638</v>
      </c>
      <c r="H734" s="84">
        <v>41625</v>
      </c>
      <c r="I734" s="60" t="s">
        <v>1112</v>
      </c>
      <c r="J734" s="62">
        <v>-213.98</v>
      </c>
      <c r="K734" s="62">
        <v>-29.96</v>
      </c>
      <c r="L734" s="64">
        <v>-243.94</v>
      </c>
      <c r="M734" s="82" t="str">
        <f t="shared" si="59"/>
        <v>DS</v>
      </c>
      <c r="P734" s="75">
        <f>VLOOKUP(F734,[1]!REGTEaflewerdatum,4,0)</f>
        <v>41625</v>
      </c>
      <c r="Q734" s="91">
        <f t="shared" si="55"/>
        <v>41638</v>
      </c>
      <c r="T734" s="94">
        <f t="shared" si="56"/>
        <v>41668</v>
      </c>
      <c r="U734" s="80">
        <f t="shared" si="57"/>
        <v>30</v>
      </c>
      <c r="W734" s="95">
        <f t="shared" si="58"/>
        <v>30</v>
      </c>
    </row>
    <row r="735" spans="1:23" x14ac:dyDescent="0.5">
      <c r="A735" s="105">
        <v>36447</v>
      </c>
      <c r="B735" s="84"/>
      <c r="C735" s="60" t="s">
        <v>15</v>
      </c>
      <c r="D735" s="61">
        <v>14835</v>
      </c>
      <c r="E735" s="87"/>
      <c r="F735" s="86">
        <v>2802</v>
      </c>
      <c r="G735" s="87">
        <v>41638</v>
      </c>
      <c r="H735" s="84">
        <v>41597</v>
      </c>
      <c r="I735" s="60" t="s">
        <v>1112</v>
      </c>
      <c r="J735" s="62">
        <v>-235.38</v>
      </c>
      <c r="K735" s="62">
        <v>-32.93</v>
      </c>
      <c r="L735" s="64">
        <v>-268.31</v>
      </c>
      <c r="M735" s="82" t="str">
        <f t="shared" si="59"/>
        <v>DS</v>
      </c>
      <c r="P735" s="75">
        <f>VLOOKUP(F735,[1]!REGTEaflewerdatum,4,0)</f>
        <v>41596</v>
      </c>
      <c r="Q735" s="91">
        <f t="shared" si="55"/>
        <v>41638</v>
      </c>
      <c r="T735" s="94">
        <f t="shared" si="56"/>
        <v>41668</v>
      </c>
      <c r="U735" s="80">
        <f t="shared" si="57"/>
        <v>30</v>
      </c>
      <c r="W735" s="95">
        <f t="shared" si="58"/>
        <v>30</v>
      </c>
    </row>
    <row r="736" spans="1:23" x14ac:dyDescent="0.5">
      <c r="A736" s="105">
        <v>255311</v>
      </c>
      <c r="B736" s="84"/>
      <c r="C736" s="60" t="s">
        <v>15</v>
      </c>
      <c r="D736" s="61">
        <v>14837</v>
      </c>
      <c r="E736" s="87"/>
      <c r="F736" s="86">
        <v>2903</v>
      </c>
      <c r="G736" s="87">
        <v>41638</v>
      </c>
      <c r="H736" s="84">
        <v>41610</v>
      </c>
      <c r="I736" s="60" t="s">
        <v>1112</v>
      </c>
      <c r="J736" s="62">
        <v>-230.82</v>
      </c>
      <c r="K736" s="62">
        <v>-32.31</v>
      </c>
      <c r="L736" s="64">
        <v>-263.13</v>
      </c>
      <c r="M736" s="82" t="str">
        <f t="shared" si="59"/>
        <v>DS</v>
      </c>
      <c r="P736" s="75">
        <f>VLOOKUP(F736,[1]!REGTEaflewerdatum,4,0)</f>
        <v>41610</v>
      </c>
      <c r="Q736" s="91">
        <f t="shared" si="55"/>
        <v>41638</v>
      </c>
      <c r="T736" s="94">
        <f t="shared" si="56"/>
        <v>41668</v>
      </c>
      <c r="U736" s="80">
        <f t="shared" si="57"/>
        <v>30</v>
      </c>
      <c r="W736" s="95">
        <f t="shared" si="58"/>
        <v>30</v>
      </c>
    </row>
    <row r="737" spans="1:23" x14ac:dyDescent="0.5">
      <c r="A737" s="105">
        <v>255312</v>
      </c>
      <c r="B737" s="84"/>
      <c r="C737" s="60" t="s">
        <v>15</v>
      </c>
      <c r="D737" s="61">
        <v>14838</v>
      </c>
      <c r="E737" s="87"/>
      <c r="F737" s="100">
        <v>2903</v>
      </c>
      <c r="G737" s="87">
        <v>41638</v>
      </c>
      <c r="H737" s="84">
        <v>41610</v>
      </c>
      <c r="I737" s="60" t="s">
        <v>1112</v>
      </c>
      <c r="J737" s="62">
        <v>-294.35000000000002</v>
      </c>
      <c r="K737" s="62">
        <v>-41.21</v>
      </c>
      <c r="L737" s="64">
        <v>-335.56</v>
      </c>
      <c r="M737" s="82" t="str">
        <f t="shared" si="59"/>
        <v>DS</v>
      </c>
      <c r="P737" s="75">
        <f>VLOOKUP(F737,[1]!REGTEaflewerdatum,4,0)</f>
        <v>41610</v>
      </c>
      <c r="Q737" s="91">
        <f t="shared" si="55"/>
        <v>41638</v>
      </c>
      <c r="T737" s="94">
        <f t="shared" si="56"/>
        <v>41668</v>
      </c>
      <c r="U737" s="80">
        <f t="shared" si="57"/>
        <v>30</v>
      </c>
      <c r="W737" s="95">
        <f t="shared" si="58"/>
        <v>30</v>
      </c>
    </row>
    <row r="738" spans="1:23" x14ac:dyDescent="0.5">
      <c r="A738" s="105">
        <v>505149</v>
      </c>
      <c r="B738" s="84">
        <v>41649</v>
      </c>
      <c r="C738" s="60" t="s">
        <v>15</v>
      </c>
      <c r="D738" s="61">
        <v>14834</v>
      </c>
      <c r="E738" s="87"/>
      <c r="F738" s="86">
        <v>3091</v>
      </c>
      <c r="G738" s="87">
        <v>41638</v>
      </c>
      <c r="H738" s="84">
        <v>41631</v>
      </c>
      <c r="I738" s="60" t="s">
        <v>1112</v>
      </c>
      <c r="J738" s="62">
        <v>-137.5</v>
      </c>
      <c r="K738" s="62">
        <v>-19.25</v>
      </c>
      <c r="L738" s="64">
        <v>-156.75</v>
      </c>
      <c r="M738" s="82" t="str">
        <f t="shared" si="59"/>
        <v>DS</v>
      </c>
      <c r="P738" s="75">
        <f>VLOOKUP(F738,[1]!REGTEaflewerdatum,4,0)</f>
        <v>41631</v>
      </c>
      <c r="Q738" s="91">
        <f t="shared" si="55"/>
        <v>41638</v>
      </c>
      <c r="T738" s="94">
        <f t="shared" si="56"/>
        <v>41668</v>
      </c>
      <c r="U738" s="80">
        <f t="shared" si="57"/>
        <v>30</v>
      </c>
      <c r="W738" s="95">
        <f t="shared" si="58"/>
        <v>41679</v>
      </c>
    </row>
    <row r="739" spans="1:23" x14ac:dyDescent="0.5">
      <c r="A739" s="105">
        <v>557707</v>
      </c>
      <c r="B739" s="84">
        <v>41649</v>
      </c>
      <c r="C739" s="60" t="s">
        <v>10</v>
      </c>
      <c r="D739" s="61">
        <v>14831</v>
      </c>
      <c r="E739" s="87"/>
      <c r="F739" s="61">
        <v>3123</v>
      </c>
      <c r="G739" s="87">
        <v>41638</v>
      </c>
      <c r="H739" s="87">
        <v>41638</v>
      </c>
      <c r="I739" s="60" t="s">
        <v>1112</v>
      </c>
      <c r="J739" s="62">
        <v>698.92</v>
      </c>
      <c r="K739" s="62">
        <v>97.85</v>
      </c>
      <c r="L739" s="64">
        <v>796.77</v>
      </c>
      <c r="M739" s="82" t="str">
        <f t="shared" si="59"/>
        <v>DS</v>
      </c>
      <c r="N739" s="82" t="s">
        <v>971</v>
      </c>
      <c r="P739" s="75">
        <f>VLOOKUP(F739,[1]!REGTEaflewerdatum,4,0)</f>
        <v>41638</v>
      </c>
      <c r="Q739" s="91" t="str">
        <f t="shared" si="55"/>
        <v>ok</v>
      </c>
      <c r="T739" s="94">
        <f t="shared" si="56"/>
        <v>41668</v>
      </c>
      <c r="U739" s="80">
        <f t="shared" si="57"/>
        <v>30</v>
      </c>
      <c r="W739" s="95">
        <f t="shared" si="58"/>
        <v>41679</v>
      </c>
    </row>
    <row r="740" spans="1:23" x14ac:dyDescent="0.5">
      <c r="A740" s="105" t="s">
        <v>1197</v>
      </c>
      <c r="B740" s="84"/>
      <c r="C740" s="60" t="s">
        <v>10</v>
      </c>
      <c r="D740" s="61">
        <v>14827</v>
      </c>
      <c r="E740" s="87"/>
      <c r="F740" s="61">
        <v>3112</v>
      </c>
      <c r="G740" s="87">
        <v>41638</v>
      </c>
      <c r="H740" s="87">
        <v>41638</v>
      </c>
      <c r="I740" s="60" t="s">
        <v>1109</v>
      </c>
      <c r="J740" s="62">
        <v>262.24</v>
      </c>
      <c r="K740" s="62">
        <v>18.57</v>
      </c>
      <c r="L740" s="64">
        <v>280.81</v>
      </c>
      <c r="M740" s="82" t="str">
        <f t="shared" si="59"/>
        <v>DS</v>
      </c>
      <c r="N740" s="82" t="s">
        <v>971</v>
      </c>
      <c r="P740" s="75">
        <f>VLOOKUP(F740,[1]!REGTEaflewerdatum,4,0)</f>
        <v>41638</v>
      </c>
      <c r="Q740" s="91" t="str">
        <f t="shared" si="55"/>
        <v>ok</v>
      </c>
      <c r="T740" s="94">
        <f t="shared" si="56"/>
        <v>41668</v>
      </c>
      <c r="U740" s="80">
        <f t="shared" si="57"/>
        <v>30</v>
      </c>
      <c r="W740" s="95">
        <f t="shared" si="58"/>
        <v>30</v>
      </c>
    </row>
    <row r="741" spans="1:23" x14ac:dyDescent="0.5">
      <c r="A741" s="105">
        <v>7361898</v>
      </c>
      <c r="B741" s="84">
        <v>41635</v>
      </c>
      <c r="C741" s="119" t="s">
        <v>10</v>
      </c>
      <c r="D741" s="120">
        <v>14826</v>
      </c>
      <c r="E741" s="118"/>
      <c r="F741" s="120">
        <v>3015</v>
      </c>
      <c r="G741" s="118">
        <v>41638</v>
      </c>
      <c r="H741" s="84">
        <v>41631</v>
      </c>
      <c r="I741" s="60" t="s">
        <v>1198</v>
      </c>
      <c r="J741" s="62">
        <v>15881.28</v>
      </c>
      <c r="K741" s="62">
        <v>2223.36</v>
      </c>
      <c r="L741" s="64">
        <v>18104.64</v>
      </c>
      <c r="M741" s="82" t="str">
        <f t="shared" si="59"/>
        <v>DS</v>
      </c>
      <c r="N741" s="82" t="s">
        <v>971</v>
      </c>
      <c r="P741" s="75">
        <f>VLOOKUP(F741,[1]!REGTEaflewerdatum,4,0)</f>
        <v>41625</v>
      </c>
      <c r="Q741" s="91">
        <f t="shared" si="55"/>
        <v>41638</v>
      </c>
      <c r="T741" s="94">
        <f t="shared" si="56"/>
        <v>41668</v>
      </c>
      <c r="U741" s="80">
        <f t="shared" si="57"/>
        <v>30</v>
      </c>
      <c r="W741" s="95">
        <f t="shared" si="58"/>
        <v>41665</v>
      </c>
    </row>
    <row r="742" spans="1:23" hidden="1" x14ac:dyDescent="0.5">
      <c r="A742" s="105">
        <v>705646</v>
      </c>
      <c r="B742" s="84"/>
      <c r="C742" s="60" t="s">
        <v>15</v>
      </c>
      <c r="D742" s="61">
        <v>14841</v>
      </c>
      <c r="E742" s="87"/>
      <c r="F742" s="86">
        <v>2713</v>
      </c>
      <c r="G742" s="87">
        <v>41639</v>
      </c>
      <c r="H742" s="84">
        <v>41630</v>
      </c>
      <c r="I742" s="60" t="s">
        <v>1075</v>
      </c>
      <c r="J742" s="62">
        <v>-2256</v>
      </c>
      <c r="K742" s="62">
        <v>-315.83999999999997</v>
      </c>
      <c r="L742" s="64">
        <v>-2571.84</v>
      </c>
      <c r="M742" s="82" t="str">
        <f t="shared" si="59"/>
        <v>DC</v>
      </c>
      <c r="P742" s="75">
        <f>VLOOKUP(F742,[1]!REGTEaflewerdatum,4,0)</f>
        <v>41579</v>
      </c>
      <c r="Q742" s="91">
        <f t="shared" si="55"/>
        <v>41639</v>
      </c>
      <c r="T742" s="94">
        <f t="shared" si="56"/>
        <v>41658</v>
      </c>
      <c r="U742" s="80">
        <f t="shared" si="57"/>
        <v>19</v>
      </c>
      <c r="W742" s="95">
        <f t="shared" si="58"/>
        <v>19</v>
      </c>
    </row>
    <row r="743" spans="1:23" hidden="1" x14ac:dyDescent="0.5">
      <c r="A743" s="105">
        <v>705646</v>
      </c>
      <c r="B743" s="84"/>
      <c r="C743" s="60" t="s">
        <v>15</v>
      </c>
      <c r="D743" s="61">
        <v>14842</v>
      </c>
      <c r="E743" s="87"/>
      <c r="F743" s="86">
        <v>2713</v>
      </c>
      <c r="G743" s="87">
        <v>41639</v>
      </c>
      <c r="H743" s="84">
        <v>41630</v>
      </c>
      <c r="I743" s="60" t="s">
        <v>1075</v>
      </c>
      <c r="J743" s="62">
        <v>-3948</v>
      </c>
      <c r="K743" s="62">
        <v>-552.72</v>
      </c>
      <c r="L743" s="64">
        <v>-4500.72</v>
      </c>
      <c r="M743" s="82" t="str">
        <f t="shared" si="59"/>
        <v>DC</v>
      </c>
      <c r="P743" s="75">
        <f>VLOOKUP(F743,[1]!REGTEaflewerdatum,4,0)</f>
        <v>41579</v>
      </c>
      <c r="Q743" s="91">
        <f t="shared" si="55"/>
        <v>41639</v>
      </c>
      <c r="T743" s="94">
        <f t="shared" si="56"/>
        <v>41658</v>
      </c>
      <c r="U743" s="80">
        <f t="shared" si="57"/>
        <v>19</v>
      </c>
      <c r="W743" s="95">
        <f t="shared" si="58"/>
        <v>19</v>
      </c>
    </row>
    <row r="744" spans="1:23" hidden="1" x14ac:dyDescent="0.5">
      <c r="A744" s="105">
        <v>709832</v>
      </c>
      <c r="B744" s="84">
        <v>41642</v>
      </c>
      <c r="C744" s="60" t="s">
        <v>10</v>
      </c>
      <c r="D744" s="61">
        <v>14856</v>
      </c>
      <c r="E744" s="87"/>
      <c r="F744" s="61">
        <v>3144</v>
      </c>
      <c r="G744" s="87">
        <v>41639</v>
      </c>
      <c r="H744" s="87">
        <v>41638</v>
      </c>
      <c r="I744" s="60" t="s">
        <v>1075</v>
      </c>
      <c r="J744" s="62">
        <v>9924.2999999999993</v>
      </c>
      <c r="K744" s="62">
        <v>246.37</v>
      </c>
      <c r="L744" s="64">
        <v>10170.67</v>
      </c>
      <c r="M744" s="82" t="str">
        <f t="shared" si="59"/>
        <v>DC</v>
      </c>
      <c r="N744" s="82" t="s">
        <v>971</v>
      </c>
      <c r="P744" s="75">
        <f>VLOOKUP(F744,[1]!REGTEaflewerdatum,4,0)</f>
        <v>41639</v>
      </c>
      <c r="Q744" s="91" t="str">
        <f t="shared" si="55"/>
        <v>ok</v>
      </c>
      <c r="T744" s="94">
        <f t="shared" si="56"/>
        <v>41658</v>
      </c>
      <c r="U744" s="80">
        <f t="shared" si="57"/>
        <v>19</v>
      </c>
      <c r="W744" s="95">
        <f t="shared" si="58"/>
        <v>41661</v>
      </c>
    </row>
    <row r="745" spans="1:23" hidden="1" x14ac:dyDescent="0.5">
      <c r="A745" s="105">
        <v>709833</v>
      </c>
      <c r="B745" s="84">
        <v>41642</v>
      </c>
      <c r="C745" s="60" t="s">
        <v>10</v>
      </c>
      <c r="D745" s="61">
        <v>14858</v>
      </c>
      <c r="E745" s="87"/>
      <c r="F745" s="61">
        <v>3104</v>
      </c>
      <c r="G745" s="87">
        <v>41639</v>
      </c>
      <c r="H745" s="87">
        <v>41638</v>
      </c>
      <c r="I745" s="60" t="s">
        <v>1075</v>
      </c>
      <c r="J745" s="62">
        <v>127530.48</v>
      </c>
      <c r="K745" s="62">
        <v>13341.69</v>
      </c>
      <c r="L745" s="64">
        <v>140872.17000000001</v>
      </c>
      <c r="M745" s="82" t="str">
        <f t="shared" si="59"/>
        <v>DC</v>
      </c>
      <c r="N745" s="82" t="s">
        <v>971</v>
      </c>
      <c r="P745" s="75">
        <f>VLOOKUP(F745,[1]!REGTEaflewerdatum,4,0)</f>
        <v>41638</v>
      </c>
      <c r="Q745" s="91">
        <f t="shared" si="55"/>
        <v>41639</v>
      </c>
      <c r="T745" s="94">
        <f t="shared" si="56"/>
        <v>41658</v>
      </c>
      <c r="U745" s="80">
        <f t="shared" si="57"/>
        <v>19</v>
      </c>
      <c r="W745" s="95">
        <f t="shared" si="58"/>
        <v>41661</v>
      </c>
    </row>
    <row r="746" spans="1:23" hidden="1" x14ac:dyDescent="0.5">
      <c r="A746" s="105">
        <v>709834</v>
      </c>
      <c r="B746" s="84">
        <v>41642</v>
      </c>
      <c r="C746" s="60" t="s">
        <v>10</v>
      </c>
      <c r="D746" s="61">
        <v>14857</v>
      </c>
      <c r="E746" s="87"/>
      <c r="F746" s="61">
        <v>3103</v>
      </c>
      <c r="G746" s="87">
        <v>41639</v>
      </c>
      <c r="H746" s="87">
        <v>41638</v>
      </c>
      <c r="I746" s="60" t="s">
        <v>1075</v>
      </c>
      <c r="J746" s="62">
        <v>6550.49</v>
      </c>
      <c r="K746" s="62">
        <v>917.07</v>
      </c>
      <c r="L746" s="64">
        <v>7467.56</v>
      </c>
      <c r="M746" s="82" t="str">
        <f t="shared" si="59"/>
        <v>DC</v>
      </c>
      <c r="N746" s="82" t="s">
        <v>971</v>
      </c>
      <c r="P746" s="75">
        <f>VLOOKUP(F746,[1]!REGTEaflewerdatum,4,0)</f>
        <v>41638</v>
      </c>
      <c r="Q746" s="91">
        <f t="shared" si="55"/>
        <v>41639</v>
      </c>
      <c r="T746" s="94">
        <f t="shared" si="56"/>
        <v>41658</v>
      </c>
      <c r="U746" s="80">
        <f t="shared" si="57"/>
        <v>19</v>
      </c>
      <c r="W746" s="95">
        <f t="shared" si="58"/>
        <v>41661</v>
      </c>
    </row>
    <row r="747" spans="1:23" hidden="1" x14ac:dyDescent="0.5">
      <c r="A747" s="105" t="s">
        <v>1199</v>
      </c>
      <c r="B747" s="84"/>
      <c r="C747" s="60" t="s">
        <v>10</v>
      </c>
      <c r="D747" s="61">
        <v>14855</v>
      </c>
      <c r="E747" s="87"/>
      <c r="F747" s="61">
        <v>3127</v>
      </c>
      <c r="G747" s="87">
        <v>41639</v>
      </c>
      <c r="H747" s="87">
        <v>41639</v>
      </c>
      <c r="I747" s="60" t="s">
        <v>1154</v>
      </c>
      <c r="J747" s="62">
        <v>850</v>
      </c>
      <c r="K747" s="62">
        <v>0</v>
      </c>
      <c r="L747" s="64">
        <v>850</v>
      </c>
      <c r="M747" s="82" t="str">
        <f t="shared" si="59"/>
        <v>DI</v>
      </c>
      <c r="N747" s="82" t="s">
        <v>971</v>
      </c>
      <c r="P747" s="75">
        <f>VLOOKUP(F747,[1]!REGTEaflewerdatum,4,0)</f>
        <v>41639</v>
      </c>
      <c r="Q747" s="91" t="str">
        <f t="shared" si="55"/>
        <v>ok</v>
      </c>
      <c r="R747" s="92" t="s">
        <v>329</v>
      </c>
      <c r="S747" s="93">
        <f>G747</f>
        <v>41639</v>
      </c>
      <c r="T747" s="94">
        <f t="shared" si="56"/>
        <v>41641</v>
      </c>
      <c r="U747" s="80">
        <f t="shared" si="57"/>
        <v>2</v>
      </c>
      <c r="W747" s="95">
        <f t="shared" si="58"/>
        <v>2</v>
      </c>
    </row>
    <row r="748" spans="1:23" hidden="1" x14ac:dyDescent="0.5">
      <c r="A748" s="105" t="s">
        <v>1200</v>
      </c>
      <c r="B748" s="84"/>
      <c r="C748" s="60" t="s">
        <v>10</v>
      </c>
      <c r="D748" s="61">
        <v>14854</v>
      </c>
      <c r="E748" s="87"/>
      <c r="F748" s="61">
        <v>3118</v>
      </c>
      <c r="G748" s="87">
        <v>41639</v>
      </c>
      <c r="H748" s="87">
        <v>41639</v>
      </c>
      <c r="I748" s="60" t="s">
        <v>1118</v>
      </c>
      <c r="J748" s="62">
        <v>6240.2</v>
      </c>
      <c r="K748" s="62">
        <v>0</v>
      </c>
      <c r="L748" s="64">
        <v>6240.2</v>
      </c>
      <c r="M748" s="82" t="str">
        <f t="shared" si="59"/>
        <v>DI</v>
      </c>
      <c r="N748" s="82" t="s">
        <v>971</v>
      </c>
      <c r="P748" s="75">
        <f>VLOOKUP(F748,[1]!REGTEaflewerdatum,4,0)</f>
        <v>41638</v>
      </c>
      <c r="Q748" s="91">
        <f t="shared" si="55"/>
        <v>41639</v>
      </c>
      <c r="R748" s="92" t="s">
        <v>327</v>
      </c>
      <c r="S748" s="93">
        <v>41654</v>
      </c>
      <c r="T748" s="94">
        <f t="shared" si="56"/>
        <v>41669</v>
      </c>
      <c r="U748" s="80">
        <f t="shared" si="57"/>
        <v>30</v>
      </c>
      <c r="W748" s="95">
        <f t="shared" si="58"/>
        <v>30</v>
      </c>
    </row>
    <row r="749" spans="1:23" hidden="1" x14ac:dyDescent="0.5">
      <c r="A749" s="105" t="s">
        <v>1201</v>
      </c>
      <c r="B749" s="84"/>
      <c r="C749" s="60" t="s">
        <v>10</v>
      </c>
      <c r="D749" s="61">
        <v>14852</v>
      </c>
      <c r="E749" s="87"/>
      <c r="F749" s="61">
        <v>3135</v>
      </c>
      <c r="G749" s="87">
        <v>41639</v>
      </c>
      <c r="H749" s="87">
        <v>41639</v>
      </c>
      <c r="I749" s="60" t="s">
        <v>1160</v>
      </c>
      <c r="J749" s="62">
        <v>5435</v>
      </c>
      <c r="K749" s="62">
        <v>0</v>
      </c>
      <c r="L749" s="64">
        <v>5435</v>
      </c>
      <c r="M749" s="82" t="str">
        <f t="shared" si="59"/>
        <v>DI</v>
      </c>
      <c r="N749" s="82" t="s">
        <v>971</v>
      </c>
      <c r="P749" s="75">
        <f>VLOOKUP(F749,[1]!REGTEaflewerdatum,4,0)</f>
        <v>41639</v>
      </c>
      <c r="Q749" s="91" t="str">
        <f t="shared" si="55"/>
        <v>ok</v>
      </c>
      <c r="R749" s="92" t="s">
        <v>327</v>
      </c>
      <c r="S749" s="93">
        <f>G749+7</f>
        <v>41646</v>
      </c>
      <c r="T749" s="94">
        <f t="shared" si="56"/>
        <v>41640</v>
      </c>
      <c r="U749" s="80">
        <f t="shared" si="57"/>
        <v>1</v>
      </c>
      <c r="W749" s="95">
        <f t="shared" si="58"/>
        <v>1</v>
      </c>
    </row>
    <row r="750" spans="1:23" x14ac:dyDescent="0.5">
      <c r="A750" s="105">
        <v>64622</v>
      </c>
      <c r="B750" s="84">
        <v>41649</v>
      </c>
      <c r="C750" s="60" t="s">
        <v>10</v>
      </c>
      <c r="D750" s="61">
        <v>14849</v>
      </c>
      <c r="E750" s="87"/>
      <c r="F750" s="61">
        <v>3113</v>
      </c>
      <c r="G750" s="87">
        <v>41639</v>
      </c>
      <c r="H750" s="87">
        <v>41639</v>
      </c>
      <c r="I750" s="60" t="s">
        <v>1116</v>
      </c>
      <c r="J750" s="62">
        <v>603.45000000000005</v>
      </c>
      <c r="K750" s="62">
        <v>25.18</v>
      </c>
      <c r="L750" s="64">
        <v>628.63</v>
      </c>
      <c r="M750" s="82" t="str">
        <f t="shared" si="59"/>
        <v>DS</v>
      </c>
      <c r="N750" s="82" t="s">
        <v>971</v>
      </c>
      <c r="P750" s="75">
        <f>VLOOKUP(F750,[1]!REGTEaflewerdatum,4,0)</f>
        <v>41639</v>
      </c>
      <c r="Q750" s="91" t="str">
        <f t="shared" si="55"/>
        <v>ok</v>
      </c>
      <c r="T750" s="94">
        <f t="shared" si="56"/>
        <v>41669</v>
      </c>
      <c r="U750" s="80">
        <f t="shared" si="57"/>
        <v>30</v>
      </c>
      <c r="W750" s="95">
        <f t="shared" si="58"/>
        <v>41679</v>
      </c>
    </row>
    <row r="751" spans="1:23" x14ac:dyDescent="0.5">
      <c r="A751" s="105">
        <v>1210028726</v>
      </c>
      <c r="B751" s="84"/>
      <c r="C751" s="60" t="s">
        <v>15</v>
      </c>
      <c r="D751" s="61">
        <v>14844</v>
      </c>
      <c r="E751" s="87"/>
      <c r="F751" s="61">
        <v>473745</v>
      </c>
      <c r="G751" s="87">
        <v>41639</v>
      </c>
      <c r="H751" s="87">
        <v>41627</v>
      </c>
      <c r="I751" s="60" t="s">
        <v>1105</v>
      </c>
      <c r="J751" s="62">
        <v>-75.58</v>
      </c>
      <c r="K751" s="62">
        <v>-10.58</v>
      </c>
      <c r="L751" s="64">
        <v>-86.16</v>
      </c>
      <c r="M751" s="82" t="str">
        <f t="shared" si="59"/>
        <v>DS</v>
      </c>
      <c r="P751" s="75" t="e">
        <f>VLOOKUP(F751,[1]!REGTEaflewerdatum,4,0)</f>
        <v>#N/A</v>
      </c>
      <c r="Q751" s="91" t="e">
        <f t="shared" si="55"/>
        <v>#N/A</v>
      </c>
      <c r="T751" s="94">
        <f t="shared" si="56"/>
        <v>41669</v>
      </c>
      <c r="U751" s="80">
        <f t="shared" si="57"/>
        <v>30</v>
      </c>
      <c r="W751" s="95">
        <f t="shared" si="58"/>
        <v>30</v>
      </c>
    </row>
    <row r="752" spans="1:23" x14ac:dyDescent="0.5">
      <c r="A752" s="105" t="s">
        <v>269</v>
      </c>
      <c r="B752" s="84">
        <v>41642</v>
      </c>
      <c r="C752" s="60" t="s">
        <v>10</v>
      </c>
      <c r="D752" s="61">
        <v>14853</v>
      </c>
      <c r="E752" s="87"/>
      <c r="F752" s="61">
        <v>3120</v>
      </c>
      <c r="G752" s="87">
        <v>41639</v>
      </c>
      <c r="H752" s="87">
        <v>41639</v>
      </c>
      <c r="I752" s="60" t="s">
        <v>1166</v>
      </c>
      <c r="J752" s="62">
        <v>3140.87</v>
      </c>
      <c r="K752" s="62">
        <v>133.13</v>
      </c>
      <c r="L752" s="64">
        <v>3274</v>
      </c>
      <c r="M752" s="82" t="str">
        <f t="shared" si="59"/>
        <v>DS</v>
      </c>
      <c r="N752" s="82" t="s">
        <v>971</v>
      </c>
      <c r="P752" s="75">
        <f>VLOOKUP(F752,[1]!REGTEaflewerdatum,4,0)</f>
        <v>41639</v>
      </c>
      <c r="Q752" s="91" t="str">
        <f t="shared" si="55"/>
        <v>ok</v>
      </c>
      <c r="T752" s="94">
        <f t="shared" si="56"/>
        <v>41669</v>
      </c>
      <c r="U752" s="80">
        <f t="shared" si="57"/>
        <v>30</v>
      </c>
      <c r="W752" s="95">
        <f t="shared" si="58"/>
        <v>41672</v>
      </c>
    </row>
    <row r="753" spans="1:23" x14ac:dyDescent="0.5">
      <c r="A753" s="105">
        <v>320461</v>
      </c>
      <c r="B753" s="84">
        <v>41698</v>
      </c>
      <c r="C753" s="60" t="s">
        <v>15</v>
      </c>
      <c r="D753" s="61">
        <v>14845</v>
      </c>
      <c r="E753" s="87"/>
      <c r="F753" s="61">
        <v>2988</v>
      </c>
      <c r="G753" s="87">
        <v>41639</v>
      </c>
      <c r="H753" s="87">
        <v>41627</v>
      </c>
      <c r="I753" s="60" t="s">
        <v>1112</v>
      </c>
      <c r="J753" s="62">
        <v>-87.7</v>
      </c>
      <c r="K753" s="62">
        <v>-12.28</v>
      </c>
      <c r="L753" s="64">
        <v>-99.98</v>
      </c>
      <c r="M753" s="82" t="str">
        <f t="shared" si="59"/>
        <v>DS</v>
      </c>
      <c r="P753" s="75">
        <f>VLOOKUP(F753,[1]!REGTEaflewerdatum,4,0)</f>
        <v>41619</v>
      </c>
      <c r="Q753" s="91">
        <f t="shared" si="55"/>
        <v>41639</v>
      </c>
      <c r="T753" s="94">
        <f t="shared" si="56"/>
        <v>41669</v>
      </c>
      <c r="U753" s="80">
        <f t="shared" si="57"/>
        <v>30</v>
      </c>
      <c r="W753" s="95">
        <f t="shared" si="58"/>
        <v>41728</v>
      </c>
    </row>
    <row r="754" spans="1:23" x14ac:dyDescent="0.5">
      <c r="A754" s="105">
        <v>505149</v>
      </c>
      <c r="B754" s="84">
        <v>41677</v>
      </c>
      <c r="C754" s="60" t="s">
        <v>15</v>
      </c>
      <c r="D754" s="61">
        <v>14846</v>
      </c>
      <c r="E754" s="87"/>
      <c r="F754" s="61">
        <v>3097</v>
      </c>
      <c r="G754" s="87">
        <v>41639</v>
      </c>
      <c r="H754" s="84">
        <v>41631</v>
      </c>
      <c r="I754" s="60" t="s">
        <v>1112</v>
      </c>
      <c r="J754" s="62">
        <v>-57.9</v>
      </c>
      <c r="K754" s="62">
        <v>-8.11</v>
      </c>
      <c r="L754" s="64">
        <v>-66.010000000000005</v>
      </c>
      <c r="M754" s="82" t="str">
        <f t="shared" si="59"/>
        <v>DS</v>
      </c>
      <c r="P754" s="75">
        <f>VLOOKUP(F754,[1]!REGTEaflewerdatum,4,0)</f>
        <v>41632</v>
      </c>
      <c r="Q754" s="91">
        <f t="shared" si="55"/>
        <v>41639</v>
      </c>
      <c r="T754" s="94">
        <f t="shared" si="56"/>
        <v>41669</v>
      </c>
      <c r="U754" s="80">
        <f t="shared" si="57"/>
        <v>30</v>
      </c>
      <c r="W754" s="95">
        <f t="shared" si="58"/>
        <v>41707</v>
      </c>
    </row>
    <row r="755" spans="1:23" x14ac:dyDescent="0.5">
      <c r="A755" s="105">
        <v>505150</v>
      </c>
      <c r="B755" s="84">
        <v>41698</v>
      </c>
      <c r="C755" s="60" t="s">
        <v>15</v>
      </c>
      <c r="D755" s="61">
        <v>14847</v>
      </c>
      <c r="E755" s="87"/>
      <c r="F755" s="61">
        <v>3091</v>
      </c>
      <c r="G755" s="87">
        <v>41639</v>
      </c>
      <c r="H755" s="84">
        <v>41631</v>
      </c>
      <c r="I755" s="60" t="s">
        <v>1112</v>
      </c>
      <c r="J755" s="62">
        <v>-339.94</v>
      </c>
      <c r="K755" s="62">
        <v>-47.59</v>
      </c>
      <c r="L755" s="64">
        <v>-387.53</v>
      </c>
      <c r="M755" s="82" t="str">
        <f t="shared" si="59"/>
        <v>DS</v>
      </c>
      <c r="P755" s="75">
        <f>VLOOKUP(F755,[1]!REGTEaflewerdatum,4,0)</f>
        <v>41631</v>
      </c>
      <c r="Q755" s="91">
        <f t="shared" si="55"/>
        <v>41639</v>
      </c>
      <c r="T755" s="94">
        <f t="shared" si="56"/>
        <v>41669</v>
      </c>
      <c r="U755" s="80">
        <f t="shared" si="57"/>
        <v>30</v>
      </c>
      <c r="W755" s="95">
        <f t="shared" si="58"/>
        <v>41728</v>
      </c>
    </row>
    <row r="756" spans="1:23" x14ac:dyDescent="0.5">
      <c r="A756" s="105" t="s">
        <v>211</v>
      </c>
      <c r="B756" s="84"/>
      <c r="C756" s="60" t="s">
        <v>15</v>
      </c>
      <c r="D756" s="61">
        <v>14848</v>
      </c>
      <c r="E756" s="87"/>
      <c r="F756" s="61">
        <v>2988</v>
      </c>
      <c r="G756" s="87">
        <v>41639</v>
      </c>
      <c r="H756" s="87">
        <v>41617</v>
      </c>
      <c r="I756" s="60" t="s">
        <v>1112</v>
      </c>
      <c r="J756" s="62">
        <v>-582.49</v>
      </c>
      <c r="K756" s="62">
        <v>-81.55</v>
      </c>
      <c r="L756" s="64">
        <v>-664.04</v>
      </c>
      <c r="M756" s="82" t="str">
        <f t="shared" si="59"/>
        <v>DS</v>
      </c>
      <c r="P756" s="75">
        <f>VLOOKUP(F756,[1]!REGTEaflewerdatum,4,0)</f>
        <v>41619</v>
      </c>
      <c r="Q756" s="91">
        <f t="shared" si="55"/>
        <v>41639</v>
      </c>
      <c r="T756" s="94">
        <f t="shared" si="56"/>
        <v>41669</v>
      </c>
      <c r="U756" s="80">
        <f t="shared" si="57"/>
        <v>30</v>
      </c>
      <c r="W756" s="95">
        <f t="shared" si="58"/>
        <v>30</v>
      </c>
    </row>
    <row r="757" spans="1:23" x14ac:dyDescent="0.5">
      <c r="A757" s="105" t="s">
        <v>253</v>
      </c>
      <c r="B757" s="84"/>
      <c r="C757" s="60" t="s">
        <v>15</v>
      </c>
      <c r="D757" s="61">
        <v>14843</v>
      </c>
      <c r="E757" s="87"/>
      <c r="F757" s="61">
        <v>3063</v>
      </c>
      <c r="G757" s="87">
        <v>41639</v>
      </c>
      <c r="H757" s="84">
        <v>41627</v>
      </c>
      <c r="I757" s="85" t="s">
        <v>130</v>
      </c>
      <c r="J757" s="62">
        <v>-379.77</v>
      </c>
      <c r="K757" s="62">
        <v>-53.17</v>
      </c>
      <c r="L757" s="64">
        <v>-432.94</v>
      </c>
      <c r="M757" s="82" t="str">
        <f t="shared" si="59"/>
        <v>DS</v>
      </c>
      <c r="P757" s="75">
        <f>VLOOKUP(F757,[1]!REGTEaflewerdatum,4,0)</f>
        <v>41627</v>
      </c>
      <c r="Q757" s="91">
        <f t="shared" si="55"/>
        <v>41639</v>
      </c>
      <c r="T757" s="94">
        <f t="shared" si="56"/>
        <v>41669</v>
      </c>
      <c r="U757" s="80">
        <f t="shared" si="57"/>
        <v>30</v>
      </c>
      <c r="W757" s="95">
        <f t="shared" si="58"/>
        <v>30</v>
      </c>
    </row>
    <row r="758" spans="1:23" x14ac:dyDescent="0.5">
      <c r="A758" s="105">
        <v>231345</v>
      </c>
      <c r="B758" s="84">
        <v>41649</v>
      </c>
      <c r="C758" s="60" t="s">
        <v>10</v>
      </c>
      <c r="D758" s="61">
        <v>14850</v>
      </c>
      <c r="E758" s="87"/>
      <c r="F758" s="61">
        <v>3134</v>
      </c>
      <c r="G758" s="87">
        <v>41639</v>
      </c>
      <c r="H758" s="87">
        <v>41639</v>
      </c>
      <c r="I758" s="60" t="s">
        <v>1114</v>
      </c>
      <c r="J758" s="62">
        <v>522.36</v>
      </c>
      <c r="K758" s="62">
        <v>36.590000000000003</v>
      </c>
      <c r="L758" s="64">
        <v>558.95000000000005</v>
      </c>
      <c r="M758" s="82" t="str">
        <f t="shared" si="59"/>
        <v>DS</v>
      </c>
      <c r="N758" s="82" t="s">
        <v>971</v>
      </c>
      <c r="P758" s="75">
        <f>VLOOKUP(F758,[1]!REGTEaflewerdatum,4,0)</f>
        <v>41639</v>
      </c>
      <c r="Q758" s="91" t="str">
        <f t="shared" si="55"/>
        <v>ok</v>
      </c>
      <c r="T758" s="94">
        <f t="shared" si="56"/>
        <v>41669</v>
      </c>
      <c r="U758" s="80">
        <f t="shared" si="57"/>
        <v>30</v>
      </c>
      <c r="W758" s="95">
        <f t="shared" si="58"/>
        <v>41679</v>
      </c>
    </row>
    <row r="759" spans="1:23" x14ac:dyDescent="0.5">
      <c r="A759" s="105" t="s">
        <v>270</v>
      </c>
      <c r="B759" s="84">
        <v>41642</v>
      </c>
      <c r="C759" s="60" t="s">
        <v>10</v>
      </c>
      <c r="D759" s="61">
        <v>14851</v>
      </c>
      <c r="E759" s="87"/>
      <c r="F759" s="61">
        <v>3121</v>
      </c>
      <c r="G759" s="87">
        <v>41639</v>
      </c>
      <c r="H759" s="87">
        <v>41639</v>
      </c>
      <c r="I759" s="60" t="s">
        <v>1177</v>
      </c>
      <c r="J759" s="62">
        <v>38539.129999999997</v>
      </c>
      <c r="K759" s="62">
        <v>5395.46</v>
      </c>
      <c r="L759" s="64">
        <v>43934.59</v>
      </c>
      <c r="M759" s="82" t="str">
        <f t="shared" si="59"/>
        <v>DS</v>
      </c>
      <c r="N759" s="82" t="s">
        <v>971</v>
      </c>
      <c r="P759" s="75">
        <f>VLOOKUP(F759,[1]!REGTEaflewerdatum,4,0)</f>
        <v>41639</v>
      </c>
      <c r="Q759" s="91" t="str">
        <f t="shared" si="55"/>
        <v>ok</v>
      </c>
      <c r="T759" s="94">
        <f t="shared" si="56"/>
        <v>41669</v>
      </c>
      <c r="U759" s="80">
        <f t="shared" si="57"/>
        <v>30</v>
      </c>
      <c r="W759" s="95">
        <f t="shared" si="58"/>
        <v>41672</v>
      </c>
    </row>
    <row r="760" spans="1:23" x14ac:dyDescent="0.5">
      <c r="A760" s="111">
        <v>64716</v>
      </c>
      <c r="B760" s="84">
        <v>41649</v>
      </c>
      <c r="C760" s="112" t="s">
        <v>10</v>
      </c>
      <c r="D760" s="122">
        <v>14862</v>
      </c>
      <c r="E760" s="111"/>
      <c r="F760" s="123">
        <v>3141</v>
      </c>
      <c r="G760" s="87">
        <v>41641</v>
      </c>
      <c r="H760" s="87">
        <v>41641</v>
      </c>
      <c r="I760" s="112" t="s">
        <v>13</v>
      </c>
      <c r="J760" s="114">
        <v>432</v>
      </c>
      <c r="K760" s="114">
        <v>12.1</v>
      </c>
      <c r="L760" s="115">
        <v>444.1</v>
      </c>
      <c r="M760" s="82" t="str">
        <f t="shared" si="59"/>
        <v>DS</v>
      </c>
      <c r="N760" s="82" t="s">
        <v>971</v>
      </c>
      <c r="P760" s="75">
        <f>VLOOKUP(F760,[1]!REGTEaflewerdatum,4,0)</f>
        <v>41641</v>
      </c>
      <c r="Q760" s="91" t="str">
        <f t="shared" si="55"/>
        <v>ok</v>
      </c>
      <c r="T760" s="94">
        <f t="shared" si="56"/>
        <v>41671</v>
      </c>
      <c r="U760" s="80">
        <f t="shared" si="57"/>
        <v>30</v>
      </c>
      <c r="W760" s="95">
        <f t="shared" si="58"/>
        <v>41679</v>
      </c>
    </row>
    <row r="761" spans="1:23" x14ac:dyDescent="0.5">
      <c r="A761" s="111" t="s">
        <v>286</v>
      </c>
      <c r="B761" s="84">
        <v>41642</v>
      </c>
      <c r="C761" s="112" t="s">
        <v>10</v>
      </c>
      <c r="D761" s="122">
        <v>14871</v>
      </c>
      <c r="E761" s="111"/>
      <c r="F761" s="123">
        <v>3099</v>
      </c>
      <c r="G761" s="87">
        <v>41641</v>
      </c>
      <c r="H761" s="87">
        <v>41641</v>
      </c>
      <c r="I761" s="112" t="s">
        <v>16</v>
      </c>
      <c r="J761" s="114">
        <v>88283.71</v>
      </c>
      <c r="K761" s="114">
        <v>12359.72</v>
      </c>
      <c r="L761" s="115">
        <v>100643.43</v>
      </c>
      <c r="M761" s="82" t="str">
        <f t="shared" si="59"/>
        <v>DS</v>
      </c>
      <c r="N761" s="82" t="s">
        <v>971</v>
      </c>
      <c r="P761" s="75">
        <f>VLOOKUP(F761,[1]!REGTEaflewerdatum,4,0)</f>
        <v>41638</v>
      </c>
      <c r="Q761" s="91">
        <f t="shared" si="55"/>
        <v>41641</v>
      </c>
      <c r="T761" s="94">
        <f t="shared" si="56"/>
        <v>41671</v>
      </c>
      <c r="U761" s="80">
        <f t="shared" si="57"/>
        <v>30</v>
      </c>
      <c r="W761" s="95">
        <f t="shared" si="58"/>
        <v>41672</v>
      </c>
    </row>
    <row r="762" spans="1:23" x14ac:dyDescent="0.5">
      <c r="A762" s="111" t="s">
        <v>286</v>
      </c>
      <c r="B762" s="84"/>
      <c r="C762" s="112" t="s">
        <v>15</v>
      </c>
      <c r="D762" s="122">
        <v>14880</v>
      </c>
      <c r="E762" s="111"/>
      <c r="F762" s="123">
        <v>3099</v>
      </c>
      <c r="G762" s="87">
        <v>41641</v>
      </c>
      <c r="H762" s="87">
        <v>41641</v>
      </c>
      <c r="I762" s="112" t="s">
        <v>16</v>
      </c>
      <c r="J762" s="114">
        <v>-147.99</v>
      </c>
      <c r="K762" s="114">
        <v>-20.72</v>
      </c>
      <c r="L762" s="115">
        <v>-168.71</v>
      </c>
      <c r="M762" s="82" t="str">
        <f t="shared" si="59"/>
        <v>DS</v>
      </c>
      <c r="P762" s="75">
        <f>VLOOKUP(F762,[1]!REGTEaflewerdatum,4,0)</f>
        <v>41638</v>
      </c>
      <c r="Q762" s="91">
        <f t="shared" si="55"/>
        <v>41641</v>
      </c>
      <c r="T762" s="94">
        <f t="shared" si="56"/>
        <v>41671</v>
      </c>
      <c r="U762" s="80">
        <f t="shared" si="57"/>
        <v>30</v>
      </c>
      <c r="W762" s="95">
        <f t="shared" si="58"/>
        <v>30</v>
      </c>
    </row>
    <row r="763" spans="1:23" x14ac:dyDescent="0.5">
      <c r="A763" s="111">
        <v>603817373</v>
      </c>
      <c r="B763" s="87">
        <v>41642</v>
      </c>
      <c r="C763" s="112" t="s">
        <v>10</v>
      </c>
      <c r="D763" s="122">
        <v>14861</v>
      </c>
      <c r="E763" s="111"/>
      <c r="F763" s="123">
        <v>3140</v>
      </c>
      <c r="G763" s="87">
        <v>41641</v>
      </c>
      <c r="H763" s="87">
        <v>41641</v>
      </c>
      <c r="I763" s="112" t="s">
        <v>23</v>
      </c>
      <c r="J763" s="114">
        <v>262.24</v>
      </c>
      <c r="K763" s="114">
        <v>18.57</v>
      </c>
      <c r="L763" s="115">
        <v>280.81</v>
      </c>
      <c r="M763" s="82" t="str">
        <f t="shared" si="59"/>
        <v>DS</v>
      </c>
      <c r="N763" s="82" t="s">
        <v>971</v>
      </c>
      <c r="P763" s="75">
        <f>VLOOKUP(F763,[1]!REGTEaflewerdatum,4,0)</f>
        <v>41641</v>
      </c>
      <c r="Q763" s="91" t="str">
        <f t="shared" si="55"/>
        <v>ok</v>
      </c>
      <c r="T763" s="94">
        <f t="shared" si="56"/>
        <v>41671</v>
      </c>
      <c r="U763" s="80">
        <f t="shared" si="57"/>
        <v>30</v>
      </c>
      <c r="W763" s="95">
        <f t="shared" si="58"/>
        <v>41672</v>
      </c>
    </row>
    <row r="764" spans="1:23" x14ac:dyDescent="0.5">
      <c r="A764" s="111">
        <v>232870</v>
      </c>
      <c r="B764" s="84">
        <v>41649</v>
      </c>
      <c r="C764" s="112" t="s">
        <v>10</v>
      </c>
      <c r="D764" s="122">
        <v>14863</v>
      </c>
      <c r="E764" s="111"/>
      <c r="F764" s="123">
        <v>3146</v>
      </c>
      <c r="G764" s="87">
        <v>41641</v>
      </c>
      <c r="H764" s="87">
        <v>41641</v>
      </c>
      <c r="I764" s="112" t="s">
        <v>18</v>
      </c>
      <c r="J764" s="114">
        <v>291.77999999999997</v>
      </c>
      <c r="K764" s="114">
        <v>20.440000000000001</v>
      </c>
      <c r="L764" s="115">
        <v>312.22000000000003</v>
      </c>
      <c r="M764" s="82" t="str">
        <f t="shared" si="59"/>
        <v>DS</v>
      </c>
      <c r="N764" s="82" t="s">
        <v>971</v>
      </c>
      <c r="P764" s="75">
        <f>VLOOKUP(F764,[1]!REGTEaflewerdatum,4,0)</f>
        <v>41641</v>
      </c>
      <c r="Q764" s="91" t="str">
        <f t="shared" si="55"/>
        <v>ok</v>
      </c>
      <c r="T764" s="94">
        <f t="shared" si="56"/>
        <v>41671</v>
      </c>
      <c r="U764" s="80">
        <f t="shared" si="57"/>
        <v>30</v>
      </c>
      <c r="W764" s="95">
        <f t="shared" si="58"/>
        <v>41679</v>
      </c>
    </row>
    <row r="765" spans="1:23" hidden="1" x14ac:dyDescent="0.5">
      <c r="A765" s="83">
        <v>660795</v>
      </c>
      <c r="B765" s="84"/>
      <c r="C765" s="85" t="s">
        <v>10</v>
      </c>
      <c r="D765" s="86">
        <v>13147</v>
      </c>
      <c r="E765" s="87"/>
      <c r="F765" s="86">
        <v>2660</v>
      </c>
      <c r="G765" s="84">
        <v>41642</v>
      </c>
      <c r="H765" s="84">
        <v>41581</v>
      </c>
      <c r="I765" s="85" t="s">
        <v>24</v>
      </c>
      <c r="J765" s="88">
        <v>172800.8</v>
      </c>
      <c r="K765" s="88">
        <v>12894.75</v>
      </c>
      <c r="L765" s="89">
        <v>185695.55</v>
      </c>
      <c r="M765" s="82" t="str">
        <f t="shared" si="59"/>
        <v>DC</v>
      </c>
      <c r="N765" s="82" t="s">
        <v>971</v>
      </c>
      <c r="P765" s="75">
        <f>VLOOKUP(F765,[1]!REGTEaflewerdatum,4,0)</f>
        <v>41642</v>
      </c>
      <c r="Q765" s="91" t="str">
        <f t="shared" ref="Q765:Q828" si="60">IF(P765=G765,"ok",G765)</f>
        <v>ok</v>
      </c>
      <c r="T765" s="94">
        <f t="shared" si="56"/>
        <v>41661</v>
      </c>
      <c r="U765" s="80">
        <f t="shared" si="57"/>
        <v>19</v>
      </c>
      <c r="W765" s="95">
        <f t="shared" si="58"/>
        <v>19</v>
      </c>
    </row>
    <row r="766" spans="1:23" hidden="1" x14ac:dyDescent="0.5">
      <c r="A766" s="83">
        <v>665499</v>
      </c>
      <c r="B766" s="84"/>
      <c r="C766" s="85" t="s">
        <v>10</v>
      </c>
      <c r="D766" s="86">
        <v>13297</v>
      </c>
      <c r="E766" s="87"/>
      <c r="F766" s="86">
        <v>2660</v>
      </c>
      <c r="G766" s="84">
        <v>41642</v>
      </c>
      <c r="H766" s="84">
        <v>41585</v>
      </c>
      <c r="I766" s="85" t="s">
        <v>24</v>
      </c>
      <c r="J766" s="88">
        <v>7998</v>
      </c>
      <c r="K766" s="88">
        <v>1119.72</v>
      </c>
      <c r="L766" s="89">
        <v>9117.7199999999993</v>
      </c>
      <c r="M766" s="82" t="str">
        <f t="shared" si="59"/>
        <v>DC</v>
      </c>
      <c r="N766" s="82" t="s">
        <v>971</v>
      </c>
      <c r="P766" s="75">
        <f>VLOOKUP(F766,[1]!REGTEaflewerdatum,4,0)</f>
        <v>41642</v>
      </c>
      <c r="Q766" s="91" t="str">
        <f t="shared" si="60"/>
        <v>ok</v>
      </c>
      <c r="T766" s="94">
        <f t="shared" ref="T766:T829" si="61">G766+U766</f>
        <v>41661</v>
      </c>
      <c r="U766" s="80">
        <f t="shared" ref="U766:U829" si="62">VLOOKUP(I766,verskaffersterme,2,0)</f>
        <v>19</v>
      </c>
      <c r="W766" s="95">
        <f t="shared" ref="W766:W829" si="63">B766+U766</f>
        <v>19</v>
      </c>
    </row>
    <row r="767" spans="1:23" hidden="1" x14ac:dyDescent="0.5">
      <c r="A767" s="83">
        <v>667120</v>
      </c>
      <c r="B767" s="84"/>
      <c r="C767" s="85" t="s">
        <v>10</v>
      </c>
      <c r="D767" s="86">
        <v>13585</v>
      </c>
      <c r="E767" s="87"/>
      <c r="F767" s="86">
        <v>2660</v>
      </c>
      <c r="G767" s="84">
        <v>41642</v>
      </c>
      <c r="H767" s="84">
        <v>41588</v>
      </c>
      <c r="I767" s="85" t="s">
        <v>24</v>
      </c>
      <c r="J767" s="88">
        <v>117560.35</v>
      </c>
      <c r="K767" s="88">
        <v>15479.84</v>
      </c>
      <c r="L767" s="89">
        <v>133040.19</v>
      </c>
      <c r="M767" s="82" t="str">
        <f t="shared" si="59"/>
        <v>DC</v>
      </c>
      <c r="N767" s="82" t="s">
        <v>971</v>
      </c>
      <c r="P767" s="75">
        <f>VLOOKUP(F767,[1]!REGTEaflewerdatum,4,0)</f>
        <v>41642</v>
      </c>
      <c r="Q767" s="91" t="str">
        <f t="shared" si="60"/>
        <v>ok</v>
      </c>
      <c r="T767" s="94">
        <f t="shared" si="61"/>
        <v>41661</v>
      </c>
      <c r="U767" s="80">
        <f t="shared" si="62"/>
        <v>19</v>
      </c>
      <c r="W767" s="95">
        <f t="shared" si="63"/>
        <v>19</v>
      </c>
    </row>
    <row r="768" spans="1:23" hidden="1" x14ac:dyDescent="0.5">
      <c r="A768" s="83">
        <v>667125</v>
      </c>
      <c r="B768" s="84"/>
      <c r="C768" s="85" t="s">
        <v>10</v>
      </c>
      <c r="D768" s="86">
        <v>13530</v>
      </c>
      <c r="E768" s="87"/>
      <c r="F768" s="86">
        <v>2660</v>
      </c>
      <c r="G768" s="84">
        <v>41642</v>
      </c>
      <c r="H768" s="84">
        <v>41588</v>
      </c>
      <c r="I768" s="85" t="s">
        <v>24</v>
      </c>
      <c r="J768" s="88">
        <v>5860.8</v>
      </c>
      <c r="K768" s="88">
        <v>820.51</v>
      </c>
      <c r="L768" s="89">
        <v>6681.31</v>
      </c>
      <c r="M768" s="82" t="str">
        <f t="shared" si="59"/>
        <v>DC</v>
      </c>
      <c r="N768" s="82" t="s">
        <v>971</v>
      </c>
      <c r="P768" s="75">
        <f>VLOOKUP(F768,[1]!REGTEaflewerdatum,4,0)</f>
        <v>41642</v>
      </c>
      <c r="Q768" s="91" t="str">
        <f t="shared" si="60"/>
        <v>ok</v>
      </c>
      <c r="T768" s="94">
        <f t="shared" si="61"/>
        <v>41661</v>
      </c>
      <c r="U768" s="80">
        <f t="shared" si="62"/>
        <v>19</v>
      </c>
      <c r="W768" s="95">
        <f t="shared" si="63"/>
        <v>19</v>
      </c>
    </row>
    <row r="769" spans="1:23" hidden="1" x14ac:dyDescent="0.5">
      <c r="A769" s="83">
        <v>672427</v>
      </c>
      <c r="B769" s="84"/>
      <c r="C769" s="85" t="s">
        <v>10</v>
      </c>
      <c r="D769" s="86">
        <v>13484</v>
      </c>
      <c r="E769" s="87"/>
      <c r="F769" s="86">
        <v>2660</v>
      </c>
      <c r="G769" s="84">
        <v>41642</v>
      </c>
      <c r="H769" s="84">
        <v>41592</v>
      </c>
      <c r="I769" s="85" t="s">
        <v>24</v>
      </c>
      <c r="J769" s="88">
        <v>11942.26</v>
      </c>
      <c r="K769" s="88">
        <v>1100.02</v>
      </c>
      <c r="L769" s="89">
        <v>13042.28</v>
      </c>
      <c r="M769" s="82" t="str">
        <f t="shared" si="59"/>
        <v>DC</v>
      </c>
      <c r="N769" s="82" t="s">
        <v>971</v>
      </c>
      <c r="P769" s="75">
        <f>VLOOKUP(F769,[1]!REGTEaflewerdatum,4,0)</f>
        <v>41642</v>
      </c>
      <c r="Q769" s="91" t="str">
        <f t="shared" si="60"/>
        <v>ok</v>
      </c>
      <c r="T769" s="94">
        <f t="shared" si="61"/>
        <v>41661</v>
      </c>
      <c r="U769" s="80">
        <f t="shared" si="62"/>
        <v>19</v>
      </c>
      <c r="W769" s="95">
        <f t="shared" si="63"/>
        <v>19</v>
      </c>
    </row>
    <row r="770" spans="1:23" hidden="1" x14ac:dyDescent="0.5">
      <c r="A770" s="83">
        <v>674269</v>
      </c>
      <c r="B770" s="84"/>
      <c r="C770" s="85" t="s">
        <v>10</v>
      </c>
      <c r="D770" s="86">
        <v>13573</v>
      </c>
      <c r="E770" s="87"/>
      <c r="F770" s="86">
        <v>2660</v>
      </c>
      <c r="G770" s="84">
        <v>41642</v>
      </c>
      <c r="H770" s="84">
        <v>41595</v>
      </c>
      <c r="I770" s="85" t="s">
        <v>24</v>
      </c>
      <c r="J770" s="88">
        <v>136349.78</v>
      </c>
      <c r="K770" s="88">
        <v>10872.81</v>
      </c>
      <c r="L770" s="89">
        <v>147222.59</v>
      </c>
      <c r="M770" s="82" t="str">
        <f t="shared" ref="M770:M833" si="64">VLOOKUP(I770,KODE,3,0)</f>
        <v>DC</v>
      </c>
      <c r="N770" s="82" t="s">
        <v>971</v>
      </c>
      <c r="P770" s="75">
        <f>VLOOKUP(F770,[1]!REGTEaflewerdatum,4,0)</f>
        <v>41642</v>
      </c>
      <c r="Q770" s="91" t="str">
        <f t="shared" si="60"/>
        <v>ok</v>
      </c>
      <c r="T770" s="94">
        <f t="shared" si="61"/>
        <v>41661</v>
      </c>
      <c r="U770" s="80">
        <f t="shared" si="62"/>
        <v>19</v>
      </c>
      <c r="W770" s="95">
        <f t="shared" si="63"/>
        <v>19</v>
      </c>
    </row>
    <row r="771" spans="1:23" hidden="1" x14ac:dyDescent="0.5">
      <c r="A771" s="83">
        <v>674276</v>
      </c>
      <c r="B771" s="84"/>
      <c r="C771" s="85" t="s">
        <v>10</v>
      </c>
      <c r="D771" s="86">
        <v>13580</v>
      </c>
      <c r="E771" s="87"/>
      <c r="F771" s="86">
        <v>2660</v>
      </c>
      <c r="G771" s="84">
        <v>41642</v>
      </c>
      <c r="H771" s="84">
        <v>41595</v>
      </c>
      <c r="I771" s="85" t="s">
        <v>24</v>
      </c>
      <c r="J771" s="88">
        <v>5860.8</v>
      </c>
      <c r="K771" s="88">
        <v>820.51</v>
      </c>
      <c r="L771" s="89">
        <v>6681.31</v>
      </c>
      <c r="M771" s="82" t="str">
        <f t="shared" si="64"/>
        <v>DC</v>
      </c>
      <c r="N771" s="82" t="s">
        <v>971</v>
      </c>
      <c r="P771" s="75">
        <f>VLOOKUP(F771,[1]!REGTEaflewerdatum,4,0)</f>
        <v>41642</v>
      </c>
      <c r="Q771" s="91" t="str">
        <f t="shared" si="60"/>
        <v>ok</v>
      </c>
      <c r="T771" s="94">
        <f t="shared" si="61"/>
        <v>41661</v>
      </c>
      <c r="U771" s="80">
        <f t="shared" si="62"/>
        <v>19</v>
      </c>
      <c r="W771" s="95">
        <f t="shared" si="63"/>
        <v>19</v>
      </c>
    </row>
    <row r="772" spans="1:23" hidden="1" x14ac:dyDescent="0.5">
      <c r="A772" s="83">
        <v>677486</v>
      </c>
      <c r="B772" s="84"/>
      <c r="C772" s="85" t="s">
        <v>10</v>
      </c>
      <c r="D772" s="86">
        <v>13673</v>
      </c>
      <c r="E772" s="87"/>
      <c r="F772" s="86">
        <v>2660</v>
      </c>
      <c r="G772" s="84">
        <v>41642</v>
      </c>
      <c r="H772" s="84">
        <v>41598</v>
      </c>
      <c r="I772" s="85" t="s">
        <v>24</v>
      </c>
      <c r="J772" s="88">
        <v>7998</v>
      </c>
      <c r="K772" s="88">
        <v>1119.72</v>
      </c>
      <c r="L772" s="89">
        <v>9117.7199999999993</v>
      </c>
      <c r="M772" s="82" t="str">
        <f t="shared" si="64"/>
        <v>DC</v>
      </c>
      <c r="N772" s="82" t="s">
        <v>971</v>
      </c>
      <c r="P772" s="75">
        <f>VLOOKUP(F772,[1]!REGTEaflewerdatum,4,0)</f>
        <v>41642</v>
      </c>
      <c r="Q772" s="91" t="str">
        <f t="shared" si="60"/>
        <v>ok</v>
      </c>
      <c r="T772" s="94">
        <f t="shared" si="61"/>
        <v>41661</v>
      </c>
      <c r="U772" s="80">
        <f t="shared" si="62"/>
        <v>19</v>
      </c>
      <c r="W772" s="95">
        <f t="shared" si="63"/>
        <v>19</v>
      </c>
    </row>
    <row r="773" spans="1:23" hidden="1" x14ac:dyDescent="0.5">
      <c r="A773" s="83">
        <v>678954</v>
      </c>
      <c r="B773" s="84"/>
      <c r="C773" s="85" t="s">
        <v>10</v>
      </c>
      <c r="D773" s="86">
        <v>13817</v>
      </c>
      <c r="E773" s="87"/>
      <c r="F773" s="86">
        <v>2660</v>
      </c>
      <c r="G773" s="84">
        <v>41642</v>
      </c>
      <c r="H773" s="84">
        <v>41604</v>
      </c>
      <c r="I773" s="85" t="s">
        <v>24</v>
      </c>
      <c r="J773" s="88">
        <v>27546.97</v>
      </c>
      <c r="K773" s="88">
        <v>3284.68</v>
      </c>
      <c r="L773" s="89">
        <v>30831.65</v>
      </c>
      <c r="M773" s="82" t="str">
        <f t="shared" si="64"/>
        <v>DC</v>
      </c>
      <c r="N773" s="82" t="s">
        <v>971</v>
      </c>
      <c r="P773" s="75">
        <f>VLOOKUP(F773,[1]!REGTEaflewerdatum,4,0)</f>
        <v>41642</v>
      </c>
      <c r="Q773" s="91" t="str">
        <f t="shared" si="60"/>
        <v>ok</v>
      </c>
      <c r="T773" s="94">
        <f t="shared" si="61"/>
        <v>41661</v>
      </c>
      <c r="U773" s="80">
        <f t="shared" si="62"/>
        <v>19</v>
      </c>
      <c r="W773" s="95">
        <f t="shared" si="63"/>
        <v>19</v>
      </c>
    </row>
    <row r="774" spans="1:23" hidden="1" x14ac:dyDescent="0.5">
      <c r="A774" s="83">
        <v>683115</v>
      </c>
      <c r="B774" s="84"/>
      <c r="C774" s="85" t="s">
        <v>10</v>
      </c>
      <c r="D774" s="86">
        <v>13848</v>
      </c>
      <c r="E774" s="87"/>
      <c r="F774" s="86">
        <v>2660</v>
      </c>
      <c r="G774" s="84">
        <v>41642</v>
      </c>
      <c r="H774" s="84">
        <v>41604</v>
      </c>
      <c r="I774" s="85" t="s">
        <v>24</v>
      </c>
      <c r="J774" s="88">
        <v>2423.21</v>
      </c>
      <c r="K774" s="88">
        <v>339.23</v>
      </c>
      <c r="L774" s="89">
        <v>2762.44</v>
      </c>
      <c r="M774" s="82" t="str">
        <f t="shared" si="64"/>
        <v>DC</v>
      </c>
      <c r="N774" s="82" t="s">
        <v>971</v>
      </c>
      <c r="P774" s="75">
        <f>VLOOKUP(F774,[1]!REGTEaflewerdatum,4,0)</f>
        <v>41642</v>
      </c>
      <c r="Q774" s="91" t="str">
        <f t="shared" si="60"/>
        <v>ok</v>
      </c>
      <c r="T774" s="94">
        <f t="shared" si="61"/>
        <v>41661</v>
      </c>
      <c r="U774" s="80">
        <f t="shared" si="62"/>
        <v>19</v>
      </c>
      <c r="W774" s="95">
        <f t="shared" si="63"/>
        <v>19</v>
      </c>
    </row>
    <row r="775" spans="1:23" hidden="1" x14ac:dyDescent="0.5">
      <c r="A775" s="98">
        <v>687490</v>
      </c>
      <c r="B775" s="84"/>
      <c r="C775" s="99" t="s">
        <v>10</v>
      </c>
      <c r="D775" s="100">
        <v>13999</v>
      </c>
      <c r="E775" s="87"/>
      <c r="F775" s="100">
        <v>2660</v>
      </c>
      <c r="G775" s="84">
        <v>41642</v>
      </c>
      <c r="H775" s="101">
        <v>41609</v>
      </c>
      <c r="I775" s="99" t="s">
        <v>1075</v>
      </c>
      <c r="J775" s="102">
        <v>809.2</v>
      </c>
      <c r="K775" s="102">
        <v>113.29</v>
      </c>
      <c r="L775" s="103">
        <v>922.49</v>
      </c>
      <c r="M775" s="82" t="str">
        <f t="shared" si="64"/>
        <v>DC</v>
      </c>
      <c r="N775" s="82" t="s">
        <v>971</v>
      </c>
      <c r="P775" s="75">
        <f>VLOOKUP(F775,[1]!REGTEaflewerdatum,4,0)</f>
        <v>41642</v>
      </c>
      <c r="Q775" s="91" t="str">
        <f t="shared" si="60"/>
        <v>ok</v>
      </c>
      <c r="T775" s="94">
        <f t="shared" si="61"/>
        <v>41661</v>
      </c>
      <c r="U775" s="80">
        <f t="shared" si="62"/>
        <v>19</v>
      </c>
      <c r="W775" s="95">
        <f t="shared" si="63"/>
        <v>19</v>
      </c>
    </row>
    <row r="776" spans="1:23" hidden="1" x14ac:dyDescent="0.5">
      <c r="A776" s="105">
        <v>711287</v>
      </c>
      <c r="B776" s="84">
        <v>41642</v>
      </c>
      <c r="C776" s="60" t="s">
        <v>10</v>
      </c>
      <c r="D776" s="61">
        <v>14906</v>
      </c>
      <c r="E776" s="61"/>
      <c r="F776" s="61">
        <v>3143</v>
      </c>
      <c r="G776" s="87">
        <v>41642</v>
      </c>
      <c r="H776" s="87">
        <v>41641</v>
      </c>
      <c r="I776" s="60" t="s">
        <v>1075</v>
      </c>
      <c r="J776" s="62">
        <v>10236.83</v>
      </c>
      <c r="K776" s="62">
        <v>1433.14</v>
      </c>
      <c r="L776" s="64">
        <v>11669.97</v>
      </c>
      <c r="M776" s="82" t="str">
        <f t="shared" si="64"/>
        <v>DC</v>
      </c>
      <c r="N776" s="82" t="s">
        <v>971</v>
      </c>
      <c r="P776" s="75">
        <f>VLOOKUP(F776,[1]!REGTEaflewerdatum,4,0)</f>
        <v>41642</v>
      </c>
      <c r="Q776" s="91" t="str">
        <f t="shared" si="60"/>
        <v>ok</v>
      </c>
      <c r="T776" s="94">
        <f t="shared" si="61"/>
        <v>41661</v>
      </c>
      <c r="U776" s="80">
        <f t="shared" si="62"/>
        <v>19</v>
      </c>
      <c r="W776" s="95">
        <f t="shared" si="63"/>
        <v>41661</v>
      </c>
    </row>
    <row r="777" spans="1:23" hidden="1" x14ac:dyDescent="0.5">
      <c r="A777" s="105" t="s">
        <v>1202</v>
      </c>
      <c r="B777" s="63"/>
      <c r="C777" s="60" t="s">
        <v>10</v>
      </c>
      <c r="D777" s="61">
        <v>14893</v>
      </c>
      <c r="E777" s="61"/>
      <c r="F777" s="61">
        <v>3165</v>
      </c>
      <c r="G777" s="87">
        <v>41642</v>
      </c>
      <c r="H777" s="87">
        <v>41641</v>
      </c>
      <c r="I777" s="60" t="s">
        <v>1154</v>
      </c>
      <c r="J777" s="62">
        <v>750</v>
      </c>
      <c r="K777" s="62">
        <v>0</v>
      </c>
      <c r="L777" s="64">
        <v>750</v>
      </c>
      <c r="M777" s="82" t="str">
        <f t="shared" si="64"/>
        <v>DI</v>
      </c>
      <c r="N777" s="82" t="s">
        <v>971</v>
      </c>
      <c r="P777" s="75">
        <f>VLOOKUP(F777,[1]!REGTEaflewerdatum,4,0)</f>
        <v>41641</v>
      </c>
      <c r="Q777" s="91">
        <f t="shared" si="60"/>
        <v>41642</v>
      </c>
      <c r="R777" s="92" t="s">
        <v>329</v>
      </c>
      <c r="S777" s="93">
        <f>G777</f>
        <v>41642</v>
      </c>
      <c r="T777" s="94">
        <f t="shared" si="61"/>
        <v>41644</v>
      </c>
      <c r="U777" s="80">
        <f t="shared" si="62"/>
        <v>2</v>
      </c>
      <c r="W777" s="95">
        <f t="shared" si="63"/>
        <v>2</v>
      </c>
    </row>
    <row r="778" spans="1:23" hidden="1" x14ac:dyDescent="0.5">
      <c r="A778" s="105" t="s">
        <v>1203</v>
      </c>
      <c r="B778" s="63"/>
      <c r="C778" s="60" t="s">
        <v>10</v>
      </c>
      <c r="D778" s="61">
        <v>14900</v>
      </c>
      <c r="E778" s="61"/>
      <c r="F778" s="61">
        <v>3165</v>
      </c>
      <c r="G778" s="87">
        <v>41642</v>
      </c>
      <c r="H778" s="87">
        <v>41642</v>
      </c>
      <c r="I778" s="60" t="s">
        <v>1154</v>
      </c>
      <c r="J778" s="62">
        <v>1440</v>
      </c>
      <c r="K778" s="62">
        <v>0</v>
      </c>
      <c r="L778" s="64">
        <v>1440</v>
      </c>
      <c r="M778" s="82" t="str">
        <f t="shared" si="64"/>
        <v>DI</v>
      </c>
      <c r="N778" s="82" t="s">
        <v>971</v>
      </c>
      <c r="P778" s="75">
        <f>VLOOKUP(F778,[1]!REGTEaflewerdatum,4,0)</f>
        <v>41641</v>
      </c>
      <c r="Q778" s="91">
        <f t="shared" si="60"/>
        <v>41642</v>
      </c>
      <c r="R778" s="92" t="s">
        <v>329</v>
      </c>
      <c r="S778" s="93">
        <f>G778</f>
        <v>41642</v>
      </c>
      <c r="T778" s="94">
        <f t="shared" si="61"/>
        <v>41644</v>
      </c>
      <c r="U778" s="80">
        <f t="shared" si="62"/>
        <v>2</v>
      </c>
      <c r="W778" s="95">
        <f t="shared" si="63"/>
        <v>2</v>
      </c>
    </row>
    <row r="779" spans="1:23" hidden="1" x14ac:dyDescent="0.5">
      <c r="A779" s="105" t="s">
        <v>1204</v>
      </c>
      <c r="B779" s="63"/>
      <c r="C779" s="60" t="s">
        <v>10</v>
      </c>
      <c r="D779" s="61">
        <v>14898</v>
      </c>
      <c r="E779" s="61"/>
      <c r="F779" s="61">
        <v>3168</v>
      </c>
      <c r="G779" s="87">
        <v>41642</v>
      </c>
      <c r="H779" s="87">
        <v>41642</v>
      </c>
      <c r="I779" s="60" t="s">
        <v>1154</v>
      </c>
      <c r="J779" s="62">
        <v>200</v>
      </c>
      <c r="K779" s="62">
        <v>0</v>
      </c>
      <c r="L779" s="64">
        <v>200</v>
      </c>
      <c r="M779" s="82" t="str">
        <f t="shared" si="64"/>
        <v>DI</v>
      </c>
      <c r="N779" s="82" t="s">
        <v>971</v>
      </c>
      <c r="P779" s="75">
        <f>VLOOKUP(F779,[1]!REGTEaflewerdatum,4,0)</f>
        <v>41642</v>
      </c>
      <c r="Q779" s="91" t="str">
        <f t="shared" si="60"/>
        <v>ok</v>
      </c>
      <c r="R779" s="92" t="s">
        <v>329</v>
      </c>
      <c r="S779" s="93">
        <f>G779</f>
        <v>41642</v>
      </c>
      <c r="T779" s="94">
        <f t="shared" si="61"/>
        <v>41644</v>
      </c>
      <c r="U779" s="80">
        <f t="shared" si="62"/>
        <v>2</v>
      </c>
      <c r="W779" s="95">
        <f t="shared" si="63"/>
        <v>2</v>
      </c>
    </row>
    <row r="780" spans="1:23" hidden="1" x14ac:dyDescent="0.5">
      <c r="A780" s="105" t="s">
        <v>1205</v>
      </c>
      <c r="B780" s="63"/>
      <c r="C780" s="60" t="s">
        <v>10</v>
      </c>
      <c r="D780" s="61">
        <v>14891</v>
      </c>
      <c r="E780" s="61"/>
      <c r="F780" s="61">
        <v>3128</v>
      </c>
      <c r="G780" s="87">
        <v>41642</v>
      </c>
      <c r="H780" s="87">
        <v>41641</v>
      </c>
      <c r="I780" s="60" t="s">
        <v>1118</v>
      </c>
      <c r="J780" s="62">
        <v>1586</v>
      </c>
      <c r="K780" s="62">
        <v>0</v>
      </c>
      <c r="L780" s="64">
        <v>1586</v>
      </c>
      <c r="M780" s="82" t="str">
        <f t="shared" si="64"/>
        <v>DI</v>
      </c>
      <c r="N780" s="82" t="s">
        <v>971</v>
      </c>
      <c r="P780" s="75">
        <f>VLOOKUP(F780,[1]!REGTEaflewerdatum,4,0)</f>
        <v>41642</v>
      </c>
      <c r="Q780" s="91" t="str">
        <f t="shared" si="60"/>
        <v>ok</v>
      </c>
      <c r="R780" s="92" t="s">
        <v>327</v>
      </c>
      <c r="S780" s="93">
        <v>41654</v>
      </c>
      <c r="T780" s="94">
        <f t="shared" si="61"/>
        <v>41672</v>
      </c>
      <c r="U780" s="80">
        <f t="shared" si="62"/>
        <v>30</v>
      </c>
      <c r="W780" s="95">
        <f t="shared" si="63"/>
        <v>30</v>
      </c>
    </row>
    <row r="781" spans="1:23" hidden="1" x14ac:dyDescent="0.5">
      <c r="A781" s="105" t="s">
        <v>1206</v>
      </c>
      <c r="B781" s="63"/>
      <c r="C781" s="60" t="s">
        <v>10</v>
      </c>
      <c r="D781" s="61">
        <v>14889</v>
      </c>
      <c r="E781" s="61"/>
      <c r="F781" s="61">
        <v>3128</v>
      </c>
      <c r="G781" s="87">
        <v>41642</v>
      </c>
      <c r="H781" s="87">
        <v>41641</v>
      </c>
      <c r="I781" s="60" t="s">
        <v>1118</v>
      </c>
      <c r="J781" s="62">
        <v>1234</v>
      </c>
      <c r="K781" s="62">
        <v>0</v>
      </c>
      <c r="L781" s="64">
        <v>1234</v>
      </c>
      <c r="M781" s="82" t="str">
        <f t="shared" si="64"/>
        <v>DI</v>
      </c>
      <c r="N781" s="82" t="s">
        <v>971</v>
      </c>
      <c r="P781" s="75">
        <f>VLOOKUP(F781,[1]!REGTEaflewerdatum,4,0)</f>
        <v>41642</v>
      </c>
      <c r="Q781" s="91" t="str">
        <f t="shared" si="60"/>
        <v>ok</v>
      </c>
      <c r="R781" s="92" t="s">
        <v>327</v>
      </c>
      <c r="S781" s="93">
        <v>41687</v>
      </c>
      <c r="T781" s="94">
        <f t="shared" si="61"/>
        <v>41672</v>
      </c>
      <c r="U781" s="80">
        <f t="shared" si="62"/>
        <v>30</v>
      </c>
      <c r="W781" s="95">
        <f t="shared" si="63"/>
        <v>30</v>
      </c>
    </row>
    <row r="782" spans="1:23" hidden="1" x14ac:dyDescent="0.5">
      <c r="A782" s="105" t="s">
        <v>1207</v>
      </c>
      <c r="B782" s="63"/>
      <c r="C782" s="60" t="s">
        <v>10</v>
      </c>
      <c r="D782" s="61">
        <v>14890</v>
      </c>
      <c r="E782" s="61"/>
      <c r="F782" s="61">
        <v>3128</v>
      </c>
      <c r="G782" s="87">
        <v>41642</v>
      </c>
      <c r="H782" s="87">
        <v>41641</v>
      </c>
      <c r="I782" s="60" t="s">
        <v>1118</v>
      </c>
      <c r="J782" s="62">
        <v>2004.3</v>
      </c>
      <c r="K782" s="62">
        <v>0</v>
      </c>
      <c r="L782" s="64">
        <v>2004.3</v>
      </c>
      <c r="M782" s="82" t="str">
        <f t="shared" si="64"/>
        <v>DI</v>
      </c>
      <c r="N782" s="82" t="s">
        <v>971</v>
      </c>
      <c r="P782" s="75">
        <f>VLOOKUP(F782,[1]!REGTEaflewerdatum,4,0)</f>
        <v>41642</v>
      </c>
      <c r="Q782" s="91" t="str">
        <f t="shared" si="60"/>
        <v>ok</v>
      </c>
      <c r="R782" s="92" t="s">
        <v>327</v>
      </c>
      <c r="S782" s="93">
        <v>41687</v>
      </c>
      <c r="T782" s="94">
        <f t="shared" si="61"/>
        <v>41672</v>
      </c>
      <c r="U782" s="80">
        <f t="shared" si="62"/>
        <v>30</v>
      </c>
      <c r="W782" s="95">
        <f t="shared" si="63"/>
        <v>30</v>
      </c>
    </row>
    <row r="783" spans="1:23" hidden="1" x14ac:dyDescent="0.5">
      <c r="A783" s="105" t="s">
        <v>1208</v>
      </c>
      <c r="B783" s="63"/>
      <c r="C783" s="60" t="s">
        <v>10</v>
      </c>
      <c r="D783" s="61">
        <v>14897</v>
      </c>
      <c r="E783" s="61"/>
      <c r="F783" s="61">
        <v>3128</v>
      </c>
      <c r="G783" s="87">
        <v>41642</v>
      </c>
      <c r="H783" s="87">
        <v>41642</v>
      </c>
      <c r="I783" s="60" t="s">
        <v>1118</v>
      </c>
      <c r="J783" s="62">
        <v>6648</v>
      </c>
      <c r="K783" s="62">
        <v>0</v>
      </c>
      <c r="L783" s="64">
        <v>6648</v>
      </c>
      <c r="M783" s="82" t="str">
        <f t="shared" si="64"/>
        <v>DI</v>
      </c>
      <c r="N783" s="82" t="s">
        <v>971</v>
      </c>
      <c r="P783" s="75">
        <f>VLOOKUP(F783,[1]!REGTEaflewerdatum,4,0)</f>
        <v>41642</v>
      </c>
      <c r="Q783" s="91" t="str">
        <f t="shared" si="60"/>
        <v>ok</v>
      </c>
      <c r="R783" s="92" t="s">
        <v>327</v>
      </c>
      <c r="S783" s="93">
        <v>41687</v>
      </c>
      <c r="T783" s="94">
        <f t="shared" si="61"/>
        <v>41672</v>
      </c>
      <c r="U783" s="80">
        <f t="shared" si="62"/>
        <v>30</v>
      </c>
      <c r="W783" s="95">
        <f t="shared" si="63"/>
        <v>30</v>
      </c>
    </row>
    <row r="784" spans="1:23" hidden="1" x14ac:dyDescent="0.5">
      <c r="A784" s="105" t="s">
        <v>1209</v>
      </c>
      <c r="B784" s="63"/>
      <c r="C784" s="60" t="s">
        <v>10</v>
      </c>
      <c r="D784" s="61">
        <v>14892</v>
      </c>
      <c r="E784" s="61"/>
      <c r="F784" s="61">
        <v>3171</v>
      </c>
      <c r="G784" s="87">
        <v>41642</v>
      </c>
      <c r="H784" s="87">
        <v>41642</v>
      </c>
      <c r="I784" s="60" t="s">
        <v>1121</v>
      </c>
      <c r="J784" s="62">
        <v>504.9</v>
      </c>
      <c r="K784" s="62">
        <v>0</v>
      </c>
      <c r="L784" s="64">
        <v>504.9</v>
      </c>
      <c r="M784" s="82" t="str">
        <f t="shared" si="64"/>
        <v>DI</v>
      </c>
      <c r="N784" s="82" t="s">
        <v>971</v>
      </c>
      <c r="P784" s="75">
        <f>VLOOKUP(F784,[1]!REGTEaflewerdatum,4,0)</f>
        <v>41642</v>
      </c>
      <c r="Q784" s="91" t="str">
        <f t="shared" si="60"/>
        <v>ok</v>
      </c>
      <c r="R784" s="92" t="s">
        <v>329</v>
      </c>
      <c r="S784" s="93">
        <f>G784</f>
        <v>41642</v>
      </c>
      <c r="T784" s="94">
        <f t="shared" si="61"/>
        <v>41649</v>
      </c>
      <c r="U784" s="80">
        <f t="shared" si="62"/>
        <v>7</v>
      </c>
      <c r="W784" s="95">
        <f t="shared" si="63"/>
        <v>7</v>
      </c>
    </row>
    <row r="785" spans="1:23" hidden="1" x14ac:dyDescent="0.5">
      <c r="A785" s="105" t="s">
        <v>1210</v>
      </c>
      <c r="B785" s="63"/>
      <c r="C785" s="60" t="s">
        <v>10</v>
      </c>
      <c r="D785" s="61">
        <v>14888</v>
      </c>
      <c r="E785" s="61"/>
      <c r="F785" s="61">
        <v>3167</v>
      </c>
      <c r="G785" s="87">
        <v>41642</v>
      </c>
      <c r="H785" s="87">
        <v>41641</v>
      </c>
      <c r="I785" s="60" t="s">
        <v>1173</v>
      </c>
      <c r="J785" s="62">
        <v>439</v>
      </c>
      <c r="K785" s="62">
        <v>0</v>
      </c>
      <c r="L785" s="64">
        <v>439</v>
      </c>
      <c r="M785" s="82" t="str">
        <f t="shared" si="64"/>
        <v>DI</v>
      </c>
      <c r="N785" s="82" t="s">
        <v>971</v>
      </c>
      <c r="P785" s="75">
        <f>VLOOKUP(F785,[1]!REGTEaflewerdatum,4,0)</f>
        <v>41641</v>
      </c>
      <c r="Q785" s="91">
        <f t="shared" si="60"/>
        <v>41642</v>
      </c>
      <c r="R785" s="92" t="s">
        <v>327</v>
      </c>
      <c r="S785" s="93">
        <v>41682</v>
      </c>
      <c r="T785" s="94">
        <f t="shared" si="61"/>
        <v>41643</v>
      </c>
      <c r="U785" s="80">
        <f t="shared" si="62"/>
        <v>1</v>
      </c>
      <c r="W785" s="95">
        <f t="shared" si="63"/>
        <v>1</v>
      </c>
    </row>
    <row r="786" spans="1:23" x14ac:dyDescent="0.5">
      <c r="A786" s="105">
        <v>504089</v>
      </c>
      <c r="B786" s="124"/>
      <c r="C786" s="60" t="s">
        <v>10</v>
      </c>
      <c r="D786" s="61">
        <v>14902</v>
      </c>
      <c r="E786" s="61"/>
      <c r="F786" s="61">
        <v>3145</v>
      </c>
      <c r="G786" s="87">
        <v>41642</v>
      </c>
      <c r="H786" s="87">
        <v>41639</v>
      </c>
      <c r="I786" s="85" t="s">
        <v>22</v>
      </c>
      <c r="J786" s="62">
        <v>9224.2000000000007</v>
      </c>
      <c r="K786" s="62">
        <v>1291.3900000000001</v>
      </c>
      <c r="L786" s="64">
        <v>10515.59</v>
      </c>
      <c r="M786" s="82" t="str">
        <f t="shared" si="64"/>
        <v>DS</v>
      </c>
      <c r="N786" s="82" t="s">
        <v>971</v>
      </c>
      <c r="P786" s="75">
        <f>VLOOKUP(F786,[1]!REGTEaflewerdatum,4,0)</f>
        <v>41642</v>
      </c>
      <c r="Q786" s="91" t="str">
        <f t="shared" si="60"/>
        <v>ok</v>
      </c>
      <c r="T786" s="94">
        <f t="shared" si="61"/>
        <v>41672</v>
      </c>
      <c r="U786" s="80">
        <f t="shared" si="62"/>
        <v>30</v>
      </c>
      <c r="W786" s="95">
        <f t="shared" si="63"/>
        <v>30</v>
      </c>
    </row>
    <row r="787" spans="1:23" x14ac:dyDescent="0.5">
      <c r="A787" s="105">
        <v>11877001</v>
      </c>
      <c r="B787" s="84">
        <v>41642</v>
      </c>
      <c r="C787" s="60" t="s">
        <v>10</v>
      </c>
      <c r="D787" s="61">
        <v>14883</v>
      </c>
      <c r="E787" s="61"/>
      <c r="F787" s="61">
        <v>3138</v>
      </c>
      <c r="G787" s="87">
        <v>41642</v>
      </c>
      <c r="H787" s="87">
        <v>41639</v>
      </c>
      <c r="I787" s="60" t="s">
        <v>1113</v>
      </c>
      <c r="J787" s="62">
        <v>594.75</v>
      </c>
      <c r="K787" s="62">
        <v>83.26</v>
      </c>
      <c r="L787" s="64">
        <v>678.01</v>
      </c>
      <c r="M787" s="82" t="str">
        <f t="shared" si="64"/>
        <v>DS</v>
      </c>
      <c r="N787" s="82" t="s">
        <v>971</v>
      </c>
      <c r="P787" s="75">
        <f>VLOOKUP(F787,[1]!REGTEaflewerdatum,4,0)</f>
        <v>41641</v>
      </c>
      <c r="Q787" s="91">
        <f t="shared" si="60"/>
        <v>41642</v>
      </c>
      <c r="T787" s="94">
        <f t="shared" si="61"/>
        <v>41672</v>
      </c>
      <c r="U787" s="80">
        <f t="shared" si="62"/>
        <v>30</v>
      </c>
      <c r="W787" s="95">
        <f t="shared" si="63"/>
        <v>41672</v>
      </c>
    </row>
    <row r="788" spans="1:23" x14ac:dyDescent="0.5">
      <c r="A788" s="105">
        <v>11877002</v>
      </c>
      <c r="B788" s="84">
        <v>41642</v>
      </c>
      <c r="C788" s="60" t="s">
        <v>10</v>
      </c>
      <c r="D788" s="61">
        <v>14884</v>
      </c>
      <c r="E788" s="61"/>
      <c r="F788" s="61">
        <v>3139</v>
      </c>
      <c r="G788" s="87">
        <v>41642</v>
      </c>
      <c r="H788" s="87">
        <v>41639</v>
      </c>
      <c r="I788" s="60" t="s">
        <v>1113</v>
      </c>
      <c r="J788" s="62">
        <v>6376.33</v>
      </c>
      <c r="K788" s="62">
        <v>522.80999999999995</v>
      </c>
      <c r="L788" s="64">
        <v>6899.14</v>
      </c>
      <c r="M788" s="82" t="str">
        <f t="shared" si="64"/>
        <v>DS</v>
      </c>
      <c r="N788" s="82" t="s">
        <v>971</v>
      </c>
      <c r="P788" s="75">
        <f>VLOOKUP(F788,[1]!REGTEaflewerdatum,4,0)</f>
        <v>41641</v>
      </c>
      <c r="Q788" s="91">
        <f t="shared" si="60"/>
        <v>41642</v>
      </c>
      <c r="T788" s="94">
        <f t="shared" si="61"/>
        <v>41672</v>
      </c>
      <c r="U788" s="80">
        <f t="shared" si="62"/>
        <v>30</v>
      </c>
      <c r="W788" s="95">
        <f t="shared" si="63"/>
        <v>41672</v>
      </c>
    </row>
    <row r="789" spans="1:23" x14ac:dyDescent="0.5">
      <c r="A789" s="105">
        <v>11877003</v>
      </c>
      <c r="B789" s="63">
        <v>41642</v>
      </c>
      <c r="C789" s="60" t="s">
        <v>10</v>
      </c>
      <c r="D789" s="61">
        <v>14885</v>
      </c>
      <c r="E789" s="61"/>
      <c r="F789" s="61">
        <v>3138</v>
      </c>
      <c r="G789" s="87">
        <v>41642</v>
      </c>
      <c r="H789" s="87">
        <v>41639</v>
      </c>
      <c r="I789" s="60" t="s">
        <v>1113</v>
      </c>
      <c r="J789" s="62">
        <v>316.68</v>
      </c>
      <c r="K789" s="62">
        <v>44.33</v>
      </c>
      <c r="L789" s="64">
        <v>361.01</v>
      </c>
      <c r="M789" s="82" t="str">
        <f t="shared" si="64"/>
        <v>DS</v>
      </c>
      <c r="N789" s="82" t="s">
        <v>971</v>
      </c>
      <c r="P789" s="75">
        <f>VLOOKUP(F789,[1]!REGTEaflewerdatum,4,0)</f>
        <v>41641</v>
      </c>
      <c r="Q789" s="91">
        <f t="shared" si="60"/>
        <v>41642</v>
      </c>
      <c r="T789" s="94">
        <f t="shared" si="61"/>
        <v>41672</v>
      </c>
      <c r="U789" s="80">
        <f t="shared" si="62"/>
        <v>30</v>
      </c>
      <c r="W789" s="95">
        <f t="shared" si="63"/>
        <v>41672</v>
      </c>
    </row>
    <row r="790" spans="1:23" x14ac:dyDescent="0.5">
      <c r="A790" s="105">
        <v>8170324539</v>
      </c>
      <c r="B790" s="63">
        <v>41642</v>
      </c>
      <c r="C790" s="60" t="s">
        <v>10</v>
      </c>
      <c r="D790" s="61">
        <v>14886</v>
      </c>
      <c r="E790" s="61"/>
      <c r="F790" s="61">
        <v>3137</v>
      </c>
      <c r="G790" s="87">
        <v>41642</v>
      </c>
      <c r="H790" s="87">
        <v>41639</v>
      </c>
      <c r="I790" s="60" t="s">
        <v>26</v>
      </c>
      <c r="J790" s="62">
        <v>7897.98</v>
      </c>
      <c r="K790" s="62">
        <v>1068.56</v>
      </c>
      <c r="L790" s="64">
        <v>8966.5400000000009</v>
      </c>
      <c r="M790" s="82" t="str">
        <f t="shared" si="64"/>
        <v>DS</v>
      </c>
      <c r="N790" s="82" t="s">
        <v>971</v>
      </c>
      <c r="P790" s="75">
        <f>VLOOKUP(F790,[1]!REGTEaflewerdatum,4,0)</f>
        <v>41641</v>
      </c>
      <c r="Q790" s="91">
        <f t="shared" si="60"/>
        <v>41642</v>
      </c>
      <c r="T790" s="94">
        <f t="shared" si="61"/>
        <v>41672</v>
      </c>
      <c r="U790" s="80">
        <f t="shared" si="62"/>
        <v>30</v>
      </c>
      <c r="W790" s="95">
        <f t="shared" si="63"/>
        <v>41672</v>
      </c>
    </row>
    <row r="791" spans="1:23" x14ac:dyDescent="0.5">
      <c r="A791" s="105">
        <v>8170324539</v>
      </c>
      <c r="B791" s="63"/>
      <c r="C791" s="60" t="s">
        <v>15</v>
      </c>
      <c r="D791" s="61">
        <v>14887</v>
      </c>
      <c r="E791" s="61"/>
      <c r="F791" s="61">
        <v>3137</v>
      </c>
      <c r="G791" s="87">
        <v>41642</v>
      </c>
      <c r="H791" s="87">
        <v>41639</v>
      </c>
      <c r="I791" s="60" t="s">
        <v>26</v>
      </c>
      <c r="J791" s="62">
        <v>-28.74</v>
      </c>
      <c r="K791" s="62">
        <v>-4.0199999999999996</v>
      </c>
      <c r="L791" s="64">
        <v>-32.76</v>
      </c>
      <c r="M791" s="82" t="str">
        <f t="shared" si="64"/>
        <v>DS</v>
      </c>
      <c r="P791" s="75">
        <f>VLOOKUP(F791,[1]!REGTEaflewerdatum,4,0)</f>
        <v>41641</v>
      </c>
      <c r="Q791" s="91">
        <f t="shared" si="60"/>
        <v>41642</v>
      </c>
      <c r="T791" s="94">
        <f t="shared" si="61"/>
        <v>41672</v>
      </c>
      <c r="U791" s="80">
        <f t="shared" si="62"/>
        <v>30</v>
      </c>
      <c r="W791" s="95">
        <f t="shared" si="63"/>
        <v>30</v>
      </c>
    </row>
    <row r="792" spans="1:23" x14ac:dyDescent="0.5">
      <c r="A792" s="105" t="s">
        <v>283</v>
      </c>
      <c r="B792" s="63">
        <v>41649</v>
      </c>
      <c r="C792" s="60" t="s">
        <v>10</v>
      </c>
      <c r="D792" s="61">
        <v>14896</v>
      </c>
      <c r="E792" s="61"/>
      <c r="F792" s="61">
        <v>3149</v>
      </c>
      <c r="G792" s="87">
        <v>41642</v>
      </c>
      <c r="H792" s="87">
        <v>41642</v>
      </c>
      <c r="I792" s="60" t="s">
        <v>1166</v>
      </c>
      <c r="J792" s="62">
        <v>5164.59</v>
      </c>
      <c r="K792" s="62">
        <v>245.38</v>
      </c>
      <c r="L792" s="64">
        <v>5409.97</v>
      </c>
      <c r="M792" s="82" t="str">
        <f t="shared" si="64"/>
        <v>DS</v>
      </c>
      <c r="N792" s="82" t="s">
        <v>971</v>
      </c>
      <c r="P792" s="75">
        <f>VLOOKUP(F792,[1]!REGTEaflewerdatum,4,0)</f>
        <v>41642</v>
      </c>
      <c r="Q792" s="91" t="str">
        <f t="shared" si="60"/>
        <v>ok</v>
      </c>
      <c r="T792" s="94">
        <f t="shared" si="61"/>
        <v>41672</v>
      </c>
      <c r="U792" s="80">
        <f t="shared" si="62"/>
        <v>30</v>
      </c>
      <c r="W792" s="95">
        <f t="shared" si="63"/>
        <v>41679</v>
      </c>
    </row>
    <row r="793" spans="1:23" x14ac:dyDescent="0.5">
      <c r="A793" s="105">
        <v>25801</v>
      </c>
      <c r="B793" s="63">
        <v>41649</v>
      </c>
      <c r="C793" s="60" t="s">
        <v>10</v>
      </c>
      <c r="D793" s="61">
        <v>14899</v>
      </c>
      <c r="E793" s="61"/>
      <c r="F793" s="61">
        <v>3136</v>
      </c>
      <c r="G793" s="87">
        <v>41642</v>
      </c>
      <c r="H793" s="87">
        <v>41642</v>
      </c>
      <c r="I793" s="60" t="s">
        <v>1167</v>
      </c>
      <c r="J793" s="62">
        <v>13917.24</v>
      </c>
      <c r="K793" s="62">
        <v>1191.94</v>
      </c>
      <c r="L793" s="64">
        <v>15109.18</v>
      </c>
      <c r="M793" s="82" t="str">
        <f t="shared" si="64"/>
        <v>DS</v>
      </c>
      <c r="N793" s="82" t="s">
        <v>971</v>
      </c>
      <c r="P793" s="75">
        <f>VLOOKUP(F793,[1]!REGTEaflewerdatum,4,0)</f>
        <v>41642</v>
      </c>
      <c r="Q793" s="91" t="str">
        <f t="shared" si="60"/>
        <v>ok</v>
      </c>
      <c r="T793" s="94">
        <f t="shared" si="61"/>
        <v>41672</v>
      </c>
      <c r="U793" s="80">
        <f t="shared" si="62"/>
        <v>30</v>
      </c>
      <c r="W793" s="95">
        <f t="shared" si="63"/>
        <v>41679</v>
      </c>
    </row>
    <row r="794" spans="1:23" x14ac:dyDescent="0.5">
      <c r="A794" s="105" t="s">
        <v>282</v>
      </c>
      <c r="B794" s="84">
        <v>41649</v>
      </c>
      <c r="C794" s="60" t="s">
        <v>10</v>
      </c>
      <c r="D794" s="61">
        <v>14894</v>
      </c>
      <c r="E794" s="61"/>
      <c r="F794" s="61">
        <v>3124</v>
      </c>
      <c r="G794" s="87">
        <v>41642</v>
      </c>
      <c r="H794" s="87">
        <v>41641</v>
      </c>
      <c r="I794" s="60" t="s">
        <v>1161</v>
      </c>
      <c r="J794" s="62">
        <v>10890</v>
      </c>
      <c r="K794" s="62">
        <v>1524.6</v>
      </c>
      <c r="L794" s="64">
        <v>12414.6</v>
      </c>
      <c r="M794" s="82" t="str">
        <f t="shared" si="64"/>
        <v>DS</v>
      </c>
      <c r="N794" s="82" t="s">
        <v>971</v>
      </c>
      <c r="P794" s="75">
        <f>VLOOKUP(F794,[1]!REGTEaflewerdatum,4,0)</f>
        <v>41641</v>
      </c>
      <c r="Q794" s="91">
        <f t="shared" si="60"/>
        <v>41642</v>
      </c>
      <c r="T794" s="94">
        <f t="shared" si="61"/>
        <v>41672</v>
      </c>
      <c r="U794" s="80">
        <f t="shared" si="62"/>
        <v>30</v>
      </c>
      <c r="W794" s="95">
        <f t="shared" si="63"/>
        <v>41679</v>
      </c>
    </row>
    <row r="795" spans="1:23" x14ac:dyDescent="0.5">
      <c r="A795" s="105">
        <v>6038185181</v>
      </c>
      <c r="B795" s="63">
        <v>41642</v>
      </c>
      <c r="C795" s="60" t="s">
        <v>10</v>
      </c>
      <c r="D795" s="61">
        <v>14895</v>
      </c>
      <c r="E795" s="61"/>
      <c r="F795" s="61">
        <v>3158</v>
      </c>
      <c r="G795" s="87">
        <v>41642</v>
      </c>
      <c r="H795" s="87">
        <v>41642</v>
      </c>
      <c r="I795" s="60" t="s">
        <v>1109</v>
      </c>
      <c r="J795" s="62">
        <v>262.24</v>
      </c>
      <c r="K795" s="62">
        <v>18.57</v>
      </c>
      <c r="L795" s="64">
        <v>280.81</v>
      </c>
      <c r="M795" s="82" t="str">
        <f t="shared" si="64"/>
        <v>DS</v>
      </c>
      <c r="N795" s="82" t="s">
        <v>971</v>
      </c>
      <c r="P795" s="75">
        <f>VLOOKUP(F795,[1]!REGTEaflewerdatum,4,0)</f>
        <v>41642</v>
      </c>
      <c r="Q795" s="91" t="str">
        <f t="shared" si="60"/>
        <v>ok</v>
      </c>
      <c r="T795" s="94">
        <f t="shared" si="61"/>
        <v>41672</v>
      </c>
      <c r="U795" s="80">
        <f t="shared" si="62"/>
        <v>30</v>
      </c>
      <c r="W795" s="95">
        <f t="shared" si="63"/>
        <v>41672</v>
      </c>
    </row>
    <row r="796" spans="1:23" x14ac:dyDescent="0.5">
      <c r="A796" s="105">
        <v>234194</v>
      </c>
      <c r="B796" s="63">
        <v>41733</v>
      </c>
      <c r="C796" s="60" t="s">
        <v>10</v>
      </c>
      <c r="D796" s="61">
        <v>14901</v>
      </c>
      <c r="E796" s="61"/>
      <c r="F796" s="61">
        <v>3161</v>
      </c>
      <c r="G796" s="87">
        <v>41642</v>
      </c>
      <c r="H796" s="87">
        <v>41642</v>
      </c>
      <c r="I796" s="60" t="s">
        <v>1114</v>
      </c>
      <c r="J796" s="62">
        <v>291.77999999999997</v>
      </c>
      <c r="K796" s="62">
        <v>20.440000000000001</v>
      </c>
      <c r="L796" s="64">
        <v>312.22000000000003</v>
      </c>
      <c r="M796" s="82" t="str">
        <f t="shared" si="64"/>
        <v>DS</v>
      </c>
      <c r="N796" s="82" t="s">
        <v>971</v>
      </c>
      <c r="P796" s="75">
        <f>VLOOKUP(F796,[1]!REGTEaflewerdatum,4,0)</f>
        <v>41666</v>
      </c>
      <c r="Q796" s="91">
        <f t="shared" si="60"/>
        <v>41642</v>
      </c>
      <c r="T796" s="94">
        <f t="shared" si="61"/>
        <v>41672</v>
      </c>
      <c r="U796" s="80">
        <f t="shared" si="62"/>
        <v>30</v>
      </c>
      <c r="W796" s="95">
        <f t="shared" si="63"/>
        <v>41763</v>
      </c>
    </row>
    <row r="797" spans="1:23" hidden="1" x14ac:dyDescent="0.5">
      <c r="A797" s="105">
        <v>711284</v>
      </c>
      <c r="B797" s="84">
        <v>41642</v>
      </c>
      <c r="C797" s="60" t="s">
        <v>10</v>
      </c>
      <c r="D797" s="61">
        <v>14903</v>
      </c>
      <c r="E797" s="61"/>
      <c r="F797" s="61">
        <v>2644</v>
      </c>
      <c r="G797" s="87">
        <v>41643</v>
      </c>
      <c r="H797" s="87">
        <v>41641</v>
      </c>
      <c r="I797" s="60" t="s">
        <v>1075</v>
      </c>
      <c r="J797" s="62">
        <v>799.77</v>
      </c>
      <c r="K797" s="62">
        <v>111.97</v>
      </c>
      <c r="L797" s="64">
        <v>911.74</v>
      </c>
      <c r="M797" s="82" t="str">
        <f t="shared" si="64"/>
        <v>DC</v>
      </c>
      <c r="N797" s="82" t="s">
        <v>971</v>
      </c>
      <c r="P797" s="75">
        <f>VLOOKUP(F797,[1]!REGTEaflewerdatum,4,0)</f>
        <v>41631</v>
      </c>
      <c r="Q797" s="91">
        <f t="shared" si="60"/>
        <v>41643</v>
      </c>
      <c r="T797" s="94">
        <f t="shared" si="61"/>
        <v>41662</v>
      </c>
      <c r="U797" s="80">
        <f t="shared" si="62"/>
        <v>19</v>
      </c>
      <c r="W797" s="95">
        <f t="shared" si="63"/>
        <v>41661</v>
      </c>
    </row>
    <row r="798" spans="1:23" hidden="1" x14ac:dyDescent="0.5">
      <c r="A798" s="105">
        <v>711285</v>
      </c>
      <c r="B798" s="84">
        <v>41642</v>
      </c>
      <c r="C798" s="60" t="s">
        <v>10</v>
      </c>
      <c r="D798" s="61">
        <v>14904</v>
      </c>
      <c r="E798" s="61"/>
      <c r="F798" s="61">
        <v>3128</v>
      </c>
      <c r="G798" s="87">
        <v>41643</v>
      </c>
      <c r="H798" s="87">
        <v>41641</v>
      </c>
      <c r="I798" s="60" t="s">
        <v>1075</v>
      </c>
      <c r="J798" s="62">
        <v>28799.67</v>
      </c>
      <c r="K798" s="62">
        <v>504.67</v>
      </c>
      <c r="L798" s="64">
        <v>29304.34</v>
      </c>
      <c r="M798" s="82" t="str">
        <f t="shared" si="64"/>
        <v>DC</v>
      </c>
      <c r="N798" s="82" t="s">
        <v>971</v>
      </c>
      <c r="P798" s="75">
        <f>VLOOKUP(F798,[1]!REGTEaflewerdatum,4,0)</f>
        <v>41642</v>
      </c>
      <c r="Q798" s="91">
        <f t="shared" si="60"/>
        <v>41643</v>
      </c>
      <c r="T798" s="94">
        <f t="shared" si="61"/>
        <v>41662</v>
      </c>
      <c r="U798" s="80">
        <f t="shared" si="62"/>
        <v>19</v>
      </c>
      <c r="W798" s="95">
        <f t="shared" si="63"/>
        <v>41661</v>
      </c>
    </row>
    <row r="799" spans="1:23" hidden="1" x14ac:dyDescent="0.5">
      <c r="A799" s="105">
        <v>711286</v>
      </c>
      <c r="B799" s="84">
        <v>41642</v>
      </c>
      <c r="C799" s="60" t="s">
        <v>10</v>
      </c>
      <c r="D799" s="61">
        <v>14905</v>
      </c>
      <c r="E799" s="61"/>
      <c r="F799" s="61">
        <v>3142</v>
      </c>
      <c r="G799" s="87">
        <v>41643</v>
      </c>
      <c r="H799" s="87">
        <v>41641</v>
      </c>
      <c r="I799" s="60" t="s">
        <v>1075</v>
      </c>
      <c r="J799" s="62">
        <v>62726.5</v>
      </c>
      <c r="K799" s="62">
        <v>8781.68</v>
      </c>
      <c r="L799" s="64">
        <v>71508.179999999993</v>
      </c>
      <c r="M799" s="82" t="str">
        <f t="shared" si="64"/>
        <v>DC</v>
      </c>
      <c r="N799" s="82" t="s">
        <v>971</v>
      </c>
      <c r="P799" s="75">
        <f>VLOOKUP(F799,[1]!REGTEaflewerdatum,4,0)</f>
        <v>41641</v>
      </c>
      <c r="Q799" s="91">
        <f t="shared" si="60"/>
        <v>41643</v>
      </c>
      <c r="T799" s="94">
        <f t="shared" si="61"/>
        <v>41662</v>
      </c>
      <c r="U799" s="80">
        <f t="shared" si="62"/>
        <v>19</v>
      </c>
      <c r="W799" s="95">
        <f t="shared" si="63"/>
        <v>41661</v>
      </c>
    </row>
    <row r="800" spans="1:23" hidden="1" x14ac:dyDescent="0.5">
      <c r="A800" s="105">
        <v>711286</v>
      </c>
      <c r="B800" s="84"/>
      <c r="C800" s="60" t="s">
        <v>15</v>
      </c>
      <c r="D800" s="61">
        <v>14909</v>
      </c>
      <c r="E800" s="61"/>
      <c r="F800" s="61">
        <v>3142</v>
      </c>
      <c r="G800" s="87">
        <v>41643</v>
      </c>
      <c r="H800" s="87">
        <v>41641</v>
      </c>
      <c r="I800" s="60" t="s">
        <v>1075</v>
      </c>
      <c r="J800" s="62">
        <v>-5.2</v>
      </c>
      <c r="K800" s="62">
        <v>-0.73</v>
      </c>
      <c r="L800" s="64">
        <v>-5.93</v>
      </c>
      <c r="M800" s="82" t="str">
        <f t="shared" si="64"/>
        <v>DC</v>
      </c>
      <c r="P800" s="75">
        <f>VLOOKUP(F800,[1]!REGTEaflewerdatum,4,0)</f>
        <v>41641</v>
      </c>
      <c r="Q800" s="91">
        <f t="shared" si="60"/>
        <v>41643</v>
      </c>
      <c r="T800" s="94">
        <f t="shared" si="61"/>
        <v>41662</v>
      </c>
      <c r="U800" s="80">
        <f t="shared" si="62"/>
        <v>19</v>
      </c>
      <c r="W800" s="95">
        <f t="shared" si="63"/>
        <v>19</v>
      </c>
    </row>
    <row r="801" spans="1:23" hidden="1" x14ac:dyDescent="0.5">
      <c r="A801" s="105">
        <v>711288</v>
      </c>
      <c r="B801" s="84"/>
      <c r="C801" s="60" t="s">
        <v>10</v>
      </c>
      <c r="D801" s="61">
        <v>14907</v>
      </c>
      <c r="E801" s="61"/>
      <c r="F801" s="61">
        <v>2253</v>
      </c>
      <c r="G801" s="87">
        <v>41643</v>
      </c>
      <c r="H801" s="87">
        <v>41641</v>
      </c>
      <c r="I801" s="60" t="s">
        <v>1075</v>
      </c>
      <c r="J801" s="62">
        <v>166.11</v>
      </c>
      <c r="K801" s="62">
        <v>23.25</v>
      </c>
      <c r="L801" s="64">
        <v>189.36</v>
      </c>
      <c r="M801" s="82" t="str">
        <f t="shared" si="64"/>
        <v>DC</v>
      </c>
      <c r="N801" s="82" t="s">
        <v>971</v>
      </c>
      <c r="P801" s="75">
        <f>VLOOKUP(F801,[1]!REGTEaflewerdatum,4,0)</f>
        <v>41617</v>
      </c>
      <c r="Q801" s="91">
        <f t="shared" si="60"/>
        <v>41643</v>
      </c>
      <c r="T801" s="94">
        <f t="shared" si="61"/>
        <v>41662</v>
      </c>
      <c r="U801" s="80">
        <f t="shared" si="62"/>
        <v>19</v>
      </c>
      <c r="W801" s="95">
        <f t="shared" si="63"/>
        <v>19</v>
      </c>
    </row>
    <row r="802" spans="1:23" hidden="1" x14ac:dyDescent="0.5">
      <c r="A802" s="105">
        <v>711289</v>
      </c>
      <c r="B802" s="63"/>
      <c r="C802" s="60" t="s">
        <v>10</v>
      </c>
      <c r="D802" s="61">
        <v>14908</v>
      </c>
      <c r="E802" s="61"/>
      <c r="F802" s="61">
        <v>2253</v>
      </c>
      <c r="G802" s="87">
        <v>41643</v>
      </c>
      <c r="H802" s="87">
        <v>41641</v>
      </c>
      <c r="I802" s="60" t="s">
        <v>1075</v>
      </c>
      <c r="J802" s="62">
        <v>166.11</v>
      </c>
      <c r="K802" s="62">
        <v>23.25</v>
      </c>
      <c r="L802" s="64">
        <v>189.36</v>
      </c>
      <c r="M802" s="82" t="str">
        <f t="shared" si="64"/>
        <v>DC</v>
      </c>
      <c r="N802" s="82" t="s">
        <v>971</v>
      </c>
      <c r="P802" s="75">
        <f>VLOOKUP(F802,[1]!REGTEaflewerdatum,4,0)</f>
        <v>41617</v>
      </c>
      <c r="Q802" s="91">
        <f t="shared" si="60"/>
        <v>41643</v>
      </c>
      <c r="T802" s="94">
        <f t="shared" si="61"/>
        <v>41662</v>
      </c>
      <c r="U802" s="80">
        <f t="shared" si="62"/>
        <v>19</v>
      </c>
      <c r="W802" s="95">
        <f t="shared" si="63"/>
        <v>19</v>
      </c>
    </row>
    <row r="803" spans="1:23" x14ac:dyDescent="0.5">
      <c r="A803" s="105" t="s">
        <v>284</v>
      </c>
      <c r="B803" s="63">
        <v>41663</v>
      </c>
      <c r="C803" s="60" t="s">
        <v>10</v>
      </c>
      <c r="D803" s="61">
        <v>14911</v>
      </c>
      <c r="E803" s="61"/>
      <c r="F803" s="61">
        <v>3122</v>
      </c>
      <c r="G803" s="87">
        <v>41643</v>
      </c>
      <c r="H803" s="87">
        <v>41641</v>
      </c>
      <c r="I803" s="60" t="s">
        <v>1162</v>
      </c>
      <c r="J803" s="62">
        <v>13882.21</v>
      </c>
      <c r="K803" s="62">
        <v>1923.18</v>
      </c>
      <c r="L803" s="64">
        <v>15805.39</v>
      </c>
      <c r="M803" s="82" t="str">
        <f t="shared" si="64"/>
        <v>DS</v>
      </c>
      <c r="N803" s="82" t="s">
        <v>971</v>
      </c>
      <c r="P803" s="75">
        <f>VLOOKUP(F803,[1]!REGTEaflewerdatum,4,0)</f>
        <v>41639</v>
      </c>
      <c r="Q803" s="91">
        <f t="shared" si="60"/>
        <v>41643</v>
      </c>
      <c r="T803" s="94">
        <f t="shared" si="61"/>
        <v>41673</v>
      </c>
      <c r="U803" s="80">
        <f t="shared" si="62"/>
        <v>30</v>
      </c>
      <c r="W803" s="95">
        <f t="shared" si="63"/>
        <v>41693</v>
      </c>
    </row>
    <row r="804" spans="1:23" x14ac:dyDescent="0.5">
      <c r="A804" s="105" t="s">
        <v>1211</v>
      </c>
      <c r="B804" s="63">
        <v>41649</v>
      </c>
      <c r="C804" s="60" t="s">
        <v>10</v>
      </c>
      <c r="D804" s="61">
        <v>14910</v>
      </c>
      <c r="E804" s="61"/>
      <c r="F804" s="61">
        <v>3150</v>
      </c>
      <c r="G804" s="87">
        <v>41643</v>
      </c>
      <c r="H804" s="87">
        <v>41642</v>
      </c>
      <c r="I804" s="60" t="s">
        <v>1177</v>
      </c>
      <c r="J804" s="62">
        <v>25345.66</v>
      </c>
      <c r="K804" s="62">
        <v>3548.4</v>
      </c>
      <c r="L804" s="64">
        <v>28894.06</v>
      </c>
      <c r="M804" s="82" t="str">
        <f t="shared" si="64"/>
        <v>DS</v>
      </c>
      <c r="N804" s="82" t="s">
        <v>971</v>
      </c>
      <c r="P804" s="75">
        <f>VLOOKUP(F804,[1]!REGTEaflewerdatum,4,0)</f>
        <v>41642</v>
      </c>
      <c r="Q804" s="91">
        <f t="shared" si="60"/>
        <v>41643</v>
      </c>
      <c r="T804" s="94">
        <f t="shared" si="61"/>
        <v>41673</v>
      </c>
      <c r="U804" s="80">
        <f t="shared" si="62"/>
        <v>30</v>
      </c>
      <c r="W804" s="95">
        <f t="shared" si="63"/>
        <v>41679</v>
      </c>
    </row>
    <row r="805" spans="1:23" hidden="1" x14ac:dyDescent="0.5">
      <c r="A805" s="105">
        <v>712297</v>
      </c>
      <c r="B805" s="63">
        <v>41649</v>
      </c>
      <c r="C805" s="60" t="s">
        <v>10</v>
      </c>
      <c r="D805" s="61">
        <v>15002</v>
      </c>
      <c r="E805" s="61"/>
      <c r="F805" s="61">
        <v>2910</v>
      </c>
      <c r="G805" s="63">
        <v>41645</v>
      </c>
      <c r="H805" s="63">
        <v>41644</v>
      </c>
      <c r="I805" s="60" t="s">
        <v>1075</v>
      </c>
      <c r="J805" s="62">
        <v>23903.65</v>
      </c>
      <c r="K805" s="62">
        <v>2548.83</v>
      </c>
      <c r="L805" s="64">
        <v>26452.48</v>
      </c>
      <c r="M805" s="82" t="str">
        <f t="shared" si="64"/>
        <v>DC</v>
      </c>
      <c r="N805" s="82" t="s">
        <v>971</v>
      </c>
      <c r="P805" s="75">
        <f>VLOOKUP(F805,[1]!REGTEaflewerdatum,4,0)</f>
        <v>41645</v>
      </c>
      <c r="Q805" s="91" t="str">
        <f t="shared" si="60"/>
        <v>ok</v>
      </c>
      <c r="T805" s="94">
        <f t="shared" si="61"/>
        <v>41664</v>
      </c>
      <c r="U805" s="80">
        <f t="shared" si="62"/>
        <v>19</v>
      </c>
      <c r="W805" s="95">
        <f t="shared" si="63"/>
        <v>41668</v>
      </c>
    </row>
    <row r="806" spans="1:23" hidden="1" x14ac:dyDescent="0.5">
      <c r="A806" s="105">
        <v>712298</v>
      </c>
      <c r="B806" s="63">
        <v>41649</v>
      </c>
      <c r="C806" s="60" t="s">
        <v>10</v>
      </c>
      <c r="D806" s="61">
        <v>15003</v>
      </c>
      <c r="E806" s="61"/>
      <c r="F806" s="61">
        <v>2910</v>
      </c>
      <c r="G806" s="63">
        <v>41645</v>
      </c>
      <c r="H806" s="63">
        <v>41644</v>
      </c>
      <c r="I806" s="60" t="s">
        <v>1075</v>
      </c>
      <c r="J806" s="62">
        <v>2451.96</v>
      </c>
      <c r="K806" s="62">
        <v>343.27</v>
      </c>
      <c r="L806" s="64">
        <v>2795.23</v>
      </c>
      <c r="M806" s="82" t="str">
        <f t="shared" si="64"/>
        <v>DC</v>
      </c>
      <c r="N806" s="82" t="s">
        <v>971</v>
      </c>
      <c r="P806" s="75">
        <f>VLOOKUP(F806,[1]!REGTEaflewerdatum,4,0)</f>
        <v>41645</v>
      </c>
      <c r="Q806" s="91" t="str">
        <f t="shared" si="60"/>
        <v>ok</v>
      </c>
      <c r="T806" s="94">
        <f t="shared" si="61"/>
        <v>41664</v>
      </c>
      <c r="U806" s="80">
        <f t="shared" si="62"/>
        <v>19</v>
      </c>
      <c r="W806" s="95">
        <f t="shared" si="63"/>
        <v>41668</v>
      </c>
    </row>
    <row r="807" spans="1:23" hidden="1" x14ac:dyDescent="0.5">
      <c r="A807" s="105">
        <v>712299</v>
      </c>
      <c r="B807" s="63">
        <v>41649</v>
      </c>
      <c r="C807" s="60" t="s">
        <v>10</v>
      </c>
      <c r="D807" s="61">
        <v>15004</v>
      </c>
      <c r="E807" s="61"/>
      <c r="F807" s="61">
        <v>3166</v>
      </c>
      <c r="G807" s="63">
        <v>41645</v>
      </c>
      <c r="H807" s="63">
        <v>41644</v>
      </c>
      <c r="I807" s="60" t="s">
        <v>1075</v>
      </c>
      <c r="J807" s="62">
        <v>89857.3</v>
      </c>
      <c r="K807" s="62">
        <v>11867.05</v>
      </c>
      <c r="L807" s="64">
        <v>101724.35</v>
      </c>
      <c r="M807" s="82" t="str">
        <f t="shared" si="64"/>
        <v>DC</v>
      </c>
      <c r="N807" s="82" t="s">
        <v>971</v>
      </c>
      <c r="P807" s="75">
        <f>VLOOKUP(F807,[1]!REGTEaflewerdatum,4,0)</f>
        <v>41645</v>
      </c>
      <c r="Q807" s="91" t="str">
        <f t="shared" si="60"/>
        <v>ok</v>
      </c>
      <c r="T807" s="94">
        <f t="shared" si="61"/>
        <v>41664</v>
      </c>
      <c r="U807" s="80">
        <f t="shared" si="62"/>
        <v>19</v>
      </c>
      <c r="W807" s="95">
        <f t="shared" si="63"/>
        <v>41668</v>
      </c>
    </row>
    <row r="808" spans="1:23" hidden="1" x14ac:dyDescent="0.5">
      <c r="A808" s="105">
        <v>712299</v>
      </c>
      <c r="B808" s="63"/>
      <c r="C808" s="60" t="s">
        <v>15</v>
      </c>
      <c r="D808" s="61">
        <v>15016</v>
      </c>
      <c r="E808" s="61"/>
      <c r="F808" s="61">
        <v>3166</v>
      </c>
      <c r="G808" s="63">
        <v>41645</v>
      </c>
      <c r="H808" s="63">
        <v>41644</v>
      </c>
      <c r="I808" s="60" t="s">
        <v>1075</v>
      </c>
      <c r="J808" s="62">
        <v>-574.47</v>
      </c>
      <c r="K808" s="62">
        <v>-80.430000000000007</v>
      </c>
      <c r="L808" s="64">
        <v>-654.9</v>
      </c>
      <c r="M808" s="82" t="str">
        <f t="shared" si="64"/>
        <v>DC</v>
      </c>
      <c r="P808" s="75">
        <f>VLOOKUP(F808,[1]!REGTEaflewerdatum,4,0)</f>
        <v>41645</v>
      </c>
      <c r="Q808" s="91" t="str">
        <f t="shared" si="60"/>
        <v>ok</v>
      </c>
      <c r="T808" s="94">
        <f t="shared" si="61"/>
        <v>41664</v>
      </c>
      <c r="U808" s="80">
        <f t="shared" si="62"/>
        <v>19</v>
      </c>
      <c r="W808" s="95">
        <f t="shared" si="63"/>
        <v>19</v>
      </c>
    </row>
    <row r="809" spans="1:23" hidden="1" x14ac:dyDescent="0.5">
      <c r="A809" s="105">
        <v>712952</v>
      </c>
      <c r="B809" s="63">
        <v>41649</v>
      </c>
      <c r="C809" s="60" t="s">
        <v>10</v>
      </c>
      <c r="D809" s="61">
        <v>15008</v>
      </c>
      <c r="E809" s="61"/>
      <c r="F809" s="61">
        <v>2910</v>
      </c>
      <c r="G809" s="63">
        <v>41645</v>
      </c>
      <c r="H809" s="63">
        <v>41644</v>
      </c>
      <c r="I809" s="60" t="s">
        <v>1075</v>
      </c>
      <c r="J809" s="62">
        <v>7969.34</v>
      </c>
      <c r="K809" s="62">
        <v>808.63</v>
      </c>
      <c r="L809" s="64">
        <v>8777.9699999999993</v>
      </c>
      <c r="M809" s="82" t="str">
        <f t="shared" si="64"/>
        <v>DC</v>
      </c>
      <c r="N809" s="82" t="s">
        <v>971</v>
      </c>
      <c r="P809" s="75">
        <f>VLOOKUP(F809,[1]!REGTEaflewerdatum,4,0)</f>
        <v>41645</v>
      </c>
      <c r="Q809" s="91" t="str">
        <f t="shared" si="60"/>
        <v>ok</v>
      </c>
      <c r="T809" s="94">
        <f t="shared" si="61"/>
        <v>41664</v>
      </c>
      <c r="U809" s="80">
        <f t="shared" si="62"/>
        <v>19</v>
      </c>
      <c r="W809" s="95">
        <f t="shared" si="63"/>
        <v>41668</v>
      </c>
    </row>
    <row r="810" spans="1:23" hidden="1" x14ac:dyDescent="0.5">
      <c r="A810" s="105">
        <v>712953</v>
      </c>
      <c r="B810" s="63">
        <v>41649</v>
      </c>
      <c r="C810" s="60" t="s">
        <v>10</v>
      </c>
      <c r="D810" s="61">
        <v>15009</v>
      </c>
      <c r="E810" s="61"/>
      <c r="F810" s="61">
        <v>2946</v>
      </c>
      <c r="G810" s="63">
        <v>41645</v>
      </c>
      <c r="H810" s="63">
        <v>41644</v>
      </c>
      <c r="I810" s="60" t="s">
        <v>1075</v>
      </c>
      <c r="J810" s="62">
        <v>2558.88</v>
      </c>
      <c r="K810" s="62">
        <v>358.24</v>
      </c>
      <c r="L810" s="64">
        <v>2917.12</v>
      </c>
      <c r="M810" s="82" t="str">
        <f t="shared" si="64"/>
        <v>DC</v>
      </c>
      <c r="N810" s="82" t="s">
        <v>971</v>
      </c>
      <c r="P810" s="75">
        <f>VLOOKUP(F810,[1]!REGTEaflewerdatum,4,0)</f>
        <v>41613</v>
      </c>
      <c r="Q810" s="91">
        <f t="shared" si="60"/>
        <v>41645</v>
      </c>
      <c r="T810" s="94">
        <f t="shared" si="61"/>
        <v>41664</v>
      </c>
      <c r="U810" s="80">
        <f t="shared" si="62"/>
        <v>19</v>
      </c>
      <c r="W810" s="95">
        <f t="shared" si="63"/>
        <v>41668</v>
      </c>
    </row>
    <row r="811" spans="1:23" hidden="1" x14ac:dyDescent="0.5">
      <c r="A811" s="105">
        <v>712954</v>
      </c>
      <c r="B811" s="63">
        <v>41649</v>
      </c>
      <c r="C811" s="60" t="s">
        <v>10</v>
      </c>
      <c r="D811" s="61">
        <v>15010</v>
      </c>
      <c r="E811" s="61"/>
      <c r="F811" s="61">
        <v>3151</v>
      </c>
      <c r="G811" s="63">
        <v>41645</v>
      </c>
      <c r="H811" s="63">
        <v>41644</v>
      </c>
      <c r="I811" s="60" t="s">
        <v>1075</v>
      </c>
      <c r="J811" s="62">
        <v>45339.3</v>
      </c>
      <c r="K811" s="62">
        <v>6347.5</v>
      </c>
      <c r="L811" s="64">
        <v>51686.8</v>
      </c>
      <c r="M811" s="82" t="str">
        <f t="shared" si="64"/>
        <v>DC</v>
      </c>
      <c r="N811" s="82" t="s">
        <v>971</v>
      </c>
      <c r="P811" s="75">
        <f>VLOOKUP(F811,[1]!REGTEaflewerdatum,4,0)</f>
        <v>41645</v>
      </c>
      <c r="Q811" s="91" t="str">
        <f t="shared" si="60"/>
        <v>ok</v>
      </c>
      <c r="T811" s="94">
        <f t="shared" si="61"/>
        <v>41664</v>
      </c>
      <c r="U811" s="80">
        <f t="shared" si="62"/>
        <v>19</v>
      </c>
      <c r="W811" s="95">
        <f t="shared" si="63"/>
        <v>41668</v>
      </c>
    </row>
    <row r="812" spans="1:23" hidden="1" x14ac:dyDescent="0.5">
      <c r="A812" s="105">
        <v>712955</v>
      </c>
      <c r="B812" s="63">
        <v>41649</v>
      </c>
      <c r="C812" s="60" t="s">
        <v>10</v>
      </c>
      <c r="D812" s="61">
        <v>15011</v>
      </c>
      <c r="E812" s="61"/>
      <c r="F812" s="61">
        <v>3147</v>
      </c>
      <c r="G812" s="63">
        <v>41645</v>
      </c>
      <c r="H812" s="63">
        <v>41644</v>
      </c>
      <c r="I812" s="60" t="s">
        <v>1075</v>
      </c>
      <c r="J812" s="62">
        <v>23268.799999999999</v>
      </c>
      <c r="K812" s="62">
        <v>2964.9</v>
      </c>
      <c r="L812" s="64">
        <v>26233.7</v>
      </c>
      <c r="M812" s="82" t="str">
        <f t="shared" si="64"/>
        <v>DC</v>
      </c>
      <c r="N812" s="82" t="s">
        <v>971</v>
      </c>
      <c r="P812" s="75">
        <f>VLOOKUP(F812,[1]!REGTEaflewerdatum,4,0)</f>
        <v>41645</v>
      </c>
      <c r="Q812" s="91" t="str">
        <f t="shared" si="60"/>
        <v>ok</v>
      </c>
      <c r="T812" s="94">
        <f t="shared" si="61"/>
        <v>41664</v>
      </c>
      <c r="U812" s="80">
        <f t="shared" si="62"/>
        <v>19</v>
      </c>
      <c r="W812" s="95">
        <f t="shared" si="63"/>
        <v>41668</v>
      </c>
    </row>
    <row r="813" spans="1:23" hidden="1" x14ac:dyDescent="0.5">
      <c r="A813" s="105">
        <v>712956</v>
      </c>
      <c r="B813" s="63">
        <v>41649</v>
      </c>
      <c r="C813" s="60" t="s">
        <v>10</v>
      </c>
      <c r="D813" s="61">
        <v>15012</v>
      </c>
      <c r="E813" s="61"/>
      <c r="F813" s="61">
        <v>3148</v>
      </c>
      <c r="G813" s="63">
        <v>41645</v>
      </c>
      <c r="H813" s="63">
        <v>41644</v>
      </c>
      <c r="I813" s="60" t="s">
        <v>1075</v>
      </c>
      <c r="J813" s="62">
        <v>1476</v>
      </c>
      <c r="K813" s="62">
        <v>0</v>
      </c>
      <c r="L813" s="64">
        <v>1476</v>
      </c>
      <c r="M813" s="82" t="str">
        <f t="shared" si="64"/>
        <v>DC</v>
      </c>
      <c r="N813" s="82" t="s">
        <v>971</v>
      </c>
      <c r="P813" s="75">
        <f>VLOOKUP(F813,[1]!REGTEaflewerdatum,4,0)</f>
        <v>41645</v>
      </c>
      <c r="Q813" s="91" t="str">
        <f t="shared" si="60"/>
        <v>ok</v>
      </c>
      <c r="T813" s="94">
        <f t="shared" si="61"/>
        <v>41664</v>
      </c>
      <c r="U813" s="80">
        <f t="shared" si="62"/>
        <v>19</v>
      </c>
      <c r="W813" s="95">
        <f t="shared" si="63"/>
        <v>41668</v>
      </c>
    </row>
    <row r="814" spans="1:23" hidden="1" x14ac:dyDescent="0.5">
      <c r="A814" s="105">
        <v>712957</v>
      </c>
      <c r="B814" s="63">
        <v>41649</v>
      </c>
      <c r="C814" s="60" t="s">
        <v>10</v>
      </c>
      <c r="D814" s="61">
        <v>15005</v>
      </c>
      <c r="E814" s="61"/>
      <c r="F814" s="61">
        <v>3147</v>
      </c>
      <c r="G814" s="63">
        <v>41645</v>
      </c>
      <c r="H814" s="63">
        <v>41644</v>
      </c>
      <c r="I814" s="60" t="s">
        <v>1075</v>
      </c>
      <c r="J814" s="62">
        <v>4718.13</v>
      </c>
      <c r="K814" s="62">
        <v>274.89</v>
      </c>
      <c r="L814" s="64">
        <v>4993.0200000000004</v>
      </c>
      <c r="M814" s="82" t="str">
        <f t="shared" si="64"/>
        <v>DC</v>
      </c>
      <c r="N814" s="82" t="s">
        <v>971</v>
      </c>
      <c r="P814" s="75">
        <f>VLOOKUP(F814,[1]!REGTEaflewerdatum,4,0)</f>
        <v>41645</v>
      </c>
      <c r="Q814" s="91" t="str">
        <f t="shared" si="60"/>
        <v>ok</v>
      </c>
      <c r="T814" s="94">
        <f t="shared" si="61"/>
        <v>41664</v>
      </c>
      <c r="U814" s="80">
        <f t="shared" si="62"/>
        <v>19</v>
      </c>
      <c r="W814" s="95">
        <f t="shared" si="63"/>
        <v>41668</v>
      </c>
    </row>
    <row r="815" spans="1:23" hidden="1" x14ac:dyDescent="0.5">
      <c r="A815" s="105">
        <v>712958</v>
      </c>
      <c r="B815" s="63">
        <v>41649</v>
      </c>
      <c r="C815" s="60" t="s">
        <v>10</v>
      </c>
      <c r="D815" s="61">
        <v>15006</v>
      </c>
      <c r="E815" s="61"/>
      <c r="F815" s="61">
        <v>3148</v>
      </c>
      <c r="G815" s="63">
        <v>41645</v>
      </c>
      <c r="H815" s="63">
        <v>41644</v>
      </c>
      <c r="I815" s="60" t="s">
        <v>1075</v>
      </c>
      <c r="J815" s="62">
        <v>8197.24</v>
      </c>
      <c r="K815" s="62">
        <v>0</v>
      </c>
      <c r="L815" s="64">
        <v>8197.24</v>
      </c>
      <c r="M815" s="82" t="str">
        <f t="shared" si="64"/>
        <v>DC</v>
      </c>
      <c r="N815" s="82" t="s">
        <v>971</v>
      </c>
      <c r="P815" s="75">
        <f>VLOOKUP(F815,[1]!REGTEaflewerdatum,4,0)</f>
        <v>41645</v>
      </c>
      <c r="Q815" s="91" t="str">
        <f t="shared" si="60"/>
        <v>ok</v>
      </c>
      <c r="T815" s="94">
        <f t="shared" si="61"/>
        <v>41664</v>
      </c>
      <c r="U815" s="80">
        <f t="shared" si="62"/>
        <v>19</v>
      </c>
      <c r="W815" s="95">
        <f t="shared" si="63"/>
        <v>41668</v>
      </c>
    </row>
    <row r="816" spans="1:23" hidden="1" x14ac:dyDescent="0.5">
      <c r="A816" s="105">
        <v>712959</v>
      </c>
      <c r="B816" s="63">
        <v>41649</v>
      </c>
      <c r="C816" s="60" t="s">
        <v>10</v>
      </c>
      <c r="D816" s="61">
        <v>15007</v>
      </c>
      <c r="E816" s="61"/>
      <c r="F816" s="61">
        <v>2713</v>
      </c>
      <c r="G816" s="63">
        <v>41645</v>
      </c>
      <c r="H816" s="63">
        <v>41644</v>
      </c>
      <c r="I816" s="60" t="s">
        <v>1075</v>
      </c>
      <c r="J816" s="62">
        <v>3807</v>
      </c>
      <c r="K816" s="62">
        <v>532.98</v>
      </c>
      <c r="L816" s="64">
        <v>4339.9799999999996</v>
      </c>
      <c r="M816" s="82" t="str">
        <f t="shared" si="64"/>
        <v>DC</v>
      </c>
      <c r="N816" s="82" t="s">
        <v>971</v>
      </c>
      <c r="P816" s="75">
        <f>VLOOKUP(F816,[1]!REGTEaflewerdatum,4,0)</f>
        <v>41579</v>
      </c>
      <c r="Q816" s="91">
        <f t="shared" si="60"/>
        <v>41645</v>
      </c>
      <c r="T816" s="94">
        <f t="shared" si="61"/>
        <v>41664</v>
      </c>
      <c r="U816" s="80">
        <f t="shared" si="62"/>
        <v>19</v>
      </c>
      <c r="W816" s="95">
        <f t="shared" si="63"/>
        <v>41668</v>
      </c>
    </row>
    <row r="817" spans="1:23" hidden="1" x14ac:dyDescent="0.5">
      <c r="A817" s="105" t="s">
        <v>1212</v>
      </c>
      <c r="B817" s="63"/>
      <c r="C817" s="60" t="s">
        <v>10</v>
      </c>
      <c r="D817" s="61">
        <v>14986</v>
      </c>
      <c r="E817" s="61"/>
      <c r="F817" s="61">
        <v>3180</v>
      </c>
      <c r="G817" s="63">
        <v>41645</v>
      </c>
      <c r="H817" s="63">
        <v>41645</v>
      </c>
      <c r="I817" s="60" t="s">
        <v>1154</v>
      </c>
      <c r="J817" s="62">
        <v>500</v>
      </c>
      <c r="K817" s="62">
        <v>0</v>
      </c>
      <c r="L817" s="64">
        <v>500</v>
      </c>
      <c r="M817" s="82" t="str">
        <f t="shared" si="64"/>
        <v>DI</v>
      </c>
      <c r="N817" s="82" t="s">
        <v>971</v>
      </c>
      <c r="P817" s="75">
        <f>VLOOKUP(F817,[1]!REGTEaflewerdatum,4,0)</f>
        <v>41645</v>
      </c>
      <c r="Q817" s="91" t="str">
        <f t="shared" si="60"/>
        <v>ok</v>
      </c>
      <c r="R817" s="92" t="s">
        <v>329</v>
      </c>
      <c r="S817" s="93">
        <f>G817</f>
        <v>41645</v>
      </c>
      <c r="T817" s="94">
        <f t="shared" si="61"/>
        <v>41647</v>
      </c>
      <c r="U817" s="80">
        <f t="shared" si="62"/>
        <v>2</v>
      </c>
      <c r="W817" s="95">
        <f t="shared" si="63"/>
        <v>2</v>
      </c>
    </row>
    <row r="818" spans="1:23" x14ac:dyDescent="0.5">
      <c r="A818" s="125">
        <v>91189891</v>
      </c>
      <c r="B818" s="126">
        <v>41656</v>
      </c>
      <c r="C818" s="127" t="s">
        <v>10</v>
      </c>
      <c r="D818" s="128">
        <v>14968</v>
      </c>
      <c r="E818" s="128"/>
      <c r="F818" s="128">
        <v>3210</v>
      </c>
      <c r="G818" s="126">
        <v>41645</v>
      </c>
      <c r="H818" s="63">
        <v>41648</v>
      </c>
      <c r="I818" s="60" t="s">
        <v>1213</v>
      </c>
      <c r="J818" s="62">
        <v>1827</v>
      </c>
      <c r="K818" s="62">
        <v>255.78</v>
      </c>
      <c r="L818" s="64">
        <v>2082.7800000000002</v>
      </c>
      <c r="M818" s="82" t="str">
        <f t="shared" si="64"/>
        <v>DS</v>
      </c>
      <c r="N818" s="82" t="s">
        <v>971</v>
      </c>
      <c r="P818" s="75">
        <f>VLOOKUP(F818,[1]!REGTEaflewerdatum,4,0)</f>
        <v>41648</v>
      </c>
      <c r="Q818" s="91">
        <f t="shared" si="60"/>
        <v>41645</v>
      </c>
      <c r="T818" s="94">
        <f t="shared" si="61"/>
        <v>41675</v>
      </c>
      <c r="U818" s="80">
        <f t="shared" si="62"/>
        <v>30</v>
      </c>
      <c r="W818" s="95">
        <f t="shared" si="63"/>
        <v>41686</v>
      </c>
    </row>
    <row r="819" spans="1:23" x14ac:dyDescent="0.5">
      <c r="A819" s="105">
        <v>64998</v>
      </c>
      <c r="B819" s="63">
        <v>41649</v>
      </c>
      <c r="C819" s="60" t="s">
        <v>10</v>
      </c>
      <c r="D819" s="61">
        <v>14988</v>
      </c>
      <c r="E819" s="61"/>
      <c r="F819" s="61">
        <v>3162</v>
      </c>
      <c r="G819" s="63">
        <v>41645</v>
      </c>
      <c r="H819" s="63">
        <v>41645</v>
      </c>
      <c r="I819" s="60" t="s">
        <v>1116</v>
      </c>
      <c r="J819" s="62">
        <v>432</v>
      </c>
      <c r="K819" s="62">
        <v>12.1</v>
      </c>
      <c r="L819" s="64">
        <v>444.1</v>
      </c>
      <c r="M819" s="82" t="str">
        <f t="shared" si="64"/>
        <v>DS</v>
      </c>
      <c r="N819" s="82" t="s">
        <v>971</v>
      </c>
      <c r="P819" s="75">
        <f>VLOOKUP(F819,[1]!REGTEaflewerdatum,4,0)</f>
        <v>41663</v>
      </c>
      <c r="Q819" s="91">
        <f t="shared" si="60"/>
        <v>41645</v>
      </c>
      <c r="T819" s="94">
        <f t="shared" si="61"/>
        <v>41675</v>
      </c>
      <c r="U819" s="80">
        <f t="shared" si="62"/>
        <v>30</v>
      </c>
      <c r="W819" s="95">
        <f t="shared" si="63"/>
        <v>41679</v>
      </c>
    </row>
    <row r="820" spans="1:23" x14ac:dyDescent="0.5">
      <c r="A820" s="125">
        <v>1210485355</v>
      </c>
      <c r="B820" s="126">
        <v>41656</v>
      </c>
      <c r="C820" s="127" t="s">
        <v>10</v>
      </c>
      <c r="D820" s="128">
        <v>14983</v>
      </c>
      <c r="E820" s="128"/>
      <c r="F820" s="128">
        <v>3170</v>
      </c>
      <c r="G820" s="126">
        <v>41645</v>
      </c>
      <c r="H820" s="63">
        <v>41645</v>
      </c>
      <c r="I820" s="60" t="s">
        <v>1105</v>
      </c>
      <c r="J820" s="62">
        <v>35722.230000000003</v>
      </c>
      <c r="K820" s="62">
        <v>5001.1099999999997</v>
      </c>
      <c r="L820" s="64">
        <v>40723.339999999997</v>
      </c>
      <c r="M820" s="82" t="str">
        <f t="shared" si="64"/>
        <v>DS</v>
      </c>
      <c r="N820" s="82" t="s">
        <v>971</v>
      </c>
      <c r="P820" s="75">
        <f>VLOOKUP(F820,[1]!REGTEaflewerdatum,4,0)</f>
        <v>41645</v>
      </c>
      <c r="Q820" s="91" t="str">
        <f t="shared" si="60"/>
        <v>ok</v>
      </c>
      <c r="T820" s="94">
        <f t="shared" si="61"/>
        <v>41675</v>
      </c>
      <c r="U820" s="80">
        <f t="shared" si="62"/>
        <v>30</v>
      </c>
      <c r="W820" s="95">
        <f t="shared" si="63"/>
        <v>41686</v>
      </c>
    </row>
    <row r="821" spans="1:23" x14ac:dyDescent="0.5">
      <c r="A821" s="125">
        <v>1210487204</v>
      </c>
      <c r="B821" s="126">
        <v>41656</v>
      </c>
      <c r="C821" s="127" t="s">
        <v>10</v>
      </c>
      <c r="D821" s="128">
        <v>14984</v>
      </c>
      <c r="E821" s="128"/>
      <c r="F821" s="128">
        <v>3170</v>
      </c>
      <c r="G821" s="126">
        <v>41645</v>
      </c>
      <c r="H821" s="63">
        <v>41645</v>
      </c>
      <c r="I821" s="60" t="s">
        <v>1105</v>
      </c>
      <c r="J821" s="62">
        <v>41627.379999999997</v>
      </c>
      <c r="K821" s="62">
        <v>5827.83</v>
      </c>
      <c r="L821" s="64">
        <v>47455.21</v>
      </c>
      <c r="M821" s="82" t="str">
        <f t="shared" si="64"/>
        <v>DS</v>
      </c>
      <c r="N821" s="82" t="s">
        <v>971</v>
      </c>
      <c r="P821" s="75">
        <f>VLOOKUP(F821,[1]!REGTEaflewerdatum,4,0)</f>
        <v>41645</v>
      </c>
      <c r="Q821" s="91" t="str">
        <f t="shared" si="60"/>
        <v>ok</v>
      </c>
      <c r="T821" s="94">
        <f t="shared" si="61"/>
        <v>41675</v>
      </c>
      <c r="U821" s="80">
        <f t="shared" si="62"/>
        <v>30</v>
      </c>
      <c r="W821" s="95">
        <f t="shared" si="63"/>
        <v>41686</v>
      </c>
    </row>
    <row r="822" spans="1:23" x14ac:dyDescent="0.5">
      <c r="A822" s="105">
        <v>649022</v>
      </c>
      <c r="B822" s="63">
        <v>41663</v>
      </c>
      <c r="C822" s="60" t="s">
        <v>10</v>
      </c>
      <c r="D822" s="61">
        <v>14989</v>
      </c>
      <c r="E822" s="61"/>
      <c r="F822" s="61">
        <v>3188</v>
      </c>
      <c r="G822" s="63">
        <v>41645</v>
      </c>
      <c r="H822" s="63">
        <v>41645</v>
      </c>
      <c r="I822" s="60" t="s">
        <v>1112</v>
      </c>
      <c r="J822" s="62">
        <v>1071.54</v>
      </c>
      <c r="K822" s="62">
        <v>150.02000000000001</v>
      </c>
      <c r="L822" s="64">
        <v>1221.56</v>
      </c>
      <c r="M822" s="82" t="str">
        <f t="shared" si="64"/>
        <v>DS</v>
      </c>
      <c r="N822" s="82" t="s">
        <v>971</v>
      </c>
      <c r="P822" s="75">
        <f>VLOOKUP(F822,[1]!REGTEaflewerdatum,4,0)</f>
        <v>41645</v>
      </c>
      <c r="Q822" s="91" t="str">
        <f t="shared" si="60"/>
        <v>ok</v>
      </c>
      <c r="T822" s="94">
        <f t="shared" si="61"/>
        <v>41675</v>
      </c>
      <c r="U822" s="80">
        <f t="shared" si="62"/>
        <v>30</v>
      </c>
      <c r="W822" s="95">
        <f t="shared" si="63"/>
        <v>41693</v>
      </c>
    </row>
    <row r="823" spans="1:23" hidden="1" x14ac:dyDescent="0.5">
      <c r="A823" s="105" t="s">
        <v>1214</v>
      </c>
      <c r="B823" s="63"/>
      <c r="C823" s="60" t="s">
        <v>10</v>
      </c>
      <c r="D823" s="61">
        <v>14992</v>
      </c>
      <c r="E823" s="61"/>
      <c r="F823" s="61">
        <v>3196</v>
      </c>
      <c r="G823" s="63">
        <v>41646</v>
      </c>
      <c r="H823" s="63">
        <v>41645</v>
      </c>
      <c r="I823" s="60" t="s">
        <v>1154</v>
      </c>
      <c r="J823" s="62">
        <v>200</v>
      </c>
      <c r="K823" s="62">
        <v>0</v>
      </c>
      <c r="L823" s="64">
        <v>200</v>
      </c>
      <c r="M823" s="82" t="str">
        <f t="shared" si="64"/>
        <v>DI</v>
      </c>
      <c r="N823" s="82" t="s">
        <v>971</v>
      </c>
      <c r="P823" s="75">
        <f>VLOOKUP(F823,[1]!REGTEaflewerdatum,4,0)</f>
        <v>41646</v>
      </c>
      <c r="Q823" s="91" t="str">
        <f t="shared" si="60"/>
        <v>ok</v>
      </c>
      <c r="R823" s="92" t="s">
        <v>329</v>
      </c>
      <c r="S823" s="93">
        <f>G823</f>
        <v>41646</v>
      </c>
      <c r="T823" s="94">
        <f t="shared" si="61"/>
        <v>41648</v>
      </c>
      <c r="U823" s="80">
        <f t="shared" si="62"/>
        <v>2</v>
      </c>
      <c r="W823" s="95">
        <f t="shared" si="63"/>
        <v>2</v>
      </c>
    </row>
    <row r="824" spans="1:23" hidden="1" x14ac:dyDescent="0.5">
      <c r="A824" s="105" t="s">
        <v>1215</v>
      </c>
      <c r="B824" s="63"/>
      <c r="C824" s="60" t="s">
        <v>10</v>
      </c>
      <c r="D824" s="61">
        <v>14991</v>
      </c>
      <c r="E824" s="61"/>
      <c r="F824" s="61">
        <v>3195</v>
      </c>
      <c r="G824" s="63">
        <v>41646</v>
      </c>
      <c r="H824" s="63">
        <v>41645</v>
      </c>
      <c r="I824" s="60" t="s">
        <v>1121</v>
      </c>
      <c r="J824" s="62">
        <v>1098.2</v>
      </c>
      <c r="K824" s="62">
        <v>0</v>
      </c>
      <c r="L824" s="64">
        <v>1098.2</v>
      </c>
      <c r="M824" s="82" t="str">
        <f t="shared" si="64"/>
        <v>DI</v>
      </c>
      <c r="N824" s="82" t="s">
        <v>971</v>
      </c>
      <c r="P824" s="75">
        <f>VLOOKUP(F824,[1]!REGTEaflewerdatum,4,0)</f>
        <v>41646</v>
      </c>
      <c r="Q824" s="91" t="str">
        <f t="shared" si="60"/>
        <v>ok</v>
      </c>
      <c r="R824" s="92" t="s">
        <v>329</v>
      </c>
      <c r="S824" s="93">
        <f>G824</f>
        <v>41646</v>
      </c>
      <c r="T824" s="94">
        <f t="shared" si="61"/>
        <v>41653</v>
      </c>
      <c r="U824" s="80">
        <f t="shared" si="62"/>
        <v>7</v>
      </c>
      <c r="W824" s="95">
        <f t="shared" si="63"/>
        <v>7</v>
      </c>
    </row>
    <row r="825" spans="1:23" x14ac:dyDescent="0.5">
      <c r="A825" s="105" t="s">
        <v>295</v>
      </c>
      <c r="B825" s="63">
        <v>41649</v>
      </c>
      <c r="C825" s="60" t="s">
        <v>10</v>
      </c>
      <c r="D825" s="61">
        <v>14981</v>
      </c>
      <c r="E825" s="61"/>
      <c r="F825" s="61">
        <v>3197</v>
      </c>
      <c r="G825" s="63">
        <v>41646</v>
      </c>
      <c r="H825" s="63">
        <v>41646</v>
      </c>
      <c r="I825" s="60" t="s">
        <v>1107</v>
      </c>
      <c r="J825" s="62">
        <v>1124.74</v>
      </c>
      <c r="K825" s="62">
        <v>157.47</v>
      </c>
      <c r="L825" s="64">
        <v>1282.21</v>
      </c>
      <c r="M825" s="82" t="str">
        <f t="shared" si="64"/>
        <v>DS</v>
      </c>
      <c r="N825" s="82" t="s">
        <v>971</v>
      </c>
      <c r="P825" s="75">
        <f>VLOOKUP(F825,[1]!REGTEaflewerdatum,4,0)</f>
        <v>41646</v>
      </c>
      <c r="Q825" s="91" t="str">
        <f t="shared" si="60"/>
        <v>ok</v>
      </c>
      <c r="T825" s="94">
        <f t="shared" si="61"/>
        <v>41676</v>
      </c>
      <c r="U825" s="80">
        <f t="shared" si="62"/>
        <v>30</v>
      </c>
      <c r="W825" s="95">
        <f t="shared" si="63"/>
        <v>41679</v>
      </c>
    </row>
    <row r="826" spans="1:23" x14ac:dyDescent="0.5">
      <c r="A826" s="105" t="s">
        <v>296</v>
      </c>
      <c r="B826" s="63">
        <v>41649</v>
      </c>
      <c r="C826" s="60" t="s">
        <v>10</v>
      </c>
      <c r="D826" s="61">
        <v>14982</v>
      </c>
      <c r="E826" s="61"/>
      <c r="F826" s="61">
        <v>3197</v>
      </c>
      <c r="G826" s="63">
        <v>41646</v>
      </c>
      <c r="H826" s="63">
        <v>41646</v>
      </c>
      <c r="I826" s="60" t="s">
        <v>1107</v>
      </c>
      <c r="J826" s="62">
        <v>531.25</v>
      </c>
      <c r="K826" s="62">
        <v>74.38</v>
      </c>
      <c r="L826" s="64">
        <v>605.63</v>
      </c>
      <c r="M826" s="82" t="str">
        <f t="shared" si="64"/>
        <v>DS</v>
      </c>
      <c r="N826" s="82" t="s">
        <v>971</v>
      </c>
      <c r="P826" s="75">
        <f>VLOOKUP(F826,[1]!REGTEaflewerdatum,4,0)</f>
        <v>41646</v>
      </c>
      <c r="Q826" s="91" t="str">
        <f t="shared" si="60"/>
        <v>ok</v>
      </c>
      <c r="T826" s="94">
        <f t="shared" si="61"/>
        <v>41676</v>
      </c>
      <c r="U826" s="80">
        <f t="shared" si="62"/>
        <v>30</v>
      </c>
      <c r="W826" s="95">
        <f t="shared" si="63"/>
        <v>41679</v>
      </c>
    </row>
    <row r="827" spans="1:23" x14ac:dyDescent="0.5">
      <c r="A827" s="105">
        <v>11879598</v>
      </c>
      <c r="B827" s="63">
        <v>41649</v>
      </c>
      <c r="C827" s="60" t="s">
        <v>10</v>
      </c>
      <c r="D827" s="61">
        <v>14917</v>
      </c>
      <c r="E827" s="61"/>
      <c r="F827" s="61">
        <v>3183</v>
      </c>
      <c r="G827" s="63">
        <v>41646</v>
      </c>
      <c r="H827" s="63">
        <v>41645</v>
      </c>
      <c r="I827" s="60" t="s">
        <v>1113</v>
      </c>
      <c r="J827" s="62">
        <v>4483.45</v>
      </c>
      <c r="K827" s="62">
        <v>309.36</v>
      </c>
      <c r="L827" s="64">
        <v>4792.8100000000004</v>
      </c>
      <c r="M827" s="82" t="str">
        <f t="shared" si="64"/>
        <v>DS</v>
      </c>
      <c r="N827" s="82" t="s">
        <v>971</v>
      </c>
      <c r="P827" s="75">
        <f>VLOOKUP(F827,[1]!REGTEaflewerdatum,4,0)</f>
        <v>41646</v>
      </c>
      <c r="Q827" s="91" t="str">
        <f t="shared" si="60"/>
        <v>ok</v>
      </c>
      <c r="T827" s="94">
        <f t="shared" si="61"/>
        <v>41676</v>
      </c>
      <c r="U827" s="80">
        <f t="shared" si="62"/>
        <v>30</v>
      </c>
      <c r="W827" s="95">
        <f t="shared" si="63"/>
        <v>41679</v>
      </c>
    </row>
    <row r="828" spans="1:23" x14ac:dyDescent="0.5">
      <c r="A828" s="105">
        <v>8170333670</v>
      </c>
      <c r="B828" s="63">
        <v>41649</v>
      </c>
      <c r="C828" s="60" t="s">
        <v>10</v>
      </c>
      <c r="D828" s="61">
        <v>14918</v>
      </c>
      <c r="E828" s="61"/>
      <c r="F828" s="61">
        <v>3184</v>
      </c>
      <c r="G828" s="63">
        <v>41646</v>
      </c>
      <c r="H828" s="63">
        <v>41645</v>
      </c>
      <c r="I828" s="60" t="s">
        <v>26</v>
      </c>
      <c r="J828" s="62">
        <v>7619.57</v>
      </c>
      <c r="K828" s="62">
        <v>750.97</v>
      </c>
      <c r="L828" s="64">
        <v>8370.5400000000009</v>
      </c>
      <c r="M828" s="82" t="str">
        <f t="shared" si="64"/>
        <v>DS</v>
      </c>
      <c r="N828" s="82" t="s">
        <v>971</v>
      </c>
      <c r="P828" s="75">
        <f>VLOOKUP(F828,[1]!REGTEaflewerdatum,4,0)</f>
        <v>41646</v>
      </c>
      <c r="Q828" s="91" t="str">
        <f t="shared" si="60"/>
        <v>ok</v>
      </c>
      <c r="T828" s="94">
        <f t="shared" si="61"/>
        <v>41676</v>
      </c>
      <c r="U828" s="80">
        <f t="shared" si="62"/>
        <v>30</v>
      </c>
      <c r="W828" s="95">
        <f t="shared" si="63"/>
        <v>41679</v>
      </c>
    </row>
    <row r="829" spans="1:23" x14ac:dyDescent="0.5">
      <c r="A829" s="105">
        <v>8170333670</v>
      </c>
      <c r="B829" s="63"/>
      <c r="C829" s="60" t="s">
        <v>15</v>
      </c>
      <c r="D829" s="61">
        <v>14980</v>
      </c>
      <c r="E829" s="61"/>
      <c r="F829" s="61">
        <v>3184</v>
      </c>
      <c r="G829" s="63">
        <v>41646</v>
      </c>
      <c r="H829" s="63">
        <v>41645</v>
      </c>
      <c r="I829" s="60" t="s">
        <v>26</v>
      </c>
      <c r="J829" s="62">
        <v>-34.74</v>
      </c>
      <c r="K829" s="62">
        <v>-4.8600000000000003</v>
      </c>
      <c r="L829" s="64">
        <v>-39.6</v>
      </c>
      <c r="M829" s="82" t="str">
        <f t="shared" si="64"/>
        <v>DS</v>
      </c>
      <c r="P829" s="75">
        <f>VLOOKUP(F829,[1]!REGTEaflewerdatum,4,0)</f>
        <v>41646</v>
      </c>
      <c r="Q829" s="91" t="str">
        <f t="shared" ref="Q829:Q892" si="65">IF(P829=G829,"ok",G829)</f>
        <v>ok</v>
      </c>
      <c r="T829" s="94">
        <f t="shared" si="61"/>
        <v>41676</v>
      </c>
      <c r="U829" s="80">
        <f t="shared" si="62"/>
        <v>30</v>
      </c>
      <c r="W829" s="95">
        <f t="shared" si="63"/>
        <v>30</v>
      </c>
    </row>
    <row r="830" spans="1:23" x14ac:dyDescent="0.5">
      <c r="A830" s="105" t="s">
        <v>290</v>
      </c>
      <c r="B830" s="63">
        <v>41649</v>
      </c>
      <c r="C830" s="60" t="s">
        <v>10</v>
      </c>
      <c r="D830" s="61">
        <v>14985</v>
      </c>
      <c r="E830" s="61"/>
      <c r="F830" s="61">
        <v>3181</v>
      </c>
      <c r="G830" s="63">
        <v>41646</v>
      </c>
      <c r="H830" s="63">
        <v>41646</v>
      </c>
      <c r="I830" s="60" t="s">
        <v>1166</v>
      </c>
      <c r="J830" s="62">
        <v>3749.28</v>
      </c>
      <c r="K830" s="62">
        <v>184.72</v>
      </c>
      <c r="L830" s="64">
        <v>3934</v>
      </c>
      <c r="M830" s="82" t="str">
        <f t="shared" si="64"/>
        <v>DS</v>
      </c>
      <c r="N830" s="82" t="s">
        <v>971</v>
      </c>
      <c r="P830" s="75">
        <f>VLOOKUP(F830,[1]!REGTEaflewerdatum,4,0)</f>
        <v>41646</v>
      </c>
      <c r="Q830" s="91" t="str">
        <f t="shared" si="65"/>
        <v>ok</v>
      </c>
      <c r="T830" s="94">
        <f t="shared" ref="T830:T893" si="66">G830+U830</f>
        <v>41676</v>
      </c>
      <c r="U830" s="80">
        <f t="shared" ref="U830:U893" si="67">VLOOKUP(I830,verskaffersterme,2,0)</f>
        <v>30</v>
      </c>
      <c r="W830" s="95">
        <f t="shared" ref="W830:W893" si="68">B830+U830</f>
        <v>41679</v>
      </c>
    </row>
    <row r="831" spans="1:23" x14ac:dyDescent="0.5">
      <c r="A831" s="105">
        <v>6038233682</v>
      </c>
      <c r="B831" s="63">
        <v>41649</v>
      </c>
      <c r="C831" s="60" t="s">
        <v>10</v>
      </c>
      <c r="D831" s="61">
        <v>14916</v>
      </c>
      <c r="E831" s="61"/>
      <c r="F831" s="61">
        <v>3163</v>
      </c>
      <c r="G831" s="63">
        <v>41646</v>
      </c>
      <c r="H831" s="63">
        <v>41646</v>
      </c>
      <c r="I831" s="60" t="s">
        <v>1109</v>
      </c>
      <c r="J831" s="62">
        <v>524.46</v>
      </c>
      <c r="K831" s="62">
        <v>37.14</v>
      </c>
      <c r="L831" s="64">
        <v>561.6</v>
      </c>
      <c r="M831" s="82" t="str">
        <f t="shared" si="64"/>
        <v>DS</v>
      </c>
      <c r="N831" s="82" t="s">
        <v>971</v>
      </c>
      <c r="P831" s="75">
        <f>VLOOKUP(F831,[1]!REGTEaflewerdatum,4,0)</f>
        <v>0</v>
      </c>
      <c r="Q831" s="91">
        <f t="shared" si="65"/>
        <v>41646</v>
      </c>
      <c r="T831" s="94">
        <f t="shared" si="66"/>
        <v>41676</v>
      </c>
      <c r="U831" s="80">
        <f t="shared" si="67"/>
        <v>30</v>
      </c>
      <c r="W831" s="95">
        <f t="shared" si="68"/>
        <v>41679</v>
      </c>
    </row>
    <row r="832" spans="1:23" x14ac:dyDescent="0.5">
      <c r="A832" s="125">
        <v>238538</v>
      </c>
      <c r="B832" s="126">
        <v>41656</v>
      </c>
      <c r="C832" s="127" t="s">
        <v>10</v>
      </c>
      <c r="D832" s="128">
        <v>14990</v>
      </c>
      <c r="E832" s="128"/>
      <c r="F832" s="128">
        <v>3161</v>
      </c>
      <c r="G832" s="126">
        <v>41646</v>
      </c>
      <c r="H832" s="63">
        <v>41646</v>
      </c>
      <c r="I832" s="60" t="s">
        <v>1114</v>
      </c>
      <c r="J832" s="62">
        <v>522.36</v>
      </c>
      <c r="K832" s="62">
        <v>36.590000000000003</v>
      </c>
      <c r="L832" s="64">
        <v>558.95000000000005</v>
      </c>
      <c r="M832" s="82" t="str">
        <f t="shared" si="64"/>
        <v>DS</v>
      </c>
      <c r="N832" s="82" t="s">
        <v>971</v>
      </c>
      <c r="P832" s="75">
        <f>VLOOKUP(F832,[1]!REGTEaflewerdatum,4,0)</f>
        <v>41666</v>
      </c>
      <c r="Q832" s="91">
        <f t="shared" si="65"/>
        <v>41646</v>
      </c>
      <c r="T832" s="94">
        <f t="shared" si="66"/>
        <v>41676</v>
      </c>
      <c r="U832" s="80">
        <f t="shared" si="67"/>
        <v>30</v>
      </c>
      <c r="W832" s="95">
        <f t="shared" si="68"/>
        <v>41686</v>
      </c>
    </row>
    <row r="833" spans="1:23" x14ac:dyDescent="0.5">
      <c r="A833" s="105" t="s">
        <v>297</v>
      </c>
      <c r="B833" s="63">
        <v>41649</v>
      </c>
      <c r="C833" s="60" t="s">
        <v>10</v>
      </c>
      <c r="D833" s="61">
        <v>14987</v>
      </c>
      <c r="E833" s="61"/>
      <c r="F833" s="61">
        <v>3186</v>
      </c>
      <c r="G833" s="63">
        <v>41646</v>
      </c>
      <c r="H833" s="63">
        <v>41646</v>
      </c>
      <c r="I833" s="60" t="s">
        <v>1177</v>
      </c>
      <c r="J833" s="62">
        <v>27533.66</v>
      </c>
      <c r="K833" s="62">
        <v>3854.71</v>
      </c>
      <c r="L833" s="64">
        <v>31388.37</v>
      </c>
      <c r="M833" s="82" t="str">
        <f t="shared" si="64"/>
        <v>DS</v>
      </c>
      <c r="N833" s="82" t="s">
        <v>971</v>
      </c>
      <c r="P833" s="75">
        <f>VLOOKUP(F833,[1]!REGTEaflewerdatum,4,0)</f>
        <v>41646</v>
      </c>
      <c r="Q833" s="91" t="str">
        <f t="shared" si="65"/>
        <v>ok</v>
      </c>
      <c r="T833" s="94">
        <f t="shared" si="66"/>
        <v>41676</v>
      </c>
      <c r="U833" s="80">
        <f t="shared" si="67"/>
        <v>30</v>
      </c>
      <c r="W833" s="95">
        <f t="shared" si="68"/>
        <v>41679</v>
      </c>
    </row>
    <row r="834" spans="1:23" hidden="1" x14ac:dyDescent="0.5">
      <c r="A834" s="105" t="s">
        <v>1216</v>
      </c>
      <c r="B834" s="63"/>
      <c r="C834" s="60" t="s">
        <v>10</v>
      </c>
      <c r="D834" s="61">
        <v>14979</v>
      </c>
      <c r="E834" s="61"/>
      <c r="F834" s="61">
        <v>3193</v>
      </c>
      <c r="G834" s="63">
        <v>41647</v>
      </c>
      <c r="H834" s="63">
        <v>41647</v>
      </c>
      <c r="I834" s="60" t="s">
        <v>1118</v>
      </c>
      <c r="J834" s="62">
        <v>7752.38</v>
      </c>
      <c r="K834" s="62">
        <v>0</v>
      </c>
      <c r="L834" s="64">
        <v>7752.38</v>
      </c>
      <c r="M834" s="82" t="str">
        <f t="shared" ref="M834:M897" si="69">VLOOKUP(I834,KODE,3,0)</f>
        <v>DI</v>
      </c>
      <c r="N834" s="82" t="s">
        <v>971</v>
      </c>
      <c r="P834" s="75">
        <f>VLOOKUP(F834,[1]!REGTEaflewerdatum,4,0)</f>
        <v>41650</v>
      </c>
      <c r="Q834" s="91">
        <f t="shared" si="65"/>
        <v>41647</v>
      </c>
      <c r="R834" s="92" t="s">
        <v>327</v>
      </c>
      <c r="S834" s="93">
        <v>41687</v>
      </c>
      <c r="T834" s="94">
        <f t="shared" si="66"/>
        <v>41677</v>
      </c>
      <c r="U834" s="80">
        <f t="shared" si="67"/>
        <v>30</v>
      </c>
      <c r="W834" s="95">
        <f t="shared" si="68"/>
        <v>30</v>
      </c>
    </row>
    <row r="835" spans="1:23" hidden="1" x14ac:dyDescent="0.5">
      <c r="A835" s="105" t="s">
        <v>1217</v>
      </c>
      <c r="B835" s="63"/>
      <c r="C835" s="60" t="s">
        <v>10</v>
      </c>
      <c r="D835" s="61">
        <v>14978</v>
      </c>
      <c r="E835" s="61"/>
      <c r="F835" s="61">
        <v>3193</v>
      </c>
      <c r="G835" s="63">
        <v>41647</v>
      </c>
      <c r="H835" s="63">
        <v>41647</v>
      </c>
      <c r="I835" s="60" t="s">
        <v>1118</v>
      </c>
      <c r="J835" s="62">
        <v>2948.4</v>
      </c>
      <c r="K835" s="62">
        <v>0</v>
      </c>
      <c r="L835" s="64">
        <v>2948.4</v>
      </c>
      <c r="M835" s="82" t="str">
        <f t="shared" si="69"/>
        <v>DI</v>
      </c>
      <c r="N835" s="82" t="s">
        <v>971</v>
      </c>
      <c r="P835" s="75">
        <f>VLOOKUP(F835,[1]!REGTEaflewerdatum,4,0)</f>
        <v>41650</v>
      </c>
      <c r="Q835" s="91">
        <f t="shared" si="65"/>
        <v>41647</v>
      </c>
      <c r="R835" s="92" t="s">
        <v>327</v>
      </c>
      <c r="S835" s="93">
        <v>41687</v>
      </c>
      <c r="T835" s="94">
        <f t="shared" si="66"/>
        <v>41677</v>
      </c>
      <c r="U835" s="80">
        <f t="shared" si="67"/>
        <v>30</v>
      </c>
      <c r="W835" s="95">
        <f t="shared" si="68"/>
        <v>30</v>
      </c>
    </row>
    <row r="836" spans="1:23" x14ac:dyDescent="0.5">
      <c r="A836" s="105">
        <v>65183</v>
      </c>
      <c r="B836" s="63">
        <v>41649</v>
      </c>
      <c r="C836" s="60" t="s">
        <v>10</v>
      </c>
      <c r="D836" s="61">
        <v>14976</v>
      </c>
      <c r="E836" s="61"/>
      <c r="F836" s="61">
        <v>3162</v>
      </c>
      <c r="G836" s="63">
        <v>41647</v>
      </c>
      <c r="H836" s="63">
        <v>41647</v>
      </c>
      <c r="I836" s="60" t="s">
        <v>1116</v>
      </c>
      <c r="J836" s="62">
        <v>560.25</v>
      </c>
      <c r="K836" s="62">
        <v>19.14</v>
      </c>
      <c r="L836" s="64">
        <v>579.39</v>
      </c>
      <c r="M836" s="82" t="str">
        <f t="shared" si="69"/>
        <v>DS</v>
      </c>
      <c r="N836" s="82" t="s">
        <v>971</v>
      </c>
      <c r="P836" s="75">
        <f>VLOOKUP(F836,[1]!REGTEaflewerdatum,4,0)</f>
        <v>41663</v>
      </c>
      <c r="Q836" s="91">
        <f t="shared" si="65"/>
        <v>41647</v>
      </c>
      <c r="T836" s="94">
        <f t="shared" si="66"/>
        <v>41677</v>
      </c>
      <c r="U836" s="80">
        <f t="shared" si="67"/>
        <v>30</v>
      </c>
      <c r="W836" s="95">
        <f t="shared" si="68"/>
        <v>41679</v>
      </c>
    </row>
    <row r="837" spans="1:23" x14ac:dyDescent="0.5">
      <c r="A837" s="105" t="s">
        <v>288</v>
      </c>
      <c r="B837" s="63">
        <v>41649</v>
      </c>
      <c r="C837" s="60" t="s">
        <v>10</v>
      </c>
      <c r="D837" s="61">
        <v>14975</v>
      </c>
      <c r="E837" s="61"/>
      <c r="F837" s="61">
        <v>3211</v>
      </c>
      <c r="G837" s="63">
        <v>41647</v>
      </c>
      <c r="H837" s="63">
        <v>41645</v>
      </c>
      <c r="I837" s="60" t="s">
        <v>1161</v>
      </c>
      <c r="J837" s="62">
        <v>14949.6</v>
      </c>
      <c r="K837" s="62">
        <v>1524.6</v>
      </c>
      <c r="L837" s="64">
        <v>16474.2</v>
      </c>
      <c r="M837" s="82" t="str">
        <f t="shared" si="69"/>
        <v>DS</v>
      </c>
      <c r="N837" s="82" t="s">
        <v>971</v>
      </c>
      <c r="P837" s="75">
        <f>VLOOKUP(F837,[1]!REGTEaflewerdatum,4,0)</f>
        <v>41648</v>
      </c>
      <c r="Q837" s="91">
        <f t="shared" si="65"/>
        <v>41647</v>
      </c>
      <c r="T837" s="94">
        <f t="shared" si="66"/>
        <v>41677</v>
      </c>
      <c r="U837" s="80">
        <f t="shared" si="67"/>
        <v>30</v>
      </c>
      <c r="W837" s="95">
        <f t="shared" si="68"/>
        <v>41679</v>
      </c>
    </row>
    <row r="838" spans="1:23" x14ac:dyDescent="0.5">
      <c r="A838" s="105">
        <v>6038251027</v>
      </c>
      <c r="B838" s="63">
        <v>41649</v>
      </c>
      <c r="C838" s="60" t="s">
        <v>10</v>
      </c>
      <c r="D838" s="61">
        <v>14919</v>
      </c>
      <c r="E838" s="61"/>
      <c r="F838" s="61">
        <v>3163</v>
      </c>
      <c r="G838" s="63">
        <v>41647</v>
      </c>
      <c r="H838" s="63">
        <v>41647</v>
      </c>
      <c r="I838" s="60" t="s">
        <v>1109</v>
      </c>
      <c r="J838" s="62">
        <v>219.04</v>
      </c>
      <c r="K838" s="62">
        <v>18.57</v>
      </c>
      <c r="L838" s="64">
        <v>237.61</v>
      </c>
      <c r="M838" s="82" t="str">
        <f t="shared" si="69"/>
        <v>DS</v>
      </c>
      <c r="N838" s="82" t="s">
        <v>971</v>
      </c>
      <c r="P838" s="75">
        <f>VLOOKUP(F838,[1]!REGTEaflewerdatum,4,0)</f>
        <v>0</v>
      </c>
      <c r="Q838" s="91">
        <f t="shared" si="65"/>
        <v>41647</v>
      </c>
      <c r="T838" s="94">
        <f t="shared" si="66"/>
        <v>41677</v>
      </c>
      <c r="U838" s="80">
        <f t="shared" si="67"/>
        <v>30</v>
      </c>
      <c r="W838" s="95">
        <f t="shared" si="68"/>
        <v>41679</v>
      </c>
    </row>
    <row r="839" spans="1:23" x14ac:dyDescent="0.5">
      <c r="A839" s="105" t="s">
        <v>292</v>
      </c>
      <c r="B839" s="63">
        <v>41663</v>
      </c>
      <c r="C839" s="60" t="s">
        <v>10</v>
      </c>
      <c r="D839" s="61">
        <v>14957</v>
      </c>
      <c r="E839" s="61"/>
      <c r="F839" s="61">
        <v>3187</v>
      </c>
      <c r="G839" s="63">
        <v>41647</v>
      </c>
      <c r="H839" s="63">
        <v>41645</v>
      </c>
      <c r="I839" s="60" t="s">
        <v>1162</v>
      </c>
      <c r="J839" s="62">
        <v>12513.02</v>
      </c>
      <c r="K839" s="62">
        <v>1751.81</v>
      </c>
      <c r="L839" s="64">
        <v>14264.83</v>
      </c>
      <c r="M839" s="82" t="str">
        <f t="shared" si="69"/>
        <v>DS</v>
      </c>
      <c r="N839" s="82" t="s">
        <v>971</v>
      </c>
      <c r="P839" s="75">
        <f>VLOOKUP(F839,[1]!REGTEaflewerdatum,4,0)</f>
        <v>41646</v>
      </c>
      <c r="Q839" s="91">
        <f t="shared" si="65"/>
        <v>41647</v>
      </c>
      <c r="T839" s="94">
        <f t="shared" si="66"/>
        <v>41677</v>
      </c>
      <c r="U839" s="80">
        <f t="shared" si="67"/>
        <v>30</v>
      </c>
      <c r="W839" s="95">
        <f t="shared" si="68"/>
        <v>41693</v>
      </c>
    </row>
    <row r="840" spans="1:23" x14ac:dyDescent="0.5">
      <c r="A840" s="125">
        <v>240168</v>
      </c>
      <c r="B840" s="126">
        <v>41656</v>
      </c>
      <c r="C840" s="127" t="s">
        <v>10</v>
      </c>
      <c r="D840" s="128">
        <v>14977</v>
      </c>
      <c r="E840" s="128"/>
      <c r="F840" s="128">
        <v>3161</v>
      </c>
      <c r="G840" s="126">
        <v>41647</v>
      </c>
      <c r="H840" s="63">
        <v>41647</v>
      </c>
      <c r="I840" s="60" t="s">
        <v>1114</v>
      </c>
      <c r="J840" s="62">
        <v>217.68</v>
      </c>
      <c r="K840" s="62">
        <v>18.3</v>
      </c>
      <c r="L840" s="64">
        <v>235.98</v>
      </c>
      <c r="M840" s="82" t="str">
        <f t="shared" si="69"/>
        <v>DS</v>
      </c>
      <c r="N840" s="82" t="s">
        <v>971</v>
      </c>
      <c r="P840" s="75">
        <f>VLOOKUP(F840,[1]!REGTEaflewerdatum,4,0)</f>
        <v>41666</v>
      </c>
      <c r="Q840" s="91">
        <f t="shared" si="65"/>
        <v>41647</v>
      </c>
      <c r="T840" s="94">
        <f t="shared" si="66"/>
        <v>41677</v>
      </c>
      <c r="U840" s="80">
        <f t="shared" si="67"/>
        <v>30</v>
      </c>
      <c r="W840" s="95">
        <f t="shared" si="68"/>
        <v>41686</v>
      </c>
    </row>
    <row r="841" spans="1:23" hidden="1" x14ac:dyDescent="0.5">
      <c r="A841" s="105">
        <v>714898</v>
      </c>
      <c r="B841" s="63">
        <v>41649</v>
      </c>
      <c r="C841" s="60" t="s">
        <v>10</v>
      </c>
      <c r="D841" s="61">
        <v>15013</v>
      </c>
      <c r="E841" s="61"/>
      <c r="F841" s="61">
        <v>2910</v>
      </c>
      <c r="G841" s="63">
        <v>41648</v>
      </c>
      <c r="H841" s="63">
        <v>41647</v>
      </c>
      <c r="I841" s="60" t="s">
        <v>1075</v>
      </c>
      <c r="J841" s="62">
        <v>1663.2</v>
      </c>
      <c r="K841" s="62">
        <v>232.84</v>
      </c>
      <c r="L841" s="64">
        <v>1896.04</v>
      </c>
      <c r="M841" s="82" t="str">
        <f t="shared" si="69"/>
        <v>DC</v>
      </c>
      <c r="N841" s="82" t="s">
        <v>971</v>
      </c>
      <c r="P841" s="75">
        <f>VLOOKUP(F841,[1]!REGTEaflewerdatum,4,0)</f>
        <v>41645</v>
      </c>
      <c r="Q841" s="91">
        <f t="shared" si="65"/>
        <v>41648</v>
      </c>
      <c r="T841" s="94">
        <f t="shared" si="66"/>
        <v>41667</v>
      </c>
      <c r="U841" s="80">
        <f t="shared" si="67"/>
        <v>19</v>
      </c>
      <c r="W841" s="95">
        <f t="shared" si="68"/>
        <v>41668</v>
      </c>
    </row>
    <row r="842" spans="1:23" hidden="1" x14ac:dyDescent="0.5">
      <c r="A842" s="105">
        <v>714899</v>
      </c>
      <c r="B842" s="63">
        <v>41649</v>
      </c>
      <c r="C842" s="60" t="s">
        <v>10</v>
      </c>
      <c r="D842" s="61">
        <v>15014</v>
      </c>
      <c r="E842" s="61"/>
      <c r="F842" s="61">
        <v>3176</v>
      </c>
      <c r="G842" s="63">
        <v>41648</v>
      </c>
      <c r="H842" s="63">
        <v>41647</v>
      </c>
      <c r="I842" s="60" t="s">
        <v>1075</v>
      </c>
      <c r="J842" s="62">
        <v>10045.799999999999</v>
      </c>
      <c r="K842" s="62">
        <v>1406.42</v>
      </c>
      <c r="L842" s="64">
        <v>11452.22</v>
      </c>
      <c r="M842" s="82" t="str">
        <f t="shared" si="69"/>
        <v>DC</v>
      </c>
      <c r="N842" s="82" t="s">
        <v>971</v>
      </c>
      <c r="P842" s="75">
        <f>VLOOKUP(F842,[1]!REGTEaflewerdatum,4,0)</f>
        <v>41645</v>
      </c>
      <c r="Q842" s="91">
        <f t="shared" si="65"/>
        <v>41648</v>
      </c>
      <c r="T842" s="94">
        <f t="shared" si="66"/>
        <v>41667</v>
      </c>
      <c r="U842" s="80">
        <f t="shared" si="67"/>
        <v>19</v>
      </c>
      <c r="W842" s="95">
        <f t="shared" si="68"/>
        <v>41668</v>
      </c>
    </row>
    <row r="843" spans="1:23" hidden="1" x14ac:dyDescent="0.5">
      <c r="A843" s="105">
        <v>714900</v>
      </c>
      <c r="B843" s="63">
        <v>41649</v>
      </c>
      <c r="C843" s="60" t="s">
        <v>10</v>
      </c>
      <c r="D843" s="61">
        <v>15015</v>
      </c>
      <c r="E843" s="61"/>
      <c r="F843" s="61">
        <v>3198</v>
      </c>
      <c r="G843" s="63">
        <v>41648</v>
      </c>
      <c r="H843" s="63">
        <v>41647</v>
      </c>
      <c r="I843" s="60" t="s">
        <v>1075</v>
      </c>
      <c r="J843" s="62">
        <v>67064.990000000005</v>
      </c>
      <c r="K843" s="62">
        <v>8455.7999999999993</v>
      </c>
      <c r="L843" s="64">
        <v>75520.789999999994</v>
      </c>
      <c r="M843" s="82" t="str">
        <f t="shared" si="69"/>
        <v>DC</v>
      </c>
      <c r="N843" s="82" t="s">
        <v>971</v>
      </c>
      <c r="P843" s="75">
        <f>VLOOKUP(F843,[1]!REGTEaflewerdatum,4,0)</f>
        <v>41649</v>
      </c>
      <c r="Q843" s="91">
        <f t="shared" si="65"/>
        <v>41648</v>
      </c>
      <c r="T843" s="94">
        <f t="shared" si="66"/>
        <v>41667</v>
      </c>
      <c r="U843" s="80">
        <f t="shared" si="67"/>
        <v>19</v>
      </c>
      <c r="W843" s="95">
        <f t="shared" si="68"/>
        <v>41668</v>
      </c>
    </row>
    <row r="844" spans="1:23" hidden="1" x14ac:dyDescent="0.5">
      <c r="A844" s="105">
        <v>714900</v>
      </c>
      <c r="B844" s="63"/>
      <c r="C844" s="60" t="s">
        <v>15</v>
      </c>
      <c r="D844" s="61">
        <v>15017</v>
      </c>
      <c r="E844" s="61"/>
      <c r="F844" s="61">
        <v>3198</v>
      </c>
      <c r="G844" s="63">
        <v>41648</v>
      </c>
      <c r="H844" s="63">
        <v>41647</v>
      </c>
      <c r="I844" s="60" t="s">
        <v>1075</v>
      </c>
      <c r="J844" s="62">
        <v>-387.51</v>
      </c>
      <c r="K844" s="62">
        <v>-54.25</v>
      </c>
      <c r="L844" s="64">
        <v>-441.76</v>
      </c>
      <c r="M844" s="82" t="str">
        <f t="shared" si="69"/>
        <v>DC</v>
      </c>
      <c r="P844" s="75">
        <f>VLOOKUP(F844,[1]!REGTEaflewerdatum,4,0)</f>
        <v>41649</v>
      </c>
      <c r="Q844" s="91">
        <f t="shared" si="65"/>
        <v>41648</v>
      </c>
      <c r="T844" s="94">
        <f t="shared" si="66"/>
        <v>41667</v>
      </c>
      <c r="U844" s="80">
        <f t="shared" si="67"/>
        <v>19</v>
      </c>
      <c r="W844" s="95">
        <f t="shared" si="68"/>
        <v>19</v>
      </c>
    </row>
    <row r="845" spans="1:23" hidden="1" x14ac:dyDescent="0.5">
      <c r="A845" s="105" t="s">
        <v>1218</v>
      </c>
      <c r="B845" s="63"/>
      <c r="C845" s="60" t="s">
        <v>10</v>
      </c>
      <c r="D845" s="61">
        <v>14969</v>
      </c>
      <c r="E845" s="61"/>
      <c r="F845" s="61">
        <v>3208</v>
      </c>
      <c r="G845" s="63">
        <v>41648</v>
      </c>
      <c r="H845" s="63">
        <v>41648</v>
      </c>
      <c r="I845" s="60" t="s">
        <v>1154</v>
      </c>
      <c r="J845" s="62">
        <v>1572</v>
      </c>
      <c r="K845" s="62">
        <v>0</v>
      </c>
      <c r="L845" s="64">
        <v>1572</v>
      </c>
      <c r="M845" s="82" t="str">
        <f t="shared" si="69"/>
        <v>DI</v>
      </c>
      <c r="N845" s="82" t="s">
        <v>971</v>
      </c>
      <c r="P845" s="75">
        <f>VLOOKUP(F845,[1]!REGTEaflewerdatum,4,0)</f>
        <v>41648</v>
      </c>
      <c r="Q845" s="91" t="str">
        <f t="shared" si="65"/>
        <v>ok</v>
      </c>
      <c r="R845" s="92" t="s">
        <v>329</v>
      </c>
      <c r="S845" s="93">
        <f>G845</f>
        <v>41648</v>
      </c>
      <c r="T845" s="94">
        <f t="shared" si="66"/>
        <v>41650</v>
      </c>
      <c r="U845" s="80">
        <f t="shared" si="67"/>
        <v>2</v>
      </c>
      <c r="W845" s="95">
        <f t="shared" si="68"/>
        <v>2</v>
      </c>
    </row>
    <row r="846" spans="1:23" hidden="1" x14ac:dyDescent="0.5">
      <c r="A846" s="105" t="s">
        <v>1219</v>
      </c>
      <c r="B846" s="63"/>
      <c r="C846" s="60" t="s">
        <v>10</v>
      </c>
      <c r="D846" s="61">
        <v>14970</v>
      </c>
      <c r="E846" s="61"/>
      <c r="F846" s="61">
        <v>3209</v>
      </c>
      <c r="G846" s="63">
        <v>41648</v>
      </c>
      <c r="H846" s="63">
        <v>41648</v>
      </c>
      <c r="I846" s="60" t="s">
        <v>1121</v>
      </c>
      <c r="J846" s="62">
        <v>756</v>
      </c>
      <c r="K846" s="62">
        <v>0</v>
      </c>
      <c r="L846" s="64">
        <v>756</v>
      </c>
      <c r="M846" s="82" t="str">
        <f t="shared" si="69"/>
        <v>DI</v>
      </c>
      <c r="N846" s="82" t="s">
        <v>971</v>
      </c>
      <c r="P846" s="75">
        <f>VLOOKUP(F846,[1]!REGTEaflewerdatum,4,0)</f>
        <v>41648</v>
      </c>
      <c r="Q846" s="91" t="str">
        <f t="shared" si="65"/>
        <v>ok</v>
      </c>
      <c r="R846" s="92" t="s">
        <v>329</v>
      </c>
      <c r="S846" s="93">
        <f>G846</f>
        <v>41648</v>
      </c>
      <c r="T846" s="94">
        <f t="shared" si="66"/>
        <v>41655</v>
      </c>
      <c r="U846" s="80">
        <f t="shared" si="67"/>
        <v>7</v>
      </c>
      <c r="W846" s="95">
        <f t="shared" si="68"/>
        <v>7</v>
      </c>
    </row>
    <row r="847" spans="1:23" hidden="1" x14ac:dyDescent="0.5">
      <c r="A847" s="105" t="s">
        <v>1220</v>
      </c>
      <c r="B847" s="63"/>
      <c r="C847" s="60" t="s">
        <v>10</v>
      </c>
      <c r="D847" s="61">
        <v>15001</v>
      </c>
      <c r="E847" s="61"/>
      <c r="F847" s="61">
        <v>3202</v>
      </c>
      <c r="G847" s="63">
        <v>41648</v>
      </c>
      <c r="H847" s="63">
        <v>41648</v>
      </c>
      <c r="I847" s="60" t="s">
        <v>1160</v>
      </c>
      <c r="J847" s="62">
        <v>1155</v>
      </c>
      <c r="K847" s="62">
        <v>0</v>
      </c>
      <c r="L847" s="64">
        <v>1155</v>
      </c>
      <c r="M847" s="82" t="str">
        <f t="shared" si="69"/>
        <v>DI</v>
      </c>
      <c r="N847" s="82" t="s">
        <v>971</v>
      </c>
      <c r="P847" s="75">
        <f>VLOOKUP(F847,[1]!REGTEaflewerdatum,4,0)</f>
        <v>41648</v>
      </c>
      <c r="Q847" s="91" t="str">
        <f t="shared" si="65"/>
        <v>ok</v>
      </c>
      <c r="R847" s="92" t="s">
        <v>327</v>
      </c>
      <c r="S847" s="93">
        <f>G847+7</f>
        <v>41655</v>
      </c>
      <c r="T847" s="94">
        <f t="shared" si="66"/>
        <v>41649</v>
      </c>
      <c r="U847" s="80">
        <f t="shared" si="67"/>
        <v>1</v>
      </c>
      <c r="W847" s="95">
        <f t="shared" si="68"/>
        <v>1</v>
      </c>
    </row>
    <row r="848" spans="1:23" x14ac:dyDescent="0.5">
      <c r="A848" s="105" t="s">
        <v>289</v>
      </c>
      <c r="B848" s="63">
        <v>41663</v>
      </c>
      <c r="C848" s="60" t="s">
        <v>10</v>
      </c>
      <c r="D848" s="61">
        <v>14967</v>
      </c>
      <c r="E848" s="61"/>
      <c r="F848" s="61">
        <v>3177</v>
      </c>
      <c r="G848" s="63">
        <v>41648</v>
      </c>
      <c r="H848" s="63">
        <v>41648</v>
      </c>
      <c r="I848" s="99" t="s">
        <v>1103</v>
      </c>
      <c r="J848" s="62">
        <v>6235</v>
      </c>
      <c r="K848" s="62">
        <v>872.9</v>
      </c>
      <c r="L848" s="64">
        <v>7107.9</v>
      </c>
      <c r="M848" s="82" t="str">
        <f t="shared" si="69"/>
        <v>DS</v>
      </c>
      <c r="N848" s="82" t="s">
        <v>971</v>
      </c>
      <c r="P848" s="75">
        <f>VLOOKUP(F848,[1]!REGTEaflewerdatum,4,0)</f>
        <v>41645</v>
      </c>
      <c r="Q848" s="91">
        <f t="shared" si="65"/>
        <v>41648</v>
      </c>
      <c r="T848" s="94">
        <f t="shared" si="66"/>
        <v>41678</v>
      </c>
      <c r="U848" s="80">
        <f t="shared" si="67"/>
        <v>30</v>
      </c>
      <c r="W848" s="95">
        <f t="shared" si="68"/>
        <v>41693</v>
      </c>
    </row>
    <row r="849" spans="1:23" x14ac:dyDescent="0.5">
      <c r="A849" s="105">
        <v>6038262696</v>
      </c>
      <c r="B849" s="63">
        <v>41649</v>
      </c>
      <c r="C849" s="60" t="s">
        <v>10</v>
      </c>
      <c r="D849" s="61">
        <v>14923</v>
      </c>
      <c r="E849" s="61"/>
      <c r="F849" s="61">
        <v>3163</v>
      </c>
      <c r="G849" s="63">
        <v>41648</v>
      </c>
      <c r="H849" s="63">
        <v>41648</v>
      </c>
      <c r="I849" s="60" t="s">
        <v>1109</v>
      </c>
      <c r="J849" s="62">
        <v>219.04</v>
      </c>
      <c r="K849" s="62">
        <v>18.57</v>
      </c>
      <c r="L849" s="64">
        <v>237.61</v>
      </c>
      <c r="M849" s="82" t="str">
        <f t="shared" si="69"/>
        <v>DS</v>
      </c>
      <c r="N849" s="82" t="s">
        <v>971</v>
      </c>
      <c r="P849" s="75">
        <f>VLOOKUP(F849,[1]!REGTEaflewerdatum,4,0)</f>
        <v>0</v>
      </c>
      <c r="Q849" s="91">
        <f t="shared" si="65"/>
        <v>41648</v>
      </c>
      <c r="T849" s="94">
        <f t="shared" si="66"/>
        <v>41678</v>
      </c>
      <c r="U849" s="80">
        <f t="shared" si="67"/>
        <v>30</v>
      </c>
      <c r="W849" s="95">
        <f t="shared" si="68"/>
        <v>41679</v>
      </c>
    </row>
    <row r="850" spans="1:23" x14ac:dyDescent="0.5">
      <c r="A850" s="125">
        <v>6012175646</v>
      </c>
      <c r="B850" s="126">
        <v>41656</v>
      </c>
      <c r="C850" s="127" t="s">
        <v>10</v>
      </c>
      <c r="D850" s="128">
        <v>14972</v>
      </c>
      <c r="E850" s="128"/>
      <c r="F850" s="128">
        <v>3189</v>
      </c>
      <c r="G850" s="126">
        <v>41648</v>
      </c>
      <c r="H850" s="63">
        <v>41648</v>
      </c>
      <c r="I850" s="60" t="s">
        <v>1194</v>
      </c>
      <c r="J850" s="62">
        <v>4353.6000000000004</v>
      </c>
      <c r="K850" s="62">
        <v>0</v>
      </c>
      <c r="L850" s="64">
        <v>4353.6000000000004</v>
      </c>
      <c r="M850" s="82" t="str">
        <f t="shared" si="69"/>
        <v>DS</v>
      </c>
      <c r="N850" s="82" t="s">
        <v>971</v>
      </c>
      <c r="P850" s="75">
        <f>VLOOKUP(F850,[1]!REGTEaflewerdatum,4,0)</f>
        <v>41649</v>
      </c>
      <c r="Q850" s="91">
        <f t="shared" si="65"/>
        <v>41648</v>
      </c>
      <c r="T850" s="94">
        <f t="shared" si="66"/>
        <v>41678</v>
      </c>
      <c r="U850" s="80">
        <f t="shared" si="67"/>
        <v>30</v>
      </c>
      <c r="W850" s="95">
        <f t="shared" si="68"/>
        <v>41686</v>
      </c>
    </row>
    <row r="851" spans="1:23" x14ac:dyDescent="0.5">
      <c r="A851" s="125">
        <v>6012175647</v>
      </c>
      <c r="B851" s="126">
        <v>41656</v>
      </c>
      <c r="C851" s="127" t="s">
        <v>10</v>
      </c>
      <c r="D851" s="128">
        <v>14971</v>
      </c>
      <c r="E851" s="128"/>
      <c r="F851" s="128">
        <v>3190</v>
      </c>
      <c r="G851" s="126">
        <v>41648</v>
      </c>
      <c r="H851" s="63">
        <v>41648</v>
      </c>
      <c r="I851" s="60" t="s">
        <v>1194</v>
      </c>
      <c r="J851" s="62">
        <v>2449.9</v>
      </c>
      <c r="K851" s="62">
        <v>342.98</v>
      </c>
      <c r="L851" s="64">
        <v>2792.88</v>
      </c>
      <c r="M851" s="82" t="str">
        <f t="shared" si="69"/>
        <v>DS</v>
      </c>
      <c r="N851" s="82" t="s">
        <v>971</v>
      </c>
      <c r="P851" s="75">
        <f>VLOOKUP(F851,[1]!REGTEaflewerdatum,4,0)</f>
        <v>41648</v>
      </c>
      <c r="Q851" s="91" t="str">
        <f t="shared" si="65"/>
        <v>ok</v>
      </c>
      <c r="T851" s="94">
        <f t="shared" si="66"/>
        <v>41678</v>
      </c>
      <c r="U851" s="80">
        <f t="shared" si="67"/>
        <v>30</v>
      </c>
      <c r="W851" s="95">
        <f t="shared" si="68"/>
        <v>41686</v>
      </c>
    </row>
    <row r="852" spans="1:23" x14ac:dyDescent="0.5">
      <c r="A852" s="125">
        <v>6012175648</v>
      </c>
      <c r="B852" s="126">
        <v>41656</v>
      </c>
      <c r="C852" s="127" t="s">
        <v>10</v>
      </c>
      <c r="D852" s="128">
        <v>14973</v>
      </c>
      <c r="E852" s="128"/>
      <c r="F852" s="128">
        <v>3191</v>
      </c>
      <c r="G852" s="126">
        <v>41648</v>
      </c>
      <c r="H852" s="63">
        <v>41648</v>
      </c>
      <c r="I852" s="60" t="s">
        <v>1194</v>
      </c>
      <c r="J852" s="62">
        <v>3008.18</v>
      </c>
      <c r="K852" s="62">
        <v>421.11</v>
      </c>
      <c r="L852" s="64">
        <v>3429.29</v>
      </c>
      <c r="M852" s="82" t="str">
        <f t="shared" si="69"/>
        <v>DS</v>
      </c>
      <c r="N852" s="82" t="s">
        <v>971</v>
      </c>
      <c r="P852" s="75">
        <f>VLOOKUP(F852,[1]!REGTEaflewerdatum,4,0)</f>
        <v>41648</v>
      </c>
      <c r="Q852" s="91" t="str">
        <f t="shared" si="65"/>
        <v>ok</v>
      </c>
      <c r="T852" s="94">
        <f t="shared" si="66"/>
        <v>41678</v>
      </c>
      <c r="U852" s="80">
        <f t="shared" si="67"/>
        <v>30</v>
      </c>
      <c r="W852" s="95">
        <f t="shared" si="68"/>
        <v>41686</v>
      </c>
    </row>
    <row r="853" spans="1:23" x14ac:dyDescent="0.5">
      <c r="A853" s="105">
        <v>6012175648</v>
      </c>
      <c r="B853" s="63">
        <v>41663</v>
      </c>
      <c r="C853" s="60" t="s">
        <v>15</v>
      </c>
      <c r="D853" s="61">
        <v>14974</v>
      </c>
      <c r="E853" s="61"/>
      <c r="F853" s="61">
        <v>3191</v>
      </c>
      <c r="G853" s="63">
        <v>41648</v>
      </c>
      <c r="H853" s="63">
        <v>41648</v>
      </c>
      <c r="I853" s="60" t="s">
        <v>1194</v>
      </c>
      <c r="J853" s="62">
        <v>-389.62</v>
      </c>
      <c r="K853" s="62">
        <v>-54.55</v>
      </c>
      <c r="L853" s="64">
        <v>-444.17</v>
      </c>
      <c r="M853" s="82" t="str">
        <f t="shared" si="69"/>
        <v>DS</v>
      </c>
      <c r="P853" s="75">
        <f>VLOOKUP(F853,[1]!REGTEaflewerdatum,4,0)</f>
        <v>41648</v>
      </c>
      <c r="Q853" s="91" t="str">
        <f t="shared" si="65"/>
        <v>ok</v>
      </c>
      <c r="T853" s="94">
        <f t="shared" si="66"/>
        <v>41678</v>
      </c>
      <c r="U853" s="80">
        <f t="shared" si="67"/>
        <v>30</v>
      </c>
      <c r="W853" s="95">
        <f t="shared" si="68"/>
        <v>41693</v>
      </c>
    </row>
    <row r="854" spans="1:23" x14ac:dyDescent="0.5">
      <c r="A854" s="105">
        <v>504401</v>
      </c>
      <c r="B854" s="63">
        <v>41649</v>
      </c>
      <c r="C854" s="60" t="s">
        <v>10</v>
      </c>
      <c r="D854" s="61">
        <v>14962</v>
      </c>
      <c r="E854" s="61"/>
      <c r="F854" s="61">
        <v>3199</v>
      </c>
      <c r="G854" s="63">
        <v>41649</v>
      </c>
      <c r="H854" s="63">
        <v>41649</v>
      </c>
      <c r="I854" s="60" t="s">
        <v>22</v>
      </c>
      <c r="J854" s="62">
        <v>6276</v>
      </c>
      <c r="K854" s="62">
        <v>878.64</v>
      </c>
      <c r="L854" s="64">
        <v>7154.64</v>
      </c>
      <c r="M854" s="82" t="str">
        <f t="shared" si="69"/>
        <v>DS</v>
      </c>
      <c r="N854" s="82" t="s">
        <v>971</v>
      </c>
      <c r="P854" s="75">
        <f>VLOOKUP(F854,[1]!REGTEaflewerdatum,4,0)</f>
        <v>41649</v>
      </c>
      <c r="Q854" s="91" t="str">
        <f t="shared" si="65"/>
        <v>ok</v>
      </c>
      <c r="T854" s="94">
        <f t="shared" si="66"/>
        <v>41679</v>
      </c>
      <c r="U854" s="80">
        <f t="shared" si="67"/>
        <v>30</v>
      </c>
      <c r="W854" s="95">
        <f t="shared" si="68"/>
        <v>41679</v>
      </c>
    </row>
    <row r="855" spans="1:23" x14ac:dyDescent="0.5">
      <c r="A855" s="125">
        <v>65358</v>
      </c>
      <c r="B855" s="126">
        <v>41656</v>
      </c>
      <c r="C855" s="127" t="s">
        <v>10</v>
      </c>
      <c r="D855" s="128">
        <v>14966</v>
      </c>
      <c r="E855" s="128"/>
      <c r="F855" s="128">
        <v>3162</v>
      </c>
      <c r="G855" s="126">
        <v>41649</v>
      </c>
      <c r="H855" s="63">
        <v>41649</v>
      </c>
      <c r="I855" s="60" t="s">
        <v>1116</v>
      </c>
      <c r="J855" s="62">
        <v>432</v>
      </c>
      <c r="K855" s="62">
        <v>12.1</v>
      </c>
      <c r="L855" s="64">
        <v>444.1</v>
      </c>
      <c r="M855" s="82" t="str">
        <f t="shared" si="69"/>
        <v>DS</v>
      </c>
      <c r="N855" s="82" t="s">
        <v>971</v>
      </c>
      <c r="P855" s="75">
        <f>VLOOKUP(F855,[1]!REGTEaflewerdatum,4,0)</f>
        <v>41663</v>
      </c>
      <c r="Q855" s="91">
        <f t="shared" si="65"/>
        <v>41649</v>
      </c>
      <c r="T855" s="94">
        <f t="shared" si="66"/>
        <v>41679</v>
      </c>
      <c r="U855" s="80">
        <f t="shared" si="67"/>
        <v>30</v>
      </c>
      <c r="W855" s="95">
        <f t="shared" si="68"/>
        <v>41686</v>
      </c>
    </row>
    <row r="856" spans="1:23" x14ac:dyDescent="0.5">
      <c r="A856" s="125" t="s">
        <v>291</v>
      </c>
      <c r="B856" s="126">
        <v>41656</v>
      </c>
      <c r="C856" s="127" t="s">
        <v>10</v>
      </c>
      <c r="D856" s="128">
        <v>14963</v>
      </c>
      <c r="E856" s="128"/>
      <c r="F856" s="128">
        <v>3203</v>
      </c>
      <c r="G856" s="126">
        <v>41649</v>
      </c>
      <c r="H856" s="63">
        <v>41649</v>
      </c>
      <c r="I856" s="60" t="s">
        <v>1166</v>
      </c>
      <c r="J856" s="62">
        <v>5476.75</v>
      </c>
      <c r="K856" s="62">
        <v>335.25</v>
      </c>
      <c r="L856" s="64">
        <v>5812</v>
      </c>
      <c r="M856" s="82" t="str">
        <f t="shared" si="69"/>
        <v>DS</v>
      </c>
      <c r="N856" s="82" t="s">
        <v>971</v>
      </c>
      <c r="P856" s="75">
        <f>VLOOKUP(F856,[1]!REGTEaflewerdatum,4,0)</f>
        <v>41649</v>
      </c>
      <c r="Q856" s="91" t="str">
        <f t="shared" si="65"/>
        <v>ok</v>
      </c>
      <c r="T856" s="94">
        <f t="shared" si="66"/>
        <v>41679</v>
      </c>
      <c r="U856" s="80">
        <f t="shared" si="67"/>
        <v>30</v>
      </c>
      <c r="W856" s="95">
        <f t="shared" si="68"/>
        <v>41686</v>
      </c>
    </row>
    <row r="857" spans="1:23" x14ac:dyDescent="0.5">
      <c r="A857" s="125">
        <v>27338</v>
      </c>
      <c r="B857" s="126">
        <v>41656</v>
      </c>
      <c r="C857" s="127" t="s">
        <v>10</v>
      </c>
      <c r="D857" s="128">
        <v>14965</v>
      </c>
      <c r="E857" s="128"/>
      <c r="F857" s="128">
        <v>3192</v>
      </c>
      <c r="G857" s="126">
        <v>41649</v>
      </c>
      <c r="H857" s="63">
        <v>41649</v>
      </c>
      <c r="I857" s="60" t="s">
        <v>1167</v>
      </c>
      <c r="J857" s="62">
        <v>9824.44</v>
      </c>
      <c r="K857" s="62">
        <v>633.01</v>
      </c>
      <c r="L857" s="64">
        <v>10457.450000000001</v>
      </c>
      <c r="M857" s="82" t="str">
        <f t="shared" si="69"/>
        <v>DS</v>
      </c>
      <c r="N857" s="82" t="s">
        <v>971</v>
      </c>
      <c r="P857" s="75">
        <f>VLOOKUP(F857,[1]!REGTEaflewerdatum,4,0)</f>
        <v>41649</v>
      </c>
      <c r="Q857" s="91" t="str">
        <f t="shared" si="65"/>
        <v>ok</v>
      </c>
      <c r="T857" s="94">
        <f t="shared" si="66"/>
        <v>41679</v>
      </c>
      <c r="U857" s="80">
        <f t="shared" si="67"/>
        <v>30</v>
      </c>
      <c r="W857" s="95">
        <f t="shared" si="68"/>
        <v>41686</v>
      </c>
    </row>
    <row r="858" spans="1:23" x14ac:dyDescent="0.5">
      <c r="A858" s="105">
        <v>6038283895</v>
      </c>
      <c r="B858" s="63">
        <v>41649</v>
      </c>
      <c r="C858" s="60" t="s">
        <v>10</v>
      </c>
      <c r="D858" s="61">
        <v>14924</v>
      </c>
      <c r="E858" s="61"/>
      <c r="F858" s="61">
        <v>3163</v>
      </c>
      <c r="G858" s="63">
        <v>41649</v>
      </c>
      <c r="H858" s="63">
        <v>41649</v>
      </c>
      <c r="I858" s="60" t="s">
        <v>1109</v>
      </c>
      <c r="J858" s="62">
        <v>219.04</v>
      </c>
      <c r="K858" s="62">
        <v>18.57</v>
      </c>
      <c r="L858" s="64">
        <v>237.61</v>
      </c>
      <c r="M858" s="82" t="str">
        <f t="shared" si="69"/>
        <v>DS</v>
      </c>
      <c r="N858" s="82" t="s">
        <v>971</v>
      </c>
      <c r="P858" s="75">
        <f>VLOOKUP(F858,[1]!REGTEaflewerdatum,4,0)</f>
        <v>0</v>
      </c>
      <c r="Q858" s="91">
        <f t="shared" si="65"/>
        <v>41649</v>
      </c>
      <c r="T858" s="94">
        <f t="shared" si="66"/>
        <v>41679</v>
      </c>
      <c r="U858" s="80">
        <f t="shared" si="67"/>
        <v>30</v>
      </c>
      <c r="W858" s="95">
        <f t="shared" si="68"/>
        <v>41679</v>
      </c>
    </row>
    <row r="859" spans="1:23" x14ac:dyDescent="0.5">
      <c r="A859" s="125">
        <v>243086</v>
      </c>
      <c r="B859" s="126">
        <v>41656</v>
      </c>
      <c r="C859" s="127" t="s">
        <v>10</v>
      </c>
      <c r="D859" s="128">
        <v>14964</v>
      </c>
      <c r="E859" s="128"/>
      <c r="F859" s="128">
        <v>3161</v>
      </c>
      <c r="G859" s="126">
        <v>41649</v>
      </c>
      <c r="H859" s="63">
        <v>41649</v>
      </c>
      <c r="I859" s="60" t="s">
        <v>1114</v>
      </c>
      <c r="J859" s="62">
        <v>261.18</v>
      </c>
      <c r="K859" s="62">
        <v>18.3</v>
      </c>
      <c r="L859" s="64">
        <v>279.48</v>
      </c>
      <c r="M859" s="82" t="str">
        <f t="shared" si="69"/>
        <v>DS</v>
      </c>
      <c r="N859" s="82" t="s">
        <v>971</v>
      </c>
      <c r="P859" s="75">
        <f>VLOOKUP(F859,[1]!REGTEaflewerdatum,4,0)</f>
        <v>41666</v>
      </c>
      <c r="Q859" s="91">
        <f t="shared" si="65"/>
        <v>41649</v>
      </c>
      <c r="T859" s="94">
        <f t="shared" si="66"/>
        <v>41679</v>
      </c>
      <c r="U859" s="80">
        <f t="shared" si="67"/>
        <v>30</v>
      </c>
      <c r="W859" s="95">
        <f t="shared" si="68"/>
        <v>41686</v>
      </c>
    </row>
    <row r="860" spans="1:23" hidden="1" x14ac:dyDescent="0.5">
      <c r="A860" s="105" t="s">
        <v>293</v>
      </c>
      <c r="B860" s="63"/>
      <c r="C860" s="60" t="s">
        <v>10</v>
      </c>
      <c r="D860" s="61">
        <v>14961</v>
      </c>
      <c r="E860" s="61"/>
      <c r="F860" s="61">
        <v>3169</v>
      </c>
      <c r="G860" s="63">
        <v>41650</v>
      </c>
      <c r="H860" s="63">
        <v>41650</v>
      </c>
      <c r="I860" s="60" t="s">
        <v>1221</v>
      </c>
      <c r="J860" s="62">
        <v>13918.25</v>
      </c>
      <c r="K860" s="62">
        <v>176.13</v>
      </c>
      <c r="L860" s="64">
        <v>14094.38</v>
      </c>
      <c r="M860" s="82" t="str">
        <f t="shared" si="69"/>
        <v>DI</v>
      </c>
      <c r="N860" s="82" t="s">
        <v>971</v>
      </c>
      <c r="P860" s="75">
        <f>VLOOKUP(F860,[1]!REGTEaflewerdatum,4,0)</f>
        <v>41646</v>
      </c>
      <c r="Q860" s="91">
        <f t="shared" si="65"/>
        <v>41650</v>
      </c>
      <c r="R860" s="92" t="s">
        <v>327</v>
      </c>
      <c r="S860" s="93">
        <v>41705</v>
      </c>
      <c r="T860" s="94">
        <f t="shared" si="66"/>
        <v>41680</v>
      </c>
      <c r="U860" s="80">
        <f t="shared" si="67"/>
        <v>30</v>
      </c>
      <c r="W860" s="95">
        <f t="shared" si="68"/>
        <v>30</v>
      </c>
    </row>
    <row r="861" spans="1:23" hidden="1" x14ac:dyDescent="0.5">
      <c r="A861" s="105" t="s">
        <v>294</v>
      </c>
      <c r="B861" s="63"/>
      <c r="C861" s="60" t="s">
        <v>10</v>
      </c>
      <c r="D861" s="61">
        <v>14956</v>
      </c>
      <c r="E861" s="61"/>
      <c r="F861" s="61">
        <v>3194</v>
      </c>
      <c r="G861" s="63">
        <v>41650</v>
      </c>
      <c r="H861" s="63">
        <v>41650</v>
      </c>
      <c r="I861" s="60" t="s">
        <v>1222</v>
      </c>
      <c r="J861" s="62">
        <v>18410.75</v>
      </c>
      <c r="K861" s="62">
        <v>2577.5100000000002</v>
      </c>
      <c r="L861" s="64">
        <v>20988.26</v>
      </c>
      <c r="M861" s="82" t="str">
        <f t="shared" si="69"/>
        <v>DI</v>
      </c>
      <c r="N861" s="82" t="s">
        <v>971</v>
      </c>
      <c r="P861" s="75">
        <f>VLOOKUP(F861,[1]!REGTEaflewerdatum,4,0)</f>
        <v>41647</v>
      </c>
      <c r="Q861" s="91">
        <f t="shared" si="65"/>
        <v>41650</v>
      </c>
      <c r="R861" s="92" t="s">
        <v>327</v>
      </c>
      <c r="S861" s="93">
        <v>41705</v>
      </c>
      <c r="T861" s="94">
        <f t="shared" si="66"/>
        <v>41660</v>
      </c>
      <c r="U861" s="80">
        <f t="shared" si="67"/>
        <v>10</v>
      </c>
      <c r="W861" s="95">
        <f t="shared" si="68"/>
        <v>10</v>
      </c>
    </row>
    <row r="862" spans="1:23" hidden="1" x14ac:dyDescent="0.5">
      <c r="A862" s="105" t="s">
        <v>1223</v>
      </c>
      <c r="B862" s="63"/>
      <c r="C862" s="60" t="s">
        <v>10</v>
      </c>
      <c r="D862" s="61">
        <v>14960</v>
      </c>
      <c r="E862" s="61"/>
      <c r="F862" s="61">
        <v>3219</v>
      </c>
      <c r="G862" s="63">
        <v>41650</v>
      </c>
      <c r="H862" s="63">
        <v>41649</v>
      </c>
      <c r="I862" s="60" t="s">
        <v>1154</v>
      </c>
      <c r="J862" s="62">
        <v>240</v>
      </c>
      <c r="K862" s="62">
        <v>0</v>
      </c>
      <c r="L862" s="64">
        <v>240</v>
      </c>
      <c r="M862" s="82" t="str">
        <f t="shared" si="69"/>
        <v>DI</v>
      </c>
      <c r="N862" s="82" t="s">
        <v>971</v>
      </c>
      <c r="P862" s="75">
        <f>VLOOKUP(F862,[1]!REGTEaflewerdatum,4,0)</f>
        <v>41649</v>
      </c>
      <c r="Q862" s="91">
        <f t="shared" si="65"/>
        <v>41650</v>
      </c>
      <c r="R862" s="92" t="s">
        <v>329</v>
      </c>
      <c r="S862" s="93">
        <f>G862</f>
        <v>41650</v>
      </c>
      <c r="T862" s="94">
        <f t="shared" si="66"/>
        <v>41652</v>
      </c>
      <c r="U862" s="80">
        <f t="shared" si="67"/>
        <v>2</v>
      </c>
      <c r="W862" s="95">
        <f t="shared" si="68"/>
        <v>2</v>
      </c>
    </row>
    <row r="863" spans="1:23" x14ac:dyDescent="0.5">
      <c r="A863" s="105">
        <v>11882341</v>
      </c>
      <c r="B863" s="63">
        <v>41649</v>
      </c>
      <c r="C863" s="60" t="s">
        <v>10</v>
      </c>
      <c r="D863" s="61">
        <v>14925</v>
      </c>
      <c r="E863" s="61"/>
      <c r="F863" s="61">
        <v>3216</v>
      </c>
      <c r="G863" s="63">
        <v>41650</v>
      </c>
      <c r="H863" s="63">
        <v>41649</v>
      </c>
      <c r="I863" s="60" t="s">
        <v>1113</v>
      </c>
      <c r="J863" s="62">
        <v>12391.28</v>
      </c>
      <c r="K863" s="62">
        <v>214.36</v>
      </c>
      <c r="L863" s="64">
        <v>12605.64</v>
      </c>
      <c r="M863" s="82" t="str">
        <f t="shared" si="69"/>
        <v>DS</v>
      </c>
      <c r="N863" s="82" t="s">
        <v>971</v>
      </c>
      <c r="P863" s="75">
        <f>VLOOKUP(F863,[1]!REGTEaflewerdatum,4,0)</f>
        <v>41650</v>
      </c>
      <c r="Q863" s="91" t="str">
        <f t="shared" si="65"/>
        <v>ok</v>
      </c>
      <c r="T863" s="94">
        <f t="shared" si="66"/>
        <v>41680</v>
      </c>
      <c r="U863" s="80">
        <f t="shared" si="67"/>
        <v>30</v>
      </c>
      <c r="W863" s="95">
        <f t="shared" si="68"/>
        <v>41679</v>
      </c>
    </row>
    <row r="864" spans="1:23" x14ac:dyDescent="0.5">
      <c r="A864" s="125">
        <v>8170343088</v>
      </c>
      <c r="B864" s="126">
        <v>41649</v>
      </c>
      <c r="C864" s="127" t="s">
        <v>10</v>
      </c>
      <c r="D864" s="128">
        <v>14926</v>
      </c>
      <c r="E864" s="128"/>
      <c r="F864" s="128">
        <v>3217</v>
      </c>
      <c r="G864" s="126">
        <v>41650</v>
      </c>
      <c r="H864" s="63">
        <v>41649</v>
      </c>
      <c r="I864" s="60" t="s">
        <v>26</v>
      </c>
      <c r="J864" s="62">
        <v>8293.6299999999992</v>
      </c>
      <c r="K864" s="62">
        <v>918.6</v>
      </c>
      <c r="L864" s="64">
        <v>9212.23</v>
      </c>
      <c r="M864" s="82" t="str">
        <f t="shared" si="69"/>
        <v>DS</v>
      </c>
      <c r="N864" s="82" t="s">
        <v>971</v>
      </c>
      <c r="P864" s="75">
        <f>VLOOKUP(F864,[1]!REGTEaflewerdatum,4,0)</f>
        <v>41650</v>
      </c>
      <c r="Q864" s="91" t="str">
        <f t="shared" si="65"/>
        <v>ok</v>
      </c>
      <c r="T864" s="94">
        <f t="shared" si="66"/>
        <v>41680</v>
      </c>
      <c r="U864" s="80">
        <f t="shared" si="67"/>
        <v>30</v>
      </c>
      <c r="W864" s="95">
        <f t="shared" si="68"/>
        <v>41679</v>
      </c>
    </row>
    <row r="865" spans="1:23" x14ac:dyDescent="0.5">
      <c r="A865" s="105">
        <v>8170343088</v>
      </c>
      <c r="B865" s="63"/>
      <c r="C865" s="60" t="s">
        <v>15</v>
      </c>
      <c r="D865" s="61">
        <v>14959</v>
      </c>
      <c r="E865" s="61"/>
      <c r="F865" s="61">
        <v>3217</v>
      </c>
      <c r="G865" s="63">
        <v>41650</v>
      </c>
      <c r="H865" s="63">
        <v>41649</v>
      </c>
      <c r="I865" s="60" t="s">
        <v>26</v>
      </c>
      <c r="J865" s="62">
        <v>-58.15</v>
      </c>
      <c r="K865" s="62">
        <v>-8.14</v>
      </c>
      <c r="L865" s="64">
        <v>-66.290000000000006</v>
      </c>
      <c r="M865" s="82" t="str">
        <f t="shared" si="69"/>
        <v>DS</v>
      </c>
      <c r="P865" s="75">
        <f>VLOOKUP(F865,[1]!REGTEaflewerdatum,4,0)</f>
        <v>41650</v>
      </c>
      <c r="Q865" s="91" t="str">
        <f t="shared" si="65"/>
        <v>ok</v>
      </c>
      <c r="T865" s="94">
        <f t="shared" si="66"/>
        <v>41680</v>
      </c>
      <c r="U865" s="80">
        <f t="shared" si="67"/>
        <v>30</v>
      </c>
      <c r="W865" s="95">
        <f t="shared" si="68"/>
        <v>30</v>
      </c>
    </row>
    <row r="866" spans="1:23" x14ac:dyDescent="0.5">
      <c r="A866" s="105">
        <v>6038298129</v>
      </c>
      <c r="B866" s="63">
        <v>41656</v>
      </c>
      <c r="C866" s="60" t="s">
        <v>10</v>
      </c>
      <c r="D866" s="61">
        <v>14927</v>
      </c>
      <c r="E866" s="61"/>
      <c r="F866" s="61">
        <v>3163</v>
      </c>
      <c r="G866" s="63">
        <v>41650</v>
      </c>
      <c r="H866" s="63">
        <v>41650</v>
      </c>
      <c r="I866" s="60" t="s">
        <v>1109</v>
      </c>
      <c r="J866" s="62">
        <v>524.46</v>
      </c>
      <c r="K866" s="62">
        <v>37.14</v>
      </c>
      <c r="L866" s="64">
        <v>561.6</v>
      </c>
      <c r="M866" s="82" t="str">
        <f t="shared" si="69"/>
        <v>DS</v>
      </c>
      <c r="N866" s="82" t="s">
        <v>971</v>
      </c>
      <c r="P866" s="75">
        <f>VLOOKUP(F866,[1]!REGTEaflewerdatum,4,0)</f>
        <v>0</v>
      </c>
      <c r="Q866" s="91">
        <f t="shared" si="65"/>
        <v>41650</v>
      </c>
      <c r="T866" s="94">
        <f t="shared" si="66"/>
        <v>41680</v>
      </c>
      <c r="U866" s="80">
        <f t="shared" si="67"/>
        <v>30</v>
      </c>
      <c r="W866" s="95">
        <f t="shared" si="68"/>
        <v>41686</v>
      </c>
    </row>
    <row r="867" spans="1:23" x14ac:dyDescent="0.5">
      <c r="A867" s="105">
        <v>244384</v>
      </c>
      <c r="B867" s="124"/>
      <c r="C867" s="60" t="s">
        <v>10</v>
      </c>
      <c r="D867" s="61">
        <v>14958</v>
      </c>
      <c r="E867" s="61"/>
      <c r="F867" s="61">
        <v>3161</v>
      </c>
      <c r="G867" s="63">
        <v>41650</v>
      </c>
      <c r="H867" s="63">
        <v>41650</v>
      </c>
      <c r="I867" s="60" t="s">
        <v>1114</v>
      </c>
      <c r="J867" s="62">
        <v>522.36</v>
      </c>
      <c r="K867" s="62">
        <v>36.590000000000003</v>
      </c>
      <c r="L867" s="64">
        <v>558.95000000000005</v>
      </c>
      <c r="M867" s="82" t="str">
        <f t="shared" si="69"/>
        <v>DS</v>
      </c>
      <c r="N867" s="82" t="s">
        <v>971</v>
      </c>
      <c r="P867" s="75">
        <f>VLOOKUP(F867,[1]!REGTEaflewerdatum,4,0)</f>
        <v>41666</v>
      </c>
      <c r="Q867" s="91">
        <f t="shared" si="65"/>
        <v>41650</v>
      </c>
      <c r="T867" s="94">
        <f t="shared" si="66"/>
        <v>41680</v>
      </c>
      <c r="U867" s="80">
        <f t="shared" si="67"/>
        <v>30</v>
      </c>
      <c r="W867" s="95">
        <f t="shared" si="68"/>
        <v>30</v>
      </c>
    </row>
    <row r="868" spans="1:23" hidden="1" x14ac:dyDescent="0.5">
      <c r="A868" s="105">
        <v>717628</v>
      </c>
      <c r="B868" s="63">
        <v>41656</v>
      </c>
      <c r="C868" s="60" t="s">
        <v>10</v>
      </c>
      <c r="D868" s="61">
        <v>15019</v>
      </c>
      <c r="E868" s="61"/>
      <c r="F868" s="61">
        <v>3204</v>
      </c>
      <c r="G868" s="63">
        <v>41651</v>
      </c>
      <c r="H868" s="63">
        <v>41651</v>
      </c>
      <c r="I868" s="60" t="s">
        <v>1075</v>
      </c>
      <c r="J868" s="62">
        <v>7319.42</v>
      </c>
      <c r="K868" s="62">
        <v>0</v>
      </c>
      <c r="L868" s="64">
        <v>7319.42</v>
      </c>
      <c r="M868" s="82" t="str">
        <f t="shared" si="69"/>
        <v>DC</v>
      </c>
      <c r="N868" s="82" t="s">
        <v>971</v>
      </c>
      <c r="P868" s="75">
        <f>VLOOKUP(F868,[1]!REGTEaflewerdatum,4,0)</f>
        <v>41652</v>
      </c>
      <c r="Q868" s="91">
        <f t="shared" si="65"/>
        <v>41651</v>
      </c>
      <c r="T868" s="94">
        <f t="shared" si="66"/>
        <v>41670</v>
      </c>
      <c r="U868" s="80">
        <f t="shared" si="67"/>
        <v>19</v>
      </c>
      <c r="W868" s="95">
        <f t="shared" si="68"/>
        <v>41675</v>
      </c>
    </row>
    <row r="869" spans="1:23" hidden="1" x14ac:dyDescent="0.5">
      <c r="A869" s="105">
        <v>717615</v>
      </c>
      <c r="B869" s="63">
        <v>41656</v>
      </c>
      <c r="C869" s="60" t="s">
        <v>10</v>
      </c>
      <c r="D869" s="61">
        <v>15033</v>
      </c>
      <c r="E869" s="61"/>
      <c r="F869" s="61">
        <v>2911</v>
      </c>
      <c r="G869" s="63">
        <v>41652</v>
      </c>
      <c r="H869" s="63">
        <v>41651</v>
      </c>
      <c r="I869" s="60" t="s">
        <v>1075</v>
      </c>
      <c r="J869" s="62">
        <v>1349.56</v>
      </c>
      <c r="K869" s="62">
        <v>188.94</v>
      </c>
      <c r="L869" s="64">
        <v>1538.5</v>
      </c>
      <c r="M869" s="82" t="str">
        <f t="shared" si="69"/>
        <v>DC</v>
      </c>
      <c r="N869" s="82" t="s">
        <v>971</v>
      </c>
      <c r="P869" s="75">
        <f>VLOOKUP(F869,[1]!REGTEaflewerdatum,4,0)</f>
        <v>41287</v>
      </c>
      <c r="Q869" s="91">
        <f t="shared" si="65"/>
        <v>41652</v>
      </c>
      <c r="T869" s="94">
        <f t="shared" si="66"/>
        <v>41671</v>
      </c>
      <c r="U869" s="80">
        <f t="shared" si="67"/>
        <v>19</v>
      </c>
      <c r="W869" s="95">
        <f t="shared" si="68"/>
        <v>41675</v>
      </c>
    </row>
    <row r="870" spans="1:23" hidden="1" x14ac:dyDescent="0.5">
      <c r="A870" s="105">
        <v>717616</v>
      </c>
      <c r="B870" s="63">
        <v>41656</v>
      </c>
      <c r="C870" s="60" t="s">
        <v>10</v>
      </c>
      <c r="D870" s="61">
        <v>15027</v>
      </c>
      <c r="E870" s="61"/>
      <c r="F870" s="61">
        <v>2911</v>
      </c>
      <c r="G870" s="63">
        <v>41652</v>
      </c>
      <c r="H870" s="63">
        <v>41651</v>
      </c>
      <c r="I870" s="60" t="s">
        <v>1075</v>
      </c>
      <c r="J870" s="62">
        <v>25034.09</v>
      </c>
      <c r="K870" s="62">
        <v>2707.08</v>
      </c>
      <c r="L870" s="64">
        <v>27741.17</v>
      </c>
      <c r="M870" s="82" t="str">
        <f t="shared" si="69"/>
        <v>DC</v>
      </c>
      <c r="N870" s="82" t="s">
        <v>971</v>
      </c>
      <c r="P870" s="75">
        <f>VLOOKUP(F870,[1]!REGTEaflewerdatum,4,0)</f>
        <v>41287</v>
      </c>
      <c r="Q870" s="91">
        <f t="shared" si="65"/>
        <v>41652</v>
      </c>
      <c r="T870" s="94">
        <f t="shared" si="66"/>
        <v>41671</v>
      </c>
      <c r="U870" s="80">
        <f t="shared" si="67"/>
        <v>19</v>
      </c>
      <c r="W870" s="95">
        <f t="shared" si="68"/>
        <v>41675</v>
      </c>
    </row>
    <row r="871" spans="1:23" hidden="1" x14ac:dyDescent="0.5">
      <c r="A871" s="105">
        <v>717617</v>
      </c>
      <c r="B871" s="63">
        <v>41656</v>
      </c>
      <c r="C871" s="60" t="s">
        <v>10</v>
      </c>
      <c r="D871" s="61">
        <v>15028</v>
      </c>
      <c r="E871" s="61"/>
      <c r="F871" s="61">
        <v>2917</v>
      </c>
      <c r="G871" s="63">
        <v>41652</v>
      </c>
      <c r="H871" s="63">
        <v>41651</v>
      </c>
      <c r="I871" s="60" t="s">
        <v>1075</v>
      </c>
      <c r="J871" s="62">
        <v>62033.36</v>
      </c>
      <c r="K871" s="62">
        <v>5345</v>
      </c>
      <c r="L871" s="64">
        <v>67378.36</v>
      </c>
      <c r="M871" s="82" t="str">
        <f t="shared" si="69"/>
        <v>DC</v>
      </c>
      <c r="N871" s="82" t="s">
        <v>971</v>
      </c>
      <c r="P871" s="75">
        <f>VLOOKUP(F871,[1]!REGTEaflewerdatum,4,0)</f>
        <v>41652</v>
      </c>
      <c r="Q871" s="91" t="str">
        <f t="shared" si="65"/>
        <v>ok</v>
      </c>
      <c r="T871" s="94">
        <f t="shared" si="66"/>
        <v>41671</v>
      </c>
      <c r="U871" s="80">
        <f t="shared" si="67"/>
        <v>19</v>
      </c>
      <c r="W871" s="95">
        <f t="shared" si="68"/>
        <v>41675</v>
      </c>
    </row>
    <row r="872" spans="1:23" hidden="1" x14ac:dyDescent="0.5">
      <c r="A872" s="105">
        <v>717618</v>
      </c>
      <c r="B872" s="63">
        <v>41656</v>
      </c>
      <c r="C872" s="60" t="s">
        <v>10</v>
      </c>
      <c r="D872" s="61">
        <v>15029</v>
      </c>
      <c r="E872" s="61"/>
      <c r="F872" s="61">
        <v>2975</v>
      </c>
      <c r="G872" s="63">
        <v>41652</v>
      </c>
      <c r="H872" s="63">
        <v>41651</v>
      </c>
      <c r="I872" s="60" t="s">
        <v>1075</v>
      </c>
      <c r="J872" s="62">
        <v>1725.89</v>
      </c>
      <c r="K872" s="62">
        <v>241.63</v>
      </c>
      <c r="L872" s="64">
        <v>1967.52</v>
      </c>
      <c r="M872" s="82" t="str">
        <f t="shared" si="69"/>
        <v>DC</v>
      </c>
      <c r="N872" s="82" t="s">
        <v>971</v>
      </c>
      <c r="P872" s="75">
        <f>VLOOKUP(F872,[1]!REGTEaflewerdatum,4,0)</f>
        <v>41645</v>
      </c>
      <c r="Q872" s="91">
        <f t="shared" si="65"/>
        <v>41652</v>
      </c>
      <c r="T872" s="94">
        <f t="shared" si="66"/>
        <v>41671</v>
      </c>
      <c r="U872" s="80">
        <f t="shared" si="67"/>
        <v>19</v>
      </c>
      <c r="W872" s="95">
        <f t="shared" si="68"/>
        <v>41675</v>
      </c>
    </row>
    <row r="873" spans="1:23" hidden="1" x14ac:dyDescent="0.5">
      <c r="A873" s="105">
        <v>717619</v>
      </c>
      <c r="B873" s="63">
        <v>41656</v>
      </c>
      <c r="C873" s="60" t="s">
        <v>10</v>
      </c>
      <c r="D873" s="61">
        <v>15030</v>
      </c>
      <c r="E873" s="61"/>
      <c r="F873" s="61">
        <v>2977</v>
      </c>
      <c r="G873" s="63">
        <v>41652</v>
      </c>
      <c r="H873" s="63">
        <v>41651</v>
      </c>
      <c r="I873" s="60" t="s">
        <v>1075</v>
      </c>
      <c r="J873" s="62">
        <v>1421.8</v>
      </c>
      <c r="K873" s="62">
        <v>199.04</v>
      </c>
      <c r="L873" s="64">
        <v>1620.84</v>
      </c>
      <c r="M873" s="82" t="str">
        <f t="shared" si="69"/>
        <v>DC</v>
      </c>
      <c r="N873" s="82" t="s">
        <v>971</v>
      </c>
      <c r="P873" s="75">
        <f>VLOOKUP(F873,[1]!REGTEaflewerdatum,4,0)</f>
        <v>41652</v>
      </c>
      <c r="Q873" s="91" t="str">
        <f t="shared" si="65"/>
        <v>ok</v>
      </c>
      <c r="T873" s="94">
        <f t="shared" si="66"/>
        <v>41671</v>
      </c>
      <c r="U873" s="80">
        <f t="shared" si="67"/>
        <v>19</v>
      </c>
      <c r="W873" s="95">
        <f t="shared" si="68"/>
        <v>41675</v>
      </c>
    </row>
    <row r="874" spans="1:23" hidden="1" x14ac:dyDescent="0.5">
      <c r="A874" s="105">
        <v>717620</v>
      </c>
      <c r="B874" s="63">
        <v>41656</v>
      </c>
      <c r="C874" s="60" t="s">
        <v>10</v>
      </c>
      <c r="D874" s="61">
        <v>15031</v>
      </c>
      <c r="E874" s="61"/>
      <c r="F874" s="61">
        <v>3212</v>
      </c>
      <c r="G874" s="63">
        <v>41652</v>
      </c>
      <c r="H874" s="63">
        <v>41651</v>
      </c>
      <c r="I874" s="60" t="s">
        <v>1075</v>
      </c>
      <c r="J874" s="62">
        <v>68844.75</v>
      </c>
      <c r="K874" s="62">
        <v>8907.19</v>
      </c>
      <c r="L874" s="64">
        <v>77751.94</v>
      </c>
      <c r="M874" s="82" t="str">
        <f t="shared" si="69"/>
        <v>DC</v>
      </c>
      <c r="N874" s="82" t="s">
        <v>971</v>
      </c>
      <c r="P874" s="75">
        <f>VLOOKUP(F874,[1]!REGTEaflewerdatum,4,0)</f>
        <v>41652</v>
      </c>
      <c r="Q874" s="91" t="str">
        <f t="shared" si="65"/>
        <v>ok</v>
      </c>
      <c r="T874" s="94">
        <f t="shared" si="66"/>
        <v>41671</v>
      </c>
      <c r="U874" s="80">
        <f t="shared" si="67"/>
        <v>19</v>
      </c>
      <c r="W874" s="95">
        <f t="shared" si="68"/>
        <v>41675</v>
      </c>
    </row>
    <row r="875" spans="1:23" hidden="1" x14ac:dyDescent="0.5">
      <c r="A875" s="105">
        <v>717621</v>
      </c>
      <c r="B875" s="63">
        <v>41656</v>
      </c>
      <c r="C875" s="60" t="s">
        <v>10</v>
      </c>
      <c r="D875" s="61">
        <v>15032</v>
      </c>
      <c r="E875" s="61"/>
      <c r="F875" s="61">
        <v>3213</v>
      </c>
      <c r="G875" s="63">
        <v>41652</v>
      </c>
      <c r="H875" s="63">
        <v>41651</v>
      </c>
      <c r="I875" s="60" t="s">
        <v>1075</v>
      </c>
      <c r="J875" s="62">
        <v>10824.65</v>
      </c>
      <c r="K875" s="62">
        <v>1515.45</v>
      </c>
      <c r="L875" s="64">
        <v>12340.1</v>
      </c>
      <c r="M875" s="82" t="str">
        <f t="shared" si="69"/>
        <v>DC</v>
      </c>
      <c r="N875" s="82" t="s">
        <v>971</v>
      </c>
      <c r="P875" s="75">
        <f>VLOOKUP(F875,[1]!REGTEaflewerdatum,4,0)</f>
        <v>41652</v>
      </c>
      <c r="Q875" s="91" t="str">
        <f t="shared" si="65"/>
        <v>ok</v>
      </c>
      <c r="T875" s="94">
        <f t="shared" si="66"/>
        <v>41671</v>
      </c>
      <c r="U875" s="80">
        <f t="shared" si="67"/>
        <v>19</v>
      </c>
      <c r="W875" s="95">
        <f t="shared" si="68"/>
        <v>41675</v>
      </c>
    </row>
    <row r="876" spans="1:23" hidden="1" x14ac:dyDescent="0.5">
      <c r="A876" s="105">
        <v>717622</v>
      </c>
      <c r="B876" s="63">
        <v>41656</v>
      </c>
      <c r="C876" s="60" t="s">
        <v>10</v>
      </c>
      <c r="D876" s="61">
        <v>15022</v>
      </c>
      <c r="E876" s="61"/>
      <c r="F876" s="61">
        <v>2911</v>
      </c>
      <c r="G876" s="63">
        <v>41652</v>
      </c>
      <c r="H876" s="63">
        <v>41651</v>
      </c>
      <c r="I876" s="60" t="s">
        <v>1075</v>
      </c>
      <c r="J876" s="62">
        <v>7269.36</v>
      </c>
      <c r="K876" s="62">
        <v>742.96</v>
      </c>
      <c r="L876" s="64">
        <v>8012.32</v>
      </c>
      <c r="M876" s="82" t="str">
        <f t="shared" si="69"/>
        <v>DC</v>
      </c>
      <c r="N876" s="82" t="s">
        <v>971</v>
      </c>
      <c r="P876" s="75">
        <f>VLOOKUP(F876,[1]!REGTEaflewerdatum,4,0)</f>
        <v>41287</v>
      </c>
      <c r="Q876" s="91">
        <f t="shared" si="65"/>
        <v>41652</v>
      </c>
      <c r="T876" s="94">
        <f t="shared" si="66"/>
        <v>41671</v>
      </c>
      <c r="U876" s="80">
        <f t="shared" si="67"/>
        <v>19</v>
      </c>
      <c r="W876" s="95">
        <f t="shared" si="68"/>
        <v>41675</v>
      </c>
    </row>
    <row r="877" spans="1:23" hidden="1" x14ac:dyDescent="0.5">
      <c r="A877" s="105">
        <v>717623</v>
      </c>
      <c r="B877" s="63">
        <v>41656</v>
      </c>
      <c r="C877" s="60" t="s">
        <v>10</v>
      </c>
      <c r="D877" s="61">
        <v>15023</v>
      </c>
      <c r="E877" s="61"/>
      <c r="F877" s="61">
        <v>2917</v>
      </c>
      <c r="G877" s="63">
        <v>41652</v>
      </c>
      <c r="H877" s="63">
        <v>41651</v>
      </c>
      <c r="I877" s="60" t="s">
        <v>1075</v>
      </c>
      <c r="J877" s="62">
        <v>4216.7</v>
      </c>
      <c r="K877" s="62">
        <v>493.37</v>
      </c>
      <c r="L877" s="64">
        <v>4710.07</v>
      </c>
      <c r="M877" s="82" t="str">
        <f t="shared" si="69"/>
        <v>DC</v>
      </c>
      <c r="N877" s="82" t="s">
        <v>971</v>
      </c>
      <c r="P877" s="75">
        <f>VLOOKUP(F877,[1]!REGTEaflewerdatum,4,0)</f>
        <v>41652</v>
      </c>
      <c r="Q877" s="91" t="str">
        <f t="shared" si="65"/>
        <v>ok</v>
      </c>
      <c r="T877" s="94">
        <f t="shared" si="66"/>
        <v>41671</v>
      </c>
      <c r="U877" s="80">
        <f t="shared" si="67"/>
        <v>19</v>
      </c>
      <c r="W877" s="95">
        <f t="shared" si="68"/>
        <v>41675</v>
      </c>
    </row>
    <row r="878" spans="1:23" hidden="1" x14ac:dyDescent="0.5">
      <c r="A878" s="105">
        <v>717624</v>
      </c>
      <c r="B878" s="63">
        <v>41656</v>
      </c>
      <c r="C878" s="60" t="s">
        <v>10</v>
      </c>
      <c r="D878" s="61">
        <v>15024</v>
      </c>
      <c r="E878" s="61"/>
      <c r="F878" s="61">
        <v>3214</v>
      </c>
      <c r="G878" s="63">
        <v>41652</v>
      </c>
      <c r="H878" s="63">
        <v>41651</v>
      </c>
      <c r="I878" s="60" t="s">
        <v>1075</v>
      </c>
      <c r="J878" s="62">
        <v>14652.75</v>
      </c>
      <c r="K878" s="62">
        <v>2051.39</v>
      </c>
      <c r="L878" s="64">
        <v>16704.14</v>
      </c>
      <c r="M878" s="82" t="str">
        <f t="shared" si="69"/>
        <v>DC</v>
      </c>
      <c r="N878" s="82" t="s">
        <v>971</v>
      </c>
      <c r="P878" s="75">
        <f>VLOOKUP(F878,[1]!REGTEaflewerdatum,4,0)</f>
        <v>41652</v>
      </c>
      <c r="Q878" s="91" t="str">
        <f t="shared" si="65"/>
        <v>ok</v>
      </c>
      <c r="T878" s="94">
        <f t="shared" si="66"/>
        <v>41671</v>
      </c>
      <c r="U878" s="80">
        <f t="shared" si="67"/>
        <v>19</v>
      </c>
      <c r="W878" s="95">
        <f t="shared" si="68"/>
        <v>41675</v>
      </c>
    </row>
    <row r="879" spans="1:23" hidden="1" x14ac:dyDescent="0.5">
      <c r="A879" s="105">
        <v>717625</v>
      </c>
      <c r="B879" s="63">
        <v>41656</v>
      </c>
      <c r="C879" s="60" t="s">
        <v>10</v>
      </c>
      <c r="D879" s="61">
        <v>15025</v>
      </c>
      <c r="E879" s="61"/>
      <c r="F879" s="61">
        <v>3205</v>
      </c>
      <c r="G879" s="63">
        <v>41652</v>
      </c>
      <c r="H879" s="63">
        <v>41651</v>
      </c>
      <c r="I879" s="60" t="s">
        <v>1075</v>
      </c>
      <c r="J879" s="62">
        <v>23085.45</v>
      </c>
      <c r="K879" s="62">
        <v>3231.96</v>
      </c>
      <c r="L879" s="64">
        <v>26317.41</v>
      </c>
      <c r="M879" s="82" t="str">
        <f t="shared" si="69"/>
        <v>DC</v>
      </c>
      <c r="N879" s="82" t="s">
        <v>971</v>
      </c>
      <c r="P879" s="75">
        <f>VLOOKUP(F879,[1]!REGTEaflewerdatum,4,0)</f>
        <v>41652</v>
      </c>
      <c r="Q879" s="91" t="str">
        <f t="shared" si="65"/>
        <v>ok</v>
      </c>
      <c r="T879" s="94">
        <f t="shared" si="66"/>
        <v>41671</v>
      </c>
      <c r="U879" s="80">
        <f t="shared" si="67"/>
        <v>19</v>
      </c>
      <c r="W879" s="95">
        <f t="shared" si="68"/>
        <v>41675</v>
      </c>
    </row>
    <row r="880" spans="1:23" hidden="1" x14ac:dyDescent="0.5">
      <c r="A880" s="105">
        <v>717626</v>
      </c>
      <c r="B880" s="63">
        <v>41656</v>
      </c>
      <c r="C880" s="60" t="s">
        <v>10</v>
      </c>
      <c r="D880" s="61">
        <v>15026</v>
      </c>
      <c r="E880" s="61"/>
      <c r="F880" s="61">
        <v>3204</v>
      </c>
      <c r="G880" s="63">
        <v>41652</v>
      </c>
      <c r="H880" s="63">
        <v>41651</v>
      </c>
      <c r="I880" s="60" t="s">
        <v>1075</v>
      </c>
      <c r="J880" s="62">
        <v>615</v>
      </c>
      <c r="K880" s="62">
        <v>0</v>
      </c>
      <c r="L880" s="64">
        <v>615</v>
      </c>
      <c r="M880" s="82" t="str">
        <f t="shared" si="69"/>
        <v>DC</v>
      </c>
      <c r="N880" s="82" t="s">
        <v>971</v>
      </c>
      <c r="P880" s="75">
        <f>VLOOKUP(F880,[1]!REGTEaflewerdatum,4,0)</f>
        <v>41652</v>
      </c>
      <c r="Q880" s="91" t="str">
        <f t="shared" si="65"/>
        <v>ok</v>
      </c>
      <c r="T880" s="94">
        <f t="shared" si="66"/>
        <v>41671</v>
      </c>
      <c r="U880" s="80">
        <f t="shared" si="67"/>
        <v>19</v>
      </c>
      <c r="W880" s="95">
        <f t="shared" si="68"/>
        <v>41675</v>
      </c>
    </row>
    <row r="881" spans="1:23" hidden="1" x14ac:dyDescent="0.5">
      <c r="A881" s="105">
        <v>717627</v>
      </c>
      <c r="B881" s="63">
        <v>41656</v>
      </c>
      <c r="C881" s="60" t="s">
        <v>10</v>
      </c>
      <c r="D881" s="61">
        <v>15018</v>
      </c>
      <c r="E881" s="61"/>
      <c r="F881" s="61">
        <v>3205</v>
      </c>
      <c r="G881" s="63">
        <v>41652</v>
      </c>
      <c r="H881" s="63">
        <v>41651</v>
      </c>
      <c r="I881" s="60" t="s">
        <v>1075</v>
      </c>
      <c r="J881" s="62">
        <v>8597.2900000000009</v>
      </c>
      <c r="K881" s="62">
        <v>710.36</v>
      </c>
      <c r="L881" s="64">
        <v>9307.65</v>
      </c>
      <c r="M881" s="82" t="str">
        <f t="shared" si="69"/>
        <v>DC</v>
      </c>
      <c r="N881" s="82" t="s">
        <v>971</v>
      </c>
      <c r="P881" s="75">
        <f>VLOOKUP(F881,[1]!REGTEaflewerdatum,4,0)</f>
        <v>41652</v>
      </c>
      <c r="Q881" s="91" t="str">
        <f t="shared" si="65"/>
        <v>ok</v>
      </c>
      <c r="T881" s="94">
        <f t="shared" si="66"/>
        <v>41671</v>
      </c>
      <c r="U881" s="80">
        <f t="shared" si="67"/>
        <v>19</v>
      </c>
      <c r="W881" s="95">
        <f t="shared" si="68"/>
        <v>41675</v>
      </c>
    </row>
    <row r="882" spans="1:23" hidden="1" x14ac:dyDescent="0.5">
      <c r="A882" s="105">
        <v>717629</v>
      </c>
      <c r="B882" s="63">
        <v>41656</v>
      </c>
      <c r="C882" s="60" t="s">
        <v>10</v>
      </c>
      <c r="D882" s="61">
        <v>15020</v>
      </c>
      <c r="E882" s="61"/>
      <c r="F882" s="61">
        <v>2714</v>
      </c>
      <c r="G882" s="63">
        <v>41652</v>
      </c>
      <c r="H882" s="63">
        <v>41651</v>
      </c>
      <c r="I882" s="60" t="s">
        <v>1075</v>
      </c>
      <c r="J882" s="62">
        <v>196.06</v>
      </c>
      <c r="K882" s="62">
        <v>27.45</v>
      </c>
      <c r="L882" s="64">
        <v>223.51</v>
      </c>
      <c r="M882" s="82" t="str">
        <f t="shared" si="69"/>
        <v>DC</v>
      </c>
      <c r="N882" s="82" t="s">
        <v>971</v>
      </c>
      <c r="P882" s="75">
        <f>VLOOKUP(F882,[1]!REGTEaflewerdatum,4,0)</f>
        <v>41579</v>
      </c>
      <c r="Q882" s="91">
        <f t="shared" si="65"/>
        <v>41652</v>
      </c>
      <c r="T882" s="94">
        <f t="shared" si="66"/>
        <v>41671</v>
      </c>
      <c r="U882" s="80">
        <f t="shared" si="67"/>
        <v>19</v>
      </c>
      <c r="W882" s="95">
        <f t="shared" si="68"/>
        <v>41675</v>
      </c>
    </row>
    <row r="883" spans="1:23" hidden="1" x14ac:dyDescent="0.5">
      <c r="A883" s="105">
        <v>717630</v>
      </c>
      <c r="B883" s="63">
        <v>41656</v>
      </c>
      <c r="C883" s="60" t="s">
        <v>10</v>
      </c>
      <c r="D883" s="61">
        <v>15021</v>
      </c>
      <c r="E883" s="61"/>
      <c r="F883" s="61">
        <v>2713</v>
      </c>
      <c r="G883" s="63">
        <v>41652</v>
      </c>
      <c r="H883" s="63">
        <v>41651</v>
      </c>
      <c r="I883" s="60" t="s">
        <v>1075</v>
      </c>
      <c r="J883" s="62">
        <v>4042</v>
      </c>
      <c r="K883" s="62">
        <v>565.88</v>
      </c>
      <c r="L883" s="64">
        <v>4607.88</v>
      </c>
      <c r="M883" s="82" t="str">
        <f t="shared" si="69"/>
        <v>DC</v>
      </c>
      <c r="N883" s="82" t="s">
        <v>971</v>
      </c>
      <c r="P883" s="75">
        <f>VLOOKUP(F883,[1]!REGTEaflewerdatum,4,0)</f>
        <v>41579</v>
      </c>
      <c r="Q883" s="91">
        <f t="shared" si="65"/>
        <v>41652</v>
      </c>
      <c r="T883" s="94">
        <f t="shared" si="66"/>
        <v>41671</v>
      </c>
      <c r="U883" s="80">
        <f t="shared" si="67"/>
        <v>19</v>
      </c>
      <c r="W883" s="95">
        <f t="shared" si="68"/>
        <v>41675</v>
      </c>
    </row>
    <row r="884" spans="1:23" hidden="1" x14ac:dyDescent="0.5">
      <c r="A884" s="105">
        <v>718082</v>
      </c>
      <c r="B884" s="63">
        <v>41656</v>
      </c>
      <c r="C884" s="60" t="s">
        <v>10</v>
      </c>
      <c r="D884" s="61">
        <v>15045</v>
      </c>
      <c r="E884" s="61"/>
      <c r="F884" s="61">
        <v>2911</v>
      </c>
      <c r="G884" s="63">
        <v>41653</v>
      </c>
      <c r="H884" s="63">
        <v>41652</v>
      </c>
      <c r="I884" s="60" t="s">
        <v>1075</v>
      </c>
      <c r="J884" s="62">
        <v>95.94</v>
      </c>
      <c r="K884" s="62">
        <v>13.43</v>
      </c>
      <c r="L884" s="64">
        <v>109.37</v>
      </c>
      <c r="M884" s="82" t="str">
        <f t="shared" si="69"/>
        <v>DC</v>
      </c>
      <c r="N884" s="82" t="s">
        <v>971</v>
      </c>
      <c r="P884" s="75">
        <f>VLOOKUP(F884,[1]!REGTEaflewerdatum,4,0)</f>
        <v>41287</v>
      </c>
      <c r="Q884" s="91">
        <f t="shared" si="65"/>
        <v>41653</v>
      </c>
      <c r="T884" s="94">
        <f t="shared" si="66"/>
        <v>41672</v>
      </c>
      <c r="U884" s="80">
        <f t="shared" si="67"/>
        <v>19</v>
      </c>
      <c r="W884" s="95">
        <f t="shared" si="68"/>
        <v>41675</v>
      </c>
    </row>
    <row r="885" spans="1:23" hidden="1" x14ac:dyDescent="0.5">
      <c r="A885" s="105">
        <v>718083</v>
      </c>
      <c r="B885" s="63">
        <v>41656</v>
      </c>
      <c r="C885" s="60" t="s">
        <v>10</v>
      </c>
      <c r="D885" s="61">
        <v>15046</v>
      </c>
      <c r="E885" s="61"/>
      <c r="F885" s="61">
        <v>2946</v>
      </c>
      <c r="G885" s="63">
        <v>41653</v>
      </c>
      <c r="H885" s="63">
        <v>41652</v>
      </c>
      <c r="I885" s="60" t="s">
        <v>1075</v>
      </c>
      <c r="J885" s="62">
        <v>14509.14</v>
      </c>
      <c r="K885" s="62">
        <v>255.44</v>
      </c>
      <c r="L885" s="64">
        <v>14764.58</v>
      </c>
      <c r="M885" s="82" t="str">
        <f t="shared" si="69"/>
        <v>DC</v>
      </c>
      <c r="N885" s="82" t="s">
        <v>971</v>
      </c>
      <c r="P885" s="75">
        <f>VLOOKUP(F885,[1]!REGTEaflewerdatum,4,0)</f>
        <v>41613</v>
      </c>
      <c r="Q885" s="91">
        <f t="shared" si="65"/>
        <v>41653</v>
      </c>
      <c r="T885" s="94">
        <f t="shared" si="66"/>
        <v>41672</v>
      </c>
      <c r="U885" s="80">
        <f t="shared" si="67"/>
        <v>19</v>
      </c>
      <c r="W885" s="95">
        <f t="shared" si="68"/>
        <v>41675</v>
      </c>
    </row>
    <row r="886" spans="1:23" hidden="1" x14ac:dyDescent="0.5">
      <c r="A886" s="105" t="s">
        <v>1224</v>
      </c>
      <c r="B886" s="63"/>
      <c r="C886" s="60" t="s">
        <v>10</v>
      </c>
      <c r="D886" s="61">
        <v>15038</v>
      </c>
      <c r="E886" s="61"/>
      <c r="F886" s="61">
        <v>3220</v>
      </c>
      <c r="G886" s="63">
        <v>41653</v>
      </c>
      <c r="H886" s="63">
        <v>41653</v>
      </c>
      <c r="I886" s="60" t="s">
        <v>1154</v>
      </c>
      <c r="J886" s="62">
        <v>3160</v>
      </c>
      <c r="K886" s="62">
        <v>0</v>
      </c>
      <c r="L886" s="64">
        <v>3160</v>
      </c>
      <c r="M886" s="82" t="str">
        <f t="shared" si="69"/>
        <v>DI</v>
      </c>
      <c r="N886" s="82" t="s">
        <v>971</v>
      </c>
      <c r="P886" s="75">
        <f>VLOOKUP(F886,[1]!REGTEaflewerdatum,4,0)</f>
        <v>41652</v>
      </c>
      <c r="Q886" s="91">
        <f t="shared" si="65"/>
        <v>41653</v>
      </c>
      <c r="R886" s="92" t="s">
        <v>329</v>
      </c>
      <c r="S886" s="93">
        <f>G886</f>
        <v>41653</v>
      </c>
      <c r="T886" s="94">
        <f t="shared" si="66"/>
        <v>41655</v>
      </c>
      <c r="U886" s="80">
        <f t="shared" si="67"/>
        <v>2</v>
      </c>
      <c r="W886" s="95">
        <f t="shared" si="68"/>
        <v>2</v>
      </c>
    </row>
    <row r="887" spans="1:23" hidden="1" x14ac:dyDescent="0.5">
      <c r="A887" s="105" t="s">
        <v>1224</v>
      </c>
      <c r="B887" s="63"/>
      <c r="C887" s="60" t="s">
        <v>10</v>
      </c>
      <c r="D887" s="61">
        <v>15038</v>
      </c>
      <c r="E887" s="61"/>
      <c r="F887" s="61">
        <v>3220</v>
      </c>
      <c r="G887" s="63">
        <v>41653</v>
      </c>
      <c r="H887" s="63">
        <v>41653</v>
      </c>
      <c r="I887" s="60" t="s">
        <v>1154</v>
      </c>
      <c r="J887" s="62">
        <v>3160</v>
      </c>
      <c r="K887" s="62">
        <v>0</v>
      </c>
      <c r="L887" s="64">
        <v>3160</v>
      </c>
      <c r="M887" s="82" t="str">
        <f t="shared" si="69"/>
        <v>DI</v>
      </c>
      <c r="N887" s="82" t="s">
        <v>971</v>
      </c>
      <c r="P887" s="75">
        <f>VLOOKUP(F887,[1]!REGTEaflewerdatum,4,0)</f>
        <v>41652</v>
      </c>
      <c r="Q887" s="91">
        <f t="shared" si="65"/>
        <v>41653</v>
      </c>
      <c r="R887" s="92" t="s">
        <v>329</v>
      </c>
      <c r="S887" s="93">
        <f>G887</f>
        <v>41653</v>
      </c>
      <c r="T887" s="94">
        <f t="shared" si="66"/>
        <v>41655</v>
      </c>
      <c r="U887" s="80">
        <f t="shared" si="67"/>
        <v>2</v>
      </c>
      <c r="W887" s="95">
        <f t="shared" si="68"/>
        <v>2</v>
      </c>
    </row>
    <row r="888" spans="1:23" hidden="1" x14ac:dyDescent="0.5">
      <c r="A888" s="105" t="s">
        <v>1225</v>
      </c>
      <c r="B888" s="63"/>
      <c r="C888" s="60" t="s">
        <v>10</v>
      </c>
      <c r="D888" s="61">
        <v>15039</v>
      </c>
      <c r="E888" s="61"/>
      <c r="F888" s="61">
        <v>3220</v>
      </c>
      <c r="G888" s="63">
        <v>41653</v>
      </c>
      <c r="H888" s="63">
        <v>41653</v>
      </c>
      <c r="I888" s="60" t="s">
        <v>1154</v>
      </c>
      <c r="J888" s="62">
        <v>4275</v>
      </c>
      <c r="K888" s="62">
        <v>0</v>
      </c>
      <c r="L888" s="64">
        <v>4275</v>
      </c>
      <c r="M888" s="82" t="str">
        <f t="shared" si="69"/>
        <v>DI</v>
      </c>
      <c r="N888" s="82" t="s">
        <v>971</v>
      </c>
      <c r="P888" s="75">
        <f>VLOOKUP(F888,[1]!REGTEaflewerdatum,4,0)</f>
        <v>41652</v>
      </c>
      <c r="Q888" s="91">
        <f t="shared" si="65"/>
        <v>41653</v>
      </c>
      <c r="R888" s="92" t="s">
        <v>329</v>
      </c>
      <c r="S888" s="93">
        <f>G888</f>
        <v>41653</v>
      </c>
      <c r="T888" s="94">
        <f t="shared" si="66"/>
        <v>41655</v>
      </c>
      <c r="U888" s="80">
        <f t="shared" si="67"/>
        <v>2</v>
      </c>
      <c r="W888" s="95">
        <f t="shared" si="68"/>
        <v>2</v>
      </c>
    </row>
    <row r="889" spans="1:23" hidden="1" x14ac:dyDescent="0.5">
      <c r="A889" s="105" t="s">
        <v>1225</v>
      </c>
      <c r="B889" s="63"/>
      <c r="C889" s="60" t="s">
        <v>10</v>
      </c>
      <c r="D889" s="61">
        <v>15039</v>
      </c>
      <c r="E889" s="61"/>
      <c r="F889" s="61">
        <v>3220</v>
      </c>
      <c r="G889" s="63">
        <v>41653</v>
      </c>
      <c r="H889" s="63">
        <v>41653</v>
      </c>
      <c r="I889" s="60" t="s">
        <v>1154</v>
      </c>
      <c r="J889" s="62">
        <v>4275</v>
      </c>
      <c r="K889" s="62">
        <v>0</v>
      </c>
      <c r="L889" s="64">
        <v>4275</v>
      </c>
      <c r="M889" s="82" t="str">
        <f t="shared" si="69"/>
        <v>DI</v>
      </c>
      <c r="N889" s="82" t="s">
        <v>971</v>
      </c>
      <c r="P889" s="75">
        <f>VLOOKUP(F889,[1]!REGTEaflewerdatum,4,0)</f>
        <v>41652</v>
      </c>
      <c r="Q889" s="91">
        <f t="shared" si="65"/>
        <v>41653</v>
      </c>
      <c r="R889" s="92" t="s">
        <v>329</v>
      </c>
      <c r="S889" s="93">
        <f>G889</f>
        <v>41653</v>
      </c>
      <c r="T889" s="94">
        <f t="shared" si="66"/>
        <v>41655</v>
      </c>
      <c r="U889" s="80">
        <f t="shared" si="67"/>
        <v>2</v>
      </c>
      <c r="W889" s="95">
        <f t="shared" si="68"/>
        <v>2</v>
      </c>
    </row>
    <row r="890" spans="1:23" hidden="1" x14ac:dyDescent="0.5">
      <c r="A890" s="105" t="s">
        <v>1226</v>
      </c>
      <c r="B890" s="63"/>
      <c r="C890" s="60" t="s">
        <v>10</v>
      </c>
      <c r="D890" s="61">
        <v>15042</v>
      </c>
      <c r="E890" s="61"/>
      <c r="F890" s="61">
        <v>3226</v>
      </c>
      <c r="G890" s="63">
        <v>41653</v>
      </c>
      <c r="H890" s="63">
        <v>41653</v>
      </c>
      <c r="I890" s="60" t="s">
        <v>1118</v>
      </c>
      <c r="J890" s="62">
        <v>5099.6000000000004</v>
      </c>
      <c r="K890" s="62">
        <v>0</v>
      </c>
      <c r="L890" s="64">
        <v>5099.6000000000004</v>
      </c>
      <c r="M890" s="82" t="str">
        <f t="shared" si="69"/>
        <v>DI</v>
      </c>
      <c r="N890" s="82" t="s">
        <v>971</v>
      </c>
      <c r="P890" s="75">
        <f>VLOOKUP(F890,[1]!REGTEaflewerdatum,4,0)</f>
        <v>41653</v>
      </c>
      <c r="Q890" s="91" t="str">
        <f t="shared" si="65"/>
        <v>ok</v>
      </c>
      <c r="R890" s="92" t="s">
        <v>327</v>
      </c>
      <c r="S890" s="93">
        <v>41687</v>
      </c>
      <c r="T890" s="94">
        <f t="shared" si="66"/>
        <v>41683</v>
      </c>
      <c r="U890" s="80">
        <f t="shared" si="67"/>
        <v>30</v>
      </c>
      <c r="W890" s="95">
        <f t="shared" si="68"/>
        <v>30</v>
      </c>
    </row>
    <row r="891" spans="1:23" x14ac:dyDescent="0.5">
      <c r="A891" s="105">
        <v>65674</v>
      </c>
      <c r="B891" s="63">
        <v>41656</v>
      </c>
      <c r="C891" s="60" t="s">
        <v>10</v>
      </c>
      <c r="D891" s="61">
        <v>15041</v>
      </c>
      <c r="E891" s="61"/>
      <c r="F891" s="61">
        <v>3162</v>
      </c>
      <c r="G891" s="63">
        <v>41653</v>
      </c>
      <c r="H891" s="63">
        <v>41653</v>
      </c>
      <c r="I891" s="60" t="s">
        <v>1116</v>
      </c>
      <c r="J891" s="62">
        <v>560.25</v>
      </c>
      <c r="K891" s="62">
        <v>19.14</v>
      </c>
      <c r="L891" s="64">
        <v>579.39</v>
      </c>
      <c r="M891" s="82" t="str">
        <f t="shared" si="69"/>
        <v>DS</v>
      </c>
      <c r="N891" s="82" t="s">
        <v>971</v>
      </c>
      <c r="P891" s="75">
        <f>VLOOKUP(F891,[1]!REGTEaflewerdatum,4,0)</f>
        <v>41663</v>
      </c>
      <c r="Q891" s="91">
        <f t="shared" si="65"/>
        <v>41653</v>
      </c>
      <c r="T891" s="94">
        <f t="shared" si="66"/>
        <v>41683</v>
      </c>
      <c r="U891" s="80">
        <f t="shared" si="67"/>
        <v>30</v>
      </c>
      <c r="W891" s="95">
        <f t="shared" si="68"/>
        <v>41686</v>
      </c>
    </row>
    <row r="892" spans="1:23" x14ac:dyDescent="0.5">
      <c r="A892" s="105">
        <v>1210527931</v>
      </c>
      <c r="B892" s="63">
        <v>41663</v>
      </c>
      <c r="C892" s="60" t="s">
        <v>10</v>
      </c>
      <c r="D892" s="61">
        <v>15037</v>
      </c>
      <c r="E892" s="61"/>
      <c r="F892" s="61">
        <v>3206</v>
      </c>
      <c r="G892" s="63">
        <v>41653</v>
      </c>
      <c r="H892" s="63">
        <v>41653</v>
      </c>
      <c r="I892" s="60" t="s">
        <v>1105</v>
      </c>
      <c r="J892" s="62">
        <v>47306.35</v>
      </c>
      <c r="K892" s="62">
        <v>6622.89</v>
      </c>
      <c r="L892" s="64">
        <v>53929.24</v>
      </c>
      <c r="M892" s="82" t="str">
        <f t="shared" si="69"/>
        <v>DS</v>
      </c>
      <c r="N892" s="82" t="s">
        <v>971</v>
      </c>
      <c r="P892" s="75">
        <f>VLOOKUP(F892,[1]!REGTEaflewerdatum,4,0)</f>
        <v>41652</v>
      </c>
      <c r="Q892" s="91">
        <f t="shared" si="65"/>
        <v>41653</v>
      </c>
      <c r="T892" s="94">
        <f t="shared" si="66"/>
        <v>41683</v>
      </c>
      <c r="U892" s="80">
        <f t="shared" si="67"/>
        <v>30</v>
      </c>
      <c r="W892" s="95">
        <f t="shared" si="68"/>
        <v>41693</v>
      </c>
    </row>
    <row r="893" spans="1:23" x14ac:dyDescent="0.5">
      <c r="A893" s="105">
        <v>1210527931</v>
      </c>
      <c r="B893" s="63">
        <v>41663</v>
      </c>
      <c r="C893" s="60" t="s">
        <v>15</v>
      </c>
      <c r="D893" s="61">
        <v>15044</v>
      </c>
      <c r="E893" s="61"/>
      <c r="F893" s="61">
        <v>3206</v>
      </c>
      <c r="G893" s="63">
        <v>41653</v>
      </c>
      <c r="H893" s="63">
        <v>41653</v>
      </c>
      <c r="I893" s="60" t="s">
        <v>1105</v>
      </c>
      <c r="J893" s="62">
        <v>-180.99</v>
      </c>
      <c r="K893" s="62">
        <v>-25.34</v>
      </c>
      <c r="L893" s="64">
        <v>-206.33</v>
      </c>
      <c r="M893" s="82" t="str">
        <f t="shared" si="69"/>
        <v>DS</v>
      </c>
      <c r="P893" s="75">
        <f>VLOOKUP(F893,[1]!REGTEaflewerdatum,4,0)</f>
        <v>41652</v>
      </c>
      <c r="Q893" s="91">
        <f t="shared" ref="Q893:Q956" si="70">IF(P893=G893,"ok",G893)</f>
        <v>41653</v>
      </c>
      <c r="T893" s="94">
        <f t="shared" si="66"/>
        <v>41683</v>
      </c>
      <c r="U893" s="80">
        <f t="shared" si="67"/>
        <v>30</v>
      </c>
      <c r="W893" s="95">
        <f t="shared" si="68"/>
        <v>41693</v>
      </c>
    </row>
    <row r="894" spans="1:23" x14ac:dyDescent="0.5">
      <c r="A894" s="105">
        <v>1210527931</v>
      </c>
      <c r="B894" s="63">
        <v>41663</v>
      </c>
      <c r="C894" s="60" t="s">
        <v>15</v>
      </c>
      <c r="D894" s="61">
        <v>15097</v>
      </c>
      <c r="E894" s="61"/>
      <c r="F894" s="61">
        <v>3206</v>
      </c>
      <c r="G894" s="63">
        <v>41653</v>
      </c>
      <c r="H894" s="63">
        <v>41653</v>
      </c>
      <c r="I894" s="60" t="s">
        <v>1105</v>
      </c>
      <c r="J894" s="62">
        <v>-1180</v>
      </c>
      <c r="K894" s="62">
        <v>-165.2</v>
      </c>
      <c r="L894" s="64">
        <v>-1345.2</v>
      </c>
      <c r="M894" s="82" t="str">
        <f t="shared" si="69"/>
        <v>DS</v>
      </c>
      <c r="P894" s="75">
        <f>VLOOKUP(F894,[1]!REGTEaflewerdatum,4,0)</f>
        <v>41652</v>
      </c>
      <c r="Q894" s="91">
        <f t="shared" si="70"/>
        <v>41653</v>
      </c>
      <c r="T894" s="94">
        <f t="shared" ref="T894:T957" si="71">G894+U894</f>
        <v>41683</v>
      </c>
      <c r="U894" s="80">
        <f t="shared" ref="U894:U957" si="72">VLOOKUP(I894,verskaffersterme,2,0)</f>
        <v>30</v>
      </c>
      <c r="W894" s="95">
        <f t="shared" ref="W894:W957" si="73">B894+U894</f>
        <v>41693</v>
      </c>
    </row>
    <row r="895" spans="1:23" x14ac:dyDescent="0.5">
      <c r="A895" s="105">
        <v>1210527931</v>
      </c>
      <c r="B895" s="63">
        <v>41663</v>
      </c>
      <c r="C895" s="60" t="s">
        <v>15</v>
      </c>
      <c r="D895" s="61">
        <v>15098</v>
      </c>
      <c r="E895" s="61"/>
      <c r="F895" s="61">
        <v>3206</v>
      </c>
      <c r="G895" s="63">
        <v>41653</v>
      </c>
      <c r="H895" s="63">
        <v>41653</v>
      </c>
      <c r="I895" s="60" t="s">
        <v>1105</v>
      </c>
      <c r="J895" s="62">
        <v>-42.94</v>
      </c>
      <c r="K895" s="62">
        <v>-6.01</v>
      </c>
      <c r="L895" s="64">
        <v>-48.95</v>
      </c>
      <c r="M895" s="82" t="str">
        <f t="shared" si="69"/>
        <v>DS</v>
      </c>
      <c r="P895" s="75">
        <f>VLOOKUP(F895,[1]!REGTEaflewerdatum,4,0)</f>
        <v>41652</v>
      </c>
      <c r="Q895" s="91">
        <f t="shared" si="70"/>
        <v>41653</v>
      </c>
      <c r="T895" s="94">
        <f t="shared" si="71"/>
        <v>41683</v>
      </c>
      <c r="U895" s="80">
        <f t="shared" si="72"/>
        <v>30</v>
      </c>
      <c r="W895" s="95">
        <f t="shared" si="73"/>
        <v>41693</v>
      </c>
    </row>
    <row r="896" spans="1:23" x14ac:dyDescent="0.5">
      <c r="A896" s="105" t="s">
        <v>298</v>
      </c>
      <c r="B896" s="63">
        <v>41656</v>
      </c>
      <c r="C896" s="60" t="s">
        <v>10</v>
      </c>
      <c r="D896" s="61">
        <v>15036</v>
      </c>
      <c r="E896" s="61"/>
      <c r="F896" s="61">
        <v>3222</v>
      </c>
      <c r="G896" s="63">
        <v>41653</v>
      </c>
      <c r="H896" s="63">
        <v>41653</v>
      </c>
      <c r="I896" s="60" t="s">
        <v>1166</v>
      </c>
      <c r="J896" s="62">
        <v>2996</v>
      </c>
      <c r="K896" s="62">
        <v>140</v>
      </c>
      <c r="L896" s="64">
        <v>3136</v>
      </c>
      <c r="M896" s="82" t="str">
        <f t="shared" si="69"/>
        <v>DS</v>
      </c>
      <c r="N896" s="82" t="s">
        <v>971</v>
      </c>
      <c r="P896" s="75">
        <f>VLOOKUP(F896,[1]!REGTEaflewerdatum,4,0)</f>
        <v>41653</v>
      </c>
      <c r="Q896" s="91" t="str">
        <f t="shared" si="70"/>
        <v>ok</v>
      </c>
      <c r="T896" s="94">
        <f t="shared" si="71"/>
        <v>41683</v>
      </c>
      <c r="U896" s="80">
        <f t="shared" si="72"/>
        <v>30</v>
      </c>
      <c r="W896" s="95">
        <f t="shared" si="73"/>
        <v>41686</v>
      </c>
    </row>
    <row r="897" spans="1:23" x14ac:dyDescent="0.5">
      <c r="A897" s="105" t="s">
        <v>298</v>
      </c>
      <c r="B897" s="124"/>
      <c r="C897" s="60" t="s">
        <v>10</v>
      </c>
      <c r="D897" s="61">
        <v>15036</v>
      </c>
      <c r="E897" s="61"/>
      <c r="F897" s="61">
        <v>3222</v>
      </c>
      <c r="G897" s="63">
        <v>41653</v>
      </c>
      <c r="H897" s="63">
        <v>41653</v>
      </c>
      <c r="I897" s="60" t="s">
        <v>1166</v>
      </c>
      <c r="J897" s="62">
        <v>2996</v>
      </c>
      <c r="K897" s="62">
        <v>140</v>
      </c>
      <c r="L897" s="64">
        <v>3136</v>
      </c>
      <c r="M897" s="82" t="str">
        <f t="shared" si="69"/>
        <v>DS</v>
      </c>
      <c r="N897" s="82" t="s">
        <v>971</v>
      </c>
      <c r="P897" s="75">
        <f>VLOOKUP(F897,[1]!REGTEaflewerdatum,4,0)</f>
        <v>41653</v>
      </c>
      <c r="Q897" s="91" t="str">
        <f t="shared" si="70"/>
        <v>ok</v>
      </c>
      <c r="T897" s="94">
        <f t="shared" si="71"/>
        <v>41683</v>
      </c>
      <c r="U897" s="80">
        <f t="shared" si="72"/>
        <v>30</v>
      </c>
      <c r="W897" s="95">
        <f t="shared" si="73"/>
        <v>30</v>
      </c>
    </row>
    <row r="898" spans="1:23" x14ac:dyDescent="0.5">
      <c r="A898" s="105">
        <v>6038299300</v>
      </c>
      <c r="B898" s="63">
        <v>41656</v>
      </c>
      <c r="C898" s="60" t="s">
        <v>10</v>
      </c>
      <c r="D898" s="61">
        <v>15043</v>
      </c>
      <c r="E898" s="61"/>
      <c r="F898" s="61">
        <v>3163</v>
      </c>
      <c r="G898" s="63">
        <v>41653</v>
      </c>
      <c r="H898" s="63">
        <v>41653</v>
      </c>
      <c r="I898" s="60" t="s">
        <v>1109</v>
      </c>
      <c r="J898" s="62">
        <v>262.24</v>
      </c>
      <c r="K898" s="62">
        <v>18.57</v>
      </c>
      <c r="L898" s="64">
        <v>280.81</v>
      </c>
      <c r="M898" s="82" t="str">
        <f t="shared" ref="M898:M961" si="74">VLOOKUP(I898,KODE,3,0)</f>
        <v>DS</v>
      </c>
      <c r="N898" s="82" t="s">
        <v>971</v>
      </c>
      <c r="P898" s="75">
        <f>VLOOKUP(F898,[1]!REGTEaflewerdatum,4,0)</f>
        <v>0</v>
      </c>
      <c r="Q898" s="91">
        <f t="shared" si="70"/>
        <v>41653</v>
      </c>
      <c r="T898" s="94">
        <f t="shared" si="71"/>
        <v>41683</v>
      </c>
      <c r="U898" s="80">
        <f t="shared" si="72"/>
        <v>30</v>
      </c>
      <c r="W898" s="95">
        <f t="shared" si="73"/>
        <v>41686</v>
      </c>
    </row>
    <row r="899" spans="1:23" x14ac:dyDescent="0.5">
      <c r="A899" s="105">
        <v>247520</v>
      </c>
      <c r="B899" s="124"/>
      <c r="C899" s="60" t="s">
        <v>10</v>
      </c>
      <c r="D899" s="61">
        <v>15040</v>
      </c>
      <c r="E899" s="61"/>
      <c r="F899" s="61">
        <v>3161</v>
      </c>
      <c r="G899" s="63">
        <v>41653</v>
      </c>
      <c r="H899" s="63">
        <v>41653</v>
      </c>
      <c r="I899" s="60" t="s">
        <v>1114</v>
      </c>
      <c r="J899" s="62">
        <v>261.18</v>
      </c>
      <c r="K899" s="62">
        <v>18.3</v>
      </c>
      <c r="L899" s="64">
        <v>279.48</v>
      </c>
      <c r="M899" s="82" t="str">
        <f t="shared" si="74"/>
        <v>DS</v>
      </c>
      <c r="N899" s="82" t="s">
        <v>971</v>
      </c>
      <c r="P899" s="75">
        <f>VLOOKUP(F899,[1]!REGTEaflewerdatum,4,0)</f>
        <v>41666</v>
      </c>
      <c r="Q899" s="91">
        <f t="shared" si="70"/>
        <v>41653</v>
      </c>
      <c r="T899" s="94">
        <f t="shared" si="71"/>
        <v>41683</v>
      </c>
      <c r="U899" s="80">
        <f t="shared" si="72"/>
        <v>30</v>
      </c>
      <c r="W899" s="95">
        <f t="shared" si="73"/>
        <v>30</v>
      </c>
    </row>
    <row r="900" spans="1:23" x14ac:dyDescent="0.5">
      <c r="A900" s="105">
        <v>247520</v>
      </c>
      <c r="B900" s="124"/>
      <c r="C900" s="60" t="s">
        <v>10</v>
      </c>
      <c r="D900" s="61">
        <v>15040</v>
      </c>
      <c r="E900" s="61"/>
      <c r="F900" s="61">
        <v>3161</v>
      </c>
      <c r="G900" s="63">
        <v>41653</v>
      </c>
      <c r="H900" s="63">
        <v>41653</v>
      </c>
      <c r="I900" s="60" t="s">
        <v>1114</v>
      </c>
      <c r="J900" s="62">
        <v>261.18</v>
      </c>
      <c r="K900" s="62">
        <v>18.3</v>
      </c>
      <c r="L900" s="64">
        <v>279.48</v>
      </c>
      <c r="M900" s="82" t="str">
        <f t="shared" si="74"/>
        <v>DS</v>
      </c>
      <c r="N900" s="82" t="s">
        <v>971</v>
      </c>
      <c r="P900" s="75">
        <f>VLOOKUP(F900,[1]!REGTEaflewerdatum,4,0)</f>
        <v>41666</v>
      </c>
      <c r="Q900" s="91">
        <f t="shared" si="70"/>
        <v>41653</v>
      </c>
      <c r="T900" s="94">
        <f t="shared" si="71"/>
        <v>41683</v>
      </c>
      <c r="U900" s="80">
        <f t="shared" si="72"/>
        <v>30</v>
      </c>
      <c r="W900" s="95">
        <f t="shared" si="73"/>
        <v>30</v>
      </c>
    </row>
    <row r="901" spans="1:23" hidden="1" x14ac:dyDescent="0.5">
      <c r="A901" s="105" t="s">
        <v>1227</v>
      </c>
      <c r="B901" s="63"/>
      <c r="C901" s="60" t="s">
        <v>10</v>
      </c>
      <c r="D901" s="61">
        <v>15049</v>
      </c>
      <c r="E901" s="61"/>
      <c r="F901" s="61">
        <v>3226</v>
      </c>
      <c r="G901" s="63">
        <v>41654</v>
      </c>
      <c r="H901" s="63">
        <v>41653</v>
      </c>
      <c r="I901" s="60" t="s">
        <v>1118</v>
      </c>
      <c r="J901" s="62">
        <v>2145</v>
      </c>
      <c r="K901" s="62">
        <v>0</v>
      </c>
      <c r="L901" s="64">
        <v>2145</v>
      </c>
      <c r="M901" s="82" t="str">
        <f t="shared" si="74"/>
        <v>DI</v>
      </c>
      <c r="N901" s="82" t="s">
        <v>971</v>
      </c>
      <c r="P901" s="75">
        <f>VLOOKUP(F901,[1]!REGTEaflewerdatum,4,0)</f>
        <v>41653</v>
      </c>
      <c r="Q901" s="91">
        <f t="shared" si="70"/>
        <v>41654</v>
      </c>
      <c r="R901" s="92" t="s">
        <v>327</v>
      </c>
      <c r="S901" s="93">
        <v>41687</v>
      </c>
      <c r="T901" s="94">
        <f t="shared" si="71"/>
        <v>41684</v>
      </c>
      <c r="U901" s="80">
        <f t="shared" si="72"/>
        <v>30</v>
      </c>
      <c r="W901" s="95">
        <f t="shared" si="73"/>
        <v>30</v>
      </c>
    </row>
    <row r="902" spans="1:23" hidden="1" x14ac:dyDescent="0.5">
      <c r="A902" s="105" t="s">
        <v>1228</v>
      </c>
      <c r="B902" s="63"/>
      <c r="C902" s="60" t="s">
        <v>10</v>
      </c>
      <c r="D902" s="61">
        <v>15051</v>
      </c>
      <c r="E902" s="61"/>
      <c r="F902" s="61">
        <v>3231</v>
      </c>
      <c r="G902" s="63">
        <v>41654</v>
      </c>
      <c r="H902" s="63">
        <v>41653</v>
      </c>
      <c r="I902" s="60" t="s">
        <v>1121</v>
      </c>
      <c r="J902" s="62">
        <v>1842.2</v>
      </c>
      <c r="K902" s="62">
        <v>0</v>
      </c>
      <c r="L902" s="64">
        <v>1842.2</v>
      </c>
      <c r="M902" s="82" t="str">
        <f t="shared" si="74"/>
        <v>DI</v>
      </c>
      <c r="N902" s="82" t="s">
        <v>971</v>
      </c>
      <c r="P902" s="75">
        <f>VLOOKUP(F902,[1]!REGTEaflewerdatum,4,0)</f>
        <v>41653</v>
      </c>
      <c r="Q902" s="91">
        <f t="shared" si="70"/>
        <v>41654</v>
      </c>
      <c r="R902" s="92" t="s">
        <v>329</v>
      </c>
      <c r="S902" s="93">
        <f>G902</f>
        <v>41654</v>
      </c>
      <c r="T902" s="94">
        <f t="shared" si="71"/>
        <v>41661</v>
      </c>
      <c r="U902" s="80">
        <f t="shared" si="72"/>
        <v>7</v>
      </c>
      <c r="W902" s="95">
        <f t="shared" si="73"/>
        <v>7</v>
      </c>
    </row>
    <row r="903" spans="1:23" hidden="1" x14ac:dyDescent="0.5">
      <c r="A903" s="105" t="s">
        <v>302</v>
      </c>
      <c r="B903" s="63"/>
      <c r="C903" s="60" t="s">
        <v>10</v>
      </c>
      <c r="D903" s="61">
        <v>15052</v>
      </c>
      <c r="E903" s="61"/>
      <c r="F903" s="61">
        <v>3230</v>
      </c>
      <c r="G903" s="63">
        <v>41654</v>
      </c>
      <c r="H903" s="63">
        <v>41653</v>
      </c>
      <c r="I903" s="60" t="s">
        <v>1156</v>
      </c>
      <c r="J903" s="62">
        <v>4754.3900000000003</v>
      </c>
      <c r="K903" s="62">
        <v>665.61</v>
      </c>
      <c r="L903" s="64">
        <v>5420</v>
      </c>
      <c r="M903" s="82" t="str">
        <f t="shared" si="74"/>
        <v>DI</v>
      </c>
      <c r="N903" s="82" t="s">
        <v>971</v>
      </c>
      <c r="P903" s="75">
        <f>VLOOKUP(F903,[1]!REGTEaflewerdatum,4,0)</f>
        <v>41653</v>
      </c>
      <c r="Q903" s="91">
        <f t="shared" si="70"/>
        <v>41654</v>
      </c>
      <c r="R903" s="92" t="s">
        <v>328</v>
      </c>
      <c r="S903" s="93">
        <v>41660</v>
      </c>
      <c r="T903" s="94">
        <f t="shared" si="71"/>
        <v>41656</v>
      </c>
      <c r="U903" s="80">
        <f t="shared" si="72"/>
        <v>2</v>
      </c>
      <c r="W903" s="95">
        <f t="shared" si="73"/>
        <v>2</v>
      </c>
    </row>
    <row r="904" spans="1:23" x14ac:dyDescent="0.5">
      <c r="A904" s="105">
        <v>11883565</v>
      </c>
      <c r="B904" s="63">
        <v>41656</v>
      </c>
      <c r="C904" s="60" t="s">
        <v>10</v>
      </c>
      <c r="D904" s="61">
        <v>15034</v>
      </c>
      <c r="E904" s="61"/>
      <c r="F904" s="61">
        <v>3223</v>
      </c>
      <c r="G904" s="63">
        <v>41654</v>
      </c>
      <c r="H904" s="63">
        <v>41653</v>
      </c>
      <c r="I904" s="60" t="s">
        <v>1113</v>
      </c>
      <c r="J904" s="62">
        <v>4124.6899999999996</v>
      </c>
      <c r="K904" s="62">
        <v>392.94</v>
      </c>
      <c r="L904" s="64">
        <v>4517.63</v>
      </c>
      <c r="M904" s="82" t="str">
        <f t="shared" si="74"/>
        <v>DS</v>
      </c>
      <c r="N904" s="82" t="s">
        <v>971</v>
      </c>
      <c r="P904" s="75">
        <f>VLOOKUP(F904,[1]!REGTEaflewerdatum,4,0)</f>
        <v>41653</v>
      </c>
      <c r="Q904" s="91">
        <f t="shared" si="70"/>
        <v>41654</v>
      </c>
      <c r="T904" s="94">
        <f t="shared" si="71"/>
        <v>41684</v>
      </c>
      <c r="U904" s="80">
        <f t="shared" si="72"/>
        <v>30</v>
      </c>
      <c r="W904" s="95">
        <f t="shared" si="73"/>
        <v>41686</v>
      </c>
    </row>
    <row r="905" spans="1:23" x14ac:dyDescent="0.5">
      <c r="A905" s="105">
        <v>8170347198</v>
      </c>
      <c r="B905" s="63">
        <v>41656</v>
      </c>
      <c r="C905" s="60" t="s">
        <v>10</v>
      </c>
      <c r="D905" s="61">
        <v>15035</v>
      </c>
      <c r="E905" s="61"/>
      <c r="F905" s="61">
        <v>3224</v>
      </c>
      <c r="G905" s="63">
        <v>41654</v>
      </c>
      <c r="H905" s="63">
        <v>41653</v>
      </c>
      <c r="I905" s="60" t="s">
        <v>26</v>
      </c>
      <c r="J905" s="62">
        <v>4649.6000000000004</v>
      </c>
      <c r="K905" s="62">
        <v>511.64</v>
      </c>
      <c r="L905" s="64">
        <v>5161.24</v>
      </c>
      <c r="M905" s="82" t="str">
        <f t="shared" si="74"/>
        <v>DS</v>
      </c>
      <c r="N905" s="82" t="s">
        <v>971</v>
      </c>
      <c r="P905" s="75">
        <f>VLOOKUP(F905,[1]!REGTEaflewerdatum,4,0)</f>
        <v>41653</v>
      </c>
      <c r="Q905" s="91">
        <f t="shared" si="70"/>
        <v>41654</v>
      </c>
      <c r="T905" s="94">
        <f t="shared" si="71"/>
        <v>41684</v>
      </c>
      <c r="U905" s="80">
        <f t="shared" si="72"/>
        <v>30</v>
      </c>
      <c r="W905" s="95">
        <f t="shared" si="73"/>
        <v>41686</v>
      </c>
    </row>
    <row r="906" spans="1:23" x14ac:dyDescent="0.5">
      <c r="A906" s="105">
        <v>739331</v>
      </c>
      <c r="B906" s="63">
        <v>41670</v>
      </c>
      <c r="C906" s="60" t="s">
        <v>10</v>
      </c>
      <c r="D906" s="61">
        <v>15050</v>
      </c>
      <c r="E906" s="61"/>
      <c r="F906" s="61">
        <v>3232</v>
      </c>
      <c r="G906" s="63">
        <v>41654</v>
      </c>
      <c r="H906" s="63">
        <v>41653</v>
      </c>
      <c r="I906" s="60" t="s">
        <v>1112</v>
      </c>
      <c r="J906" s="62">
        <v>1266.9000000000001</v>
      </c>
      <c r="K906" s="62">
        <v>177.37</v>
      </c>
      <c r="L906" s="64">
        <v>1444.27</v>
      </c>
      <c r="M906" s="82" t="str">
        <f t="shared" si="74"/>
        <v>DS</v>
      </c>
      <c r="N906" s="82" t="s">
        <v>971</v>
      </c>
      <c r="P906" s="75">
        <f>VLOOKUP(F906,[1]!REGTEaflewerdatum,4,0)</f>
        <v>41653</v>
      </c>
      <c r="Q906" s="91">
        <f t="shared" si="70"/>
        <v>41654</v>
      </c>
      <c r="T906" s="94">
        <f t="shared" si="71"/>
        <v>41684</v>
      </c>
      <c r="U906" s="80">
        <f t="shared" si="72"/>
        <v>30</v>
      </c>
      <c r="W906" s="95">
        <f t="shared" si="73"/>
        <v>41700</v>
      </c>
    </row>
    <row r="907" spans="1:23" x14ac:dyDescent="0.5">
      <c r="A907" s="105" t="s">
        <v>309</v>
      </c>
      <c r="B907" s="63">
        <v>41656</v>
      </c>
      <c r="C907" s="60" t="s">
        <v>10</v>
      </c>
      <c r="D907" s="61">
        <v>15048</v>
      </c>
      <c r="E907" s="61"/>
      <c r="F907" s="61">
        <v>3227</v>
      </c>
      <c r="G907" s="63">
        <v>41654</v>
      </c>
      <c r="H907" s="63">
        <v>41653</v>
      </c>
      <c r="I907" s="60" t="s">
        <v>1177</v>
      </c>
      <c r="J907" s="62">
        <v>24954.19</v>
      </c>
      <c r="K907" s="62">
        <v>3493.59</v>
      </c>
      <c r="L907" s="64">
        <v>28447.78</v>
      </c>
      <c r="M907" s="82" t="str">
        <f t="shared" si="74"/>
        <v>DS</v>
      </c>
      <c r="N907" s="82" t="s">
        <v>971</v>
      </c>
      <c r="P907" s="75">
        <f>VLOOKUP(F907,[1]!REGTEaflewerdatum,4,0)</f>
        <v>41653</v>
      </c>
      <c r="Q907" s="91">
        <f t="shared" si="70"/>
        <v>41654</v>
      </c>
      <c r="T907" s="94">
        <f t="shared" si="71"/>
        <v>41684</v>
      </c>
      <c r="U907" s="80">
        <f t="shared" si="72"/>
        <v>30</v>
      </c>
      <c r="W907" s="95">
        <f t="shared" si="73"/>
        <v>41686</v>
      </c>
    </row>
    <row r="908" spans="1:23" x14ac:dyDescent="0.5">
      <c r="A908" s="105" t="s">
        <v>304</v>
      </c>
      <c r="B908" s="63">
        <v>41656</v>
      </c>
      <c r="C908" s="60" t="s">
        <v>10</v>
      </c>
      <c r="D908" s="61">
        <v>15059</v>
      </c>
      <c r="E908" s="61"/>
      <c r="F908" s="61">
        <v>3236</v>
      </c>
      <c r="G908" s="63">
        <v>41654</v>
      </c>
      <c r="H908" s="63">
        <v>41654</v>
      </c>
      <c r="I908" s="60" t="s">
        <v>1229</v>
      </c>
      <c r="J908" s="62">
        <v>5391.02</v>
      </c>
      <c r="K908" s="62">
        <v>754.75</v>
      </c>
      <c r="L908" s="64">
        <v>6145.77</v>
      </c>
      <c r="M908" s="82" t="str">
        <f t="shared" si="74"/>
        <v>DS</v>
      </c>
      <c r="N908" s="82" t="s">
        <v>971</v>
      </c>
      <c r="P908" s="75">
        <f>VLOOKUP(F908,[1]!REGTEaflewerdatum,4,0)</f>
        <v>41654</v>
      </c>
      <c r="Q908" s="91" t="str">
        <f t="shared" si="70"/>
        <v>ok</v>
      </c>
      <c r="T908" s="94">
        <f t="shared" si="71"/>
        <v>41684</v>
      </c>
      <c r="U908" s="80">
        <f t="shared" si="72"/>
        <v>30</v>
      </c>
      <c r="W908" s="95">
        <f t="shared" si="73"/>
        <v>41686</v>
      </c>
    </row>
    <row r="909" spans="1:23" hidden="1" x14ac:dyDescent="0.5">
      <c r="A909" s="105" t="s">
        <v>1230</v>
      </c>
      <c r="B909" s="63"/>
      <c r="C909" s="60" t="s">
        <v>10</v>
      </c>
      <c r="D909" s="61">
        <v>15060</v>
      </c>
      <c r="E909" s="61"/>
      <c r="F909" s="61">
        <v>3234</v>
      </c>
      <c r="G909" s="63">
        <v>41655</v>
      </c>
      <c r="H909" s="63">
        <v>41653</v>
      </c>
      <c r="I909" s="60" t="s">
        <v>1154</v>
      </c>
      <c r="J909" s="62">
        <v>48</v>
      </c>
      <c r="K909" s="62">
        <v>0</v>
      </c>
      <c r="L909" s="64">
        <v>48</v>
      </c>
      <c r="M909" s="82" t="str">
        <f t="shared" si="74"/>
        <v>DI</v>
      </c>
      <c r="N909" s="82" t="s">
        <v>971</v>
      </c>
      <c r="P909" s="75">
        <f>VLOOKUP(F909,[1]!REGTEaflewerdatum,4,0)</f>
        <v>41653</v>
      </c>
      <c r="Q909" s="91">
        <f t="shared" si="70"/>
        <v>41655</v>
      </c>
      <c r="R909" s="92" t="s">
        <v>329</v>
      </c>
      <c r="S909" s="93">
        <f>G909</f>
        <v>41655</v>
      </c>
      <c r="T909" s="94">
        <f t="shared" si="71"/>
        <v>41657</v>
      </c>
      <c r="U909" s="80">
        <f t="shared" si="72"/>
        <v>2</v>
      </c>
      <c r="W909" s="95">
        <f t="shared" si="73"/>
        <v>2</v>
      </c>
    </row>
    <row r="910" spans="1:23" hidden="1" x14ac:dyDescent="0.5">
      <c r="A910" s="105" t="s">
        <v>1231</v>
      </c>
      <c r="B910" s="63"/>
      <c r="C910" s="60" t="s">
        <v>10</v>
      </c>
      <c r="D910" s="61">
        <v>15075</v>
      </c>
      <c r="E910" s="61"/>
      <c r="F910" s="61">
        <v>3244</v>
      </c>
      <c r="G910" s="63">
        <v>41655</v>
      </c>
      <c r="H910" s="63">
        <v>41655</v>
      </c>
      <c r="I910" s="60" t="s">
        <v>1118</v>
      </c>
      <c r="J910" s="62">
        <v>3370</v>
      </c>
      <c r="K910" s="62">
        <v>0</v>
      </c>
      <c r="L910" s="64">
        <v>3370</v>
      </c>
      <c r="M910" s="82" t="str">
        <f t="shared" si="74"/>
        <v>DI</v>
      </c>
      <c r="N910" s="82" t="s">
        <v>971</v>
      </c>
      <c r="P910" s="75">
        <f>VLOOKUP(F910,[1]!REGTEaflewerdatum,4,0)</f>
        <v>41659</v>
      </c>
      <c r="Q910" s="91">
        <f t="shared" si="70"/>
        <v>41655</v>
      </c>
      <c r="R910" s="92" t="s">
        <v>327</v>
      </c>
      <c r="S910" s="93">
        <v>41687</v>
      </c>
      <c r="T910" s="94">
        <f t="shared" si="71"/>
        <v>41685</v>
      </c>
      <c r="U910" s="80">
        <f t="shared" si="72"/>
        <v>30</v>
      </c>
      <c r="W910" s="95">
        <f t="shared" si="73"/>
        <v>30</v>
      </c>
    </row>
    <row r="911" spans="1:23" hidden="1" x14ac:dyDescent="0.5">
      <c r="A911" s="105" t="s">
        <v>1232</v>
      </c>
      <c r="B911" s="63"/>
      <c r="C911" s="60" t="s">
        <v>10</v>
      </c>
      <c r="D911" s="61">
        <v>15074</v>
      </c>
      <c r="E911" s="61"/>
      <c r="F911" s="61">
        <v>3247</v>
      </c>
      <c r="G911" s="63">
        <v>41655</v>
      </c>
      <c r="H911" s="63">
        <v>41655</v>
      </c>
      <c r="I911" s="60" t="s">
        <v>1121</v>
      </c>
      <c r="J911" s="62">
        <v>785.1</v>
      </c>
      <c r="K911" s="62">
        <v>0</v>
      </c>
      <c r="L911" s="64">
        <v>785.1</v>
      </c>
      <c r="M911" s="82" t="str">
        <f t="shared" si="74"/>
        <v>DI</v>
      </c>
      <c r="N911" s="82" t="s">
        <v>971</v>
      </c>
      <c r="P911" s="75">
        <f>VLOOKUP(F911,[1]!REGTEaflewerdatum,4,0)</f>
        <v>41655</v>
      </c>
      <c r="Q911" s="91" t="str">
        <f t="shared" si="70"/>
        <v>ok</v>
      </c>
      <c r="R911" s="92" t="s">
        <v>329</v>
      </c>
      <c r="S911" s="93">
        <f>G911</f>
        <v>41655</v>
      </c>
      <c r="T911" s="94">
        <f t="shared" si="71"/>
        <v>41662</v>
      </c>
      <c r="U911" s="80">
        <f t="shared" si="72"/>
        <v>7</v>
      </c>
      <c r="W911" s="95">
        <f t="shared" si="73"/>
        <v>7</v>
      </c>
    </row>
    <row r="912" spans="1:23" hidden="1" x14ac:dyDescent="0.5">
      <c r="A912" s="105" t="s">
        <v>1233</v>
      </c>
      <c r="B912" s="63"/>
      <c r="C912" s="60" t="s">
        <v>10</v>
      </c>
      <c r="D912" s="61">
        <v>15064</v>
      </c>
      <c r="E912" s="61"/>
      <c r="F912" s="61">
        <v>3228</v>
      </c>
      <c r="G912" s="63">
        <v>41655</v>
      </c>
      <c r="H912" s="63">
        <v>41654</v>
      </c>
      <c r="I912" s="60" t="s">
        <v>1160</v>
      </c>
      <c r="J912" s="62">
        <v>527</v>
      </c>
      <c r="K912" s="62">
        <v>0</v>
      </c>
      <c r="L912" s="64">
        <v>527</v>
      </c>
      <c r="M912" s="82" t="str">
        <f t="shared" si="74"/>
        <v>DI</v>
      </c>
      <c r="N912" s="82" t="s">
        <v>971</v>
      </c>
      <c r="P912" s="75">
        <f>VLOOKUP(F912,[1]!REGTEaflewerdatum,4,0)</f>
        <v>41653</v>
      </c>
      <c r="Q912" s="91">
        <f t="shared" si="70"/>
        <v>41655</v>
      </c>
      <c r="R912" s="92" t="s">
        <v>327</v>
      </c>
      <c r="S912" s="93">
        <f>G912+7</f>
        <v>41662</v>
      </c>
      <c r="T912" s="94">
        <f t="shared" si="71"/>
        <v>41656</v>
      </c>
      <c r="U912" s="80">
        <f t="shared" si="72"/>
        <v>1</v>
      </c>
      <c r="W912" s="95">
        <f t="shared" si="73"/>
        <v>1</v>
      </c>
    </row>
    <row r="913" spans="1:23" x14ac:dyDescent="0.5">
      <c r="A913" s="105" t="s">
        <v>306</v>
      </c>
      <c r="B913" s="63">
        <v>41656</v>
      </c>
      <c r="C913" s="60" t="s">
        <v>10</v>
      </c>
      <c r="D913" s="61">
        <v>15058</v>
      </c>
      <c r="E913" s="61"/>
      <c r="F913" s="61">
        <v>3233</v>
      </c>
      <c r="G913" s="63">
        <v>41655</v>
      </c>
      <c r="H913" s="63">
        <v>41653</v>
      </c>
      <c r="I913" s="60" t="s">
        <v>1107</v>
      </c>
      <c r="J913" s="62">
        <v>882.1</v>
      </c>
      <c r="K913" s="62">
        <v>123.5</v>
      </c>
      <c r="L913" s="64">
        <v>1005.6</v>
      </c>
      <c r="M913" s="82" t="str">
        <f t="shared" si="74"/>
        <v>DS</v>
      </c>
      <c r="N913" s="82" t="s">
        <v>971</v>
      </c>
      <c r="P913" s="75">
        <f>VLOOKUP(F913,[1]!REGTEaflewerdatum,4,0)</f>
        <v>41653</v>
      </c>
      <c r="Q913" s="91">
        <f t="shared" si="70"/>
        <v>41655</v>
      </c>
      <c r="T913" s="94">
        <f t="shared" si="71"/>
        <v>41685</v>
      </c>
      <c r="U913" s="80">
        <f t="shared" si="72"/>
        <v>30</v>
      </c>
      <c r="W913" s="95">
        <f t="shared" si="73"/>
        <v>41686</v>
      </c>
    </row>
    <row r="914" spans="1:23" x14ac:dyDescent="0.5">
      <c r="A914" s="105" t="s">
        <v>307</v>
      </c>
      <c r="B914" s="63">
        <v>41656</v>
      </c>
      <c r="C914" s="60" t="s">
        <v>10</v>
      </c>
      <c r="D914" s="61">
        <v>15056</v>
      </c>
      <c r="E914" s="61"/>
      <c r="F914" s="61">
        <v>3233</v>
      </c>
      <c r="G914" s="63">
        <v>41655</v>
      </c>
      <c r="H914" s="63">
        <v>41653</v>
      </c>
      <c r="I914" s="60" t="s">
        <v>1107</v>
      </c>
      <c r="J914" s="62">
        <v>1593.75</v>
      </c>
      <c r="K914" s="62">
        <v>223.13</v>
      </c>
      <c r="L914" s="64">
        <v>1816.88</v>
      </c>
      <c r="M914" s="82" t="str">
        <f t="shared" si="74"/>
        <v>DS</v>
      </c>
      <c r="N914" s="82" t="s">
        <v>971</v>
      </c>
      <c r="P914" s="75">
        <f>VLOOKUP(F914,[1]!REGTEaflewerdatum,4,0)</f>
        <v>41653</v>
      </c>
      <c r="Q914" s="91">
        <f t="shared" si="70"/>
        <v>41655</v>
      </c>
      <c r="T914" s="94">
        <f t="shared" si="71"/>
        <v>41685</v>
      </c>
      <c r="U914" s="80">
        <f t="shared" si="72"/>
        <v>30</v>
      </c>
      <c r="W914" s="95">
        <f t="shared" si="73"/>
        <v>41686</v>
      </c>
    </row>
    <row r="915" spans="1:23" x14ac:dyDescent="0.5">
      <c r="A915" s="105" t="s">
        <v>308</v>
      </c>
      <c r="B915" s="63">
        <v>41656</v>
      </c>
      <c r="C915" s="60" t="s">
        <v>10</v>
      </c>
      <c r="D915" s="61">
        <v>15057</v>
      </c>
      <c r="E915" s="61"/>
      <c r="F915" s="61">
        <v>3233</v>
      </c>
      <c r="G915" s="63">
        <v>41655</v>
      </c>
      <c r="H915" s="63">
        <v>41653</v>
      </c>
      <c r="I915" s="60" t="s">
        <v>1107</v>
      </c>
      <c r="J915" s="62">
        <v>559.04</v>
      </c>
      <c r="K915" s="62">
        <v>78.260000000000005</v>
      </c>
      <c r="L915" s="64">
        <v>637.29999999999995</v>
      </c>
      <c r="M915" s="82" t="str">
        <f t="shared" si="74"/>
        <v>DS</v>
      </c>
      <c r="N915" s="82" t="s">
        <v>971</v>
      </c>
      <c r="P915" s="75">
        <f>VLOOKUP(F915,[1]!REGTEaflewerdatum,4,0)</f>
        <v>41653</v>
      </c>
      <c r="Q915" s="91">
        <f t="shared" si="70"/>
        <v>41655</v>
      </c>
      <c r="T915" s="94">
        <f t="shared" si="71"/>
        <v>41685</v>
      </c>
      <c r="U915" s="80">
        <f t="shared" si="72"/>
        <v>30</v>
      </c>
      <c r="W915" s="95">
        <f t="shared" si="73"/>
        <v>41686</v>
      </c>
    </row>
    <row r="916" spans="1:23" x14ac:dyDescent="0.5">
      <c r="A916" s="105">
        <v>65862</v>
      </c>
      <c r="B916" s="63">
        <v>41670</v>
      </c>
      <c r="C916" s="60" t="s">
        <v>10</v>
      </c>
      <c r="D916" s="61">
        <v>15063</v>
      </c>
      <c r="E916" s="61"/>
      <c r="F916" s="61">
        <v>3162</v>
      </c>
      <c r="G916" s="63">
        <v>41655</v>
      </c>
      <c r="H916" s="63">
        <v>41655</v>
      </c>
      <c r="I916" s="60" t="s">
        <v>1116</v>
      </c>
      <c r="J916" s="62">
        <v>432</v>
      </c>
      <c r="K916" s="62">
        <v>12.1</v>
      </c>
      <c r="L916" s="64">
        <v>444.1</v>
      </c>
      <c r="M916" s="82" t="str">
        <f t="shared" si="74"/>
        <v>DS</v>
      </c>
      <c r="N916" s="82" t="s">
        <v>971</v>
      </c>
      <c r="P916" s="75">
        <f>VLOOKUP(F916,[1]!REGTEaflewerdatum,4,0)</f>
        <v>41663</v>
      </c>
      <c r="Q916" s="91">
        <f t="shared" si="70"/>
        <v>41655</v>
      </c>
      <c r="T916" s="94">
        <f t="shared" si="71"/>
        <v>41685</v>
      </c>
      <c r="U916" s="80">
        <f t="shared" si="72"/>
        <v>30</v>
      </c>
      <c r="W916" s="95">
        <f t="shared" si="73"/>
        <v>41700</v>
      </c>
    </row>
    <row r="917" spans="1:23" x14ac:dyDescent="0.5">
      <c r="A917" s="105">
        <v>90929551</v>
      </c>
      <c r="B917" s="63">
        <v>41663</v>
      </c>
      <c r="C917" s="60" t="s">
        <v>10</v>
      </c>
      <c r="D917" s="61">
        <v>15054</v>
      </c>
      <c r="E917" s="61"/>
      <c r="F917" s="61">
        <v>3218</v>
      </c>
      <c r="G917" s="63">
        <v>41655</v>
      </c>
      <c r="H917" s="63">
        <v>41654</v>
      </c>
      <c r="I917" s="60" t="s">
        <v>1234</v>
      </c>
      <c r="J917" s="62">
        <v>14027.11</v>
      </c>
      <c r="K917" s="62">
        <v>1963.8</v>
      </c>
      <c r="L917" s="64">
        <v>15990.91</v>
      </c>
      <c r="M917" s="82" t="str">
        <f t="shared" si="74"/>
        <v>DS</v>
      </c>
      <c r="N917" s="82" t="s">
        <v>971</v>
      </c>
      <c r="P917" s="75">
        <f>VLOOKUP(F917,[1]!REGTEaflewerdatum,4,0)</f>
        <v>41654</v>
      </c>
      <c r="Q917" s="91">
        <f t="shared" si="70"/>
        <v>41655</v>
      </c>
      <c r="T917" s="94">
        <f t="shared" si="71"/>
        <v>41685</v>
      </c>
      <c r="U917" s="80">
        <f t="shared" si="72"/>
        <v>30</v>
      </c>
      <c r="W917" s="95">
        <f t="shared" si="73"/>
        <v>41693</v>
      </c>
    </row>
    <row r="918" spans="1:23" x14ac:dyDescent="0.5">
      <c r="A918" s="105">
        <v>90929551</v>
      </c>
      <c r="B918" s="63">
        <v>41677</v>
      </c>
      <c r="C918" s="60" t="s">
        <v>15</v>
      </c>
      <c r="D918" s="61">
        <v>15055</v>
      </c>
      <c r="E918" s="61"/>
      <c r="F918" s="61">
        <v>3218</v>
      </c>
      <c r="G918" s="63">
        <v>41655</v>
      </c>
      <c r="H918" s="63">
        <v>41654</v>
      </c>
      <c r="I918" s="60" t="s">
        <v>1234</v>
      </c>
      <c r="J918" s="62">
        <v>-77.290000000000006</v>
      </c>
      <c r="K918" s="62">
        <v>-10.82</v>
      </c>
      <c r="L918" s="64">
        <v>-88.11</v>
      </c>
      <c r="M918" s="82" t="str">
        <f t="shared" si="74"/>
        <v>DS</v>
      </c>
      <c r="P918" s="75">
        <f>VLOOKUP(F918,[1]!REGTEaflewerdatum,4,0)</f>
        <v>41654</v>
      </c>
      <c r="Q918" s="91">
        <f t="shared" si="70"/>
        <v>41655</v>
      </c>
      <c r="T918" s="94">
        <f t="shared" si="71"/>
        <v>41685</v>
      </c>
      <c r="U918" s="80">
        <f t="shared" si="72"/>
        <v>30</v>
      </c>
      <c r="W918" s="95">
        <f t="shared" si="73"/>
        <v>41707</v>
      </c>
    </row>
    <row r="919" spans="1:23" x14ac:dyDescent="0.5">
      <c r="A919" s="105">
        <v>25712</v>
      </c>
      <c r="B919" s="63">
        <v>41656</v>
      </c>
      <c r="C919" s="60" t="s">
        <v>10</v>
      </c>
      <c r="D919" s="61">
        <v>15072</v>
      </c>
      <c r="E919" s="61"/>
      <c r="F919" s="61">
        <v>3221</v>
      </c>
      <c r="G919" s="63">
        <v>41655</v>
      </c>
      <c r="H919" s="63">
        <v>41655</v>
      </c>
      <c r="I919" s="60" t="s">
        <v>1161</v>
      </c>
      <c r="J919" s="62">
        <v>10643</v>
      </c>
      <c r="K919" s="62">
        <v>1016.4</v>
      </c>
      <c r="L919" s="64">
        <v>11659.4</v>
      </c>
      <c r="M919" s="82" t="str">
        <f t="shared" si="74"/>
        <v>DS</v>
      </c>
      <c r="N919" s="82" t="s">
        <v>971</v>
      </c>
      <c r="P919" s="75">
        <f>VLOOKUP(F919,[1]!REGTEaflewerdatum,4,0)</f>
        <v>41654</v>
      </c>
      <c r="Q919" s="91">
        <f t="shared" si="70"/>
        <v>41655</v>
      </c>
      <c r="T919" s="94">
        <f t="shared" si="71"/>
        <v>41685</v>
      </c>
      <c r="U919" s="80">
        <f t="shared" si="72"/>
        <v>30</v>
      </c>
      <c r="W919" s="95">
        <f t="shared" si="73"/>
        <v>41686</v>
      </c>
    </row>
    <row r="920" spans="1:23" x14ac:dyDescent="0.5">
      <c r="A920" s="105">
        <v>6038345765</v>
      </c>
      <c r="B920" s="63">
        <v>41656</v>
      </c>
      <c r="C920" s="60" t="s">
        <v>10</v>
      </c>
      <c r="D920" s="61">
        <v>15053</v>
      </c>
      <c r="E920" s="61"/>
      <c r="F920" s="61">
        <v>3163</v>
      </c>
      <c r="G920" s="63">
        <v>41655</v>
      </c>
      <c r="H920" s="63">
        <v>41654</v>
      </c>
      <c r="I920" s="60" t="s">
        <v>1109</v>
      </c>
      <c r="J920" s="62">
        <v>262.24</v>
      </c>
      <c r="K920" s="62">
        <v>18.57</v>
      </c>
      <c r="L920" s="64">
        <v>280.81</v>
      </c>
      <c r="M920" s="82" t="str">
        <f t="shared" si="74"/>
        <v>DS</v>
      </c>
      <c r="N920" s="82" t="s">
        <v>971</v>
      </c>
      <c r="P920" s="75">
        <f>VLOOKUP(F920,[1]!REGTEaflewerdatum,4,0)</f>
        <v>0</v>
      </c>
      <c r="Q920" s="91">
        <f t="shared" si="70"/>
        <v>41655</v>
      </c>
      <c r="T920" s="94">
        <f t="shared" si="71"/>
        <v>41685</v>
      </c>
      <c r="U920" s="80">
        <f t="shared" si="72"/>
        <v>30</v>
      </c>
      <c r="W920" s="95">
        <f t="shared" si="73"/>
        <v>41686</v>
      </c>
    </row>
    <row r="921" spans="1:23" x14ac:dyDescent="0.5">
      <c r="A921" s="105" t="s">
        <v>300</v>
      </c>
      <c r="B921" s="63">
        <v>41663</v>
      </c>
      <c r="C921" s="60" t="s">
        <v>10</v>
      </c>
      <c r="D921" s="61">
        <v>15086</v>
      </c>
      <c r="E921" s="61"/>
      <c r="F921" s="61">
        <v>3225</v>
      </c>
      <c r="G921" s="63">
        <v>41655</v>
      </c>
      <c r="H921" s="63">
        <v>41653</v>
      </c>
      <c r="I921" s="60" t="s">
        <v>1162</v>
      </c>
      <c r="J921" s="62">
        <v>13140.7</v>
      </c>
      <c r="K921" s="62">
        <v>1839.69</v>
      </c>
      <c r="L921" s="64">
        <v>14980.39</v>
      </c>
      <c r="M921" s="82" t="str">
        <f t="shared" si="74"/>
        <v>DS</v>
      </c>
      <c r="N921" s="82" t="s">
        <v>971</v>
      </c>
      <c r="P921" s="75">
        <f>VLOOKUP(F921,[1]!REGTEaflewerdatum,4,0)</f>
        <v>41653</v>
      </c>
      <c r="Q921" s="91">
        <f t="shared" si="70"/>
        <v>41655</v>
      </c>
      <c r="T921" s="94">
        <f t="shared" si="71"/>
        <v>41685</v>
      </c>
      <c r="U921" s="80">
        <f t="shared" si="72"/>
        <v>30</v>
      </c>
      <c r="W921" s="95">
        <f t="shared" si="73"/>
        <v>41693</v>
      </c>
    </row>
    <row r="922" spans="1:23" x14ac:dyDescent="0.5">
      <c r="A922" s="105">
        <v>249174</v>
      </c>
      <c r="B922" s="124"/>
      <c r="C922" s="60" t="s">
        <v>10</v>
      </c>
      <c r="D922" s="61">
        <v>15062</v>
      </c>
      <c r="E922" s="61"/>
      <c r="F922" s="61">
        <v>3161</v>
      </c>
      <c r="G922" s="63">
        <v>41655</v>
      </c>
      <c r="H922" s="63">
        <v>41654</v>
      </c>
      <c r="I922" s="60" t="s">
        <v>1114</v>
      </c>
      <c r="J922" s="62">
        <v>261.18</v>
      </c>
      <c r="K922" s="62">
        <v>18.3</v>
      </c>
      <c r="L922" s="64">
        <v>279.48</v>
      </c>
      <c r="M922" s="82" t="str">
        <f t="shared" si="74"/>
        <v>DS</v>
      </c>
      <c r="N922" s="82" t="s">
        <v>971</v>
      </c>
      <c r="P922" s="75">
        <f>VLOOKUP(F922,[1]!REGTEaflewerdatum,4,0)</f>
        <v>41666</v>
      </c>
      <c r="Q922" s="91">
        <f t="shared" si="70"/>
        <v>41655</v>
      </c>
      <c r="T922" s="94">
        <f t="shared" si="71"/>
        <v>41685</v>
      </c>
      <c r="U922" s="80">
        <f t="shared" si="72"/>
        <v>30</v>
      </c>
      <c r="W922" s="95">
        <f t="shared" si="73"/>
        <v>30</v>
      </c>
    </row>
    <row r="923" spans="1:23" x14ac:dyDescent="0.5">
      <c r="A923" s="105">
        <v>250748</v>
      </c>
      <c r="B923" s="124"/>
      <c r="C923" s="60" t="s">
        <v>10</v>
      </c>
      <c r="D923" s="61">
        <v>15073</v>
      </c>
      <c r="E923" s="61"/>
      <c r="F923" s="61">
        <v>3161</v>
      </c>
      <c r="G923" s="63">
        <v>41655</v>
      </c>
      <c r="H923" s="63">
        <v>41655</v>
      </c>
      <c r="I923" s="60" t="s">
        <v>1114</v>
      </c>
      <c r="J923" s="62">
        <v>217.62</v>
      </c>
      <c r="K923" s="62">
        <v>12.2</v>
      </c>
      <c r="L923" s="64">
        <v>229.82</v>
      </c>
      <c r="M923" s="82" t="str">
        <f t="shared" si="74"/>
        <v>DS</v>
      </c>
      <c r="N923" s="82" t="s">
        <v>971</v>
      </c>
      <c r="P923" s="75">
        <f>VLOOKUP(F923,[1]!REGTEaflewerdatum,4,0)</f>
        <v>41666</v>
      </c>
      <c r="Q923" s="91">
        <f t="shared" si="70"/>
        <v>41655</v>
      </c>
      <c r="T923" s="94">
        <f t="shared" si="71"/>
        <v>41685</v>
      </c>
      <c r="U923" s="80">
        <f t="shared" si="72"/>
        <v>30</v>
      </c>
      <c r="W923" s="95">
        <f t="shared" si="73"/>
        <v>30</v>
      </c>
    </row>
    <row r="924" spans="1:23" x14ac:dyDescent="0.5">
      <c r="A924" s="105" t="s">
        <v>310</v>
      </c>
      <c r="B924" s="124"/>
      <c r="C924" s="60" t="s">
        <v>10</v>
      </c>
      <c r="D924" s="61">
        <v>15061</v>
      </c>
      <c r="E924" s="61"/>
      <c r="F924" s="61">
        <v>3241</v>
      </c>
      <c r="G924" s="63">
        <v>41655</v>
      </c>
      <c r="H924" s="63">
        <v>41652</v>
      </c>
      <c r="I924" s="85" t="s">
        <v>130</v>
      </c>
      <c r="J924" s="62">
        <v>516.52</v>
      </c>
      <c r="K924" s="62">
        <v>72.31</v>
      </c>
      <c r="L924" s="64">
        <v>588.83000000000004</v>
      </c>
      <c r="M924" s="82" t="str">
        <f t="shared" si="74"/>
        <v>DS</v>
      </c>
      <c r="N924" s="82" t="s">
        <v>971</v>
      </c>
      <c r="P924" s="75">
        <f>VLOOKUP(F924,[1]!REGTEaflewerdatum,4,0)</f>
        <v>41655</v>
      </c>
      <c r="Q924" s="91" t="str">
        <f t="shared" si="70"/>
        <v>ok</v>
      </c>
      <c r="T924" s="94">
        <f t="shared" si="71"/>
        <v>41685</v>
      </c>
      <c r="U924" s="80">
        <f t="shared" si="72"/>
        <v>30</v>
      </c>
      <c r="W924" s="95">
        <f t="shared" si="73"/>
        <v>30</v>
      </c>
    </row>
    <row r="925" spans="1:23" hidden="1" x14ac:dyDescent="0.5">
      <c r="A925" s="105">
        <v>721027</v>
      </c>
      <c r="B925" s="63">
        <v>41656</v>
      </c>
      <c r="C925" s="60" t="s">
        <v>10</v>
      </c>
      <c r="D925" s="61">
        <v>15088</v>
      </c>
      <c r="E925" s="61"/>
      <c r="F925" s="61">
        <v>2910</v>
      </c>
      <c r="G925" s="63">
        <v>41656</v>
      </c>
      <c r="H925" s="63">
        <v>41655</v>
      </c>
      <c r="I925" s="60" t="s">
        <v>1075</v>
      </c>
      <c r="J925" s="62">
        <v>320.56</v>
      </c>
      <c r="K925" s="62">
        <v>44.88</v>
      </c>
      <c r="L925" s="64">
        <v>365.44</v>
      </c>
      <c r="M925" s="82" t="str">
        <f t="shared" si="74"/>
        <v>DC</v>
      </c>
      <c r="N925" s="82" t="s">
        <v>971</v>
      </c>
      <c r="P925" s="75">
        <f>VLOOKUP(F925,[1]!REGTEaflewerdatum,4,0)</f>
        <v>41645</v>
      </c>
      <c r="Q925" s="91">
        <f t="shared" si="70"/>
        <v>41656</v>
      </c>
      <c r="T925" s="94">
        <f t="shared" si="71"/>
        <v>41675</v>
      </c>
      <c r="U925" s="80">
        <f t="shared" si="72"/>
        <v>19</v>
      </c>
      <c r="W925" s="95">
        <f t="shared" si="73"/>
        <v>41675</v>
      </c>
    </row>
    <row r="926" spans="1:23" hidden="1" x14ac:dyDescent="0.5">
      <c r="A926" s="105">
        <v>721028</v>
      </c>
      <c r="B926" s="63">
        <v>41656</v>
      </c>
      <c r="C926" s="60" t="s">
        <v>10</v>
      </c>
      <c r="D926" s="61">
        <v>15089</v>
      </c>
      <c r="E926" s="61"/>
      <c r="F926" s="61">
        <v>2911</v>
      </c>
      <c r="G926" s="63">
        <v>41656</v>
      </c>
      <c r="H926" s="63">
        <v>41655</v>
      </c>
      <c r="I926" s="60" t="s">
        <v>1075</v>
      </c>
      <c r="J926" s="62">
        <v>1407.43</v>
      </c>
      <c r="K926" s="62">
        <v>197.04</v>
      </c>
      <c r="L926" s="64">
        <v>1604.47</v>
      </c>
      <c r="M926" s="82" t="str">
        <f t="shared" si="74"/>
        <v>DC</v>
      </c>
      <c r="N926" s="82" t="s">
        <v>971</v>
      </c>
      <c r="P926" s="75">
        <f>VLOOKUP(F926,[1]!REGTEaflewerdatum,4,0)</f>
        <v>41287</v>
      </c>
      <c r="Q926" s="91">
        <f t="shared" si="70"/>
        <v>41656</v>
      </c>
      <c r="T926" s="94">
        <f t="shared" si="71"/>
        <v>41675</v>
      </c>
      <c r="U926" s="80">
        <f t="shared" si="72"/>
        <v>19</v>
      </c>
      <c r="W926" s="95">
        <f t="shared" si="73"/>
        <v>41675</v>
      </c>
    </row>
    <row r="927" spans="1:23" hidden="1" x14ac:dyDescent="0.5">
      <c r="A927" s="105">
        <v>721029</v>
      </c>
      <c r="B927" s="63">
        <v>41656</v>
      </c>
      <c r="C927" s="60" t="s">
        <v>10</v>
      </c>
      <c r="D927" s="61">
        <v>15087</v>
      </c>
      <c r="E927" s="61"/>
      <c r="F927" s="61">
        <v>3229</v>
      </c>
      <c r="G927" s="63">
        <v>41656</v>
      </c>
      <c r="H927" s="63">
        <v>41655</v>
      </c>
      <c r="I927" s="60" t="s">
        <v>1075</v>
      </c>
      <c r="J927" s="62">
        <v>37113.14</v>
      </c>
      <c r="K927" s="62">
        <v>4665.8500000000004</v>
      </c>
      <c r="L927" s="64">
        <v>41778.99</v>
      </c>
      <c r="M927" s="82" t="str">
        <f t="shared" si="74"/>
        <v>DC</v>
      </c>
      <c r="N927" s="82" t="s">
        <v>971</v>
      </c>
      <c r="P927" s="75">
        <f>VLOOKUP(F927,[1]!REGTEaflewerdatum,4,0)</f>
        <v>41656</v>
      </c>
      <c r="Q927" s="91" t="str">
        <f t="shared" si="70"/>
        <v>ok</v>
      </c>
      <c r="T927" s="94">
        <f t="shared" si="71"/>
        <v>41675</v>
      </c>
      <c r="U927" s="80">
        <f t="shared" si="72"/>
        <v>19</v>
      </c>
      <c r="W927" s="95">
        <f t="shared" si="73"/>
        <v>41675</v>
      </c>
    </row>
    <row r="928" spans="1:23" hidden="1" x14ac:dyDescent="0.5">
      <c r="A928" s="105" t="s">
        <v>303</v>
      </c>
      <c r="B928" s="63"/>
      <c r="C928" s="60" t="s">
        <v>10</v>
      </c>
      <c r="D928" s="61">
        <v>15082</v>
      </c>
      <c r="E928" s="61"/>
      <c r="F928" s="61">
        <v>3200</v>
      </c>
      <c r="G928" s="63">
        <v>41656</v>
      </c>
      <c r="H928" s="63">
        <v>41656</v>
      </c>
      <c r="I928" s="60" t="s">
        <v>1163</v>
      </c>
      <c r="J928" s="62">
        <v>5038.18</v>
      </c>
      <c r="K928" s="62">
        <v>705.32</v>
      </c>
      <c r="L928" s="64">
        <v>5743.5</v>
      </c>
      <c r="M928" s="82" t="str">
        <f t="shared" si="74"/>
        <v>DI</v>
      </c>
      <c r="N928" s="82" t="s">
        <v>971</v>
      </c>
      <c r="P928" s="75">
        <f>VLOOKUP(F928,[1]!REGTEaflewerdatum,4,0)</f>
        <v>41649</v>
      </c>
      <c r="Q928" s="91">
        <f t="shared" si="70"/>
        <v>41656</v>
      </c>
      <c r="R928" s="92" t="s">
        <v>327</v>
      </c>
      <c r="S928" s="93">
        <f>G928+21</f>
        <v>41677</v>
      </c>
      <c r="T928" s="94">
        <f t="shared" si="71"/>
        <v>41663</v>
      </c>
      <c r="U928" s="80">
        <f t="shared" si="72"/>
        <v>7</v>
      </c>
      <c r="W928" s="95">
        <f t="shared" si="73"/>
        <v>7</v>
      </c>
    </row>
    <row r="929" spans="1:23" hidden="1" x14ac:dyDescent="0.5">
      <c r="A929" s="105" t="s">
        <v>1235</v>
      </c>
      <c r="B929" s="63"/>
      <c r="C929" s="60" t="s">
        <v>10</v>
      </c>
      <c r="D929" s="61">
        <v>15077</v>
      </c>
      <c r="E929" s="61"/>
      <c r="F929" s="61">
        <v>3237</v>
      </c>
      <c r="G929" s="63">
        <v>41656</v>
      </c>
      <c r="H929" s="63">
        <v>41656</v>
      </c>
      <c r="I929" s="60" t="s">
        <v>1154</v>
      </c>
      <c r="J929" s="62">
        <v>2105</v>
      </c>
      <c r="K929" s="62">
        <v>0</v>
      </c>
      <c r="L929" s="64">
        <v>2105</v>
      </c>
      <c r="M929" s="82" t="str">
        <f t="shared" si="74"/>
        <v>DI</v>
      </c>
      <c r="N929" s="82" t="s">
        <v>971</v>
      </c>
      <c r="P929" s="75">
        <f>VLOOKUP(F929,[1]!REGTEaflewerdatum,4,0)</f>
        <v>41656</v>
      </c>
      <c r="Q929" s="91" t="str">
        <f t="shared" si="70"/>
        <v>ok</v>
      </c>
      <c r="R929" s="92" t="s">
        <v>329</v>
      </c>
      <c r="S929" s="93">
        <f>G929</f>
        <v>41656</v>
      </c>
      <c r="T929" s="94">
        <f t="shared" si="71"/>
        <v>41658</v>
      </c>
      <c r="U929" s="80">
        <f t="shared" si="72"/>
        <v>2</v>
      </c>
      <c r="W929" s="95">
        <f t="shared" si="73"/>
        <v>2</v>
      </c>
    </row>
    <row r="930" spans="1:23" hidden="1" x14ac:dyDescent="0.5">
      <c r="A930" s="105" t="s">
        <v>1236</v>
      </c>
      <c r="B930" s="63"/>
      <c r="C930" s="60" t="s">
        <v>10</v>
      </c>
      <c r="D930" s="61">
        <v>15078</v>
      </c>
      <c r="E930" s="61"/>
      <c r="F930" s="61">
        <v>3244</v>
      </c>
      <c r="G930" s="63">
        <v>41656</v>
      </c>
      <c r="H930" s="63">
        <v>41656</v>
      </c>
      <c r="I930" s="60" t="s">
        <v>1118</v>
      </c>
      <c r="J930" s="62">
        <v>3086.7</v>
      </c>
      <c r="K930" s="62">
        <v>0</v>
      </c>
      <c r="L930" s="64">
        <v>3086.7</v>
      </c>
      <c r="M930" s="82" t="str">
        <f t="shared" si="74"/>
        <v>DI</v>
      </c>
      <c r="N930" s="82" t="s">
        <v>971</v>
      </c>
      <c r="P930" s="75">
        <f>VLOOKUP(F930,[1]!REGTEaflewerdatum,4,0)</f>
        <v>41659</v>
      </c>
      <c r="Q930" s="91">
        <f t="shared" si="70"/>
        <v>41656</v>
      </c>
      <c r="R930" s="92" t="s">
        <v>327</v>
      </c>
      <c r="S930" s="93">
        <v>41687</v>
      </c>
      <c r="T930" s="94">
        <f t="shared" si="71"/>
        <v>41686</v>
      </c>
      <c r="U930" s="80">
        <f t="shared" si="72"/>
        <v>30</v>
      </c>
      <c r="W930" s="95">
        <f t="shared" si="73"/>
        <v>30</v>
      </c>
    </row>
    <row r="931" spans="1:23" hidden="1" x14ac:dyDescent="0.5">
      <c r="A931" s="105" t="s">
        <v>1237</v>
      </c>
      <c r="B931" s="63"/>
      <c r="C931" s="60" t="s">
        <v>10</v>
      </c>
      <c r="D931" s="61">
        <v>15079</v>
      </c>
      <c r="E931" s="61"/>
      <c r="F931" s="61">
        <v>3238</v>
      </c>
      <c r="G931" s="63">
        <v>41656</v>
      </c>
      <c r="H931" s="63">
        <v>41656</v>
      </c>
      <c r="I931" s="60" t="s">
        <v>1160</v>
      </c>
      <c r="J931" s="62">
        <v>2790</v>
      </c>
      <c r="K931" s="62">
        <v>0</v>
      </c>
      <c r="L931" s="64">
        <v>2790</v>
      </c>
      <c r="M931" s="82" t="str">
        <f t="shared" si="74"/>
        <v>DI</v>
      </c>
      <c r="N931" s="82" t="s">
        <v>971</v>
      </c>
      <c r="P931" s="75">
        <f>VLOOKUP(F931,[1]!REGTEaflewerdatum,4,0)</f>
        <v>41656</v>
      </c>
      <c r="Q931" s="91" t="str">
        <f t="shared" si="70"/>
        <v>ok</v>
      </c>
      <c r="R931" s="92" t="s">
        <v>327</v>
      </c>
      <c r="S931" s="93">
        <f>G931+7</f>
        <v>41663</v>
      </c>
      <c r="T931" s="94">
        <f t="shared" si="71"/>
        <v>41657</v>
      </c>
      <c r="U931" s="80">
        <f t="shared" si="72"/>
        <v>1</v>
      </c>
      <c r="W931" s="95">
        <f t="shared" si="73"/>
        <v>1</v>
      </c>
    </row>
    <row r="932" spans="1:23" x14ac:dyDescent="0.5">
      <c r="A932" s="105">
        <v>504768</v>
      </c>
      <c r="B932" s="63">
        <v>41663</v>
      </c>
      <c r="C932" s="60" t="s">
        <v>10</v>
      </c>
      <c r="D932" s="61">
        <v>15081</v>
      </c>
      <c r="E932" s="61"/>
      <c r="F932" s="61">
        <v>3239</v>
      </c>
      <c r="G932" s="63">
        <v>41656</v>
      </c>
      <c r="H932" s="63">
        <v>41656</v>
      </c>
      <c r="I932" s="60" t="s">
        <v>22</v>
      </c>
      <c r="J932" s="62">
        <v>8758.68</v>
      </c>
      <c r="K932" s="62">
        <v>1226.21</v>
      </c>
      <c r="L932" s="64">
        <v>9984.89</v>
      </c>
      <c r="M932" s="82" t="str">
        <f t="shared" si="74"/>
        <v>DS</v>
      </c>
      <c r="N932" s="82" t="s">
        <v>971</v>
      </c>
      <c r="P932" s="75">
        <f>VLOOKUP(F932,[1]!REGTEaflewerdatum,4,0)</f>
        <v>41656</v>
      </c>
      <c r="Q932" s="91" t="str">
        <f t="shared" si="70"/>
        <v>ok</v>
      </c>
      <c r="T932" s="94">
        <f t="shared" si="71"/>
        <v>41686</v>
      </c>
      <c r="U932" s="80">
        <f t="shared" si="72"/>
        <v>30</v>
      </c>
      <c r="W932" s="95">
        <f t="shared" si="73"/>
        <v>41693</v>
      </c>
    </row>
    <row r="933" spans="1:23" x14ac:dyDescent="0.5">
      <c r="A933" s="129">
        <v>504768</v>
      </c>
      <c r="B933" s="130">
        <v>41663</v>
      </c>
      <c r="C933" s="131" t="s">
        <v>15</v>
      </c>
      <c r="D933" s="132">
        <v>15096</v>
      </c>
      <c r="E933" s="132"/>
      <c r="F933" s="132">
        <v>3239</v>
      </c>
      <c r="G933" s="130">
        <v>41656</v>
      </c>
      <c r="H933" s="130">
        <v>41656</v>
      </c>
      <c r="I933" s="131" t="s">
        <v>22</v>
      </c>
      <c r="J933" s="133">
        <v>-578</v>
      </c>
      <c r="K933" s="133">
        <v>-80.92</v>
      </c>
      <c r="L933" s="134">
        <v>-658.92</v>
      </c>
      <c r="M933" s="82" t="str">
        <f t="shared" si="74"/>
        <v>DS</v>
      </c>
      <c r="P933" s="75">
        <f>VLOOKUP(F933,[1]!REGTEaflewerdatum,4,0)</f>
        <v>41656</v>
      </c>
      <c r="Q933" s="91" t="str">
        <f t="shared" si="70"/>
        <v>ok</v>
      </c>
      <c r="T933" s="94">
        <f t="shared" si="71"/>
        <v>41686</v>
      </c>
      <c r="U933" s="80">
        <f t="shared" si="72"/>
        <v>30</v>
      </c>
      <c r="W933" s="95">
        <f t="shared" si="73"/>
        <v>41693</v>
      </c>
    </row>
    <row r="934" spans="1:23" x14ac:dyDescent="0.5">
      <c r="A934" s="105">
        <v>95492956</v>
      </c>
      <c r="B934" s="63">
        <v>41656</v>
      </c>
      <c r="C934" s="60" t="s">
        <v>10</v>
      </c>
      <c r="D934" s="61">
        <v>15070</v>
      </c>
      <c r="E934" s="61"/>
      <c r="F934" s="61">
        <v>3207</v>
      </c>
      <c r="G934" s="63">
        <v>41656</v>
      </c>
      <c r="H934" s="63">
        <v>41653</v>
      </c>
      <c r="I934" s="60" t="s">
        <v>1175</v>
      </c>
      <c r="J934" s="62">
        <v>7813.05</v>
      </c>
      <c r="K934" s="62">
        <v>1093.83</v>
      </c>
      <c r="L934" s="64">
        <v>8906.8799999999992</v>
      </c>
      <c r="M934" s="82" t="str">
        <f t="shared" si="74"/>
        <v>DS</v>
      </c>
      <c r="N934" s="82" t="s">
        <v>971</v>
      </c>
      <c r="P934" s="75">
        <f>VLOOKUP(F934,[1]!REGTEaflewerdatum,4,0)</f>
        <v>41654</v>
      </c>
      <c r="Q934" s="91">
        <f t="shared" si="70"/>
        <v>41656</v>
      </c>
      <c r="T934" s="94">
        <f t="shared" si="71"/>
        <v>41686</v>
      </c>
      <c r="U934" s="80">
        <f t="shared" si="72"/>
        <v>30</v>
      </c>
      <c r="W934" s="95">
        <f t="shared" si="73"/>
        <v>41686</v>
      </c>
    </row>
    <row r="935" spans="1:23" x14ac:dyDescent="0.5">
      <c r="A935" s="105" t="s">
        <v>301</v>
      </c>
      <c r="B935" s="124"/>
      <c r="C935" s="60" t="s">
        <v>10</v>
      </c>
      <c r="D935" s="61">
        <v>15076</v>
      </c>
      <c r="E935" s="61"/>
      <c r="F935" s="61">
        <v>3235</v>
      </c>
      <c r="G935" s="63">
        <v>41656</v>
      </c>
      <c r="H935" s="63">
        <v>41656</v>
      </c>
      <c r="I935" s="60" t="s">
        <v>1104</v>
      </c>
      <c r="J935" s="62">
        <v>7145.05</v>
      </c>
      <c r="K935" s="62">
        <v>1000.32</v>
      </c>
      <c r="L935" s="64">
        <v>8145.37</v>
      </c>
      <c r="M935" s="82" t="str">
        <f t="shared" si="74"/>
        <v>DS</v>
      </c>
      <c r="N935" s="82" t="s">
        <v>971</v>
      </c>
      <c r="P935" s="75">
        <f>VLOOKUP(F935,[1]!REGTEaflewerdatum,4,0)</f>
        <v>41661</v>
      </c>
      <c r="Q935" s="91">
        <f t="shared" si="70"/>
        <v>41656</v>
      </c>
      <c r="T935" s="94">
        <f t="shared" si="71"/>
        <v>41686</v>
      </c>
      <c r="U935" s="80">
        <f t="shared" si="72"/>
        <v>30</v>
      </c>
      <c r="W935" s="95">
        <f t="shared" si="73"/>
        <v>30</v>
      </c>
    </row>
    <row r="936" spans="1:23" x14ac:dyDescent="0.5">
      <c r="A936" s="105" t="s">
        <v>299</v>
      </c>
      <c r="B936" s="63">
        <v>41663</v>
      </c>
      <c r="C936" s="60" t="s">
        <v>10</v>
      </c>
      <c r="D936" s="61">
        <v>15080</v>
      </c>
      <c r="E936" s="61"/>
      <c r="F936" s="61">
        <v>3240</v>
      </c>
      <c r="G936" s="63">
        <v>41656</v>
      </c>
      <c r="H936" s="63">
        <v>41656</v>
      </c>
      <c r="I936" s="60" t="s">
        <v>1166</v>
      </c>
      <c r="J936" s="62">
        <v>2988.04</v>
      </c>
      <c r="K936" s="62">
        <v>155.96</v>
      </c>
      <c r="L936" s="64">
        <v>3144</v>
      </c>
      <c r="M936" s="82" t="str">
        <f t="shared" si="74"/>
        <v>DS</v>
      </c>
      <c r="N936" s="82" t="s">
        <v>971</v>
      </c>
      <c r="P936" s="75">
        <f>VLOOKUP(F936,[1]!REGTEaflewerdatum,4,0)</f>
        <v>41656</v>
      </c>
      <c r="Q936" s="91" t="str">
        <f t="shared" si="70"/>
        <v>ok</v>
      </c>
      <c r="T936" s="94">
        <f t="shared" si="71"/>
        <v>41686</v>
      </c>
      <c r="U936" s="80">
        <f t="shared" si="72"/>
        <v>30</v>
      </c>
      <c r="W936" s="95">
        <f t="shared" si="73"/>
        <v>41693</v>
      </c>
    </row>
    <row r="937" spans="1:23" x14ac:dyDescent="0.5">
      <c r="A937" s="105">
        <v>6038388086</v>
      </c>
      <c r="B937" s="63">
        <v>41656</v>
      </c>
      <c r="C937" s="60" t="s">
        <v>10</v>
      </c>
      <c r="D937" s="61">
        <v>15071</v>
      </c>
      <c r="E937" s="61"/>
      <c r="F937" s="61">
        <v>3163</v>
      </c>
      <c r="G937" s="63">
        <v>41656</v>
      </c>
      <c r="H937" s="63">
        <v>41656</v>
      </c>
      <c r="I937" s="60" t="s">
        <v>1109</v>
      </c>
      <c r="J937" s="62">
        <v>262.24</v>
      </c>
      <c r="K937" s="62">
        <v>18.57</v>
      </c>
      <c r="L937" s="64">
        <v>280.81</v>
      </c>
      <c r="M937" s="82" t="str">
        <f t="shared" si="74"/>
        <v>DS</v>
      </c>
      <c r="N937" s="82" t="s">
        <v>971</v>
      </c>
      <c r="P937" s="75">
        <f>VLOOKUP(F937,[1]!REGTEaflewerdatum,4,0)</f>
        <v>0</v>
      </c>
      <c r="Q937" s="91">
        <f t="shared" si="70"/>
        <v>41656</v>
      </c>
      <c r="T937" s="94">
        <f t="shared" si="71"/>
        <v>41686</v>
      </c>
      <c r="U937" s="80">
        <f t="shared" si="72"/>
        <v>30</v>
      </c>
      <c r="W937" s="95">
        <f t="shared" si="73"/>
        <v>41686</v>
      </c>
    </row>
    <row r="938" spans="1:23" hidden="1" x14ac:dyDescent="0.5">
      <c r="A938" s="105">
        <v>711285</v>
      </c>
      <c r="B938" s="63"/>
      <c r="C938" s="60" t="s">
        <v>15</v>
      </c>
      <c r="D938" s="61">
        <v>15090</v>
      </c>
      <c r="E938" s="61"/>
      <c r="F938" s="61">
        <v>825822</v>
      </c>
      <c r="G938" s="63">
        <v>41657</v>
      </c>
      <c r="H938" s="63">
        <v>41641</v>
      </c>
      <c r="I938" s="60" t="s">
        <v>1075</v>
      </c>
      <c r="J938" s="62">
        <v>-99.43</v>
      </c>
      <c r="K938" s="62">
        <v>0</v>
      </c>
      <c r="L938" s="64">
        <v>-99.43</v>
      </c>
      <c r="M938" s="82" t="str">
        <f t="shared" si="74"/>
        <v>DC</v>
      </c>
      <c r="P938" s="75" t="e">
        <f>VLOOKUP(F938,[1]!REGTEaflewerdatum,4,0)</f>
        <v>#N/A</v>
      </c>
      <c r="Q938" s="91" t="e">
        <f t="shared" si="70"/>
        <v>#N/A</v>
      </c>
      <c r="T938" s="94">
        <f t="shared" si="71"/>
        <v>41676</v>
      </c>
      <c r="U938" s="80">
        <f t="shared" si="72"/>
        <v>19</v>
      </c>
      <c r="W938" s="95">
        <f t="shared" si="73"/>
        <v>19</v>
      </c>
    </row>
    <row r="939" spans="1:23" hidden="1" x14ac:dyDescent="0.5">
      <c r="A939" s="105" t="s">
        <v>312</v>
      </c>
      <c r="B939" s="63"/>
      <c r="C939" s="60" t="s">
        <v>10</v>
      </c>
      <c r="D939" s="61">
        <v>15099</v>
      </c>
      <c r="E939" s="61"/>
      <c r="F939" s="61">
        <v>3251</v>
      </c>
      <c r="G939" s="63">
        <v>41657</v>
      </c>
      <c r="H939" s="63">
        <v>41657</v>
      </c>
      <c r="I939" s="60" t="s">
        <v>1156</v>
      </c>
      <c r="J939" s="62">
        <v>5156.41</v>
      </c>
      <c r="K939" s="62">
        <v>721.89</v>
      </c>
      <c r="L939" s="64">
        <v>5878.3</v>
      </c>
      <c r="M939" s="82" t="str">
        <f t="shared" si="74"/>
        <v>DI</v>
      </c>
      <c r="N939" s="82" t="s">
        <v>971</v>
      </c>
      <c r="P939" s="75">
        <f>VLOOKUP(F939,[1]!REGTEaflewerdatum,4,0)</f>
        <v>41657</v>
      </c>
      <c r="Q939" s="91" t="str">
        <f t="shared" si="70"/>
        <v>ok</v>
      </c>
      <c r="R939" s="92" t="s">
        <v>327</v>
      </c>
      <c r="S939" s="93">
        <f>G939+7</f>
        <v>41664</v>
      </c>
      <c r="T939" s="94">
        <f t="shared" si="71"/>
        <v>41659</v>
      </c>
      <c r="U939" s="80">
        <f t="shared" si="72"/>
        <v>2</v>
      </c>
      <c r="W939" s="95">
        <f t="shared" si="73"/>
        <v>2</v>
      </c>
    </row>
    <row r="940" spans="1:23" x14ac:dyDescent="0.5">
      <c r="A940" s="105">
        <v>504089</v>
      </c>
      <c r="B940" s="63">
        <v>41698</v>
      </c>
      <c r="C940" s="60" t="s">
        <v>15</v>
      </c>
      <c r="D940" s="61">
        <v>15091</v>
      </c>
      <c r="E940" s="61"/>
      <c r="F940" s="61">
        <v>825823</v>
      </c>
      <c r="G940" s="63">
        <v>41657</v>
      </c>
      <c r="H940" s="63">
        <v>41639</v>
      </c>
      <c r="I940" s="85" t="s">
        <v>22</v>
      </c>
      <c r="J940" s="62">
        <v>-319</v>
      </c>
      <c r="K940" s="62">
        <v>-44.66</v>
      </c>
      <c r="L940" s="64">
        <v>-363.66</v>
      </c>
      <c r="M940" s="82" t="str">
        <f t="shared" si="74"/>
        <v>DS</v>
      </c>
      <c r="P940" s="75" t="e">
        <f>VLOOKUP(F940,[1]!REGTEaflewerdatum,4,0)</f>
        <v>#N/A</v>
      </c>
      <c r="Q940" s="91" t="e">
        <f t="shared" si="70"/>
        <v>#N/A</v>
      </c>
      <c r="T940" s="94">
        <f t="shared" si="71"/>
        <v>41687</v>
      </c>
      <c r="U940" s="80">
        <f t="shared" si="72"/>
        <v>30</v>
      </c>
      <c r="W940" s="95">
        <f t="shared" si="73"/>
        <v>41728</v>
      </c>
    </row>
    <row r="941" spans="1:23" x14ac:dyDescent="0.5">
      <c r="A941" s="105">
        <v>66065</v>
      </c>
      <c r="B941" s="63">
        <v>41670</v>
      </c>
      <c r="C941" s="60" t="s">
        <v>10</v>
      </c>
      <c r="D941" s="61">
        <v>15100</v>
      </c>
      <c r="E941" s="61"/>
      <c r="F941" s="61">
        <v>3162</v>
      </c>
      <c r="G941" s="63">
        <v>41657</v>
      </c>
      <c r="H941" s="63">
        <v>41657</v>
      </c>
      <c r="I941" s="60" t="s">
        <v>1116</v>
      </c>
      <c r="J941" s="62">
        <v>560.25</v>
      </c>
      <c r="K941" s="62">
        <v>19.14</v>
      </c>
      <c r="L941" s="64">
        <v>579.39</v>
      </c>
      <c r="M941" s="82" t="str">
        <f t="shared" si="74"/>
        <v>DS</v>
      </c>
      <c r="N941" s="82" t="s">
        <v>971</v>
      </c>
      <c r="P941" s="75">
        <f>VLOOKUP(F941,[1]!REGTEaflewerdatum,4,0)</f>
        <v>41663</v>
      </c>
      <c r="Q941" s="91">
        <f t="shared" si="70"/>
        <v>41657</v>
      </c>
      <c r="T941" s="94">
        <f t="shared" si="71"/>
        <v>41687</v>
      </c>
      <c r="U941" s="80">
        <f t="shared" si="72"/>
        <v>30</v>
      </c>
      <c r="W941" s="95">
        <f t="shared" si="73"/>
        <v>41700</v>
      </c>
    </row>
    <row r="942" spans="1:23" x14ac:dyDescent="0.5">
      <c r="A942" s="105">
        <v>11886224</v>
      </c>
      <c r="B942" s="63">
        <v>41663</v>
      </c>
      <c r="C942" s="60" t="s">
        <v>10</v>
      </c>
      <c r="D942" s="61">
        <v>15084</v>
      </c>
      <c r="E942" s="61"/>
      <c r="F942" s="61">
        <v>3249</v>
      </c>
      <c r="G942" s="63">
        <v>41657</v>
      </c>
      <c r="H942" s="63">
        <v>41657</v>
      </c>
      <c r="I942" s="60" t="s">
        <v>1113</v>
      </c>
      <c r="J942" s="62">
        <v>6287.2</v>
      </c>
      <c r="K942" s="62">
        <v>762.15</v>
      </c>
      <c r="L942" s="64">
        <v>7049.35</v>
      </c>
      <c r="M942" s="82" t="str">
        <f t="shared" si="74"/>
        <v>DS</v>
      </c>
      <c r="N942" s="82" t="s">
        <v>971</v>
      </c>
      <c r="P942" s="75">
        <f>VLOOKUP(F942,[1]!REGTEaflewerdatum,4,0)</f>
        <v>41657</v>
      </c>
      <c r="Q942" s="91" t="str">
        <f t="shared" si="70"/>
        <v>ok</v>
      </c>
      <c r="T942" s="94">
        <f t="shared" si="71"/>
        <v>41687</v>
      </c>
      <c r="U942" s="80">
        <f t="shared" si="72"/>
        <v>30</v>
      </c>
      <c r="W942" s="95">
        <f t="shared" si="73"/>
        <v>41693</v>
      </c>
    </row>
    <row r="943" spans="1:23" x14ac:dyDescent="0.5">
      <c r="A943" s="105">
        <v>11886224</v>
      </c>
      <c r="B943" s="124"/>
      <c r="C943" s="60" t="s">
        <v>10</v>
      </c>
      <c r="D943" s="61">
        <v>15102</v>
      </c>
      <c r="E943" s="61"/>
      <c r="F943" s="61">
        <v>3249</v>
      </c>
      <c r="G943" s="63">
        <v>41657</v>
      </c>
      <c r="H943" s="63">
        <v>41657</v>
      </c>
      <c r="I943" s="60" t="s">
        <v>1113</v>
      </c>
      <c r="J943" s="62">
        <v>1815.66</v>
      </c>
      <c r="K943" s="62">
        <v>254.19</v>
      </c>
      <c r="L943" s="64">
        <v>2069.85</v>
      </c>
      <c r="M943" s="82" t="str">
        <f t="shared" si="74"/>
        <v>DS</v>
      </c>
      <c r="N943" s="82" t="s">
        <v>971</v>
      </c>
      <c r="P943" s="75">
        <f>VLOOKUP(F943,[1]!REGTEaflewerdatum,4,0)</f>
        <v>41657</v>
      </c>
      <c r="Q943" s="91" t="str">
        <f t="shared" si="70"/>
        <v>ok</v>
      </c>
      <c r="T943" s="94">
        <f t="shared" si="71"/>
        <v>41687</v>
      </c>
      <c r="U943" s="80">
        <f t="shared" si="72"/>
        <v>30</v>
      </c>
      <c r="W943" s="95">
        <f t="shared" si="73"/>
        <v>30</v>
      </c>
    </row>
    <row r="944" spans="1:23" x14ac:dyDescent="0.5">
      <c r="A944" s="105" t="s">
        <v>1238</v>
      </c>
      <c r="B944" s="63">
        <v>41656</v>
      </c>
      <c r="C944" s="60" t="s">
        <v>15</v>
      </c>
      <c r="D944" s="61">
        <v>15093</v>
      </c>
      <c r="E944" s="61"/>
      <c r="F944" s="61">
        <v>3170</v>
      </c>
      <c r="G944" s="63">
        <v>41657</v>
      </c>
      <c r="H944" s="63">
        <v>41645</v>
      </c>
      <c r="I944" s="60" t="s">
        <v>1105</v>
      </c>
      <c r="J944" s="62">
        <v>-8960</v>
      </c>
      <c r="K944" s="62">
        <v>-1254.4000000000001</v>
      </c>
      <c r="L944" s="64">
        <v>-10214.4</v>
      </c>
      <c r="M944" s="82" t="str">
        <f t="shared" si="74"/>
        <v>DS</v>
      </c>
      <c r="P944" s="75">
        <f>VLOOKUP(F944,[1]!REGTEaflewerdatum,4,0)</f>
        <v>41645</v>
      </c>
      <c r="Q944" s="91">
        <f t="shared" si="70"/>
        <v>41657</v>
      </c>
      <c r="T944" s="94">
        <f t="shared" si="71"/>
        <v>41687</v>
      </c>
      <c r="U944" s="80">
        <f t="shared" si="72"/>
        <v>30</v>
      </c>
      <c r="W944" s="95">
        <f t="shared" si="73"/>
        <v>41686</v>
      </c>
    </row>
    <row r="945" spans="1:23" x14ac:dyDescent="0.5">
      <c r="A945" s="105" t="s">
        <v>1239</v>
      </c>
      <c r="B945" s="63">
        <v>41656</v>
      </c>
      <c r="C945" s="60" t="s">
        <v>15</v>
      </c>
      <c r="D945" s="61">
        <v>15092</v>
      </c>
      <c r="E945" s="61"/>
      <c r="F945" s="61">
        <v>3170</v>
      </c>
      <c r="G945" s="63">
        <v>41657</v>
      </c>
      <c r="H945" s="63">
        <v>41645</v>
      </c>
      <c r="I945" s="60" t="s">
        <v>1105</v>
      </c>
      <c r="J945" s="62">
        <v>-173.15</v>
      </c>
      <c r="K945" s="62">
        <v>-24.24</v>
      </c>
      <c r="L945" s="64">
        <v>-197.39</v>
      </c>
      <c r="M945" s="82" t="str">
        <f t="shared" si="74"/>
        <v>DS</v>
      </c>
      <c r="P945" s="75">
        <f>VLOOKUP(F945,[1]!REGTEaflewerdatum,4,0)</f>
        <v>41645</v>
      </c>
      <c r="Q945" s="91">
        <f t="shared" si="70"/>
        <v>41657</v>
      </c>
      <c r="T945" s="94">
        <f t="shared" si="71"/>
        <v>41687</v>
      </c>
      <c r="U945" s="80">
        <f t="shared" si="72"/>
        <v>30</v>
      </c>
      <c r="W945" s="95">
        <f t="shared" si="73"/>
        <v>41686</v>
      </c>
    </row>
    <row r="946" spans="1:23" x14ac:dyDescent="0.5">
      <c r="A946" s="105" t="s">
        <v>1240</v>
      </c>
      <c r="B946" s="63"/>
      <c r="C946" s="60" t="s">
        <v>15</v>
      </c>
      <c r="D946" s="61">
        <v>15094</v>
      </c>
      <c r="E946" s="61"/>
      <c r="F946" s="61">
        <v>3170</v>
      </c>
      <c r="G946" s="63">
        <v>41657</v>
      </c>
      <c r="H946" s="63">
        <v>41645</v>
      </c>
      <c r="I946" s="60" t="s">
        <v>1105</v>
      </c>
      <c r="J946" s="62">
        <v>-119.91</v>
      </c>
      <c r="K946" s="62">
        <v>-16.79</v>
      </c>
      <c r="L946" s="64">
        <v>-136.69999999999999</v>
      </c>
      <c r="M946" s="82" t="str">
        <f t="shared" si="74"/>
        <v>DS</v>
      </c>
      <c r="P946" s="75">
        <f>VLOOKUP(F946,[1]!REGTEaflewerdatum,4,0)</f>
        <v>41645</v>
      </c>
      <c r="Q946" s="91">
        <f t="shared" si="70"/>
        <v>41657</v>
      </c>
      <c r="T946" s="94">
        <f t="shared" si="71"/>
        <v>41687</v>
      </c>
      <c r="U946" s="80">
        <f t="shared" si="72"/>
        <v>30</v>
      </c>
      <c r="W946" s="95">
        <f t="shared" si="73"/>
        <v>30</v>
      </c>
    </row>
    <row r="947" spans="1:23" x14ac:dyDescent="0.5">
      <c r="A947" s="105" t="s">
        <v>319</v>
      </c>
      <c r="B947" s="63">
        <v>41663</v>
      </c>
      <c r="C947" s="60" t="s">
        <v>10</v>
      </c>
      <c r="D947" s="61">
        <v>15085</v>
      </c>
      <c r="E947" s="61"/>
      <c r="F947" s="61">
        <v>3250</v>
      </c>
      <c r="G947" s="63">
        <v>41657</v>
      </c>
      <c r="H947" s="63">
        <v>41656</v>
      </c>
      <c r="I947" s="60" t="s">
        <v>26</v>
      </c>
      <c r="J947" s="62">
        <v>7093.53</v>
      </c>
      <c r="K947" s="62">
        <v>726.17</v>
      </c>
      <c r="L947" s="64">
        <v>7819.7</v>
      </c>
      <c r="M947" s="82" t="str">
        <f t="shared" si="74"/>
        <v>DS</v>
      </c>
      <c r="N947" s="82" t="s">
        <v>971</v>
      </c>
      <c r="P947" s="75">
        <f>VLOOKUP(F947,[1]!REGTEaflewerdatum,4,0)</f>
        <v>41657</v>
      </c>
      <c r="Q947" s="91" t="str">
        <f t="shared" si="70"/>
        <v>ok</v>
      </c>
      <c r="T947" s="94">
        <f t="shared" si="71"/>
        <v>41687</v>
      </c>
      <c r="U947" s="80">
        <f t="shared" si="72"/>
        <v>30</v>
      </c>
      <c r="W947" s="95">
        <f t="shared" si="73"/>
        <v>41693</v>
      </c>
    </row>
    <row r="948" spans="1:23" x14ac:dyDescent="0.5">
      <c r="A948" s="105">
        <v>649022</v>
      </c>
      <c r="B948" s="63">
        <v>41670</v>
      </c>
      <c r="C948" s="60" t="s">
        <v>15</v>
      </c>
      <c r="D948" s="61">
        <v>15095</v>
      </c>
      <c r="E948" s="61"/>
      <c r="F948" s="61">
        <v>825827</v>
      </c>
      <c r="G948" s="63">
        <v>41657</v>
      </c>
      <c r="H948" s="63">
        <v>41645</v>
      </c>
      <c r="I948" s="60" t="s">
        <v>1112</v>
      </c>
      <c r="J948" s="62">
        <v>-167.16</v>
      </c>
      <c r="K948" s="62">
        <v>-23.4</v>
      </c>
      <c r="L948" s="64">
        <v>-190.56</v>
      </c>
      <c r="M948" s="82" t="str">
        <f t="shared" si="74"/>
        <v>DS</v>
      </c>
      <c r="P948" s="75" t="e">
        <f>VLOOKUP(F948,[1]!REGTEaflewerdatum,4,0)</f>
        <v>#N/A</v>
      </c>
      <c r="Q948" s="91" t="e">
        <f t="shared" si="70"/>
        <v>#N/A</v>
      </c>
      <c r="T948" s="94">
        <f t="shared" si="71"/>
        <v>41687</v>
      </c>
      <c r="U948" s="80">
        <f t="shared" si="72"/>
        <v>30</v>
      </c>
      <c r="W948" s="95">
        <f t="shared" si="73"/>
        <v>41700</v>
      </c>
    </row>
    <row r="949" spans="1:23" x14ac:dyDescent="0.5">
      <c r="A949" s="105" t="s">
        <v>317</v>
      </c>
      <c r="B949" s="63">
        <v>41663</v>
      </c>
      <c r="C949" s="60" t="s">
        <v>10</v>
      </c>
      <c r="D949" s="61">
        <v>15083</v>
      </c>
      <c r="E949" s="61"/>
      <c r="F949" s="61">
        <v>3163</v>
      </c>
      <c r="G949" s="63">
        <v>41657</v>
      </c>
      <c r="H949" s="63">
        <v>41657</v>
      </c>
      <c r="I949" s="60" t="s">
        <v>1109</v>
      </c>
      <c r="J949" s="62">
        <v>524.46</v>
      </c>
      <c r="K949" s="62">
        <v>37.14</v>
      </c>
      <c r="L949" s="64">
        <v>561.6</v>
      </c>
      <c r="M949" s="82" t="str">
        <f t="shared" si="74"/>
        <v>DS</v>
      </c>
      <c r="N949" s="82" t="s">
        <v>971</v>
      </c>
      <c r="P949" s="75">
        <f>VLOOKUP(F949,[1]!REGTEaflewerdatum,4,0)</f>
        <v>0</v>
      </c>
      <c r="Q949" s="91">
        <f t="shared" si="70"/>
        <v>41657</v>
      </c>
      <c r="T949" s="94">
        <f t="shared" si="71"/>
        <v>41687</v>
      </c>
      <c r="U949" s="80">
        <f t="shared" si="72"/>
        <v>30</v>
      </c>
      <c r="W949" s="95">
        <f t="shared" si="73"/>
        <v>41693</v>
      </c>
    </row>
    <row r="950" spans="1:23" x14ac:dyDescent="0.5">
      <c r="A950" s="105">
        <v>253774</v>
      </c>
      <c r="B950" s="124"/>
      <c r="C950" s="60" t="s">
        <v>10</v>
      </c>
      <c r="D950" s="61">
        <v>15101</v>
      </c>
      <c r="E950" s="61"/>
      <c r="F950" s="61">
        <v>3161</v>
      </c>
      <c r="G950" s="63">
        <v>41657</v>
      </c>
      <c r="H950" s="63">
        <v>41657</v>
      </c>
      <c r="I950" s="60" t="s">
        <v>1114</v>
      </c>
      <c r="J950" s="62">
        <v>522.36</v>
      </c>
      <c r="K950" s="62">
        <v>36.590000000000003</v>
      </c>
      <c r="L950" s="64">
        <v>558.95000000000005</v>
      </c>
      <c r="M950" s="82" t="str">
        <f t="shared" si="74"/>
        <v>DS</v>
      </c>
      <c r="N950" s="82" t="s">
        <v>971</v>
      </c>
      <c r="P950" s="75">
        <f>VLOOKUP(F950,[1]!REGTEaflewerdatum,4,0)</f>
        <v>41666</v>
      </c>
      <c r="Q950" s="91">
        <f t="shared" si="70"/>
        <v>41657</v>
      </c>
      <c r="T950" s="94">
        <f t="shared" si="71"/>
        <v>41687</v>
      </c>
      <c r="U950" s="80">
        <f t="shared" si="72"/>
        <v>30</v>
      </c>
      <c r="W950" s="95">
        <f t="shared" si="73"/>
        <v>30</v>
      </c>
    </row>
    <row r="951" spans="1:23" hidden="1" x14ac:dyDescent="0.5">
      <c r="A951" s="105">
        <v>722855</v>
      </c>
      <c r="B951" s="63">
        <v>41663</v>
      </c>
      <c r="C951" s="60" t="s">
        <v>10</v>
      </c>
      <c r="D951" s="61">
        <v>15111</v>
      </c>
      <c r="E951" s="61"/>
      <c r="F951" s="61">
        <v>2979</v>
      </c>
      <c r="G951" s="63">
        <v>41659</v>
      </c>
      <c r="H951" s="63">
        <v>41658</v>
      </c>
      <c r="I951" s="60" t="s">
        <v>1075</v>
      </c>
      <c r="J951" s="62">
        <v>710.85</v>
      </c>
      <c r="K951" s="62">
        <v>99.52</v>
      </c>
      <c r="L951" s="64">
        <v>810.37</v>
      </c>
      <c r="M951" s="82" t="str">
        <f t="shared" si="74"/>
        <v>DC</v>
      </c>
      <c r="N951" s="82" t="s">
        <v>971</v>
      </c>
      <c r="P951" s="75">
        <f>VLOOKUP(F951,[1]!REGTEaflewerdatum,4,0)</f>
        <v>41659</v>
      </c>
      <c r="Q951" s="91" t="str">
        <f t="shared" si="70"/>
        <v>ok</v>
      </c>
      <c r="T951" s="94">
        <f t="shared" si="71"/>
        <v>41678</v>
      </c>
      <c r="U951" s="80">
        <f t="shared" si="72"/>
        <v>19</v>
      </c>
      <c r="W951" s="95">
        <f t="shared" si="73"/>
        <v>41682</v>
      </c>
    </row>
    <row r="952" spans="1:23" hidden="1" x14ac:dyDescent="0.5">
      <c r="A952" s="105">
        <v>722856</v>
      </c>
      <c r="B952" s="63">
        <v>41663</v>
      </c>
      <c r="C952" s="60" t="s">
        <v>10</v>
      </c>
      <c r="D952" s="61">
        <v>15112</v>
      </c>
      <c r="E952" s="61"/>
      <c r="F952" s="61">
        <v>3246</v>
      </c>
      <c r="G952" s="63">
        <v>41659</v>
      </c>
      <c r="H952" s="63">
        <v>41658</v>
      </c>
      <c r="I952" s="60" t="s">
        <v>1075</v>
      </c>
      <c r="J952" s="62">
        <v>50536.97</v>
      </c>
      <c r="K952" s="62">
        <v>6720.3</v>
      </c>
      <c r="L952" s="64">
        <v>57257.27</v>
      </c>
      <c r="M952" s="82" t="str">
        <f t="shared" si="74"/>
        <v>DC</v>
      </c>
      <c r="N952" s="82" t="s">
        <v>971</v>
      </c>
      <c r="P952" s="75">
        <f>VLOOKUP(F952,[1]!REGTEaflewerdatum,4,0)</f>
        <v>41659</v>
      </c>
      <c r="Q952" s="91" t="str">
        <f t="shared" si="70"/>
        <v>ok</v>
      </c>
      <c r="T952" s="94">
        <f t="shared" si="71"/>
        <v>41678</v>
      </c>
      <c r="U952" s="80">
        <f t="shared" si="72"/>
        <v>19</v>
      </c>
      <c r="W952" s="95">
        <f t="shared" si="73"/>
        <v>41682</v>
      </c>
    </row>
    <row r="953" spans="1:23" hidden="1" x14ac:dyDescent="0.5">
      <c r="A953" s="105">
        <v>722856</v>
      </c>
      <c r="B953" s="63"/>
      <c r="C953" s="60" t="s">
        <v>15</v>
      </c>
      <c r="D953" s="61">
        <v>15114</v>
      </c>
      <c r="E953" s="61"/>
      <c r="F953" s="61">
        <v>3246</v>
      </c>
      <c r="G953" s="63">
        <v>41659</v>
      </c>
      <c r="H953" s="63">
        <v>41658</v>
      </c>
      <c r="I953" s="60" t="s">
        <v>1075</v>
      </c>
      <c r="J953" s="62">
        <v>-14.6</v>
      </c>
      <c r="K953" s="62">
        <v>-2.04</v>
      </c>
      <c r="L953" s="64">
        <v>-16.64</v>
      </c>
      <c r="M953" s="82" t="str">
        <f t="shared" si="74"/>
        <v>DC</v>
      </c>
      <c r="P953" s="75">
        <f>VLOOKUP(F953,[1]!REGTEaflewerdatum,4,0)</f>
        <v>41659</v>
      </c>
      <c r="Q953" s="91" t="str">
        <f t="shared" si="70"/>
        <v>ok</v>
      </c>
      <c r="T953" s="94">
        <f t="shared" si="71"/>
        <v>41678</v>
      </c>
      <c r="U953" s="80">
        <f t="shared" si="72"/>
        <v>19</v>
      </c>
      <c r="W953" s="95">
        <f t="shared" si="73"/>
        <v>19</v>
      </c>
    </row>
    <row r="954" spans="1:23" hidden="1" x14ac:dyDescent="0.5">
      <c r="A954" s="105">
        <v>722857</v>
      </c>
      <c r="B954" s="63">
        <v>41663</v>
      </c>
      <c r="C954" s="60" t="s">
        <v>10</v>
      </c>
      <c r="D954" s="61">
        <v>15113</v>
      </c>
      <c r="E954" s="61"/>
      <c r="F954" s="61">
        <v>2348</v>
      </c>
      <c r="G954" s="63">
        <v>41659</v>
      </c>
      <c r="H954" s="63">
        <v>41658</v>
      </c>
      <c r="I954" s="60" t="s">
        <v>1075</v>
      </c>
      <c r="J954" s="62">
        <v>9404.31</v>
      </c>
      <c r="K954" s="62">
        <v>1316.6</v>
      </c>
      <c r="L954" s="64">
        <v>10720.91</v>
      </c>
      <c r="M954" s="82" t="str">
        <f t="shared" si="74"/>
        <v>DC</v>
      </c>
      <c r="N954" s="82" t="s">
        <v>971</v>
      </c>
      <c r="P954" s="75" t="e">
        <f>VLOOKUP(F954,[1]!REGTEaflewerdatum,4,0)</f>
        <v>#N/A</v>
      </c>
      <c r="Q954" s="91" t="e">
        <f t="shared" si="70"/>
        <v>#N/A</v>
      </c>
      <c r="T954" s="94">
        <f t="shared" si="71"/>
        <v>41678</v>
      </c>
      <c r="U954" s="80">
        <f t="shared" si="72"/>
        <v>19</v>
      </c>
      <c r="W954" s="95">
        <f t="shared" si="73"/>
        <v>41682</v>
      </c>
    </row>
    <row r="955" spans="1:23" hidden="1" x14ac:dyDescent="0.5">
      <c r="A955" s="105">
        <v>722858</v>
      </c>
      <c r="B955" s="63">
        <v>41663</v>
      </c>
      <c r="C955" s="60" t="s">
        <v>10</v>
      </c>
      <c r="D955" s="61">
        <v>15106</v>
      </c>
      <c r="E955" s="61"/>
      <c r="F955" s="61">
        <v>2918</v>
      </c>
      <c r="G955" s="63">
        <v>41659</v>
      </c>
      <c r="H955" s="63">
        <v>41658</v>
      </c>
      <c r="I955" s="60" t="s">
        <v>1075</v>
      </c>
      <c r="J955" s="62">
        <v>3403.51</v>
      </c>
      <c r="K955" s="62">
        <v>447.58</v>
      </c>
      <c r="L955" s="64">
        <v>3851.09</v>
      </c>
      <c r="M955" s="82" t="str">
        <f t="shared" si="74"/>
        <v>DC</v>
      </c>
      <c r="N955" s="82" t="s">
        <v>971</v>
      </c>
      <c r="P955" s="75">
        <f>VLOOKUP(F955,[1]!REGTEaflewerdatum,4,0)</f>
        <v>41659</v>
      </c>
      <c r="Q955" s="91" t="str">
        <f t="shared" si="70"/>
        <v>ok</v>
      </c>
      <c r="T955" s="94">
        <f t="shared" si="71"/>
        <v>41678</v>
      </c>
      <c r="U955" s="80">
        <f t="shared" si="72"/>
        <v>19</v>
      </c>
      <c r="W955" s="95">
        <f t="shared" si="73"/>
        <v>41682</v>
      </c>
    </row>
    <row r="956" spans="1:23" hidden="1" x14ac:dyDescent="0.5">
      <c r="A956" s="105">
        <v>722859</v>
      </c>
      <c r="B956" s="63">
        <v>41663</v>
      </c>
      <c r="C956" s="60" t="s">
        <v>10</v>
      </c>
      <c r="D956" s="61">
        <v>15107</v>
      </c>
      <c r="E956" s="61"/>
      <c r="F956" s="61">
        <v>2972</v>
      </c>
      <c r="G956" s="63">
        <v>41659</v>
      </c>
      <c r="H956" s="63">
        <v>41658</v>
      </c>
      <c r="I956" s="60" t="s">
        <v>1075</v>
      </c>
      <c r="J956" s="62">
        <v>10875.24</v>
      </c>
      <c r="K956" s="62">
        <v>1522.53</v>
      </c>
      <c r="L956" s="64">
        <v>12397.77</v>
      </c>
      <c r="M956" s="82" t="str">
        <f t="shared" si="74"/>
        <v>DC</v>
      </c>
      <c r="N956" s="82" t="s">
        <v>971</v>
      </c>
      <c r="P956" s="75">
        <f>VLOOKUP(F956,[1]!REGTEaflewerdatum,4,0)</f>
        <v>41287</v>
      </c>
      <c r="Q956" s="91">
        <f t="shared" si="70"/>
        <v>41659</v>
      </c>
      <c r="T956" s="94">
        <f t="shared" si="71"/>
        <v>41678</v>
      </c>
      <c r="U956" s="80">
        <f t="shared" si="72"/>
        <v>19</v>
      </c>
      <c r="W956" s="95">
        <f t="shared" si="73"/>
        <v>41682</v>
      </c>
    </row>
    <row r="957" spans="1:23" hidden="1" x14ac:dyDescent="0.5">
      <c r="A957" s="105">
        <v>722860</v>
      </c>
      <c r="B957" s="63">
        <v>41663</v>
      </c>
      <c r="C957" s="60" t="s">
        <v>10</v>
      </c>
      <c r="D957" s="61">
        <v>15108</v>
      </c>
      <c r="E957" s="61"/>
      <c r="F957" s="61">
        <v>3243</v>
      </c>
      <c r="G957" s="63">
        <v>41659</v>
      </c>
      <c r="H957" s="63">
        <v>41658</v>
      </c>
      <c r="I957" s="60" t="s">
        <v>1075</v>
      </c>
      <c r="J957" s="62">
        <v>22200.25</v>
      </c>
      <c r="K957" s="62">
        <v>2445.29</v>
      </c>
      <c r="L957" s="64">
        <v>24645.54</v>
      </c>
      <c r="M957" s="82" t="str">
        <f t="shared" si="74"/>
        <v>DC</v>
      </c>
      <c r="N957" s="82" t="s">
        <v>971</v>
      </c>
      <c r="P957" s="75">
        <f>VLOOKUP(F957,[1]!REGTEaflewerdatum,4,0)</f>
        <v>41659</v>
      </c>
      <c r="Q957" s="91" t="str">
        <f t="shared" ref="Q957:Q1020" si="75">IF(P957=G957,"ok",G957)</f>
        <v>ok</v>
      </c>
      <c r="T957" s="94">
        <f t="shared" si="71"/>
        <v>41678</v>
      </c>
      <c r="U957" s="80">
        <f t="shared" si="72"/>
        <v>19</v>
      </c>
      <c r="W957" s="95">
        <f t="shared" si="73"/>
        <v>41682</v>
      </c>
    </row>
    <row r="958" spans="1:23" hidden="1" x14ac:dyDescent="0.5">
      <c r="A958" s="105">
        <v>722861</v>
      </c>
      <c r="B958" s="63">
        <v>41663</v>
      </c>
      <c r="C958" s="60" t="s">
        <v>10</v>
      </c>
      <c r="D958" s="61">
        <v>15109</v>
      </c>
      <c r="E958" s="61"/>
      <c r="F958" s="61">
        <v>3242</v>
      </c>
      <c r="G958" s="63">
        <v>41659</v>
      </c>
      <c r="H958" s="63">
        <v>41658</v>
      </c>
      <c r="I958" s="60" t="s">
        <v>1075</v>
      </c>
      <c r="J958" s="62">
        <v>1273.5999999999999</v>
      </c>
      <c r="K958" s="62">
        <v>0</v>
      </c>
      <c r="L958" s="64">
        <v>1273.5999999999999</v>
      </c>
      <c r="M958" s="82" t="str">
        <f t="shared" si="74"/>
        <v>DC</v>
      </c>
      <c r="N958" s="82" t="s">
        <v>971</v>
      </c>
      <c r="P958" s="75">
        <f>VLOOKUP(F958,[1]!REGTEaflewerdatum,4,0)</f>
        <v>41659</v>
      </c>
      <c r="Q958" s="91" t="str">
        <f t="shared" si="75"/>
        <v>ok</v>
      </c>
      <c r="T958" s="94">
        <f t="shared" ref="T958:T1021" si="76">G958+U958</f>
        <v>41678</v>
      </c>
      <c r="U958" s="80">
        <f t="shared" ref="U958:U1021" si="77">VLOOKUP(I958,verskaffersterme,2,0)</f>
        <v>19</v>
      </c>
      <c r="W958" s="95">
        <f t="shared" ref="W958:W969" si="78">B958+U958</f>
        <v>41682</v>
      </c>
    </row>
    <row r="959" spans="1:23" hidden="1" x14ac:dyDescent="0.5">
      <c r="A959" s="105">
        <v>722862</v>
      </c>
      <c r="B959" s="63">
        <v>41663</v>
      </c>
      <c r="C959" s="60" t="s">
        <v>10</v>
      </c>
      <c r="D959" s="61">
        <v>15110</v>
      </c>
      <c r="E959" s="61"/>
      <c r="F959" s="61">
        <v>2714</v>
      </c>
      <c r="G959" s="63">
        <v>41659</v>
      </c>
      <c r="H959" s="63">
        <v>41658</v>
      </c>
      <c r="I959" s="60" t="s">
        <v>1075</v>
      </c>
      <c r="J959" s="62">
        <v>285.48</v>
      </c>
      <c r="K959" s="62">
        <v>39.97</v>
      </c>
      <c r="L959" s="64">
        <v>325.45</v>
      </c>
      <c r="M959" s="82" t="str">
        <f t="shared" si="74"/>
        <v>DC</v>
      </c>
      <c r="N959" s="82" t="s">
        <v>971</v>
      </c>
      <c r="P959" s="75">
        <f>VLOOKUP(F959,[1]!REGTEaflewerdatum,4,0)</f>
        <v>41579</v>
      </c>
      <c r="Q959" s="91">
        <f t="shared" si="75"/>
        <v>41659</v>
      </c>
      <c r="T959" s="94">
        <f t="shared" si="76"/>
        <v>41678</v>
      </c>
      <c r="U959" s="80">
        <f t="shared" si="77"/>
        <v>19</v>
      </c>
      <c r="W959" s="95">
        <f t="shared" si="78"/>
        <v>41682</v>
      </c>
    </row>
    <row r="960" spans="1:23" hidden="1" x14ac:dyDescent="0.5">
      <c r="A960" s="105">
        <v>722863</v>
      </c>
      <c r="B960" s="63">
        <v>41663</v>
      </c>
      <c r="C960" s="60" t="s">
        <v>10</v>
      </c>
      <c r="D960" s="61">
        <v>15103</v>
      </c>
      <c r="E960" s="61"/>
      <c r="F960" s="61">
        <v>3243</v>
      </c>
      <c r="G960" s="63">
        <v>41659</v>
      </c>
      <c r="H960" s="63">
        <v>41658</v>
      </c>
      <c r="I960" s="60" t="s">
        <v>1075</v>
      </c>
      <c r="J960" s="62">
        <v>2077.17</v>
      </c>
      <c r="K960" s="62">
        <v>290.82</v>
      </c>
      <c r="L960" s="64">
        <v>2367.9899999999998</v>
      </c>
      <c r="M960" s="82" t="str">
        <f t="shared" si="74"/>
        <v>DC</v>
      </c>
      <c r="N960" s="82" t="s">
        <v>971</v>
      </c>
      <c r="P960" s="75">
        <f>VLOOKUP(F960,[1]!REGTEaflewerdatum,4,0)</f>
        <v>41659</v>
      </c>
      <c r="Q960" s="91" t="str">
        <f t="shared" si="75"/>
        <v>ok</v>
      </c>
      <c r="T960" s="94">
        <f t="shared" si="76"/>
        <v>41678</v>
      </c>
      <c r="U960" s="80">
        <f t="shared" si="77"/>
        <v>19</v>
      </c>
      <c r="W960" s="95">
        <f t="shared" si="78"/>
        <v>41682</v>
      </c>
    </row>
    <row r="961" spans="1:23" hidden="1" x14ac:dyDescent="0.5">
      <c r="A961" s="105">
        <v>722864</v>
      </c>
      <c r="B961" s="63">
        <v>41663</v>
      </c>
      <c r="C961" s="60" t="s">
        <v>10</v>
      </c>
      <c r="D961" s="61">
        <v>15104</v>
      </c>
      <c r="E961" s="61"/>
      <c r="F961" s="61">
        <v>3242</v>
      </c>
      <c r="G961" s="63">
        <v>41659</v>
      </c>
      <c r="H961" s="63">
        <v>41658</v>
      </c>
      <c r="I961" s="60" t="s">
        <v>1075</v>
      </c>
      <c r="J961" s="62">
        <v>5294.76</v>
      </c>
      <c r="K961" s="62">
        <v>0</v>
      </c>
      <c r="L961" s="64">
        <v>5294.76</v>
      </c>
      <c r="M961" s="82" t="str">
        <f t="shared" si="74"/>
        <v>DC</v>
      </c>
      <c r="N961" s="82" t="s">
        <v>971</v>
      </c>
      <c r="P961" s="75">
        <f>VLOOKUP(F961,[1]!REGTEaflewerdatum,4,0)</f>
        <v>41659</v>
      </c>
      <c r="Q961" s="91" t="str">
        <f t="shared" si="75"/>
        <v>ok</v>
      </c>
      <c r="T961" s="94">
        <f t="shared" si="76"/>
        <v>41678</v>
      </c>
      <c r="U961" s="80">
        <f t="shared" si="77"/>
        <v>19</v>
      </c>
      <c r="W961" s="95">
        <f t="shared" si="78"/>
        <v>41682</v>
      </c>
    </row>
    <row r="962" spans="1:23" hidden="1" x14ac:dyDescent="0.5">
      <c r="A962" s="105">
        <v>722865</v>
      </c>
      <c r="B962" s="63">
        <v>41663</v>
      </c>
      <c r="C962" s="60" t="s">
        <v>10</v>
      </c>
      <c r="D962" s="61">
        <v>15105</v>
      </c>
      <c r="E962" s="61"/>
      <c r="F962" s="61">
        <v>2713</v>
      </c>
      <c r="G962" s="63">
        <v>41659</v>
      </c>
      <c r="H962" s="63">
        <v>41658</v>
      </c>
      <c r="I962" s="60" t="s">
        <v>1075</v>
      </c>
      <c r="J962" s="62">
        <v>1551</v>
      </c>
      <c r="K962" s="62">
        <v>217.14</v>
      </c>
      <c r="L962" s="64">
        <v>1768.14</v>
      </c>
      <c r="M962" s="82" t="str">
        <f t="shared" ref="M962:M1025" si="79">VLOOKUP(I962,KODE,3,0)</f>
        <v>DC</v>
      </c>
      <c r="N962" s="82" t="s">
        <v>971</v>
      </c>
      <c r="P962" s="75">
        <f>VLOOKUP(F962,[1]!REGTEaflewerdatum,4,0)</f>
        <v>41579</v>
      </c>
      <c r="Q962" s="91">
        <f t="shared" si="75"/>
        <v>41659</v>
      </c>
      <c r="T962" s="94">
        <f t="shared" si="76"/>
        <v>41678</v>
      </c>
      <c r="U962" s="80">
        <f t="shared" si="77"/>
        <v>19</v>
      </c>
      <c r="W962" s="95">
        <f t="shared" si="78"/>
        <v>41682</v>
      </c>
    </row>
    <row r="963" spans="1:23" hidden="1" x14ac:dyDescent="0.5">
      <c r="A963" s="105" t="s">
        <v>1241</v>
      </c>
      <c r="B963" s="63"/>
      <c r="C963" s="60" t="s">
        <v>10</v>
      </c>
      <c r="D963" s="61">
        <v>15117</v>
      </c>
      <c r="E963" s="61"/>
      <c r="F963" s="61">
        <v>3260</v>
      </c>
      <c r="G963" s="63">
        <v>41659</v>
      </c>
      <c r="H963" s="63">
        <v>41659</v>
      </c>
      <c r="I963" s="60" t="s">
        <v>1154</v>
      </c>
      <c r="J963" s="62">
        <v>2235</v>
      </c>
      <c r="K963" s="62">
        <v>0</v>
      </c>
      <c r="L963" s="64">
        <v>2235</v>
      </c>
      <c r="M963" s="82" t="str">
        <f t="shared" si="79"/>
        <v>DI</v>
      </c>
      <c r="N963" s="82" t="s">
        <v>971</v>
      </c>
      <c r="P963" s="75">
        <f>VLOOKUP(F963,[1]!REGTEaflewerdatum,4,0)</f>
        <v>41659</v>
      </c>
      <c r="Q963" s="91" t="str">
        <f t="shared" si="75"/>
        <v>ok</v>
      </c>
      <c r="R963" s="92" t="s">
        <v>329</v>
      </c>
      <c r="S963" s="93">
        <f>G963</f>
        <v>41659</v>
      </c>
      <c r="T963" s="94">
        <f t="shared" si="76"/>
        <v>41661</v>
      </c>
      <c r="U963" s="80">
        <f t="shared" si="77"/>
        <v>2</v>
      </c>
      <c r="W963" s="95">
        <f t="shared" si="78"/>
        <v>2</v>
      </c>
    </row>
    <row r="964" spans="1:23" hidden="1" x14ac:dyDescent="0.5">
      <c r="A964" s="105" t="s">
        <v>1242</v>
      </c>
      <c r="B964" s="63"/>
      <c r="C964" s="60" t="s">
        <v>10</v>
      </c>
      <c r="D964" s="61">
        <v>15118</v>
      </c>
      <c r="E964" s="61"/>
      <c r="F964" s="61">
        <v>3268</v>
      </c>
      <c r="G964" s="63">
        <v>41659</v>
      </c>
      <c r="H964" s="63">
        <v>41659</v>
      </c>
      <c r="I964" s="60" t="s">
        <v>1154</v>
      </c>
      <c r="J964" s="62">
        <v>200</v>
      </c>
      <c r="K964" s="62">
        <v>0</v>
      </c>
      <c r="L964" s="64">
        <v>200</v>
      </c>
      <c r="M964" s="82" t="str">
        <f t="shared" si="79"/>
        <v>DI</v>
      </c>
      <c r="N964" s="82" t="s">
        <v>971</v>
      </c>
      <c r="P964" s="75">
        <f>VLOOKUP(F964,[1]!REGTEaflewerdatum,4,0)</f>
        <v>41659</v>
      </c>
      <c r="Q964" s="91" t="str">
        <f t="shared" si="75"/>
        <v>ok</v>
      </c>
      <c r="R964" s="92" t="s">
        <v>329</v>
      </c>
      <c r="S964" s="93">
        <f>G964</f>
        <v>41659</v>
      </c>
      <c r="T964" s="94">
        <f t="shared" si="76"/>
        <v>41661</v>
      </c>
      <c r="U964" s="80">
        <f t="shared" si="77"/>
        <v>2</v>
      </c>
      <c r="W964" s="95">
        <f t="shared" si="78"/>
        <v>2</v>
      </c>
    </row>
    <row r="965" spans="1:23" hidden="1" x14ac:dyDescent="0.5">
      <c r="A965" s="105" t="s">
        <v>1243</v>
      </c>
      <c r="B965" s="63"/>
      <c r="C965" s="60" t="s">
        <v>10</v>
      </c>
      <c r="D965" s="61">
        <v>15116</v>
      </c>
      <c r="E965" s="61"/>
      <c r="F965" s="61">
        <v>3275</v>
      </c>
      <c r="G965" s="63">
        <v>41659</v>
      </c>
      <c r="H965" s="63">
        <v>41659</v>
      </c>
      <c r="I965" s="60" t="s">
        <v>1121</v>
      </c>
      <c r="J965" s="62">
        <v>1889</v>
      </c>
      <c r="K965" s="62">
        <v>0</v>
      </c>
      <c r="L965" s="64">
        <v>1889</v>
      </c>
      <c r="M965" s="82" t="str">
        <f t="shared" si="79"/>
        <v>DI</v>
      </c>
      <c r="N965" s="82" t="s">
        <v>971</v>
      </c>
      <c r="P965" s="75">
        <f>VLOOKUP(F965,[1]!REGTEaflewerdatum,4,0)</f>
        <v>41659</v>
      </c>
      <c r="Q965" s="91" t="str">
        <f t="shared" si="75"/>
        <v>ok</v>
      </c>
      <c r="R965" s="92" t="s">
        <v>329</v>
      </c>
      <c r="S965" s="93">
        <f>G965</f>
        <v>41659</v>
      </c>
      <c r="T965" s="94">
        <f t="shared" si="76"/>
        <v>41666</v>
      </c>
      <c r="U965" s="80">
        <f t="shared" si="77"/>
        <v>7</v>
      </c>
      <c r="W965" s="95">
        <f t="shared" si="78"/>
        <v>7</v>
      </c>
    </row>
    <row r="966" spans="1:23" x14ac:dyDescent="0.5">
      <c r="A966" s="105" t="s">
        <v>315</v>
      </c>
      <c r="B966" s="63">
        <v>41670</v>
      </c>
      <c r="C966" s="60" t="s">
        <v>10</v>
      </c>
      <c r="D966" s="61">
        <v>15119</v>
      </c>
      <c r="E966" s="61"/>
      <c r="F966" s="61">
        <v>3245</v>
      </c>
      <c r="G966" s="63">
        <v>41659</v>
      </c>
      <c r="H966" s="63">
        <v>41659</v>
      </c>
      <c r="I966" s="60" t="s">
        <v>1105</v>
      </c>
      <c r="J966" s="62">
        <v>33522.5</v>
      </c>
      <c r="K966" s="62">
        <v>4693.1499999999996</v>
      </c>
      <c r="L966" s="64">
        <v>38215.65</v>
      </c>
      <c r="M966" s="82" t="str">
        <f t="shared" si="79"/>
        <v>DS</v>
      </c>
      <c r="N966" s="82" t="s">
        <v>971</v>
      </c>
      <c r="P966" s="75">
        <f>VLOOKUP(F966,[1]!REGTEaflewerdatum,4,0)</f>
        <v>41659</v>
      </c>
      <c r="Q966" s="91" t="str">
        <f t="shared" si="75"/>
        <v>ok</v>
      </c>
      <c r="T966" s="94">
        <f t="shared" si="76"/>
        <v>41689</v>
      </c>
      <c r="U966" s="80">
        <f t="shared" si="77"/>
        <v>30</v>
      </c>
      <c r="W966" s="95">
        <f t="shared" si="78"/>
        <v>41700</v>
      </c>
    </row>
    <row r="967" spans="1:23" x14ac:dyDescent="0.5">
      <c r="A967" s="105" t="s">
        <v>316</v>
      </c>
      <c r="B967" s="63">
        <v>41670</v>
      </c>
      <c r="C967" s="60" t="s">
        <v>10</v>
      </c>
      <c r="D967" s="61">
        <v>15120</v>
      </c>
      <c r="E967" s="61"/>
      <c r="F967" s="61">
        <v>3245</v>
      </c>
      <c r="G967" s="63">
        <v>41659</v>
      </c>
      <c r="H967" s="63">
        <v>41659</v>
      </c>
      <c r="I967" s="60" t="s">
        <v>1105</v>
      </c>
      <c r="J967" s="62">
        <v>361.8</v>
      </c>
      <c r="K967" s="62">
        <v>50.65</v>
      </c>
      <c r="L967" s="64">
        <v>412.45</v>
      </c>
      <c r="M967" s="82" t="str">
        <f t="shared" si="79"/>
        <v>DS</v>
      </c>
      <c r="N967" s="82" t="s">
        <v>971</v>
      </c>
      <c r="P967" s="75">
        <f>VLOOKUP(F967,[1]!REGTEaflewerdatum,4,0)</f>
        <v>41659</v>
      </c>
      <c r="Q967" s="91" t="str">
        <f t="shared" si="75"/>
        <v>ok</v>
      </c>
      <c r="T967" s="94">
        <f t="shared" si="76"/>
        <v>41689</v>
      </c>
      <c r="U967" s="80">
        <f t="shared" si="77"/>
        <v>30</v>
      </c>
      <c r="W967" s="95">
        <f t="shared" si="78"/>
        <v>41700</v>
      </c>
    </row>
    <row r="968" spans="1:23" x14ac:dyDescent="0.5">
      <c r="A968" s="105">
        <v>811497</v>
      </c>
      <c r="B968" s="63">
        <v>41677</v>
      </c>
      <c r="C968" s="60" t="s">
        <v>10</v>
      </c>
      <c r="D968" s="61">
        <v>15121</v>
      </c>
      <c r="E968" s="61"/>
      <c r="F968" s="61">
        <v>3274</v>
      </c>
      <c r="G968" s="63">
        <v>41659</v>
      </c>
      <c r="H968" s="63">
        <v>41659</v>
      </c>
      <c r="I968" s="60" t="s">
        <v>1112</v>
      </c>
      <c r="J968" s="62">
        <v>928.65</v>
      </c>
      <c r="K968" s="62">
        <v>130.01</v>
      </c>
      <c r="L968" s="64">
        <v>1058.6600000000001</v>
      </c>
      <c r="M968" s="82" t="str">
        <f t="shared" si="79"/>
        <v>DS</v>
      </c>
      <c r="N968" s="82" t="s">
        <v>971</v>
      </c>
      <c r="P968" s="75">
        <f>VLOOKUP(F968,[1]!REGTEaflewerdatum,4,0)</f>
        <v>41659</v>
      </c>
      <c r="Q968" s="91" t="str">
        <f t="shared" si="75"/>
        <v>ok</v>
      </c>
      <c r="T968" s="94">
        <f t="shared" si="76"/>
        <v>41689</v>
      </c>
      <c r="U968" s="80">
        <f t="shared" si="77"/>
        <v>30</v>
      </c>
      <c r="W968" s="95">
        <f t="shared" si="78"/>
        <v>41707</v>
      </c>
    </row>
    <row r="969" spans="1:23" x14ac:dyDescent="0.5">
      <c r="A969" s="105" t="s">
        <v>318</v>
      </c>
      <c r="B969" s="63">
        <v>41663</v>
      </c>
      <c r="C969" s="60" t="s">
        <v>10</v>
      </c>
      <c r="D969" s="61">
        <v>15115</v>
      </c>
      <c r="E969" s="61"/>
      <c r="F969" s="61">
        <v>3163</v>
      </c>
      <c r="G969" s="63">
        <v>41659</v>
      </c>
      <c r="H969" s="63">
        <v>41659</v>
      </c>
      <c r="I969" s="60" t="s">
        <v>1109</v>
      </c>
      <c r="J969" s="62">
        <v>262.24</v>
      </c>
      <c r="K969" s="62">
        <v>18.57</v>
      </c>
      <c r="L969" s="64">
        <v>280.81</v>
      </c>
      <c r="M969" s="82" t="str">
        <f t="shared" si="79"/>
        <v>DS</v>
      </c>
      <c r="N969" s="82" t="s">
        <v>971</v>
      </c>
      <c r="P969" s="75">
        <f>VLOOKUP(F969,[1]!REGTEaflewerdatum,4,0)</f>
        <v>0</v>
      </c>
      <c r="Q969" s="91">
        <f t="shared" si="75"/>
        <v>41659</v>
      </c>
      <c r="T969" s="94">
        <f t="shared" si="76"/>
        <v>41689</v>
      </c>
      <c r="U969" s="80">
        <f t="shared" si="77"/>
        <v>30</v>
      </c>
      <c r="W969" s="95">
        <f t="shared" si="78"/>
        <v>41693</v>
      </c>
    </row>
    <row r="970" spans="1:23" hidden="1" x14ac:dyDescent="0.5">
      <c r="A970" s="105" t="s">
        <v>1244</v>
      </c>
      <c r="B970" s="63"/>
      <c r="C970" s="60" t="s">
        <v>10</v>
      </c>
      <c r="D970" s="61">
        <v>15130</v>
      </c>
      <c r="E970" s="61"/>
      <c r="F970" s="61">
        <v>3281</v>
      </c>
      <c r="G970" s="63">
        <v>41660</v>
      </c>
      <c r="H970" s="63">
        <v>41660</v>
      </c>
      <c r="I970" s="60" t="s">
        <v>1154</v>
      </c>
      <c r="J970" s="62">
        <v>1000</v>
      </c>
      <c r="K970" s="62">
        <v>0</v>
      </c>
      <c r="L970" s="64">
        <v>1000</v>
      </c>
      <c r="M970" s="82" t="str">
        <f t="shared" si="79"/>
        <v>DI</v>
      </c>
      <c r="N970" s="82" t="s">
        <v>971</v>
      </c>
      <c r="P970" s="75">
        <f>VLOOKUP(F970,[1]!REGTEaflewerdatum,4,0)</f>
        <v>41660</v>
      </c>
      <c r="Q970" s="91" t="str">
        <f t="shared" si="75"/>
        <v>ok</v>
      </c>
      <c r="R970" s="92" t="s">
        <v>329</v>
      </c>
      <c r="S970" s="93">
        <f>G970</f>
        <v>41660</v>
      </c>
      <c r="T970" s="94">
        <f t="shared" si="76"/>
        <v>41662</v>
      </c>
      <c r="U970" s="80">
        <f t="shared" si="77"/>
        <v>2</v>
      </c>
      <c r="W970" s="95" t="e">
        <f>#REF!+U970</f>
        <v>#REF!</v>
      </c>
    </row>
    <row r="971" spans="1:23" hidden="1" x14ac:dyDescent="0.5">
      <c r="A971" s="105" t="s">
        <v>1245</v>
      </c>
      <c r="B971" s="63"/>
      <c r="C971" s="60" t="s">
        <v>10</v>
      </c>
      <c r="D971" s="61">
        <v>15123</v>
      </c>
      <c r="E971" s="61"/>
      <c r="F971" s="61">
        <v>3261</v>
      </c>
      <c r="G971" s="63">
        <v>41660</v>
      </c>
      <c r="H971" s="63">
        <v>41660</v>
      </c>
      <c r="I971" s="60" t="s">
        <v>1160</v>
      </c>
      <c r="J971" s="62">
        <v>2483</v>
      </c>
      <c r="K971" s="62">
        <v>0</v>
      </c>
      <c r="L971" s="64">
        <v>2483</v>
      </c>
      <c r="M971" s="82" t="str">
        <f t="shared" si="79"/>
        <v>DI</v>
      </c>
      <c r="N971" s="82" t="s">
        <v>971</v>
      </c>
      <c r="P971" s="75">
        <f>VLOOKUP(F971,[1]!REGTEaflewerdatum,4,0)</f>
        <v>41660</v>
      </c>
      <c r="Q971" s="91" t="str">
        <f t="shared" si="75"/>
        <v>ok</v>
      </c>
      <c r="R971" s="92" t="s">
        <v>327</v>
      </c>
      <c r="S971" s="93">
        <f>G971+7</f>
        <v>41667</v>
      </c>
      <c r="T971" s="94">
        <f t="shared" si="76"/>
        <v>41661</v>
      </c>
      <c r="U971" s="80">
        <f t="shared" si="77"/>
        <v>1</v>
      </c>
      <c r="W971" s="95">
        <f>B970+U971</f>
        <v>1</v>
      </c>
    </row>
    <row r="972" spans="1:23" x14ac:dyDescent="0.5">
      <c r="A972" s="105" t="s">
        <v>313</v>
      </c>
      <c r="B972" s="63">
        <v>41663</v>
      </c>
      <c r="C972" s="60" t="s">
        <v>10</v>
      </c>
      <c r="D972" s="61">
        <v>15127</v>
      </c>
      <c r="E972" s="61"/>
      <c r="F972" s="61">
        <v>3256</v>
      </c>
      <c r="G972" s="63">
        <v>41660</v>
      </c>
      <c r="H972" s="63">
        <v>41660</v>
      </c>
      <c r="I972" s="60" t="s">
        <v>1107</v>
      </c>
      <c r="J972" s="62">
        <v>276.77999999999997</v>
      </c>
      <c r="K972" s="62">
        <v>38.75</v>
      </c>
      <c r="L972" s="64">
        <v>315.52999999999997</v>
      </c>
      <c r="M972" s="82" t="str">
        <f t="shared" si="79"/>
        <v>DS</v>
      </c>
      <c r="N972" s="82" t="s">
        <v>971</v>
      </c>
      <c r="P972" s="75">
        <f>VLOOKUP(F972,[1]!REGTEaflewerdatum,4,0)</f>
        <v>41660</v>
      </c>
      <c r="Q972" s="91" t="str">
        <f t="shared" si="75"/>
        <v>ok</v>
      </c>
      <c r="T972" s="94">
        <f t="shared" si="76"/>
        <v>41690</v>
      </c>
      <c r="U972" s="80">
        <f t="shared" si="77"/>
        <v>30</v>
      </c>
      <c r="W972" s="95">
        <f t="shared" ref="W972:W1035" si="80">B972+U972</f>
        <v>41693</v>
      </c>
    </row>
    <row r="973" spans="1:23" x14ac:dyDescent="0.5">
      <c r="A973" s="105" t="s">
        <v>313</v>
      </c>
      <c r="C973" s="60" t="s">
        <v>15</v>
      </c>
      <c r="D973" s="61">
        <v>15128</v>
      </c>
      <c r="E973" s="61"/>
      <c r="F973" s="61">
        <v>3256</v>
      </c>
      <c r="G973" s="63">
        <v>41660</v>
      </c>
      <c r="H973" s="63">
        <v>41660</v>
      </c>
      <c r="I973" s="60" t="s">
        <v>1107</v>
      </c>
      <c r="J973" s="62">
        <v>-82.49</v>
      </c>
      <c r="K973" s="62">
        <v>-11.55</v>
      </c>
      <c r="L973" s="64">
        <v>-94.04</v>
      </c>
      <c r="M973" s="82" t="str">
        <f t="shared" si="79"/>
        <v>DS</v>
      </c>
      <c r="P973" s="75">
        <f>VLOOKUP(F973,[1]!REGTEaflewerdatum,4,0)</f>
        <v>41660</v>
      </c>
      <c r="Q973" s="91" t="str">
        <f t="shared" si="75"/>
        <v>ok</v>
      </c>
      <c r="T973" s="94">
        <f t="shared" si="76"/>
        <v>41690</v>
      </c>
      <c r="U973" s="80">
        <f t="shared" si="77"/>
        <v>30</v>
      </c>
      <c r="W973" s="95">
        <f t="shared" si="80"/>
        <v>30</v>
      </c>
    </row>
    <row r="974" spans="1:23" x14ac:dyDescent="0.5">
      <c r="A974" s="105" t="s">
        <v>314</v>
      </c>
      <c r="B974" s="63">
        <v>41663</v>
      </c>
      <c r="C974" s="60" t="s">
        <v>10</v>
      </c>
      <c r="D974" s="61">
        <v>15129</v>
      </c>
      <c r="E974" s="61"/>
      <c r="F974" s="61">
        <v>3256</v>
      </c>
      <c r="G974" s="63">
        <v>41660</v>
      </c>
      <c r="H974" s="63">
        <v>41660</v>
      </c>
      <c r="I974" s="60" t="s">
        <v>1107</v>
      </c>
      <c r="J974" s="62">
        <v>208.98</v>
      </c>
      <c r="K974" s="62">
        <v>29.26</v>
      </c>
      <c r="L974" s="64">
        <v>238.24</v>
      </c>
      <c r="M974" s="82" t="str">
        <f t="shared" si="79"/>
        <v>DS</v>
      </c>
      <c r="N974" s="82" t="s">
        <v>971</v>
      </c>
      <c r="P974" s="75">
        <f>VLOOKUP(F974,[1]!REGTEaflewerdatum,4,0)</f>
        <v>41660</v>
      </c>
      <c r="Q974" s="91" t="str">
        <f t="shared" si="75"/>
        <v>ok</v>
      </c>
      <c r="T974" s="94">
        <f t="shared" si="76"/>
        <v>41690</v>
      </c>
      <c r="U974" s="80">
        <f t="shared" si="77"/>
        <v>30</v>
      </c>
      <c r="W974" s="95">
        <f t="shared" si="80"/>
        <v>41693</v>
      </c>
    </row>
    <row r="975" spans="1:23" x14ac:dyDescent="0.5">
      <c r="A975" s="105">
        <v>11887430</v>
      </c>
      <c r="B975" s="63">
        <v>41663</v>
      </c>
      <c r="C975" s="60" t="s">
        <v>10</v>
      </c>
      <c r="D975" s="61">
        <v>15125</v>
      </c>
      <c r="E975" s="61"/>
      <c r="F975" s="61">
        <v>3257</v>
      </c>
      <c r="G975" s="63">
        <v>41660</v>
      </c>
      <c r="H975" s="63">
        <v>41659</v>
      </c>
      <c r="I975" s="60" t="s">
        <v>1113</v>
      </c>
      <c r="J975" s="62">
        <v>4147.25</v>
      </c>
      <c r="K975" s="62">
        <v>352.38</v>
      </c>
      <c r="L975" s="64">
        <v>4499.63</v>
      </c>
      <c r="M975" s="82" t="str">
        <f t="shared" si="79"/>
        <v>DS</v>
      </c>
      <c r="N975" s="82" t="s">
        <v>971</v>
      </c>
      <c r="P975" s="75">
        <f>VLOOKUP(F975,[1]!REGTEaflewerdatum,4,0)</f>
        <v>41660</v>
      </c>
      <c r="Q975" s="91" t="str">
        <f t="shared" si="75"/>
        <v>ok</v>
      </c>
      <c r="T975" s="94">
        <f t="shared" si="76"/>
        <v>41690</v>
      </c>
      <c r="U975" s="80">
        <f t="shared" si="77"/>
        <v>30</v>
      </c>
      <c r="W975" s="95">
        <f t="shared" si="80"/>
        <v>41693</v>
      </c>
    </row>
    <row r="976" spans="1:23" x14ac:dyDescent="0.5">
      <c r="A976" s="105">
        <v>11887431</v>
      </c>
      <c r="B976" s="63">
        <v>41663</v>
      </c>
      <c r="C976" s="60" t="s">
        <v>10</v>
      </c>
      <c r="D976" s="61">
        <v>15132</v>
      </c>
      <c r="E976" s="61"/>
      <c r="F976" s="61">
        <v>3258</v>
      </c>
      <c r="G976" s="63">
        <v>41660</v>
      </c>
      <c r="H976" s="63">
        <v>41660</v>
      </c>
      <c r="I976" s="60" t="s">
        <v>1113</v>
      </c>
      <c r="J976" s="62">
        <v>560.79999999999995</v>
      </c>
      <c r="K976" s="62">
        <v>78.510000000000005</v>
      </c>
      <c r="L976" s="64">
        <v>639.30999999999995</v>
      </c>
      <c r="M976" s="82" t="str">
        <f t="shared" si="79"/>
        <v>DS</v>
      </c>
      <c r="N976" s="82" t="s">
        <v>971</v>
      </c>
      <c r="P976" s="75">
        <f>VLOOKUP(F976,[1]!REGTEaflewerdatum,4,0)</f>
        <v>41660</v>
      </c>
      <c r="Q976" s="91" t="str">
        <f t="shared" si="75"/>
        <v>ok</v>
      </c>
      <c r="T976" s="94">
        <f t="shared" si="76"/>
        <v>41690</v>
      </c>
      <c r="U976" s="80">
        <f t="shared" si="77"/>
        <v>30</v>
      </c>
      <c r="W976" s="95">
        <f t="shared" si="80"/>
        <v>41693</v>
      </c>
    </row>
    <row r="977" spans="1:23" x14ac:dyDescent="0.5">
      <c r="A977" s="105">
        <v>11887431</v>
      </c>
      <c r="B977" s="63"/>
      <c r="C977" s="60" t="s">
        <v>15</v>
      </c>
      <c r="D977" s="61">
        <v>15133</v>
      </c>
      <c r="E977" s="61"/>
      <c r="F977" s="61">
        <v>3258</v>
      </c>
      <c r="G977" s="63">
        <v>41660</v>
      </c>
      <c r="H977" s="63">
        <v>41660</v>
      </c>
      <c r="I977" s="60" t="s">
        <v>1113</v>
      </c>
      <c r="J977" s="62">
        <v>-41.8</v>
      </c>
      <c r="K977" s="62">
        <v>-5.85</v>
      </c>
      <c r="L977" s="64">
        <v>-47.65</v>
      </c>
      <c r="M977" s="82" t="str">
        <f t="shared" si="79"/>
        <v>DS</v>
      </c>
      <c r="P977" s="75">
        <f>VLOOKUP(F977,[1]!REGTEaflewerdatum,4,0)</f>
        <v>41660</v>
      </c>
      <c r="Q977" s="91" t="str">
        <f t="shared" si="75"/>
        <v>ok</v>
      </c>
      <c r="T977" s="94">
        <f t="shared" si="76"/>
        <v>41690</v>
      </c>
      <c r="U977" s="80">
        <f t="shared" si="77"/>
        <v>30</v>
      </c>
      <c r="W977" s="95">
        <f t="shared" si="80"/>
        <v>30</v>
      </c>
    </row>
    <row r="978" spans="1:23" x14ac:dyDescent="0.5">
      <c r="A978" s="105">
        <v>8170359884</v>
      </c>
      <c r="B978" s="63"/>
      <c r="C978" s="60" t="s">
        <v>15</v>
      </c>
      <c r="D978" s="61">
        <v>15131</v>
      </c>
      <c r="E978" s="61"/>
      <c r="F978" s="61">
        <v>3259</v>
      </c>
      <c r="G978" s="63">
        <v>41660</v>
      </c>
      <c r="H978" s="63">
        <v>41659</v>
      </c>
      <c r="I978" s="60" t="s">
        <v>26</v>
      </c>
      <c r="J978" s="62">
        <v>-70.23</v>
      </c>
      <c r="K978" s="62">
        <v>-9.83</v>
      </c>
      <c r="L978" s="64">
        <v>-80.06</v>
      </c>
      <c r="M978" s="82" t="str">
        <f t="shared" si="79"/>
        <v>DS</v>
      </c>
      <c r="P978" s="75">
        <f>VLOOKUP(F978,[1]!REGTEaflewerdatum,4,0)</f>
        <v>41660</v>
      </c>
      <c r="Q978" s="91" t="str">
        <f t="shared" si="75"/>
        <v>ok</v>
      </c>
      <c r="T978" s="94">
        <f t="shared" si="76"/>
        <v>41690</v>
      </c>
      <c r="U978" s="80">
        <f t="shared" si="77"/>
        <v>30</v>
      </c>
      <c r="W978" s="95">
        <f t="shared" si="80"/>
        <v>30</v>
      </c>
    </row>
    <row r="979" spans="1:23" x14ac:dyDescent="0.5">
      <c r="A979" s="105" t="s">
        <v>320</v>
      </c>
      <c r="B979" s="63">
        <v>41663</v>
      </c>
      <c r="C979" s="60" t="s">
        <v>10</v>
      </c>
      <c r="D979" s="61">
        <v>15126</v>
      </c>
      <c r="E979" s="61"/>
      <c r="F979" s="61">
        <v>3259</v>
      </c>
      <c r="G979" s="63">
        <v>41660</v>
      </c>
      <c r="H979" s="63">
        <v>41659</v>
      </c>
      <c r="I979" s="60" t="s">
        <v>26</v>
      </c>
      <c r="J979" s="62">
        <v>3125.72</v>
      </c>
      <c r="K979" s="62">
        <v>379.63</v>
      </c>
      <c r="L979" s="64">
        <v>3505.35</v>
      </c>
      <c r="M979" s="82" t="str">
        <f t="shared" si="79"/>
        <v>DS</v>
      </c>
      <c r="N979" s="82" t="s">
        <v>971</v>
      </c>
      <c r="P979" s="75">
        <f>VLOOKUP(F979,[1]!REGTEaflewerdatum,4,0)</f>
        <v>41660</v>
      </c>
      <c r="Q979" s="91" t="str">
        <f t="shared" si="75"/>
        <v>ok</v>
      </c>
      <c r="T979" s="94">
        <f t="shared" si="76"/>
        <v>41690</v>
      </c>
      <c r="U979" s="80">
        <f t="shared" si="77"/>
        <v>30</v>
      </c>
      <c r="W979" s="95">
        <f t="shared" si="80"/>
        <v>41693</v>
      </c>
    </row>
    <row r="980" spans="1:23" x14ac:dyDescent="0.5">
      <c r="A980" s="105" t="s">
        <v>311</v>
      </c>
      <c r="B980" s="63">
        <v>41663</v>
      </c>
      <c r="C980" s="60" t="s">
        <v>10</v>
      </c>
      <c r="D980" s="61">
        <v>15122</v>
      </c>
      <c r="E980" s="61"/>
      <c r="F980" s="61">
        <v>3254</v>
      </c>
      <c r="G980" s="63">
        <v>41660</v>
      </c>
      <c r="H980" s="63">
        <v>41660</v>
      </c>
      <c r="I980" s="60" t="s">
        <v>1166</v>
      </c>
      <c r="J980" s="62">
        <v>3545.91</v>
      </c>
      <c r="K980" s="62">
        <v>191.09</v>
      </c>
      <c r="L980" s="64">
        <v>3737</v>
      </c>
      <c r="M980" s="82" t="str">
        <f t="shared" si="79"/>
        <v>DS</v>
      </c>
      <c r="N980" s="82" t="s">
        <v>971</v>
      </c>
      <c r="P980" s="75">
        <f>VLOOKUP(F980,[1]!REGTEaflewerdatum,4,0)</f>
        <v>41660</v>
      </c>
      <c r="Q980" s="91" t="str">
        <f t="shared" si="75"/>
        <v>ok</v>
      </c>
      <c r="T980" s="94">
        <f t="shared" si="76"/>
        <v>41690</v>
      </c>
      <c r="U980" s="80">
        <f t="shared" si="77"/>
        <v>30</v>
      </c>
      <c r="W980" s="95">
        <f t="shared" si="80"/>
        <v>41693</v>
      </c>
    </row>
    <row r="981" spans="1:23" x14ac:dyDescent="0.5">
      <c r="A981" s="105">
        <v>257045</v>
      </c>
      <c r="B981" s="63">
        <v>41733</v>
      </c>
      <c r="C981" s="60" t="s">
        <v>10</v>
      </c>
      <c r="D981" s="61">
        <v>15124</v>
      </c>
      <c r="E981" s="61"/>
      <c r="F981" s="61">
        <v>3161</v>
      </c>
      <c r="G981" s="63">
        <v>41660</v>
      </c>
      <c r="H981" s="63">
        <v>41660</v>
      </c>
      <c r="I981" s="60" t="s">
        <v>1114</v>
      </c>
      <c r="J981" s="62">
        <v>130.5</v>
      </c>
      <c r="K981" s="62">
        <v>0</v>
      </c>
      <c r="L981" s="64">
        <v>130.5</v>
      </c>
      <c r="M981" s="82" t="str">
        <f t="shared" si="79"/>
        <v>DS</v>
      </c>
      <c r="N981" s="82" t="s">
        <v>971</v>
      </c>
      <c r="P981" s="75">
        <f>VLOOKUP(F981,[1]!REGTEaflewerdatum,4,0)</f>
        <v>41666</v>
      </c>
      <c r="Q981" s="91">
        <f t="shared" si="75"/>
        <v>41660</v>
      </c>
      <c r="T981" s="94">
        <f t="shared" si="76"/>
        <v>41690</v>
      </c>
      <c r="U981" s="80">
        <f t="shared" si="77"/>
        <v>30</v>
      </c>
      <c r="W981" s="95">
        <f t="shared" si="80"/>
        <v>41763</v>
      </c>
    </row>
    <row r="982" spans="1:23" hidden="1" x14ac:dyDescent="0.5">
      <c r="A982" s="105">
        <v>705646</v>
      </c>
      <c r="B982" s="63"/>
      <c r="C982" s="60" t="s">
        <v>15</v>
      </c>
      <c r="D982" s="61">
        <v>15142</v>
      </c>
      <c r="E982" s="61"/>
      <c r="F982" s="86">
        <v>2713</v>
      </c>
      <c r="G982" s="63">
        <v>41661</v>
      </c>
      <c r="H982" s="63">
        <v>41630</v>
      </c>
      <c r="I982" s="60" t="s">
        <v>1075</v>
      </c>
      <c r="J982" s="62">
        <v>-3713</v>
      </c>
      <c r="K982" s="62">
        <v>-519.82000000000005</v>
      </c>
      <c r="L982" s="64">
        <v>-4232.82</v>
      </c>
      <c r="M982" s="82" t="str">
        <f t="shared" si="79"/>
        <v>DC</v>
      </c>
      <c r="P982" s="75">
        <f>VLOOKUP(F982,[1]!REGTEaflewerdatum,4,0)</f>
        <v>41579</v>
      </c>
      <c r="Q982" s="91">
        <f t="shared" si="75"/>
        <v>41661</v>
      </c>
      <c r="T982" s="94">
        <f t="shared" si="76"/>
        <v>41680</v>
      </c>
      <c r="U982" s="80">
        <f t="shared" si="77"/>
        <v>19</v>
      </c>
      <c r="W982" s="95">
        <f t="shared" si="80"/>
        <v>19</v>
      </c>
    </row>
    <row r="983" spans="1:23" hidden="1" x14ac:dyDescent="0.5">
      <c r="A983" s="105">
        <v>717630</v>
      </c>
      <c r="B983" s="63"/>
      <c r="C983" s="60" t="s">
        <v>15</v>
      </c>
      <c r="D983" s="61">
        <v>15144</v>
      </c>
      <c r="E983" s="61"/>
      <c r="F983" s="61">
        <v>2713</v>
      </c>
      <c r="G983" s="63">
        <v>41661</v>
      </c>
      <c r="H983" s="63">
        <v>41651</v>
      </c>
      <c r="I983" s="60" t="s">
        <v>1075</v>
      </c>
      <c r="J983" s="62">
        <v>-3713</v>
      </c>
      <c r="K983" s="62">
        <v>-519.82000000000005</v>
      </c>
      <c r="L983" s="64">
        <v>-4232.82</v>
      </c>
      <c r="M983" s="82" t="str">
        <f t="shared" si="79"/>
        <v>DC</v>
      </c>
      <c r="P983" s="75">
        <f>VLOOKUP(F983,[1]!REGTEaflewerdatum,4,0)</f>
        <v>41579</v>
      </c>
      <c r="Q983" s="91">
        <f t="shared" si="75"/>
        <v>41661</v>
      </c>
      <c r="T983" s="94">
        <f t="shared" si="76"/>
        <v>41680</v>
      </c>
      <c r="U983" s="80">
        <f t="shared" si="77"/>
        <v>19</v>
      </c>
      <c r="W983" s="95">
        <f t="shared" si="80"/>
        <v>19</v>
      </c>
    </row>
    <row r="984" spans="1:23" hidden="1" x14ac:dyDescent="0.5">
      <c r="A984" s="105">
        <v>721029</v>
      </c>
      <c r="B984" s="63"/>
      <c r="C984" s="60" t="s">
        <v>15</v>
      </c>
      <c r="D984" s="61">
        <v>15146</v>
      </c>
      <c r="E984" s="61"/>
      <c r="F984" s="61">
        <v>3229</v>
      </c>
      <c r="G984" s="63">
        <v>41661</v>
      </c>
      <c r="H984" s="63">
        <v>41655</v>
      </c>
      <c r="I984" s="60" t="s">
        <v>1075</v>
      </c>
      <c r="J984" s="62">
        <v>-612.66999999999996</v>
      </c>
      <c r="K984" s="62">
        <v>-85.77</v>
      </c>
      <c r="L984" s="64">
        <v>-698.44</v>
      </c>
      <c r="M984" s="82" t="str">
        <f t="shared" si="79"/>
        <v>DC</v>
      </c>
      <c r="P984" s="75">
        <f>VLOOKUP(F984,[1]!REGTEaflewerdatum,4,0)</f>
        <v>41656</v>
      </c>
      <c r="Q984" s="91">
        <f t="shared" si="75"/>
        <v>41661</v>
      </c>
      <c r="T984" s="94">
        <f t="shared" si="76"/>
        <v>41680</v>
      </c>
      <c r="U984" s="80">
        <f t="shared" si="77"/>
        <v>19</v>
      </c>
      <c r="W984" s="95">
        <f t="shared" si="80"/>
        <v>19</v>
      </c>
    </row>
    <row r="985" spans="1:23" x14ac:dyDescent="0.5">
      <c r="A985" s="105" t="s">
        <v>306</v>
      </c>
      <c r="B985" s="63"/>
      <c r="C985" s="60" t="s">
        <v>15</v>
      </c>
      <c r="D985" s="61">
        <v>15143</v>
      </c>
      <c r="E985" s="61"/>
      <c r="F985" s="61">
        <v>3233</v>
      </c>
      <c r="G985" s="63">
        <v>41661</v>
      </c>
      <c r="H985" s="63">
        <v>41653</v>
      </c>
      <c r="I985" s="60" t="s">
        <v>1107</v>
      </c>
      <c r="J985" s="62">
        <v>-207.8</v>
      </c>
      <c r="K985" s="62">
        <v>-29.09</v>
      </c>
      <c r="L985" s="64">
        <v>-236.89</v>
      </c>
      <c r="M985" s="82" t="str">
        <f t="shared" si="79"/>
        <v>DS</v>
      </c>
      <c r="P985" s="75">
        <f>VLOOKUP(F985,[1]!REGTEaflewerdatum,4,0)</f>
        <v>41653</v>
      </c>
      <c r="Q985" s="91">
        <f t="shared" si="75"/>
        <v>41661</v>
      </c>
      <c r="T985" s="94">
        <f t="shared" si="76"/>
        <v>41691</v>
      </c>
      <c r="U985" s="80">
        <f t="shared" si="77"/>
        <v>30</v>
      </c>
      <c r="W985" s="95">
        <f t="shared" si="80"/>
        <v>30</v>
      </c>
    </row>
    <row r="986" spans="1:23" x14ac:dyDescent="0.5">
      <c r="A986" s="105">
        <v>90929551</v>
      </c>
      <c r="B986" s="63"/>
      <c r="C986" s="60" t="s">
        <v>15</v>
      </c>
      <c r="D986" s="61">
        <v>15135</v>
      </c>
      <c r="E986" s="61"/>
      <c r="F986" s="61">
        <v>3218</v>
      </c>
      <c r="G986" s="63">
        <v>41661</v>
      </c>
      <c r="H986" s="63">
        <v>41654</v>
      </c>
      <c r="I986" s="60" t="s">
        <v>1234</v>
      </c>
      <c r="J986" s="62">
        <v>-95.1</v>
      </c>
      <c r="K986" s="62">
        <v>-13.31</v>
      </c>
      <c r="L986" s="64">
        <v>-108.41</v>
      </c>
      <c r="M986" s="82" t="str">
        <f t="shared" si="79"/>
        <v>DS</v>
      </c>
      <c r="P986" s="75">
        <f>VLOOKUP(F986,[1]!REGTEaflewerdatum,4,0)</f>
        <v>41654</v>
      </c>
      <c r="Q986" s="91">
        <f t="shared" si="75"/>
        <v>41661</v>
      </c>
      <c r="T986" s="94">
        <f t="shared" si="76"/>
        <v>41691</v>
      </c>
      <c r="U986" s="80">
        <f t="shared" si="77"/>
        <v>30</v>
      </c>
      <c r="W986" s="95">
        <f t="shared" si="80"/>
        <v>30</v>
      </c>
    </row>
    <row r="987" spans="1:23" x14ac:dyDescent="0.5">
      <c r="A987" s="105">
        <v>739331</v>
      </c>
      <c r="B987" s="63">
        <v>41677</v>
      </c>
      <c r="C987" s="60" t="s">
        <v>15</v>
      </c>
      <c r="D987" s="61">
        <v>15136</v>
      </c>
      <c r="E987" s="61"/>
      <c r="F987" s="61">
        <v>3274</v>
      </c>
      <c r="G987" s="63">
        <v>41661</v>
      </c>
      <c r="H987" s="63">
        <v>41653</v>
      </c>
      <c r="I987" s="60" t="s">
        <v>1112</v>
      </c>
      <c r="J987" s="62">
        <v>-210.53</v>
      </c>
      <c r="K987" s="62">
        <v>-29.47</v>
      </c>
      <c r="L987" s="64">
        <v>-240</v>
      </c>
      <c r="M987" s="82" t="str">
        <f t="shared" si="79"/>
        <v>DS</v>
      </c>
      <c r="P987" s="75">
        <f>VLOOKUP(F987,[1]!REGTEaflewerdatum,4,0)</f>
        <v>41659</v>
      </c>
      <c r="Q987" s="91">
        <f t="shared" si="75"/>
        <v>41661</v>
      </c>
      <c r="T987" s="94">
        <f t="shared" si="76"/>
        <v>41691</v>
      </c>
      <c r="U987" s="80">
        <f t="shared" si="77"/>
        <v>30</v>
      </c>
      <c r="W987" s="95">
        <f t="shared" si="80"/>
        <v>41707</v>
      </c>
    </row>
    <row r="988" spans="1:23" x14ac:dyDescent="0.5">
      <c r="A988" s="105">
        <v>739331</v>
      </c>
      <c r="B988" s="63">
        <v>41677</v>
      </c>
      <c r="C988" s="60" t="s">
        <v>15</v>
      </c>
      <c r="D988" s="61">
        <v>15137</v>
      </c>
      <c r="E988" s="61"/>
      <c r="F988" s="61">
        <v>3274</v>
      </c>
      <c r="G988" s="63">
        <v>41661</v>
      </c>
      <c r="H988" s="63">
        <v>41653</v>
      </c>
      <c r="I988" s="60" t="s">
        <v>1112</v>
      </c>
      <c r="J988" s="62">
        <v>-269.33</v>
      </c>
      <c r="K988" s="62">
        <v>-37.71</v>
      </c>
      <c r="L988" s="64">
        <v>-307.04000000000002</v>
      </c>
      <c r="M988" s="82" t="str">
        <f t="shared" si="79"/>
        <v>DS</v>
      </c>
      <c r="P988" s="75">
        <f>VLOOKUP(F988,[1]!REGTEaflewerdatum,4,0)</f>
        <v>41659</v>
      </c>
      <c r="Q988" s="91">
        <f t="shared" si="75"/>
        <v>41661</v>
      </c>
      <c r="T988" s="94">
        <f t="shared" si="76"/>
        <v>41691</v>
      </c>
      <c r="U988" s="80">
        <f t="shared" si="77"/>
        <v>30</v>
      </c>
      <c r="W988" s="95">
        <f t="shared" si="80"/>
        <v>41707</v>
      </c>
    </row>
    <row r="989" spans="1:23" x14ac:dyDescent="0.5">
      <c r="A989" s="105" t="s">
        <v>292</v>
      </c>
      <c r="B989" s="63"/>
      <c r="C989" s="60" t="s">
        <v>15</v>
      </c>
      <c r="D989" s="61">
        <v>15141</v>
      </c>
      <c r="E989" s="61"/>
      <c r="F989" s="61">
        <v>3187</v>
      </c>
      <c r="G989" s="63">
        <v>41661</v>
      </c>
      <c r="H989" s="63">
        <v>41645</v>
      </c>
      <c r="I989" s="60" t="s">
        <v>1162</v>
      </c>
      <c r="J989" s="62">
        <v>-162.32</v>
      </c>
      <c r="K989" s="62">
        <v>-22.72</v>
      </c>
      <c r="L989" s="64">
        <v>-185.04</v>
      </c>
      <c r="M989" s="82" t="str">
        <f t="shared" si="79"/>
        <v>DS</v>
      </c>
      <c r="P989" s="75">
        <f>VLOOKUP(F989,[1]!REGTEaflewerdatum,4,0)</f>
        <v>41646</v>
      </c>
      <c r="Q989" s="91">
        <f t="shared" si="75"/>
        <v>41661</v>
      </c>
      <c r="T989" s="94">
        <f t="shared" si="76"/>
        <v>41691</v>
      </c>
      <c r="U989" s="80">
        <f t="shared" si="77"/>
        <v>30</v>
      </c>
      <c r="W989" s="95">
        <f t="shared" si="80"/>
        <v>30</v>
      </c>
    </row>
    <row r="990" spans="1:23" x14ac:dyDescent="0.5">
      <c r="A990" s="105" t="s">
        <v>300</v>
      </c>
      <c r="B990" s="63">
        <v>41719</v>
      </c>
      <c r="C990" s="60" t="s">
        <v>15</v>
      </c>
      <c r="D990" s="61">
        <v>15140</v>
      </c>
      <c r="E990" s="61"/>
      <c r="F990" s="61">
        <v>3225</v>
      </c>
      <c r="G990" s="63">
        <v>41661</v>
      </c>
      <c r="H990" s="63">
        <v>41653</v>
      </c>
      <c r="I990" s="60" t="s">
        <v>1162</v>
      </c>
      <c r="J990" s="62">
        <v>-124.79</v>
      </c>
      <c r="K990" s="62">
        <v>-17.47</v>
      </c>
      <c r="L990" s="64">
        <v>-142.26</v>
      </c>
      <c r="M990" s="82" t="str">
        <f t="shared" si="79"/>
        <v>DS</v>
      </c>
      <c r="P990" s="75">
        <f>VLOOKUP(F990,[1]!REGTEaflewerdatum,4,0)</f>
        <v>41653</v>
      </c>
      <c r="Q990" s="91">
        <f t="shared" si="75"/>
        <v>41661</v>
      </c>
      <c r="T990" s="94">
        <f t="shared" si="76"/>
        <v>41691</v>
      </c>
      <c r="U990" s="80">
        <f t="shared" si="77"/>
        <v>30</v>
      </c>
      <c r="W990" s="95">
        <f t="shared" si="80"/>
        <v>41749</v>
      </c>
    </row>
    <row r="991" spans="1:23" hidden="1" x14ac:dyDescent="0.5">
      <c r="A991" s="105" t="s">
        <v>1246</v>
      </c>
      <c r="B991" s="63"/>
      <c r="C991" s="60" t="s">
        <v>10</v>
      </c>
      <c r="D991" s="61">
        <v>15150</v>
      </c>
      <c r="E991" s="61"/>
      <c r="F991" s="61">
        <v>3267</v>
      </c>
      <c r="G991" s="63">
        <v>41662</v>
      </c>
      <c r="H991" s="63">
        <v>41661</v>
      </c>
      <c r="I991" s="60" t="s">
        <v>1118</v>
      </c>
      <c r="J991" s="62">
        <v>7059.6</v>
      </c>
      <c r="K991" s="62">
        <v>0</v>
      </c>
      <c r="L991" s="64">
        <v>7059.6</v>
      </c>
      <c r="M991" s="82" t="str">
        <f t="shared" si="79"/>
        <v>DI</v>
      </c>
      <c r="N991" s="82" t="s">
        <v>971</v>
      </c>
      <c r="P991" s="75">
        <f>VLOOKUP(F991,[1]!REGTEaflewerdatum,4,0)</f>
        <v>41661</v>
      </c>
      <c r="Q991" s="91">
        <f t="shared" si="75"/>
        <v>41662</v>
      </c>
      <c r="R991" s="92" t="s">
        <v>327</v>
      </c>
      <c r="S991" s="93">
        <v>41689</v>
      </c>
      <c r="T991" s="94">
        <f t="shared" si="76"/>
        <v>41692</v>
      </c>
      <c r="U991" s="80">
        <f t="shared" si="77"/>
        <v>30</v>
      </c>
      <c r="W991" s="95">
        <f t="shared" si="80"/>
        <v>30</v>
      </c>
    </row>
    <row r="992" spans="1:23" hidden="1" x14ac:dyDescent="0.5">
      <c r="A992" s="105" t="s">
        <v>1247</v>
      </c>
      <c r="B992" s="63"/>
      <c r="C992" s="60" t="s">
        <v>10</v>
      </c>
      <c r="D992" s="61">
        <v>15152</v>
      </c>
      <c r="E992" s="61"/>
      <c r="F992" s="61">
        <v>3290</v>
      </c>
      <c r="G992" s="63">
        <v>41662</v>
      </c>
      <c r="H992" s="63">
        <v>41662</v>
      </c>
      <c r="I992" s="60" t="s">
        <v>1121</v>
      </c>
      <c r="J992" s="62">
        <v>774.3</v>
      </c>
      <c r="K992" s="62">
        <v>0</v>
      </c>
      <c r="L992" s="64">
        <v>774.3</v>
      </c>
      <c r="M992" s="82" t="str">
        <f t="shared" si="79"/>
        <v>DI</v>
      </c>
      <c r="N992" s="82" t="s">
        <v>971</v>
      </c>
      <c r="P992" s="75">
        <f>VLOOKUP(F992,[1]!REGTEaflewerdatum,4,0)</f>
        <v>41662</v>
      </c>
      <c r="Q992" s="91" t="str">
        <f t="shared" si="75"/>
        <v>ok</v>
      </c>
      <c r="R992" s="92" t="s">
        <v>329</v>
      </c>
      <c r="S992" s="93">
        <f>G992</f>
        <v>41662</v>
      </c>
      <c r="T992" s="94">
        <f t="shared" si="76"/>
        <v>41669</v>
      </c>
      <c r="U992" s="80">
        <f t="shared" si="77"/>
        <v>7</v>
      </c>
      <c r="W992" s="95">
        <f t="shared" si="80"/>
        <v>7</v>
      </c>
    </row>
    <row r="993" spans="1:23" x14ac:dyDescent="0.5">
      <c r="A993" s="105">
        <v>66382</v>
      </c>
      <c r="B993" s="63">
        <v>41670</v>
      </c>
      <c r="C993" s="60" t="s">
        <v>10</v>
      </c>
      <c r="D993" s="61">
        <v>15149</v>
      </c>
      <c r="E993" s="61"/>
      <c r="F993" s="61">
        <v>3162</v>
      </c>
      <c r="G993" s="63">
        <v>41662</v>
      </c>
      <c r="H993" s="63">
        <v>41661</v>
      </c>
      <c r="I993" s="60" t="s">
        <v>1116</v>
      </c>
      <c r="J993" s="62">
        <v>432</v>
      </c>
      <c r="K993" s="62">
        <v>12.1</v>
      </c>
      <c r="L993" s="64">
        <v>444.1</v>
      </c>
      <c r="M993" s="82" t="str">
        <f t="shared" si="79"/>
        <v>DS</v>
      </c>
      <c r="N993" s="82" t="s">
        <v>971</v>
      </c>
      <c r="P993" s="75">
        <f>VLOOKUP(F993,[1]!REGTEaflewerdatum,4,0)</f>
        <v>41663</v>
      </c>
      <c r="Q993" s="91">
        <f t="shared" si="75"/>
        <v>41662</v>
      </c>
      <c r="T993" s="94">
        <f t="shared" si="76"/>
        <v>41692</v>
      </c>
      <c r="U993" s="80">
        <f t="shared" si="77"/>
        <v>30</v>
      </c>
      <c r="W993" s="95">
        <f t="shared" si="80"/>
        <v>41700</v>
      </c>
    </row>
    <row r="994" spans="1:23" x14ac:dyDescent="0.5">
      <c r="A994" s="105" t="s">
        <v>341</v>
      </c>
      <c r="B994" s="63">
        <v>41691</v>
      </c>
      <c r="C994" s="60" t="s">
        <v>10</v>
      </c>
      <c r="D994" s="61">
        <v>15153</v>
      </c>
      <c r="E994" s="61"/>
      <c r="F994" s="61">
        <v>3283</v>
      </c>
      <c r="G994" s="63">
        <v>41662</v>
      </c>
      <c r="H994" s="63">
        <v>41661</v>
      </c>
      <c r="I994" s="60" t="s">
        <v>118</v>
      </c>
      <c r="J994" s="62">
        <v>14448</v>
      </c>
      <c r="K994" s="62">
        <v>2022.72</v>
      </c>
      <c r="L994" s="64">
        <v>16470.72</v>
      </c>
      <c r="M994" s="82" t="str">
        <f t="shared" si="79"/>
        <v>DS</v>
      </c>
      <c r="N994" s="82" t="s">
        <v>971</v>
      </c>
      <c r="P994" s="75">
        <f>VLOOKUP(F994,[1]!REGTEaflewerdatum,4,0)</f>
        <v>41661</v>
      </c>
      <c r="Q994" s="91">
        <f t="shared" si="75"/>
        <v>41662</v>
      </c>
      <c r="T994" s="94">
        <f t="shared" si="76"/>
        <v>41692</v>
      </c>
      <c r="U994" s="80">
        <f t="shared" si="77"/>
        <v>30</v>
      </c>
      <c r="W994" s="95">
        <f t="shared" si="80"/>
        <v>41721</v>
      </c>
    </row>
    <row r="995" spans="1:23" x14ac:dyDescent="0.5">
      <c r="A995" s="105">
        <v>258704</v>
      </c>
      <c r="B995" s="124"/>
      <c r="C995" s="60" t="s">
        <v>10</v>
      </c>
      <c r="D995" s="61">
        <v>15154</v>
      </c>
      <c r="E995" s="61"/>
      <c r="F995" s="61">
        <v>3161</v>
      </c>
      <c r="G995" s="63">
        <v>41662</v>
      </c>
      <c r="H995" s="63">
        <v>41661</v>
      </c>
      <c r="I995" s="60" t="s">
        <v>1114</v>
      </c>
      <c r="J995" s="62">
        <v>130.5</v>
      </c>
      <c r="K995" s="62">
        <v>0</v>
      </c>
      <c r="L995" s="64">
        <v>130.5</v>
      </c>
      <c r="M995" s="82" t="str">
        <f t="shared" si="79"/>
        <v>DS</v>
      </c>
      <c r="N995" s="82" t="s">
        <v>971</v>
      </c>
      <c r="P995" s="75">
        <f>VLOOKUP(F995,[1]!REGTEaflewerdatum,4,0)</f>
        <v>41666</v>
      </c>
      <c r="Q995" s="91">
        <f t="shared" si="75"/>
        <v>41662</v>
      </c>
      <c r="T995" s="94">
        <f t="shared" si="76"/>
        <v>41692</v>
      </c>
      <c r="U995" s="80">
        <f t="shared" si="77"/>
        <v>30</v>
      </c>
      <c r="W995" s="95">
        <f t="shared" si="80"/>
        <v>30</v>
      </c>
    </row>
    <row r="996" spans="1:23" x14ac:dyDescent="0.5">
      <c r="A996" s="105" t="s">
        <v>340</v>
      </c>
      <c r="B996" s="63">
        <v>41663</v>
      </c>
      <c r="C996" s="60" t="s">
        <v>10</v>
      </c>
      <c r="D996" s="61">
        <v>15151</v>
      </c>
      <c r="E996" s="61"/>
      <c r="F996" s="61">
        <v>3276</v>
      </c>
      <c r="G996" s="63">
        <v>41662</v>
      </c>
      <c r="H996" s="63">
        <v>41661</v>
      </c>
      <c r="I996" s="60" t="s">
        <v>1177</v>
      </c>
      <c r="J996" s="62">
        <v>30858.97</v>
      </c>
      <c r="K996" s="62">
        <v>4320.26</v>
      </c>
      <c r="L996" s="64">
        <v>35179.230000000003</v>
      </c>
      <c r="M996" s="82" t="str">
        <f t="shared" si="79"/>
        <v>DS</v>
      </c>
      <c r="N996" s="82" t="s">
        <v>971</v>
      </c>
      <c r="P996" s="75">
        <f>VLOOKUP(F996,[1]!REGTEaflewerdatum,4,0)</f>
        <v>41661</v>
      </c>
      <c r="Q996" s="91">
        <f t="shared" si="75"/>
        <v>41662</v>
      </c>
      <c r="T996" s="94">
        <f t="shared" si="76"/>
        <v>41692</v>
      </c>
      <c r="U996" s="80">
        <f t="shared" si="77"/>
        <v>30</v>
      </c>
      <c r="W996" s="95">
        <f t="shared" si="80"/>
        <v>41693</v>
      </c>
    </row>
    <row r="997" spans="1:23" hidden="1" x14ac:dyDescent="0.5">
      <c r="A997" s="105">
        <v>726488</v>
      </c>
      <c r="B997" s="63">
        <v>41663</v>
      </c>
      <c r="C997" s="60" t="s">
        <v>10</v>
      </c>
      <c r="D997" s="61">
        <v>15155</v>
      </c>
      <c r="E997" s="61"/>
      <c r="F997" s="61">
        <v>2917</v>
      </c>
      <c r="G997" s="63">
        <v>41663</v>
      </c>
      <c r="H997" s="63">
        <v>41662</v>
      </c>
      <c r="I997" s="60" t="s">
        <v>1075</v>
      </c>
      <c r="J997" s="62">
        <v>298.24</v>
      </c>
      <c r="K997" s="62">
        <v>41.75</v>
      </c>
      <c r="L997" s="64">
        <v>339.99</v>
      </c>
      <c r="M997" s="82" t="str">
        <f t="shared" si="79"/>
        <v>DC</v>
      </c>
      <c r="N997" s="82" t="s">
        <v>971</v>
      </c>
      <c r="P997" s="75">
        <f>VLOOKUP(F997,[1]!REGTEaflewerdatum,4,0)</f>
        <v>41652</v>
      </c>
      <c r="Q997" s="91">
        <f t="shared" si="75"/>
        <v>41663</v>
      </c>
      <c r="T997" s="94">
        <f t="shared" si="76"/>
        <v>41682</v>
      </c>
      <c r="U997" s="80">
        <f t="shared" si="77"/>
        <v>19</v>
      </c>
      <c r="W997" s="95">
        <f t="shared" si="80"/>
        <v>41682</v>
      </c>
    </row>
    <row r="998" spans="1:23" hidden="1" x14ac:dyDescent="0.5">
      <c r="A998" s="105">
        <v>726489</v>
      </c>
      <c r="B998" s="63">
        <v>41663</v>
      </c>
      <c r="C998" s="60" t="s">
        <v>10</v>
      </c>
      <c r="D998" s="61">
        <v>15156</v>
      </c>
      <c r="E998" s="61"/>
      <c r="F998" s="61">
        <v>2918</v>
      </c>
      <c r="G998" s="63">
        <v>41663</v>
      </c>
      <c r="H998" s="63">
        <v>41662</v>
      </c>
      <c r="I998" s="60" t="s">
        <v>1075</v>
      </c>
      <c r="J998" s="62">
        <v>759.2</v>
      </c>
      <c r="K998" s="62">
        <v>106.28</v>
      </c>
      <c r="L998" s="64">
        <v>865.48</v>
      </c>
      <c r="M998" s="82" t="str">
        <f t="shared" si="79"/>
        <v>DC</v>
      </c>
      <c r="N998" s="82" t="s">
        <v>971</v>
      </c>
      <c r="P998" s="75">
        <f>VLOOKUP(F998,[1]!REGTEaflewerdatum,4,0)</f>
        <v>41659</v>
      </c>
      <c r="Q998" s="91">
        <f t="shared" si="75"/>
        <v>41663</v>
      </c>
      <c r="T998" s="94">
        <f t="shared" si="76"/>
        <v>41682</v>
      </c>
      <c r="U998" s="80">
        <f t="shared" si="77"/>
        <v>19</v>
      </c>
      <c r="W998" s="95">
        <f t="shared" si="80"/>
        <v>41682</v>
      </c>
    </row>
    <row r="999" spans="1:23" hidden="1" x14ac:dyDescent="0.5">
      <c r="A999" s="105">
        <v>726490</v>
      </c>
      <c r="B999" s="63">
        <v>41663</v>
      </c>
      <c r="C999" s="60" t="s">
        <v>10</v>
      </c>
      <c r="D999" s="61">
        <v>15157</v>
      </c>
      <c r="E999" s="61"/>
      <c r="F999" s="61">
        <v>3280</v>
      </c>
      <c r="G999" s="63">
        <v>41663</v>
      </c>
      <c r="H999" s="63">
        <v>41662</v>
      </c>
      <c r="I999" s="60" t="s">
        <v>1075</v>
      </c>
      <c r="J999" s="62">
        <v>22086.59</v>
      </c>
      <c r="K999" s="62">
        <v>3018.44</v>
      </c>
      <c r="L999" s="64">
        <v>25105.03</v>
      </c>
      <c r="M999" s="82" t="str">
        <f t="shared" si="79"/>
        <v>DC</v>
      </c>
      <c r="N999" s="82" t="s">
        <v>971</v>
      </c>
      <c r="P999" s="75">
        <f>VLOOKUP(F999,[1]!REGTEaflewerdatum,4,0)</f>
        <v>41663</v>
      </c>
      <c r="Q999" s="91" t="str">
        <f t="shared" si="75"/>
        <v>ok</v>
      </c>
      <c r="T999" s="94">
        <f t="shared" si="76"/>
        <v>41682</v>
      </c>
      <c r="U999" s="80">
        <f t="shared" si="77"/>
        <v>19</v>
      </c>
      <c r="W999" s="95">
        <f t="shared" si="80"/>
        <v>41682</v>
      </c>
    </row>
    <row r="1000" spans="1:23" hidden="1" x14ac:dyDescent="0.5">
      <c r="A1000" s="105" t="s">
        <v>343</v>
      </c>
      <c r="B1000" s="63"/>
      <c r="C1000" s="60" t="s">
        <v>10</v>
      </c>
      <c r="D1000" s="61">
        <v>15164</v>
      </c>
      <c r="E1000" s="61"/>
      <c r="F1000" s="61">
        <v>3262</v>
      </c>
      <c r="G1000" s="63">
        <v>41663</v>
      </c>
      <c r="H1000" s="63">
        <v>41662</v>
      </c>
      <c r="I1000" s="60" t="s">
        <v>1222</v>
      </c>
      <c r="J1000" s="62">
        <v>14133.4</v>
      </c>
      <c r="K1000" s="62">
        <v>1978.68</v>
      </c>
      <c r="L1000" s="64">
        <v>16112.08</v>
      </c>
      <c r="M1000" s="82" t="str">
        <f t="shared" si="79"/>
        <v>DI</v>
      </c>
      <c r="N1000" s="82" t="s">
        <v>971</v>
      </c>
      <c r="P1000" s="75">
        <f>VLOOKUP(F1000,[1]!REGTEaflewerdatum,4,0)</f>
        <v>41662</v>
      </c>
      <c r="Q1000" s="91">
        <f t="shared" si="75"/>
        <v>41663</v>
      </c>
      <c r="R1000" s="92" t="s">
        <v>327</v>
      </c>
      <c r="S1000" s="93">
        <v>41705</v>
      </c>
      <c r="T1000" s="94">
        <f t="shared" si="76"/>
        <v>41673</v>
      </c>
      <c r="U1000" s="80">
        <f t="shared" si="77"/>
        <v>10</v>
      </c>
      <c r="W1000" s="95">
        <f t="shared" si="80"/>
        <v>10</v>
      </c>
    </row>
    <row r="1001" spans="1:23" hidden="1" x14ac:dyDescent="0.5">
      <c r="A1001" s="105" t="s">
        <v>1248</v>
      </c>
      <c r="B1001" s="63"/>
      <c r="C1001" s="60" t="s">
        <v>10</v>
      </c>
      <c r="D1001" s="61">
        <v>15162</v>
      </c>
      <c r="E1001" s="61"/>
      <c r="F1001" s="61">
        <v>3299</v>
      </c>
      <c r="G1001" s="63">
        <v>41663</v>
      </c>
      <c r="H1001" s="63">
        <v>41663</v>
      </c>
      <c r="I1001" s="60" t="s">
        <v>1154</v>
      </c>
      <c r="J1001" s="62">
        <v>75</v>
      </c>
      <c r="K1001" s="62">
        <v>0</v>
      </c>
      <c r="L1001" s="64">
        <v>75</v>
      </c>
      <c r="M1001" s="82" t="str">
        <f t="shared" si="79"/>
        <v>DI</v>
      </c>
      <c r="N1001" s="82" t="s">
        <v>971</v>
      </c>
      <c r="P1001" s="75">
        <f>VLOOKUP(F1001,[1]!REGTEaflewerdatum,4,0)</f>
        <v>41663</v>
      </c>
      <c r="Q1001" s="91" t="str">
        <f t="shared" si="75"/>
        <v>ok</v>
      </c>
      <c r="R1001" s="92" t="s">
        <v>329</v>
      </c>
      <c r="S1001" s="93">
        <f>G1001</f>
        <v>41663</v>
      </c>
      <c r="T1001" s="94">
        <f t="shared" si="76"/>
        <v>41665</v>
      </c>
      <c r="U1001" s="80">
        <f t="shared" si="77"/>
        <v>2</v>
      </c>
      <c r="W1001" s="95">
        <f t="shared" si="80"/>
        <v>2</v>
      </c>
    </row>
    <row r="1002" spans="1:23" hidden="1" x14ac:dyDescent="0.5">
      <c r="A1002" s="105" t="s">
        <v>1249</v>
      </c>
      <c r="B1002" s="63"/>
      <c r="C1002" s="60" t="s">
        <v>10</v>
      </c>
      <c r="D1002" s="61">
        <v>15169</v>
      </c>
      <c r="E1002" s="61"/>
      <c r="F1002" s="61">
        <v>3293</v>
      </c>
      <c r="G1002" s="63">
        <v>41663</v>
      </c>
      <c r="H1002" s="63">
        <v>41662</v>
      </c>
      <c r="I1002" s="60" t="s">
        <v>1154</v>
      </c>
      <c r="J1002" s="62">
        <v>1890</v>
      </c>
      <c r="K1002" s="62">
        <v>0</v>
      </c>
      <c r="L1002" s="64">
        <v>1890</v>
      </c>
      <c r="M1002" s="82" t="str">
        <f t="shared" si="79"/>
        <v>DI</v>
      </c>
      <c r="N1002" s="82" t="s">
        <v>971</v>
      </c>
      <c r="P1002" s="75">
        <f>VLOOKUP(F1002,[1]!REGTEaflewerdatum,4,0)</f>
        <v>41662</v>
      </c>
      <c r="Q1002" s="91">
        <f t="shared" si="75"/>
        <v>41663</v>
      </c>
      <c r="R1002" s="92" t="s">
        <v>329</v>
      </c>
      <c r="S1002" s="93">
        <f>G1002</f>
        <v>41663</v>
      </c>
      <c r="T1002" s="94">
        <f t="shared" si="76"/>
        <v>41665</v>
      </c>
      <c r="U1002" s="80">
        <f t="shared" si="77"/>
        <v>2</v>
      </c>
      <c r="W1002" s="95">
        <f t="shared" si="80"/>
        <v>2</v>
      </c>
    </row>
    <row r="1003" spans="1:23" hidden="1" x14ac:dyDescent="0.5">
      <c r="A1003" s="105" t="s">
        <v>1250</v>
      </c>
      <c r="B1003" s="63"/>
      <c r="C1003" s="60" t="s">
        <v>10</v>
      </c>
      <c r="D1003" s="61">
        <v>15163</v>
      </c>
      <c r="E1003" s="61"/>
      <c r="F1003" s="61">
        <v>3284</v>
      </c>
      <c r="G1003" s="63">
        <v>41663</v>
      </c>
      <c r="H1003" s="63">
        <v>41663</v>
      </c>
      <c r="I1003" s="60" t="s">
        <v>1160</v>
      </c>
      <c r="J1003" s="62">
        <v>1494</v>
      </c>
      <c r="K1003" s="62">
        <v>0</v>
      </c>
      <c r="L1003" s="64">
        <v>1494</v>
      </c>
      <c r="M1003" s="82" t="str">
        <f t="shared" si="79"/>
        <v>DI</v>
      </c>
      <c r="N1003" s="82" t="s">
        <v>971</v>
      </c>
      <c r="P1003" s="75">
        <f>VLOOKUP(F1003,[1]!REGTEaflewerdatum,4,0)</f>
        <v>41662</v>
      </c>
      <c r="Q1003" s="91">
        <f t="shared" si="75"/>
        <v>41663</v>
      </c>
      <c r="R1003" s="92" t="s">
        <v>327</v>
      </c>
      <c r="S1003" s="93">
        <f>G1003+7</f>
        <v>41670</v>
      </c>
      <c r="T1003" s="94">
        <f t="shared" si="76"/>
        <v>41664</v>
      </c>
      <c r="U1003" s="80">
        <f t="shared" si="77"/>
        <v>1</v>
      </c>
      <c r="W1003" s="95">
        <f t="shared" si="80"/>
        <v>1</v>
      </c>
    </row>
    <row r="1004" spans="1:23" hidden="1" x14ac:dyDescent="0.5">
      <c r="A1004" s="105" t="s">
        <v>344</v>
      </c>
      <c r="B1004" s="63"/>
      <c r="C1004" s="60" t="s">
        <v>10</v>
      </c>
      <c r="D1004" s="61">
        <v>15170</v>
      </c>
      <c r="E1004" s="61"/>
      <c r="F1004" s="61">
        <v>3302</v>
      </c>
      <c r="G1004" s="63">
        <v>41663</v>
      </c>
      <c r="H1004" s="63">
        <v>41663</v>
      </c>
      <c r="I1004" s="60" t="s">
        <v>1160</v>
      </c>
      <c r="J1004" s="62">
        <v>291.8</v>
      </c>
      <c r="K1004" s="62">
        <v>0</v>
      </c>
      <c r="L1004" s="64">
        <v>291.8</v>
      </c>
      <c r="M1004" s="82" t="str">
        <f t="shared" si="79"/>
        <v>DI</v>
      </c>
      <c r="N1004" s="82" t="s">
        <v>971</v>
      </c>
      <c r="P1004" s="75">
        <f>VLOOKUP(F1004,[1]!REGTEaflewerdatum,4,0)</f>
        <v>41663</v>
      </c>
      <c r="Q1004" s="91" t="str">
        <f t="shared" si="75"/>
        <v>ok</v>
      </c>
      <c r="R1004" s="92" t="s">
        <v>327</v>
      </c>
      <c r="S1004" s="93">
        <f>G1004+7</f>
        <v>41670</v>
      </c>
      <c r="T1004" s="94">
        <f t="shared" si="76"/>
        <v>41664</v>
      </c>
      <c r="U1004" s="80">
        <f t="shared" si="77"/>
        <v>1</v>
      </c>
      <c r="W1004" s="95">
        <f t="shared" si="80"/>
        <v>1</v>
      </c>
    </row>
    <row r="1005" spans="1:23" hidden="1" x14ac:dyDescent="0.5">
      <c r="A1005" s="105" t="s">
        <v>1251</v>
      </c>
      <c r="B1005" s="63"/>
      <c r="C1005" s="60" t="s">
        <v>10</v>
      </c>
      <c r="D1005" s="61">
        <v>15161</v>
      </c>
      <c r="E1005" s="61"/>
      <c r="F1005" s="61">
        <v>3298</v>
      </c>
      <c r="G1005" s="63">
        <v>41663</v>
      </c>
      <c r="H1005" s="63">
        <v>41662</v>
      </c>
      <c r="I1005" s="60" t="s">
        <v>1173</v>
      </c>
      <c r="J1005" s="62">
        <v>500</v>
      </c>
      <c r="K1005" s="62">
        <v>0</v>
      </c>
      <c r="L1005" s="64">
        <v>500</v>
      </c>
      <c r="M1005" s="82" t="str">
        <f t="shared" si="79"/>
        <v>DI</v>
      </c>
      <c r="N1005" s="82" t="s">
        <v>971</v>
      </c>
      <c r="P1005" s="75">
        <f>VLOOKUP(F1005,[1]!REGTEaflewerdatum,4,0)</f>
        <v>41662</v>
      </c>
      <c r="Q1005" s="91">
        <f t="shared" si="75"/>
        <v>41663</v>
      </c>
      <c r="R1005" s="92" t="s">
        <v>327</v>
      </c>
      <c r="S1005" s="93">
        <v>41682</v>
      </c>
      <c r="T1005" s="94">
        <f t="shared" si="76"/>
        <v>41664</v>
      </c>
      <c r="U1005" s="80">
        <f t="shared" si="77"/>
        <v>1</v>
      </c>
      <c r="W1005" s="95">
        <f t="shared" si="80"/>
        <v>1</v>
      </c>
    </row>
    <row r="1006" spans="1:23" hidden="1" x14ac:dyDescent="0.5">
      <c r="A1006" s="105" t="s">
        <v>1252</v>
      </c>
      <c r="B1006" s="63"/>
      <c r="C1006" s="60" t="s">
        <v>10</v>
      </c>
      <c r="D1006" s="61">
        <v>15167</v>
      </c>
      <c r="E1006" s="61"/>
      <c r="F1006" s="61">
        <v>3301</v>
      </c>
      <c r="G1006" s="63">
        <v>41663</v>
      </c>
      <c r="H1006" s="63">
        <v>41663</v>
      </c>
      <c r="I1006" s="60" t="s">
        <v>1173</v>
      </c>
      <c r="J1006" s="62">
        <v>500</v>
      </c>
      <c r="K1006" s="62">
        <v>0</v>
      </c>
      <c r="L1006" s="64">
        <v>500</v>
      </c>
      <c r="M1006" s="82" t="str">
        <f t="shared" si="79"/>
        <v>DI</v>
      </c>
      <c r="N1006" s="82" t="s">
        <v>971</v>
      </c>
      <c r="P1006" s="75">
        <f>VLOOKUP(F1006,[1]!REGTEaflewerdatum,4,0)</f>
        <v>41663</v>
      </c>
      <c r="Q1006" s="91" t="str">
        <f t="shared" si="75"/>
        <v>ok</v>
      </c>
      <c r="R1006" s="92" t="s">
        <v>327</v>
      </c>
      <c r="S1006" s="93">
        <v>41682</v>
      </c>
      <c r="T1006" s="94">
        <f t="shared" si="76"/>
        <v>41664</v>
      </c>
      <c r="U1006" s="80">
        <f t="shared" si="77"/>
        <v>1</v>
      </c>
      <c r="W1006" s="95">
        <f t="shared" si="80"/>
        <v>1</v>
      </c>
    </row>
    <row r="1007" spans="1:23" x14ac:dyDescent="0.5">
      <c r="A1007" s="105">
        <v>505110</v>
      </c>
      <c r="B1007" s="63">
        <v>41663</v>
      </c>
      <c r="C1007" s="60" t="s">
        <v>10</v>
      </c>
      <c r="D1007" s="61">
        <v>15166</v>
      </c>
      <c r="E1007" s="61"/>
      <c r="F1007" s="61">
        <v>3285</v>
      </c>
      <c r="G1007" s="63">
        <v>41663</v>
      </c>
      <c r="H1007" s="63">
        <v>41663</v>
      </c>
      <c r="I1007" s="60" t="s">
        <v>22</v>
      </c>
      <c r="J1007" s="62">
        <v>3752</v>
      </c>
      <c r="K1007" s="62">
        <v>525.28</v>
      </c>
      <c r="L1007" s="64">
        <v>4277.28</v>
      </c>
      <c r="M1007" s="82" t="str">
        <f t="shared" si="79"/>
        <v>DS</v>
      </c>
      <c r="N1007" s="82" t="s">
        <v>971</v>
      </c>
      <c r="P1007" s="75">
        <f>VLOOKUP(F1007,[1]!REGTEaflewerdatum,4,0)</f>
        <v>41663</v>
      </c>
      <c r="Q1007" s="91" t="str">
        <f t="shared" si="75"/>
        <v>ok</v>
      </c>
      <c r="T1007" s="94">
        <f t="shared" si="76"/>
        <v>41693</v>
      </c>
      <c r="U1007" s="80">
        <f t="shared" si="77"/>
        <v>30</v>
      </c>
      <c r="W1007" s="95">
        <f t="shared" si="80"/>
        <v>41693</v>
      </c>
    </row>
    <row r="1008" spans="1:23" x14ac:dyDescent="0.5">
      <c r="A1008" s="105">
        <v>66575</v>
      </c>
      <c r="B1008" s="63">
        <v>41670</v>
      </c>
      <c r="C1008" s="60" t="s">
        <v>10</v>
      </c>
      <c r="D1008" s="61">
        <v>15160</v>
      </c>
      <c r="E1008" s="61"/>
      <c r="F1008" s="61">
        <v>3162</v>
      </c>
      <c r="G1008" s="63">
        <v>41663</v>
      </c>
      <c r="H1008" s="63">
        <v>41663</v>
      </c>
      <c r="I1008" s="60" t="s">
        <v>1116</v>
      </c>
      <c r="J1008" s="62">
        <v>345.6</v>
      </c>
      <c r="K1008" s="62">
        <v>12.1</v>
      </c>
      <c r="L1008" s="64">
        <v>357.7</v>
      </c>
      <c r="M1008" s="82" t="str">
        <f t="shared" si="79"/>
        <v>DS</v>
      </c>
      <c r="N1008" s="82" t="s">
        <v>971</v>
      </c>
      <c r="P1008" s="75">
        <f>VLOOKUP(F1008,[1]!REGTEaflewerdatum,4,0)</f>
        <v>41663</v>
      </c>
      <c r="Q1008" s="91" t="str">
        <f t="shared" si="75"/>
        <v>ok</v>
      </c>
      <c r="T1008" s="94">
        <f t="shared" si="76"/>
        <v>41693</v>
      </c>
      <c r="U1008" s="80">
        <f t="shared" si="77"/>
        <v>30</v>
      </c>
      <c r="W1008" s="95">
        <f t="shared" si="80"/>
        <v>41700</v>
      </c>
    </row>
    <row r="1009" spans="1:23" x14ac:dyDescent="0.5">
      <c r="A1009" s="135">
        <v>1210603829</v>
      </c>
      <c r="B1009" s="63">
        <v>41670</v>
      </c>
      <c r="C1009" s="60" t="s">
        <v>10</v>
      </c>
      <c r="D1009" s="61">
        <v>15165</v>
      </c>
      <c r="E1009" s="61"/>
      <c r="F1009" s="61">
        <v>3300</v>
      </c>
      <c r="G1009" s="63">
        <v>41663</v>
      </c>
      <c r="H1009" s="63">
        <v>41663</v>
      </c>
      <c r="I1009" s="60" t="s">
        <v>1105</v>
      </c>
      <c r="J1009" s="62">
        <v>1750</v>
      </c>
      <c r="K1009" s="62">
        <v>245</v>
      </c>
      <c r="L1009" s="64">
        <v>1995</v>
      </c>
      <c r="M1009" s="82" t="str">
        <f t="shared" si="79"/>
        <v>DS</v>
      </c>
      <c r="N1009" s="82" t="s">
        <v>971</v>
      </c>
      <c r="P1009" s="75">
        <f>VLOOKUP(F1009,[1]!REGTEaflewerdatum,4,0)</f>
        <v>41663</v>
      </c>
      <c r="Q1009" s="91" t="str">
        <f t="shared" si="75"/>
        <v>ok</v>
      </c>
      <c r="T1009" s="94">
        <f t="shared" si="76"/>
        <v>41693</v>
      </c>
      <c r="U1009" s="80">
        <f t="shared" si="77"/>
        <v>30</v>
      </c>
      <c r="W1009" s="95">
        <f t="shared" si="80"/>
        <v>41700</v>
      </c>
    </row>
    <row r="1010" spans="1:23" x14ac:dyDescent="0.5">
      <c r="A1010" s="105" t="s">
        <v>342</v>
      </c>
      <c r="B1010" s="63">
        <v>41670</v>
      </c>
      <c r="C1010" s="60" t="s">
        <v>10</v>
      </c>
      <c r="D1010" s="61">
        <v>15168</v>
      </c>
      <c r="E1010" s="61"/>
      <c r="F1010" s="61">
        <v>3288</v>
      </c>
      <c r="G1010" s="63">
        <v>41663</v>
      </c>
      <c r="H1010" s="63">
        <v>41663</v>
      </c>
      <c r="I1010" s="60" t="s">
        <v>1166</v>
      </c>
      <c r="J1010" s="62">
        <v>3278.66</v>
      </c>
      <c r="K1010" s="62">
        <v>135.34</v>
      </c>
      <c r="L1010" s="64">
        <v>3414</v>
      </c>
      <c r="M1010" s="82" t="str">
        <f t="shared" si="79"/>
        <v>DS</v>
      </c>
      <c r="N1010" s="82" t="s">
        <v>971</v>
      </c>
      <c r="P1010" s="75">
        <f>VLOOKUP(F1010,[1]!REGTEaflewerdatum,4,0)</f>
        <v>41663</v>
      </c>
      <c r="Q1010" s="91" t="str">
        <f t="shared" si="75"/>
        <v>ok</v>
      </c>
      <c r="T1010" s="94">
        <f t="shared" si="76"/>
        <v>41693</v>
      </c>
      <c r="U1010" s="80">
        <f t="shared" si="77"/>
        <v>30</v>
      </c>
      <c r="W1010" s="95">
        <f t="shared" si="80"/>
        <v>41700</v>
      </c>
    </row>
    <row r="1011" spans="1:23" x14ac:dyDescent="0.5">
      <c r="A1011" s="105">
        <v>30257</v>
      </c>
      <c r="B1011" s="63">
        <v>41670</v>
      </c>
      <c r="C1011" s="60" t="s">
        <v>10</v>
      </c>
      <c r="D1011" s="61">
        <v>15159</v>
      </c>
      <c r="E1011" s="61"/>
      <c r="F1011" s="61">
        <v>3282</v>
      </c>
      <c r="G1011" s="63">
        <v>41663</v>
      </c>
      <c r="H1011" s="63">
        <v>41663</v>
      </c>
      <c r="I1011" s="60" t="s">
        <v>1167</v>
      </c>
      <c r="J1011" s="62">
        <v>9498.7999999999993</v>
      </c>
      <c r="K1011" s="62">
        <v>343.98</v>
      </c>
      <c r="L1011" s="64">
        <v>9842.7800000000007</v>
      </c>
      <c r="M1011" s="82" t="str">
        <f t="shared" si="79"/>
        <v>DS</v>
      </c>
      <c r="N1011" s="82" t="s">
        <v>971</v>
      </c>
      <c r="P1011" s="75">
        <f>VLOOKUP(F1011,[1]!REGTEaflewerdatum,4,0)</f>
        <v>41663</v>
      </c>
      <c r="Q1011" s="91" t="str">
        <f t="shared" si="75"/>
        <v>ok</v>
      </c>
      <c r="T1011" s="94">
        <f t="shared" si="76"/>
        <v>41693</v>
      </c>
      <c r="U1011" s="80">
        <f t="shared" si="77"/>
        <v>30</v>
      </c>
      <c r="W1011" s="95">
        <f t="shared" si="80"/>
        <v>41700</v>
      </c>
    </row>
    <row r="1012" spans="1:23" x14ac:dyDescent="0.5">
      <c r="A1012" s="105">
        <v>261756</v>
      </c>
      <c r="B1012" s="124"/>
      <c r="C1012" s="60" t="s">
        <v>10</v>
      </c>
      <c r="D1012" s="61">
        <v>15158</v>
      </c>
      <c r="E1012" s="61"/>
      <c r="F1012" s="61">
        <v>3161</v>
      </c>
      <c r="G1012" s="63">
        <v>41663</v>
      </c>
      <c r="H1012" s="63">
        <v>41663</v>
      </c>
      <c r="I1012" s="60" t="s">
        <v>1114</v>
      </c>
      <c r="J1012" s="62">
        <v>261.18</v>
      </c>
      <c r="K1012" s="62">
        <v>18.3</v>
      </c>
      <c r="L1012" s="64">
        <v>279.48</v>
      </c>
      <c r="M1012" s="82" t="str">
        <f t="shared" si="79"/>
        <v>DS</v>
      </c>
      <c r="N1012" s="82" t="s">
        <v>971</v>
      </c>
      <c r="P1012" s="75">
        <f>VLOOKUP(F1012,[1]!REGTEaflewerdatum,4,0)</f>
        <v>41666</v>
      </c>
      <c r="Q1012" s="91">
        <f t="shared" si="75"/>
        <v>41663</v>
      </c>
      <c r="T1012" s="94">
        <f t="shared" si="76"/>
        <v>41693</v>
      </c>
      <c r="U1012" s="80">
        <f t="shared" si="77"/>
        <v>30</v>
      </c>
      <c r="W1012" s="95">
        <f t="shared" si="80"/>
        <v>30</v>
      </c>
    </row>
    <row r="1013" spans="1:23" x14ac:dyDescent="0.5">
      <c r="A1013" s="135">
        <v>6038501679</v>
      </c>
      <c r="B1013" s="63">
        <v>41670</v>
      </c>
      <c r="C1013" s="60" t="s">
        <v>10</v>
      </c>
      <c r="D1013" s="61">
        <v>15600</v>
      </c>
      <c r="E1013" s="61"/>
      <c r="F1013" s="61">
        <v>3163</v>
      </c>
      <c r="G1013" s="63">
        <v>41664</v>
      </c>
      <c r="H1013" s="63">
        <v>41664</v>
      </c>
      <c r="I1013" s="60" t="s">
        <v>1109</v>
      </c>
      <c r="J1013" s="62">
        <v>262.24</v>
      </c>
      <c r="K1013" s="62">
        <v>18.57</v>
      </c>
      <c r="L1013" s="64">
        <v>280.81</v>
      </c>
      <c r="M1013" s="82" t="str">
        <f t="shared" si="79"/>
        <v>DS</v>
      </c>
      <c r="N1013" s="82" t="s">
        <v>971</v>
      </c>
      <c r="P1013" s="75">
        <f>VLOOKUP(F1013,[1]!REGTEaflewerdatum,4,0)</f>
        <v>0</v>
      </c>
      <c r="Q1013" s="91">
        <f t="shared" si="75"/>
        <v>41664</v>
      </c>
      <c r="T1013" s="94">
        <f t="shared" si="76"/>
        <v>41694</v>
      </c>
      <c r="U1013" s="80">
        <f t="shared" si="77"/>
        <v>30</v>
      </c>
      <c r="W1013" s="95">
        <f t="shared" si="80"/>
        <v>41700</v>
      </c>
    </row>
    <row r="1014" spans="1:23" hidden="1" x14ac:dyDescent="0.5">
      <c r="A1014" s="136">
        <v>728882</v>
      </c>
      <c r="B1014" s="63">
        <v>41670</v>
      </c>
      <c r="C1014" s="60" t="s">
        <v>10</v>
      </c>
      <c r="D1014" s="61">
        <v>15624</v>
      </c>
      <c r="E1014" s="61"/>
      <c r="F1014" s="61">
        <v>2919</v>
      </c>
      <c r="G1014" s="63">
        <v>41666</v>
      </c>
      <c r="H1014" s="63">
        <v>41665</v>
      </c>
      <c r="I1014" s="60" t="s">
        <v>1075</v>
      </c>
      <c r="J1014" s="62">
        <v>54326.7</v>
      </c>
      <c r="K1014" s="62">
        <v>4904.3599999999997</v>
      </c>
      <c r="L1014" s="64">
        <v>59231.06</v>
      </c>
      <c r="M1014" s="82" t="str">
        <f t="shared" si="79"/>
        <v>DC</v>
      </c>
      <c r="N1014" s="82" t="s">
        <v>971</v>
      </c>
      <c r="P1014" s="75">
        <f>VLOOKUP(F1014,[1]!REGTEaflewerdatum,4,0)</f>
        <v>41666</v>
      </c>
      <c r="Q1014" s="91" t="str">
        <f t="shared" si="75"/>
        <v>ok</v>
      </c>
      <c r="T1014" s="94">
        <f t="shared" si="76"/>
        <v>41685</v>
      </c>
      <c r="U1014" s="80">
        <f t="shared" si="77"/>
        <v>19</v>
      </c>
      <c r="W1014" s="95">
        <f t="shared" si="80"/>
        <v>41689</v>
      </c>
    </row>
    <row r="1015" spans="1:23" hidden="1" x14ac:dyDescent="0.5">
      <c r="A1015" s="136">
        <v>728883</v>
      </c>
      <c r="B1015" s="63">
        <v>41670</v>
      </c>
      <c r="C1015" s="60" t="s">
        <v>10</v>
      </c>
      <c r="D1015" s="61">
        <v>15620</v>
      </c>
      <c r="E1015" s="61"/>
      <c r="F1015" s="61">
        <v>3130</v>
      </c>
      <c r="G1015" s="63">
        <v>41666</v>
      </c>
      <c r="H1015" s="63">
        <v>41665</v>
      </c>
      <c r="I1015" s="60" t="s">
        <v>1075</v>
      </c>
      <c r="J1015" s="62">
        <v>43495.03</v>
      </c>
      <c r="K1015" s="62">
        <v>5743.97</v>
      </c>
      <c r="L1015" s="64">
        <v>49239</v>
      </c>
      <c r="M1015" s="82" t="str">
        <f t="shared" si="79"/>
        <v>DC</v>
      </c>
      <c r="N1015" s="82" t="s">
        <v>971</v>
      </c>
      <c r="P1015" s="75">
        <f>VLOOKUP(F1015,[1]!REGTEaflewerdatum,4,0)</f>
        <v>41666</v>
      </c>
      <c r="Q1015" s="91" t="str">
        <f t="shared" si="75"/>
        <v>ok</v>
      </c>
      <c r="T1015" s="94">
        <f t="shared" si="76"/>
        <v>41685</v>
      </c>
      <c r="U1015" s="80">
        <f t="shared" si="77"/>
        <v>19</v>
      </c>
      <c r="W1015" s="95">
        <f t="shared" si="80"/>
        <v>41689</v>
      </c>
    </row>
    <row r="1016" spans="1:23" hidden="1" x14ac:dyDescent="0.5">
      <c r="A1016" s="136">
        <v>728884</v>
      </c>
      <c r="B1016" s="63">
        <v>41670</v>
      </c>
      <c r="C1016" s="60" t="s">
        <v>10</v>
      </c>
      <c r="D1016" s="61">
        <v>15621</v>
      </c>
      <c r="E1016" s="61"/>
      <c r="F1016" s="61">
        <v>3296</v>
      </c>
      <c r="G1016" s="63">
        <v>41666</v>
      </c>
      <c r="H1016" s="63">
        <v>41665</v>
      </c>
      <c r="I1016" s="60" t="s">
        <v>1075</v>
      </c>
      <c r="J1016" s="62">
        <v>27565.31</v>
      </c>
      <c r="K1016" s="62">
        <v>3494.01</v>
      </c>
      <c r="L1016" s="64">
        <v>31059.32</v>
      </c>
      <c r="M1016" s="82" t="str">
        <f t="shared" si="79"/>
        <v>DC</v>
      </c>
      <c r="N1016" s="82" t="s">
        <v>971</v>
      </c>
      <c r="P1016" s="75">
        <f>VLOOKUP(F1016,[1]!REGTEaflewerdatum,4,0)</f>
        <v>41666</v>
      </c>
      <c r="Q1016" s="91" t="str">
        <f t="shared" si="75"/>
        <v>ok</v>
      </c>
      <c r="T1016" s="94">
        <f t="shared" si="76"/>
        <v>41685</v>
      </c>
      <c r="U1016" s="80">
        <f t="shared" si="77"/>
        <v>19</v>
      </c>
      <c r="W1016" s="95">
        <f t="shared" si="80"/>
        <v>41689</v>
      </c>
    </row>
    <row r="1017" spans="1:23" hidden="1" x14ac:dyDescent="0.5">
      <c r="A1017" s="136">
        <v>728885</v>
      </c>
      <c r="B1017" s="63">
        <v>41670</v>
      </c>
      <c r="C1017" s="60" t="s">
        <v>10</v>
      </c>
      <c r="D1017" s="61">
        <v>15622</v>
      </c>
      <c r="E1017" s="61"/>
      <c r="F1017" s="61">
        <v>3297</v>
      </c>
      <c r="G1017" s="63">
        <v>41666</v>
      </c>
      <c r="H1017" s="63">
        <v>41665</v>
      </c>
      <c r="I1017" s="60" t="s">
        <v>1075</v>
      </c>
      <c r="J1017" s="62">
        <v>4050.88</v>
      </c>
      <c r="K1017" s="62">
        <v>567.12</v>
      </c>
      <c r="L1017" s="64">
        <v>4618</v>
      </c>
      <c r="M1017" s="82" t="str">
        <f t="shared" si="79"/>
        <v>DC</v>
      </c>
      <c r="N1017" s="82" t="s">
        <v>971</v>
      </c>
      <c r="P1017" s="75">
        <f>VLOOKUP(F1017,[1]!REGTEaflewerdatum,4,0)</f>
        <v>41666</v>
      </c>
      <c r="Q1017" s="91" t="str">
        <f t="shared" si="75"/>
        <v>ok</v>
      </c>
      <c r="T1017" s="94">
        <f t="shared" si="76"/>
        <v>41685</v>
      </c>
      <c r="U1017" s="80">
        <f t="shared" si="77"/>
        <v>19</v>
      </c>
      <c r="W1017" s="95">
        <f t="shared" si="80"/>
        <v>41689</v>
      </c>
    </row>
    <row r="1018" spans="1:23" hidden="1" x14ac:dyDescent="0.5">
      <c r="A1018" s="136">
        <v>728886</v>
      </c>
      <c r="B1018" s="63">
        <v>41670</v>
      </c>
      <c r="C1018" s="60" t="s">
        <v>10</v>
      </c>
      <c r="D1018" s="61">
        <v>15623</v>
      </c>
      <c r="E1018" s="61"/>
      <c r="F1018" s="61">
        <v>2714</v>
      </c>
      <c r="G1018" s="63">
        <v>41666</v>
      </c>
      <c r="H1018" s="63">
        <v>41665</v>
      </c>
      <c r="I1018" s="60" t="s">
        <v>1075</v>
      </c>
      <c r="J1018" s="62">
        <v>247.48</v>
      </c>
      <c r="K1018" s="62">
        <v>34.64</v>
      </c>
      <c r="L1018" s="64">
        <v>282.12</v>
      </c>
      <c r="M1018" s="82" t="str">
        <f t="shared" si="79"/>
        <v>DC</v>
      </c>
      <c r="N1018" s="82" t="s">
        <v>971</v>
      </c>
      <c r="P1018" s="75">
        <f>VLOOKUP(F1018,[1]!REGTEaflewerdatum,4,0)</f>
        <v>41579</v>
      </c>
      <c r="Q1018" s="91">
        <f t="shared" si="75"/>
        <v>41666</v>
      </c>
      <c r="T1018" s="94">
        <f t="shared" si="76"/>
        <v>41685</v>
      </c>
      <c r="U1018" s="80">
        <f t="shared" si="77"/>
        <v>19</v>
      </c>
      <c r="W1018" s="95">
        <f t="shared" si="80"/>
        <v>41689</v>
      </c>
    </row>
    <row r="1019" spans="1:23" hidden="1" x14ac:dyDescent="0.5">
      <c r="A1019" s="136">
        <v>728887</v>
      </c>
      <c r="B1019" s="63">
        <v>41670</v>
      </c>
      <c r="C1019" s="60" t="s">
        <v>10</v>
      </c>
      <c r="D1019" s="61">
        <v>15613</v>
      </c>
      <c r="E1019" s="61"/>
      <c r="F1019" s="61">
        <v>2919</v>
      </c>
      <c r="G1019" s="63">
        <v>41666</v>
      </c>
      <c r="H1019" s="63">
        <v>41665</v>
      </c>
      <c r="I1019" s="60" t="s">
        <v>1075</v>
      </c>
      <c r="J1019" s="62">
        <v>3403.51</v>
      </c>
      <c r="K1019" s="62">
        <v>447.58</v>
      </c>
      <c r="L1019" s="64">
        <v>3851.09</v>
      </c>
      <c r="M1019" s="82" t="str">
        <f t="shared" si="79"/>
        <v>DC</v>
      </c>
      <c r="N1019" s="82" t="s">
        <v>971</v>
      </c>
      <c r="P1019" s="75">
        <f>VLOOKUP(F1019,[1]!REGTEaflewerdatum,4,0)</f>
        <v>41666</v>
      </c>
      <c r="Q1019" s="91" t="str">
        <f t="shared" si="75"/>
        <v>ok</v>
      </c>
      <c r="T1019" s="94">
        <f t="shared" si="76"/>
        <v>41685</v>
      </c>
      <c r="U1019" s="80">
        <f t="shared" si="77"/>
        <v>19</v>
      </c>
      <c r="W1019" s="95">
        <f t="shared" si="80"/>
        <v>41689</v>
      </c>
    </row>
    <row r="1020" spans="1:23" hidden="1" x14ac:dyDescent="0.5">
      <c r="A1020" s="136">
        <v>728888</v>
      </c>
      <c r="B1020" s="63">
        <v>41670</v>
      </c>
      <c r="C1020" s="60" t="s">
        <v>10</v>
      </c>
      <c r="D1020" s="61">
        <v>15614</v>
      </c>
      <c r="E1020" s="61"/>
      <c r="F1020" s="61">
        <v>2980</v>
      </c>
      <c r="G1020" s="63">
        <v>41666</v>
      </c>
      <c r="H1020" s="63">
        <v>41665</v>
      </c>
      <c r="I1020" s="60" t="s">
        <v>1075</v>
      </c>
      <c r="J1020" s="62">
        <v>1181.5999999999999</v>
      </c>
      <c r="K1020" s="62">
        <v>0</v>
      </c>
      <c r="L1020" s="64">
        <v>1181.5999999999999</v>
      </c>
      <c r="M1020" s="82" t="str">
        <f t="shared" si="79"/>
        <v>DC</v>
      </c>
      <c r="N1020" s="82" t="s">
        <v>971</v>
      </c>
      <c r="P1020" s="75">
        <f>VLOOKUP(F1020,[1]!REGTEaflewerdatum,4,0)</f>
        <v>41666</v>
      </c>
      <c r="Q1020" s="91" t="str">
        <f t="shared" si="75"/>
        <v>ok</v>
      </c>
      <c r="T1020" s="94">
        <f t="shared" si="76"/>
        <v>41685</v>
      </c>
      <c r="U1020" s="80">
        <f t="shared" si="77"/>
        <v>19</v>
      </c>
      <c r="W1020" s="95">
        <f t="shared" si="80"/>
        <v>41689</v>
      </c>
    </row>
    <row r="1021" spans="1:23" hidden="1" x14ac:dyDescent="0.5">
      <c r="A1021" s="136">
        <v>728889</v>
      </c>
      <c r="B1021" s="63">
        <v>41670</v>
      </c>
      <c r="C1021" s="60" t="s">
        <v>10</v>
      </c>
      <c r="D1021" s="61">
        <v>15615</v>
      </c>
      <c r="E1021" s="61"/>
      <c r="F1021" s="61">
        <v>3130</v>
      </c>
      <c r="G1021" s="63">
        <v>41666</v>
      </c>
      <c r="H1021" s="63">
        <v>41665</v>
      </c>
      <c r="I1021" s="60" t="s">
        <v>1075</v>
      </c>
      <c r="J1021" s="62">
        <v>6082.9</v>
      </c>
      <c r="K1021" s="62">
        <v>402.42</v>
      </c>
      <c r="L1021" s="64">
        <v>6485.32</v>
      </c>
      <c r="M1021" s="82" t="str">
        <f t="shared" si="79"/>
        <v>DC</v>
      </c>
      <c r="N1021" s="82" t="s">
        <v>971</v>
      </c>
      <c r="P1021" s="75">
        <f>VLOOKUP(F1021,[1]!REGTEaflewerdatum,4,0)</f>
        <v>41666</v>
      </c>
      <c r="Q1021" s="91" t="str">
        <f t="shared" ref="Q1021:Q1084" si="81">IF(P1021=G1021,"ok",G1021)</f>
        <v>ok</v>
      </c>
      <c r="T1021" s="94">
        <f t="shared" si="76"/>
        <v>41685</v>
      </c>
      <c r="U1021" s="80">
        <f t="shared" si="77"/>
        <v>19</v>
      </c>
      <c r="W1021" s="95">
        <f t="shared" si="80"/>
        <v>41689</v>
      </c>
    </row>
    <row r="1022" spans="1:23" hidden="1" x14ac:dyDescent="0.5">
      <c r="A1022" s="136">
        <v>728890</v>
      </c>
      <c r="B1022" s="63">
        <v>41670</v>
      </c>
      <c r="C1022" s="60" t="s">
        <v>10</v>
      </c>
      <c r="D1022" s="61">
        <v>15616</v>
      </c>
      <c r="E1022" s="61"/>
      <c r="F1022" s="61">
        <v>3253</v>
      </c>
      <c r="G1022" s="63">
        <v>41666</v>
      </c>
      <c r="H1022" s="63">
        <v>41665</v>
      </c>
      <c r="I1022" s="60" t="s">
        <v>1075</v>
      </c>
      <c r="J1022" s="62">
        <v>83902.5</v>
      </c>
      <c r="K1022" s="62">
        <v>11746.35</v>
      </c>
      <c r="L1022" s="64">
        <v>95648.85</v>
      </c>
      <c r="M1022" s="82" t="str">
        <f t="shared" si="79"/>
        <v>DC</v>
      </c>
      <c r="N1022" s="82" t="s">
        <v>971</v>
      </c>
      <c r="P1022" s="75">
        <f>VLOOKUP(F1022,[1]!REGTEaflewerdatum,4,0)</f>
        <v>41666</v>
      </c>
      <c r="Q1022" s="91" t="str">
        <f t="shared" si="81"/>
        <v>ok</v>
      </c>
      <c r="T1022" s="94">
        <f t="shared" ref="T1022:T1085" si="82">G1022+U1022</f>
        <v>41685</v>
      </c>
      <c r="U1022" s="80">
        <f t="shared" ref="U1022:U1085" si="83">VLOOKUP(I1022,verskaffersterme,2,0)</f>
        <v>19</v>
      </c>
      <c r="W1022" s="95">
        <f t="shared" si="80"/>
        <v>41689</v>
      </c>
    </row>
    <row r="1023" spans="1:23" hidden="1" x14ac:dyDescent="0.5">
      <c r="A1023" s="136">
        <v>728891</v>
      </c>
      <c r="B1023" s="63">
        <v>41670</v>
      </c>
      <c r="C1023" s="60" t="s">
        <v>10</v>
      </c>
      <c r="D1023" s="61">
        <v>15617</v>
      </c>
      <c r="E1023" s="61"/>
      <c r="F1023" s="61">
        <v>3287</v>
      </c>
      <c r="G1023" s="63">
        <v>41666</v>
      </c>
      <c r="H1023" s="63">
        <v>41665</v>
      </c>
      <c r="I1023" s="60" t="s">
        <v>1075</v>
      </c>
      <c r="J1023" s="62">
        <v>23934.69</v>
      </c>
      <c r="K1023" s="62">
        <v>3162.96</v>
      </c>
      <c r="L1023" s="64">
        <v>27097.65</v>
      </c>
      <c r="M1023" s="82" t="str">
        <f t="shared" si="79"/>
        <v>DC</v>
      </c>
      <c r="N1023" s="82" t="s">
        <v>971</v>
      </c>
      <c r="P1023" s="75">
        <f>VLOOKUP(F1023,[1]!REGTEaflewerdatum,4,0)</f>
        <v>41666</v>
      </c>
      <c r="Q1023" s="91" t="str">
        <f t="shared" si="81"/>
        <v>ok</v>
      </c>
      <c r="T1023" s="94">
        <f t="shared" si="82"/>
        <v>41685</v>
      </c>
      <c r="U1023" s="80">
        <f t="shared" si="83"/>
        <v>19</v>
      </c>
      <c r="W1023" s="95">
        <f t="shared" si="80"/>
        <v>41689</v>
      </c>
    </row>
    <row r="1024" spans="1:23" hidden="1" x14ac:dyDescent="0.5">
      <c r="A1024" s="136">
        <v>728892</v>
      </c>
      <c r="B1024" s="63">
        <v>41670</v>
      </c>
      <c r="C1024" s="60" t="s">
        <v>10</v>
      </c>
      <c r="D1024" s="61">
        <v>15618</v>
      </c>
      <c r="E1024" s="61"/>
      <c r="F1024" s="61">
        <v>3286</v>
      </c>
      <c r="G1024" s="63">
        <v>41666</v>
      </c>
      <c r="H1024" s="63">
        <v>41665</v>
      </c>
      <c r="I1024" s="60" t="s">
        <v>1075</v>
      </c>
      <c r="J1024" s="62">
        <v>2772.7</v>
      </c>
      <c r="K1024" s="62">
        <v>0</v>
      </c>
      <c r="L1024" s="64">
        <v>2772.7</v>
      </c>
      <c r="M1024" s="82" t="str">
        <f t="shared" si="79"/>
        <v>DC</v>
      </c>
      <c r="N1024" s="82" t="s">
        <v>971</v>
      </c>
      <c r="P1024" s="75">
        <f>VLOOKUP(F1024,[1]!REGTEaflewerdatum,4,0)</f>
        <v>41666</v>
      </c>
      <c r="Q1024" s="91" t="str">
        <f t="shared" si="81"/>
        <v>ok</v>
      </c>
      <c r="T1024" s="94">
        <f t="shared" si="82"/>
        <v>41685</v>
      </c>
      <c r="U1024" s="80">
        <f t="shared" si="83"/>
        <v>19</v>
      </c>
      <c r="W1024" s="95">
        <f t="shared" si="80"/>
        <v>41689</v>
      </c>
    </row>
    <row r="1025" spans="1:23" hidden="1" x14ac:dyDescent="0.5">
      <c r="A1025" s="136">
        <v>728893</v>
      </c>
      <c r="B1025" s="63">
        <v>41670</v>
      </c>
      <c r="C1025" s="60" t="s">
        <v>10</v>
      </c>
      <c r="D1025" s="61">
        <v>15619</v>
      </c>
      <c r="E1025" s="61"/>
      <c r="F1025" s="61">
        <v>2946</v>
      </c>
      <c r="G1025" s="63">
        <v>41666</v>
      </c>
      <c r="H1025" s="63">
        <v>41665</v>
      </c>
      <c r="I1025" s="60" t="s">
        <v>1075</v>
      </c>
      <c r="J1025" s="62">
        <v>571.6</v>
      </c>
      <c r="K1025" s="62">
        <v>80.02</v>
      </c>
      <c r="L1025" s="64">
        <v>651.62</v>
      </c>
      <c r="M1025" s="82" t="str">
        <f t="shared" si="79"/>
        <v>DC</v>
      </c>
      <c r="N1025" s="82" t="s">
        <v>971</v>
      </c>
      <c r="P1025" s="75">
        <f>VLOOKUP(F1025,[1]!REGTEaflewerdatum,4,0)</f>
        <v>41613</v>
      </c>
      <c r="Q1025" s="91">
        <f t="shared" si="81"/>
        <v>41666</v>
      </c>
      <c r="T1025" s="94">
        <f t="shared" si="82"/>
        <v>41685</v>
      </c>
      <c r="U1025" s="80">
        <f t="shared" si="83"/>
        <v>19</v>
      </c>
      <c r="W1025" s="95">
        <f t="shared" si="80"/>
        <v>41689</v>
      </c>
    </row>
    <row r="1026" spans="1:23" hidden="1" x14ac:dyDescent="0.5">
      <c r="A1026" s="136">
        <v>728894</v>
      </c>
      <c r="B1026" s="63">
        <v>41670</v>
      </c>
      <c r="C1026" s="60" t="s">
        <v>10</v>
      </c>
      <c r="D1026" s="61">
        <v>15610</v>
      </c>
      <c r="E1026" s="61"/>
      <c r="F1026" s="61">
        <v>3287</v>
      </c>
      <c r="G1026" s="63">
        <v>41666</v>
      </c>
      <c r="H1026" s="63">
        <v>41665</v>
      </c>
      <c r="I1026" s="60" t="s">
        <v>1075</v>
      </c>
      <c r="J1026" s="62">
        <v>2929.14</v>
      </c>
      <c r="K1026" s="62">
        <v>308.10000000000002</v>
      </c>
      <c r="L1026" s="64">
        <v>3237.24</v>
      </c>
      <c r="M1026" s="82" t="str">
        <f t="shared" ref="M1026:M1089" si="84">VLOOKUP(I1026,KODE,3,0)</f>
        <v>DC</v>
      </c>
      <c r="N1026" s="82" t="s">
        <v>971</v>
      </c>
      <c r="P1026" s="75">
        <f>VLOOKUP(F1026,[1]!REGTEaflewerdatum,4,0)</f>
        <v>41666</v>
      </c>
      <c r="Q1026" s="91" t="str">
        <f t="shared" si="81"/>
        <v>ok</v>
      </c>
      <c r="T1026" s="94">
        <f t="shared" si="82"/>
        <v>41685</v>
      </c>
      <c r="U1026" s="80">
        <f t="shared" si="83"/>
        <v>19</v>
      </c>
      <c r="W1026" s="95">
        <f t="shared" si="80"/>
        <v>41689</v>
      </c>
    </row>
    <row r="1027" spans="1:23" hidden="1" x14ac:dyDescent="0.5">
      <c r="A1027" s="136">
        <v>728894</v>
      </c>
      <c r="B1027" s="63"/>
      <c r="C1027" s="60" t="s">
        <v>15</v>
      </c>
      <c r="D1027" s="61">
        <v>16041</v>
      </c>
      <c r="E1027" s="61"/>
      <c r="F1027" s="61">
        <v>741162</v>
      </c>
      <c r="G1027" s="63">
        <v>41666</v>
      </c>
      <c r="H1027" s="63">
        <v>41665</v>
      </c>
      <c r="I1027" s="60" t="s">
        <v>1075</v>
      </c>
      <c r="J1027" s="62">
        <v>-189.71</v>
      </c>
      <c r="K1027" s="62">
        <v>-26.56</v>
      </c>
      <c r="L1027" s="64">
        <v>-216.27</v>
      </c>
      <c r="M1027" s="82" t="str">
        <f t="shared" si="84"/>
        <v>DC</v>
      </c>
      <c r="P1027" s="75" t="e">
        <f>VLOOKUP(F1027,[1]!REGTEaflewerdatum,4,0)</f>
        <v>#N/A</v>
      </c>
      <c r="Q1027" s="91" t="e">
        <f t="shared" si="81"/>
        <v>#N/A</v>
      </c>
      <c r="T1027" s="94">
        <f t="shared" si="82"/>
        <v>41685</v>
      </c>
      <c r="U1027" s="80">
        <f t="shared" si="83"/>
        <v>19</v>
      </c>
      <c r="W1027" s="95">
        <f t="shared" si="80"/>
        <v>19</v>
      </c>
    </row>
    <row r="1028" spans="1:23" hidden="1" x14ac:dyDescent="0.5">
      <c r="A1028" s="105">
        <v>728895</v>
      </c>
      <c r="B1028" s="63">
        <v>41670</v>
      </c>
      <c r="C1028" s="60" t="s">
        <v>10</v>
      </c>
      <c r="D1028" s="61">
        <v>15611</v>
      </c>
      <c r="E1028" s="61"/>
      <c r="F1028" s="61">
        <v>3286</v>
      </c>
      <c r="G1028" s="63">
        <v>41666</v>
      </c>
      <c r="H1028" s="63">
        <v>41665</v>
      </c>
      <c r="I1028" s="60" t="s">
        <v>1075</v>
      </c>
      <c r="J1028" s="62">
        <v>5662.31</v>
      </c>
      <c r="K1028" s="62">
        <v>0</v>
      </c>
      <c r="L1028" s="64">
        <v>5662.31</v>
      </c>
      <c r="M1028" s="82" t="str">
        <f t="shared" si="84"/>
        <v>DC</v>
      </c>
      <c r="N1028" s="82" t="s">
        <v>971</v>
      </c>
      <c r="P1028" s="75">
        <f>VLOOKUP(F1028,[1]!REGTEaflewerdatum,4,0)</f>
        <v>41666</v>
      </c>
      <c r="Q1028" s="91" t="str">
        <f t="shared" si="81"/>
        <v>ok</v>
      </c>
      <c r="T1028" s="94">
        <f t="shared" si="82"/>
        <v>41685</v>
      </c>
      <c r="U1028" s="80">
        <f t="shared" si="83"/>
        <v>19</v>
      </c>
      <c r="W1028" s="95">
        <f t="shared" si="80"/>
        <v>41689</v>
      </c>
    </row>
    <row r="1029" spans="1:23" hidden="1" x14ac:dyDescent="0.5">
      <c r="A1029" s="105">
        <v>728896</v>
      </c>
      <c r="B1029" s="63">
        <v>41670</v>
      </c>
      <c r="C1029" s="60" t="s">
        <v>10</v>
      </c>
      <c r="D1029" s="61">
        <v>15612</v>
      </c>
      <c r="E1029" s="61"/>
      <c r="F1029" s="61">
        <v>2713</v>
      </c>
      <c r="G1029" s="63">
        <v>41666</v>
      </c>
      <c r="H1029" s="63">
        <v>41665</v>
      </c>
      <c r="I1029" s="60" t="s">
        <v>1075</v>
      </c>
      <c r="J1029" s="62">
        <v>1081</v>
      </c>
      <c r="K1029" s="62">
        <v>151.34</v>
      </c>
      <c r="L1029" s="64">
        <v>1232.3399999999999</v>
      </c>
      <c r="M1029" s="82" t="str">
        <f t="shared" si="84"/>
        <v>DC</v>
      </c>
      <c r="N1029" s="82" t="s">
        <v>971</v>
      </c>
      <c r="P1029" s="75">
        <f>VLOOKUP(F1029,[1]!REGTEaflewerdatum,4,0)</f>
        <v>41579</v>
      </c>
      <c r="Q1029" s="91">
        <f t="shared" si="81"/>
        <v>41666</v>
      </c>
      <c r="T1029" s="94">
        <f t="shared" si="82"/>
        <v>41685</v>
      </c>
      <c r="U1029" s="80">
        <f t="shared" si="83"/>
        <v>19</v>
      </c>
      <c r="W1029" s="95">
        <f t="shared" si="80"/>
        <v>41689</v>
      </c>
    </row>
    <row r="1030" spans="1:23" x14ac:dyDescent="0.5">
      <c r="A1030" s="136">
        <v>66757</v>
      </c>
      <c r="B1030" s="63">
        <v>41670</v>
      </c>
      <c r="C1030" s="60" t="s">
        <v>10</v>
      </c>
      <c r="D1030" s="61">
        <v>15603</v>
      </c>
      <c r="E1030" s="61"/>
      <c r="F1030" s="61">
        <v>3162</v>
      </c>
      <c r="G1030" s="63">
        <v>41666</v>
      </c>
      <c r="H1030" s="63">
        <v>41665</v>
      </c>
      <c r="I1030" s="60" t="s">
        <v>1116</v>
      </c>
      <c r="J1030" s="62">
        <v>345.6</v>
      </c>
      <c r="K1030" s="62">
        <v>12.1</v>
      </c>
      <c r="L1030" s="64">
        <v>357.7</v>
      </c>
      <c r="M1030" s="82" t="str">
        <f t="shared" si="84"/>
        <v>DS</v>
      </c>
      <c r="N1030" s="82" t="s">
        <v>971</v>
      </c>
      <c r="P1030" s="75">
        <f>VLOOKUP(F1030,[1]!REGTEaflewerdatum,4,0)</f>
        <v>41663</v>
      </c>
      <c r="Q1030" s="91">
        <f t="shared" si="81"/>
        <v>41666</v>
      </c>
      <c r="T1030" s="94">
        <f t="shared" si="82"/>
        <v>41696</v>
      </c>
      <c r="U1030" s="80">
        <f t="shared" si="83"/>
        <v>30</v>
      </c>
      <c r="W1030" s="95">
        <f t="shared" si="80"/>
        <v>41700</v>
      </c>
    </row>
    <row r="1031" spans="1:23" x14ac:dyDescent="0.5">
      <c r="A1031" s="105">
        <v>11890092</v>
      </c>
      <c r="B1031" s="63">
        <v>41670</v>
      </c>
      <c r="C1031" s="60" t="s">
        <v>10</v>
      </c>
      <c r="D1031" s="61">
        <v>15601</v>
      </c>
      <c r="E1031" s="61"/>
      <c r="F1031" s="61">
        <v>3291</v>
      </c>
      <c r="G1031" s="63">
        <v>41666</v>
      </c>
      <c r="H1031" s="63">
        <v>41663</v>
      </c>
      <c r="I1031" s="60" t="s">
        <v>1113</v>
      </c>
      <c r="J1031" s="62">
        <v>2548.46</v>
      </c>
      <c r="K1031" s="62">
        <v>147.96</v>
      </c>
      <c r="L1031" s="64">
        <v>2696.42</v>
      </c>
      <c r="M1031" s="82" t="str">
        <f t="shared" si="84"/>
        <v>DS</v>
      </c>
      <c r="N1031" s="82" t="s">
        <v>971</v>
      </c>
      <c r="P1031" s="75">
        <f>VLOOKUP(F1031,[1]!REGTEaflewerdatum,4,0)</f>
        <v>41664</v>
      </c>
      <c r="Q1031" s="91">
        <f t="shared" si="81"/>
        <v>41666</v>
      </c>
      <c r="T1031" s="94">
        <f t="shared" si="82"/>
        <v>41696</v>
      </c>
      <c r="U1031" s="80">
        <f t="shared" si="83"/>
        <v>30</v>
      </c>
      <c r="W1031" s="95">
        <f t="shared" si="80"/>
        <v>41700</v>
      </c>
    </row>
    <row r="1032" spans="1:23" x14ac:dyDescent="0.5">
      <c r="A1032" s="135">
        <v>8170368538</v>
      </c>
      <c r="B1032" s="63">
        <v>41670</v>
      </c>
      <c r="C1032" s="60" t="s">
        <v>10</v>
      </c>
      <c r="D1032" s="61">
        <v>15602</v>
      </c>
      <c r="E1032" s="61"/>
      <c r="F1032" s="61">
        <v>3292</v>
      </c>
      <c r="G1032" s="63">
        <v>41666</v>
      </c>
      <c r="H1032" s="63">
        <v>41663</v>
      </c>
      <c r="I1032" s="60" t="s">
        <v>1253</v>
      </c>
      <c r="J1032" s="62">
        <v>3082.12</v>
      </c>
      <c r="K1032" s="62">
        <v>243.1</v>
      </c>
      <c r="L1032" s="64">
        <v>3325.22</v>
      </c>
      <c r="M1032" s="82" t="str">
        <f t="shared" si="84"/>
        <v>DS</v>
      </c>
      <c r="N1032" s="82" t="s">
        <v>971</v>
      </c>
      <c r="P1032" s="75">
        <f>VLOOKUP(F1032,[1]!REGTEaflewerdatum,4,0)</f>
        <v>41664</v>
      </c>
      <c r="Q1032" s="91">
        <f t="shared" si="81"/>
        <v>41666</v>
      </c>
      <c r="T1032" s="94">
        <f t="shared" si="82"/>
        <v>41696</v>
      </c>
      <c r="U1032" s="80">
        <f t="shared" si="83"/>
        <v>30</v>
      </c>
      <c r="W1032" s="95">
        <f t="shared" si="80"/>
        <v>41700</v>
      </c>
    </row>
    <row r="1033" spans="1:23" x14ac:dyDescent="0.5">
      <c r="A1033" s="135">
        <v>8170368538</v>
      </c>
      <c r="B1033" s="63"/>
      <c r="C1033" s="60" t="s">
        <v>15</v>
      </c>
      <c r="D1033" s="61">
        <v>15606</v>
      </c>
      <c r="E1033" s="61"/>
      <c r="F1033" s="61">
        <v>3292</v>
      </c>
      <c r="G1033" s="63">
        <v>41666</v>
      </c>
      <c r="H1033" s="63">
        <v>41663</v>
      </c>
      <c r="I1033" s="60" t="s">
        <v>1253</v>
      </c>
      <c r="J1033" s="62">
        <v>-115.27</v>
      </c>
      <c r="K1033" s="62">
        <v>-9.83</v>
      </c>
      <c r="L1033" s="64">
        <v>-125.1</v>
      </c>
      <c r="M1033" s="82" t="str">
        <f t="shared" si="84"/>
        <v>DS</v>
      </c>
      <c r="P1033" s="75">
        <f>VLOOKUP(F1033,[1]!REGTEaflewerdatum,4,0)</f>
        <v>41664</v>
      </c>
      <c r="Q1033" s="91">
        <f t="shared" si="81"/>
        <v>41666</v>
      </c>
      <c r="T1033" s="94">
        <f t="shared" si="82"/>
        <v>41696</v>
      </c>
      <c r="U1033" s="80">
        <f t="shared" si="83"/>
        <v>30</v>
      </c>
      <c r="W1033" s="95">
        <f t="shared" si="80"/>
        <v>30</v>
      </c>
    </row>
    <row r="1034" spans="1:23" x14ac:dyDescent="0.5">
      <c r="A1034" s="105">
        <v>263213</v>
      </c>
      <c r="B1034" s="124"/>
      <c r="C1034" s="60" t="s">
        <v>10</v>
      </c>
      <c r="D1034" s="61">
        <v>15604</v>
      </c>
      <c r="E1034" s="61"/>
      <c r="F1034" s="61">
        <v>3161</v>
      </c>
      <c r="G1034" s="63">
        <v>41666</v>
      </c>
      <c r="H1034" s="63">
        <v>41664</v>
      </c>
      <c r="I1034" s="60" t="s">
        <v>1114</v>
      </c>
      <c r="J1034" s="62">
        <v>261.18</v>
      </c>
      <c r="K1034" s="62">
        <v>18.3</v>
      </c>
      <c r="L1034" s="64">
        <v>279.48</v>
      </c>
      <c r="M1034" s="82" t="str">
        <f t="shared" si="84"/>
        <v>DS</v>
      </c>
      <c r="N1034" s="82" t="s">
        <v>971</v>
      </c>
      <c r="P1034" s="75">
        <f>VLOOKUP(F1034,[1]!REGTEaflewerdatum,4,0)</f>
        <v>41666</v>
      </c>
      <c r="Q1034" s="91" t="str">
        <f t="shared" si="81"/>
        <v>ok</v>
      </c>
      <c r="T1034" s="94">
        <f t="shared" si="82"/>
        <v>41696</v>
      </c>
      <c r="U1034" s="80">
        <f t="shared" si="83"/>
        <v>30</v>
      </c>
      <c r="W1034" s="95">
        <f t="shared" si="80"/>
        <v>30</v>
      </c>
    </row>
    <row r="1035" spans="1:23" x14ac:dyDescent="0.5">
      <c r="A1035" s="136">
        <v>265172</v>
      </c>
      <c r="B1035" s="124"/>
      <c r="C1035" s="60" t="s">
        <v>10</v>
      </c>
      <c r="D1035" s="61">
        <v>15605</v>
      </c>
      <c r="E1035" s="61"/>
      <c r="F1035" s="61">
        <v>3161</v>
      </c>
      <c r="G1035" s="63">
        <v>41666</v>
      </c>
      <c r="H1035" s="63">
        <v>41666</v>
      </c>
      <c r="I1035" s="60" t="s">
        <v>1114</v>
      </c>
      <c r="J1035" s="62">
        <v>261.18</v>
      </c>
      <c r="K1035" s="62">
        <v>18.3</v>
      </c>
      <c r="L1035" s="64">
        <v>279.48</v>
      </c>
      <c r="M1035" s="82" t="str">
        <f t="shared" si="84"/>
        <v>DS</v>
      </c>
      <c r="N1035" s="82" t="s">
        <v>971</v>
      </c>
      <c r="P1035" s="75">
        <f>VLOOKUP(F1035,[1]!REGTEaflewerdatum,4,0)</f>
        <v>41666</v>
      </c>
      <c r="Q1035" s="91" t="str">
        <f t="shared" si="81"/>
        <v>ok</v>
      </c>
      <c r="T1035" s="94">
        <f t="shared" si="82"/>
        <v>41696</v>
      </c>
      <c r="U1035" s="80">
        <f t="shared" si="83"/>
        <v>30</v>
      </c>
      <c r="W1035" s="95">
        <f t="shared" si="80"/>
        <v>30</v>
      </c>
    </row>
    <row r="1036" spans="1:23" hidden="1" x14ac:dyDescent="0.5">
      <c r="A1036" s="105" t="s">
        <v>1254</v>
      </c>
      <c r="B1036" s="63"/>
      <c r="C1036" s="60" t="s">
        <v>10</v>
      </c>
      <c r="D1036" s="61">
        <v>15647</v>
      </c>
      <c r="E1036" s="61"/>
      <c r="F1036" s="61">
        <v>3303</v>
      </c>
      <c r="G1036" s="63">
        <v>41668</v>
      </c>
      <c r="H1036" s="63">
        <v>41666</v>
      </c>
      <c r="I1036" s="60" t="s">
        <v>1118</v>
      </c>
      <c r="J1036" s="62">
        <v>8472.4</v>
      </c>
      <c r="K1036" s="62">
        <v>0</v>
      </c>
      <c r="L1036" s="64">
        <v>8472.4</v>
      </c>
      <c r="M1036" s="82" t="str">
        <f t="shared" si="84"/>
        <v>DI</v>
      </c>
      <c r="N1036" s="82" t="s">
        <v>971</v>
      </c>
      <c r="P1036" s="75">
        <f>VLOOKUP(F1036,[1]!REGTEaflewerdatum,4,0)</f>
        <v>41666</v>
      </c>
      <c r="Q1036" s="91">
        <f t="shared" si="81"/>
        <v>41668</v>
      </c>
      <c r="R1036" s="92" t="s">
        <v>327</v>
      </c>
      <c r="S1036" s="93">
        <v>41689</v>
      </c>
      <c r="T1036" s="94">
        <f t="shared" si="82"/>
        <v>41698</v>
      </c>
      <c r="U1036" s="80">
        <f t="shared" si="83"/>
        <v>30</v>
      </c>
      <c r="W1036" s="95">
        <f t="shared" ref="W1036:W1099" si="85">B1036+U1036</f>
        <v>30</v>
      </c>
    </row>
    <row r="1037" spans="1:23" hidden="1" x14ac:dyDescent="0.5">
      <c r="A1037" s="105" t="s">
        <v>1255</v>
      </c>
      <c r="B1037" s="63"/>
      <c r="C1037" s="60" t="s">
        <v>10</v>
      </c>
      <c r="D1037" s="61">
        <v>15646</v>
      </c>
      <c r="E1037" s="61"/>
      <c r="F1037" s="61">
        <v>3303</v>
      </c>
      <c r="G1037" s="63">
        <v>41668</v>
      </c>
      <c r="H1037" s="63">
        <v>41666</v>
      </c>
      <c r="I1037" s="60" t="s">
        <v>1118</v>
      </c>
      <c r="J1037" s="62">
        <v>1039.5</v>
      </c>
      <c r="K1037" s="62">
        <v>0</v>
      </c>
      <c r="L1037" s="64">
        <v>1039.5</v>
      </c>
      <c r="M1037" s="82" t="str">
        <f t="shared" si="84"/>
        <v>DI</v>
      </c>
      <c r="N1037" s="82" t="s">
        <v>971</v>
      </c>
      <c r="P1037" s="75">
        <f>VLOOKUP(F1037,[1]!REGTEaflewerdatum,4,0)</f>
        <v>41666</v>
      </c>
      <c r="Q1037" s="91">
        <f t="shared" si="81"/>
        <v>41668</v>
      </c>
      <c r="R1037" s="92" t="s">
        <v>327</v>
      </c>
      <c r="S1037" s="93">
        <v>41689</v>
      </c>
      <c r="T1037" s="94">
        <f t="shared" si="82"/>
        <v>41698</v>
      </c>
      <c r="U1037" s="80">
        <f t="shared" si="83"/>
        <v>30</v>
      </c>
      <c r="W1037" s="95">
        <f t="shared" si="85"/>
        <v>30</v>
      </c>
    </row>
    <row r="1038" spans="1:23" hidden="1" x14ac:dyDescent="0.5">
      <c r="A1038" s="105" t="s">
        <v>1256</v>
      </c>
      <c r="B1038" s="63"/>
      <c r="C1038" s="60" t="s">
        <v>10</v>
      </c>
      <c r="D1038" s="61">
        <v>15644</v>
      </c>
      <c r="E1038" s="61"/>
      <c r="F1038" s="61">
        <v>3312</v>
      </c>
      <c r="G1038" s="63">
        <v>41668</v>
      </c>
      <c r="H1038" s="63">
        <v>41667</v>
      </c>
      <c r="I1038" s="60" t="s">
        <v>1121</v>
      </c>
      <c r="J1038" s="62">
        <v>1991.3</v>
      </c>
      <c r="K1038" s="62">
        <v>0</v>
      </c>
      <c r="L1038" s="64">
        <v>1991.3</v>
      </c>
      <c r="M1038" s="82" t="str">
        <f t="shared" si="84"/>
        <v>DI</v>
      </c>
      <c r="N1038" s="82" t="s">
        <v>971</v>
      </c>
      <c r="P1038" s="75">
        <f>VLOOKUP(F1038,[1]!REGTEaflewerdatum,4,0)</f>
        <v>41666</v>
      </c>
      <c r="Q1038" s="91">
        <f t="shared" si="81"/>
        <v>41668</v>
      </c>
      <c r="R1038" s="92" t="s">
        <v>329</v>
      </c>
      <c r="S1038" s="93">
        <f>G1038</f>
        <v>41668</v>
      </c>
      <c r="T1038" s="94">
        <f t="shared" si="82"/>
        <v>41675</v>
      </c>
      <c r="U1038" s="80">
        <f t="shared" si="83"/>
        <v>7</v>
      </c>
      <c r="W1038" s="95">
        <f t="shared" si="85"/>
        <v>7</v>
      </c>
    </row>
    <row r="1039" spans="1:23" hidden="1" x14ac:dyDescent="0.5">
      <c r="A1039" s="105" t="s">
        <v>346</v>
      </c>
      <c r="B1039" s="63"/>
      <c r="C1039" s="60" t="s">
        <v>10</v>
      </c>
      <c r="D1039" s="61">
        <v>15650</v>
      </c>
      <c r="E1039" s="61"/>
      <c r="F1039" s="61">
        <v>3304</v>
      </c>
      <c r="G1039" s="63">
        <v>41668</v>
      </c>
      <c r="H1039" s="63">
        <v>41666</v>
      </c>
      <c r="I1039" s="60" t="s">
        <v>1156</v>
      </c>
      <c r="J1039" s="62">
        <v>5156.41</v>
      </c>
      <c r="K1039" s="62">
        <v>721.89</v>
      </c>
      <c r="L1039" s="64">
        <v>5878.3</v>
      </c>
      <c r="M1039" s="82" t="str">
        <f t="shared" si="84"/>
        <v>DI</v>
      </c>
      <c r="N1039" s="82" t="s">
        <v>971</v>
      </c>
      <c r="P1039" s="75">
        <f>VLOOKUP(F1039,[1]!REGTEaflewerdatum,4,0)</f>
        <v>41667</v>
      </c>
      <c r="Q1039" s="91">
        <f t="shared" si="81"/>
        <v>41668</v>
      </c>
      <c r="R1039" s="92" t="s">
        <v>327</v>
      </c>
      <c r="S1039" s="93">
        <f>G1039+7</f>
        <v>41675</v>
      </c>
      <c r="T1039" s="94">
        <f t="shared" si="82"/>
        <v>41670</v>
      </c>
      <c r="U1039" s="80">
        <f t="shared" si="83"/>
        <v>2</v>
      </c>
      <c r="W1039" s="95">
        <f t="shared" si="85"/>
        <v>2</v>
      </c>
    </row>
    <row r="1040" spans="1:23" x14ac:dyDescent="0.5">
      <c r="A1040" s="135">
        <v>1210611813</v>
      </c>
      <c r="B1040" s="124"/>
      <c r="C1040" s="60" t="s">
        <v>10</v>
      </c>
      <c r="D1040" s="61">
        <v>15648</v>
      </c>
      <c r="E1040" s="61"/>
      <c r="F1040" s="61">
        <v>3295</v>
      </c>
      <c r="G1040" s="63">
        <v>41668</v>
      </c>
      <c r="H1040" s="63">
        <v>41666</v>
      </c>
      <c r="I1040" s="60" t="s">
        <v>1105</v>
      </c>
      <c r="J1040" s="62">
        <v>25941.18</v>
      </c>
      <c r="K1040" s="62">
        <v>3631.77</v>
      </c>
      <c r="L1040" s="64">
        <v>29572.95</v>
      </c>
      <c r="M1040" s="82" t="str">
        <f t="shared" si="84"/>
        <v>DS</v>
      </c>
      <c r="N1040" s="82" t="s">
        <v>971</v>
      </c>
      <c r="P1040" s="75">
        <f>VLOOKUP(F1040,[1]!REGTEaflewerdatum,4,0)</f>
        <v>41666</v>
      </c>
      <c r="Q1040" s="91">
        <f t="shared" si="81"/>
        <v>41668</v>
      </c>
      <c r="T1040" s="94">
        <f t="shared" si="82"/>
        <v>41698</v>
      </c>
      <c r="U1040" s="80">
        <f t="shared" si="83"/>
        <v>30</v>
      </c>
      <c r="W1040" s="95">
        <f t="shared" si="85"/>
        <v>30</v>
      </c>
    </row>
    <row r="1041" spans="1:23" x14ac:dyDescent="0.5">
      <c r="A1041" s="135">
        <v>1210611813</v>
      </c>
      <c r="B1041" s="63">
        <v>41677</v>
      </c>
      <c r="C1041" s="60" t="s">
        <v>15</v>
      </c>
      <c r="D1041" s="61">
        <v>16038</v>
      </c>
      <c r="E1041" s="61"/>
      <c r="F1041" s="61">
        <v>741156</v>
      </c>
      <c r="G1041" s="63">
        <v>41668</v>
      </c>
      <c r="H1041" s="63">
        <v>41666</v>
      </c>
      <c r="I1041" s="60" t="s">
        <v>1105</v>
      </c>
      <c r="J1041" s="62">
        <v>-60.02</v>
      </c>
      <c r="K1041" s="62">
        <v>-8.4</v>
      </c>
      <c r="L1041" s="64">
        <v>-68.42</v>
      </c>
      <c r="M1041" s="82" t="str">
        <f t="shared" si="84"/>
        <v>DS</v>
      </c>
      <c r="P1041" s="75" t="e">
        <f>VLOOKUP(F1041,[1]!REGTEaflewerdatum,4,0)</f>
        <v>#N/A</v>
      </c>
      <c r="Q1041" s="91" t="e">
        <f t="shared" si="81"/>
        <v>#N/A</v>
      </c>
      <c r="T1041" s="94">
        <f t="shared" si="82"/>
        <v>41698</v>
      </c>
      <c r="U1041" s="80">
        <f t="shared" si="83"/>
        <v>30</v>
      </c>
      <c r="W1041" s="95">
        <f t="shared" si="85"/>
        <v>41707</v>
      </c>
    </row>
    <row r="1042" spans="1:23" x14ac:dyDescent="0.5">
      <c r="A1042" s="135">
        <v>1210611813</v>
      </c>
      <c r="B1042" s="63">
        <v>41677</v>
      </c>
      <c r="C1042" s="60" t="s">
        <v>15</v>
      </c>
      <c r="D1042" s="61">
        <v>16039</v>
      </c>
      <c r="E1042" s="61"/>
      <c r="F1042" s="61">
        <v>741157</v>
      </c>
      <c r="G1042" s="63">
        <v>41668</v>
      </c>
      <c r="H1042" s="63">
        <v>41666</v>
      </c>
      <c r="I1042" s="60" t="s">
        <v>1105</v>
      </c>
      <c r="J1042" s="62">
        <v>-2615</v>
      </c>
      <c r="K1042" s="62">
        <v>-366.1</v>
      </c>
      <c r="L1042" s="64">
        <v>-2981.1</v>
      </c>
      <c r="M1042" s="82" t="str">
        <f t="shared" si="84"/>
        <v>DS</v>
      </c>
      <c r="P1042" s="75" t="e">
        <f>VLOOKUP(F1042,[1]!REGTEaflewerdatum,4,0)</f>
        <v>#N/A</v>
      </c>
      <c r="Q1042" s="91" t="e">
        <f t="shared" si="81"/>
        <v>#N/A</v>
      </c>
      <c r="T1042" s="94">
        <f t="shared" si="82"/>
        <v>41698</v>
      </c>
      <c r="U1042" s="80">
        <f t="shared" si="83"/>
        <v>30</v>
      </c>
      <c r="W1042" s="95">
        <f t="shared" si="85"/>
        <v>41707</v>
      </c>
    </row>
    <row r="1043" spans="1:23" x14ac:dyDescent="0.5">
      <c r="A1043" s="105" t="s">
        <v>345</v>
      </c>
      <c r="B1043" s="63">
        <v>41670</v>
      </c>
      <c r="C1043" s="60" t="s">
        <v>10</v>
      </c>
      <c r="D1043" s="61">
        <v>15649</v>
      </c>
      <c r="E1043" s="61"/>
      <c r="F1043" s="61">
        <v>3308</v>
      </c>
      <c r="G1043" s="63">
        <v>41668</v>
      </c>
      <c r="H1043" s="63">
        <v>41667</v>
      </c>
      <c r="I1043" s="60" t="s">
        <v>1166</v>
      </c>
      <c r="J1043" s="62">
        <v>2912.16</v>
      </c>
      <c r="K1043" s="62">
        <v>92.84</v>
      </c>
      <c r="L1043" s="64">
        <v>3005</v>
      </c>
      <c r="M1043" s="82" t="str">
        <f t="shared" si="84"/>
        <v>DS</v>
      </c>
      <c r="N1043" s="82" t="s">
        <v>971</v>
      </c>
      <c r="P1043" s="75">
        <f>VLOOKUP(F1043,[1]!REGTEaflewerdatum,4,0)</f>
        <v>41667</v>
      </c>
      <c r="Q1043" s="91">
        <f t="shared" si="81"/>
        <v>41668</v>
      </c>
      <c r="T1043" s="94">
        <f t="shared" si="82"/>
        <v>41698</v>
      </c>
      <c r="U1043" s="80">
        <f t="shared" si="83"/>
        <v>30</v>
      </c>
      <c r="W1043" s="95">
        <f t="shared" si="85"/>
        <v>41700</v>
      </c>
    </row>
    <row r="1044" spans="1:23" x14ac:dyDescent="0.5">
      <c r="A1044" s="105">
        <v>895843</v>
      </c>
      <c r="B1044" s="124"/>
      <c r="C1044" s="60" t="s">
        <v>10</v>
      </c>
      <c r="D1044" s="61">
        <v>15645</v>
      </c>
      <c r="E1044" s="61"/>
      <c r="F1044" s="61">
        <v>3313</v>
      </c>
      <c r="G1044" s="63">
        <v>41668</v>
      </c>
      <c r="H1044" s="63">
        <v>41667</v>
      </c>
      <c r="I1044" s="60" t="s">
        <v>1112</v>
      </c>
      <c r="J1044" s="62">
        <v>957.6</v>
      </c>
      <c r="K1044" s="62">
        <v>134.06</v>
      </c>
      <c r="L1044" s="64">
        <v>1091.6600000000001</v>
      </c>
      <c r="M1044" s="82" t="str">
        <f t="shared" si="84"/>
        <v>DS</v>
      </c>
      <c r="N1044" s="82" t="s">
        <v>971</v>
      </c>
      <c r="P1044" s="75">
        <f>VLOOKUP(F1044,[1]!REGTEaflewerdatum,4,0)</f>
        <v>41666</v>
      </c>
      <c r="Q1044" s="91">
        <f t="shared" si="81"/>
        <v>41668</v>
      </c>
      <c r="T1044" s="94">
        <f t="shared" si="82"/>
        <v>41698</v>
      </c>
      <c r="U1044" s="80">
        <f t="shared" si="83"/>
        <v>30</v>
      </c>
      <c r="W1044" s="95">
        <f t="shared" si="85"/>
        <v>30</v>
      </c>
    </row>
    <row r="1045" spans="1:23" x14ac:dyDescent="0.5">
      <c r="A1045" s="105">
        <v>895843</v>
      </c>
      <c r="B1045" s="63"/>
      <c r="C1045" s="60" t="s">
        <v>15</v>
      </c>
      <c r="D1045" s="61">
        <v>16037</v>
      </c>
      <c r="E1045" s="61"/>
      <c r="F1045" s="61">
        <v>741155</v>
      </c>
      <c r="G1045" s="63">
        <v>41668</v>
      </c>
      <c r="H1045" s="63">
        <v>41667</v>
      </c>
      <c r="I1045" s="60" t="s">
        <v>1112</v>
      </c>
      <c r="J1045" s="62">
        <v>-380.34</v>
      </c>
      <c r="K1045" s="62">
        <v>-53.25</v>
      </c>
      <c r="L1045" s="64">
        <v>-433.59</v>
      </c>
      <c r="M1045" s="82" t="str">
        <f t="shared" si="84"/>
        <v>DS</v>
      </c>
      <c r="P1045" s="75" t="e">
        <f>VLOOKUP(F1045,[1]!REGTEaflewerdatum,4,0)</f>
        <v>#N/A</v>
      </c>
      <c r="Q1045" s="91" t="e">
        <f t="shared" si="81"/>
        <v>#N/A</v>
      </c>
      <c r="T1045" s="94">
        <f t="shared" si="82"/>
        <v>41698</v>
      </c>
      <c r="U1045" s="80">
        <f t="shared" si="83"/>
        <v>30</v>
      </c>
      <c r="W1045" s="95">
        <f t="shared" si="85"/>
        <v>30</v>
      </c>
    </row>
    <row r="1046" spans="1:23" hidden="1" x14ac:dyDescent="0.5">
      <c r="A1046" s="136" t="s">
        <v>1257</v>
      </c>
      <c r="B1046" s="63"/>
      <c r="C1046" s="60" t="s">
        <v>10</v>
      </c>
      <c r="D1046" s="61">
        <v>15658</v>
      </c>
      <c r="E1046" s="61"/>
      <c r="F1046" s="61">
        <v>3315</v>
      </c>
      <c r="G1046" s="63">
        <v>41669</v>
      </c>
      <c r="H1046" s="63">
        <v>41667</v>
      </c>
      <c r="I1046" s="60" t="s">
        <v>1154</v>
      </c>
      <c r="J1046" s="62">
        <v>525</v>
      </c>
      <c r="K1046" s="62">
        <v>0</v>
      </c>
      <c r="L1046" s="64">
        <v>525</v>
      </c>
      <c r="M1046" s="82" t="str">
        <f t="shared" si="84"/>
        <v>DI</v>
      </c>
      <c r="N1046" s="82" t="s">
        <v>971</v>
      </c>
      <c r="P1046" s="75">
        <f>VLOOKUP(F1046,[1]!REGTEaflewerdatum,4,0)</f>
        <v>41667</v>
      </c>
      <c r="Q1046" s="91">
        <f t="shared" si="81"/>
        <v>41669</v>
      </c>
      <c r="R1046" s="92" t="s">
        <v>329</v>
      </c>
      <c r="S1046" s="93">
        <f>G1046</f>
        <v>41669</v>
      </c>
      <c r="T1046" s="94">
        <f t="shared" si="82"/>
        <v>41671</v>
      </c>
      <c r="U1046" s="80">
        <f t="shared" si="83"/>
        <v>2</v>
      </c>
      <c r="W1046" s="95">
        <f t="shared" si="85"/>
        <v>2</v>
      </c>
    </row>
    <row r="1047" spans="1:23" hidden="1" x14ac:dyDescent="0.5">
      <c r="A1047" s="136" t="s">
        <v>1258</v>
      </c>
      <c r="B1047" s="63"/>
      <c r="C1047" s="60" t="s">
        <v>10</v>
      </c>
      <c r="D1047" s="61">
        <v>15660</v>
      </c>
      <c r="E1047" s="61"/>
      <c r="F1047" s="61">
        <v>3314</v>
      </c>
      <c r="G1047" s="63">
        <v>41669</v>
      </c>
      <c r="H1047" s="63">
        <v>41667</v>
      </c>
      <c r="I1047" s="60" t="s">
        <v>1154</v>
      </c>
      <c r="J1047" s="62">
        <v>1600</v>
      </c>
      <c r="K1047" s="62">
        <v>0</v>
      </c>
      <c r="L1047" s="64">
        <v>1600</v>
      </c>
      <c r="M1047" s="82" t="str">
        <f t="shared" si="84"/>
        <v>DI</v>
      </c>
      <c r="N1047" s="82" t="s">
        <v>971</v>
      </c>
      <c r="P1047" s="75">
        <f>VLOOKUP(F1047,[1]!REGTEaflewerdatum,4,0)</f>
        <v>41667</v>
      </c>
      <c r="Q1047" s="91">
        <f t="shared" si="81"/>
        <v>41669</v>
      </c>
      <c r="R1047" s="92" t="s">
        <v>329</v>
      </c>
      <c r="S1047" s="93">
        <f>G1047</f>
        <v>41669</v>
      </c>
      <c r="T1047" s="94">
        <f t="shared" si="82"/>
        <v>41671</v>
      </c>
      <c r="U1047" s="80">
        <f t="shared" si="83"/>
        <v>2</v>
      </c>
      <c r="W1047" s="95">
        <f t="shared" si="85"/>
        <v>2</v>
      </c>
    </row>
    <row r="1048" spans="1:23" hidden="1" x14ac:dyDescent="0.5">
      <c r="A1048" s="136" t="s">
        <v>1259</v>
      </c>
      <c r="B1048" s="63"/>
      <c r="C1048" s="60" t="s">
        <v>10</v>
      </c>
      <c r="D1048" s="61">
        <v>15659</v>
      </c>
      <c r="E1048" s="61"/>
      <c r="F1048" s="61">
        <v>3319</v>
      </c>
      <c r="G1048" s="63">
        <v>41669</v>
      </c>
      <c r="H1048" s="63">
        <v>41667</v>
      </c>
      <c r="I1048" s="60" t="s">
        <v>1154</v>
      </c>
      <c r="J1048" s="62">
        <v>1755</v>
      </c>
      <c r="K1048" s="62">
        <v>0</v>
      </c>
      <c r="L1048" s="64">
        <v>1755</v>
      </c>
      <c r="M1048" s="82" t="str">
        <f t="shared" si="84"/>
        <v>DI</v>
      </c>
      <c r="N1048" s="82" t="s">
        <v>971</v>
      </c>
      <c r="P1048" s="75">
        <f>VLOOKUP(F1048,[1]!REGTEaflewerdatum,4,0)</f>
        <v>41670</v>
      </c>
      <c r="Q1048" s="91">
        <f t="shared" si="81"/>
        <v>41669</v>
      </c>
      <c r="R1048" s="92" t="s">
        <v>329</v>
      </c>
      <c r="S1048" s="93">
        <f>G1048</f>
        <v>41669</v>
      </c>
      <c r="T1048" s="94">
        <f t="shared" si="82"/>
        <v>41671</v>
      </c>
      <c r="U1048" s="80">
        <f t="shared" si="83"/>
        <v>2</v>
      </c>
      <c r="W1048" s="95">
        <f t="shared" si="85"/>
        <v>2</v>
      </c>
    </row>
    <row r="1049" spans="1:23" hidden="1" x14ac:dyDescent="0.5">
      <c r="A1049" s="136" t="s">
        <v>1260</v>
      </c>
      <c r="B1049" s="63"/>
      <c r="C1049" s="60" t="s">
        <v>10</v>
      </c>
      <c r="D1049" s="61">
        <v>15666</v>
      </c>
      <c r="E1049" s="61"/>
      <c r="F1049" s="61">
        <v>3316</v>
      </c>
      <c r="G1049" s="63">
        <v>41669</v>
      </c>
      <c r="H1049" s="63">
        <v>41668</v>
      </c>
      <c r="I1049" s="60" t="s">
        <v>1173</v>
      </c>
      <c r="J1049" s="62">
        <v>1090</v>
      </c>
      <c r="K1049" s="62">
        <v>0</v>
      </c>
      <c r="L1049" s="64">
        <v>1090</v>
      </c>
      <c r="M1049" s="82" t="str">
        <f t="shared" si="84"/>
        <v>DI</v>
      </c>
      <c r="N1049" s="82" t="s">
        <v>971</v>
      </c>
      <c r="P1049" s="75">
        <f>VLOOKUP(F1049,[1]!REGTEaflewerdatum,4,0)</f>
        <v>41668</v>
      </c>
      <c r="Q1049" s="91">
        <f t="shared" si="81"/>
        <v>41669</v>
      </c>
      <c r="R1049" s="92" t="s">
        <v>327</v>
      </c>
      <c r="S1049" s="93">
        <v>41682</v>
      </c>
      <c r="T1049" s="94">
        <f t="shared" si="82"/>
        <v>41670</v>
      </c>
      <c r="U1049" s="80">
        <f t="shared" si="83"/>
        <v>1</v>
      </c>
      <c r="W1049" s="95">
        <f t="shared" si="85"/>
        <v>1</v>
      </c>
    </row>
    <row r="1050" spans="1:23" x14ac:dyDescent="0.5">
      <c r="A1050" s="136" t="s">
        <v>350</v>
      </c>
      <c r="B1050" s="63">
        <v>41670</v>
      </c>
      <c r="C1050" s="60" t="s">
        <v>10</v>
      </c>
      <c r="D1050" s="61">
        <v>15663</v>
      </c>
      <c r="E1050" s="61"/>
      <c r="F1050" s="61">
        <v>3310</v>
      </c>
      <c r="G1050" s="63">
        <v>41669</v>
      </c>
      <c r="H1050" s="63">
        <v>41667</v>
      </c>
      <c r="I1050" s="60" t="s">
        <v>1107</v>
      </c>
      <c r="J1050" s="62">
        <v>1942.28</v>
      </c>
      <c r="K1050" s="62">
        <v>271.95</v>
      </c>
      <c r="L1050" s="64">
        <v>2214.23</v>
      </c>
      <c r="M1050" s="82" t="str">
        <f t="shared" si="84"/>
        <v>DS</v>
      </c>
      <c r="N1050" s="82" t="s">
        <v>971</v>
      </c>
      <c r="P1050" s="75">
        <f>VLOOKUP(F1050,[1]!REGTEaflewerdatum,4,0)</f>
        <v>41666</v>
      </c>
      <c r="Q1050" s="91">
        <f t="shared" si="81"/>
        <v>41669</v>
      </c>
      <c r="T1050" s="94">
        <f t="shared" si="82"/>
        <v>41699</v>
      </c>
      <c r="U1050" s="80">
        <f t="shared" si="83"/>
        <v>30</v>
      </c>
      <c r="W1050" s="95">
        <f t="shared" si="85"/>
        <v>41700</v>
      </c>
    </row>
    <row r="1051" spans="1:23" x14ac:dyDescent="0.5">
      <c r="A1051" s="136" t="s">
        <v>351</v>
      </c>
      <c r="B1051" s="63">
        <v>41670</v>
      </c>
      <c r="C1051" s="60" t="s">
        <v>10</v>
      </c>
      <c r="D1051" s="61">
        <v>15664</v>
      </c>
      <c r="E1051" s="61"/>
      <c r="F1051" s="61">
        <v>3310</v>
      </c>
      <c r="G1051" s="63">
        <v>41669</v>
      </c>
      <c r="H1051" s="63">
        <v>41667</v>
      </c>
      <c r="I1051" s="60" t="s">
        <v>1107</v>
      </c>
      <c r="J1051" s="62">
        <v>1593.75</v>
      </c>
      <c r="K1051" s="62">
        <v>223.13</v>
      </c>
      <c r="L1051" s="64">
        <v>1816.88</v>
      </c>
      <c r="M1051" s="82" t="str">
        <f t="shared" si="84"/>
        <v>DS</v>
      </c>
      <c r="N1051" s="82" t="s">
        <v>971</v>
      </c>
      <c r="P1051" s="75">
        <f>VLOOKUP(F1051,[1]!REGTEaflewerdatum,4,0)</f>
        <v>41666</v>
      </c>
      <c r="Q1051" s="91">
        <f t="shared" si="81"/>
        <v>41669</v>
      </c>
      <c r="T1051" s="94">
        <f t="shared" si="82"/>
        <v>41699</v>
      </c>
      <c r="U1051" s="80">
        <f t="shared" si="83"/>
        <v>30</v>
      </c>
      <c r="W1051" s="95">
        <f t="shared" si="85"/>
        <v>41700</v>
      </c>
    </row>
    <row r="1052" spans="1:23" x14ac:dyDescent="0.5">
      <c r="A1052" s="136" t="s">
        <v>352</v>
      </c>
      <c r="B1052" s="63">
        <v>41670</v>
      </c>
      <c r="C1052" s="60" t="s">
        <v>10</v>
      </c>
      <c r="D1052" s="61">
        <v>15661</v>
      </c>
      <c r="E1052" s="61"/>
      <c r="F1052" s="61">
        <v>3310</v>
      </c>
      <c r="G1052" s="63">
        <v>41669</v>
      </c>
      <c r="H1052" s="63">
        <v>41667</v>
      </c>
      <c r="I1052" s="60" t="s">
        <v>1107</v>
      </c>
      <c r="J1052" s="62">
        <v>75.900000000000006</v>
      </c>
      <c r="K1052" s="62">
        <v>10.63</v>
      </c>
      <c r="L1052" s="64">
        <v>86.53</v>
      </c>
      <c r="M1052" s="82" t="str">
        <f t="shared" si="84"/>
        <v>DS</v>
      </c>
      <c r="N1052" s="82" t="s">
        <v>971</v>
      </c>
      <c r="P1052" s="75">
        <f>VLOOKUP(F1052,[1]!REGTEaflewerdatum,4,0)</f>
        <v>41666</v>
      </c>
      <c r="Q1052" s="91">
        <f t="shared" si="81"/>
        <v>41669</v>
      </c>
      <c r="T1052" s="94">
        <f t="shared" si="82"/>
        <v>41699</v>
      </c>
      <c r="U1052" s="80">
        <f t="shared" si="83"/>
        <v>30</v>
      </c>
      <c r="W1052" s="95">
        <f t="shared" si="85"/>
        <v>41700</v>
      </c>
    </row>
    <row r="1053" spans="1:23" x14ac:dyDescent="0.5">
      <c r="A1053" s="136" t="s">
        <v>353</v>
      </c>
      <c r="B1053" s="63">
        <v>41670</v>
      </c>
      <c r="C1053" s="60" t="s">
        <v>10</v>
      </c>
      <c r="D1053" s="61">
        <v>15662</v>
      </c>
      <c r="E1053" s="61"/>
      <c r="F1053" s="61">
        <v>3310</v>
      </c>
      <c r="G1053" s="63">
        <v>41669</v>
      </c>
      <c r="H1053" s="63">
        <v>41667</v>
      </c>
      <c r="I1053" s="60" t="s">
        <v>1107</v>
      </c>
      <c r="J1053" s="62">
        <v>181.4</v>
      </c>
      <c r="K1053" s="62">
        <v>25.39</v>
      </c>
      <c r="L1053" s="64">
        <v>206.79</v>
      </c>
      <c r="M1053" s="82" t="str">
        <f t="shared" si="84"/>
        <v>DS</v>
      </c>
      <c r="N1053" s="82" t="s">
        <v>971</v>
      </c>
      <c r="P1053" s="75">
        <f>VLOOKUP(F1053,[1]!REGTEaflewerdatum,4,0)</f>
        <v>41666</v>
      </c>
      <c r="Q1053" s="91">
        <f t="shared" si="81"/>
        <v>41669</v>
      </c>
      <c r="T1053" s="94">
        <f t="shared" si="82"/>
        <v>41699</v>
      </c>
      <c r="U1053" s="80">
        <f t="shared" si="83"/>
        <v>30</v>
      </c>
      <c r="W1053" s="95">
        <f t="shared" si="85"/>
        <v>41700</v>
      </c>
    </row>
    <row r="1054" spans="1:23" x14ac:dyDescent="0.5">
      <c r="A1054" s="105">
        <v>91193270</v>
      </c>
      <c r="B1054" s="63">
        <v>41670</v>
      </c>
      <c r="C1054" s="60" t="s">
        <v>10</v>
      </c>
      <c r="D1054" s="61">
        <v>15685</v>
      </c>
      <c r="E1054" s="61"/>
      <c r="F1054" s="61">
        <v>3266</v>
      </c>
      <c r="G1054" s="63">
        <v>41669</v>
      </c>
      <c r="H1054" s="63">
        <v>41667</v>
      </c>
      <c r="I1054" s="60" t="s">
        <v>1213</v>
      </c>
      <c r="J1054" s="62">
        <v>6857.28</v>
      </c>
      <c r="K1054" s="62">
        <v>966.63</v>
      </c>
      <c r="L1054" s="64">
        <v>7823.91</v>
      </c>
      <c r="M1054" s="82" t="str">
        <f t="shared" si="84"/>
        <v>DS</v>
      </c>
      <c r="N1054" s="82" t="s">
        <v>971</v>
      </c>
      <c r="P1054" s="75">
        <f>VLOOKUP(F1054,[1]!REGTEaflewerdatum,4,0)</f>
        <v>41666</v>
      </c>
      <c r="Q1054" s="91">
        <f t="shared" si="81"/>
        <v>41669</v>
      </c>
      <c r="T1054" s="94">
        <f t="shared" si="82"/>
        <v>41699</v>
      </c>
      <c r="U1054" s="80">
        <f t="shared" si="83"/>
        <v>30</v>
      </c>
      <c r="W1054" s="95">
        <f t="shared" si="85"/>
        <v>41700</v>
      </c>
    </row>
    <row r="1055" spans="1:23" x14ac:dyDescent="0.5">
      <c r="A1055" s="105">
        <v>895844</v>
      </c>
      <c r="B1055" s="124"/>
      <c r="C1055" s="60" t="s">
        <v>10</v>
      </c>
      <c r="D1055" s="61">
        <v>15665</v>
      </c>
      <c r="E1055" s="61"/>
      <c r="F1055" s="61">
        <v>3313</v>
      </c>
      <c r="G1055" s="63">
        <v>41669</v>
      </c>
      <c r="H1055" s="63">
        <v>41666</v>
      </c>
      <c r="I1055" s="60" t="s">
        <v>1112</v>
      </c>
      <c r="J1055" s="62">
        <v>782.23</v>
      </c>
      <c r="K1055" s="62">
        <v>109.51</v>
      </c>
      <c r="L1055" s="64">
        <v>891.74</v>
      </c>
      <c r="M1055" s="82" t="str">
        <f t="shared" si="84"/>
        <v>DS</v>
      </c>
      <c r="N1055" s="82" t="s">
        <v>971</v>
      </c>
      <c r="P1055" s="75">
        <f>VLOOKUP(F1055,[1]!REGTEaflewerdatum,4,0)</f>
        <v>41666</v>
      </c>
      <c r="Q1055" s="91">
        <f t="shared" si="81"/>
        <v>41669</v>
      </c>
      <c r="T1055" s="94">
        <f t="shared" si="82"/>
        <v>41699</v>
      </c>
      <c r="U1055" s="80">
        <f t="shared" si="83"/>
        <v>30</v>
      </c>
      <c r="W1055" s="95">
        <f t="shared" si="85"/>
        <v>30</v>
      </c>
    </row>
    <row r="1056" spans="1:23" x14ac:dyDescent="0.5">
      <c r="A1056" s="105">
        <v>895844</v>
      </c>
      <c r="B1056" s="63"/>
      <c r="C1056" s="60" t="s">
        <v>15</v>
      </c>
      <c r="D1056" s="61">
        <v>16036</v>
      </c>
      <c r="E1056" s="61"/>
      <c r="F1056" s="61">
        <v>741154</v>
      </c>
      <c r="G1056" s="63">
        <v>41669</v>
      </c>
      <c r="H1056" s="63">
        <v>41666</v>
      </c>
      <c r="I1056" s="60" t="s">
        <v>1112</v>
      </c>
      <c r="J1056" s="62">
        <v>-782.23</v>
      </c>
      <c r="K1056" s="62">
        <v>-109.51</v>
      </c>
      <c r="L1056" s="64">
        <v>-891.74</v>
      </c>
      <c r="M1056" s="82" t="str">
        <f t="shared" si="84"/>
        <v>DS</v>
      </c>
      <c r="P1056" s="75" t="e">
        <f>VLOOKUP(F1056,[1]!REGTEaflewerdatum,4,0)</f>
        <v>#N/A</v>
      </c>
      <c r="Q1056" s="91" t="e">
        <f t="shared" si="81"/>
        <v>#N/A</v>
      </c>
      <c r="T1056" s="94">
        <f t="shared" si="82"/>
        <v>41699</v>
      </c>
      <c r="U1056" s="80">
        <f t="shared" si="83"/>
        <v>30</v>
      </c>
      <c r="W1056" s="95">
        <f t="shared" si="85"/>
        <v>30</v>
      </c>
    </row>
    <row r="1057" spans="1:23" x14ac:dyDescent="0.5">
      <c r="A1057" s="105" t="s">
        <v>347</v>
      </c>
      <c r="B1057" s="124"/>
      <c r="C1057" s="60" t="s">
        <v>10</v>
      </c>
      <c r="D1057" s="61">
        <v>15651</v>
      </c>
      <c r="E1057" s="61"/>
      <c r="F1057" s="61">
        <v>3252</v>
      </c>
      <c r="G1057" s="63">
        <v>41669</v>
      </c>
      <c r="H1057" s="63">
        <v>41669</v>
      </c>
      <c r="I1057" s="60" t="s">
        <v>1161</v>
      </c>
      <c r="J1057" s="62">
        <v>19205.14</v>
      </c>
      <c r="K1057" s="62">
        <v>2159.31</v>
      </c>
      <c r="L1057" s="64">
        <v>21364.45</v>
      </c>
      <c r="M1057" s="82" t="str">
        <f t="shared" si="84"/>
        <v>DS</v>
      </c>
      <c r="N1057" s="82" t="s">
        <v>971</v>
      </c>
      <c r="P1057" s="75">
        <f>VLOOKUP(F1057,[1]!REGTEaflewerdatum,4,0)</f>
        <v>41662</v>
      </c>
      <c r="Q1057" s="91">
        <f t="shared" si="81"/>
        <v>41669</v>
      </c>
      <c r="T1057" s="94">
        <f t="shared" si="82"/>
        <v>41699</v>
      </c>
      <c r="U1057" s="80">
        <f t="shared" si="83"/>
        <v>30</v>
      </c>
      <c r="W1057" s="95">
        <f t="shared" si="85"/>
        <v>30</v>
      </c>
    </row>
    <row r="1058" spans="1:23" x14ac:dyDescent="0.5">
      <c r="A1058" s="135">
        <v>6038503477</v>
      </c>
      <c r="B1058" s="63">
        <v>41670</v>
      </c>
      <c r="C1058" s="60" t="s">
        <v>10</v>
      </c>
      <c r="D1058" s="61">
        <v>15654</v>
      </c>
      <c r="E1058" s="61"/>
      <c r="F1058" s="61">
        <v>3163</v>
      </c>
      <c r="G1058" s="63">
        <v>41669</v>
      </c>
      <c r="H1058" s="63">
        <v>41666</v>
      </c>
      <c r="I1058" s="60" t="s">
        <v>1109</v>
      </c>
      <c r="J1058" s="62">
        <v>219.04</v>
      </c>
      <c r="K1058" s="62">
        <v>18.57</v>
      </c>
      <c r="L1058" s="64">
        <v>237.61</v>
      </c>
      <c r="M1058" s="82" t="str">
        <f t="shared" si="84"/>
        <v>DS</v>
      </c>
      <c r="N1058" s="82" t="s">
        <v>971</v>
      </c>
      <c r="P1058" s="75">
        <f>VLOOKUP(F1058,[1]!REGTEaflewerdatum,4,0)</f>
        <v>0</v>
      </c>
      <c r="Q1058" s="91">
        <f t="shared" si="81"/>
        <v>41669</v>
      </c>
      <c r="T1058" s="94">
        <f t="shared" si="82"/>
        <v>41699</v>
      </c>
      <c r="U1058" s="80">
        <f t="shared" si="83"/>
        <v>30</v>
      </c>
      <c r="W1058" s="95">
        <f t="shared" si="85"/>
        <v>41700</v>
      </c>
    </row>
    <row r="1059" spans="1:23" x14ac:dyDescent="0.5">
      <c r="A1059" s="135">
        <v>6038547802</v>
      </c>
      <c r="B1059" s="63">
        <v>41670</v>
      </c>
      <c r="C1059" s="60" t="s">
        <v>10</v>
      </c>
      <c r="D1059" s="61">
        <v>15657</v>
      </c>
      <c r="E1059" s="61"/>
      <c r="F1059" s="61">
        <v>3163</v>
      </c>
      <c r="G1059" s="63">
        <v>41669</v>
      </c>
      <c r="H1059" s="63">
        <v>41668</v>
      </c>
      <c r="I1059" s="60" t="s">
        <v>1109</v>
      </c>
      <c r="J1059" s="62">
        <v>262.24</v>
      </c>
      <c r="K1059" s="62">
        <v>18.57</v>
      </c>
      <c r="L1059" s="64">
        <v>280.81</v>
      </c>
      <c r="M1059" s="82" t="str">
        <f t="shared" si="84"/>
        <v>DS</v>
      </c>
      <c r="N1059" s="82" t="s">
        <v>971</v>
      </c>
      <c r="P1059" s="75">
        <f>VLOOKUP(F1059,[1]!REGTEaflewerdatum,4,0)</f>
        <v>0</v>
      </c>
      <c r="Q1059" s="91">
        <f t="shared" si="81"/>
        <v>41669</v>
      </c>
      <c r="T1059" s="94">
        <f t="shared" si="82"/>
        <v>41699</v>
      </c>
      <c r="U1059" s="80">
        <f t="shared" si="83"/>
        <v>30</v>
      </c>
      <c r="W1059" s="95">
        <f t="shared" si="85"/>
        <v>41700</v>
      </c>
    </row>
    <row r="1060" spans="1:23" x14ac:dyDescent="0.5">
      <c r="A1060" s="105" t="s">
        <v>348</v>
      </c>
      <c r="B1060" s="63">
        <v>41670</v>
      </c>
      <c r="C1060" s="60" t="s">
        <v>10</v>
      </c>
      <c r="D1060" s="61">
        <v>15655</v>
      </c>
      <c r="E1060" s="61"/>
      <c r="F1060" s="61">
        <v>3311</v>
      </c>
      <c r="G1060" s="63">
        <v>41669</v>
      </c>
      <c r="H1060" s="63">
        <v>41666</v>
      </c>
      <c r="I1060" s="60" t="s">
        <v>1162</v>
      </c>
      <c r="J1060" s="62">
        <v>11492.74</v>
      </c>
      <c r="K1060" s="62">
        <v>1608.96</v>
      </c>
      <c r="L1060" s="64">
        <v>13101.7</v>
      </c>
      <c r="M1060" s="82" t="str">
        <f t="shared" si="84"/>
        <v>DS</v>
      </c>
      <c r="N1060" s="82" t="s">
        <v>971</v>
      </c>
      <c r="P1060" s="75">
        <f>VLOOKUP(F1060,[1]!REGTEaflewerdatum,4,0)</f>
        <v>41667</v>
      </c>
      <c r="Q1060" s="91">
        <f t="shared" si="81"/>
        <v>41669</v>
      </c>
      <c r="T1060" s="94">
        <f t="shared" si="82"/>
        <v>41699</v>
      </c>
      <c r="U1060" s="80">
        <f t="shared" si="83"/>
        <v>30</v>
      </c>
      <c r="W1060" s="95">
        <f t="shared" si="85"/>
        <v>41700</v>
      </c>
    </row>
    <row r="1061" spans="1:23" x14ac:dyDescent="0.5">
      <c r="A1061" s="105" t="s">
        <v>348</v>
      </c>
      <c r="B1061" s="63"/>
      <c r="C1061" s="60" t="s">
        <v>15</v>
      </c>
      <c r="D1061" s="61">
        <v>15667</v>
      </c>
      <c r="E1061" s="61"/>
      <c r="F1061" s="61">
        <v>3311</v>
      </c>
      <c r="G1061" s="63">
        <v>41669</v>
      </c>
      <c r="H1061" s="63">
        <v>41666</v>
      </c>
      <c r="I1061" s="60" t="s">
        <v>1162</v>
      </c>
      <c r="J1061" s="62">
        <v>-9.66</v>
      </c>
      <c r="K1061" s="62">
        <v>-1.35</v>
      </c>
      <c r="L1061" s="64">
        <v>-11.01</v>
      </c>
      <c r="M1061" s="82" t="str">
        <f t="shared" si="84"/>
        <v>DS</v>
      </c>
      <c r="P1061" s="75">
        <f>VLOOKUP(F1061,[1]!REGTEaflewerdatum,4,0)</f>
        <v>41667</v>
      </c>
      <c r="Q1061" s="91">
        <f t="shared" si="81"/>
        <v>41669</v>
      </c>
      <c r="T1061" s="94">
        <f t="shared" si="82"/>
        <v>41699</v>
      </c>
      <c r="U1061" s="80">
        <f t="shared" si="83"/>
        <v>30</v>
      </c>
      <c r="W1061" s="95">
        <f t="shared" si="85"/>
        <v>30</v>
      </c>
    </row>
    <row r="1062" spans="1:23" x14ac:dyDescent="0.5">
      <c r="A1062" s="105" t="s">
        <v>348</v>
      </c>
      <c r="B1062" s="63"/>
      <c r="C1062" s="60" t="s">
        <v>15</v>
      </c>
      <c r="D1062" s="61">
        <v>16128</v>
      </c>
      <c r="E1062" s="61"/>
      <c r="F1062" s="61">
        <v>741167</v>
      </c>
      <c r="G1062" s="63">
        <v>41669</v>
      </c>
      <c r="H1062" s="63">
        <v>41666</v>
      </c>
      <c r="I1062" s="60" t="s">
        <v>1162</v>
      </c>
      <c r="J1062" s="62">
        <v>-167.53</v>
      </c>
      <c r="K1062" s="62">
        <v>-23.45</v>
      </c>
      <c r="L1062" s="64">
        <v>-190.98</v>
      </c>
      <c r="M1062" s="82" t="str">
        <f t="shared" si="84"/>
        <v>DS</v>
      </c>
      <c r="P1062" s="75" t="e">
        <f>VLOOKUP(F1062,[1]!REGTEaflewerdatum,4,0)</f>
        <v>#N/A</v>
      </c>
      <c r="Q1062" s="91" t="e">
        <f t="shared" si="81"/>
        <v>#N/A</v>
      </c>
      <c r="T1062" s="94">
        <f t="shared" si="82"/>
        <v>41699</v>
      </c>
      <c r="U1062" s="80">
        <f t="shared" si="83"/>
        <v>30</v>
      </c>
      <c r="W1062" s="95">
        <f t="shared" si="85"/>
        <v>30</v>
      </c>
    </row>
    <row r="1063" spans="1:23" x14ac:dyDescent="0.5">
      <c r="A1063" s="105" t="s">
        <v>349</v>
      </c>
      <c r="B1063" s="63">
        <v>41670</v>
      </c>
      <c r="C1063" s="60" t="s">
        <v>10</v>
      </c>
      <c r="D1063" s="61">
        <v>15656</v>
      </c>
      <c r="E1063" s="61"/>
      <c r="F1063" s="61">
        <v>3311</v>
      </c>
      <c r="G1063" s="63">
        <v>41669</v>
      </c>
      <c r="H1063" s="63">
        <v>41667</v>
      </c>
      <c r="I1063" s="60" t="s">
        <v>1162</v>
      </c>
      <c r="J1063" s="62">
        <v>81.8</v>
      </c>
      <c r="K1063" s="62">
        <v>11.45</v>
      </c>
      <c r="L1063" s="64">
        <v>93.25</v>
      </c>
      <c r="M1063" s="82" t="str">
        <f t="shared" si="84"/>
        <v>DS</v>
      </c>
      <c r="N1063" s="82" t="s">
        <v>971</v>
      </c>
      <c r="P1063" s="75">
        <f>VLOOKUP(F1063,[1]!REGTEaflewerdatum,4,0)</f>
        <v>41667</v>
      </c>
      <c r="Q1063" s="91">
        <f t="shared" si="81"/>
        <v>41669</v>
      </c>
      <c r="T1063" s="94">
        <f t="shared" si="82"/>
        <v>41699</v>
      </c>
      <c r="U1063" s="80">
        <f t="shared" si="83"/>
        <v>30</v>
      </c>
      <c r="W1063" s="95">
        <f t="shared" si="85"/>
        <v>41700</v>
      </c>
    </row>
    <row r="1064" spans="1:23" x14ac:dyDescent="0.5">
      <c r="A1064" s="105">
        <v>268048</v>
      </c>
      <c r="B1064" s="124"/>
      <c r="C1064" s="60" t="s">
        <v>10</v>
      </c>
      <c r="D1064" s="61">
        <v>15668</v>
      </c>
      <c r="E1064" s="61"/>
      <c r="F1064" s="61">
        <v>3161</v>
      </c>
      <c r="G1064" s="63">
        <v>41669</v>
      </c>
      <c r="H1064" s="63">
        <v>41668</v>
      </c>
      <c r="I1064" s="60" t="s">
        <v>1114</v>
      </c>
      <c r="J1064" s="62">
        <v>261.18</v>
      </c>
      <c r="K1064" s="62">
        <v>18.3</v>
      </c>
      <c r="L1064" s="64">
        <v>279.48</v>
      </c>
      <c r="M1064" s="82" t="str">
        <f t="shared" si="84"/>
        <v>DS</v>
      </c>
      <c r="N1064" s="82" t="s">
        <v>971</v>
      </c>
      <c r="P1064" s="75">
        <f>VLOOKUP(F1064,[1]!REGTEaflewerdatum,4,0)</f>
        <v>41666</v>
      </c>
      <c r="Q1064" s="91">
        <f t="shared" si="81"/>
        <v>41669</v>
      </c>
      <c r="T1064" s="94">
        <f t="shared" si="82"/>
        <v>41699</v>
      </c>
      <c r="U1064" s="80">
        <f t="shared" si="83"/>
        <v>30</v>
      </c>
      <c r="W1064" s="95">
        <f t="shared" si="85"/>
        <v>30</v>
      </c>
    </row>
    <row r="1065" spans="1:23" hidden="1" x14ac:dyDescent="0.5">
      <c r="A1065" s="105">
        <v>732731</v>
      </c>
      <c r="B1065" s="63">
        <v>41670</v>
      </c>
      <c r="C1065" s="60" t="s">
        <v>10</v>
      </c>
      <c r="D1065" s="61">
        <v>15686</v>
      </c>
      <c r="E1065" s="61"/>
      <c r="F1065" s="61">
        <v>2919</v>
      </c>
      <c r="G1065" s="63">
        <v>41670</v>
      </c>
      <c r="H1065" s="63">
        <v>41669</v>
      </c>
      <c r="I1065" s="60" t="s">
        <v>1075</v>
      </c>
      <c r="J1065" s="62">
        <v>428.92</v>
      </c>
      <c r="K1065" s="62">
        <v>60.05</v>
      </c>
      <c r="L1065" s="64">
        <v>488.97</v>
      </c>
      <c r="M1065" s="82" t="str">
        <f t="shared" si="84"/>
        <v>DC</v>
      </c>
      <c r="N1065" s="82" t="s">
        <v>971</v>
      </c>
      <c r="P1065" s="75">
        <f>VLOOKUP(F1065,[1]!REGTEaflewerdatum,4,0)</f>
        <v>41666</v>
      </c>
      <c r="Q1065" s="91">
        <f t="shared" si="81"/>
        <v>41670</v>
      </c>
      <c r="T1065" s="94">
        <f t="shared" si="82"/>
        <v>41689</v>
      </c>
      <c r="U1065" s="80">
        <f t="shared" si="83"/>
        <v>19</v>
      </c>
      <c r="W1065" s="95">
        <f t="shared" si="85"/>
        <v>41689</v>
      </c>
    </row>
    <row r="1066" spans="1:23" hidden="1" x14ac:dyDescent="0.5">
      <c r="A1066" s="105">
        <v>732732</v>
      </c>
      <c r="B1066" s="63">
        <v>41670</v>
      </c>
      <c r="C1066" s="60" t="s">
        <v>10</v>
      </c>
      <c r="D1066" s="61">
        <v>15687</v>
      </c>
      <c r="E1066" s="61"/>
      <c r="F1066" s="61">
        <v>3322</v>
      </c>
      <c r="G1066" s="63">
        <v>41670</v>
      </c>
      <c r="H1066" s="63">
        <v>41669</v>
      </c>
      <c r="I1066" s="60" t="s">
        <v>1075</v>
      </c>
      <c r="J1066" s="62">
        <v>15195</v>
      </c>
      <c r="K1066" s="62">
        <v>0</v>
      </c>
      <c r="L1066" s="64">
        <v>15195</v>
      </c>
      <c r="M1066" s="82" t="str">
        <f t="shared" si="84"/>
        <v>DC</v>
      </c>
      <c r="N1066" s="82" t="s">
        <v>971</v>
      </c>
      <c r="P1066" s="75">
        <f>VLOOKUP(F1066,[1]!REGTEaflewerdatum,4,0)</f>
        <v>41670</v>
      </c>
      <c r="Q1066" s="91" t="str">
        <f t="shared" si="81"/>
        <v>ok</v>
      </c>
      <c r="T1066" s="94">
        <f t="shared" si="82"/>
        <v>41689</v>
      </c>
      <c r="U1066" s="80">
        <f t="shared" si="83"/>
        <v>19</v>
      </c>
      <c r="W1066" s="95">
        <f t="shared" si="85"/>
        <v>41689</v>
      </c>
    </row>
    <row r="1067" spans="1:23" hidden="1" x14ac:dyDescent="0.5">
      <c r="A1067" s="105">
        <v>732733</v>
      </c>
      <c r="B1067" s="63">
        <v>41670</v>
      </c>
      <c r="C1067" s="60" t="s">
        <v>10</v>
      </c>
      <c r="D1067" s="61">
        <v>15688</v>
      </c>
      <c r="E1067" s="61"/>
      <c r="F1067" s="61">
        <v>3324</v>
      </c>
      <c r="G1067" s="63">
        <v>41670</v>
      </c>
      <c r="H1067" s="63">
        <v>41669</v>
      </c>
      <c r="I1067" s="60" t="s">
        <v>1075</v>
      </c>
      <c r="J1067" s="62">
        <v>85206.97</v>
      </c>
      <c r="K1067" s="62">
        <v>10125.06</v>
      </c>
      <c r="L1067" s="64">
        <v>95332.03</v>
      </c>
      <c r="M1067" s="82" t="str">
        <f t="shared" si="84"/>
        <v>DC</v>
      </c>
      <c r="N1067" s="82" t="s">
        <v>971</v>
      </c>
      <c r="P1067" s="75">
        <f>VLOOKUP(F1067,[1]!REGTEaflewerdatum,4,0)</f>
        <v>41670</v>
      </c>
      <c r="Q1067" s="91" t="str">
        <f t="shared" si="81"/>
        <v>ok</v>
      </c>
      <c r="T1067" s="94">
        <f t="shared" si="82"/>
        <v>41689</v>
      </c>
      <c r="U1067" s="80">
        <f t="shared" si="83"/>
        <v>19</v>
      </c>
      <c r="W1067" s="95">
        <f t="shared" si="85"/>
        <v>41689</v>
      </c>
    </row>
    <row r="1068" spans="1:23" hidden="1" x14ac:dyDescent="0.5">
      <c r="A1068" s="105">
        <v>732733</v>
      </c>
      <c r="B1068" s="63"/>
      <c r="C1068" s="60" t="s">
        <v>15</v>
      </c>
      <c r="D1068" s="61">
        <v>15713</v>
      </c>
      <c r="E1068" s="61"/>
      <c r="F1068" s="61">
        <v>3324</v>
      </c>
      <c r="G1068" s="63">
        <v>41670</v>
      </c>
      <c r="H1068" s="63">
        <v>41669</v>
      </c>
      <c r="I1068" s="60" t="s">
        <v>1075</v>
      </c>
      <c r="J1068" s="62">
        <v>-193.99</v>
      </c>
      <c r="K1068" s="62">
        <v>-27.16</v>
      </c>
      <c r="L1068" s="64">
        <v>-221.15</v>
      </c>
      <c r="M1068" s="82" t="str">
        <f t="shared" si="84"/>
        <v>DC</v>
      </c>
      <c r="P1068" s="75">
        <f>VLOOKUP(F1068,[1]!REGTEaflewerdatum,4,0)</f>
        <v>41670</v>
      </c>
      <c r="Q1068" s="91" t="str">
        <f t="shared" si="81"/>
        <v>ok</v>
      </c>
      <c r="T1068" s="94">
        <f t="shared" si="82"/>
        <v>41689</v>
      </c>
      <c r="U1068" s="80">
        <f t="shared" si="83"/>
        <v>19</v>
      </c>
      <c r="W1068" s="95">
        <f t="shared" si="85"/>
        <v>19</v>
      </c>
    </row>
    <row r="1069" spans="1:23" hidden="1" x14ac:dyDescent="0.5">
      <c r="A1069" s="105">
        <v>732734</v>
      </c>
      <c r="B1069" s="63">
        <v>41670</v>
      </c>
      <c r="C1069" s="60" t="s">
        <v>10</v>
      </c>
      <c r="D1069" s="61">
        <v>15689</v>
      </c>
      <c r="E1069" s="61"/>
      <c r="F1069" s="61">
        <v>3273</v>
      </c>
      <c r="G1069" s="63">
        <v>41670</v>
      </c>
      <c r="H1069" s="63">
        <v>41669</v>
      </c>
      <c r="I1069" s="60" t="s">
        <v>1075</v>
      </c>
      <c r="J1069" s="62">
        <v>996.44</v>
      </c>
      <c r="K1069" s="62">
        <v>139.5</v>
      </c>
      <c r="L1069" s="64">
        <v>1135.94</v>
      </c>
      <c r="M1069" s="82" t="str">
        <f t="shared" si="84"/>
        <v>DC</v>
      </c>
      <c r="N1069" s="82" t="s">
        <v>971</v>
      </c>
      <c r="P1069" s="75">
        <f>VLOOKUP(F1069,[1]!REGTEaflewerdatum,4,0)</f>
        <v>41666</v>
      </c>
      <c r="Q1069" s="91">
        <f t="shared" si="81"/>
        <v>41670</v>
      </c>
      <c r="T1069" s="94">
        <f t="shared" si="82"/>
        <v>41689</v>
      </c>
      <c r="U1069" s="80">
        <f t="shared" si="83"/>
        <v>19</v>
      </c>
      <c r="W1069" s="95">
        <f t="shared" si="85"/>
        <v>41689</v>
      </c>
    </row>
    <row r="1070" spans="1:23" hidden="1" x14ac:dyDescent="0.5">
      <c r="A1070" s="105">
        <v>732735</v>
      </c>
      <c r="B1070" s="63">
        <v>41670</v>
      </c>
      <c r="C1070" s="60" t="s">
        <v>10</v>
      </c>
      <c r="D1070" s="61">
        <v>15690</v>
      </c>
      <c r="E1070" s="61"/>
      <c r="F1070" s="61">
        <v>3273</v>
      </c>
      <c r="G1070" s="63">
        <v>41670</v>
      </c>
      <c r="H1070" s="63">
        <v>41669</v>
      </c>
      <c r="I1070" s="60" t="s">
        <v>1075</v>
      </c>
      <c r="J1070" s="62">
        <v>3808.44</v>
      </c>
      <c r="K1070" s="62">
        <v>533.19000000000005</v>
      </c>
      <c r="L1070" s="64">
        <v>4341.63</v>
      </c>
      <c r="M1070" s="82" t="str">
        <f t="shared" si="84"/>
        <v>DC</v>
      </c>
      <c r="N1070" s="82" t="s">
        <v>971</v>
      </c>
      <c r="P1070" s="75">
        <f>VLOOKUP(F1070,[1]!REGTEaflewerdatum,4,0)</f>
        <v>41666</v>
      </c>
      <c r="Q1070" s="91">
        <f t="shared" si="81"/>
        <v>41670</v>
      </c>
      <c r="T1070" s="94">
        <f t="shared" si="82"/>
        <v>41689</v>
      </c>
      <c r="U1070" s="80">
        <f t="shared" si="83"/>
        <v>19</v>
      </c>
      <c r="W1070" s="95">
        <f t="shared" si="85"/>
        <v>41689</v>
      </c>
    </row>
    <row r="1071" spans="1:23" hidden="1" x14ac:dyDescent="0.5">
      <c r="A1071" s="105">
        <v>732736</v>
      </c>
      <c r="B1071" s="63">
        <v>41670</v>
      </c>
      <c r="C1071" s="60" t="s">
        <v>10</v>
      </c>
      <c r="D1071" s="61">
        <v>15691</v>
      </c>
      <c r="E1071" s="61"/>
      <c r="F1071" s="61">
        <v>3273</v>
      </c>
      <c r="G1071" s="63">
        <v>41670</v>
      </c>
      <c r="H1071" s="63">
        <v>41669</v>
      </c>
      <c r="I1071" s="60" t="s">
        <v>1075</v>
      </c>
      <c r="J1071" s="62">
        <v>538.52</v>
      </c>
      <c r="K1071" s="62">
        <v>75.400000000000006</v>
      </c>
      <c r="L1071" s="64">
        <v>613.91999999999996</v>
      </c>
      <c r="M1071" s="82" t="str">
        <f t="shared" si="84"/>
        <v>DC</v>
      </c>
      <c r="N1071" s="82" t="s">
        <v>971</v>
      </c>
      <c r="P1071" s="75">
        <f>VLOOKUP(F1071,[1]!REGTEaflewerdatum,4,0)</f>
        <v>41666</v>
      </c>
      <c r="Q1071" s="91">
        <f t="shared" si="81"/>
        <v>41670</v>
      </c>
      <c r="T1071" s="94">
        <f t="shared" si="82"/>
        <v>41689</v>
      </c>
      <c r="U1071" s="80">
        <f t="shared" si="83"/>
        <v>19</v>
      </c>
      <c r="W1071" s="95">
        <f t="shared" si="85"/>
        <v>41689</v>
      </c>
    </row>
    <row r="1072" spans="1:23" hidden="1" x14ac:dyDescent="0.5">
      <c r="A1072" s="105">
        <v>732737</v>
      </c>
      <c r="B1072" s="63">
        <v>41670</v>
      </c>
      <c r="C1072" s="60" t="s">
        <v>10</v>
      </c>
      <c r="D1072" s="61">
        <v>15692</v>
      </c>
      <c r="E1072" s="61"/>
      <c r="F1072" s="61">
        <v>3201</v>
      </c>
      <c r="G1072" s="63">
        <v>41670</v>
      </c>
      <c r="H1072" s="63">
        <v>41669</v>
      </c>
      <c r="I1072" s="60" t="s">
        <v>1075</v>
      </c>
      <c r="J1072" s="62">
        <v>4684.46</v>
      </c>
      <c r="K1072" s="62">
        <v>655.84</v>
      </c>
      <c r="L1072" s="64">
        <v>5340.3</v>
      </c>
      <c r="M1072" s="82" t="str">
        <f t="shared" si="84"/>
        <v>DC</v>
      </c>
      <c r="N1072" s="82" t="s">
        <v>971</v>
      </c>
      <c r="P1072" s="75">
        <f>VLOOKUP(F1072,[1]!REGTEaflewerdatum,4,0)</f>
        <v>41652</v>
      </c>
      <c r="Q1072" s="91">
        <f t="shared" si="81"/>
        <v>41670</v>
      </c>
      <c r="T1072" s="94">
        <f t="shared" si="82"/>
        <v>41689</v>
      </c>
      <c r="U1072" s="80">
        <f t="shared" si="83"/>
        <v>19</v>
      </c>
      <c r="W1072" s="95">
        <f t="shared" si="85"/>
        <v>41689</v>
      </c>
    </row>
    <row r="1073" spans="1:23" hidden="1" x14ac:dyDescent="0.5">
      <c r="A1073" s="105">
        <v>732737</v>
      </c>
      <c r="B1073" s="63"/>
      <c r="C1073" s="60" t="s">
        <v>15</v>
      </c>
      <c r="D1073" s="61">
        <v>15714</v>
      </c>
      <c r="E1073" s="61"/>
      <c r="F1073" s="61">
        <v>3201</v>
      </c>
      <c r="G1073" s="63">
        <v>41670</v>
      </c>
      <c r="H1073" s="63">
        <v>41669</v>
      </c>
      <c r="I1073" s="60" t="s">
        <v>1075</v>
      </c>
      <c r="J1073" s="62">
        <v>-23.29</v>
      </c>
      <c r="K1073" s="62">
        <v>-3.26</v>
      </c>
      <c r="L1073" s="64">
        <v>-26.55</v>
      </c>
      <c r="M1073" s="82" t="str">
        <f t="shared" si="84"/>
        <v>DC</v>
      </c>
      <c r="P1073" s="75">
        <f>VLOOKUP(F1073,[1]!REGTEaflewerdatum,4,0)</f>
        <v>41652</v>
      </c>
      <c r="Q1073" s="91">
        <f t="shared" si="81"/>
        <v>41670</v>
      </c>
      <c r="T1073" s="94">
        <f t="shared" si="82"/>
        <v>41689</v>
      </c>
      <c r="U1073" s="80">
        <f t="shared" si="83"/>
        <v>19</v>
      </c>
      <c r="W1073" s="95">
        <f t="shared" si="85"/>
        <v>19</v>
      </c>
    </row>
    <row r="1074" spans="1:23" hidden="1" x14ac:dyDescent="0.5">
      <c r="A1074" s="105">
        <v>732738</v>
      </c>
      <c r="B1074" s="63">
        <v>41670</v>
      </c>
      <c r="C1074" s="60" t="s">
        <v>10</v>
      </c>
      <c r="D1074" s="61">
        <v>15693</v>
      </c>
      <c r="E1074" s="61"/>
      <c r="F1074" s="61">
        <v>3273</v>
      </c>
      <c r="G1074" s="63">
        <v>41670</v>
      </c>
      <c r="H1074" s="63">
        <v>41669</v>
      </c>
      <c r="I1074" s="60" t="s">
        <v>1075</v>
      </c>
      <c r="J1074" s="62">
        <v>460.74</v>
      </c>
      <c r="K1074" s="62">
        <v>64.5</v>
      </c>
      <c r="L1074" s="64">
        <v>525.24</v>
      </c>
      <c r="M1074" s="82" t="str">
        <f t="shared" si="84"/>
        <v>DC</v>
      </c>
      <c r="N1074" s="82" t="s">
        <v>971</v>
      </c>
      <c r="P1074" s="75">
        <f>VLOOKUP(F1074,[1]!REGTEaflewerdatum,4,0)</f>
        <v>41666</v>
      </c>
      <c r="Q1074" s="91">
        <f t="shared" si="81"/>
        <v>41670</v>
      </c>
      <c r="T1074" s="94">
        <f t="shared" si="82"/>
        <v>41689</v>
      </c>
      <c r="U1074" s="80">
        <f t="shared" si="83"/>
        <v>19</v>
      </c>
      <c r="W1074" s="95">
        <f t="shared" si="85"/>
        <v>41689</v>
      </c>
    </row>
    <row r="1075" spans="1:23" hidden="1" x14ac:dyDescent="0.5">
      <c r="A1075" s="105">
        <v>732739</v>
      </c>
      <c r="B1075" s="63">
        <v>41670</v>
      </c>
      <c r="C1075" s="60" t="s">
        <v>10</v>
      </c>
      <c r="D1075" s="61">
        <v>15694</v>
      </c>
      <c r="E1075" s="61"/>
      <c r="F1075" s="61">
        <v>3325</v>
      </c>
      <c r="G1075" s="63">
        <v>41670</v>
      </c>
      <c r="H1075" s="63">
        <v>41669</v>
      </c>
      <c r="I1075" s="60" t="s">
        <v>1075</v>
      </c>
      <c r="J1075" s="62">
        <v>236.33</v>
      </c>
      <c r="K1075" s="62">
        <v>33.090000000000003</v>
      </c>
      <c r="L1075" s="64">
        <v>269.42</v>
      </c>
      <c r="M1075" s="82" t="str">
        <f t="shared" si="84"/>
        <v>DC</v>
      </c>
      <c r="N1075" s="82" t="s">
        <v>971</v>
      </c>
      <c r="P1075" s="75">
        <f>VLOOKUP(F1075,[1]!REGTEaflewerdatum,4,0)</f>
        <v>41673</v>
      </c>
      <c r="Q1075" s="91">
        <f t="shared" si="81"/>
        <v>41670</v>
      </c>
      <c r="T1075" s="94">
        <f t="shared" si="82"/>
        <v>41689</v>
      </c>
      <c r="U1075" s="80">
        <f t="shared" si="83"/>
        <v>19</v>
      </c>
      <c r="W1075" s="95">
        <f t="shared" si="85"/>
        <v>41689</v>
      </c>
    </row>
    <row r="1076" spans="1:23" hidden="1" x14ac:dyDescent="0.5">
      <c r="A1076" s="105">
        <v>732740</v>
      </c>
      <c r="B1076" s="63">
        <v>41670</v>
      </c>
      <c r="C1076" s="60" t="s">
        <v>10</v>
      </c>
      <c r="D1076" s="61">
        <v>15695</v>
      </c>
      <c r="E1076" s="61"/>
      <c r="F1076" s="61">
        <v>3325</v>
      </c>
      <c r="G1076" s="63">
        <v>41670</v>
      </c>
      <c r="H1076" s="63">
        <v>41669</v>
      </c>
      <c r="I1076" s="60" t="s">
        <v>1075</v>
      </c>
      <c r="J1076" s="62">
        <v>668.32</v>
      </c>
      <c r="K1076" s="62">
        <v>93.56</v>
      </c>
      <c r="L1076" s="64">
        <v>761.88</v>
      </c>
      <c r="M1076" s="82" t="str">
        <f t="shared" si="84"/>
        <v>DC</v>
      </c>
      <c r="N1076" s="82" t="s">
        <v>971</v>
      </c>
      <c r="P1076" s="75">
        <f>VLOOKUP(F1076,[1]!REGTEaflewerdatum,4,0)</f>
        <v>41673</v>
      </c>
      <c r="Q1076" s="91">
        <f t="shared" si="81"/>
        <v>41670</v>
      </c>
      <c r="T1076" s="94">
        <f t="shared" si="82"/>
        <v>41689</v>
      </c>
      <c r="U1076" s="80">
        <f t="shared" si="83"/>
        <v>19</v>
      </c>
      <c r="W1076" s="95">
        <f t="shared" si="85"/>
        <v>41689</v>
      </c>
    </row>
    <row r="1077" spans="1:23" hidden="1" x14ac:dyDescent="0.5">
      <c r="A1077" s="105">
        <v>732741</v>
      </c>
      <c r="B1077" s="63">
        <v>41670</v>
      </c>
      <c r="C1077" s="60" t="s">
        <v>10</v>
      </c>
      <c r="D1077" s="61">
        <v>15696</v>
      </c>
      <c r="E1077" s="61"/>
      <c r="F1077" s="61">
        <v>3325</v>
      </c>
      <c r="G1077" s="63">
        <v>41670</v>
      </c>
      <c r="H1077" s="63">
        <v>41669</v>
      </c>
      <c r="I1077" s="60" t="s">
        <v>1075</v>
      </c>
      <c r="J1077" s="62">
        <v>127.32</v>
      </c>
      <c r="K1077" s="62">
        <v>17.82</v>
      </c>
      <c r="L1077" s="64">
        <v>145.13999999999999</v>
      </c>
      <c r="M1077" s="82" t="str">
        <f t="shared" si="84"/>
        <v>DC</v>
      </c>
      <c r="N1077" s="82" t="s">
        <v>971</v>
      </c>
      <c r="P1077" s="75">
        <f>VLOOKUP(F1077,[1]!REGTEaflewerdatum,4,0)</f>
        <v>41673</v>
      </c>
      <c r="Q1077" s="91">
        <f t="shared" si="81"/>
        <v>41670</v>
      </c>
      <c r="T1077" s="94">
        <f t="shared" si="82"/>
        <v>41689</v>
      </c>
      <c r="U1077" s="80">
        <f t="shared" si="83"/>
        <v>19</v>
      </c>
      <c r="W1077" s="95">
        <f t="shared" si="85"/>
        <v>41689</v>
      </c>
    </row>
    <row r="1078" spans="1:23" hidden="1" x14ac:dyDescent="0.5">
      <c r="A1078" s="105">
        <v>732742</v>
      </c>
      <c r="B1078" s="63">
        <v>41670</v>
      </c>
      <c r="C1078" s="60" t="s">
        <v>10</v>
      </c>
      <c r="D1078" s="61">
        <v>15697</v>
      </c>
      <c r="E1078" s="61"/>
      <c r="F1078" s="61">
        <v>3325</v>
      </c>
      <c r="G1078" s="63">
        <v>41670</v>
      </c>
      <c r="H1078" s="63">
        <v>41669</v>
      </c>
      <c r="I1078" s="60" t="s">
        <v>1075</v>
      </c>
      <c r="J1078" s="62">
        <v>311.60000000000002</v>
      </c>
      <c r="K1078" s="62">
        <v>43.62</v>
      </c>
      <c r="L1078" s="64">
        <v>355.22</v>
      </c>
      <c r="M1078" s="82" t="str">
        <f t="shared" si="84"/>
        <v>DC</v>
      </c>
      <c r="N1078" s="82" t="s">
        <v>971</v>
      </c>
      <c r="P1078" s="75">
        <f>VLOOKUP(F1078,[1]!REGTEaflewerdatum,4,0)</f>
        <v>41673</v>
      </c>
      <c r="Q1078" s="91">
        <f t="shared" si="81"/>
        <v>41670</v>
      </c>
      <c r="T1078" s="94">
        <f t="shared" si="82"/>
        <v>41689</v>
      </c>
      <c r="U1078" s="80">
        <f t="shared" si="83"/>
        <v>19</v>
      </c>
      <c r="W1078" s="95">
        <f t="shared" si="85"/>
        <v>41689</v>
      </c>
    </row>
    <row r="1079" spans="1:23" hidden="1" x14ac:dyDescent="0.5">
      <c r="A1079" s="105">
        <v>732743</v>
      </c>
      <c r="B1079" s="63">
        <v>41670</v>
      </c>
      <c r="C1079" s="60" t="s">
        <v>10</v>
      </c>
      <c r="D1079" s="61">
        <v>15698</v>
      </c>
      <c r="E1079" s="61"/>
      <c r="F1079" s="61">
        <v>3325</v>
      </c>
      <c r="G1079" s="63">
        <v>41670</v>
      </c>
      <c r="H1079" s="63">
        <v>41669</v>
      </c>
      <c r="I1079" s="60" t="s">
        <v>1075</v>
      </c>
      <c r="J1079" s="62">
        <v>370.29</v>
      </c>
      <c r="K1079" s="62">
        <v>51.84</v>
      </c>
      <c r="L1079" s="64">
        <v>422.13</v>
      </c>
      <c r="M1079" s="82" t="str">
        <f t="shared" si="84"/>
        <v>DC</v>
      </c>
      <c r="N1079" s="82" t="s">
        <v>971</v>
      </c>
      <c r="P1079" s="75">
        <f>VLOOKUP(F1079,[1]!REGTEaflewerdatum,4,0)</f>
        <v>41673</v>
      </c>
      <c r="Q1079" s="91">
        <f t="shared" si="81"/>
        <v>41670</v>
      </c>
      <c r="T1079" s="94">
        <f t="shared" si="82"/>
        <v>41689</v>
      </c>
      <c r="U1079" s="80">
        <f t="shared" si="83"/>
        <v>19</v>
      </c>
      <c r="W1079" s="95">
        <f t="shared" si="85"/>
        <v>41689</v>
      </c>
    </row>
    <row r="1080" spans="1:23" hidden="1" x14ac:dyDescent="0.5">
      <c r="A1080" s="105">
        <v>732744</v>
      </c>
      <c r="B1080" s="63">
        <v>41670</v>
      </c>
      <c r="C1080" s="60" t="s">
        <v>10</v>
      </c>
      <c r="D1080" s="61">
        <v>15699</v>
      </c>
      <c r="E1080" s="61"/>
      <c r="F1080" s="61">
        <v>3325</v>
      </c>
      <c r="G1080" s="63">
        <v>41670</v>
      </c>
      <c r="H1080" s="63">
        <v>41669</v>
      </c>
      <c r="I1080" s="60" t="s">
        <v>1075</v>
      </c>
      <c r="J1080" s="62">
        <v>156.83000000000001</v>
      </c>
      <c r="K1080" s="62">
        <v>21.96</v>
      </c>
      <c r="L1080" s="64">
        <v>178.79</v>
      </c>
      <c r="M1080" s="82" t="str">
        <f t="shared" si="84"/>
        <v>DC</v>
      </c>
      <c r="N1080" s="82" t="s">
        <v>971</v>
      </c>
      <c r="P1080" s="75">
        <f>VLOOKUP(F1080,[1]!REGTEaflewerdatum,4,0)</f>
        <v>41673</v>
      </c>
      <c r="Q1080" s="91">
        <f t="shared" si="81"/>
        <v>41670</v>
      </c>
      <c r="T1080" s="94">
        <f t="shared" si="82"/>
        <v>41689</v>
      </c>
      <c r="U1080" s="80">
        <f t="shared" si="83"/>
        <v>19</v>
      </c>
      <c r="W1080" s="95">
        <f t="shared" si="85"/>
        <v>41689</v>
      </c>
    </row>
    <row r="1081" spans="1:23" hidden="1" x14ac:dyDescent="0.5">
      <c r="A1081" s="105">
        <v>732745</v>
      </c>
      <c r="B1081" s="63">
        <v>41670</v>
      </c>
      <c r="C1081" s="60" t="s">
        <v>10</v>
      </c>
      <c r="D1081" s="61">
        <v>15700</v>
      </c>
      <c r="E1081" s="61"/>
      <c r="F1081" s="61">
        <v>3325</v>
      </c>
      <c r="G1081" s="63">
        <v>41670</v>
      </c>
      <c r="H1081" s="63">
        <v>41669</v>
      </c>
      <c r="I1081" s="60" t="s">
        <v>1075</v>
      </c>
      <c r="J1081" s="62">
        <v>310.83</v>
      </c>
      <c r="K1081" s="62">
        <v>9.11</v>
      </c>
      <c r="L1081" s="64">
        <v>319.94</v>
      </c>
      <c r="M1081" s="82" t="str">
        <f t="shared" si="84"/>
        <v>DC</v>
      </c>
      <c r="N1081" s="82" t="s">
        <v>971</v>
      </c>
      <c r="P1081" s="75">
        <f>VLOOKUP(F1081,[1]!REGTEaflewerdatum,4,0)</f>
        <v>41673</v>
      </c>
      <c r="Q1081" s="91">
        <f t="shared" si="81"/>
        <v>41670</v>
      </c>
      <c r="T1081" s="94">
        <f t="shared" si="82"/>
        <v>41689</v>
      </c>
      <c r="U1081" s="80">
        <f t="shared" si="83"/>
        <v>19</v>
      </c>
      <c r="W1081" s="95">
        <f t="shared" si="85"/>
        <v>41689</v>
      </c>
    </row>
    <row r="1082" spans="1:23" hidden="1" x14ac:dyDescent="0.5">
      <c r="A1082" s="105">
        <v>732746</v>
      </c>
      <c r="B1082" s="63">
        <v>41670</v>
      </c>
      <c r="C1082" s="60" t="s">
        <v>10</v>
      </c>
      <c r="D1082" s="61">
        <v>15701</v>
      </c>
      <c r="E1082" s="61"/>
      <c r="F1082" s="61">
        <v>3325</v>
      </c>
      <c r="G1082" s="63">
        <v>41670</v>
      </c>
      <c r="H1082" s="63">
        <v>41669</v>
      </c>
      <c r="I1082" s="60" t="s">
        <v>1075</v>
      </c>
      <c r="J1082" s="62">
        <v>147.6</v>
      </c>
      <c r="K1082" s="62">
        <v>20.66</v>
      </c>
      <c r="L1082" s="64">
        <v>168.26</v>
      </c>
      <c r="M1082" s="82" t="str">
        <f t="shared" si="84"/>
        <v>DC</v>
      </c>
      <c r="N1082" s="82" t="s">
        <v>971</v>
      </c>
      <c r="P1082" s="75">
        <f>VLOOKUP(F1082,[1]!REGTEaflewerdatum,4,0)</f>
        <v>41673</v>
      </c>
      <c r="Q1082" s="91">
        <f t="shared" si="81"/>
        <v>41670</v>
      </c>
      <c r="T1082" s="94">
        <f t="shared" si="82"/>
        <v>41689</v>
      </c>
      <c r="U1082" s="80">
        <f t="shared" si="83"/>
        <v>19</v>
      </c>
      <c r="W1082" s="95">
        <f t="shared" si="85"/>
        <v>41689</v>
      </c>
    </row>
    <row r="1083" spans="1:23" hidden="1" x14ac:dyDescent="0.5">
      <c r="A1083" s="105">
        <v>732747</v>
      </c>
      <c r="B1083" s="63">
        <v>41670</v>
      </c>
      <c r="C1083" s="60" t="s">
        <v>10</v>
      </c>
      <c r="D1083" s="61">
        <v>15702</v>
      </c>
      <c r="E1083" s="61"/>
      <c r="F1083" s="61">
        <v>3273</v>
      </c>
      <c r="G1083" s="63">
        <v>41670</v>
      </c>
      <c r="H1083" s="63">
        <v>41669</v>
      </c>
      <c r="I1083" s="60" t="s">
        <v>1075</v>
      </c>
      <c r="J1083" s="62">
        <v>1018.54</v>
      </c>
      <c r="K1083" s="62">
        <v>142.59</v>
      </c>
      <c r="L1083" s="64">
        <v>1161.1300000000001</v>
      </c>
      <c r="M1083" s="82" t="str">
        <f t="shared" si="84"/>
        <v>DC</v>
      </c>
      <c r="N1083" s="82" t="s">
        <v>971</v>
      </c>
      <c r="P1083" s="75">
        <f>VLOOKUP(F1083,[1]!REGTEaflewerdatum,4,0)</f>
        <v>41666</v>
      </c>
      <c r="Q1083" s="91">
        <f t="shared" si="81"/>
        <v>41670</v>
      </c>
      <c r="T1083" s="94">
        <f t="shared" si="82"/>
        <v>41689</v>
      </c>
      <c r="U1083" s="80">
        <f t="shared" si="83"/>
        <v>19</v>
      </c>
      <c r="W1083" s="95">
        <f t="shared" si="85"/>
        <v>41689</v>
      </c>
    </row>
    <row r="1084" spans="1:23" hidden="1" x14ac:dyDescent="0.5">
      <c r="A1084" s="105">
        <v>732748</v>
      </c>
      <c r="B1084" s="63">
        <v>41670</v>
      </c>
      <c r="C1084" s="60" t="s">
        <v>10</v>
      </c>
      <c r="D1084" s="61">
        <v>15703</v>
      </c>
      <c r="E1084" s="61"/>
      <c r="F1084" s="61">
        <v>3325</v>
      </c>
      <c r="G1084" s="63">
        <v>41670</v>
      </c>
      <c r="H1084" s="63">
        <v>41669</v>
      </c>
      <c r="I1084" s="60" t="s">
        <v>1075</v>
      </c>
      <c r="J1084" s="62">
        <v>1624.5</v>
      </c>
      <c r="K1084" s="62">
        <v>227.41</v>
      </c>
      <c r="L1084" s="64">
        <v>1851.91</v>
      </c>
      <c r="M1084" s="82" t="str">
        <f t="shared" si="84"/>
        <v>DC</v>
      </c>
      <c r="N1084" s="82" t="s">
        <v>971</v>
      </c>
      <c r="P1084" s="75">
        <f>VLOOKUP(F1084,[1]!REGTEaflewerdatum,4,0)</f>
        <v>41673</v>
      </c>
      <c r="Q1084" s="91">
        <f t="shared" si="81"/>
        <v>41670</v>
      </c>
      <c r="T1084" s="94">
        <f t="shared" si="82"/>
        <v>41689</v>
      </c>
      <c r="U1084" s="80">
        <f t="shared" si="83"/>
        <v>19</v>
      </c>
      <c r="W1084" s="95">
        <f t="shared" si="85"/>
        <v>41689</v>
      </c>
    </row>
    <row r="1085" spans="1:23" hidden="1" x14ac:dyDescent="0.5">
      <c r="A1085" s="105" t="s">
        <v>1261</v>
      </c>
      <c r="B1085" s="63"/>
      <c r="C1085" s="60" t="s">
        <v>10</v>
      </c>
      <c r="D1085" s="61">
        <v>15672</v>
      </c>
      <c r="E1085" s="61"/>
      <c r="F1085" s="61">
        <v>3319</v>
      </c>
      <c r="G1085" s="63">
        <v>41670</v>
      </c>
      <c r="H1085" s="63">
        <v>41669</v>
      </c>
      <c r="I1085" s="60" t="s">
        <v>1154</v>
      </c>
      <c r="J1085" s="62">
        <v>2180</v>
      </c>
      <c r="K1085" s="62">
        <v>0</v>
      </c>
      <c r="L1085" s="64">
        <v>2180</v>
      </c>
      <c r="M1085" s="82" t="str">
        <f t="shared" si="84"/>
        <v>DI</v>
      </c>
      <c r="N1085" s="82" t="s">
        <v>971</v>
      </c>
      <c r="P1085" s="75">
        <f>VLOOKUP(F1085,[1]!REGTEaflewerdatum,4,0)</f>
        <v>41670</v>
      </c>
      <c r="Q1085" s="91" t="str">
        <f t="shared" ref="Q1085:Q1148" si="86">IF(P1085=G1085,"ok",G1085)</f>
        <v>ok</v>
      </c>
      <c r="R1085" s="92" t="s">
        <v>329</v>
      </c>
      <c r="S1085" s="93">
        <f>G1085</f>
        <v>41670</v>
      </c>
      <c r="T1085" s="94">
        <f t="shared" si="82"/>
        <v>41672</v>
      </c>
      <c r="U1085" s="80">
        <f t="shared" si="83"/>
        <v>2</v>
      </c>
      <c r="W1085" s="95">
        <f t="shared" si="85"/>
        <v>2</v>
      </c>
    </row>
    <row r="1086" spans="1:23" hidden="1" x14ac:dyDescent="0.5">
      <c r="A1086" s="105" t="s">
        <v>1262</v>
      </c>
      <c r="B1086" s="63"/>
      <c r="C1086" s="60" t="s">
        <v>10</v>
      </c>
      <c r="D1086" s="61">
        <v>15681</v>
      </c>
      <c r="E1086" s="61"/>
      <c r="F1086" s="61">
        <v>3303</v>
      </c>
      <c r="G1086" s="63">
        <v>41670</v>
      </c>
      <c r="H1086" s="63">
        <v>41669</v>
      </c>
      <c r="I1086" s="60" t="s">
        <v>1118</v>
      </c>
      <c r="J1086" s="62">
        <v>304.5</v>
      </c>
      <c r="K1086" s="62">
        <v>0</v>
      </c>
      <c r="L1086" s="64">
        <v>304.5</v>
      </c>
      <c r="M1086" s="82" t="str">
        <f t="shared" si="84"/>
        <v>DI</v>
      </c>
      <c r="N1086" s="82" t="s">
        <v>971</v>
      </c>
      <c r="P1086" s="75">
        <f>VLOOKUP(F1086,[1]!REGTEaflewerdatum,4,0)</f>
        <v>41666</v>
      </c>
      <c r="Q1086" s="91">
        <f t="shared" si="86"/>
        <v>41670</v>
      </c>
      <c r="R1086" s="92" t="s">
        <v>327</v>
      </c>
      <c r="S1086" s="93">
        <v>41689</v>
      </c>
      <c r="T1086" s="94">
        <f t="shared" ref="T1086:T1149" si="87">G1086+U1086</f>
        <v>41700</v>
      </c>
      <c r="U1086" s="80">
        <f t="shared" ref="U1086:U1149" si="88">VLOOKUP(I1086,verskaffersterme,2,0)</f>
        <v>30</v>
      </c>
      <c r="W1086" s="95">
        <f t="shared" si="85"/>
        <v>30</v>
      </c>
    </row>
    <row r="1087" spans="1:23" hidden="1" x14ac:dyDescent="0.5">
      <c r="A1087" s="105" t="s">
        <v>1263</v>
      </c>
      <c r="B1087" s="63"/>
      <c r="C1087" s="60" t="s">
        <v>10</v>
      </c>
      <c r="D1087" s="61">
        <v>15682</v>
      </c>
      <c r="E1087" s="61"/>
      <c r="F1087" s="61">
        <v>3346</v>
      </c>
      <c r="G1087" s="63">
        <v>41670</v>
      </c>
      <c r="H1087" s="63">
        <v>41670</v>
      </c>
      <c r="I1087" s="60" t="s">
        <v>1118</v>
      </c>
      <c r="J1087" s="62">
        <v>4972.6000000000004</v>
      </c>
      <c r="K1087" s="62">
        <v>0</v>
      </c>
      <c r="L1087" s="64">
        <v>4972.6000000000004</v>
      </c>
      <c r="M1087" s="82" t="str">
        <f t="shared" si="84"/>
        <v>DI</v>
      </c>
      <c r="N1087" s="82" t="s">
        <v>971</v>
      </c>
      <c r="P1087" s="75">
        <f>VLOOKUP(F1087,[1]!REGTEaflewerdatum,4,0)</f>
        <v>41670</v>
      </c>
      <c r="Q1087" s="91" t="str">
        <f t="shared" si="86"/>
        <v>ok</v>
      </c>
      <c r="R1087" s="92" t="s">
        <v>327</v>
      </c>
      <c r="S1087" s="93">
        <v>41689</v>
      </c>
      <c r="T1087" s="94">
        <f t="shared" si="87"/>
        <v>41700</v>
      </c>
      <c r="U1087" s="80">
        <f t="shared" si="88"/>
        <v>30</v>
      </c>
      <c r="W1087" s="95">
        <f t="shared" si="85"/>
        <v>30</v>
      </c>
    </row>
    <row r="1088" spans="1:23" hidden="1" x14ac:dyDescent="0.5">
      <c r="A1088" s="105" t="s">
        <v>1264</v>
      </c>
      <c r="B1088" s="63"/>
      <c r="C1088" s="60" t="s">
        <v>10</v>
      </c>
      <c r="D1088" s="61">
        <v>15673</v>
      </c>
      <c r="E1088" s="61"/>
      <c r="F1088" s="61">
        <v>3349</v>
      </c>
      <c r="G1088" s="63">
        <v>41670</v>
      </c>
      <c r="H1088" s="63">
        <v>41669</v>
      </c>
      <c r="I1088" s="60" t="s">
        <v>1121</v>
      </c>
      <c r="J1088" s="62">
        <v>711</v>
      </c>
      <c r="K1088" s="62">
        <v>0</v>
      </c>
      <c r="L1088" s="64">
        <v>711</v>
      </c>
      <c r="M1088" s="82" t="str">
        <f t="shared" si="84"/>
        <v>DI</v>
      </c>
      <c r="N1088" s="82" t="s">
        <v>971</v>
      </c>
      <c r="P1088" s="75">
        <f>VLOOKUP(F1088,[1]!REGTEaflewerdatum,4,0)</f>
        <v>41669</v>
      </c>
      <c r="Q1088" s="91">
        <f t="shared" si="86"/>
        <v>41670</v>
      </c>
      <c r="R1088" s="92" t="s">
        <v>329</v>
      </c>
      <c r="S1088" s="93">
        <f>G1088</f>
        <v>41670</v>
      </c>
      <c r="T1088" s="94">
        <f t="shared" si="87"/>
        <v>41677</v>
      </c>
      <c r="U1088" s="80">
        <f t="shared" si="88"/>
        <v>7</v>
      </c>
      <c r="W1088" s="95">
        <f t="shared" si="85"/>
        <v>7</v>
      </c>
    </row>
    <row r="1089" spans="1:23" hidden="1" x14ac:dyDescent="0.5">
      <c r="A1089" s="105" t="s">
        <v>1265</v>
      </c>
      <c r="B1089" s="63"/>
      <c r="C1089" s="60" t="s">
        <v>10</v>
      </c>
      <c r="D1089" s="61">
        <v>15680</v>
      </c>
      <c r="E1089" s="61"/>
      <c r="F1089" s="61">
        <v>3322</v>
      </c>
      <c r="G1089" s="63">
        <v>41670</v>
      </c>
      <c r="H1089" s="63">
        <v>41669</v>
      </c>
      <c r="I1089" s="60" t="s">
        <v>1160</v>
      </c>
      <c r="J1089" s="62">
        <v>4655</v>
      </c>
      <c r="K1089" s="62">
        <v>0</v>
      </c>
      <c r="L1089" s="64">
        <v>4655</v>
      </c>
      <c r="M1089" s="82" t="str">
        <f t="shared" si="84"/>
        <v>DI</v>
      </c>
      <c r="N1089" s="82" t="s">
        <v>971</v>
      </c>
      <c r="P1089" s="75">
        <f>VLOOKUP(F1089,[1]!REGTEaflewerdatum,4,0)</f>
        <v>41670</v>
      </c>
      <c r="Q1089" s="91" t="str">
        <f t="shared" si="86"/>
        <v>ok</v>
      </c>
      <c r="R1089" s="92" t="s">
        <v>327</v>
      </c>
      <c r="S1089" s="93">
        <f>G1089+7</f>
        <v>41677</v>
      </c>
      <c r="T1089" s="94">
        <f t="shared" si="87"/>
        <v>41671</v>
      </c>
      <c r="U1089" s="80">
        <f t="shared" si="88"/>
        <v>1</v>
      </c>
      <c r="W1089" s="95">
        <f t="shared" si="85"/>
        <v>1</v>
      </c>
    </row>
    <row r="1090" spans="1:23" x14ac:dyDescent="0.5">
      <c r="A1090" s="136">
        <v>505463</v>
      </c>
      <c r="B1090" s="63">
        <v>41677</v>
      </c>
      <c r="C1090" s="60" t="s">
        <v>10</v>
      </c>
      <c r="D1090" s="61">
        <v>15683</v>
      </c>
      <c r="E1090" s="61"/>
      <c r="F1090" s="61">
        <v>3336</v>
      </c>
      <c r="G1090" s="63">
        <v>41670</v>
      </c>
      <c r="H1090" s="63">
        <v>41670</v>
      </c>
      <c r="I1090" s="60" t="s">
        <v>22</v>
      </c>
      <c r="J1090" s="62">
        <v>9955</v>
      </c>
      <c r="K1090" s="62">
        <v>1335.6</v>
      </c>
      <c r="L1090" s="64">
        <v>11290.6</v>
      </c>
      <c r="M1090" s="82" t="str">
        <f t="shared" ref="M1090:M1153" si="89">VLOOKUP(I1090,KODE,3,0)</f>
        <v>DS</v>
      </c>
      <c r="N1090" s="82" t="s">
        <v>971</v>
      </c>
      <c r="P1090" s="75">
        <f>VLOOKUP(F1090,[1]!REGTEaflewerdatum,4,0)</f>
        <v>41670</v>
      </c>
      <c r="Q1090" s="91" t="str">
        <f t="shared" si="86"/>
        <v>ok</v>
      </c>
      <c r="T1090" s="94">
        <f t="shared" si="87"/>
        <v>41700</v>
      </c>
      <c r="U1090" s="80">
        <f t="shared" si="88"/>
        <v>30</v>
      </c>
      <c r="W1090" s="95">
        <f t="shared" si="85"/>
        <v>41707</v>
      </c>
    </row>
    <row r="1091" spans="1:23" x14ac:dyDescent="0.5">
      <c r="A1091" s="105">
        <v>66916</v>
      </c>
      <c r="B1091" s="63">
        <v>41677</v>
      </c>
      <c r="C1091" s="60" t="s">
        <v>10</v>
      </c>
      <c r="D1091" s="61">
        <v>15678</v>
      </c>
      <c r="E1091" s="61"/>
      <c r="F1091" s="61">
        <v>3162</v>
      </c>
      <c r="G1091" s="63">
        <v>41670</v>
      </c>
      <c r="H1091" s="63">
        <v>41667</v>
      </c>
      <c r="I1091" s="60" t="s">
        <v>1116</v>
      </c>
      <c r="J1091" s="62">
        <v>432</v>
      </c>
      <c r="K1091" s="62">
        <v>12.1</v>
      </c>
      <c r="L1091" s="64">
        <v>444.1</v>
      </c>
      <c r="M1091" s="82" t="str">
        <f t="shared" si="89"/>
        <v>DS</v>
      </c>
      <c r="N1091" s="82" t="s">
        <v>971</v>
      </c>
      <c r="P1091" s="75">
        <f>VLOOKUP(F1091,[1]!REGTEaflewerdatum,4,0)</f>
        <v>41663</v>
      </c>
      <c r="Q1091" s="91">
        <f t="shared" si="86"/>
        <v>41670</v>
      </c>
      <c r="T1091" s="94">
        <f t="shared" si="87"/>
        <v>41700</v>
      </c>
      <c r="U1091" s="80">
        <f t="shared" si="88"/>
        <v>30</v>
      </c>
      <c r="W1091" s="95">
        <f t="shared" si="85"/>
        <v>41707</v>
      </c>
    </row>
    <row r="1092" spans="1:23" x14ac:dyDescent="0.5">
      <c r="A1092" s="136">
        <v>11892715</v>
      </c>
      <c r="B1092" s="63">
        <v>41677</v>
      </c>
      <c r="C1092" s="60" t="s">
        <v>10</v>
      </c>
      <c r="D1092" s="61">
        <v>15669</v>
      </c>
      <c r="E1092" s="61"/>
      <c r="F1092" s="61">
        <v>3331</v>
      </c>
      <c r="G1092" s="63">
        <v>41670</v>
      </c>
      <c r="H1092" s="63">
        <v>41668</v>
      </c>
      <c r="I1092" s="60" t="s">
        <v>1113</v>
      </c>
      <c r="J1092" s="62">
        <v>5672.11</v>
      </c>
      <c r="K1092" s="62">
        <v>525.84</v>
      </c>
      <c r="L1092" s="64">
        <v>6197.95</v>
      </c>
      <c r="M1092" s="82" t="str">
        <f t="shared" si="89"/>
        <v>DS</v>
      </c>
      <c r="N1092" s="82" t="s">
        <v>971</v>
      </c>
      <c r="P1092" s="75">
        <f>VLOOKUP(F1092,[1]!REGTEaflewerdatum,4,0)</f>
        <v>41669</v>
      </c>
      <c r="Q1092" s="91">
        <f t="shared" si="86"/>
        <v>41670</v>
      </c>
      <c r="T1092" s="94">
        <f t="shared" si="87"/>
        <v>41700</v>
      </c>
      <c r="U1092" s="80">
        <f t="shared" si="88"/>
        <v>30</v>
      </c>
      <c r="W1092" s="95">
        <f t="shared" si="85"/>
        <v>41707</v>
      </c>
    </row>
    <row r="1093" spans="1:23" x14ac:dyDescent="0.5">
      <c r="A1093" s="135">
        <v>8170377111</v>
      </c>
      <c r="B1093" s="63">
        <v>41677</v>
      </c>
      <c r="C1093" s="60" t="s">
        <v>10</v>
      </c>
      <c r="D1093" s="61">
        <v>15670</v>
      </c>
      <c r="E1093" s="61"/>
      <c r="F1093" s="61">
        <v>3330</v>
      </c>
      <c r="G1093" s="63">
        <v>41670</v>
      </c>
      <c r="H1093" s="63">
        <v>41668</v>
      </c>
      <c r="I1093" s="60" t="s">
        <v>1253</v>
      </c>
      <c r="J1093" s="62">
        <v>3301.05</v>
      </c>
      <c r="K1093" s="62">
        <v>462.15</v>
      </c>
      <c r="L1093" s="64">
        <v>3763.2</v>
      </c>
      <c r="M1093" s="82" t="str">
        <f t="shared" si="89"/>
        <v>DS</v>
      </c>
      <c r="N1093" s="82" t="s">
        <v>971</v>
      </c>
      <c r="P1093" s="75">
        <f>VLOOKUP(F1093,[1]!REGTEaflewerdatum,4,0)</f>
        <v>41669</v>
      </c>
      <c r="Q1093" s="91">
        <f t="shared" si="86"/>
        <v>41670</v>
      </c>
      <c r="T1093" s="94">
        <f t="shared" si="87"/>
        <v>41700</v>
      </c>
      <c r="U1093" s="80">
        <f t="shared" si="88"/>
        <v>30</v>
      </c>
      <c r="W1093" s="95">
        <f t="shared" si="85"/>
        <v>41707</v>
      </c>
    </row>
    <row r="1094" spans="1:23" x14ac:dyDescent="0.5">
      <c r="A1094" s="135">
        <v>8170377111</v>
      </c>
      <c r="B1094" s="63"/>
      <c r="C1094" s="60" t="s">
        <v>15</v>
      </c>
      <c r="D1094" s="61">
        <v>15677</v>
      </c>
      <c r="E1094" s="61"/>
      <c r="F1094" s="61">
        <v>3330</v>
      </c>
      <c r="G1094" s="63">
        <v>41670</v>
      </c>
      <c r="H1094" s="63">
        <v>41668</v>
      </c>
      <c r="I1094" s="60" t="s">
        <v>1253</v>
      </c>
      <c r="J1094" s="62">
        <v>-88.42</v>
      </c>
      <c r="K1094" s="62">
        <v>-12.38</v>
      </c>
      <c r="L1094" s="64">
        <v>-100.8</v>
      </c>
      <c r="M1094" s="82" t="str">
        <f t="shared" si="89"/>
        <v>DS</v>
      </c>
      <c r="P1094" s="75">
        <f>VLOOKUP(F1094,[1]!REGTEaflewerdatum,4,0)</f>
        <v>41669</v>
      </c>
      <c r="Q1094" s="91">
        <f t="shared" si="86"/>
        <v>41670</v>
      </c>
      <c r="T1094" s="94">
        <f t="shared" si="87"/>
        <v>41700</v>
      </c>
      <c r="U1094" s="80">
        <f t="shared" si="88"/>
        <v>30</v>
      </c>
      <c r="W1094" s="95">
        <f t="shared" si="85"/>
        <v>30</v>
      </c>
    </row>
    <row r="1095" spans="1:23" x14ac:dyDescent="0.5">
      <c r="A1095" s="135">
        <v>8170377111</v>
      </c>
      <c r="B1095" s="63">
        <v>41677</v>
      </c>
      <c r="C1095" s="60" t="s">
        <v>15</v>
      </c>
      <c r="D1095" s="61">
        <v>16040</v>
      </c>
      <c r="E1095" s="61"/>
      <c r="F1095" s="61">
        <v>741164</v>
      </c>
      <c r="G1095" s="63">
        <v>41670</v>
      </c>
      <c r="H1095" s="63">
        <v>41668</v>
      </c>
      <c r="I1095" s="60" t="s">
        <v>1253</v>
      </c>
      <c r="J1095" s="62">
        <v>-1102.73</v>
      </c>
      <c r="K1095" s="62">
        <v>-135.47999999999999</v>
      </c>
      <c r="L1095" s="64">
        <v>-1238.21</v>
      </c>
      <c r="M1095" s="82" t="str">
        <f t="shared" si="89"/>
        <v>DS</v>
      </c>
      <c r="P1095" s="75" t="e">
        <f>VLOOKUP(F1095,[1]!REGTEaflewerdatum,4,0)</f>
        <v>#N/A</v>
      </c>
      <c r="Q1095" s="91" t="e">
        <f t="shared" si="86"/>
        <v>#N/A</v>
      </c>
      <c r="T1095" s="94">
        <f t="shared" si="87"/>
        <v>41700</v>
      </c>
      <c r="U1095" s="80">
        <f t="shared" si="88"/>
        <v>30</v>
      </c>
      <c r="W1095" s="95">
        <f t="shared" si="85"/>
        <v>41707</v>
      </c>
    </row>
    <row r="1096" spans="1:23" x14ac:dyDescent="0.5">
      <c r="A1096" s="136" t="s">
        <v>355</v>
      </c>
      <c r="B1096" s="124"/>
      <c r="C1096" s="60" t="s">
        <v>10</v>
      </c>
      <c r="D1096" s="61">
        <v>15679</v>
      </c>
      <c r="E1096" s="61"/>
      <c r="F1096" s="61">
        <v>3318</v>
      </c>
      <c r="G1096" s="63">
        <v>41670</v>
      </c>
      <c r="H1096" s="63">
        <v>41669</v>
      </c>
      <c r="I1096" s="60" t="s">
        <v>1176</v>
      </c>
      <c r="J1096" s="62">
        <v>2011.45</v>
      </c>
      <c r="K1096" s="62">
        <v>281.60000000000002</v>
      </c>
      <c r="L1096" s="64">
        <v>2293.0500000000002</v>
      </c>
      <c r="M1096" s="82" t="str">
        <f t="shared" si="89"/>
        <v>DS</v>
      </c>
      <c r="N1096" s="82" t="s">
        <v>971</v>
      </c>
      <c r="P1096" s="75">
        <f>VLOOKUP(F1096,[1]!REGTEaflewerdatum,4,0)</f>
        <v>41668</v>
      </c>
      <c r="Q1096" s="91">
        <f t="shared" si="86"/>
        <v>41670</v>
      </c>
      <c r="T1096" s="94">
        <f t="shared" si="87"/>
        <v>41700</v>
      </c>
      <c r="U1096" s="80">
        <f t="shared" si="88"/>
        <v>30</v>
      </c>
      <c r="W1096" s="95">
        <f t="shared" si="85"/>
        <v>30</v>
      </c>
    </row>
    <row r="1097" spans="1:23" x14ac:dyDescent="0.5">
      <c r="A1097" s="105" t="s">
        <v>339</v>
      </c>
      <c r="B1097" s="63">
        <v>41670</v>
      </c>
      <c r="C1097" s="60" t="s">
        <v>10</v>
      </c>
      <c r="D1097" s="61">
        <v>15705</v>
      </c>
      <c r="E1097" s="61"/>
      <c r="F1097" s="61">
        <v>3339</v>
      </c>
      <c r="G1097" s="63">
        <v>41670</v>
      </c>
      <c r="H1097" s="63">
        <v>41670</v>
      </c>
      <c r="I1097" s="60" t="s">
        <v>1166</v>
      </c>
      <c r="J1097" s="62">
        <v>4840.7299999999996</v>
      </c>
      <c r="K1097" s="62">
        <v>209.27</v>
      </c>
      <c r="L1097" s="64">
        <v>5050</v>
      </c>
      <c r="M1097" s="82" t="str">
        <f t="shared" si="89"/>
        <v>DS</v>
      </c>
      <c r="N1097" s="82" t="s">
        <v>971</v>
      </c>
      <c r="P1097" s="75">
        <f>VLOOKUP(F1097,[1]!REGTEaflewerdatum,4,0)</f>
        <v>41670</v>
      </c>
      <c r="Q1097" s="91" t="str">
        <f t="shared" si="86"/>
        <v>ok</v>
      </c>
      <c r="T1097" s="94">
        <f t="shared" si="87"/>
        <v>41700</v>
      </c>
      <c r="U1097" s="80">
        <f t="shared" si="88"/>
        <v>30</v>
      </c>
      <c r="W1097" s="95">
        <f t="shared" si="85"/>
        <v>41700</v>
      </c>
    </row>
    <row r="1098" spans="1:23" x14ac:dyDescent="0.5">
      <c r="A1098" s="105" t="s">
        <v>339</v>
      </c>
      <c r="B1098" s="63">
        <v>41677</v>
      </c>
      <c r="C1098" s="60" t="s">
        <v>15</v>
      </c>
      <c r="D1098" s="61">
        <v>15858</v>
      </c>
      <c r="E1098" s="61"/>
      <c r="F1098" s="61">
        <v>741170</v>
      </c>
      <c r="G1098" s="63">
        <v>41670</v>
      </c>
      <c r="H1098" s="63">
        <v>41670</v>
      </c>
      <c r="I1098" s="60" t="s">
        <v>1166</v>
      </c>
      <c r="J1098" s="62">
        <v>-166.74</v>
      </c>
      <c r="K1098" s="62">
        <v>-13.26</v>
      </c>
      <c r="L1098" s="64">
        <v>-180</v>
      </c>
      <c r="M1098" s="82" t="str">
        <f t="shared" si="89"/>
        <v>DS</v>
      </c>
      <c r="P1098" s="75" t="e">
        <f>VLOOKUP(F1098,[1]!REGTEaflewerdatum,4,0)</f>
        <v>#N/A</v>
      </c>
      <c r="Q1098" s="91" t="e">
        <f t="shared" si="86"/>
        <v>#N/A</v>
      </c>
      <c r="T1098" s="94">
        <f t="shared" si="87"/>
        <v>41700</v>
      </c>
      <c r="U1098" s="80">
        <f t="shared" si="88"/>
        <v>30</v>
      </c>
      <c r="W1098" s="95">
        <f t="shared" si="85"/>
        <v>41707</v>
      </c>
    </row>
    <row r="1099" spans="1:23" x14ac:dyDescent="0.5">
      <c r="A1099" s="136">
        <v>1503</v>
      </c>
      <c r="B1099" s="63">
        <v>41677</v>
      </c>
      <c r="C1099" s="60" t="s">
        <v>10</v>
      </c>
      <c r="D1099" s="61">
        <v>15704</v>
      </c>
      <c r="E1099" s="61"/>
      <c r="F1099" s="61">
        <v>3320</v>
      </c>
      <c r="G1099" s="63">
        <v>41670</v>
      </c>
      <c r="H1099" s="63">
        <v>41670</v>
      </c>
      <c r="I1099" s="60" t="s">
        <v>1167</v>
      </c>
      <c r="J1099" s="62">
        <v>10427.65</v>
      </c>
      <c r="K1099" s="62">
        <v>195.2</v>
      </c>
      <c r="L1099" s="64">
        <v>10622.85</v>
      </c>
      <c r="M1099" s="82" t="str">
        <f t="shared" si="89"/>
        <v>DS</v>
      </c>
      <c r="N1099" s="82" t="s">
        <v>971</v>
      </c>
      <c r="P1099" s="75">
        <f>VLOOKUP(F1099,[1]!REGTEaflewerdatum,4,0)</f>
        <v>41670</v>
      </c>
      <c r="Q1099" s="91" t="str">
        <f t="shared" si="86"/>
        <v>ok</v>
      </c>
      <c r="T1099" s="94">
        <f t="shared" si="87"/>
        <v>41700</v>
      </c>
      <c r="U1099" s="80">
        <f t="shared" si="88"/>
        <v>30</v>
      </c>
      <c r="W1099" s="95">
        <f t="shared" si="85"/>
        <v>41707</v>
      </c>
    </row>
    <row r="1100" spans="1:23" x14ac:dyDescent="0.5">
      <c r="A1100" s="136" t="s">
        <v>354</v>
      </c>
      <c r="B1100" s="124"/>
      <c r="C1100" s="60" t="s">
        <v>10</v>
      </c>
      <c r="D1100" s="61">
        <v>15684</v>
      </c>
      <c r="E1100" s="61"/>
      <c r="F1100" s="61">
        <v>3309</v>
      </c>
      <c r="G1100" s="63">
        <v>41670</v>
      </c>
      <c r="H1100" s="63">
        <v>41669</v>
      </c>
      <c r="I1100" s="60" t="s">
        <v>1161</v>
      </c>
      <c r="J1100" s="62">
        <v>17192.7</v>
      </c>
      <c r="K1100" s="62">
        <v>1593.69</v>
      </c>
      <c r="L1100" s="64">
        <v>18786.39</v>
      </c>
      <c r="M1100" s="82" t="str">
        <f t="shared" si="89"/>
        <v>DS</v>
      </c>
      <c r="N1100" s="82" t="s">
        <v>971</v>
      </c>
      <c r="P1100" s="75">
        <f>VLOOKUP(F1100,[1]!REGTEaflewerdatum,4,0)</f>
        <v>41669</v>
      </c>
      <c r="Q1100" s="91">
        <f t="shared" si="86"/>
        <v>41670</v>
      </c>
      <c r="T1100" s="94">
        <f t="shared" si="87"/>
        <v>41700</v>
      </c>
      <c r="U1100" s="80">
        <f t="shared" si="88"/>
        <v>30</v>
      </c>
      <c r="W1100" s="95">
        <f t="shared" ref="W1100:W1163" si="90">B1100+U1100</f>
        <v>30</v>
      </c>
    </row>
    <row r="1101" spans="1:23" x14ac:dyDescent="0.5">
      <c r="A1101" s="137">
        <v>6038580051</v>
      </c>
      <c r="B1101" s="63">
        <v>41670</v>
      </c>
      <c r="C1101" s="60" t="s">
        <v>10</v>
      </c>
      <c r="D1101" s="61">
        <v>15671</v>
      </c>
      <c r="E1101" s="61"/>
      <c r="F1101" s="61">
        <v>3163</v>
      </c>
      <c r="G1101" s="63">
        <v>41670</v>
      </c>
      <c r="H1101" s="63">
        <v>41670</v>
      </c>
      <c r="I1101" s="60" t="s">
        <v>1109</v>
      </c>
      <c r="J1101" s="62">
        <v>524.46</v>
      </c>
      <c r="K1101" s="62">
        <v>37.14</v>
      </c>
      <c r="L1101" s="64">
        <v>561.6</v>
      </c>
      <c r="M1101" s="82" t="str">
        <f t="shared" si="89"/>
        <v>DS</v>
      </c>
      <c r="N1101" s="82" t="s">
        <v>971</v>
      </c>
      <c r="P1101" s="75">
        <f>VLOOKUP(F1101,[1]!REGTEaflewerdatum,4,0)</f>
        <v>0</v>
      </c>
      <c r="Q1101" s="91">
        <f t="shared" si="86"/>
        <v>41670</v>
      </c>
      <c r="T1101" s="94">
        <f t="shared" si="87"/>
        <v>41700</v>
      </c>
      <c r="U1101" s="80">
        <f t="shared" si="88"/>
        <v>30</v>
      </c>
      <c r="W1101" s="95">
        <f t="shared" si="90"/>
        <v>41700</v>
      </c>
    </row>
    <row r="1102" spans="1:23" x14ac:dyDescent="0.5">
      <c r="A1102" s="136">
        <v>271056</v>
      </c>
      <c r="B1102" s="63">
        <v>41733</v>
      </c>
      <c r="C1102" s="60" t="s">
        <v>10</v>
      </c>
      <c r="D1102" s="61">
        <v>15676</v>
      </c>
      <c r="E1102" s="61"/>
      <c r="F1102" s="61">
        <v>3161</v>
      </c>
      <c r="G1102" s="63">
        <v>41670</v>
      </c>
      <c r="H1102" s="63">
        <v>41670</v>
      </c>
      <c r="I1102" s="60" t="s">
        <v>1114</v>
      </c>
      <c r="J1102" s="62">
        <v>217.62</v>
      </c>
      <c r="K1102" s="62">
        <v>12.2</v>
      </c>
      <c r="L1102" s="64">
        <v>229.82</v>
      </c>
      <c r="M1102" s="82" t="str">
        <f t="shared" si="89"/>
        <v>DS</v>
      </c>
      <c r="N1102" s="82" t="s">
        <v>971</v>
      </c>
      <c r="P1102" s="75">
        <f>VLOOKUP(F1102,[1]!REGTEaflewerdatum,4,0)</f>
        <v>41666</v>
      </c>
      <c r="Q1102" s="91">
        <f t="shared" si="86"/>
        <v>41670</v>
      </c>
      <c r="T1102" s="94">
        <f t="shared" si="87"/>
        <v>41700</v>
      </c>
      <c r="U1102" s="80">
        <f t="shared" si="88"/>
        <v>30</v>
      </c>
      <c r="W1102" s="95">
        <f t="shared" si="90"/>
        <v>41763</v>
      </c>
    </row>
    <row r="1103" spans="1:23" x14ac:dyDescent="0.5">
      <c r="A1103" s="105">
        <v>67295</v>
      </c>
      <c r="B1103" s="63">
        <v>41684</v>
      </c>
      <c r="C1103" s="60" t="s">
        <v>10</v>
      </c>
      <c r="D1103" s="61">
        <v>15816</v>
      </c>
      <c r="E1103" s="61"/>
      <c r="F1103" s="61">
        <v>3354</v>
      </c>
      <c r="G1103" s="63">
        <v>41671</v>
      </c>
      <c r="H1103" s="63">
        <v>41671</v>
      </c>
      <c r="I1103" s="60" t="s">
        <v>1116</v>
      </c>
      <c r="J1103" s="62">
        <v>560.25</v>
      </c>
      <c r="K1103" s="62">
        <v>19.14</v>
      </c>
      <c r="L1103" s="64">
        <v>579.39</v>
      </c>
      <c r="M1103" s="82" t="str">
        <f t="shared" si="89"/>
        <v>DS</v>
      </c>
      <c r="N1103" s="82" t="s">
        <v>971</v>
      </c>
      <c r="P1103" s="75">
        <f>VLOOKUP(F1103,[1]!REGTEaflewerdatum,4,0)</f>
        <v>41694</v>
      </c>
      <c r="Q1103" s="91">
        <f t="shared" si="86"/>
        <v>41671</v>
      </c>
      <c r="T1103" s="94">
        <f t="shared" si="87"/>
        <v>41701</v>
      </c>
      <c r="U1103" s="80">
        <f t="shared" si="88"/>
        <v>30</v>
      </c>
      <c r="W1103" s="95">
        <f t="shared" si="90"/>
        <v>41714</v>
      </c>
    </row>
    <row r="1104" spans="1:23" x14ac:dyDescent="0.5">
      <c r="A1104" s="105">
        <v>11894244</v>
      </c>
      <c r="B1104" s="63">
        <v>41677</v>
      </c>
      <c r="C1104" s="60" t="s">
        <v>10</v>
      </c>
      <c r="D1104" s="61">
        <v>15735</v>
      </c>
      <c r="E1104" s="61"/>
      <c r="F1104" s="61">
        <v>3350</v>
      </c>
      <c r="G1104" s="63">
        <v>41671</v>
      </c>
      <c r="H1104" s="63">
        <v>41670</v>
      </c>
      <c r="I1104" s="60" t="s">
        <v>1113</v>
      </c>
      <c r="J1104" s="62">
        <v>2178.92</v>
      </c>
      <c r="K1104" s="62">
        <v>267.24</v>
      </c>
      <c r="L1104" s="64">
        <v>2446.16</v>
      </c>
      <c r="M1104" s="82" t="str">
        <f t="shared" si="89"/>
        <v>DS</v>
      </c>
      <c r="N1104" s="82" t="s">
        <v>971</v>
      </c>
      <c r="P1104" s="75">
        <f>VLOOKUP(F1104,[1]!REGTEaflewerdatum,4,0)</f>
        <v>41671</v>
      </c>
      <c r="Q1104" s="91" t="str">
        <f t="shared" si="86"/>
        <v>ok</v>
      </c>
      <c r="T1104" s="94">
        <f t="shared" si="87"/>
        <v>41701</v>
      </c>
      <c r="U1104" s="80">
        <f t="shared" si="88"/>
        <v>30</v>
      </c>
      <c r="W1104" s="95">
        <f t="shared" si="90"/>
        <v>41707</v>
      </c>
    </row>
    <row r="1105" spans="1:23" x14ac:dyDescent="0.5">
      <c r="A1105" s="135">
        <v>8170381952</v>
      </c>
      <c r="B1105" s="63">
        <v>41677</v>
      </c>
      <c r="C1105" s="60" t="s">
        <v>10</v>
      </c>
      <c r="D1105" s="61">
        <v>15736</v>
      </c>
      <c r="E1105" s="61"/>
      <c r="F1105" s="61">
        <v>3351</v>
      </c>
      <c r="G1105" s="63">
        <v>41671</v>
      </c>
      <c r="H1105" s="63">
        <v>41671</v>
      </c>
      <c r="I1105" s="60" t="s">
        <v>1253</v>
      </c>
      <c r="J1105" s="62">
        <v>5121.26</v>
      </c>
      <c r="K1105" s="62">
        <v>679.82</v>
      </c>
      <c r="L1105" s="64">
        <v>5801.08</v>
      </c>
      <c r="M1105" s="82" t="str">
        <f t="shared" si="89"/>
        <v>DS</v>
      </c>
      <c r="N1105" s="82" t="s">
        <v>971</v>
      </c>
      <c r="P1105" s="75">
        <f>VLOOKUP(F1105,[1]!REGTEaflewerdatum,4,0)</f>
        <v>41671</v>
      </c>
      <c r="Q1105" s="91" t="str">
        <f t="shared" si="86"/>
        <v>ok</v>
      </c>
      <c r="T1105" s="94">
        <f t="shared" si="87"/>
        <v>41701</v>
      </c>
      <c r="U1105" s="80">
        <f t="shared" si="88"/>
        <v>30</v>
      </c>
      <c r="W1105" s="95">
        <f t="shared" si="90"/>
        <v>41707</v>
      </c>
    </row>
    <row r="1106" spans="1:23" x14ac:dyDescent="0.5">
      <c r="A1106" s="105">
        <v>272309</v>
      </c>
      <c r="B1106" s="124"/>
      <c r="C1106" s="60" t="s">
        <v>10</v>
      </c>
      <c r="D1106" s="61">
        <v>15815</v>
      </c>
      <c r="E1106" s="61"/>
      <c r="F1106" s="61">
        <v>3355</v>
      </c>
      <c r="G1106" s="63">
        <v>41671</v>
      </c>
      <c r="H1106" s="63">
        <v>41671</v>
      </c>
      <c r="I1106" s="60" t="s">
        <v>1114</v>
      </c>
      <c r="J1106" s="62">
        <v>522.36</v>
      </c>
      <c r="K1106" s="62">
        <v>36.590000000000003</v>
      </c>
      <c r="L1106" s="64">
        <v>558.95000000000005</v>
      </c>
      <c r="M1106" s="82" t="str">
        <f t="shared" si="89"/>
        <v>DS</v>
      </c>
      <c r="N1106" s="82" t="s">
        <v>971</v>
      </c>
      <c r="P1106" s="75">
        <f>VLOOKUP(F1106,[1]!REGTEaflewerdatum,4,0)</f>
        <v>41697</v>
      </c>
      <c r="Q1106" s="91">
        <f t="shared" si="86"/>
        <v>41671</v>
      </c>
      <c r="T1106" s="94">
        <f t="shared" si="87"/>
        <v>41701</v>
      </c>
      <c r="U1106" s="80">
        <f t="shared" si="88"/>
        <v>30</v>
      </c>
      <c r="W1106" s="95">
        <f t="shared" si="90"/>
        <v>30</v>
      </c>
    </row>
    <row r="1107" spans="1:23" x14ac:dyDescent="0.5">
      <c r="A1107" s="105" t="s">
        <v>356</v>
      </c>
      <c r="B1107" s="63">
        <v>41677</v>
      </c>
      <c r="C1107" s="60" t="s">
        <v>10</v>
      </c>
      <c r="D1107" s="61">
        <v>15814</v>
      </c>
      <c r="E1107" s="61"/>
      <c r="F1107" s="61">
        <v>3347</v>
      </c>
      <c r="G1107" s="63">
        <v>41671</v>
      </c>
      <c r="H1107" s="63">
        <v>41671</v>
      </c>
      <c r="I1107" s="60" t="s">
        <v>1177</v>
      </c>
      <c r="J1107" s="62">
        <v>15907.98</v>
      </c>
      <c r="K1107" s="62">
        <v>2227.12</v>
      </c>
      <c r="L1107" s="64">
        <v>18135.099999999999</v>
      </c>
      <c r="M1107" s="82" t="str">
        <f t="shared" si="89"/>
        <v>DS</v>
      </c>
      <c r="N1107" s="82" t="s">
        <v>971</v>
      </c>
      <c r="P1107" s="75">
        <f>VLOOKUP(F1107,[1]!REGTEaflewerdatum,4,0)</f>
        <v>41671</v>
      </c>
      <c r="Q1107" s="91" t="str">
        <f t="shared" si="86"/>
        <v>ok</v>
      </c>
      <c r="T1107" s="94">
        <f t="shared" si="87"/>
        <v>41701</v>
      </c>
      <c r="U1107" s="80">
        <f t="shared" si="88"/>
        <v>30</v>
      </c>
      <c r="W1107" s="95">
        <f t="shared" si="90"/>
        <v>41707</v>
      </c>
    </row>
    <row r="1108" spans="1:23" x14ac:dyDescent="0.5">
      <c r="A1108" s="105">
        <v>67374</v>
      </c>
      <c r="B1108" s="63">
        <v>41684</v>
      </c>
      <c r="C1108" s="60" t="s">
        <v>10</v>
      </c>
      <c r="D1108" s="61">
        <v>15813</v>
      </c>
      <c r="E1108" s="61"/>
      <c r="F1108" s="61">
        <v>3354</v>
      </c>
      <c r="G1108" s="63">
        <v>41672</v>
      </c>
      <c r="H1108" s="63">
        <v>41672</v>
      </c>
      <c r="I1108" s="60" t="s">
        <v>1116</v>
      </c>
      <c r="J1108" s="62">
        <v>432</v>
      </c>
      <c r="K1108" s="62">
        <v>12.1</v>
      </c>
      <c r="L1108" s="64">
        <v>444.1</v>
      </c>
      <c r="M1108" s="82" t="str">
        <f t="shared" si="89"/>
        <v>DS</v>
      </c>
      <c r="N1108" s="82" t="s">
        <v>971</v>
      </c>
      <c r="P1108" s="75">
        <f>VLOOKUP(F1108,[1]!REGTEaflewerdatum,4,0)</f>
        <v>41694</v>
      </c>
      <c r="Q1108" s="91">
        <f t="shared" si="86"/>
        <v>41672</v>
      </c>
      <c r="T1108" s="94">
        <f t="shared" si="87"/>
        <v>41702</v>
      </c>
      <c r="U1108" s="80">
        <f t="shared" si="88"/>
        <v>30</v>
      </c>
      <c r="W1108" s="95">
        <f t="shared" si="90"/>
        <v>41714</v>
      </c>
    </row>
    <row r="1109" spans="1:23" hidden="1" x14ac:dyDescent="0.5">
      <c r="A1109" s="105">
        <v>734955</v>
      </c>
      <c r="B1109" s="63">
        <v>41677</v>
      </c>
      <c r="C1109" s="60" t="s">
        <v>10</v>
      </c>
      <c r="D1109" s="61">
        <v>15838</v>
      </c>
      <c r="E1109" s="61"/>
      <c r="F1109" s="61">
        <v>3131</v>
      </c>
      <c r="G1109" s="63">
        <v>41673</v>
      </c>
      <c r="H1109" s="63">
        <v>41672</v>
      </c>
      <c r="I1109" s="60" t="s">
        <v>1075</v>
      </c>
      <c r="J1109" s="62">
        <v>42403.99</v>
      </c>
      <c r="K1109" s="62">
        <v>5591.2</v>
      </c>
      <c r="L1109" s="64">
        <v>47995.19</v>
      </c>
      <c r="M1109" s="82" t="str">
        <f t="shared" si="89"/>
        <v>DC</v>
      </c>
      <c r="N1109" s="82" t="s">
        <v>971</v>
      </c>
      <c r="P1109" s="75">
        <f>VLOOKUP(F1109,[1]!REGTEaflewerdatum,4,0)</f>
        <v>41673</v>
      </c>
      <c r="Q1109" s="91" t="str">
        <f t="shared" si="86"/>
        <v>ok</v>
      </c>
      <c r="T1109" s="94">
        <f t="shared" si="87"/>
        <v>41692</v>
      </c>
      <c r="U1109" s="80">
        <f t="shared" si="88"/>
        <v>19</v>
      </c>
      <c r="W1109" s="95">
        <f t="shared" si="90"/>
        <v>41696</v>
      </c>
    </row>
    <row r="1110" spans="1:23" hidden="1" x14ac:dyDescent="0.5">
      <c r="A1110" s="105">
        <v>734956</v>
      </c>
      <c r="B1110" s="63">
        <v>41677</v>
      </c>
      <c r="C1110" s="60" t="s">
        <v>10</v>
      </c>
      <c r="D1110" s="61">
        <v>15831</v>
      </c>
      <c r="E1110" s="61"/>
      <c r="F1110" s="61">
        <v>3342</v>
      </c>
      <c r="G1110" s="63">
        <v>41673</v>
      </c>
      <c r="H1110" s="63">
        <v>41672</v>
      </c>
      <c r="I1110" s="60" t="s">
        <v>1075</v>
      </c>
      <c r="J1110" s="62">
        <v>11748.9</v>
      </c>
      <c r="K1110" s="62">
        <v>501.81</v>
      </c>
      <c r="L1110" s="64">
        <v>12250.71</v>
      </c>
      <c r="M1110" s="82" t="str">
        <f t="shared" si="89"/>
        <v>DC</v>
      </c>
      <c r="N1110" s="82" t="s">
        <v>971</v>
      </c>
      <c r="P1110" s="75">
        <f>VLOOKUP(F1110,[1]!REGTEaflewerdatum,4,0)</f>
        <v>41673</v>
      </c>
      <c r="Q1110" s="91" t="str">
        <f t="shared" si="86"/>
        <v>ok</v>
      </c>
      <c r="T1110" s="94">
        <f t="shared" si="87"/>
        <v>41692</v>
      </c>
      <c r="U1110" s="80">
        <f t="shared" si="88"/>
        <v>19</v>
      </c>
      <c r="W1110" s="95">
        <f t="shared" si="90"/>
        <v>41696</v>
      </c>
    </row>
    <row r="1111" spans="1:23" hidden="1" x14ac:dyDescent="0.5">
      <c r="A1111" s="105">
        <v>734957</v>
      </c>
      <c r="B1111" s="63">
        <v>41677</v>
      </c>
      <c r="C1111" s="60" t="s">
        <v>10</v>
      </c>
      <c r="D1111" s="61">
        <v>15832</v>
      </c>
      <c r="E1111" s="61"/>
      <c r="F1111" s="61">
        <v>3340</v>
      </c>
      <c r="G1111" s="63">
        <v>41673</v>
      </c>
      <c r="H1111" s="63">
        <v>41672</v>
      </c>
      <c r="I1111" s="60" t="s">
        <v>1075</v>
      </c>
      <c r="J1111" s="62">
        <v>130783.58</v>
      </c>
      <c r="K1111" s="62">
        <v>15996.84</v>
      </c>
      <c r="L1111" s="64">
        <v>146780.42000000001</v>
      </c>
      <c r="M1111" s="82" t="str">
        <f t="shared" si="89"/>
        <v>DC</v>
      </c>
      <c r="N1111" s="82" t="s">
        <v>971</v>
      </c>
      <c r="P1111" s="75">
        <f>VLOOKUP(F1111,[1]!REGTEaflewerdatum,4,0)</f>
        <v>41673</v>
      </c>
      <c r="Q1111" s="91" t="str">
        <f t="shared" si="86"/>
        <v>ok</v>
      </c>
      <c r="T1111" s="94">
        <f t="shared" si="87"/>
        <v>41692</v>
      </c>
      <c r="U1111" s="80">
        <f t="shared" si="88"/>
        <v>19</v>
      </c>
      <c r="W1111" s="95">
        <f t="shared" si="90"/>
        <v>41696</v>
      </c>
    </row>
    <row r="1112" spans="1:23" hidden="1" x14ac:dyDescent="0.5">
      <c r="A1112" s="105">
        <v>734957</v>
      </c>
      <c r="B1112" s="63"/>
      <c r="C1112" s="60" t="s">
        <v>15</v>
      </c>
      <c r="D1112" s="61">
        <v>15852</v>
      </c>
      <c r="E1112" s="61"/>
      <c r="F1112" s="61">
        <v>3340</v>
      </c>
      <c r="G1112" s="63">
        <v>41673</v>
      </c>
      <c r="H1112" s="63">
        <v>41672</v>
      </c>
      <c r="I1112" s="60" t="s">
        <v>1075</v>
      </c>
      <c r="J1112" s="62">
        <v>-644.54999999999995</v>
      </c>
      <c r="K1112" s="62">
        <v>-90.24</v>
      </c>
      <c r="L1112" s="64">
        <v>-734.79</v>
      </c>
      <c r="M1112" s="82" t="str">
        <f t="shared" si="89"/>
        <v>DC</v>
      </c>
      <c r="P1112" s="75">
        <f>VLOOKUP(F1112,[1]!REGTEaflewerdatum,4,0)</f>
        <v>41673</v>
      </c>
      <c r="Q1112" s="91" t="str">
        <f t="shared" si="86"/>
        <v>ok</v>
      </c>
      <c r="T1112" s="94">
        <f t="shared" si="87"/>
        <v>41692</v>
      </c>
      <c r="U1112" s="80">
        <f t="shared" si="88"/>
        <v>19</v>
      </c>
      <c r="W1112" s="95">
        <f t="shared" si="90"/>
        <v>19</v>
      </c>
    </row>
    <row r="1113" spans="1:23" hidden="1" x14ac:dyDescent="0.5">
      <c r="A1113" s="105">
        <v>734958</v>
      </c>
      <c r="B1113" s="63">
        <v>41677</v>
      </c>
      <c r="C1113" s="60" t="s">
        <v>10</v>
      </c>
      <c r="D1113" s="61">
        <v>15833</v>
      </c>
      <c r="E1113" s="61"/>
      <c r="F1113" s="61">
        <v>3344</v>
      </c>
      <c r="G1113" s="63">
        <v>41673</v>
      </c>
      <c r="H1113" s="63">
        <v>41672</v>
      </c>
      <c r="I1113" s="60" t="s">
        <v>1075</v>
      </c>
      <c r="J1113" s="62">
        <v>11941.14</v>
      </c>
      <c r="K1113" s="62">
        <v>1671.76</v>
      </c>
      <c r="L1113" s="64">
        <v>13612.9</v>
      </c>
      <c r="M1113" s="82" t="str">
        <f t="shared" si="89"/>
        <v>DC</v>
      </c>
      <c r="N1113" s="82" t="s">
        <v>971</v>
      </c>
      <c r="P1113" s="75">
        <f>VLOOKUP(F1113,[1]!REGTEaflewerdatum,4,0)</f>
        <v>41673</v>
      </c>
      <c r="Q1113" s="91" t="str">
        <f t="shared" si="86"/>
        <v>ok</v>
      </c>
      <c r="T1113" s="94">
        <f t="shared" si="87"/>
        <v>41692</v>
      </c>
      <c r="U1113" s="80">
        <f t="shared" si="88"/>
        <v>19</v>
      </c>
      <c r="W1113" s="95">
        <f t="shared" si="90"/>
        <v>41696</v>
      </c>
    </row>
    <row r="1114" spans="1:23" hidden="1" x14ac:dyDescent="0.5">
      <c r="A1114" s="105">
        <v>734959</v>
      </c>
      <c r="B1114" s="63">
        <v>41677</v>
      </c>
      <c r="C1114" s="60" t="s">
        <v>10</v>
      </c>
      <c r="D1114" s="61">
        <v>15834</v>
      </c>
      <c r="E1114" s="61"/>
      <c r="F1114" s="61">
        <v>3273</v>
      </c>
      <c r="G1114" s="63">
        <v>41673</v>
      </c>
      <c r="H1114" s="63">
        <v>41672</v>
      </c>
      <c r="I1114" s="60" t="s">
        <v>1075</v>
      </c>
      <c r="J1114" s="62">
        <v>21480.75</v>
      </c>
      <c r="K1114" s="62">
        <v>3007.35</v>
      </c>
      <c r="L1114" s="64">
        <v>24488.1</v>
      </c>
      <c r="M1114" s="82" t="str">
        <f t="shared" si="89"/>
        <v>DC</v>
      </c>
      <c r="N1114" s="82" t="s">
        <v>971</v>
      </c>
      <c r="P1114" s="75">
        <f>VLOOKUP(F1114,[1]!REGTEaflewerdatum,4,0)</f>
        <v>41666</v>
      </c>
      <c r="Q1114" s="91">
        <f t="shared" si="86"/>
        <v>41673</v>
      </c>
      <c r="T1114" s="94">
        <f t="shared" si="87"/>
        <v>41692</v>
      </c>
      <c r="U1114" s="80">
        <f t="shared" si="88"/>
        <v>19</v>
      </c>
      <c r="W1114" s="95">
        <f t="shared" si="90"/>
        <v>41696</v>
      </c>
    </row>
    <row r="1115" spans="1:23" hidden="1" x14ac:dyDescent="0.5">
      <c r="A1115" s="105">
        <v>734960</v>
      </c>
      <c r="B1115" s="63">
        <v>41677</v>
      </c>
      <c r="C1115" s="60" t="s">
        <v>10</v>
      </c>
      <c r="D1115" s="61">
        <v>15835</v>
      </c>
      <c r="E1115" s="61"/>
      <c r="F1115" s="61">
        <v>3344</v>
      </c>
      <c r="G1115" s="63">
        <v>41673</v>
      </c>
      <c r="H1115" s="63">
        <v>41672</v>
      </c>
      <c r="I1115" s="60" t="s">
        <v>1075</v>
      </c>
      <c r="J1115" s="62">
        <v>2057.1999999999998</v>
      </c>
      <c r="K1115" s="62">
        <v>288.01</v>
      </c>
      <c r="L1115" s="64">
        <v>2345.21</v>
      </c>
      <c r="M1115" s="82" t="str">
        <f t="shared" si="89"/>
        <v>DC</v>
      </c>
      <c r="N1115" s="82" t="s">
        <v>971</v>
      </c>
      <c r="P1115" s="75">
        <f>VLOOKUP(F1115,[1]!REGTEaflewerdatum,4,0)</f>
        <v>41673</v>
      </c>
      <c r="Q1115" s="91" t="str">
        <f t="shared" si="86"/>
        <v>ok</v>
      </c>
      <c r="T1115" s="94">
        <f t="shared" si="87"/>
        <v>41692</v>
      </c>
      <c r="U1115" s="80">
        <f t="shared" si="88"/>
        <v>19</v>
      </c>
      <c r="W1115" s="95">
        <f t="shared" si="90"/>
        <v>41696</v>
      </c>
    </row>
    <row r="1116" spans="1:23" hidden="1" x14ac:dyDescent="0.5">
      <c r="A1116" s="105">
        <v>734961</v>
      </c>
      <c r="B1116" s="63">
        <v>41677</v>
      </c>
      <c r="C1116" s="60" t="s">
        <v>10</v>
      </c>
      <c r="D1116" s="61">
        <v>15836</v>
      </c>
      <c r="E1116" s="61"/>
      <c r="F1116" s="61">
        <v>826</v>
      </c>
      <c r="G1116" s="63">
        <v>41673</v>
      </c>
      <c r="H1116" s="63">
        <v>41672</v>
      </c>
      <c r="I1116" s="60" t="s">
        <v>1075</v>
      </c>
      <c r="J1116" s="62">
        <v>920.16</v>
      </c>
      <c r="K1116" s="62">
        <v>128.83000000000001</v>
      </c>
      <c r="L1116" s="64">
        <v>1048.99</v>
      </c>
      <c r="M1116" s="82" t="str">
        <f t="shared" si="89"/>
        <v>DC</v>
      </c>
      <c r="N1116" s="82" t="s">
        <v>971</v>
      </c>
      <c r="P1116" s="75" t="e">
        <f>VLOOKUP(F1116,[1]!REGTEaflewerdatum,4,0)</f>
        <v>#N/A</v>
      </c>
      <c r="Q1116" s="91" t="e">
        <f t="shared" si="86"/>
        <v>#N/A</v>
      </c>
      <c r="T1116" s="94">
        <f t="shared" si="87"/>
        <v>41692</v>
      </c>
      <c r="U1116" s="80">
        <f t="shared" si="88"/>
        <v>19</v>
      </c>
      <c r="W1116" s="95">
        <f t="shared" si="90"/>
        <v>41696</v>
      </c>
    </row>
    <row r="1117" spans="1:23" hidden="1" x14ac:dyDescent="0.5">
      <c r="A1117" s="105">
        <v>734962</v>
      </c>
      <c r="B1117" s="63">
        <v>41677</v>
      </c>
      <c r="C1117" s="60" t="s">
        <v>10</v>
      </c>
      <c r="D1117" s="61">
        <v>15837</v>
      </c>
      <c r="E1117" s="61"/>
      <c r="F1117" s="61">
        <v>3273</v>
      </c>
      <c r="G1117" s="63">
        <v>41673</v>
      </c>
      <c r="H1117" s="63">
        <v>41672</v>
      </c>
      <c r="I1117" s="60" t="s">
        <v>1075</v>
      </c>
      <c r="J1117" s="62">
        <v>624.04</v>
      </c>
      <c r="K1117" s="62">
        <v>87.37</v>
      </c>
      <c r="L1117" s="64">
        <v>711.41</v>
      </c>
      <c r="M1117" s="82" t="str">
        <f t="shared" si="89"/>
        <v>DC</v>
      </c>
      <c r="N1117" s="82" t="s">
        <v>971</v>
      </c>
      <c r="P1117" s="75">
        <f>VLOOKUP(F1117,[1]!REGTEaflewerdatum,4,0)</f>
        <v>41666</v>
      </c>
      <c r="Q1117" s="91">
        <f t="shared" si="86"/>
        <v>41673</v>
      </c>
      <c r="T1117" s="94">
        <f t="shared" si="87"/>
        <v>41692</v>
      </c>
      <c r="U1117" s="80">
        <f t="shared" si="88"/>
        <v>19</v>
      </c>
      <c r="W1117" s="95">
        <f t="shared" si="90"/>
        <v>41696</v>
      </c>
    </row>
    <row r="1118" spans="1:23" hidden="1" x14ac:dyDescent="0.5">
      <c r="A1118" s="105">
        <v>734963</v>
      </c>
      <c r="B1118" s="63">
        <v>41677</v>
      </c>
      <c r="C1118" s="60" t="s">
        <v>10</v>
      </c>
      <c r="D1118" s="61">
        <v>15823</v>
      </c>
      <c r="E1118" s="61"/>
      <c r="F1118" s="61">
        <v>3131</v>
      </c>
      <c r="G1118" s="63">
        <v>41673</v>
      </c>
      <c r="H1118" s="63">
        <v>41672</v>
      </c>
      <c r="I1118" s="60" t="s">
        <v>1075</v>
      </c>
      <c r="J1118" s="62">
        <v>4426.5200000000004</v>
      </c>
      <c r="K1118" s="62">
        <v>272.66000000000003</v>
      </c>
      <c r="L1118" s="64">
        <v>4699.18</v>
      </c>
      <c r="M1118" s="82" t="str">
        <f t="shared" si="89"/>
        <v>DC</v>
      </c>
      <c r="N1118" s="82" t="s">
        <v>971</v>
      </c>
      <c r="P1118" s="75">
        <f>VLOOKUP(F1118,[1]!REGTEaflewerdatum,4,0)</f>
        <v>41673</v>
      </c>
      <c r="Q1118" s="91" t="str">
        <f t="shared" si="86"/>
        <v>ok</v>
      </c>
      <c r="T1118" s="94">
        <f t="shared" si="87"/>
        <v>41692</v>
      </c>
      <c r="U1118" s="80">
        <f t="shared" si="88"/>
        <v>19</v>
      </c>
      <c r="W1118" s="95">
        <f t="shared" si="90"/>
        <v>41696</v>
      </c>
    </row>
    <row r="1119" spans="1:23" hidden="1" x14ac:dyDescent="0.5">
      <c r="A1119" s="105">
        <v>734964</v>
      </c>
      <c r="B1119" s="63">
        <v>41677</v>
      </c>
      <c r="C1119" s="60" t="s">
        <v>10</v>
      </c>
      <c r="D1119" s="61">
        <v>15824</v>
      </c>
      <c r="E1119" s="61"/>
      <c r="F1119" s="61">
        <v>3129</v>
      </c>
      <c r="G1119" s="63">
        <v>41673</v>
      </c>
      <c r="H1119" s="63">
        <v>41672</v>
      </c>
      <c r="I1119" s="60" t="s">
        <v>1075</v>
      </c>
      <c r="J1119" s="62">
        <v>2095.66</v>
      </c>
      <c r="K1119" s="62">
        <v>293.39999999999998</v>
      </c>
      <c r="L1119" s="64">
        <v>2389.06</v>
      </c>
      <c r="M1119" s="82" t="str">
        <f t="shared" si="89"/>
        <v>DC</v>
      </c>
      <c r="N1119" s="82" t="s">
        <v>971</v>
      </c>
      <c r="P1119" s="75">
        <f>VLOOKUP(F1119,[1]!REGTEaflewerdatum,4,0)</f>
        <v>41642</v>
      </c>
      <c r="Q1119" s="91">
        <f t="shared" si="86"/>
        <v>41673</v>
      </c>
      <c r="T1119" s="94">
        <f t="shared" si="87"/>
        <v>41692</v>
      </c>
      <c r="U1119" s="80">
        <f t="shared" si="88"/>
        <v>19</v>
      </c>
      <c r="W1119" s="95">
        <f t="shared" si="90"/>
        <v>41696</v>
      </c>
    </row>
    <row r="1120" spans="1:23" hidden="1" x14ac:dyDescent="0.5">
      <c r="A1120" s="105">
        <v>734965</v>
      </c>
      <c r="B1120" s="63">
        <v>41677</v>
      </c>
      <c r="C1120" s="60" t="s">
        <v>10</v>
      </c>
      <c r="D1120" s="61">
        <v>15825</v>
      </c>
      <c r="E1120" s="61"/>
      <c r="F1120" s="61">
        <v>3345</v>
      </c>
      <c r="G1120" s="63">
        <v>41673</v>
      </c>
      <c r="H1120" s="63">
        <v>41672</v>
      </c>
      <c r="I1120" s="60" t="s">
        <v>1075</v>
      </c>
      <c r="J1120" s="62">
        <v>1747.65</v>
      </c>
      <c r="K1120" s="62">
        <v>244.68</v>
      </c>
      <c r="L1120" s="64">
        <v>1992.33</v>
      </c>
      <c r="M1120" s="82" t="str">
        <f t="shared" si="89"/>
        <v>DC</v>
      </c>
      <c r="N1120" s="82" t="s">
        <v>971</v>
      </c>
      <c r="P1120" s="75">
        <f>VLOOKUP(F1120,[1]!REGTEaflewerdatum,4,0)</f>
        <v>41673</v>
      </c>
      <c r="Q1120" s="91" t="str">
        <f t="shared" si="86"/>
        <v>ok</v>
      </c>
      <c r="T1120" s="94">
        <f t="shared" si="87"/>
        <v>41692</v>
      </c>
      <c r="U1120" s="80">
        <f t="shared" si="88"/>
        <v>19</v>
      </c>
      <c r="W1120" s="95">
        <f t="shared" si="90"/>
        <v>41696</v>
      </c>
    </row>
    <row r="1121" spans="1:23" hidden="1" x14ac:dyDescent="0.5">
      <c r="A1121" s="105">
        <v>734966</v>
      </c>
      <c r="B1121" s="63">
        <v>41677</v>
      </c>
      <c r="C1121" s="60" t="s">
        <v>10</v>
      </c>
      <c r="D1121" s="61">
        <v>15826</v>
      </c>
      <c r="E1121" s="61"/>
      <c r="F1121" s="61">
        <v>3341</v>
      </c>
      <c r="G1121" s="63">
        <v>41673</v>
      </c>
      <c r="H1121" s="63">
        <v>41672</v>
      </c>
      <c r="I1121" s="60" t="s">
        <v>1075</v>
      </c>
      <c r="J1121" s="62">
        <v>27990</v>
      </c>
      <c r="K1121" s="62">
        <v>3918.6</v>
      </c>
      <c r="L1121" s="64">
        <v>31908.6</v>
      </c>
      <c r="M1121" s="82" t="str">
        <f t="shared" si="89"/>
        <v>DC</v>
      </c>
      <c r="N1121" s="82" t="s">
        <v>971</v>
      </c>
      <c r="P1121" s="75">
        <f>VLOOKUP(F1121,[1]!REGTEaflewerdatum,4,0)</f>
        <v>41673</v>
      </c>
      <c r="Q1121" s="91" t="str">
        <f t="shared" si="86"/>
        <v>ok</v>
      </c>
      <c r="T1121" s="94">
        <f t="shared" si="87"/>
        <v>41692</v>
      </c>
      <c r="U1121" s="80">
        <f t="shared" si="88"/>
        <v>19</v>
      </c>
      <c r="W1121" s="95">
        <f t="shared" si="90"/>
        <v>41696</v>
      </c>
    </row>
    <row r="1122" spans="1:23" hidden="1" x14ac:dyDescent="0.5">
      <c r="A1122" s="105">
        <v>734967</v>
      </c>
      <c r="B1122" s="63">
        <v>41677</v>
      </c>
      <c r="C1122" s="60" t="s">
        <v>10</v>
      </c>
      <c r="D1122" s="61">
        <v>15827</v>
      </c>
      <c r="E1122" s="61"/>
      <c r="F1122" s="61">
        <v>3129</v>
      </c>
      <c r="G1122" s="63">
        <v>41673</v>
      </c>
      <c r="H1122" s="63">
        <v>41672</v>
      </c>
      <c r="I1122" s="60" t="s">
        <v>1075</v>
      </c>
      <c r="J1122" s="62">
        <v>14789.4</v>
      </c>
      <c r="K1122" s="62">
        <v>2070.52</v>
      </c>
      <c r="L1122" s="64">
        <v>16859.919999999998</v>
      </c>
      <c r="M1122" s="82" t="str">
        <f t="shared" si="89"/>
        <v>DC</v>
      </c>
      <c r="N1122" s="82" t="s">
        <v>971</v>
      </c>
      <c r="P1122" s="75">
        <f>VLOOKUP(F1122,[1]!REGTEaflewerdatum,4,0)</f>
        <v>41642</v>
      </c>
      <c r="Q1122" s="91">
        <f t="shared" si="86"/>
        <v>41673</v>
      </c>
      <c r="T1122" s="94">
        <f t="shared" si="87"/>
        <v>41692</v>
      </c>
      <c r="U1122" s="80">
        <f t="shared" si="88"/>
        <v>19</v>
      </c>
      <c r="W1122" s="95">
        <f t="shared" si="90"/>
        <v>41696</v>
      </c>
    </row>
    <row r="1123" spans="1:23" hidden="1" x14ac:dyDescent="0.5">
      <c r="A1123" s="105">
        <v>734968</v>
      </c>
      <c r="B1123" s="63">
        <v>41677</v>
      </c>
      <c r="C1123" s="60" t="s">
        <v>10</v>
      </c>
      <c r="D1123" s="61">
        <v>15828</v>
      </c>
      <c r="E1123" s="61"/>
      <c r="F1123" s="61">
        <v>3337</v>
      </c>
      <c r="G1123" s="63">
        <v>41673</v>
      </c>
      <c r="H1123" s="63">
        <v>41672</v>
      </c>
      <c r="I1123" s="60" t="s">
        <v>1075</v>
      </c>
      <c r="J1123" s="62">
        <v>10904.31</v>
      </c>
      <c r="K1123" s="62">
        <v>1526.61</v>
      </c>
      <c r="L1123" s="64">
        <v>12430.92</v>
      </c>
      <c r="M1123" s="82" t="str">
        <f t="shared" si="89"/>
        <v>DC</v>
      </c>
      <c r="N1123" s="82" t="s">
        <v>971</v>
      </c>
      <c r="P1123" s="75">
        <f>VLOOKUP(F1123,[1]!REGTEaflewerdatum,4,0)</f>
        <v>41673</v>
      </c>
      <c r="Q1123" s="91" t="str">
        <f t="shared" si="86"/>
        <v>ok</v>
      </c>
      <c r="T1123" s="94">
        <f t="shared" si="87"/>
        <v>41692</v>
      </c>
      <c r="U1123" s="80">
        <f t="shared" si="88"/>
        <v>19</v>
      </c>
      <c r="W1123" s="95">
        <f t="shared" si="90"/>
        <v>41696</v>
      </c>
    </row>
    <row r="1124" spans="1:23" hidden="1" x14ac:dyDescent="0.5">
      <c r="A1124" s="105">
        <v>734969</v>
      </c>
      <c r="B1124" s="63">
        <v>41677</v>
      </c>
      <c r="C1124" s="60" t="s">
        <v>10</v>
      </c>
      <c r="D1124" s="61">
        <v>15829</v>
      </c>
      <c r="E1124" s="61"/>
      <c r="F1124" s="61">
        <v>3338</v>
      </c>
      <c r="G1124" s="63">
        <v>41673</v>
      </c>
      <c r="H1124" s="63">
        <v>41672</v>
      </c>
      <c r="I1124" s="60" t="s">
        <v>1075</v>
      </c>
      <c r="J1124" s="62">
        <v>3939.72</v>
      </c>
      <c r="K1124" s="62">
        <v>0</v>
      </c>
      <c r="L1124" s="64">
        <v>3939.72</v>
      </c>
      <c r="M1124" s="82" t="str">
        <f t="shared" si="89"/>
        <v>DC</v>
      </c>
      <c r="N1124" s="82" t="s">
        <v>971</v>
      </c>
      <c r="P1124" s="75">
        <f>VLOOKUP(F1124,[1]!REGTEaflewerdatum,4,0)</f>
        <v>41673</v>
      </c>
      <c r="Q1124" s="91" t="str">
        <f t="shared" si="86"/>
        <v>ok</v>
      </c>
      <c r="T1124" s="94">
        <f t="shared" si="87"/>
        <v>41692</v>
      </c>
      <c r="U1124" s="80">
        <f t="shared" si="88"/>
        <v>19</v>
      </c>
      <c r="W1124" s="95">
        <f t="shared" si="90"/>
        <v>41696</v>
      </c>
    </row>
    <row r="1125" spans="1:23" hidden="1" x14ac:dyDescent="0.5">
      <c r="A1125" s="105">
        <v>734970</v>
      </c>
      <c r="B1125" s="63">
        <v>41677</v>
      </c>
      <c r="C1125" s="60" t="s">
        <v>10</v>
      </c>
      <c r="D1125" s="61">
        <v>15830</v>
      </c>
      <c r="E1125" s="61"/>
      <c r="F1125" s="61">
        <v>3273</v>
      </c>
      <c r="G1125" s="63">
        <v>41673</v>
      </c>
      <c r="H1125" s="63">
        <v>41672</v>
      </c>
      <c r="I1125" s="60" t="s">
        <v>1075</v>
      </c>
      <c r="J1125" s="62">
        <v>2747.58</v>
      </c>
      <c r="K1125" s="62">
        <v>384.66</v>
      </c>
      <c r="L1125" s="64">
        <v>3132.24</v>
      </c>
      <c r="M1125" s="82" t="str">
        <f t="shared" si="89"/>
        <v>DC</v>
      </c>
      <c r="N1125" s="82" t="s">
        <v>971</v>
      </c>
      <c r="P1125" s="75">
        <f>VLOOKUP(F1125,[1]!REGTEaflewerdatum,4,0)</f>
        <v>41666</v>
      </c>
      <c r="Q1125" s="91">
        <f t="shared" si="86"/>
        <v>41673</v>
      </c>
      <c r="T1125" s="94">
        <f t="shared" si="87"/>
        <v>41692</v>
      </c>
      <c r="U1125" s="80">
        <f t="shared" si="88"/>
        <v>19</v>
      </c>
      <c r="W1125" s="95">
        <f t="shared" si="90"/>
        <v>41696</v>
      </c>
    </row>
    <row r="1126" spans="1:23" hidden="1" x14ac:dyDescent="0.5">
      <c r="A1126" s="105">
        <v>734971</v>
      </c>
      <c r="B1126" s="63">
        <v>41677</v>
      </c>
      <c r="C1126" s="60" t="s">
        <v>10</v>
      </c>
      <c r="D1126" s="61">
        <v>15819</v>
      </c>
      <c r="E1126" s="61"/>
      <c r="F1126" s="61">
        <v>3337</v>
      </c>
      <c r="G1126" s="63">
        <v>41673</v>
      </c>
      <c r="H1126" s="63">
        <v>41672</v>
      </c>
      <c r="I1126" s="60" t="s">
        <v>1075</v>
      </c>
      <c r="J1126" s="62">
        <v>3766.68</v>
      </c>
      <c r="K1126" s="62">
        <v>130.52000000000001</v>
      </c>
      <c r="L1126" s="64">
        <v>3897.2</v>
      </c>
      <c r="M1126" s="82" t="str">
        <f t="shared" si="89"/>
        <v>DC</v>
      </c>
      <c r="N1126" s="82" t="s">
        <v>971</v>
      </c>
      <c r="P1126" s="75">
        <f>VLOOKUP(F1126,[1]!REGTEaflewerdatum,4,0)</f>
        <v>41673</v>
      </c>
      <c r="Q1126" s="91" t="str">
        <f t="shared" si="86"/>
        <v>ok</v>
      </c>
      <c r="T1126" s="94">
        <f t="shared" si="87"/>
        <v>41692</v>
      </c>
      <c r="U1126" s="80">
        <f t="shared" si="88"/>
        <v>19</v>
      </c>
      <c r="W1126" s="95">
        <f t="shared" si="90"/>
        <v>41696</v>
      </c>
    </row>
    <row r="1127" spans="1:23" hidden="1" x14ac:dyDescent="0.5">
      <c r="A1127" s="105">
        <v>734972</v>
      </c>
      <c r="B1127" s="63">
        <v>41677</v>
      </c>
      <c r="C1127" s="60" t="s">
        <v>10</v>
      </c>
      <c r="D1127" s="61">
        <v>15820</v>
      </c>
      <c r="E1127" s="61"/>
      <c r="F1127" s="61">
        <v>3338</v>
      </c>
      <c r="G1127" s="63">
        <v>41673</v>
      </c>
      <c r="H1127" s="63">
        <v>41672</v>
      </c>
      <c r="I1127" s="60" t="s">
        <v>1075</v>
      </c>
      <c r="J1127" s="62">
        <v>6175.64</v>
      </c>
      <c r="K1127" s="62">
        <v>0</v>
      </c>
      <c r="L1127" s="64">
        <v>6175.64</v>
      </c>
      <c r="M1127" s="82" t="str">
        <f t="shared" si="89"/>
        <v>DC</v>
      </c>
      <c r="N1127" s="82" t="s">
        <v>971</v>
      </c>
      <c r="P1127" s="75">
        <f>VLOOKUP(F1127,[1]!REGTEaflewerdatum,4,0)</f>
        <v>41673</v>
      </c>
      <c r="Q1127" s="91" t="str">
        <f t="shared" si="86"/>
        <v>ok</v>
      </c>
      <c r="T1127" s="94">
        <f t="shared" si="87"/>
        <v>41692</v>
      </c>
      <c r="U1127" s="80">
        <f t="shared" si="88"/>
        <v>19</v>
      </c>
      <c r="W1127" s="95">
        <f t="shared" si="90"/>
        <v>41696</v>
      </c>
    </row>
    <row r="1128" spans="1:23" hidden="1" x14ac:dyDescent="0.5">
      <c r="A1128" s="105">
        <v>734973</v>
      </c>
      <c r="B1128" s="63">
        <v>41677</v>
      </c>
      <c r="C1128" s="60" t="s">
        <v>10</v>
      </c>
      <c r="D1128" s="61">
        <v>15821</v>
      </c>
      <c r="E1128" s="61"/>
      <c r="F1128" s="61">
        <v>3326</v>
      </c>
      <c r="G1128" s="63">
        <v>41673</v>
      </c>
      <c r="H1128" s="63">
        <v>41672</v>
      </c>
      <c r="I1128" s="60" t="s">
        <v>1075</v>
      </c>
      <c r="J1128" s="62">
        <v>6020.82</v>
      </c>
      <c r="K1128" s="62">
        <v>688.66</v>
      </c>
      <c r="L1128" s="64">
        <v>6709.48</v>
      </c>
      <c r="M1128" s="82" t="str">
        <f t="shared" si="89"/>
        <v>DC</v>
      </c>
      <c r="N1128" s="82" t="s">
        <v>971</v>
      </c>
      <c r="P1128" s="75">
        <f>VLOOKUP(F1128,[1]!REGTEaflewerdatum,4,0)</f>
        <v>41673</v>
      </c>
      <c r="Q1128" s="91" t="str">
        <f t="shared" si="86"/>
        <v>ok</v>
      </c>
      <c r="T1128" s="94">
        <f t="shared" si="87"/>
        <v>41692</v>
      </c>
      <c r="U1128" s="80">
        <f t="shared" si="88"/>
        <v>19</v>
      </c>
      <c r="W1128" s="95">
        <f t="shared" si="90"/>
        <v>41696</v>
      </c>
    </row>
    <row r="1129" spans="1:23" hidden="1" x14ac:dyDescent="0.5">
      <c r="A1129" s="105">
        <v>734974</v>
      </c>
      <c r="B1129" s="63">
        <v>41677</v>
      </c>
      <c r="C1129" s="60" t="s">
        <v>10</v>
      </c>
      <c r="D1129" s="61">
        <v>15822</v>
      </c>
      <c r="E1129" s="61"/>
      <c r="F1129" s="61">
        <v>2713</v>
      </c>
      <c r="G1129" s="63">
        <v>41673</v>
      </c>
      <c r="H1129" s="63">
        <v>41672</v>
      </c>
      <c r="I1129" s="60" t="s">
        <v>1075</v>
      </c>
      <c r="J1129" s="62">
        <v>4418</v>
      </c>
      <c r="K1129" s="62">
        <v>618.52</v>
      </c>
      <c r="L1129" s="64">
        <v>5036.5200000000004</v>
      </c>
      <c r="M1129" s="82" t="str">
        <f t="shared" si="89"/>
        <v>DC</v>
      </c>
      <c r="N1129" s="82" t="s">
        <v>971</v>
      </c>
      <c r="P1129" s="75">
        <f>VLOOKUP(F1129,[1]!REGTEaflewerdatum,4,0)</f>
        <v>41579</v>
      </c>
      <c r="Q1129" s="91">
        <f t="shared" si="86"/>
        <v>41673</v>
      </c>
      <c r="T1129" s="94">
        <f t="shared" si="87"/>
        <v>41692</v>
      </c>
      <c r="U1129" s="80">
        <f t="shared" si="88"/>
        <v>19</v>
      </c>
      <c r="W1129" s="95">
        <f t="shared" si="90"/>
        <v>41696</v>
      </c>
    </row>
    <row r="1130" spans="1:23" hidden="1" x14ac:dyDescent="0.5">
      <c r="A1130" s="105" t="s">
        <v>1266</v>
      </c>
      <c r="B1130" s="63"/>
      <c r="C1130" s="60" t="s">
        <v>10</v>
      </c>
      <c r="D1130" s="61">
        <v>15811</v>
      </c>
      <c r="E1130" s="61"/>
      <c r="F1130" s="61">
        <v>3367</v>
      </c>
      <c r="G1130" s="63">
        <v>41673</v>
      </c>
      <c r="H1130" s="63">
        <v>41673</v>
      </c>
      <c r="I1130" s="60" t="s">
        <v>1154</v>
      </c>
      <c r="J1130" s="62">
        <v>150</v>
      </c>
      <c r="K1130" s="62">
        <v>0</v>
      </c>
      <c r="L1130" s="64">
        <v>150</v>
      </c>
      <c r="M1130" s="82" t="str">
        <f t="shared" si="89"/>
        <v>DI</v>
      </c>
      <c r="N1130" s="82" t="s">
        <v>971</v>
      </c>
      <c r="P1130" s="75">
        <f>VLOOKUP(F1130,[1]!REGTEaflewerdatum,4,0)</f>
        <v>41673</v>
      </c>
      <c r="Q1130" s="91" t="str">
        <f t="shared" si="86"/>
        <v>ok</v>
      </c>
      <c r="R1130" s="92" t="s">
        <v>329</v>
      </c>
      <c r="S1130" s="93">
        <f>G1130</f>
        <v>41673</v>
      </c>
      <c r="T1130" s="94">
        <f t="shared" si="87"/>
        <v>41675</v>
      </c>
      <c r="U1130" s="80">
        <f t="shared" si="88"/>
        <v>2</v>
      </c>
      <c r="W1130" s="95">
        <f t="shared" si="90"/>
        <v>2</v>
      </c>
    </row>
    <row r="1131" spans="1:23" hidden="1" x14ac:dyDescent="0.5">
      <c r="A1131" s="105" t="s">
        <v>1267</v>
      </c>
      <c r="B1131" s="63"/>
      <c r="C1131" s="60" t="s">
        <v>10</v>
      </c>
      <c r="D1131" s="61">
        <v>15848</v>
      </c>
      <c r="E1131" s="61"/>
      <c r="F1131" s="61">
        <v>3358</v>
      </c>
      <c r="G1131" s="63">
        <v>41673</v>
      </c>
      <c r="H1131" s="63">
        <v>41673</v>
      </c>
      <c r="I1131" s="60" t="s">
        <v>1154</v>
      </c>
      <c r="J1131" s="62">
        <v>200</v>
      </c>
      <c r="K1131" s="62">
        <v>0</v>
      </c>
      <c r="L1131" s="64">
        <v>200</v>
      </c>
      <c r="M1131" s="82" t="str">
        <f t="shared" si="89"/>
        <v>DI</v>
      </c>
      <c r="N1131" s="82" t="s">
        <v>971</v>
      </c>
      <c r="P1131" s="75">
        <f>VLOOKUP(F1131,[1]!REGTEaflewerdatum,4,0)</f>
        <v>41673</v>
      </c>
      <c r="Q1131" s="91" t="str">
        <f t="shared" si="86"/>
        <v>ok</v>
      </c>
      <c r="R1131" s="92" t="s">
        <v>329</v>
      </c>
      <c r="S1131" s="93">
        <f>G1131</f>
        <v>41673</v>
      </c>
      <c r="T1131" s="94">
        <f t="shared" si="87"/>
        <v>41675</v>
      </c>
      <c r="U1131" s="80">
        <f t="shared" si="88"/>
        <v>2</v>
      </c>
      <c r="W1131" s="95">
        <f t="shared" si="90"/>
        <v>2</v>
      </c>
    </row>
    <row r="1132" spans="1:23" hidden="1" x14ac:dyDescent="0.5">
      <c r="A1132" s="105" t="s">
        <v>1268</v>
      </c>
      <c r="B1132" s="63"/>
      <c r="C1132" s="60" t="s">
        <v>10</v>
      </c>
      <c r="D1132" s="61">
        <v>15849</v>
      </c>
      <c r="E1132" s="61"/>
      <c r="F1132" s="61">
        <v>3361</v>
      </c>
      <c r="G1132" s="63">
        <v>41673</v>
      </c>
      <c r="H1132" s="63">
        <v>41673</v>
      </c>
      <c r="I1132" s="60" t="s">
        <v>1118</v>
      </c>
      <c r="J1132" s="62">
        <v>5042.3999999999996</v>
      </c>
      <c r="K1132" s="62">
        <v>0</v>
      </c>
      <c r="L1132" s="138">
        <v>5042.3999999999996</v>
      </c>
      <c r="M1132" s="82" t="str">
        <f t="shared" si="89"/>
        <v>DI</v>
      </c>
      <c r="N1132" s="82" t="s">
        <v>971</v>
      </c>
      <c r="P1132" s="75">
        <f>VLOOKUP(F1132,[1]!REGTEaflewerdatum,4,0)</f>
        <v>41674</v>
      </c>
      <c r="Q1132" s="91">
        <f t="shared" si="86"/>
        <v>41673</v>
      </c>
      <c r="R1132" s="92" t="s">
        <v>327</v>
      </c>
      <c r="S1132" s="93">
        <v>41716</v>
      </c>
      <c r="T1132" s="94">
        <f t="shared" si="87"/>
        <v>41703</v>
      </c>
      <c r="U1132" s="80">
        <f t="shared" si="88"/>
        <v>30</v>
      </c>
      <c r="W1132" s="95">
        <f t="shared" si="90"/>
        <v>30</v>
      </c>
    </row>
    <row r="1133" spans="1:23" hidden="1" x14ac:dyDescent="0.5">
      <c r="A1133" s="105" t="s">
        <v>1269</v>
      </c>
      <c r="B1133" s="63"/>
      <c r="C1133" s="60" t="s">
        <v>10</v>
      </c>
      <c r="D1133" s="61">
        <v>15810</v>
      </c>
      <c r="E1133" s="61"/>
      <c r="F1133" s="61">
        <v>3368</v>
      </c>
      <c r="G1133" s="63">
        <v>41673</v>
      </c>
      <c r="H1133" s="63">
        <v>41673</v>
      </c>
      <c r="I1133" s="60" t="s">
        <v>1121</v>
      </c>
      <c r="J1133" s="62">
        <v>1739</v>
      </c>
      <c r="K1133" s="62">
        <v>0</v>
      </c>
      <c r="L1133" s="64">
        <v>1739</v>
      </c>
      <c r="M1133" s="82" t="str">
        <f t="shared" si="89"/>
        <v>DI</v>
      </c>
      <c r="N1133" s="82" t="s">
        <v>971</v>
      </c>
      <c r="P1133" s="75">
        <f>VLOOKUP(F1133,[1]!REGTEaflewerdatum,4,0)</f>
        <v>41673</v>
      </c>
      <c r="Q1133" s="91" t="str">
        <f t="shared" si="86"/>
        <v>ok</v>
      </c>
      <c r="R1133" s="92" t="s">
        <v>329</v>
      </c>
      <c r="S1133" s="93">
        <f>G1133</f>
        <v>41673</v>
      </c>
      <c r="T1133" s="94">
        <f t="shared" si="87"/>
        <v>41680</v>
      </c>
      <c r="U1133" s="80">
        <f t="shared" si="88"/>
        <v>7</v>
      </c>
      <c r="W1133" s="95">
        <f t="shared" si="90"/>
        <v>7</v>
      </c>
    </row>
    <row r="1134" spans="1:23" hidden="1" x14ac:dyDescent="0.5">
      <c r="A1134" s="105" t="s">
        <v>1270</v>
      </c>
      <c r="B1134" s="63"/>
      <c r="C1134" s="60" t="s">
        <v>10</v>
      </c>
      <c r="D1134" s="61">
        <v>15812</v>
      </c>
      <c r="E1134" s="61"/>
      <c r="F1134" s="61">
        <v>3357</v>
      </c>
      <c r="G1134" s="63">
        <v>41673</v>
      </c>
      <c r="H1134" s="63">
        <v>41673</v>
      </c>
      <c r="I1134" s="60" t="s">
        <v>1173</v>
      </c>
      <c r="J1134" s="62">
        <v>500</v>
      </c>
      <c r="K1134" s="62">
        <v>0</v>
      </c>
      <c r="L1134" s="64">
        <v>500</v>
      </c>
      <c r="M1134" s="82" t="str">
        <f t="shared" si="89"/>
        <v>DI</v>
      </c>
      <c r="N1134" s="82" t="s">
        <v>971</v>
      </c>
      <c r="P1134" s="75">
        <f>VLOOKUP(F1134,[1]!REGTEaflewerdatum,4,0)</f>
        <v>41673</v>
      </c>
      <c r="Q1134" s="91" t="str">
        <f t="shared" si="86"/>
        <v>ok</v>
      </c>
      <c r="R1134" s="92" t="s">
        <v>327</v>
      </c>
      <c r="S1134" s="93">
        <v>41717</v>
      </c>
      <c r="T1134" s="94">
        <f t="shared" si="87"/>
        <v>41674</v>
      </c>
      <c r="U1134" s="80">
        <f t="shared" si="88"/>
        <v>1</v>
      </c>
      <c r="W1134" s="95">
        <f t="shared" si="90"/>
        <v>1</v>
      </c>
    </row>
    <row r="1135" spans="1:23" x14ac:dyDescent="0.5">
      <c r="A1135" s="105">
        <v>67416</v>
      </c>
      <c r="B1135" s="63">
        <v>41684</v>
      </c>
      <c r="C1135" s="60" t="s">
        <v>10</v>
      </c>
      <c r="D1135" s="61">
        <v>15809</v>
      </c>
      <c r="E1135" s="61"/>
      <c r="F1135" s="61">
        <v>3354</v>
      </c>
      <c r="G1135" s="63">
        <v>41673</v>
      </c>
      <c r="H1135" s="63">
        <v>41673</v>
      </c>
      <c r="I1135" s="60" t="s">
        <v>1116</v>
      </c>
      <c r="J1135" s="62">
        <v>381.6</v>
      </c>
      <c r="K1135" s="62">
        <v>17.14</v>
      </c>
      <c r="L1135" s="64">
        <v>398.74</v>
      </c>
      <c r="M1135" s="82" t="str">
        <f t="shared" si="89"/>
        <v>DS</v>
      </c>
      <c r="N1135" s="82" t="s">
        <v>971</v>
      </c>
      <c r="P1135" s="75">
        <f>VLOOKUP(F1135,[1]!REGTEaflewerdatum,4,0)</f>
        <v>41694</v>
      </c>
      <c r="Q1135" s="91">
        <f t="shared" si="86"/>
        <v>41673</v>
      </c>
      <c r="T1135" s="94">
        <f t="shared" si="87"/>
        <v>41703</v>
      </c>
      <c r="U1135" s="80">
        <f t="shared" si="88"/>
        <v>30</v>
      </c>
      <c r="W1135" s="95">
        <f t="shared" si="90"/>
        <v>41714</v>
      </c>
    </row>
    <row r="1136" spans="1:23" x14ac:dyDescent="0.5">
      <c r="A1136" s="105">
        <v>985563</v>
      </c>
      <c r="B1136" s="63">
        <v>41691</v>
      </c>
      <c r="C1136" s="60" t="s">
        <v>10</v>
      </c>
      <c r="D1136" s="61">
        <v>15817</v>
      </c>
      <c r="E1136" s="61"/>
      <c r="F1136" s="61">
        <v>3374</v>
      </c>
      <c r="G1136" s="63">
        <v>41673</v>
      </c>
      <c r="H1136" s="63">
        <v>41673</v>
      </c>
      <c r="I1136" s="60" t="s">
        <v>1112</v>
      </c>
      <c r="J1136" s="62">
        <v>896.57</v>
      </c>
      <c r="K1136" s="62">
        <v>125.52</v>
      </c>
      <c r="L1136" s="64">
        <v>1022.09</v>
      </c>
      <c r="M1136" s="82" t="str">
        <f t="shared" si="89"/>
        <v>DS</v>
      </c>
      <c r="N1136" s="82" t="s">
        <v>971</v>
      </c>
      <c r="P1136" s="75">
        <f>VLOOKUP(F1136,[1]!REGTEaflewerdatum,4,0)</f>
        <v>41673</v>
      </c>
      <c r="Q1136" s="91" t="str">
        <f t="shared" si="86"/>
        <v>ok</v>
      </c>
      <c r="T1136" s="94">
        <f t="shared" si="87"/>
        <v>41703</v>
      </c>
      <c r="U1136" s="80">
        <f t="shared" si="88"/>
        <v>30</v>
      </c>
      <c r="W1136" s="95">
        <f t="shared" si="90"/>
        <v>41721</v>
      </c>
    </row>
    <row r="1137" spans="1:23" x14ac:dyDescent="0.5">
      <c r="A1137" s="105">
        <v>985564</v>
      </c>
      <c r="B1137" s="63">
        <v>41691</v>
      </c>
      <c r="C1137" s="60" t="s">
        <v>10</v>
      </c>
      <c r="D1137" s="61">
        <v>15818</v>
      </c>
      <c r="E1137" s="61"/>
      <c r="F1137" s="61">
        <v>3374</v>
      </c>
      <c r="G1137" s="63">
        <v>41673</v>
      </c>
      <c r="H1137" s="63">
        <v>41673</v>
      </c>
      <c r="I1137" s="60" t="s">
        <v>1112</v>
      </c>
      <c r="J1137" s="62">
        <v>242.08</v>
      </c>
      <c r="K1137" s="62">
        <v>33.89</v>
      </c>
      <c r="L1137" s="64">
        <v>275.97000000000003</v>
      </c>
      <c r="M1137" s="82" t="str">
        <f t="shared" si="89"/>
        <v>DS</v>
      </c>
      <c r="N1137" s="82" t="s">
        <v>971</v>
      </c>
      <c r="P1137" s="75">
        <f>VLOOKUP(F1137,[1]!REGTEaflewerdatum,4,0)</f>
        <v>41673</v>
      </c>
      <c r="Q1137" s="91" t="str">
        <f t="shared" si="86"/>
        <v>ok</v>
      </c>
      <c r="T1137" s="94">
        <f t="shared" si="87"/>
        <v>41703</v>
      </c>
      <c r="U1137" s="80">
        <f t="shared" si="88"/>
        <v>30</v>
      </c>
      <c r="W1137" s="95">
        <f t="shared" si="90"/>
        <v>41721</v>
      </c>
    </row>
    <row r="1138" spans="1:23" x14ac:dyDescent="0.5">
      <c r="A1138" s="105" t="s">
        <v>339</v>
      </c>
      <c r="B1138" s="63"/>
      <c r="C1138" s="60" t="s">
        <v>15</v>
      </c>
      <c r="D1138" s="61">
        <v>15851</v>
      </c>
      <c r="E1138" s="61"/>
      <c r="F1138" s="61">
        <v>741170</v>
      </c>
      <c r="G1138" s="63">
        <v>41674</v>
      </c>
      <c r="H1138" s="63">
        <v>41670</v>
      </c>
      <c r="I1138" s="60" t="s">
        <v>1166</v>
      </c>
      <c r="J1138" s="62">
        <v>-180</v>
      </c>
      <c r="K1138" s="62">
        <v>-15.12</v>
      </c>
      <c r="L1138" s="64">
        <v>-195.12</v>
      </c>
      <c r="M1138" s="82" t="str">
        <f t="shared" si="89"/>
        <v>DS</v>
      </c>
      <c r="P1138" s="75" t="e">
        <f>VLOOKUP(F1138,[1]!REGTEaflewerdatum,4,0)</f>
        <v>#N/A</v>
      </c>
      <c r="Q1138" s="91" t="e">
        <f t="shared" si="86"/>
        <v>#N/A</v>
      </c>
      <c r="T1138" s="94">
        <f t="shared" si="87"/>
        <v>41704</v>
      </c>
      <c r="U1138" s="80">
        <f t="shared" si="88"/>
        <v>30</v>
      </c>
      <c r="W1138" s="95">
        <f t="shared" si="90"/>
        <v>30</v>
      </c>
    </row>
    <row r="1139" spans="1:23" x14ac:dyDescent="0.5">
      <c r="A1139" s="105" t="s">
        <v>339</v>
      </c>
      <c r="B1139" s="124"/>
      <c r="C1139" s="60" t="s">
        <v>10</v>
      </c>
      <c r="D1139" s="61">
        <v>15857</v>
      </c>
      <c r="E1139" s="61"/>
      <c r="F1139" s="61">
        <v>741170</v>
      </c>
      <c r="G1139" s="63">
        <v>41674</v>
      </c>
      <c r="H1139" s="63">
        <v>41670</v>
      </c>
      <c r="I1139" s="60" t="s">
        <v>1166</v>
      </c>
      <c r="J1139" s="62">
        <v>180</v>
      </c>
      <c r="K1139" s="62">
        <v>15.12</v>
      </c>
      <c r="L1139" s="64">
        <v>195.12</v>
      </c>
      <c r="M1139" s="82" t="str">
        <f t="shared" si="89"/>
        <v>DS</v>
      </c>
      <c r="N1139" s="82" t="s">
        <v>971</v>
      </c>
      <c r="P1139" s="75" t="e">
        <f>VLOOKUP(F1139,[1]!REGTEaflewerdatum,4,0)</f>
        <v>#N/A</v>
      </c>
      <c r="Q1139" s="91" t="e">
        <f t="shared" si="86"/>
        <v>#N/A</v>
      </c>
      <c r="T1139" s="94">
        <f t="shared" si="87"/>
        <v>41704</v>
      </c>
      <c r="U1139" s="80">
        <f t="shared" si="88"/>
        <v>30</v>
      </c>
      <c r="W1139" s="95">
        <f t="shared" si="90"/>
        <v>30</v>
      </c>
    </row>
    <row r="1140" spans="1:23" x14ac:dyDescent="0.5">
      <c r="A1140" s="135">
        <v>6038633928</v>
      </c>
      <c r="B1140" s="63">
        <v>41670</v>
      </c>
      <c r="C1140" s="60" t="s">
        <v>10</v>
      </c>
      <c r="D1140" s="61">
        <v>15856</v>
      </c>
      <c r="E1140" s="61"/>
      <c r="F1140" s="61">
        <v>3356</v>
      </c>
      <c r="G1140" s="63">
        <v>41674</v>
      </c>
      <c r="H1140" s="63">
        <v>41674</v>
      </c>
      <c r="I1140" s="60" t="s">
        <v>1109</v>
      </c>
      <c r="J1140" s="62">
        <v>550.33000000000004</v>
      </c>
      <c r="K1140" s="62">
        <v>38.99</v>
      </c>
      <c r="L1140" s="64">
        <v>589.32000000000005</v>
      </c>
      <c r="M1140" s="82" t="str">
        <f t="shared" si="89"/>
        <v>DS</v>
      </c>
      <c r="N1140" s="82" t="s">
        <v>971</v>
      </c>
      <c r="P1140" s="75">
        <f>VLOOKUP(F1140,[1]!REGTEaflewerdatum,4,0)</f>
        <v>41680</v>
      </c>
      <c r="Q1140" s="91">
        <f t="shared" si="86"/>
        <v>41674</v>
      </c>
      <c r="T1140" s="94">
        <f t="shared" si="87"/>
        <v>41704</v>
      </c>
      <c r="U1140" s="80">
        <f t="shared" si="88"/>
        <v>30</v>
      </c>
      <c r="W1140" s="95">
        <f t="shared" si="90"/>
        <v>41700</v>
      </c>
    </row>
    <row r="1141" spans="1:23" x14ac:dyDescent="0.5">
      <c r="A1141" s="105" t="s">
        <v>357</v>
      </c>
      <c r="B1141" s="63">
        <v>41677</v>
      </c>
      <c r="C1141" s="60" t="s">
        <v>10</v>
      </c>
      <c r="D1141" s="61">
        <v>15853</v>
      </c>
      <c r="E1141" s="61"/>
      <c r="F1141" s="61">
        <v>3373</v>
      </c>
      <c r="G1141" s="63">
        <v>41674</v>
      </c>
      <c r="H1141" s="63">
        <v>41674</v>
      </c>
      <c r="I1141" s="60" t="s">
        <v>1162</v>
      </c>
      <c r="J1141" s="62">
        <v>11345.5</v>
      </c>
      <c r="K1141" s="62">
        <v>1588.37</v>
      </c>
      <c r="L1141" s="64">
        <v>12933.87</v>
      </c>
      <c r="M1141" s="82" t="str">
        <f t="shared" si="89"/>
        <v>DS</v>
      </c>
      <c r="N1141" s="82" t="s">
        <v>971</v>
      </c>
      <c r="P1141" s="75">
        <f>VLOOKUP(F1141,[1]!REGTEaflewerdatum,4,0)</f>
        <v>41674</v>
      </c>
      <c r="Q1141" s="91" t="str">
        <f t="shared" si="86"/>
        <v>ok</v>
      </c>
      <c r="T1141" s="94">
        <f t="shared" si="87"/>
        <v>41704</v>
      </c>
      <c r="U1141" s="80">
        <f t="shared" si="88"/>
        <v>30</v>
      </c>
      <c r="W1141" s="95">
        <f t="shared" si="90"/>
        <v>41707</v>
      </c>
    </row>
    <row r="1142" spans="1:23" x14ac:dyDescent="0.5">
      <c r="A1142" s="105" t="s">
        <v>357</v>
      </c>
      <c r="B1142" s="63"/>
      <c r="C1142" s="60" t="s">
        <v>15</v>
      </c>
      <c r="D1142" s="61">
        <v>15871</v>
      </c>
      <c r="E1142" s="61"/>
      <c r="F1142" s="61">
        <v>3373</v>
      </c>
      <c r="G1142" s="63">
        <v>41674</v>
      </c>
      <c r="H1142" s="63">
        <v>41674</v>
      </c>
      <c r="I1142" s="60" t="s">
        <v>1162</v>
      </c>
      <c r="J1142" s="62">
        <v>-53.69</v>
      </c>
      <c r="K1142" s="62">
        <v>-7.52</v>
      </c>
      <c r="L1142" s="64">
        <v>-61.21</v>
      </c>
      <c r="M1142" s="82" t="str">
        <f t="shared" si="89"/>
        <v>DS</v>
      </c>
      <c r="P1142" s="75">
        <f>VLOOKUP(F1142,[1]!REGTEaflewerdatum,4,0)</f>
        <v>41674</v>
      </c>
      <c r="Q1142" s="91" t="str">
        <f t="shared" si="86"/>
        <v>ok</v>
      </c>
      <c r="T1142" s="94">
        <f t="shared" si="87"/>
        <v>41704</v>
      </c>
      <c r="U1142" s="80">
        <f t="shared" si="88"/>
        <v>30</v>
      </c>
      <c r="W1142" s="95">
        <f t="shared" si="90"/>
        <v>30</v>
      </c>
    </row>
    <row r="1143" spans="1:23" x14ac:dyDescent="0.5">
      <c r="A1143" s="105">
        <v>275565</v>
      </c>
      <c r="B1143" s="124"/>
      <c r="C1143" s="60" t="s">
        <v>10</v>
      </c>
      <c r="D1143" s="61">
        <v>15850</v>
      </c>
      <c r="E1143" s="61"/>
      <c r="F1143" s="61">
        <v>3355</v>
      </c>
      <c r="G1143" s="63">
        <v>41674</v>
      </c>
      <c r="H1143" s="63">
        <v>41674</v>
      </c>
      <c r="I1143" s="60" t="s">
        <v>1114</v>
      </c>
      <c r="J1143" s="62">
        <v>522.36</v>
      </c>
      <c r="K1143" s="62">
        <v>36.590000000000003</v>
      </c>
      <c r="L1143" s="64">
        <v>558.95000000000005</v>
      </c>
      <c r="M1143" s="82" t="str">
        <f t="shared" si="89"/>
        <v>DS</v>
      </c>
      <c r="N1143" s="82" t="s">
        <v>971</v>
      </c>
      <c r="P1143" s="75">
        <f>VLOOKUP(F1143,[1]!REGTEaflewerdatum,4,0)</f>
        <v>41697</v>
      </c>
      <c r="Q1143" s="91">
        <f t="shared" si="86"/>
        <v>41674</v>
      </c>
      <c r="T1143" s="94">
        <f t="shared" si="87"/>
        <v>41704</v>
      </c>
      <c r="U1143" s="80">
        <f t="shared" si="88"/>
        <v>30</v>
      </c>
      <c r="W1143" s="95">
        <f t="shared" si="90"/>
        <v>30</v>
      </c>
    </row>
    <row r="1144" spans="1:23" hidden="1" x14ac:dyDescent="0.5">
      <c r="A1144" s="105" t="s">
        <v>1271</v>
      </c>
      <c r="B1144" s="63"/>
      <c r="C1144" s="60" t="s">
        <v>10</v>
      </c>
      <c r="D1144" s="61">
        <v>15879</v>
      </c>
      <c r="E1144" s="61"/>
      <c r="F1144" s="61">
        <v>3383</v>
      </c>
      <c r="G1144" s="63">
        <v>41675</v>
      </c>
      <c r="H1144" s="63">
        <v>41675</v>
      </c>
      <c r="I1144" s="60" t="s">
        <v>1154</v>
      </c>
      <c r="J1144" s="62">
        <v>525</v>
      </c>
      <c r="K1144" s="62">
        <v>0</v>
      </c>
      <c r="L1144" s="64">
        <v>525</v>
      </c>
      <c r="M1144" s="82" t="str">
        <f t="shared" si="89"/>
        <v>DI</v>
      </c>
      <c r="N1144" s="82" t="s">
        <v>971</v>
      </c>
      <c r="P1144" s="75">
        <f>VLOOKUP(F1144,[1]!REGTEaflewerdatum,4,0)</f>
        <v>41675</v>
      </c>
      <c r="Q1144" s="91" t="str">
        <f t="shared" si="86"/>
        <v>ok</v>
      </c>
      <c r="R1144" s="92" t="s">
        <v>329</v>
      </c>
      <c r="S1144" s="93">
        <f>G1144</f>
        <v>41675</v>
      </c>
      <c r="T1144" s="94">
        <f t="shared" si="87"/>
        <v>41677</v>
      </c>
      <c r="U1144" s="80">
        <f t="shared" si="88"/>
        <v>2</v>
      </c>
      <c r="W1144" s="95">
        <f t="shared" si="90"/>
        <v>2</v>
      </c>
    </row>
    <row r="1145" spans="1:23" hidden="1" x14ac:dyDescent="0.5">
      <c r="A1145" s="105" t="s">
        <v>1272</v>
      </c>
      <c r="B1145" s="63"/>
      <c r="C1145" s="60" t="s">
        <v>10</v>
      </c>
      <c r="D1145" s="61">
        <v>15859</v>
      </c>
      <c r="E1145" s="61"/>
      <c r="F1145" s="61">
        <v>3380</v>
      </c>
      <c r="G1145" s="63">
        <v>41675</v>
      </c>
      <c r="H1145" s="63">
        <v>41674</v>
      </c>
      <c r="I1145" s="60" t="s">
        <v>1154</v>
      </c>
      <c r="J1145" s="62">
        <v>2125</v>
      </c>
      <c r="K1145" s="62">
        <v>0</v>
      </c>
      <c r="L1145" s="64">
        <v>2125</v>
      </c>
      <c r="M1145" s="82" t="str">
        <f t="shared" si="89"/>
        <v>DI</v>
      </c>
      <c r="N1145" s="82" t="s">
        <v>971</v>
      </c>
      <c r="P1145" s="75">
        <f>VLOOKUP(F1145,[1]!REGTEaflewerdatum,4,0)</f>
        <v>41674</v>
      </c>
      <c r="Q1145" s="91">
        <f t="shared" si="86"/>
        <v>41675</v>
      </c>
      <c r="R1145" s="92" t="s">
        <v>329</v>
      </c>
      <c r="S1145" s="93">
        <f>G1145</f>
        <v>41675</v>
      </c>
      <c r="T1145" s="94">
        <f t="shared" si="87"/>
        <v>41677</v>
      </c>
      <c r="U1145" s="80">
        <f t="shared" si="88"/>
        <v>2</v>
      </c>
      <c r="W1145" s="95">
        <f t="shared" si="90"/>
        <v>2</v>
      </c>
    </row>
    <row r="1146" spans="1:23" hidden="1" x14ac:dyDescent="0.5">
      <c r="A1146" s="105" t="s">
        <v>1273</v>
      </c>
      <c r="B1146" s="63"/>
      <c r="C1146" s="60" t="s">
        <v>10</v>
      </c>
      <c r="D1146" s="61">
        <v>15860</v>
      </c>
      <c r="E1146" s="61"/>
      <c r="F1146" s="61">
        <v>3361</v>
      </c>
      <c r="G1146" s="63">
        <v>41675</v>
      </c>
      <c r="H1146" s="63">
        <v>41674</v>
      </c>
      <c r="I1146" s="60" t="s">
        <v>1118</v>
      </c>
      <c r="J1146" s="62">
        <v>1830</v>
      </c>
      <c r="K1146" s="62">
        <v>0</v>
      </c>
      <c r="L1146" s="64">
        <v>1830</v>
      </c>
      <c r="M1146" s="82" t="str">
        <f t="shared" si="89"/>
        <v>DI</v>
      </c>
      <c r="N1146" s="82" t="s">
        <v>971</v>
      </c>
      <c r="P1146" s="75">
        <f>VLOOKUP(F1146,[1]!REGTEaflewerdatum,4,0)</f>
        <v>41674</v>
      </c>
      <c r="Q1146" s="91">
        <f t="shared" si="86"/>
        <v>41675</v>
      </c>
      <c r="R1146" s="92" t="s">
        <v>327</v>
      </c>
      <c r="S1146" s="93">
        <v>41716</v>
      </c>
      <c r="T1146" s="94">
        <f t="shared" si="87"/>
        <v>41705</v>
      </c>
      <c r="U1146" s="80">
        <f t="shared" si="88"/>
        <v>30</v>
      </c>
      <c r="W1146" s="95">
        <f t="shared" si="90"/>
        <v>30</v>
      </c>
    </row>
    <row r="1147" spans="1:23" hidden="1" x14ac:dyDescent="0.5">
      <c r="A1147" s="105" t="s">
        <v>360</v>
      </c>
      <c r="B1147" s="63"/>
      <c r="C1147" s="60" t="s">
        <v>10</v>
      </c>
      <c r="D1147" s="61">
        <v>15876</v>
      </c>
      <c r="E1147" s="61"/>
      <c r="F1147" s="61">
        <v>3360</v>
      </c>
      <c r="G1147" s="63">
        <v>41675</v>
      </c>
      <c r="H1147" s="63">
        <v>41675</v>
      </c>
      <c r="I1147" s="60" t="s">
        <v>1156</v>
      </c>
      <c r="J1147" s="62">
        <v>4754.3900000000003</v>
      </c>
      <c r="K1147" s="62">
        <v>665.61</v>
      </c>
      <c r="L1147" s="64">
        <v>5420</v>
      </c>
      <c r="M1147" s="82" t="str">
        <f t="shared" si="89"/>
        <v>DI</v>
      </c>
      <c r="N1147" s="82" t="s">
        <v>971</v>
      </c>
      <c r="P1147" s="75">
        <f>VLOOKUP(F1147,[1]!REGTEaflewerdatum,4,0)</f>
        <v>41674</v>
      </c>
      <c r="Q1147" s="91">
        <f t="shared" si="86"/>
        <v>41675</v>
      </c>
      <c r="R1147" s="92" t="s">
        <v>327</v>
      </c>
      <c r="S1147" s="93">
        <f>G1147+7</f>
        <v>41682</v>
      </c>
      <c r="T1147" s="94">
        <f t="shared" si="87"/>
        <v>41677</v>
      </c>
      <c r="U1147" s="80">
        <f t="shared" si="88"/>
        <v>2</v>
      </c>
      <c r="W1147" s="95">
        <f t="shared" si="90"/>
        <v>2</v>
      </c>
    </row>
    <row r="1148" spans="1:23" hidden="1" x14ac:dyDescent="0.5">
      <c r="A1148" s="105" t="s">
        <v>1274</v>
      </c>
      <c r="B1148" s="63"/>
      <c r="C1148" s="60" t="s">
        <v>10</v>
      </c>
      <c r="D1148" s="61">
        <v>15863</v>
      </c>
      <c r="E1148" s="61"/>
      <c r="F1148" s="61">
        <v>3366</v>
      </c>
      <c r="G1148" s="63">
        <v>41675</v>
      </c>
      <c r="H1148" s="63">
        <v>41674</v>
      </c>
      <c r="I1148" s="60" t="s">
        <v>1160</v>
      </c>
      <c r="J1148" s="62">
        <v>2720</v>
      </c>
      <c r="K1148" s="62">
        <v>0</v>
      </c>
      <c r="L1148" s="64">
        <v>2720</v>
      </c>
      <c r="M1148" s="82" t="str">
        <f t="shared" si="89"/>
        <v>DI</v>
      </c>
      <c r="N1148" s="82" t="s">
        <v>971</v>
      </c>
      <c r="P1148" s="75">
        <f>VLOOKUP(F1148,[1]!REGTEaflewerdatum,4,0)</f>
        <v>41674</v>
      </c>
      <c r="Q1148" s="91">
        <f t="shared" si="86"/>
        <v>41675</v>
      </c>
      <c r="R1148" s="92" t="s">
        <v>327</v>
      </c>
      <c r="S1148" s="93">
        <f>G1148+7</f>
        <v>41682</v>
      </c>
      <c r="T1148" s="94">
        <f t="shared" si="87"/>
        <v>41676</v>
      </c>
      <c r="U1148" s="80">
        <f t="shared" si="88"/>
        <v>1</v>
      </c>
      <c r="W1148" s="95">
        <f t="shared" si="90"/>
        <v>1</v>
      </c>
    </row>
    <row r="1149" spans="1:23" hidden="1" x14ac:dyDescent="0.5">
      <c r="A1149" s="105" t="s">
        <v>1275</v>
      </c>
      <c r="B1149" s="63"/>
      <c r="C1149" s="60" t="s">
        <v>10</v>
      </c>
      <c r="D1149" s="61">
        <v>15862</v>
      </c>
      <c r="E1149" s="61"/>
      <c r="F1149" s="61">
        <v>3378</v>
      </c>
      <c r="G1149" s="63">
        <v>41675</v>
      </c>
      <c r="H1149" s="63">
        <v>41674</v>
      </c>
      <c r="I1149" s="60" t="s">
        <v>1173</v>
      </c>
      <c r="J1149" s="62">
        <v>1030</v>
      </c>
      <c r="K1149" s="62">
        <v>0</v>
      </c>
      <c r="L1149" s="64">
        <v>1030</v>
      </c>
      <c r="M1149" s="82" t="str">
        <f t="shared" si="89"/>
        <v>DI</v>
      </c>
      <c r="N1149" s="82" t="s">
        <v>971</v>
      </c>
      <c r="P1149" s="75">
        <f>VLOOKUP(F1149,[1]!REGTEaflewerdatum,4,0)</f>
        <v>41676</v>
      </c>
      <c r="Q1149" s="91">
        <f t="shared" ref="Q1149:Q1212" si="91">IF(P1149=G1149,"ok",G1149)</f>
        <v>41675</v>
      </c>
      <c r="R1149" s="92" t="s">
        <v>327</v>
      </c>
      <c r="S1149" s="93">
        <v>41717</v>
      </c>
      <c r="T1149" s="94">
        <f t="shared" si="87"/>
        <v>41676</v>
      </c>
      <c r="U1149" s="80">
        <f t="shared" si="88"/>
        <v>1</v>
      </c>
      <c r="W1149" s="95">
        <f t="shared" si="90"/>
        <v>1</v>
      </c>
    </row>
    <row r="1150" spans="1:23" hidden="1" x14ac:dyDescent="0.5">
      <c r="A1150" s="105" t="s">
        <v>1276</v>
      </c>
      <c r="B1150" s="63"/>
      <c r="C1150" s="60" t="s">
        <v>10</v>
      </c>
      <c r="D1150" s="61">
        <v>15874</v>
      </c>
      <c r="E1150" s="61"/>
      <c r="F1150" s="61">
        <v>3379</v>
      </c>
      <c r="G1150" s="63">
        <v>41675</v>
      </c>
      <c r="H1150" s="63">
        <v>41675</v>
      </c>
      <c r="I1150" s="60" t="s">
        <v>1173</v>
      </c>
      <c r="J1150" s="62">
        <v>500</v>
      </c>
      <c r="K1150" s="62">
        <v>0</v>
      </c>
      <c r="L1150" s="64">
        <v>500</v>
      </c>
      <c r="M1150" s="82" t="str">
        <f t="shared" si="89"/>
        <v>DI</v>
      </c>
      <c r="N1150" s="82" t="s">
        <v>971</v>
      </c>
      <c r="P1150" s="75">
        <f>VLOOKUP(F1150,[1]!REGTEaflewerdatum,4,0)</f>
        <v>41676</v>
      </c>
      <c r="Q1150" s="91">
        <f t="shared" si="91"/>
        <v>41675</v>
      </c>
      <c r="R1150" s="92" t="s">
        <v>327</v>
      </c>
      <c r="S1150" s="93">
        <v>41717</v>
      </c>
      <c r="T1150" s="94">
        <f t="shared" ref="T1150:T1213" si="92">G1150+U1150</f>
        <v>41676</v>
      </c>
      <c r="U1150" s="80">
        <f t="shared" ref="U1150:U1213" si="93">VLOOKUP(I1150,verskaffersterme,2,0)</f>
        <v>1</v>
      </c>
      <c r="W1150" s="95">
        <f t="shared" si="90"/>
        <v>1</v>
      </c>
    </row>
    <row r="1151" spans="1:23" x14ac:dyDescent="0.5">
      <c r="A1151" s="105" t="s">
        <v>362</v>
      </c>
      <c r="B1151" s="63">
        <v>41677</v>
      </c>
      <c r="C1151" s="60" t="s">
        <v>10</v>
      </c>
      <c r="D1151" s="61">
        <v>15867</v>
      </c>
      <c r="E1151" s="61"/>
      <c r="F1151" s="61">
        <v>3372</v>
      </c>
      <c r="G1151" s="63">
        <v>41675</v>
      </c>
      <c r="H1151" s="63">
        <v>41674</v>
      </c>
      <c r="I1151" s="60" t="s">
        <v>1107</v>
      </c>
      <c r="J1151" s="62">
        <v>1767.9</v>
      </c>
      <c r="K1151" s="62">
        <v>247.5</v>
      </c>
      <c r="L1151" s="64">
        <v>2015.4</v>
      </c>
      <c r="M1151" s="82" t="str">
        <f t="shared" si="89"/>
        <v>DS</v>
      </c>
      <c r="N1151" s="82" t="s">
        <v>971</v>
      </c>
      <c r="P1151" s="75">
        <f>VLOOKUP(F1151,[1]!REGTEaflewerdatum,4,0)</f>
        <v>41674</v>
      </c>
      <c r="Q1151" s="91">
        <f t="shared" si="91"/>
        <v>41675</v>
      </c>
      <c r="T1151" s="94">
        <f t="shared" si="92"/>
        <v>41705</v>
      </c>
      <c r="U1151" s="80">
        <f t="shared" si="93"/>
        <v>30</v>
      </c>
      <c r="W1151" s="95">
        <f t="shared" si="90"/>
        <v>41707</v>
      </c>
    </row>
    <row r="1152" spans="1:23" x14ac:dyDescent="0.5">
      <c r="A1152" s="105" t="s">
        <v>363</v>
      </c>
      <c r="B1152" s="63">
        <v>41677</v>
      </c>
      <c r="C1152" s="60" t="s">
        <v>10</v>
      </c>
      <c r="D1152" s="61">
        <v>15864</v>
      </c>
      <c r="E1152" s="61"/>
      <c r="F1152" s="61">
        <v>3372</v>
      </c>
      <c r="G1152" s="63">
        <v>41675</v>
      </c>
      <c r="H1152" s="63">
        <v>41674</v>
      </c>
      <c r="I1152" s="60" t="s">
        <v>1107</v>
      </c>
      <c r="J1152" s="62">
        <v>215.55</v>
      </c>
      <c r="K1152" s="62">
        <v>30.18</v>
      </c>
      <c r="L1152" s="64">
        <v>245.73</v>
      </c>
      <c r="M1152" s="82" t="str">
        <f t="shared" si="89"/>
        <v>DS</v>
      </c>
      <c r="N1152" s="82" t="s">
        <v>971</v>
      </c>
      <c r="P1152" s="75">
        <f>VLOOKUP(F1152,[1]!REGTEaflewerdatum,4,0)</f>
        <v>41674</v>
      </c>
      <c r="Q1152" s="91">
        <f t="shared" si="91"/>
        <v>41675</v>
      </c>
      <c r="T1152" s="94">
        <f t="shared" si="92"/>
        <v>41705</v>
      </c>
      <c r="U1152" s="80">
        <f t="shared" si="93"/>
        <v>30</v>
      </c>
      <c r="W1152" s="95">
        <f t="shared" si="90"/>
        <v>41707</v>
      </c>
    </row>
    <row r="1153" spans="1:23" x14ac:dyDescent="0.5">
      <c r="A1153" s="105" t="s">
        <v>364</v>
      </c>
      <c r="B1153" s="63">
        <v>41677</v>
      </c>
      <c r="C1153" s="60" t="s">
        <v>10</v>
      </c>
      <c r="D1153" s="61">
        <v>15865</v>
      </c>
      <c r="E1153" s="61"/>
      <c r="F1153" s="61">
        <v>3372</v>
      </c>
      <c r="G1153" s="63">
        <v>41675</v>
      </c>
      <c r="H1153" s="63">
        <v>41674</v>
      </c>
      <c r="I1153" s="60" t="s">
        <v>1107</v>
      </c>
      <c r="J1153" s="62">
        <v>233.55</v>
      </c>
      <c r="K1153" s="62">
        <v>32.700000000000003</v>
      </c>
      <c r="L1153" s="64">
        <v>266.25</v>
      </c>
      <c r="M1153" s="82" t="str">
        <f t="shared" si="89"/>
        <v>DS</v>
      </c>
      <c r="N1153" s="82" t="s">
        <v>971</v>
      </c>
      <c r="P1153" s="75">
        <f>VLOOKUP(F1153,[1]!REGTEaflewerdatum,4,0)</f>
        <v>41674</v>
      </c>
      <c r="Q1153" s="91">
        <f t="shared" si="91"/>
        <v>41675</v>
      </c>
      <c r="T1153" s="94">
        <f t="shared" si="92"/>
        <v>41705</v>
      </c>
      <c r="U1153" s="80">
        <f t="shared" si="93"/>
        <v>30</v>
      </c>
      <c r="W1153" s="95">
        <f t="shared" si="90"/>
        <v>41707</v>
      </c>
    </row>
    <row r="1154" spans="1:23" x14ac:dyDescent="0.5">
      <c r="A1154" s="105" t="s">
        <v>365</v>
      </c>
      <c r="B1154" s="63">
        <v>41677</v>
      </c>
      <c r="C1154" s="60" t="s">
        <v>10</v>
      </c>
      <c r="D1154" s="61">
        <v>15866</v>
      </c>
      <c r="E1154" s="61"/>
      <c r="F1154" s="61">
        <v>3372</v>
      </c>
      <c r="G1154" s="63">
        <v>41675</v>
      </c>
      <c r="H1154" s="63">
        <v>41674</v>
      </c>
      <c r="I1154" s="60" t="s">
        <v>1107</v>
      </c>
      <c r="J1154" s="62">
        <v>71.849999999999994</v>
      </c>
      <c r="K1154" s="62">
        <v>10.06</v>
      </c>
      <c r="L1154" s="64">
        <v>81.91</v>
      </c>
      <c r="M1154" s="82" t="str">
        <f t="shared" ref="M1154:M1217" si="94">VLOOKUP(I1154,KODE,3,0)</f>
        <v>DS</v>
      </c>
      <c r="N1154" s="82" t="s">
        <v>971</v>
      </c>
      <c r="P1154" s="75">
        <f>VLOOKUP(F1154,[1]!REGTEaflewerdatum,4,0)</f>
        <v>41674</v>
      </c>
      <c r="Q1154" s="91">
        <f t="shared" si="91"/>
        <v>41675</v>
      </c>
      <c r="T1154" s="94">
        <f t="shared" si="92"/>
        <v>41705</v>
      </c>
      <c r="U1154" s="80">
        <f t="shared" si="93"/>
        <v>30</v>
      </c>
      <c r="W1154" s="95">
        <f t="shared" si="90"/>
        <v>41707</v>
      </c>
    </row>
    <row r="1155" spans="1:23" x14ac:dyDescent="0.5">
      <c r="A1155" s="105">
        <v>67627</v>
      </c>
      <c r="B1155" s="63">
        <v>41684</v>
      </c>
      <c r="C1155" s="60" t="s">
        <v>10</v>
      </c>
      <c r="D1155" s="61">
        <v>15875</v>
      </c>
      <c r="E1155" s="61"/>
      <c r="F1155" s="61">
        <v>3354</v>
      </c>
      <c r="G1155" s="63">
        <v>41675</v>
      </c>
      <c r="H1155" s="63">
        <v>41675</v>
      </c>
      <c r="I1155" s="60" t="s">
        <v>1116</v>
      </c>
      <c r="J1155" s="62">
        <v>560.25</v>
      </c>
      <c r="K1155" s="62">
        <v>19.14</v>
      </c>
      <c r="L1155" s="64">
        <v>579.39</v>
      </c>
      <c r="M1155" s="82" t="str">
        <f t="shared" si="94"/>
        <v>DS</v>
      </c>
      <c r="N1155" s="82" t="s">
        <v>971</v>
      </c>
      <c r="P1155" s="75">
        <f>VLOOKUP(F1155,[1]!REGTEaflewerdatum,4,0)</f>
        <v>41694</v>
      </c>
      <c r="Q1155" s="91">
        <f t="shared" si="91"/>
        <v>41675</v>
      </c>
      <c r="T1155" s="94">
        <f t="shared" si="92"/>
        <v>41705</v>
      </c>
      <c r="U1155" s="80">
        <f t="shared" si="93"/>
        <v>30</v>
      </c>
      <c r="W1155" s="95">
        <f t="shared" si="90"/>
        <v>41714</v>
      </c>
    </row>
    <row r="1156" spans="1:23" x14ac:dyDescent="0.5">
      <c r="A1156" s="105">
        <v>11895411</v>
      </c>
      <c r="B1156" s="63">
        <v>41677</v>
      </c>
      <c r="C1156" s="60" t="s">
        <v>10</v>
      </c>
      <c r="D1156" s="61">
        <v>15854</v>
      </c>
      <c r="E1156" s="61"/>
      <c r="F1156" s="61">
        <v>3371</v>
      </c>
      <c r="G1156" s="63">
        <v>41675</v>
      </c>
      <c r="H1156" s="63">
        <v>41674</v>
      </c>
      <c r="I1156" s="60" t="s">
        <v>1113</v>
      </c>
      <c r="J1156" s="62">
        <v>6732.26</v>
      </c>
      <c r="K1156" s="62">
        <v>510.89</v>
      </c>
      <c r="L1156" s="64">
        <v>7243.15</v>
      </c>
      <c r="M1156" s="82" t="str">
        <f t="shared" si="94"/>
        <v>DS</v>
      </c>
      <c r="N1156" s="82" t="s">
        <v>971</v>
      </c>
      <c r="P1156" s="75">
        <f>VLOOKUP(F1156,[1]!REGTEaflewerdatum,4,0)</f>
        <v>41674</v>
      </c>
      <c r="Q1156" s="91">
        <f t="shared" si="91"/>
        <v>41675</v>
      </c>
      <c r="T1156" s="94">
        <f t="shared" si="92"/>
        <v>41705</v>
      </c>
      <c r="U1156" s="80">
        <f t="shared" si="93"/>
        <v>30</v>
      </c>
      <c r="W1156" s="95">
        <f t="shared" si="90"/>
        <v>41707</v>
      </c>
    </row>
    <row r="1157" spans="1:23" x14ac:dyDescent="0.5">
      <c r="A1157" s="105">
        <v>11895411</v>
      </c>
      <c r="B1157" s="63"/>
      <c r="C1157" s="60" t="s">
        <v>15</v>
      </c>
      <c r="D1157" s="61">
        <v>16075</v>
      </c>
      <c r="E1157" s="61"/>
      <c r="F1157" s="61">
        <v>741172</v>
      </c>
      <c r="G1157" s="63">
        <v>41675</v>
      </c>
      <c r="H1157" s="63">
        <v>41674</v>
      </c>
      <c r="I1157" s="60" t="s">
        <v>1113</v>
      </c>
      <c r="J1157" s="62">
        <v>-1044.06</v>
      </c>
      <c r="K1157" s="62">
        <v>-38.42</v>
      </c>
      <c r="L1157" s="64">
        <v>-1082.48</v>
      </c>
      <c r="M1157" s="82" t="str">
        <f t="shared" si="94"/>
        <v>DS</v>
      </c>
      <c r="P1157" s="75" t="e">
        <f>VLOOKUP(F1157,[1]!REGTEaflewerdatum,4,0)</f>
        <v>#N/A</v>
      </c>
      <c r="Q1157" s="91" t="e">
        <f t="shared" si="91"/>
        <v>#N/A</v>
      </c>
      <c r="T1157" s="94">
        <f t="shared" si="92"/>
        <v>41705</v>
      </c>
      <c r="U1157" s="80">
        <f t="shared" si="93"/>
        <v>30</v>
      </c>
      <c r="W1157" s="95">
        <f t="shared" si="90"/>
        <v>30</v>
      </c>
    </row>
    <row r="1158" spans="1:23" x14ac:dyDescent="0.5">
      <c r="A1158" s="105">
        <v>11895412</v>
      </c>
      <c r="B1158" s="63">
        <v>41677</v>
      </c>
      <c r="C1158" s="60" t="s">
        <v>10</v>
      </c>
      <c r="D1158" s="61">
        <v>15868</v>
      </c>
      <c r="E1158" s="61"/>
      <c r="F1158" s="61">
        <v>3370</v>
      </c>
      <c r="G1158" s="63">
        <v>41675</v>
      </c>
      <c r="H1158" s="63">
        <v>41674</v>
      </c>
      <c r="I1158" s="60" t="s">
        <v>1113</v>
      </c>
      <c r="J1158" s="62">
        <v>701</v>
      </c>
      <c r="K1158" s="62">
        <v>98.14</v>
      </c>
      <c r="L1158" s="64">
        <v>799.14</v>
      </c>
      <c r="M1158" s="82" t="str">
        <f t="shared" si="94"/>
        <v>DS</v>
      </c>
      <c r="N1158" s="82" t="s">
        <v>971</v>
      </c>
      <c r="P1158" s="75">
        <f>VLOOKUP(F1158,[1]!REGTEaflewerdatum,4,0)</f>
        <v>41674</v>
      </c>
      <c r="Q1158" s="91">
        <f t="shared" si="91"/>
        <v>41675</v>
      </c>
      <c r="T1158" s="94">
        <f t="shared" si="92"/>
        <v>41705</v>
      </c>
      <c r="U1158" s="80">
        <f t="shared" si="93"/>
        <v>30</v>
      </c>
      <c r="W1158" s="95">
        <f t="shared" si="90"/>
        <v>41707</v>
      </c>
    </row>
    <row r="1159" spans="1:23" x14ac:dyDescent="0.5">
      <c r="A1159" s="105">
        <v>11895412</v>
      </c>
      <c r="B1159" s="63"/>
      <c r="C1159" s="60" t="s">
        <v>15</v>
      </c>
      <c r="D1159" s="61">
        <v>15869</v>
      </c>
      <c r="E1159" s="61"/>
      <c r="F1159" s="61">
        <v>3370</v>
      </c>
      <c r="G1159" s="63">
        <v>41675</v>
      </c>
      <c r="H1159" s="63">
        <v>41674</v>
      </c>
      <c r="I1159" s="60" t="s">
        <v>1113</v>
      </c>
      <c r="J1159" s="62">
        <v>-52.25</v>
      </c>
      <c r="K1159" s="62">
        <v>-7.32</v>
      </c>
      <c r="L1159" s="64">
        <v>-59.57</v>
      </c>
      <c r="M1159" s="82" t="str">
        <f t="shared" si="94"/>
        <v>DS</v>
      </c>
      <c r="P1159" s="75">
        <f>VLOOKUP(F1159,[1]!REGTEaflewerdatum,4,0)</f>
        <v>41674</v>
      </c>
      <c r="Q1159" s="91">
        <f t="shared" si="91"/>
        <v>41675</v>
      </c>
      <c r="T1159" s="94">
        <f t="shared" si="92"/>
        <v>41705</v>
      </c>
      <c r="U1159" s="80">
        <f t="shared" si="93"/>
        <v>30</v>
      </c>
      <c r="W1159" s="95">
        <f t="shared" si="90"/>
        <v>30</v>
      </c>
    </row>
    <row r="1160" spans="1:23" x14ac:dyDescent="0.5">
      <c r="A1160" s="135">
        <v>1210667955</v>
      </c>
      <c r="B1160" s="63">
        <v>41684</v>
      </c>
      <c r="C1160" s="60" t="s">
        <v>10</v>
      </c>
      <c r="D1160" s="61">
        <v>15880</v>
      </c>
      <c r="E1160" s="61"/>
      <c r="F1160" s="61">
        <v>3363</v>
      </c>
      <c r="G1160" s="63">
        <v>41675</v>
      </c>
      <c r="H1160" s="63">
        <v>41674</v>
      </c>
      <c r="I1160" s="60" t="s">
        <v>1105</v>
      </c>
      <c r="J1160" s="62">
        <v>34007.67</v>
      </c>
      <c r="K1160" s="62">
        <v>4761.07</v>
      </c>
      <c r="L1160" s="64">
        <v>38768.74</v>
      </c>
      <c r="M1160" s="82" t="str">
        <f t="shared" si="94"/>
        <v>DS</v>
      </c>
      <c r="N1160" s="82" t="s">
        <v>971</v>
      </c>
      <c r="P1160" s="75">
        <f>VLOOKUP(F1160,[1]!REGTEaflewerdatum,4,0)</f>
        <v>41675</v>
      </c>
      <c r="Q1160" s="91" t="str">
        <f t="shared" si="91"/>
        <v>ok</v>
      </c>
      <c r="T1160" s="94">
        <f t="shared" si="92"/>
        <v>41705</v>
      </c>
      <c r="U1160" s="80">
        <f t="shared" si="93"/>
        <v>30</v>
      </c>
      <c r="W1160" s="95">
        <f t="shared" si="90"/>
        <v>41714</v>
      </c>
    </row>
    <row r="1161" spans="1:23" x14ac:dyDescent="0.5">
      <c r="A1161" s="135">
        <v>1210667955</v>
      </c>
      <c r="B1161" s="63">
        <v>41684</v>
      </c>
      <c r="C1161" s="60" t="s">
        <v>15</v>
      </c>
      <c r="D1161" s="61">
        <v>16074</v>
      </c>
      <c r="E1161" s="61"/>
      <c r="F1161" s="61">
        <v>741171</v>
      </c>
      <c r="G1161" s="63">
        <v>41675</v>
      </c>
      <c r="H1161" s="63">
        <v>41674</v>
      </c>
      <c r="I1161" s="60" t="s">
        <v>1105</v>
      </c>
      <c r="J1161" s="62">
        <v>-2320</v>
      </c>
      <c r="K1161" s="62">
        <v>-324.8</v>
      </c>
      <c r="L1161" s="64">
        <v>-2644.8</v>
      </c>
      <c r="M1161" s="82" t="str">
        <f t="shared" si="94"/>
        <v>DS</v>
      </c>
      <c r="P1161" s="75" t="e">
        <f>VLOOKUP(F1161,[1]!REGTEaflewerdatum,4,0)</f>
        <v>#N/A</v>
      </c>
      <c r="Q1161" s="91" t="e">
        <f t="shared" si="91"/>
        <v>#N/A</v>
      </c>
      <c r="T1161" s="94">
        <f t="shared" si="92"/>
        <v>41705</v>
      </c>
      <c r="U1161" s="80">
        <f t="shared" si="93"/>
        <v>30</v>
      </c>
      <c r="W1161" s="95">
        <f t="shared" si="90"/>
        <v>41714</v>
      </c>
    </row>
    <row r="1162" spans="1:23" x14ac:dyDescent="0.5">
      <c r="A1162" s="135">
        <v>8170386306</v>
      </c>
      <c r="B1162" s="63">
        <v>41677</v>
      </c>
      <c r="C1162" s="60" t="s">
        <v>10</v>
      </c>
      <c r="D1162" s="61">
        <v>15855</v>
      </c>
      <c r="E1162" s="61"/>
      <c r="F1162" s="61">
        <v>3369</v>
      </c>
      <c r="G1162" s="63">
        <v>41675</v>
      </c>
      <c r="H1162" s="63">
        <v>41673</v>
      </c>
      <c r="I1162" s="60" t="s">
        <v>1253</v>
      </c>
      <c r="J1162" s="62">
        <v>7368.86</v>
      </c>
      <c r="K1162" s="62">
        <v>960.97</v>
      </c>
      <c r="L1162" s="64">
        <v>8329.83</v>
      </c>
      <c r="M1162" s="82" t="str">
        <f t="shared" si="94"/>
        <v>DS</v>
      </c>
      <c r="N1162" s="82" t="s">
        <v>971</v>
      </c>
      <c r="P1162" s="75">
        <f>VLOOKUP(F1162,[1]!REGTEaflewerdatum,4,0)</f>
        <v>41674</v>
      </c>
      <c r="Q1162" s="91">
        <f t="shared" si="91"/>
        <v>41675</v>
      </c>
      <c r="T1162" s="94">
        <f t="shared" si="92"/>
        <v>41705</v>
      </c>
      <c r="U1162" s="80">
        <f t="shared" si="93"/>
        <v>30</v>
      </c>
      <c r="W1162" s="95">
        <f t="shared" si="90"/>
        <v>41707</v>
      </c>
    </row>
    <row r="1163" spans="1:23" x14ac:dyDescent="0.5">
      <c r="A1163" s="135">
        <v>8170386306</v>
      </c>
      <c r="B1163" s="63"/>
      <c r="C1163" s="60" t="s">
        <v>15</v>
      </c>
      <c r="D1163" s="61">
        <v>15870</v>
      </c>
      <c r="E1163" s="61"/>
      <c r="F1163" s="61">
        <v>3369</v>
      </c>
      <c r="G1163" s="63">
        <v>41675</v>
      </c>
      <c r="H1163" s="63">
        <v>41673</v>
      </c>
      <c r="I1163" s="60" t="s">
        <v>1253</v>
      </c>
      <c r="J1163" s="62">
        <v>-52.31</v>
      </c>
      <c r="K1163" s="62">
        <v>-6.06</v>
      </c>
      <c r="L1163" s="64">
        <v>-58.37</v>
      </c>
      <c r="M1163" s="82" t="str">
        <f t="shared" si="94"/>
        <v>DS</v>
      </c>
      <c r="P1163" s="75">
        <f>VLOOKUP(F1163,[1]!REGTEaflewerdatum,4,0)</f>
        <v>41674</v>
      </c>
      <c r="Q1163" s="91">
        <f t="shared" si="91"/>
        <v>41675</v>
      </c>
      <c r="T1163" s="94">
        <f t="shared" si="92"/>
        <v>41705</v>
      </c>
      <c r="U1163" s="80">
        <f t="shared" si="93"/>
        <v>30</v>
      </c>
      <c r="W1163" s="95">
        <f t="shared" si="90"/>
        <v>30</v>
      </c>
    </row>
    <row r="1164" spans="1:23" x14ac:dyDescent="0.5">
      <c r="A1164" s="135">
        <v>8170386306</v>
      </c>
      <c r="B1164" s="63">
        <v>41677</v>
      </c>
      <c r="C1164" s="60" t="s">
        <v>15</v>
      </c>
      <c r="D1164" s="61">
        <v>16076</v>
      </c>
      <c r="E1164" s="61"/>
      <c r="F1164" s="61">
        <v>741173</v>
      </c>
      <c r="G1164" s="63">
        <v>41675</v>
      </c>
      <c r="H1164" s="63">
        <v>41673</v>
      </c>
      <c r="I1164" s="60" t="s">
        <v>1253</v>
      </c>
      <c r="J1164" s="62">
        <v>-259.32</v>
      </c>
      <c r="K1164" s="62">
        <v>-36.299999999999997</v>
      </c>
      <c r="L1164" s="64">
        <v>-295.62</v>
      </c>
      <c r="M1164" s="82" t="str">
        <f t="shared" si="94"/>
        <v>DS</v>
      </c>
      <c r="P1164" s="75" t="e">
        <f>VLOOKUP(F1164,[1]!REGTEaflewerdatum,4,0)</f>
        <v>#N/A</v>
      </c>
      <c r="Q1164" s="91" t="e">
        <f t="shared" si="91"/>
        <v>#N/A</v>
      </c>
      <c r="T1164" s="94">
        <f t="shared" si="92"/>
        <v>41705</v>
      </c>
      <c r="U1164" s="80">
        <f t="shared" si="93"/>
        <v>30</v>
      </c>
      <c r="W1164" s="95">
        <f t="shared" ref="W1164:W1227" si="95">B1164+U1164</f>
        <v>41707</v>
      </c>
    </row>
    <row r="1165" spans="1:23" x14ac:dyDescent="0.5">
      <c r="A1165" s="105" t="s">
        <v>359</v>
      </c>
      <c r="B1165" s="63">
        <v>41677</v>
      </c>
      <c r="C1165" s="60" t="s">
        <v>10</v>
      </c>
      <c r="D1165" s="61">
        <v>15881</v>
      </c>
      <c r="E1165" s="61"/>
      <c r="F1165" s="61">
        <v>3364</v>
      </c>
      <c r="G1165" s="63">
        <v>41675</v>
      </c>
      <c r="H1165" s="63">
        <v>41674</v>
      </c>
      <c r="I1165" s="60" t="s">
        <v>1166</v>
      </c>
      <c r="J1165" s="62">
        <v>4277.33</v>
      </c>
      <c r="K1165" s="62">
        <v>157.66999999999999</v>
      </c>
      <c r="L1165" s="64">
        <v>4435</v>
      </c>
      <c r="M1165" s="82" t="str">
        <f t="shared" si="94"/>
        <v>DS</v>
      </c>
      <c r="N1165" s="82" t="s">
        <v>971</v>
      </c>
      <c r="P1165" s="75">
        <f>VLOOKUP(F1165,[1]!REGTEaflewerdatum,4,0)</f>
        <v>41674</v>
      </c>
      <c r="Q1165" s="91">
        <f t="shared" si="91"/>
        <v>41675</v>
      </c>
      <c r="T1165" s="94">
        <f t="shared" si="92"/>
        <v>41705</v>
      </c>
      <c r="U1165" s="80">
        <f t="shared" si="93"/>
        <v>30</v>
      </c>
      <c r="W1165" s="95">
        <f t="shared" si="95"/>
        <v>41707</v>
      </c>
    </row>
    <row r="1166" spans="1:23" x14ac:dyDescent="0.5">
      <c r="A1166" s="105">
        <v>90958277</v>
      </c>
      <c r="B1166" s="63">
        <v>41684</v>
      </c>
      <c r="C1166" s="60" t="s">
        <v>10</v>
      </c>
      <c r="D1166" s="61">
        <v>15936</v>
      </c>
      <c r="E1166" s="61"/>
      <c r="F1166" s="61">
        <v>3352</v>
      </c>
      <c r="G1166" s="63">
        <v>41675</v>
      </c>
      <c r="H1166" s="63">
        <v>41675</v>
      </c>
      <c r="I1166" s="60" t="s">
        <v>1234</v>
      </c>
      <c r="J1166" s="62">
        <v>7840.88</v>
      </c>
      <c r="K1166" s="62">
        <v>1097.72</v>
      </c>
      <c r="L1166" s="64">
        <v>8938.6</v>
      </c>
      <c r="M1166" s="82" t="str">
        <f t="shared" si="94"/>
        <v>DS</v>
      </c>
      <c r="N1166" s="82" t="s">
        <v>971</v>
      </c>
      <c r="P1166" s="75">
        <f>VLOOKUP(F1166,[1]!REGTEaflewerdatum,4,0)</f>
        <v>41675</v>
      </c>
      <c r="Q1166" s="91" t="str">
        <f t="shared" si="91"/>
        <v>ok</v>
      </c>
      <c r="T1166" s="94">
        <f t="shared" si="92"/>
        <v>41705</v>
      </c>
      <c r="U1166" s="80">
        <f t="shared" si="93"/>
        <v>30</v>
      </c>
      <c r="W1166" s="95">
        <f t="shared" si="95"/>
        <v>41714</v>
      </c>
    </row>
    <row r="1167" spans="1:23" x14ac:dyDescent="0.5">
      <c r="A1167" s="105">
        <v>90958277</v>
      </c>
      <c r="B1167" s="63">
        <v>41698</v>
      </c>
      <c r="C1167" s="60" t="s">
        <v>15</v>
      </c>
      <c r="D1167" s="61">
        <v>15937</v>
      </c>
      <c r="E1167" s="61"/>
      <c r="F1167" s="61">
        <v>3352</v>
      </c>
      <c r="G1167" s="63">
        <v>41675</v>
      </c>
      <c r="H1167" s="63">
        <v>41675</v>
      </c>
      <c r="I1167" s="60" t="s">
        <v>1234</v>
      </c>
      <c r="J1167" s="62">
        <v>-30.92</v>
      </c>
      <c r="K1167" s="62">
        <v>-4.33</v>
      </c>
      <c r="L1167" s="64">
        <v>-35.25</v>
      </c>
      <c r="M1167" s="82" t="str">
        <f t="shared" si="94"/>
        <v>DS</v>
      </c>
      <c r="P1167" s="75">
        <f>VLOOKUP(F1167,[1]!REGTEaflewerdatum,4,0)</f>
        <v>41675</v>
      </c>
      <c r="Q1167" s="91" t="str">
        <f t="shared" si="91"/>
        <v>ok</v>
      </c>
      <c r="T1167" s="94">
        <f t="shared" si="92"/>
        <v>41705</v>
      </c>
      <c r="U1167" s="80">
        <f t="shared" si="93"/>
        <v>30</v>
      </c>
      <c r="W1167" s="95">
        <f t="shared" si="95"/>
        <v>41728</v>
      </c>
    </row>
    <row r="1168" spans="1:23" x14ac:dyDescent="0.5">
      <c r="A1168" s="105" t="s">
        <v>358</v>
      </c>
      <c r="B1168" s="63">
        <v>41691</v>
      </c>
      <c r="C1168" s="60" t="s">
        <v>10</v>
      </c>
      <c r="D1168" s="61">
        <v>15878</v>
      </c>
      <c r="E1168" s="61"/>
      <c r="F1168" s="61">
        <v>3353</v>
      </c>
      <c r="G1168" s="63">
        <v>41675</v>
      </c>
      <c r="H1168" s="63">
        <v>41674</v>
      </c>
      <c r="I1168" s="99" t="s">
        <v>1103</v>
      </c>
      <c r="J1168" s="62">
        <v>5373.2</v>
      </c>
      <c r="K1168" s="62">
        <v>752.24</v>
      </c>
      <c r="L1168" s="64">
        <v>6125.44</v>
      </c>
      <c r="M1168" s="82" t="str">
        <f t="shared" si="94"/>
        <v>DS</v>
      </c>
      <c r="N1168" s="82" t="s">
        <v>971</v>
      </c>
      <c r="P1168" s="75">
        <f>VLOOKUP(F1168,[1]!REGTEaflewerdatum,4,0)</f>
        <v>41675</v>
      </c>
      <c r="Q1168" s="91" t="str">
        <f t="shared" si="91"/>
        <v>ok</v>
      </c>
      <c r="T1168" s="94">
        <f t="shared" si="92"/>
        <v>41705</v>
      </c>
      <c r="U1168" s="80">
        <f t="shared" si="93"/>
        <v>30</v>
      </c>
      <c r="W1168" s="95">
        <f t="shared" si="95"/>
        <v>41721</v>
      </c>
    </row>
    <row r="1169" spans="1:23" x14ac:dyDescent="0.5">
      <c r="A1169" s="135">
        <v>6012193986</v>
      </c>
      <c r="B1169" s="63">
        <v>41677</v>
      </c>
      <c r="C1169" s="60" t="s">
        <v>10</v>
      </c>
      <c r="D1169" s="61">
        <v>15872</v>
      </c>
      <c r="E1169" s="61"/>
      <c r="F1169" s="61">
        <v>3321</v>
      </c>
      <c r="G1169" s="63">
        <v>41675</v>
      </c>
      <c r="H1169" s="63">
        <v>41674</v>
      </c>
      <c r="I1169" s="60" t="s">
        <v>1194</v>
      </c>
      <c r="J1169" s="62">
        <v>5726</v>
      </c>
      <c r="K1169" s="62">
        <v>0</v>
      </c>
      <c r="L1169" s="64">
        <v>5726</v>
      </c>
      <c r="M1169" s="82" t="str">
        <f t="shared" si="94"/>
        <v>DS</v>
      </c>
      <c r="N1169" s="82" t="s">
        <v>971</v>
      </c>
      <c r="P1169" s="75">
        <f>VLOOKUP(F1169,[1]!REGTEaflewerdatum,4,0)</f>
        <v>41669</v>
      </c>
      <c r="Q1169" s="91">
        <f t="shared" si="91"/>
        <v>41675</v>
      </c>
      <c r="T1169" s="94">
        <f t="shared" si="92"/>
        <v>41705</v>
      </c>
      <c r="U1169" s="80">
        <f t="shared" si="93"/>
        <v>30</v>
      </c>
      <c r="W1169" s="95">
        <f t="shared" si="95"/>
        <v>41707</v>
      </c>
    </row>
    <row r="1170" spans="1:23" x14ac:dyDescent="0.5">
      <c r="A1170" s="135">
        <v>6012193987</v>
      </c>
      <c r="B1170" s="63">
        <v>41677</v>
      </c>
      <c r="C1170" s="60" t="s">
        <v>10</v>
      </c>
      <c r="D1170" s="61">
        <v>15873</v>
      </c>
      <c r="E1170" s="61"/>
      <c r="F1170" s="61">
        <v>3323</v>
      </c>
      <c r="G1170" s="63">
        <v>41675</v>
      </c>
      <c r="H1170" s="63">
        <v>41674</v>
      </c>
      <c r="I1170" s="60" t="s">
        <v>1194</v>
      </c>
      <c r="J1170" s="62">
        <v>3836.21</v>
      </c>
      <c r="K1170" s="62">
        <v>537.08000000000004</v>
      </c>
      <c r="L1170" s="64">
        <v>4373.29</v>
      </c>
      <c r="M1170" s="82" t="str">
        <f t="shared" si="94"/>
        <v>DS</v>
      </c>
      <c r="N1170" s="82" t="s">
        <v>971</v>
      </c>
      <c r="P1170" s="75">
        <f>VLOOKUP(F1170,[1]!REGTEaflewerdatum,4,0)</f>
        <v>41669</v>
      </c>
      <c r="Q1170" s="91">
        <f t="shared" si="91"/>
        <v>41675</v>
      </c>
      <c r="T1170" s="94">
        <f t="shared" si="92"/>
        <v>41705</v>
      </c>
      <c r="U1170" s="80">
        <f t="shared" si="93"/>
        <v>30</v>
      </c>
      <c r="W1170" s="95">
        <f t="shared" si="95"/>
        <v>41707</v>
      </c>
    </row>
    <row r="1171" spans="1:23" x14ac:dyDescent="0.5">
      <c r="A1171" s="105" t="s">
        <v>366</v>
      </c>
      <c r="B1171" s="63">
        <v>41677</v>
      </c>
      <c r="C1171" s="60" t="s">
        <v>10</v>
      </c>
      <c r="D1171" s="61">
        <v>15861</v>
      </c>
      <c r="E1171" s="61"/>
      <c r="F1171" s="61">
        <v>3376</v>
      </c>
      <c r="G1171" s="63">
        <v>41675</v>
      </c>
      <c r="H1171" s="63">
        <v>41675</v>
      </c>
      <c r="I1171" s="60" t="s">
        <v>1177</v>
      </c>
      <c r="J1171" s="62">
        <v>14684.72</v>
      </c>
      <c r="K1171" s="62">
        <v>2055.86</v>
      </c>
      <c r="L1171" s="64">
        <v>16740.580000000002</v>
      </c>
      <c r="M1171" s="82" t="str">
        <f t="shared" si="94"/>
        <v>DS</v>
      </c>
      <c r="N1171" s="82" t="s">
        <v>971</v>
      </c>
      <c r="P1171" s="75">
        <f>VLOOKUP(F1171,[1]!REGTEaflewerdatum,4,0)</f>
        <v>41675</v>
      </c>
      <c r="Q1171" s="91" t="str">
        <f t="shared" si="91"/>
        <v>ok</v>
      </c>
      <c r="T1171" s="94">
        <f t="shared" si="92"/>
        <v>41705</v>
      </c>
      <c r="U1171" s="80">
        <f t="shared" si="93"/>
        <v>30</v>
      </c>
      <c r="W1171" s="95">
        <f t="shared" si="95"/>
        <v>41707</v>
      </c>
    </row>
    <row r="1172" spans="1:23" x14ac:dyDescent="0.5">
      <c r="A1172" s="105" t="s">
        <v>361</v>
      </c>
      <c r="B1172" s="124"/>
      <c r="C1172" s="60" t="s">
        <v>10</v>
      </c>
      <c r="D1172" s="61">
        <v>15877</v>
      </c>
      <c r="E1172" s="61"/>
      <c r="F1172" s="61">
        <v>3384</v>
      </c>
      <c r="G1172" s="63">
        <v>41675</v>
      </c>
      <c r="H1172" s="63">
        <v>41675</v>
      </c>
      <c r="I1172" s="60" t="s">
        <v>1277</v>
      </c>
      <c r="J1172" s="62">
        <v>5305.72</v>
      </c>
      <c r="K1172" s="62">
        <v>742.8</v>
      </c>
      <c r="L1172" s="64">
        <v>6048.52</v>
      </c>
      <c r="M1172" s="82" t="str">
        <f t="shared" si="94"/>
        <v>DS</v>
      </c>
      <c r="N1172" s="82" t="s">
        <v>971</v>
      </c>
      <c r="P1172" s="75">
        <f>VLOOKUP(F1172,[1]!REGTEaflewerdatum,4,0)</f>
        <v>41675</v>
      </c>
      <c r="Q1172" s="91" t="str">
        <f t="shared" si="91"/>
        <v>ok</v>
      </c>
      <c r="T1172" s="94">
        <f t="shared" si="92"/>
        <v>41705</v>
      </c>
      <c r="U1172" s="80">
        <f t="shared" si="93"/>
        <v>30</v>
      </c>
      <c r="W1172" s="95">
        <f t="shared" si="95"/>
        <v>30</v>
      </c>
    </row>
    <row r="1173" spans="1:23" hidden="1" x14ac:dyDescent="0.5">
      <c r="A1173" s="105">
        <v>737570</v>
      </c>
      <c r="B1173" s="63">
        <v>41677</v>
      </c>
      <c r="C1173" s="60" t="s">
        <v>10</v>
      </c>
      <c r="D1173" s="61">
        <v>15945</v>
      </c>
      <c r="E1173" s="61"/>
      <c r="F1173" s="61">
        <v>3130</v>
      </c>
      <c r="G1173" s="63">
        <v>41676</v>
      </c>
      <c r="H1173" s="63">
        <v>41675</v>
      </c>
      <c r="I1173" s="60" t="s">
        <v>1075</v>
      </c>
      <c r="J1173" s="62">
        <v>534.48</v>
      </c>
      <c r="K1173" s="62">
        <v>0</v>
      </c>
      <c r="L1173" s="64">
        <v>534.48</v>
      </c>
      <c r="M1173" s="82" t="str">
        <f t="shared" si="94"/>
        <v>DC</v>
      </c>
      <c r="N1173" s="82" t="s">
        <v>971</v>
      </c>
      <c r="P1173" s="75">
        <f>VLOOKUP(F1173,[1]!REGTEaflewerdatum,4,0)</f>
        <v>41666</v>
      </c>
      <c r="Q1173" s="91">
        <f t="shared" si="91"/>
        <v>41676</v>
      </c>
      <c r="T1173" s="94">
        <f t="shared" si="92"/>
        <v>41695</v>
      </c>
      <c r="U1173" s="80">
        <f t="shared" si="93"/>
        <v>19</v>
      </c>
      <c r="W1173" s="95">
        <f t="shared" si="95"/>
        <v>41696</v>
      </c>
    </row>
    <row r="1174" spans="1:23" hidden="1" x14ac:dyDescent="0.5">
      <c r="A1174" s="105">
        <v>737570</v>
      </c>
      <c r="B1174" s="63"/>
      <c r="C1174" s="60" t="s">
        <v>15</v>
      </c>
      <c r="D1174" s="61">
        <v>15953</v>
      </c>
      <c r="E1174" s="61"/>
      <c r="F1174" s="61">
        <v>3130</v>
      </c>
      <c r="G1174" s="63">
        <v>41676</v>
      </c>
      <c r="H1174" s="63">
        <v>41675</v>
      </c>
      <c r="I1174" s="60" t="s">
        <v>1075</v>
      </c>
      <c r="J1174" s="62">
        <v>-60.5</v>
      </c>
      <c r="K1174" s="62">
        <v>0</v>
      </c>
      <c r="L1174" s="64">
        <v>-60.5</v>
      </c>
      <c r="M1174" s="82" t="str">
        <f t="shared" si="94"/>
        <v>DC</v>
      </c>
      <c r="P1174" s="75">
        <f>VLOOKUP(F1174,[1]!REGTEaflewerdatum,4,0)</f>
        <v>41666</v>
      </c>
      <c r="Q1174" s="91">
        <f t="shared" si="91"/>
        <v>41676</v>
      </c>
      <c r="T1174" s="94">
        <f t="shared" si="92"/>
        <v>41695</v>
      </c>
      <c r="U1174" s="80">
        <f t="shared" si="93"/>
        <v>19</v>
      </c>
      <c r="W1174" s="95">
        <f t="shared" si="95"/>
        <v>19</v>
      </c>
    </row>
    <row r="1175" spans="1:23" hidden="1" x14ac:dyDescent="0.5">
      <c r="A1175" s="105">
        <v>737571</v>
      </c>
      <c r="B1175" s="63">
        <v>41677</v>
      </c>
      <c r="C1175" s="60" t="s">
        <v>10</v>
      </c>
      <c r="D1175" s="61">
        <v>15946</v>
      </c>
      <c r="E1175" s="61"/>
      <c r="F1175" s="61">
        <v>3131</v>
      </c>
      <c r="G1175" s="63">
        <v>41676</v>
      </c>
      <c r="H1175" s="63">
        <v>41675</v>
      </c>
      <c r="I1175" s="60" t="s">
        <v>1075</v>
      </c>
      <c r="J1175" s="62">
        <v>534.48</v>
      </c>
      <c r="K1175" s="62">
        <v>0</v>
      </c>
      <c r="L1175" s="64">
        <v>534.48</v>
      </c>
      <c r="M1175" s="82" t="str">
        <f t="shared" si="94"/>
        <v>DC</v>
      </c>
      <c r="N1175" s="82" t="s">
        <v>971</v>
      </c>
      <c r="P1175" s="75">
        <f>VLOOKUP(F1175,[1]!REGTEaflewerdatum,4,0)</f>
        <v>41673</v>
      </c>
      <c r="Q1175" s="91">
        <f t="shared" si="91"/>
        <v>41676</v>
      </c>
      <c r="T1175" s="94">
        <f t="shared" si="92"/>
        <v>41695</v>
      </c>
      <c r="U1175" s="80">
        <f t="shared" si="93"/>
        <v>19</v>
      </c>
      <c r="W1175" s="95">
        <f t="shared" si="95"/>
        <v>41696</v>
      </c>
    </row>
    <row r="1176" spans="1:23" hidden="1" x14ac:dyDescent="0.5">
      <c r="A1176" s="105">
        <v>737571</v>
      </c>
      <c r="B1176" s="63"/>
      <c r="C1176" s="60" t="s">
        <v>15</v>
      </c>
      <c r="D1176" s="61">
        <v>15952</v>
      </c>
      <c r="E1176" s="61"/>
      <c r="F1176" s="61">
        <v>3131</v>
      </c>
      <c r="G1176" s="63">
        <v>41676</v>
      </c>
      <c r="H1176" s="63">
        <v>41675</v>
      </c>
      <c r="I1176" s="60" t="s">
        <v>1075</v>
      </c>
      <c r="J1176" s="62">
        <v>-48.62</v>
      </c>
      <c r="K1176" s="62">
        <v>0</v>
      </c>
      <c r="L1176" s="64">
        <v>-48.62</v>
      </c>
      <c r="M1176" s="82" t="str">
        <f t="shared" si="94"/>
        <v>DC</v>
      </c>
      <c r="P1176" s="75">
        <f>VLOOKUP(F1176,[1]!REGTEaflewerdatum,4,0)</f>
        <v>41673</v>
      </c>
      <c r="Q1176" s="91">
        <f t="shared" si="91"/>
        <v>41676</v>
      </c>
      <c r="T1176" s="94">
        <f t="shared" si="92"/>
        <v>41695</v>
      </c>
      <c r="U1176" s="80">
        <f t="shared" si="93"/>
        <v>19</v>
      </c>
      <c r="W1176" s="95">
        <f t="shared" si="95"/>
        <v>19</v>
      </c>
    </row>
    <row r="1177" spans="1:23" hidden="1" x14ac:dyDescent="0.5">
      <c r="A1177" s="105">
        <v>737572</v>
      </c>
      <c r="B1177" s="63">
        <v>41677</v>
      </c>
      <c r="C1177" s="60" t="s">
        <v>10</v>
      </c>
      <c r="D1177" s="61">
        <v>15947</v>
      </c>
      <c r="E1177" s="61"/>
      <c r="F1177" s="61">
        <v>3377</v>
      </c>
      <c r="G1177" s="63">
        <v>41676</v>
      </c>
      <c r="H1177" s="63">
        <v>41675</v>
      </c>
      <c r="I1177" s="60" t="s">
        <v>1075</v>
      </c>
      <c r="J1177" s="62">
        <v>15351.9</v>
      </c>
      <c r="K1177" s="62">
        <v>255.44</v>
      </c>
      <c r="L1177" s="64">
        <v>15607.34</v>
      </c>
      <c r="M1177" s="82" t="str">
        <f t="shared" si="94"/>
        <v>DC</v>
      </c>
      <c r="N1177" s="82" t="s">
        <v>971</v>
      </c>
      <c r="P1177" s="75">
        <f>VLOOKUP(F1177,[1]!REGTEaflewerdatum,4,0)</f>
        <v>41677</v>
      </c>
      <c r="Q1177" s="91">
        <f t="shared" si="91"/>
        <v>41676</v>
      </c>
      <c r="T1177" s="94">
        <f t="shared" si="92"/>
        <v>41695</v>
      </c>
      <c r="U1177" s="80">
        <f t="shared" si="93"/>
        <v>19</v>
      </c>
      <c r="W1177" s="95">
        <f t="shared" si="95"/>
        <v>41696</v>
      </c>
    </row>
    <row r="1178" spans="1:23" hidden="1" x14ac:dyDescent="0.5">
      <c r="A1178" s="105">
        <v>737573</v>
      </c>
      <c r="B1178" s="63">
        <v>41677</v>
      </c>
      <c r="C1178" s="60" t="s">
        <v>10</v>
      </c>
      <c r="D1178" s="61">
        <v>15948</v>
      </c>
      <c r="E1178" s="61"/>
      <c r="F1178" s="61">
        <v>3375</v>
      </c>
      <c r="G1178" s="63">
        <v>41676</v>
      </c>
      <c r="H1178" s="63">
        <v>41675</v>
      </c>
      <c r="I1178" s="60" t="s">
        <v>1075</v>
      </c>
      <c r="J1178" s="62">
        <v>82296.009999999995</v>
      </c>
      <c r="K1178" s="62">
        <v>10530.92</v>
      </c>
      <c r="L1178" s="64">
        <v>92826.93</v>
      </c>
      <c r="M1178" s="82" t="str">
        <f t="shared" si="94"/>
        <v>DC</v>
      </c>
      <c r="N1178" s="82" t="s">
        <v>971</v>
      </c>
      <c r="P1178" s="75">
        <f>VLOOKUP(F1178,[1]!REGTEaflewerdatum,4,0)</f>
        <v>41677</v>
      </c>
      <c r="Q1178" s="91">
        <f t="shared" si="91"/>
        <v>41676</v>
      </c>
      <c r="T1178" s="94">
        <f t="shared" si="92"/>
        <v>41695</v>
      </c>
      <c r="U1178" s="80">
        <f t="shared" si="93"/>
        <v>19</v>
      </c>
      <c r="W1178" s="95">
        <f t="shared" si="95"/>
        <v>41696</v>
      </c>
    </row>
    <row r="1179" spans="1:23" hidden="1" x14ac:dyDescent="0.5">
      <c r="A1179" s="105">
        <v>737573</v>
      </c>
      <c r="B1179" s="63"/>
      <c r="C1179" s="60" t="s">
        <v>15</v>
      </c>
      <c r="D1179" s="61">
        <v>15951</v>
      </c>
      <c r="E1179" s="61"/>
      <c r="F1179" s="61">
        <v>3375</v>
      </c>
      <c r="G1179" s="63">
        <v>41676</v>
      </c>
      <c r="H1179" s="63">
        <v>41675</v>
      </c>
      <c r="I1179" s="60" t="s">
        <v>1075</v>
      </c>
      <c r="J1179" s="62">
        <v>-55.12</v>
      </c>
      <c r="K1179" s="62">
        <v>-7.72</v>
      </c>
      <c r="L1179" s="64">
        <v>-62.84</v>
      </c>
      <c r="M1179" s="82" t="str">
        <f t="shared" si="94"/>
        <v>DC</v>
      </c>
      <c r="P1179" s="75">
        <f>VLOOKUP(F1179,[1]!REGTEaflewerdatum,4,0)</f>
        <v>41677</v>
      </c>
      <c r="Q1179" s="91">
        <f t="shared" si="91"/>
        <v>41676</v>
      </c>
      <c r="T1179" s="94">
        <f t="shared" si="92"/>
        <v>41695</v>
      </c>
      <c r="U1179" s="80">
        <f t="shared" si="93"/>
        <v>19</v>
      </c>
      <c r="W1179" s="95">
        <f t="shared" si="95"/>
        <v>19</v>
      </c>
    </row>
    <row r="1180" spans="1:23" hidden="1" x14ac:dyDescent="0.5">
      <c r="A1180" s="105">
        <v>737575</v>
      </c>
      <c r="B1180" s="63">
        <v>41677</v>
      </c>
      <c r="C1180" s="60" t="s">
        <v>10</v>
      </c>
      <c r="D1180" s="61">
        <v>15949</v>
      </c>
      <c r="E1180" s="61"/>
      <c r="F1180" s="61">
        <v>3328</v>
      </c>
      <c r="G1180" s="63">
        <v>41676</v>
      </c>
      <c r="H1180" s="63">
        <v>41675</v>
      </c>
      <c r="I1180" s="60" t="s">
        <v>1075</v>
      </c>
      <c r="J1180" s="62">
        <v>3940.02</v>
      </c>
      <c r="K1180" s="62">
        <v>551.61</v>
      </c>
      <c r="L1180" s="64">
        <v>4491.63</v>
      </c>
      <c r="M1180" s="82" t="str">
        <f t="shared" si="94"/>
        <v>DC</v>
      </c>
      <c r="N1180" s="82" t="s">
        <v>971</v>
      </c>
      <c r="P1180" s="75">
        <f>VLOOKUP(F1180,[1]!REGTEaflewerdatum,4,0)</f>
        <v>41673</v>
      </c>
      <c r="Q1180" s="91">
        <f t="shared" si="91"/>
        <v>41676</v>
      </c>
      <c r="T1180" s="94">
        <f t="shared" si="92"/>
        <v>41695</v>
      </c>
      <c r="U1180" s="80">
        <f t="shared" si="93"/>
        <v>19</v>
      </c>
      <c r="W1180" s="95">
        <f t="shared" si="95"/>
        <v>41696</v>
      </c>
    </row>
    <row r="1181" spans="1:23" hidden="1" x14ac:dyDescent="0.5">
      <c r="A1181" s="105">
        <v>737576</v>
      </c>
      <c r="B1181" s="63">
        <v>41677</v>
      </c>
      <c r="C1181" s="60" t="s">
        <v>10</v>
      </c>
      <c r="D1181" s="61">
        <v>15950</v>
      </c>
      <c r="E1181" s="61"/>
      <c r="F1181" s="61">
        <v>3329</v>
      </c>
      <c r="G1181" s="63">
        <v>41676</v>
      </c>
      <c r="H1181" s="63">
        <v>41675</v>
      </c>
      <c r="I1181" s="60" t="s">
        <v>1075</v>
      </c>
      <c r="J1181" s="62">
        <v>5207.4399999999996</v>
      </c>
      <c r="K1181" s="62">
        <v>729.03</v>
      </c>
      <c r="L1181" s="64">
        <v>5936.47</v>
      </c>
      <c r="M1181" s="82" t="str">
        <f t="shared" si="94"/>
        <v>DC</v>
      </c>
      <c r="N1181" s="82" t="s">
        <v>971</v>
      </c>
      <c r="P1181" s="75">
        <f>VLOOKUP(F1181,[1]!REGTEaflewerdatum,4,0)</f>
        <v>41673</v>
      </c>
      <c r="Q1181" s="91">
        <f t="shared" si="91"/>
        <v>41676</v>
      </c>
      <c r="T1181" s="94">
        <f t="shared" si="92"/>
        <v>41695</v>
      </c>
      <c r="U1181" s="80">
        <f t="shared" si="93"/>
        <v>19</v>
      </c>
      <c r="W1181" s="95">
        <f t="shared" si="95"/>
        <v>41696</v>
      </c>
    </row>
    <row r="1182" spans="1:23" hidden="1" x14ac:dyDescent="0.5">
      <c r="A1182" s="105" t="s">
        <v>367</v>
      </c>
      <c r="B1182" s="63"/>
      <c r="C1182" s="60" t="s">
        <v>10</v>
      </c>
      <c r="D1182" s="61">
        <v>15935</v>
      </c>
      <c r="E1182" s="61"/>
      <c r="F1182" s="61">
        <v>3317</v>
      </c>
      <c r="G1182" s="63">
        <v>41676</v>
      </c>
      <c r="H1182" s="63">
        <v>41676</v>
      </c>
      <c r="I1182" s="60" t="s">
        <v>1221</v>
      </c>
      <c r="J1182" s="62">
        <v>22224.32</v>
      </c>
      <c r="K1182" s="62">
        <v>279.93</v>
      </c>
      <c r="L1182" s="64">
        <v>22504.25</v>
      </c>
      <c r="M1182" s="82" t="str">
        <f t="shared" si="94"/>
        <v>DI</v>
      </c>
      <c r="N1182" s="82" t="s">
        <v>971</v>
      </c>
      <c r="P1182" s="75">
        <f>VLOOKUP(F1182,[1]!REGTEaflewerdatum,4,0)</f>
        <v>41670</v>
      </c>
      <c r="Q1182" s="91">
        <f t="shared" si="91"/>
        <v>41676</v>
      </c>
      <c r="R1182" s="92" t="s">
        <v>330</v>
      </c>
      <c r="S1182" s="93">
        <v>41710</v>
      </c>
      <c r="T1182" s="94">
        <f t="shared" si="92"/>
        <v>41706</v>
      </c>
      <c r="U1182" s="80">
        <f t="shared" si="93"/>
        <v>30</v>
      </c>
      <c r="W1182" s="95">
        <f t="shared" si="95"/>
        <v>30</v>
      </c>
    </row>
    <row r="1183" spans="1:23" x14ac:dyDescent="0.5">
      <c r="A1183" s="105">
        <v>11896763</v>
      </c>
      <c r="B1183" s="63">
        <v>41677</v>
      </c>
      <c r="C1183" s="60" t="s">
        <v>10</v>
      </c>
      <c r="D1183" s="61">
        <v>15885</v>
      </c>
      <c r="E1183" s="61"/>
      <c r="F1183" s="61">
        <v>3382</v>
      </c>
      <c r="G1183" s="63">
        <v>41676</v>
      </c>
      <c r="H1183" s="63">
        <v>41675</v>
      </c>
      <c r="I1183" s="60" t="s">
        <v>1113</v>
      </c>
      <c r="J1183" s="62">
        <v>5779.73</v>
      </c>
      <c r="K1183" s="62">
        <v>615.70000000000005</v>
      </c>
      <c r="L1183" s="64">
        <v>6395.43</v>
      </c>
      <c r="M1183" s="82" t="str">
        <f t="shared" si="94"/>
        <v>DS</v>
      </c>
      <c r="N1183" s="82" t="s">
        <v>971</v>
      </c>
      <c r="P1183" s="75">
        <f>VLOOKUP(F1183,[1]!REGTEaflewerdatum,4,0)</f>
        <v>41676</v>
      </c>
      <c r="Q1183" s="91" t="str">
        <f t="shared" si="91"/>
        <v>ok</v>
      </c>
      <c r="T1183" s="94">
        <f t="shared" si="92"/>
        <v>41706</v>
      </c>
      <c r="U1183" s="80">
        <f t="shared" si="93"/>
        <v>30</v>
      </c>
      <c r="W1183" s="95">
        <f t="shared" si="95"/>
        <v>41707</v>
      </c>
    </row>
    <row r="1184" spans="1:23" x14ac:dyDescent="0.5">
      <c r="A1184" s="135">
        <v>8170390695</v>
      </c>
      <c r="B1184" s="63">
        <v>41684</v>
      </c>
      <c r="C1184" s="60" t="s">
        <v>10</v>
      </c>
      <c r="D1184" s="61">
        <v>15886</v>
      </c>
      <c r="E1184" s="61"/>
      <c r="F1184" s="61">
        <v>3381</v>
      </c>
      <c r="G1184" s="63">
        <v>41676</v>
      </c>
      <c r="H1184" s="63">
        <v>41676</v>
      </c>
      <c r="I1184" s="60" t="s">
        <v>1253</v>
      </c>
      <c r="J1184" s="62">
        <v>6063.81</v>
      </c>
      <c r="K1184" s="62">
        <v>547.29</v>
      </c>
      <c r="L1184" s="64">
        <v>6611.1</v>
      </c>
      <c r="M1184" s="82" t="str">
        <f t="shared" si="94"/>
        <v>DS</v>
      </c>
      <c r="N1184" s="82" t="s">
        <v>971</v>
      </c>
      <c r="P1184" s="75">
        <f>VLOOKUP(F1184,[1]!REGTEaflewerdatum,4,0)</f>
        <v>41676</v>
      </c>
      <c r="Q1184" s="91" t="str">
        <f t="shared" si="91"/>
        <v>ok</v>
      </c>
      <c r="T1184" s="94">
        <f t="shared" si="92"/>
        <v>41706</v>
      </c>
      <c r="U1184" s="80">
        <f t="shared" si="93"/>
        <v>30</v>
      </c>
      <c r="W1184" s="95">
        <f t="shared" si="95"/>
        <v>41714</v>
      </c>
    </row>
    <row r="1185" spans="1:23" x14ac:dyDescent="0.5">
      <c r="A1185" s="135">
        <v>8170390695</v>
      </c>
      <c r="B1185" s="63"/>
      <c r="C1185" s="60" t="s">
        <v>15</v>
      </c>
      <c r="D1185" s="61">
        <v>15944</v>
      </c>
      <c r="E1185" s="61"/>
      <c r="F1185" s="61">
        <v>3381</v>
      </c>
      <c r="G1185" s="63">
        <v>41676</v>
      </c>
      <c r="H1185" s="63">
        <v>41676</v>
      </c>
      <c r="I1185" s="60" t="s">
        <v>1253</v>
      </c>
      <c r="J1185" s="62">
        <v>-104.58</v>
      </c>
      <c r="K1185" s="62">
        <v>-3.29</v>
      </c>
      <c r="L1185" s="64">
        <v>-107.87</v>
      </c>
      <c r="M1185" s="82" t="str">
        <f t="shared" si="94"/>
        <v>DS</v>
      </c>
      <c r="P1185" s="75">
        <f>VLOOKUP(F1185,[1]!REGTEaflewerdatum,4,0)</f>
        <v>41676</v>
      </c>
      <c r="Q1185" s="91" t="str">
        <f t="shared" si="91"/>
        <v>ok</v>
      </c>
      <c r="T1185" s="94">
        <f t="shared" si="92"/>
        <v>41706</v>
      </c>
      <c r="U1185" s="80">
        <f t="shared" si="93"/>
        <v>30</v>
      </c>
      <c r="W1185" s="95">
        <f t="shared" si="95"/>
        <v>30</v>
      </c>
    </row>
    <row r="1186" spans="1:23" x14ac:dyDescent="0.5">
      <c r="A1186" s="105" t="s">
        <v>368</v>
      </c>
      <c r="B1186" s="124"/>
      <c r="C1186" s="60" t="s">
        <v>10</v>
      </c>
      <c r="D1186" s="61">
        <v>15938</v>
      </c>
      <c r="E1186" s="61"/>
      <c r="F1186" s="61">
        <v>3365</v>
      </c>
      <c r="G1186" s="63">
        <v>41676</v>
      </c>
      <c r="H1186" s="63">
        <v>41675</v>
      </c>
      <c r="I1186" s="60" t="s">
        <v>118</v>
      </c>
      <c r="J1186" s="62">
        <v>60719.4</v>
      </c>
      <c r="K1186" s="62">
        <v>8500.7199999999993</v>
      </c>
      <c r="L1186" s="64">
        <v>69220.12</v>
      </c>
      <c r="M1186" s="82" t="str">
        <f t="shared" si="94"/>
        <v>DS</v>
      </c>
      <c r="N1186" s="82" t="s">
        <v>971</v>
      </c>
      <c r="P1186" s="75">
        <f>VLOOKUP(F1186,[1]!REGTEaflewerdatum,4,0)</f>
        <v>41675</v>
      </c>
      <c r="Q1186" s="91">
        <f t="shared" si="91"/>
        <v>41676</v>
      </c>
      <c r="T1186" s="94">
        <f t="shared" si="92"/>
        <v>41706</v>
      </c>
      <c r="U1186" s="80">
        <f t="shared" si="93"/>
        <v>30</v>
      </c>
      <c r="W1186" s="95">
        <f t="shared" si="95"/>
        <v>30</v>
      </c>
    </row>
    <row r="1187" spans="1:23" x14ac:dyDescent="0.5">
      <c r="A1187" s="135">
        <v>6038666332</v>
      </c>
      <c r="B1187" s="63">
        <v>41670</v>
      </c>
      <c r="C1187" s="60" t="s">
        <v>10</v>
      </c>
      <c r="D1187" s="61">
        <v>15887</v>
      </c>
      <c r="E1187" s="61"/>
      <c r="F1187" s="61">
        <v>3356</v>
      </c>
      <c r="G1187" s="63">
        <v>41676</v>
      </c>
      <c r="H1187" s="63">
        <v>41676</v>
      </c>
      <c r="I1187" s="60" t="s">
        <v>1109</v>
      </c>
      <c r="J1187" s="62">
        <v>275.16000000000003</v>
      </c>
      <c r="K1187" s="62">
        <v>19.5</v>
      </c>
      <c r="L1187" s="64">
        <v>294.66000000000003</v>
      </c>
      <c r="M1187" s="82" t="str">
        <f t="shared" si="94"/>
        <v>DS</v>
      </c>
      <c r="N1187" s="82" t="s">
        <v>971</v>
      </c>
      <c r="P1187" s="75">
        <f>VLOOKUP(F1187,[1]!REGTEaflewerdatum,4,0)</f>
        <v>41680</v>
      </c>
      <c r="Q1187" s="91">
        <f t="shared" si="91"/>
        <v>41676</v>
      </c>
      <c r="T1187" s="94">
        <f t="shared" si="92"/>
        <v>41706</v>
      </c>
      <c r="U1187" s="80">
        <f t="shared" si="93"/>
        <v>30</v>
      </c>
      <c r="W1187" s="95">
        <f t="shared" si="95"/>
        <v>41700</v>
      </c>
    </row>
    <row r="1188" spans="1:23" hidden="1" x14ac:dyDescent="0.5">
      <c r="A1188" s="105" t="s">
        <v>1278</v>
      </c>
      <c r="B1188" s="63"/>
      <c r="C1188" s="60" t="s">
        <v>10</v>
      </c>
      <c r="D1188" s="61">
        <v>15941</v>
      </c>
      <c r="E1188" s="61"/>
      <c r="F1188" s="61">
        <v>3387</v>
      </c>
      <c r="G1188" s="63">
        <v>41677</v>
      </c>
      <c r="H1188" s="63">
        <v>41677</v>
      </c>
      <c r="I1188" s="60" t="s">
        <v>1154</v>
      </c>
      <c r="J1188" s="62">
        <v>1620</v>
      </c>
      <c r="K1188" s="62">
        <v>0</v>
      </c>
      <c r="L1188" s="64">
        <v>1620</v>
      </c>
      <c r="M1188" s="82" t="str">
        <f t="shared" si="94"/>
        <v>DI</v>
      </c>
      <c r="N1188" s="82" t="s">
        <v>971</v>
      </c>
      <c r="P1188" s="75">
        <f>VLOOKUP(F1188,[1]!REGTEaflewerdatum,4,0)</f>
        <v>41676</v>
      </c>
      <c r="Q1188" s="91">
        <f t="shared" si="91"/>
        <v>41677</v>
      </c>
      <c r="R1188" s="92" t="s">
        <v>329</v>
      </c>
      <c r="S1188" s="93">
        <f>G1188</f>
        <v>41677</v>
      </c>
      <c r="T1188" s="94">
        <f t="shared" si="92"/>
        <v>41679</v>
      </c>
      <c r="U1188" s="80">
        <f t="shared" si="93"/>
        <v>2</v>
      </c>
      <c r="W1188" s="95">
        <f t="shared" si="95"/>
        <v>2</v>
      </c>
    </row>
    <row r="1189" spans="1:23" hidden="1" x14ac:dyDescent="0.5">
      <c r="A1189" s="105" t="s">
        <v>1279</v>
      </c>
      <c r="B1189" s="63"/>
      <c r="C1189" s="60" t="s">
        <v>10</v>
      </c>
      <c r="D1189" s="61">
        <v>15954</v>
      </c>
      <c r="E1189" s="61"/>
      <c r="F1189" s="61">
        <v>3386</v>
      </c>
      <c r="G1189" s="63">
        <v>41677</v>
      </c>
      <c r="H1189" s="63">
        <v>41676</v>
      </c>
      <c r="I1189" s="60" t="s">
        <v>1118</v>
      </c>
      <c r="J1189" s="62">
        <v>7569.2</v>
      </c>
      <c r="K1189" s="62">
        <v>0</v>
      </c>
      <c r="L1189" s="64">
        <v>7569.2</v>
      </c>
      <c r="M1189" s="82" t="str">
        <f t="shared" si="94"/>
        <v>DI</v>
      </c>
      <c r="N1189" s="82" t="s">
        <v>971</v>
      </c>
      <c r="P1189" s="75">
        <f>VLOOKUP(F1189,[1]!REGTEaflewerdatum,4,0)</f>
        <v>41676</v>
      </c>
      <c r="Q1189" s="91">
        <f t="shared" si="91"/>
        <v>41677</v>
      </c>
      <c r="R1189" s="92" t="s">
        <v>327</v>
      </c>
      <c r="S1189" s="93">
        <v>41716</v>
      </c>
      <c r="T1189" s="94">
        <f t="shared" si="92"/>
        <v>41707</v>
      </c>
      <c r="U1189" s="80">
        <f t="shared" si="93"/>
        <v>30</v>
      </c>
      <c r="W1189" s="95">
        <f t="shared" si="95"/>
        <v>30</v>
      </c>
    </row>
    <row r="1190" spans="1:23" hidden="1" x14ac:dyDescent="0.5">
      <c r="A1190" s="105" t="s">
        <v>1174</v>
      </c>
      <c r="B1190" s="63"/>
      <c r="C1190" s="60" t="s">
        <v>10</v>
      </c>
      <c r="D1190" s="61">
        <v>15940</v>
      </c>
      <c r="E1190" s="61"/>
      <c r="F1190" s="61">
        <v>3397</v>
      </c>
      <c r="G1190" s="63">
        <v>41677</v>
      </c>
      <c r="H1190" s="63">
        <v>41677</v>
      </c>
      <c r="I1190" s="60" t="s">
        <v>1121</v>
      </c>
      <c r="J1190" s="62">
        <v>777.3</v>
      </c>
      <c r="K1190" s="62">
        <v>0</v>
      </c>
      <c r="L1190" s="64">
        <v>777.3</v>
      </c>
      <c r="M1190" s="82" t="str">
        <f t="shared" si="94"/>
        <v>DI</v>
      </c>
      <c r="N1190" s="82" t="s">
        <v>971</v>
      </c>
      <c r="P1190" s="75">
        <f>VLOOKUP(F1190,[1]!REGTEaflewerdatum,4,0)</f>
        <v>41677</v>
      </c>
      <c r="Q1190" s="91" t="str">
        <f t="shared" si="91"/>
        <v>ok</v>
      </c>
      <c r="R1190" s="92" t="s">
        <v>329</v>
      </c>
      <c r="S1190" s="93">
        <f>G1190</f>
        <v>41677</v>
      </c>
      <c r="T1190" s="94">
        <f t="shared" si="92"/>
        <v>41684</v>
      </c>
      <c r="U1190" s="80">
        <f t="shared" si="93"/>
        <v>7</v>
      </c>
      <c r="W1190" s="95">
        <f t="shared" si="95"/>
        <v>7</v>
      </c>
    </row>
    <row r="1191" spans="1:23" x14ac:dyDescent="0.5">
      <c r="A1191" s="105">
        <v>67825</v>
      </c>
      <c r="B1191" s="63">
        <v>41691</v>
      </c>
      <c r="C1191" s="60" t="s">
        <v>10</v>
      </c>
      <c r="D1191" s="61">
        <v>15939</v>
      </c>
      <c r="E1191" s="61"/>
      <c r="F1191" s="61">
        <v>3354</v>
      </c>
      <c r="G1191" s="63">
        <v>41677</v>
      </c>
      <c r="H1191" s="63">
        <v>41677</v>
      </c>
      <c r="I1191" s="60" t="s">
        <v>1116</v>
      </c>
      <c r="J1191" s="62">
        <v>432</v>
      </c>
      <c r="K1191" s="62">
        <v>12.1</v>
      </c>
      <c r="L1191" s="64">
        <v>444.1</v>
      </c>
      <c r="M1191" s="82" t="str">
        <f t="shared" si="94"/>
        <v>DS</v>
      </c>
      <c r="N1191" s="82" t="s">
        <v>971</v>
      </c>
      <c r="P1191" s="75">
        <f>VLOOKUP(F1191,[1]!REGTEaflewerdatum,4,0)</f>
        <v>41694</v>
      </c>
      <c r="Q1191" s="91">
        <f t="shared" si="91"/>
        <v>41677</v>
      </c>
      <c r="T1191" s="94">
        <f t="shared" si="92"/>
        <v>41707</v>
      </c>
      <c r="U1191" s="80">
        <f t="shared" si="93"/>
        <v>30</v>
      </c>
      <c r="W1191" s="95">
        <f t="shared" si="95"/>
        <v>41721</v>
      </c>
    </row>
    <row r="1192" spans="1:23" x14ac:dyDescent="0.5">
      <c r="A1192" s="105" t="s">
        <v>369</v>
      </c>
      <c r="B1192" s="124"/>
      <c r="C1192" s="60" t="s">
        <v>10</v>
      </c>
      <c r="D1192" s="61">
        <v>15943</v>
      </c>
      <c r="E1192" s="61"/>
      <c r="F1192" s="61">
        <v>3359</v>
      </c>
      <c r="G1192" s="63">
        <v>41677</v>
      </c>
      <c r="H1192" s="63">
        <v>41676</v>
      </c>
      <c r="I1192" s="60" t="s">
        <v>1161</v>
      </c>
      <c r="J1192" s="62">
        <v>16313.54</v>
      </c>
      <c r="K1192" s="62">
        <v>1470.61</v>
      </c>
      <c r="L1192" s="64">
        <v>17784.150000000001</v>
      </c>
      <c r="M1192" s="82" t="str">
        <f t="shared" si="94"/>
        <v>DS</v>
      </c>
      <c r="N1192" s="82" t="s">
        <v>971</v>
      </c>
      <c r="P1192" s="75">
        <f>VLOOKUP(F1192,[1]!REGTEaflewerdatum,4,0)</f>
        <v>41676</v>
      </c>
      <c r="Q1192" s="91">
        <f t="shared" si="91"/>
        <v>41677</v>
      </c>
      <c r="T1192" s="94">
        <f t="shared" si="92"/>
        <v>41707</v>
      </c>
      <c r="U1192" s="80">
        <f t="shared" si="93"/>
        <v>30</v>
      </c>
      <c r="W1192" s="95">
        <f t="shared" si="95"/>
        <v>30</v>
      </c>
    </row>
    <row r="1193" spans="1:23" x14ac:dyDescent="0.5">
      <c r="A1193" s="135">
        <v>6038683773</v>
      </c>
      <c r="B1193" s="63">
        <v>41670</v>
      </c>
      <c r="C1193" s="60" t="s">
        <v>10</v>
      </c>
      <c r="D1193" s="61">
        <v>15959</v>
      </c>
      <c r="E1193" s="61"/>
      <c r="F1193" s="61">
        <v>3356</v>
      </c>
      <c r="G1193" s="63">
        <v>41677</v>
      </c>
      <c r="H1193" s="63">
        <v>41677</v>
      </c>
      <c r="I1193" s="60" t="s">
        <v>1109</v>
      </c>
      <c r="J1193" s="62">
        <v>275.16000000000003</v>
      </c>
      <c r="K1193" s="62">
        <v>19.5</v>
      </c>
      <c r="L1193" s="64">
        <v>294.66000000000003</v>
      </c>
      <c r="M1193" s="82" t="str">
        <f t="shared" si="94"/>
        <v>DS</v>
      </c>
      <c r="N1193" s="82" t="s">
        <v>971</v>
      </c>
      <c r="P1193" s="75">
        <f>VLOOKUP(F1193,[1]!REGTEaflewerdatum,4,0)</f>
        <v>41680</v>
      </c>
      <c r="Q1193" s="91">
        <f t="shared" si="91"/>
        <v>41677</v>
      </c>
      <c r="T1193" s="94">
        <f t="shared" si="92"/>
        <v>41707</v>
      </c>
      <c r="U1193" s="80">
        <f t="shared" si="93"/>
        <v>30</v>
      </c>
      <c r="W1193" s="95">
        <f t="shared" si="95"/>
        <v>41700</v>
      </c>
    </row>
    <row r="1194" spans="1:23" x14ac:dyDescent="0.5">
      <c r="A1194" s="105">
        <v>278749</v>
      </c>
      <c r="B1194" s="124"/>
      <c r="C1194" s="60" t="s">
        <v>10</v>
      </c>
      <c r="D1194" s="61">
        <v>15942</v>
      </c>
      <c r="E1194" s="61"/>
      <c r="F1194" s="61">
        <v>3355</v>
      </c>
      <c r="G1194" s="63">
        <v>41677</v>
      </c>
      <c r="H1194" s="63">
        <v>41676</v>
      </c>
      <c r="I1194" s="60" t="s">
        <v>1114</v>
      </c>
      <c r="J1194" s="62">
        <v>261.18</v>
      </c>
      <c r="K1194" s="62">
        <v>18.3</v>
      </c>
      <c r="L1194" s="64">
        <v>279.48</v>
      </c>
      <c r="M1194" s="82" t="str">
        <f t="shared" si="94"/>
        <v>DS</v>
      </c>
      <c r="N1194" s="82" t="s">
        <v>971</v>
      </c>
      <c r="P1194" s="75">
        <f>VLOOKUP(F1194,[1]!REGTEaflewerdatum,4,0)</f>
        <v>41697</v>
      </c>
      <c r="Q1194" s="91">
        <f t="shared" si="91"/>
        <v>41677</v>
      </c>
      <c r="T1194" s="94">
        <f t="shared" si="92"/>
        <v>41707</v>
      </c>
      <c r="U1194" s="80">
        <f t="shared" si="93"/>
        <v>30</v>
      </c>
      <c r="W1194" s="95">
        <f t="shared" si="95"/>
        <v>30</v>
      </c>
    </row>
    <row r="1195" spans="1:23" hidden="1" x14ac:dyDescent="0.5">
      <c r="A1195" s="136" t="s">
        <v>1280</v>
      </c>
      <c r="B1195" s="63"/>
      <c r="C1195" s="60" t="s">
        <v>10</v>
      </c>
      <c r="D1195" s="61">
        <v>15999</v>
      </c>
      <c r="E1195" s="61"/>
      <c r="F1195" s="61">
        <v>3401</v>
      </c>
      <c r="G1195" s="63">
        <v>41678</v>
      </c>
      <c r="H1195" s="63">
        <v>41677</v>
      </c>
      <c r="I1195" s="60" t="s">
        <v>1154</v>
      </c>
      <c r="J1195" s="62">
        <v>180</v>
      </c>
      <c r="K1195" s="62">
        <v>0</v>
      </c>
      <c r="L1195" s="64">
        <v>180</v>
      </c>
      <c r="M1195" s="82" t="str">
        <f t="shared" si="94"/>
        <v>DI</v>
      </c>
      <c r="N1195" s="82" t="s">
        <v>971</v>
      </c>
      <c r="P1195" s="75">
        <f>VLOOKUP(F1195,[1]!REGTEaflewerdatum,4,0)</f>
        <v>41677</v>
      </c>
      <c r="Q1195" s="91">
        <f t="shared" si="91"/>
        <v>41678</v>
      </c>
      <c r="R1195" s="92" t="s">
        <v>329</v>
      </c>
      <c r="S1195" s="93">
        <f>G1195</f>
        <v>41678</v>
      </c>
      <c r="T1195" s="94">
        <f t="shared" si="92"/>
        <v>41680</v>
      </c>
      <c r="U1195" s="80">
        <f t="shared" si="93"/>
        <v>2</v>
      </c>
      <c r="W1195" s="95">
        <f t="shared" si="95"/>
        <v>2</v>
      </c>
    </row>
    <row r="1196" spans="1:23" x14ac:dyDescent="0.5">
      <c r="A1196" s="136">
        <v>505815</v>
      </c>
      <c r="B1196" s="63">
        <v>41677</v>
      </c>
      <c r="C1196" s="60" t="s">
        <v>10</v>
      </c>
      <c r="D1196" s="61">
        <v>15961</v>
      </c>
      <c r="E1196" s="61"/>
      <c r="F1196" s="61">
        <v>3389</v>
      </c>
      <c r="G1196" s="63">
        <v>41678</v>
      </c>
      <c r="H1196" s="63">
        <v>41677</v>
      </c>
      <c r="I1196" s="60" t="s">
        <v>22</v>
      </c>
      <c r="J1196" s="62">
        <v>8707</v>
      </c>
      <c r="K1196" s="62">
        <v>1218.98</v>
      </c>
      <c r="L1196" s="64">
        <v>9925.98</v>
      </c>
      <c r="M1196" s="82" t="str">
        <f t="shared" si="94"/>
        <v>DS</v>
      </c>
      <c r="N1196" s="82" t="s">
        <v>971</v>
      </c>
      <c r="P1196" s="75">
        <f>VLOOKUP(F1196,[1]!REGTEaflewerdatum,4,0)</f>
        <v>41677</v>
      </c>
      <c r="Q1196" s="91">
        <f t="shared" si="91"/>
        <v>41678</v>
      </c>
      <c r="T1196" s="94">
        <f t="shared" si="92"/>
        <v>41708</v>
      </c>
      <c r="U1196" s="80">
        <f t="shared" si="93"/>
        <v>30</v>
      </c>
      <c r="W1196" s="95">
        <f t="shared" si="95"/>
        <v>41707</v>
      </c>
    </row>
    <row r="1197" spans="1:23" x14ac:dyDescent="0.5">
      <c r="A1197" s="105">
        <v>11898166</v>
      </c>
      <c r="B1197" s="63">
        <v>41684</v>
      </c>
      <c r="C1197" s="60" t="s">
        <v>10</v>
      </c>
      <c r="D1197" s="61">
        <v>15966</v>
      </c>
      <c r="E1197" s="61"/>
      <c r="F1197" s="61">
        <v>3399</v>
      </c>
      <c r="G1197" s="63">
        <v>41678</v>
      </c>
      <c r="H1197" s="63">
        <v>41677</v>
      </c>
      <c r="I1197" s="60" t="s">
        <v>1113</v>
      </c>
      <c r="J1197" s="62">
        <v>2561.38</v>
      </c>
      <c r="K1197" s="62">
        <v>165.11</v>
      </c>
      <c r="L1197" s="64">
        <v>2726.49</v>
      </c>
      <c r="M1197" s="82" t="str">
        <f t="shared" si="94"/>
        <v>DS</v>
      </c>
      <c r="N1197" s="82" t="s">
        <v>971</v>
      </c>
      <c r="P1197" s="75">
        <f>VLOOKUP(F1197,[1]!REGTEaflewerdatum,4,0)</f>
        <v>41678</v>
      </c>
      <c r="Q1197" s="91" t="str">
        <f t="shared" si="91"/>
        <v>ok</v>
      </c>
      <c r="T1197" s="94">
        <f t="shared" si="92"/>
        <v>41708</v>
      </c>
      <c r="U1197" s="80">
        <f t="shared" si="93"/>
        <v>30</v>
      </c>
      <c r="W1197" s="95">
        <f t="shared" si="95"/>
        <v>41714</v>
      </c>
    </row>
    <row r="1198" spans="1:23" x14ac:dyDescent="0.5">
      <c r="A1198" s="135">
        <v>1210690960</v>
      </c>
      <c r="B1198" s="63">
        <v>41684</v>
      </c>
      <c r="C1198" s="60" t="s">
        <v>10</v>
      </c>
      <c r="D1198" s="61">
        <v>16000</v>
      </c>
      <c r="E1198" s="61"/>
      <c r="F1198" s="61">
        <v>3402</v>
      </c>
      <c r="G1198" s="63">
        <v>41678</v>
      </c>
      <c r="H1198" s="63">
        <v>41677</v>
      </c>
      <c r="I1198" s="60" t="s">
        <v>1105</v>
      </c>
      <c r="J1198" s="62">
        <v>39386.269999999997</v>
      </c>
      <c r="K1198" s="62">
        <v>5514.08</v>
      </c>
      <c r="L1198" s="64">
        <v>44900.35</v>
      </c>
      <c r="M1198" s="82" t="str">
        <f t="shared" si="94"/>
        <v>DS</v>
      </c>
      <c r="N1198" s="82" t="s">
        <v>971</v>
      </c>
      <c r="P1198" s="75">
        <f>VLOOKUP(F1198,[1]!REGTEaflewerdatum,4,0)</f>
        <v>41677</v>
      </c>
      <c r="Q1198" s="91">
        <f t="shared" si="91"/>
        <v>41678</v>
      </c>
      <c r="T1198" s="94">
        <f t="shared" si="92"/>
        <v>41708</v>
      </c>
      <c r="U1198" s="80">
        <f t="shared" si="93"/>
        <v>30</v>
      </c>
      <c r="W1198" s="95">
        <f t="shared" si="95"/>
        <v>41714</v>
      </c>
    </row>
    <row r="1199" spans="1:23" x14ac:dyDescent="0.5">
      <c r="A1199" s="135">
        <v>1210690960</v>
      </c>
      <c r="B1199" s="63">
        <v>41684</v>
      </c>
      <c r="C1199" s="60" t="s">
        <v>15</v>
      </c>
      <c r="D1199" s="61">
        <v>16096</v>
      </c>
      <c r="E1199" s="61"/>
      <c r="F1199" s="61">
        <v>741176</v>
      </c>
      <c r="G1199" s="63">
        <v>41678</v>
      </c>
      <c r="H1199" s="63">
        <v>41677</v>
      </c>
      <c r="I1199" s="60" t="s">
        <v>1105</v>
      </c>
      <c r="J1199" s="62">
        <v>-63.33</v>
      </c>
      <c r="K1199" s="62">
        <v>-8.8699999999999992</v>
      </c>
      <c r="L1199" s="64">
        <v>-72.2</v>
      </c>
      <c r="M1199" s="82" t="str">
        <f t="shared" si="94"/>
        <v>DS</v>
      </c>
      <c r="P1199" s="75" t="e">
        <f>VLOOKUP(F1199,[1]!REGTEaflewerdatum,4,0)</f>
        <v>#N/A</v>
      </c>
      <c r="Q1199" s="91" t="e">
        <f t="shared" si="91"/>
        <v>#N/A</v>
      </c>
      <c r="T1199" s="94">
        <f t="shared" si="92"/>
        <v>41708</v>
      </c>
      <c r="U1199" s="80">
        <f t="shared" si="93"/>
        <v>30</v>
      </c>
      <c r="W1199" s="95">
        <f t="shared" si="95"/>
        <v>41714</v>
      </c>
    </row>
    <row r="1200" spans="1:23" x14ac:dyDescent="0.5">
      <c r="A1200" s="137">
        <v>1210690960</v>
      </c>
      <c r="B1200" s="63">
        <v>41684</v>
      </c>
      <c r="C1200" s="60" t="s">
        <v>15</v>
      </c>
      <c r="D1200" s="61">
        <v>16097</v>
      </c>
      <c r="E1200" s="61"/>
      <c r="F1200" s="61">
        <v>741177</v>
      </c>
      <c r="G1200" s="63">
        <v>41678</v>
      </c>
      <c r="H1200" s="63">
        <v>41677</v>
      </c>
      <c r="I1200" s="60" t="s">
        <v>1105</v>
      </c>
      <c r="J1200" s="62">
        <v>-1100</v>
      </c>
      <c r="K1200" s="62">
        <v>-154</v>
      </c>
      <c r="L1200" s="64">
        <v>-1254</v>
      </c>
      <c r="M1200" s="82" t="str">
        <f t="shared" si="94"/>
        <v>DS</v>
      </c>
      <c r="P1200" s="75" t="e">
        <f>VLOOKUP(F1200,[1]!REGTEaflewerdatum,4,0)</f>
        <v>#N/A</v>
      </c>
      <c r="Q1200" s="91" t="e">
        <f t="shared" si="91"/>
        <v>#N/A</v>
      </c>
      <c r="T1200" s="94">
        <f t="shared" si="92"/>
        <v>41708</v>
      </c>
      <c r="U1200" s="80">
        <f t="shared" si="93"/>
        <v>30</v>
      </c>
      <c r="W1200" s="95">
        <f t="shared" si="95"/>
        <v>41714</v>
      </c>
    </row>
    <row r="1201" spans="1:23" x14ac:dyDescent="0.5">
      <c r="A1201" s="137">
        <v>1210690960</v>
      </c>
      <c r="B1201" s="63">
        <v>41691</v>
      </c>
      <c r="C1201" s="60" t="s">
        <v>15</v>
      </c>
      <c r="D1201" s="61">
        <v>16098</v>
      </c>
      <c r="E1201" s="61"/>
      <c r="F1201" s="61">
        <v>741175</v>
      </c>
      <c r="G1201" s="63">
        <v>41678</v>
      </c>
      <c r="H1201" s="63">
        <v>41677</v>
      </c>
      <c r="I1201" s="60" t="s">
        <v>1105</v>
      </c>
      <c r="J1201" s="62">
        <v>-257.24</v>
      </c>
      <c r="K1201" s="62">
        <v>-36.01</v>
      </c>
      <c r="L1201" s="64">
        <v>-293.25</v>
      </c>
      <c r="M1201" s="82" t="str">
        <f t="shared" si="94"/>
        <v>DS</v>
      </c>
      <c r="P1201" s="75" t="e">
        <f>VLOOKUP(F1201,[1]!REGTEaflewerdatum,4,0)</f>
        <v>#N/A</v>
      </c>
      <c r="Q1201" s="91" t="e">
        <f t="shared" si="91"/>
        <v>#N/A</v>
      </c>
      <c r="T1201" s="94">
        <f t="shared" si="92"/>
        <v>41708</v>
      </c>
      <c r="U1201" s="80">
        <f t="shared" si="93"/>
        <v>30</v>
      </c>
      <c r="W1201" s="95">
        <f t="shared" si="95"/>
        <v>41721</v>
      </c>
    </row>
    <row r="1202" spans="1:23" x14ac:dyDescent="0.5">
      <c r="A1202" s="137">
        <v>8170395287</v>
      </c>
      <c r="B1202" s="63">
        <v>41684</v>
      </c>
      <c r="C1202" s="60" t="s">
        <v>10</v>
      </c>
      <c r="D1202" s="61">
        <v>15967</v>
      </c>
      <c r="E1202" s="61"/>
      <c r="F1202" s="61">
        <v>3398</v>
      </c>
      <c r="G1202" s="63">
        <v>41678</v>
      </c>
      <c r="H1202" s="63">
        <v>41677</v>
      </c>
      <c r="I1202" s="60" t="s">
        <v>1253</v>
      </c>
      <c r="J1202" s="62">
        <v>7718.1</v>
      </c>
      <c r="K1202" s="62">
        <v>747.67</v>
      </c>
      <c r="L1202" s="64">
        <v>8465.77</v>
      </c>
      <c r="M1202" s="82" t="str">
        <f t="shared" si="94"/>
        <v>DS</v>
      </c>
      <c r="N1202" s="82" t="s">
        <v>971</v>
      </c>
      <c r="P1202" s="75">
        <f>VLOOKUP(F1202,[1]!REGTEaflewerdatum,4,0)</f>
        <v>41678</v>
      </c>
      <c r="Q1202" s="91" t="str">
        <f t="shared" si="91"/>
        <v>ok</v>
      </c>
      <c r="T1202" s="94">
        <f t="shared" si="92"/>
        <v>41708</v>
      </c>
      <c r="U1202" s="80">
        <f t="shared" si="93"/>
        <v>30</v>
      </c>
      <c r="W1202" s="95">
        <f t="shared" si="95"/>
        <v>41714</v>
      </c>
    </row>
    <row r="1203" spans="1:23" x14ac:dyDescent="0.5">
      <c r="A1203" s="137">
        <v>8170395287</v>
      </c>
      <c r="B1203" s="63"/>
      <c r="C1203" s="60" t="s">
        <v>15</v>
      </c>
      <c r="D1203" s="61">
        <v>16001</v>
      </c>
      <c r="E1203" s="61"/>
      <c r="F1203" s="61">
        <v>3398</v>
      </c>
      <c r="G1203" s="63">
        <v>41678</v>
      </c>
      <c r="H1203" s="63">
        <v>41677</v>
      </c>
      <c r="I1203" s="60" t="s">
        <v>1253</v>
      </c>
      <c r="J1203" s="62">
        <v>-108.72</v>
      </c>
      <c r="K1203" s="62">
        <v>-3.87</v>
      </c>
      <c r="L1203" s="64">
        <v>-112.59</v>
      </c>
      <c r="M1203" s="82" t="str">
        <f t="shared" si="94"/>
        <v>DS</v>
      </c>
      <c r="P1203" s="75">
        <f>VLOOKUP(F1203,[1]!REGTEaflewerdatum,4,0)</f>
        <v>41678</v>
      </c>
      <c r="Q1203" s="91" t="str">
        <f t="shared" si="91"/>
        <v>ok</v>
      </c>
      <c r="T1203" s="94">
        <f t="shared" si="92"/>
        <v>41708</v>
      </c>
      <c r="U1203" s="80">
        <f t="shared" si="93"/>
        <v>30</v>
      </c>
      <c r="W1203" s="95">
        <f t="shared" si="95"/>
        <v>30</v>
      </c>
    </row>
    <row r="1204" spans="1:23" x14ac:dyDescent="0.5">
      <c r="A1204" s="136" t="s">
        <v>370</v>
      </c>
      <c r="B1204" s="63">
        <v>41684</v>
      </c>
      <c r="C1204" s="60" t="s">
        <v>10</v>
      </c>
      <c r="D1204" s="61">
        <v>15964</v>
      </c>
      <c r="E1204" s="61"/>
      <c r="F1204" s="61">
        <v>3388</v>
      </c>
      <c r="G1204" s="63">
        <v>41678</v>
      </c>
      <c r="H1204" s="63">
        <v>41677</v>
      </c>
      <c r="I1204" s="60" t="s">
        <v>1166</v>
      </c>
      <c r="J1204" s="62">
        <v>4193.9399999999996</v>
      </c>
      <c r="K1204" s="62">
        <v>164.06</v>
      </c>
      <c r="L1204" s="64">
        <v>4358</v>
      </c>
      <c r="M1204" s="82" t="str">
        <f t="shared" si="94"/>
        <v>DS</v>
      </c>
      <c r="N1204" s="82" t="s">
        <v>971</v>
      </c>
      <c r="P1204" s="75">
        <f>VLOOKUP(F1204,[1]!REGTEaflewerdatum,4,0)</f>
        <v>41677</v>
      </c>
      <c r="Q1204" s="91">
        <f t="shared" si="91"/>
        <v>41678</v>
      </c>
      <c r="T1204" s="94">
        <f t="shared" si="92"/>
        <v>41708</v>
      </c>
      <c r="U1204" s="80">
        <f t="shared" si="93"/>
        <v>30</v>
      </c>
      <c r="W1204" s="95">
        <f t="shared" si="95"/>
        <v>41714</v>
      </c>
    </row>
    <row r="1205" spans="1:23" x14ac:dyDescent="0.5">
      <c r="A1205" s="136">
        <v>33151</v>
      </c>
      <c r="B1205" s="63">
        <v>41684</v>
      </c>
      <c r="C1205" s="60" t="s">
        <v>10</v>
      </c>
      <c r="D1205" s="61">
        <v>15962</v>
      </c>
      <c r="E1205" s="61"/>
      <c r="F1205" s="61">
        <v>3385</v>
      </c>
      <c r="G1205" s="63">
        <v>41678</v>
      </c>
      <c r="H1205" s="63">
        <v>41677</v>
      </c>
      <c r="I1205" s="60" t="s">
        <v>1167</v>
      </c>
      <c r="J1205" s="62">
        <v>10694.1</v>
      </c>
      <c r="K1205" s="62">
        <v>477.47</v>
      </c>
      <c r="L1205" s="64">
        <v>11171.57</v>
      </c>
      <c r="M1205" s="82" t="str">
        <f t="shared" si="94"/>
        <v>DS</v>
      </c>
      <c r="N1205" s="82" t="s">
        <v>971</v>
      </c>
      <c r="P1205" s="75">
        <f>VLOOKUP(F1205,[1]!REGTEaflewerdatum,4,0)</f>
        <v>41677</v>
      </c>
      <c r="Q1205" s="91">
        <f t="shared" si="91"/>
        <v>41678</v>
      </c>
      <c r="T1205" s="94">
        <f t="shared" si="92"/>
        <v>41708</v>
      </c>
      <c r="U1205" s="80">
        <f t="shared" si="93"/>
        <v>30</v>
      </c>
      <c r="W1205" s="95">
        <f t="shared" si="95"/>
        <v>41714</v>
      </c>
    </row>
    <row r="1206" spans="1:23" x14ac:dyDescent="0.5">
      <c r="A1206" s="137">
        <v>6038702488</v>
      </c>
      <c r="B1206" s="63">
        <v>41684</v>
      </c>
      <c r="C1206" s="60" t="s">
        <v>10</v>
      </c>
      <c r="D1206" s="61">
        <v>15965</v>
      </c>
      <c r="E1206" s="61"/>
      <c r="F1206" s="61">
        <v>3356</v>
      </c>
      <c r="G1206" s="63">
        <v>41678</v>
      </c>
      <c r="H1206" s="63">
        <v>41678</v>
      </c>
      <c r="I1206" s="60" t="s">
        <v>1109</v>
      </c>
      <c r="J1206" s="62">
        <v>275.16000000000003</v>
      </c>
      <c r="K1206" s="62">
        <v>19.5</v>
      </c>
      <c r="L1206" s="64">
        <v>294.66000000000003</v>
      </c>
      <c r="M1206" s="82" t="str">
        <f t="shared" si="94"/>
        <v>DS</v>
      </c>
      <c r="N1206" s="82" t="s">
        <v>971</v>
      </c>
      <c r="P1206" s="75">
        <f>VLOOKUP(F1206,[1]!REGTEaflewerdatum,4,0)</f>
        <v>41680</v>
      </c>
      <c r="Q1206" s="91">
        <f t="shared" si="91"/>
        <v>41678</v>
      </c>
      <c r="T1206" s="94">
        <f t="shared" si="92"/>
        <v>41708</v>
      </c>
      <c r="U1206" s="80">
        <f t="shared" si="93"/>
        <v>30</v>
      </c>
      <c r="W1206" s="95">
        <f t="shared" si="95"/>
        <v>41714</v>
      </c>
    </row>
    <row r="1207" spans="1:23" x14ac:dyDescent="0.5">
      <c r="A1207" s="136">
        <v>281663</v>
      </c>
      <c r="B1207" s="63">
        <v>41691</v>
      </c>
      <c r="C1207" s="60" t="s">
        <v>10</v>
      </c>
      <c r="D1207" s="61">
        <v>15963</v>
      </c>
      <c r="E1207" s="61"/>
      <c r="F1207" s="61">
        <v>3355</v>
      </c>
      <c r="G1207" s="63">
        <v>41678</v>
      </c>
      <c r="H1207" s="63">
        <v>41678</v>
      </c>
      <c r="I1207" s="60" t="s">
        <v>1114</v>
      </c>
      <c r="J1207" s="62">
        <v>522.36</v>
      </c>
      <c r="K1207" s="62">
        <v>36.590000000000003</v>
      </c>
      <c r="L1207" s="64">
        <v>558.95000000000005</v>
      </c>
      <c r="M1207" s="82" t="str">
        <f t="shared" si="94"/>
        <v>DS</v>
      </c>
      <c r="N1207" s="82" t="s">
        <v>971</v>
      </c>
      <c r="P1207" s="75">
        <f>VLOOKUP(F1207,[1]!REGTEaflewerdatum,4,0)</f>
        <v>41697</v>
      </c>
      <c r="Q1207" s="91">
        <f t="shared" si="91"/>
        <v>41678</v>
      </c>
      <c r="T1207" s="94">
        <f t="shared" si="92"/>
        <v>41708</v>
      </c>
      <c r="U1207" s="80">
        <f t="shared" si="93"/>
        <v>30</v>
      </c>
      <c r="W1207" s="95">
        <f t="shared" si="95"/>
        <v>41721</v>
      </c>
    </row>
    <row r="1208" spans="1:23" x14ac:dyDescent="0.5">
      <c r="A1208" s="136" t="s">
        <v>371</v>
      </c>
      <c r="B1208" s="63">
        <v>41684</v>
      </c>
      <c r="C1208" s="60" t="s">
        <v>10</v>
      </c>
      <c r="D1208" s="61">
        <v>15960</v>
      </c>
      <c r="E1208" s="61"/>
      <c r="F1208" s="61">
        <v>3400</v>
      </c>
      <c r="G1208" s="63">
        <v>41678</v>
      </c>
      <c r="H1208" s="63">
        <v>41678</v>
      </c>
      <c r="I1208" s="60" t="s">
        <v>1177</v>
      </c>
      <c r="J1208" s="62">
        <v>23666.58</v>
      </c>
      <c r="K1208" s="62">
        <v>3313.32</v>
      </c>
      <c r="L1208" s="64">
        <v>26979.9</v>
      </c>
      <c r="M1208" s="82" t="str">
        <f t="shared" si="94"/>
        <v>DS</v>
      </c>
      <c r="N1208" s="82" t="s">
        <v>971</v>
      </c>
      <c r="P1208" s="75">
        <f>VLOOKUP(F1208,[1]!REGTEaflewerdatum,4,0)</f>
        <v>41678</v>
      </c>
      <c r="Q1208" s="91" t="str">
        <f t="shared" si="91"/>
        <v>ok</v>
      </c>
      <c r="T1208" s="94">
        <f t="shared" si="92"/>
        <v>41708</v>
      </c>
      <c r="U1208" s="80">
        <f t="shared" si="93"/>
        <v>30</v>
      </c>
      <c r="W1208" s="95">
        <f t="shared" si="95"/>
        <v>41714</v>
      </c>
    </row>
    <row r="1209" spans="1:23" hidden="1" x14ac:dyDescent="0.5">
      <c r="A1209" s="136">
        <v>740720</v>
      </c>
      <c r="B1209" s="63">
        <v>41684</v>
      </c>
      <c r="C1209" s="60" t="s">
        <v>10</v>
      </c>
      <c r="D1209" s="61">
        <v>16006</v>
      </c>
      <c r="E1209" s="61"/>
      <c r="F1209" s="61">
        <v>3714</v>
      </c>
      <c r="G1209" s="63">
        <v>41679</v>
      </c>
      <c r="H1209" s="63">
        <v>41679</v>
      </c>
      <c r="I1209" s="60" t="s">
        <v>1075</v>
      </c>
      <c r="J1209" s="62">
        <v>34.49</v>
      </c>
      <c r="K1209" s="62">
        <v>4.83</v>
      </c>
      <c r="L1209" s="64">
        <v>39.32</v>
      </c>
      <c r="M1209" s="82" t="str">
        <f t="shared" si="94"/>
        <v>DC</v>
      </c>
      <c r="N1209" s="82" t="s">
        <v>971</v>
      </c>
      <c r="P1209" s="75">
        <f>VLOOKUP(F1209,[1]!REGTEaflewerdatum,4,0)</f>
        <v>41730</v>
      </c>
      <c r="Q1209" s="91">
        <f t="shared" si="91"/>
        <v>41679</v>
      </c>
      <c r="T1209" s="94">
        <f t="shared" si="92"/>
        <v>41698</v>
      </c>
      <c r="U1209" s="80">
        <f t="shared" si="93"/>
        <v>19</v>
      </c>
      <c r="W1209" s="95">
        <f t="shared" si="95"/>
        <v>41703</v>
      </c>
    </row>
    <row r="1210" spans="1:23" hidden="1" x14ac:dyDescent="0.5">
      <c r="A1210" s="136">
        <v>740721</v>
      </c>
      <c r="B1210" s="63">
        <v>41684</v>
      </c>
      <c r="C1210" s="60" t="s">
        <v>10</v>
      </c>
      <c r="D1210" s="61">
        <v>16007</v>
      </c>
      <c r="E1210" s="61"/>
      <c r="F1210" s="61">
        <v>3713</v>
      </c>
      <c r="G1210" s="63">
        <v>41679</v>
      </c>
      <c r="H1210" s="63">
        <v>41679</v>
      </c>
      <c r="I1210" s="60" t="s">
        <v>1075</v>
      </c>
      <c r="J1210" s="62">
        <v>2538</v>
      </c>
      <c r="K1210" s="62">
        <v>355.32</v>
      </c>
      <c r="L1210" s="64">
        <v>2893.32</v>
      </c>
      <c r="M1210" s="82" t="str">
        <f t="shared" si="94"/>
        <v>DC</v>
      </c>
      <c r="N1210" s="82" t="s">
        <v>971</v>
      </c>
      <c r="P1210" s="75">
        <f>VLOOKUP(F1210,[1]!REGTEaflewerdatum,4,0)</f>
        <v>41730</v>
      </c>
      <c r="Q1210" s="91">
        <f t="shared" si="91"/>
        <v>41679</v>
      </c>
      <c r="T1210" s="94">
        <f t="shared" si="92"/>
        <v>41698</v>
      </c>
      <c r="U1210" s="80">
        <f t="shared" si="93"/>
        <v>19</v>
      </c>
      <c r="W1210" s="95">
        <f t="shared" si="95"/>
        <v>41703</v>
      </c>
    </row>
    <row r="1211" spans="1:23" hidden="1" x14ac:dyDescent="0.5">
      <c r="A1211" s="105">
        <v>740708</v>
      </c>
      <c r="B1211" s="63">
        <v>41684</v>
      </c>
      <c r="C1211" s="60" t="s">
        <v>10</v>
      </c>
      <c r="D1211" s="61">
        <v>16015</v>
      </c>
      <c r="E1211" s="61"/>
      <c r="F1211" s="61">
        <v>3132</v>
      </c>
      <c r="G1211" s="63">
        <v>41680</v>
      </c>
      <c r="H1211" s="63">
        <v>41679</v>
      </c>
      <c r="I1211" s="60" t="s">
        <v>1075</v>
      </c>
      <c r="J1211" s="62">
        <v>40818.26</v>
      </c>
      <c r="K1211" s="62">
        <v>5369.2</v>
      </c>
      <c r="L1211" s="64">
        <v>46187.46</v>
      </c>
      <c r="M1211" s="82" t="str">
        <f t="shared" si="94"/>
        <v>DC</v>
      </c>
      <c r="N1211" s="82" t="s">
        <v>971</v>
      </c>
      <c r="P1211" s="75">
        <f>VLOOKUP(F1211,[1]!REGTEaflewerdatum,4,0)</f>
        <v>41680</v>
      </c>
      <c r="Q1211" s="91" t="str">
        <f t="shared" si="91"/>
        <v>ok</v>
      </c>
      <c r="T1211" s="94">
        <f t="shared" si="92"/>
        <v>41699</v>
      </c>
      <c r="U1211" s="80">
        <f t="shared" si="93"/>
        <v>19</v>
      </c>
      <c r="W1211" s="95">
        <f t="shared" si="95"/>
        <v>41703</v>
      </c>
    </row>
    <row r="1212" spans="1:23" hidden="1" x14ac:dyDescent="0.5">
      <c r="A1212" s="105">
        <v>740708</v>
      </c>
      <c r="B1212" s="63"/>
      <c r="C1212" s="60" t="s">
        <v>15</v>
      </c>
      <c r="D1212" s="61">
        <v>16024</v>
      </c>
      <c r="E1212" s="61"/>
      <c r="F1212" s="61">
        <v>3132</v>
      </c>
      <c r="G1212" s="63">
        <v>41680</v>
      </c>
      <c r="H1212" s="63">
        <v>41679</v>
      </c>
      <c r="I1212" s="60" t="s">
        <v>1075</v>
      </c>
      <c r="J1212" s="62">
        <v>-566.69000000000005</v>
      </c>
      <c r="K1212" s="62">
        <v>-65.709999999999994</v>
      </c>
      <c r="L1212" s="64">
        <v>-632.4</v>
      </c>
      <c r="M1212" s="82" t="str">
        <f t="shared" si="94"/>
        <v>DC</v>
      </c>
      <c r="P1212" s="75">
        <f>VLOOKUP(F1212,[1]!REGTEaflewerdatum,4,0)</f>
        <v>41680</v>
      </c>
      <c r="Q1212" s="91" t="str">
        <f t="shared" si="91"/>
        <v>ok</v>
      </c>
      <c r="T1212" s="94">
        <f t="shared" si="92"/>
        <v>41699</v>
      </c>
      <c r="U1212" s="80">
        <f t="shared" si="93"/>
        <v>19</v>
      </c>
      <c r="W1212" s="95">
        <f t="shared" si="95"/>
        <v>19</v>
      </c>
    </row>
    <row r="1213" spans="1:23" hidden="1" x14ac:dyDescent="0.5">
      <c r="A1213" s="105">
        <v>740709</v>
      </c>
      <c r="B1213" s="63">
        <v>41684</v>
      </c>
      <c r="C1213" s="60" t="s">
        <v>10</v>
      </c>
      <c r="D1213" s="61">
        <v>16016</v>
      </c>
      <c r="E1213" s="61"/>
      <c r="F1213" s="61">
        <v>3133</v>
      </c>
      <c r="G1213" s="63">
        <v>41680</v>
      </c>
      <c r="H1213" s="63">
        <v>41679</v>
      </c>
      <c r="I1213" s="60" t="s">
        <v>1075</v>
      </c>
      <c r="J1213" s="62">
        <v>2488.08</v>
      </c>
      <c r="K1213" s="62">
        <v>348.32</v>
      </c>
      <c r="L1213" s="64">
        <v>2836.4</v>
      </c>
      <c r="M1213" s="82" t="str">
        <f t="shared" si="94"/>
        <v>DC</v>
      </c>
      <c r="N1213" s="82" t="s">
        <v>971</v>
      </c>
      <c r="P1213" s="75">
        <f>VLOOKUP(F1213,[1]!REGTEaflewerdatum,4,0)</f>
        <v>41649</v>
      </c>
      <c r="Q1213" s="91">
        <f t="shared" ref="Q1213:Q1276" si="96">IF(P1213=G1213,"ok",G1213)</f>
        <v>41680</v>
      </c>
      <c r="T1213" s="94">
        <f t="shared" si="92"/>
        <v>41699</v>
      </c>
      <c r="U1213" s="80">
        <f t="shared" si="93"/>
        <v>19</v>
      </c>
      <c r="W1213" s="95">
        <f t="shared" si="95"/>
        <v>41703</v>
      </c>
    </row>
    <row r="1214" spans="1:23" hidden="1" x14ac:dyDescent="0.5">
      <c r="A1214" s="105">
        <v>740710</v>
      </c>
      <c r="B1214" s="63">
        <v>41684</v>
      </c>
      <c r="C1214" s="60" t="s">
        <v>10</v>
      </c>
      <c r="D1214" s="61">
        <v>16017</v>
      </c>
      <c r="E1214" s="61"/>
      <c r="F1214" s="61">
        <v>3152</v>
      </c>
      <c r="G1214" s="63">
        <v>41680</v>
      </c>
      <c r="H1214" s="63">
        <v>41679</v>
      </c>
      <c r="I1214" s="60" t="s">
        <v>1075</v>
      </c>
      <c r="J1214" s="62">
        <v>68769.740000000005</v>
      </c>
      <c r="K1214" s="62">
        <v>6614.4</v>
      </c>
      <c r="L1214" s="64">
        <v>75384.14</v>
      </c>
      <c r="M1214" s="82" t="str">
        <f t="shared" si="94"/>
        <v>DC</v>
      </c>
      <c r="N1214" s="82" t="s">
        <v>971</v>
      </c>
      <c r="P1214" s="75">
        <f>VLOOKUP(F1214,[1]!REGTEaflewerdatum,4,0)</f>
        <v>41680</v>
      </c>
      <c r="Q1214" s="91" t="str">
        <f t="shared" si="96"/>
        <v>ok</v>
      </c>
      <c r="T1214" s="94">
        <f t="shared" ref="T1214:T1277" si="97">G1214+U1214</f>
        <v>41699</v>
      </c>
      <c r="U1214" s="80">
        <f t="shared" ref="U1214:U1277" si="98">VLOOKUP(I1214,verskaffersterme,2,0)</f>
        <v>19</v>
      </c>
      <c r="W1214" s="95">
        <f t="shared" si="95"/>
        <v>41703</v>
      </c>
    </row>
    <row r="1215" spans="1:23" hidden="1" x14ac:dyDescent="0.5">
      <c r="A1215" s="105">
        <v>740711</v>
      </c>
      <c r="B1215" s="63">
        <v>41684</v>
      </c>
      <c r="C1215" s="60" t="s">
        <v>10</v>
      </c>
      <c r="D1215" s="61">
        <v>16012</v>
      </c>
      <c r="E1215" s="61"/>
      <c r="F1215" s="61">
        <v>3395</v>
      </c>
      <c r="G1215" s="63">
        <v>41680</v>
      </c>
      <c r="H1215" s="63">
        <v>41679</v>
      </c>
      <c r="I1215" s="60" t="s">
        <v>1075</v>
      </c>
      <c r="J1215" s="62">
        <v>6343.81</v>
      </c>
      <c r="K1215" s="62">
        <v>888.11</v>
      </c>
      <c r="L1215" s="64">
        <v>7231.92</v>
      </c>
      <c r="M1215" s="82" t="str">
        <f t="shared" si="94"/>
        <v>DC</v>
      </c>
      <c r="N1215" s="82" t="s">
        <v>971</v>
      </c>
      <c r="P1215" s="75">
        <f>VLOOKUP(F1215,[1]!REGTEaflewerdatum,4,0)</f>
        <v>41680</v>
      </c>
      <c r="Q1215" s="91" t="str">
        <f t="shared" si="96"/>
        <v>ok</v>
      </c>
      <c r="T1215" s="94">
        <f t="shared" si="97"/>
        <v>41699</v>
      </c>
      <c r="U1215" s="80">
        <f t="shared" si="98"/>
        <v>19</v>
      </c>
      <c r="W1215" s="95">
        <f t="shared" si="95"/>
        <v>41703</v>
      </c>
    </row>
    <row r="1216" spans="1:23" hidden="1" x14ac:dyDescent="0.5">
      <c r="A1216" s="105">
        <v>740712</v>
      </c>
      <c r="B1216" s="63">
        <v>41684</v>
      </c>
      <c r="C1216" s="60" t="s">
        <v>10</v>
      </c>
      <c r="D1216" s="61">
        <v>16013</v>
      </c>
      <c r="E1216" s="61"/>
      <c r="F1216" s="61">
        <v>3394</v>
      </c>
      <c r="G1216" s="63">
        <v>41680</v>
      </c>
      <c r="H1216" s="63">
        <v>41679</v>
      </c>
      <c r="I1216" s="60" t="s">
        <v>1075</v>
      </c>
      <c r="J1216" s="62">
        <v>57763.74</v>
      </c>
      <c r="K1216" s="62">
        <v>7595.22</v>
      </c>
      <c r="L1216" s="64">
        <v>65358.96</v>
      </c>
      <c r="M1216" s="82" t="str">
        <f t="shared" si="94"/>
        <v>DC</v>
      </c>
      <c r="N1216" s="82" t="s">
        <v>971</v>
      </c>
      <c r="P1216" s="75">
        <f>VLOOKUP(F1216,[1]!REGTEaflewerdatum,4,0)</f>
        <v>41680</v>
      </c>
      <c r="Q1216" s="91" t="str">
        <f t="shared" si="96"/>
        <v>ok</v>
      </c>
      <c r="T1216" s="94">
        <f t="shared" si="97"/>
        <v>41699</v>
      </c>
      <c r="U1216" s="80">
        <f t="shared" si="98"/>
        <v>19</v>
      </c>
      <c r="W1216" s="95">
        <f t="shared" si="95"/>
        <v>41703</v>
      </c>
    </row>
    <row r="1217" spans="1:23" hidden="1" x14ac:dyDescent="0.5">
      <c r="A1217" s="105">
        <v>740713</v>
      </c>
      <c r="B1217" s="63">
        <v>41684</v>
      </c>
      <c r="C1217" s="60" t="s">
        <v>10</v>
      </c>
      <c r="D1217" s="61">
        <v>16014</v>
      </c>
      <c r="E1217" s="61"/>
      <c r="F1217" s="61">
        <v>2946</v>
      </c>
      <c r="G1217" s="63">
        <v>41680</v>
      </c>
      <c r="H1217" s="63">
        <v>41679</v>
      </c>
      <c r="I1217" s="60" t="s">
        <v>1075</v>
      </c>
      <c r="J1217" s="62">
        <v>749.18</v>
      </c>
      <c r="K1217" s="62">
        <v>104.9</v>
      </c>
      <c r="L1217" s="64">
        <v>854.08</v>
      </c>
      <c r="M1217" s="82" t="str">
        <f t="shared" si="94"/>
        <v>DC</v>
      </c>
      <c r="N1217" s="82" t="s">
        <v>971</v>
      </c>
      <c r="P1217" s="75">
        <f>VLOOKUP(F1217,[1]!REGTEaflewerdatum,4,0)</f>
        <v>41613</v>
      </c>
      <c r="Q1217" s="91">
        <f t="shared" si="96"/>
        <v>41680</v>
      </c>
      <c r="T1217" s="94">
        <f t="shared" si="97"/>
        <v>41699</v>
      </c>
      <c r="U1217" s="80">
        <f t="shared" si="98"/>
        <v>19</v>
      </c>
      <c r="W1217" s="95">
        <f t="shared" si="95"/>
        <v>41703</v>
      </c>
    </row>
    <row r="1218" spans="1:23" hidden="1" x14ac:dyDescent="0.5">
      <c r="A1218" s="105">
        <v>740714</v>
      </c>
      <c r="B1218" s="63">
        <v>41684</v>
      </c>
      <c r="C1218" s="60" t="s">
        <v>10</v>
      </c>
      <c r="D1218" s="61">
        <v>16008</v>
      </c>
      <c r="E1218" s="61"/>
      <c r="F1218" s="61">
        <v>3132</v>
      </c>
      <c r="G1218" s="63">
        <v>41680</v>
      </c>
      <c r="H1218" s="63">
        <v>41679</v>
      </c>
      <c r="I1218" s="60" t="s">
        <v>1075</v>
      </c>
      <c r="J1218" s="62">
        <v>4426.5200000000004</v>
      </c>
      <c r="K1218" s="62">
        <v>272.66000000000003</v>
      </c>
      <c r="L1218" s="64">
        <v>4699.18</v>
      </c>
      <c r="M1218" s="82" t="str">
        <f t="shared" ref="M1218:M1281" si="99">VLOOKUP(I1218,KODE,3,0)</f>
        <v>DC</v>
      </c>
      <c r="N1218" s="82" t="s">
        <v>971</v>
      </c>
      <c r="P1218" s="75">
        <f>VLOOKUP(F1218,[1]!REGTEaflewerdatum,4,0)</f>
        <v>41680</v>
      </c>
      <c r="Q1218" s="91" t="str">
        <f t="shared" si="96"/>
        <v>ok</v>
      </c>
      <c r="T1218" s="94">
        <f t="shared" si="97"/>
        <v>41699</v>
      </c>
      <c r="U1218" s="80">
        <f t="shared" si="98"/>
        <v>19</v>
      </c>
      <c r="W1218" s="95">
        <f t="shared" si="95"/>
        <v>41703</v>
      </c>
    </row>
    <row r="1219" spans="1:23" hidden="1" x14ac:dyDescent="0.5">
      <c r="A1219" s="105">
        <v>740715</v>
      </c>
      <c r="B1219" s="63">
        <v>41684</v>
      </c>
      <c r="C1219" s="60" t="s">
        <v>10</v>
      </c>
      <c r="D1219" s="61">
        <v>16009</v>
      </c>
      <c r="E1219" s="61"/>
      <c r="F1219" s="61">
        <v>3152</v>
      </c>
      <c r="G1219" s="63">
        <v>41680</v>
      </c>
      <c r="H1219" s="63">
        <v>41679</v>
      </c>
      <c r="I1219" s="60" t="s">
        <v>1075</v>
      </c>
      <c r="J1219" s="62">
        <v>8440.33</v>
      </c>
      <c r="K1219" s="62">
        <v>1144.21</v>
      </c>
      <c r="L1219" s="64">
        <v>9584.5400000000009</v>
      </c>
      <c r="M1219" s="82" t="str">
        <f t="shared" si="99"/>
        <v>DC</v>
      </c>
      <c r="N1219" s="82" t="s">
        <v>971</v>
      </c>
      <c r="P1219" s="75">
        <f>VLOOKUP(F1219,[1]!REGTEaflewerdatum,4,0)</f>
        <v>41680</v>
      </c>
      <c r="Q1219" s="91" t="str">
        <f t="shared" si="96"/>
        <v>ok</v>
      </c>
      <c r="T1219" s="94">
        <f t="shared" si="97"/>
        <v>41699</v>
      </c>
      <c r="U1219" s="80">
        <f t="shared" si="98"/>
        <v>19</v>
      </c>
      <c r="W1219" s="95">
        <f t="shared" si="95"/>
        <v>41703</v>
      </c>
    </row>
    <row r="1220" spans="1:23" hidden="1" x14ac:dyDescent="0.5">
      <c r="A1220" s="105">
        <v>740716</v>
      </c>
      <c r="B1220" s="63">
        <v>41684</v>
      </c>
      <c r="C1220" s="60" t="s">
        <v>10</v>
      </c>
      <c r="D1220" s="61">
        <v>16010</v>
      </c>
      <c r="E1220" s="61"/>
      <c r="F1220" s="61">
        <v>3390</v>
      </c>
      <c r="G1220" s="63">
        <v>41680</v>
      </c>
      <c r="H1220" s="63">
        <v>41679</v>
      </c>
      <c r="I1220" s="60" t="s">
        <v>1075</v>
      </c>
      <c r="J1220" s="62">
        <v>28479.37</v>
      </c>
      <c r="K1220" s="62">
        <v>3987.14</v>
      </c>
      <c r="L1220" s="64">
        <v>32466.51</v>
      </c>
      <c r="M1220" s="82" t="str">
        <f t="shared" si="99"/>
        <v>DC</v>
      </c>
      <c r="N1220" s="82" t="s">
        <v>971</v>
      </c>
      <c r="P1220" s="75">
        <f>VLOOKUP(F1220,[1]!REGTEaflewerdatum,4,0)</f>
        <v>41680</v>
      </c>
      <c r="Q1220" s="91" t="str">
        <f t="shared" si="96"/>
        <v>ok</v>
      </c>
      <c r="T1220" s="94">
        <f t="shared" si="97"/>
        <v>41699</v>
      </c>
      <c r="U1220" s="80">
        <f t="shared" si="98"/>
        <v>19</v>
      </c>
      <c r="W1220" s="95">
        <f t="shared" si="95"/>
        <v>41703</v>
      </c>
    </row>
    <row r="1221" spans="1:23" hidden="1" x14ac:dyDescent="0.5">
      <c r="A1221" s="105">
        <v>740717</v>
      </c>
      <c r="B1221" s="63">
        <v>41684</v>
      </c>
      <c r="C1221" s="60" t="s">
        <v>10</v>
      </c>
      <c r="D1221" s="61">
        <v>16011</v>
      </c>
      <c r="E1221" s="61"/>
      <c r="F1221" s="61">
        <v>3391</v>
      </c>
      <c r="G1221" s="63">
        <v>41680</v>
      </c>
      <c r="H1221" s="63">
        <v>41679</v>
      </c>
      <c r="I1221" s="60" t="s">
        <v>1075</v>
      </c>
      <c r="J1221" s="62">
        <v>1040.4100000000001</v>
      </c>
      <c r="K1221" s="62">
        <v>0</v>
      </c>
      <c r="L1221" s="64">
        <v>1040.4100000000001</v>
      </c>
      <c r="M1221" s="82" t="str">
        <f t="shared" si="99"/>
        <v>DC</v>
      </c>
      <c r="N1221" s="82" t="s">
        <v>971</v>
      </c>
      <c r="P1221" s="75">
        <f>VLOOKUP(F1221,[1]!REGTEaflewerdatum,4,0)</f>
        <v>41680</v>
      </c>
      <c r="Q1221" s="91" t="str">
        <f t="shared" si="96"/>
        <v>ok</v>
      </c>
      <c r="T1221" s="94">
        <f t="shared" si="97"/>
        <v>41699</v>
      </c>
      <c r="U1221" s="80">
        <f t="shared" si="98"/>
        <v>19</v>
      </c>
      <c r="W1221" s="95">
        <f t="shared" si="95"/>
        <v>41703</v>
      </c>
    </row>
    <row r="1222" spans="1:23" hidden="1" x14ac:dyDescent="0.5">
      <c r="A1222" s="105">
        <v>740718</v>
      </c>
      <c r="B1222" s="63">
        <v>41684</v>
      </c>
      <c r="C1222" s="60" t="s">
        <v>10</v>
      </c>
      <c r="D1222" s="61">
        <v>16004</v>
      </c>
      <c r="E1222" s="61"/>
      <c r="F1222" s="61">
        <v>3390</v>
      </c>
      <c r="G1222" s="63">
        <v>41680</v>
      </c>
      <c r="H1222" s="63">
        <v>41679</v>
      </c>
      <c r="I1222" s="60" t="s">
        <v>1075</v>
      </c>
      <c r="J1222" s="62">
        <v>5336.98</v>
      </c>
      <c r="K1222" s="62">
        <v>243.07</v>
      </c>
      <c r="L1222" s="64">
        <v>5580.05</v>
      </c>
      <c r="M1222" s="82" t="str">
        <f t="shared" si="99"/>
        <v>DC</v>
      </c>
      <c r="N1222" s="82" t="s">
        <v>971</v>
      </c>
      <c r="P1222" s="75">
        <f>VLOOKUP(F1222,[1]!REGTEaflewerdatum,4,0)</f>
        <v>41680</v>
      </c>
      <c r="Q1222" s="91" t="str">
        <f t="shared" si="96"/>
        <v>ok</v>
      </c>
      <c r="T1222" s="94">
        <f t="shared" si="97"/>
        <v>41699</v>
      </c>
      <c r="U1222" s="80">
        <f t="shared" si="98"/>
        <v>19</v>
      </c>
      <c r="W1222" s="95">
        <f t="shared" si="95"/>
        <v>41703</v>
      </c>
    </row>
    <row r="1223" spans="1:23" hidden="1" x14ac:dyDescent="0.5">
      <c r="A1223" s="105">
        <v>740719</v>
      </c>
      <c r="B1223" s="63">
        <v>41684</v>
      </c>
      <c r="C1223" s="60" t="s">
        <v>10</v>
      </c>
      <c r="D1223" s="61">
        <v>16005</v>
      </c>
      <c r="E1223" s="61"/>
      <c r="F1223" s="61">
        <v>3391</v>
      </c>
      <c r="G1223" s="63">
        <v>41680</v>
      </c>
      <c r="H1223" s="63">
        <v>41679</v>
      </c>
      <c r="I1223" s="60" t="s">
        <v>1075</v>
      </c>
      <c r="J1223" s="62">
        <v>6888.36</v>
      </c>
      <c r="K1223" s="62">
        <v>0</v>
      </c>
      <c r="L1223" s="64">
        <v>6888.36</v>
      </c>
      <c r="M1223" s="82" t="str">
        <f t="shared" si="99"/>
        <v>DC</v>
      </c>
      <c r="N1223" s="82" t="s">
        <v>971</v>
      </c>
      <c r="P1223" s="75">
        <f>VLOOKUP(F1223,[1]!REGTEaflewerdatum,4,0)</f>
        <v>41680</v>
      </c>
      <c r="Q1223" s="91" t="str">
        <f t="shared" si="96"/>
        <v>ok</v>
      </c>
      <c r="T1223" s="94">
        <f t="shared" si="97"/>
        <v>41699</v>
      </c>
      <c r="U1223" s="80">
        <f t="shared" si="98"/>
        <v>19</v>
      </c>
      <c r="W1223" s="95">
        <f t="shared" si="95"/>
        <v>41703</v>
      </c>
    </row>
    <row r="1224" spans="1:23" hidden="1" x14ac:dyDescent="0.5">
      <c r="A1224" s="105" t="s">
        <v>1281</v>
      </c>
      <c r="B1224" s="63"/>
      <c r="C1224" s="60" t="s">
        <v>10</v>
      </c>
      <c r="D1224" s="61">
        <v>16018</v>
      </c>
      <c r="E1224" s="61"/>
      <c r="F1224" s="61">
        <v>3414</v>
      </c>
      <c r="G1224" s="63">
        <v>41680</v>
      </c>
      <c r="H1224" s="63">
        <v>41680</v>
      </c>
      <c r="I1224" s="60" t="s">
        <v>1121</v>
      </c>
      <c r="J1224" s="62">
        <v>1908.7</v>
      </c>
      <c r="K1224" s="62">
        <v>0</v>
      </c>
      <c r="L1224" s="64">
        <v>1908.7</v>
      </c>
      <c r="M1224" s="82" t="str">
        <f t="shared" si="99"/>
        <v>DI</v>
      </c>
      <c r="N1224" s="82" t="s">
        <v>971</v>
      </c>
      <c r="P1224" s="75">
        <f>VLOOKUP(F1224,[1]!REGTEaflewerdatum,4,0)</f>
        <v>41680</v>
      </c>
      <c r="Q1224" s="91" t="str">
        <f t="shared" si="96"/>
        <v>ok</v>
      </c>
      <c r="R1224" s="92" t="s">
        <v>329</v>
      </c>
      <c r="S1224" s="93">
        <f>G1224</f>
        <v>41680</v>
      </c>
      <c r="T1224" s="94">
        <f t="shared" si="97"/>
        <v>41687</v>
      </c>
      <c r="U1224" s="80">
        <f t="shared" si="98"/>
        <v>7</v>
      </c>
      <c r="W1224" s="95">
        <f t="shared" si="95"/>
        <v>7</v>
      </c>
    </row>
    <row r="1225" spans="1:23" x14ac:dyDescent="0.5">
      <c r="A1225" s="136">
        <v>68003</v>
      </c>
      <c r="B1225" s="63">
        <v>41691</v>
      </c>
      <c r="C1225" s="60" t="s">
        <v>10</v>
      </c>
      <c r="D1225" s="61">
        <v>16019</v>
      </c>
      <c r="E1225" s="61"/>
      <c r="F1225" s="61">
        <v>3354</v>
      </c>
      <c r="G1225" s="63">
        <v>41680</v>
      </c>
      <c r="H1225" s="63">
        <v>41680</v>
      </c>
      <c r="I1225" s="60" t="s">
        <v>1116</v>
      </c>
      <c r="J1225" s="62">
        <v>432</v>
      </c>
      <c r="K1225" s="62">
        <v>12.1</v>
      </c>
      <c r="L1225" s="64">
        <v>444.1</v>
      </c>
      <c r="M1225" s="82" t="str">
        <f t="shared" si="99"/>
        <v>DS</v>
      </c>
      <c r="N1225" s="82" t="s">
        <v>971</v>
      </c>
      <c r="P1225" s="75">
        <f>VLOOKUP(F1225,[1]!REGTEaflewerdatum,4,0)</f>
        <v>41694</v>
      </c>
      <c r="Q1225" s="91">
        <f t="shared" si="96"/>
        <v>41680</v>
      </c>
      <c r="T1225" s="94">
        <f t="shared" si="97"/>
        <v>41710</v>
      </c>
      <c r="U1225" s="80">
        <f t="shared" si="98"/>
        <v>30</v>
      </c>
      <c r="W1225" s="95">
        <f t="shared" si="95"/>
        <v>41721</v>
      </c>
    </row>
    <row r="1226" spans="1:23" x14ac:dyDescent="0.5">
      <c r="A1226" s="136">
        <v>1061342</v>
      </c>
      <c r="B1226" s="63">
        <v>41698</v>
      </c>
      <c r="C1226" s="60" t="s">
        <v>10</v>
      </c>
      <c r="D1226" s="61">
        <v>16003</v>
      </c>
      <c r="E1226" s="61"/>
      <c r="F1226" s="61">
        <v>3413</v>
      </c>
      <c r="G1226" s="63">
        <v>41680</v>
      </c>
      <c r="H1226" s="63">
        <v>41680</v>
      </c>
      <c r="I1226" s="60" t="s">
        <v>1112</v>
      </c>
      <c r="J1226" s="62">
        <v>140.35</v>
      </c>
      <c r="K1226" s="62">
        <v>19.649999999999999</v>
      </c>
      <c r="L1226" s="64">
        <v>160</v>
      </c>
      <c r="M1226" s="82" t="str">
        <f t="shared" si="99"/>
        <v>DS</v>
      </c>
      <c r="N1226" s="82" t="s">
        <v>971</v>
      </c>
      <c r="P1226" s="75">
        <f>VLOOKUP(F1226,[1]!REGTEaflewerdatum,4,0)</f>
        <v>41680</v>
      </c>
      <c r="Q1226" s="91" t="str">
        <f t="shared" si="96"/>
        <v>ok</v>
      </c>
      <c r="T1226" s="94">
        <f t="shared" si="97"/>
        <v>41710</v>
      </c>
      <c r="U1226" s="80">
        <f t="shared" si="98"/>
        <v>30</v>
      </c>
      <c r="W1226" s="95">
        <f t="shared" si="95"/>
        <v>41728</v>
      </c>
    </row>
    <row r="1227" spans="1:23" x14ac:dyDescent="0.5">
      <c r="A1227" s="136">
        <v>1061343</v>
      </c>
      <c r="B1227" s="63">
        <v>41698</v>
      </c>
      <c r="C1227" s="60" t="s">
        <v>10</v>
      </c>
      <c r="D1227" s="61">
        <v>16002</v>
      </c>
      <c r="E1227" s="61"/>
      <c r="F1227" s="61">
        <v>3413</v>
      </c>
      <c r="G1227" s="63">
        <v>41680</v>
      </c>
      <c r="H1227" s="63">
        <v>41680</v>
      </c>
      <c r="I1227" s="60" t="s">
        <v>1112</v>
      </c>
      <c r="J1227" s="62">
        <v>931.6</v>
      </c>
      <c r="K1227" s="62">
        <v>130.41999999999999</v>
      </c>
      <c r="L1227" s="64">
        <v>1062.02</v>
      </c>
      <c r="M1227" s="82" t="str">
        <f t="shared" si="99"/>
        <v>DS</v>
      </c>
      <c r="N1227" s="82" t="s">
        <v>971</v>
      </c>
      <c r="P1227" s="75">
        <f>VLOOKUP(F1227,[1]!REGTEaflewerdatum,4,0)</f>
        <v>41680</v>
      </c>
      <c r="Q1227" s="91" t="str">
        <f t="shared" si="96"/>
        <v>ok</v>
      </c>
      <c r="T1227" s="94">
        <f t="shared" si="97"/>
        <v>41710</v>
      </c>
      <c r="U1227" s="80">
        <f t="shared" si="98"/>
        <v>30</v>
      </c>
      <c r="W1227" s="95">
        <f t="shared" si="95"/>
        <v>41728</v>
      </c>
    </row>
    <row r="1228" spans="1:23" x14ac:dyDescent="0.5">
      <c r="A1228" s="137">
        <v>6038705941</v>
      </c>
      <c r="B1228" s="63">
        <v>41684</v>
      </c>
      <c r="C1228" s="60" t="s">
        <v>10</v>
      </c>
      <c r="D1228" s="61">
        <v>16020</v>
      </c>
      <c r="E1228" s="61"/>
      <c r="F1228" s="61">
        <v>3356</v>
      </c>
      <c r="G1228" s="63">
        <v>41680</v>
      </c>
      <c r="H1228" s="63">
        <v>41680</v>
      </c>
      <c r="I1228" s="60" t="s">
        <v>1109</v>
      </c>
      <c r="J1228" s="62">
        <v>183.44</v>
      </c>
      <c r="K1228" s="62">
        <v>13</v>
      </c>
      <c r="L1228" s="64">
        <v>196.44</v>
      </c>
      <c r="M1228" s="82" t="str">
        <f t="shared" si="99"/>
        <v>DS</v>
      </c>
      <c r="N1228" s="82" t="s">
        <v>971</v>
      </c>
      <c r="P1228" s="75">
        <f>VLOOKUP(F1228,[1]!REGTEaflewerdatum,4,0)</f>
        <v>41680</v>
      </c>
      <c r="Q1228" s="91" t="str">
        <f t="shared" si="96"/>
        <v>ok</v>
      </c>
      <c r="T1228" s="94">
        <f t="shared" si="97"/>
        <v>41710</v>
      </c>
      <c r="U1228" s="80">
        <f t="shared" si="98"/>
        <v>30</v>
      </c>
      <c r="W1228" s="95">
        <f t="shared" ref="W1228:W1291" si="100">B1228+U1228</f>
        <v>41714</v>
      </c>
    </row>
    <row r="1229" spans="1:23" hidden="1" x14ac:dyDescent="0.5">
      <c r="A1229" s="105" t="s">
        <v>1282</v>
      </c>
      <c r="B1229" s="63"/>
      <c r="C1229" s="60" t="s">
        <v>10</v>
      </c>
      <c r="D1229" s="61">
        <v>16028</v>
      </c>
      <c r="E1229" s="61"/>
      <c r="F1229" s="61">
        <v>3407</v>
      </c>
      <c r="G1229" s="63">
        <v>41681</v>
      </c>
      <c r="H1229" s="63">
        <v>41681</v>
      </c>
      <c r="I1229" s="60" t="s">
        <v>1154</v>
      </c>
      <c r="J1229" s="62">
        <v>1425</v>
      </c>
      <c r="K1229" s="62">
        <v>0</v>
      </c>
      <c r="L1229" s="64">
        <v>1425</v>
      </c>
      <c r="M1229" s="82" t="str">
        <f t="shared" si="99"/>
        <v>DI</v>
      </c>
      <c r="N1229" s="82" t="s">
        <v>971</v>
      </c>
      <c r="P1229" s="75">
        <f>VLOOKUP(F1229,[1]!REGTEaflewerdatum,4,0)</f>
        <v>41681</v>
      </c>
      <c r="Q1229" s="91" t="str">
        <f t="shared" si="96"/>
        <v>ok</v>
      </c>
      <c r="R1229" s="92" t="s">
        <v>329</v>
      </c>
      <c r="S1229" s="93">
        <f>G1229</f>
        <v>41681</v>
      </c>
      <c r="T1229" s="94">
        <f t="shared" si="97"/>
        <v>41683</v>
      </c>
      <c r="U1229" s="80">
        <f t="shared" si="98"/>
        <v>2</v>
      </c>
      <c r="W1229" s="95">
        <f t="shared" si="100"/>
        <v>2</v>
      </c>
    </row>
    <row r="1230" spans="1:23" hidden="1" x14ac:dyDescent="0.5">
      <c r="A1230" s="105" t="s">
        <v>1283</v>
      </c>
      <c r="B1230" s="63"/>
      <c r="C1230" s="60" t="s">
        <v>10</v>
      </c>
      <c r="D1230" s="61">
        <v>16029</v>
      </c>
      <c r="E1230" s="61"/>
      <c r="F1230" s="61">
        <v>3404</v>
      </c>
      <c r="G1230" s="63">
        <v>41681</v>
      </c>
      <c r="H1230" s="63">
        <v>41681</v>
      </c>
      <c r="I1230" s="60" t="s">
        <v>1118</v>
      </c>
      <c r="J1230" s="62">
        <v>3329.2</v>
      </c>
      <c r="K1230" s="62">
        <v>0</v>
      </c>
      <c r="L1230" s="64">
        <v>3329.2</v>
      </c>
      <c r="M1230" s="82" t="str">
        <f t="shared" si="99"/>
        <v>DI</v>
      </c>
      <c r="N1230" s="82" t="s">
        <v>971</v>
      </c>
      <c r="P1230" s="75">
        <f>VLOOKUP(F1230,[1]!REGTEaflewerdatum,4,0)</f>
        <v>41680</v>
      </c>
      <c r="Q1230" s="91">
        <f t="shared" si="96"/>
        <v>41681</v>
      </c>
      <c r="R1230" s="92" t="s">
        <v>327</v>
      </c>
      <c r="S1230" s="93">
        <v>41716</v>
      </c>
      <c r="T1230" s="94">
        <f t="shared" si="97"/>
        <v>41711</v>
      </c>
      <c r="U1230" s="80">
        <f t="shared" si="98"/>
        <v>30</v>
      </c>
      <c r="W1230" s="95">
        <f t="shared" si="100"/>
        <v>30</v>
      </c>
    </row>
    <row r="1231" spans="1:23" hidden="1" x14ac:dyDescent="0.5">
      <c r="A1231" s="105" t="s">
        <v>1284</v>
      </c>
      <c r="B1231" s="63"/>
      <c r="C1231" s="60" t="s">
        <v>10</v>
      </c>
      <c r="D1231" s="61">
        <v>16030</v>
      </c>
      <c r="E1231" s="61"/>
      <c r="F1231" s="61">
        <v>3406</v>
      </c>
      <c r="G1231" s="63">
        <v>41681</v>
      </c>
      <c r="H1231" s="63">
        <v>41681</v>
      </c>
      <c r="I1231" s="60" t="s">
        <v>1160</v>
      </c>
      <c r="J1231" s="62">
        <v>3448</v>
      </c>
      <c r="K1231" s="62">
        <v>0</v>
      </c>
      <c r="L1231" s="64">
        <v>3448</v>
      </c>
      <c r="M1231" s="82" t="str">
        <f t="shared" si="99"/>
        <v>DI</v>
      </c>
      <c r="N1231" s="82" t="s">
        <v>971</v>
      </c>
      <c r="P1231" s="75">
        <f>VLOOKUP(F1231,[1]!REGTEaflewerdatum,4,0)</f>
        <v>41316</v>
      </c>
      <c r="Q1231" s="91">
        <f t="shared" si="96"/>
        <v>41681</v>
      </c>
      <c r="R1231" s="92" t="s">
        <v>327</v>
      </c>
      <c r="S1231" s="93">
        <f>G1231+7</f>
        <v>41688</v>
      </c>
      <c r="T1231" s="94">
        <f t="shared" si="97"/>
        <v>41682</v>
      </c>
      <c r="U1231" s="80">
        <f t="shared" si="98"/>
        <v>1</v>
      </c>
      <c r="W1231" s="95">
        <f t="shared" si="100"/>
        <v>1</v>
      </c>
    </row>
    <row r="1232" spans="1:23" x14ac:dyDescent="0.5">
      <c r="A1232" s="105">
        <v>1897720</v>
      </c>
      <c r="B1232" s="63">
        <v>41684</v>
      </c>
      <c r="C1232" s="60" t="s">
        <v>10</v>
      </c>
      <c r="D1232" s="61">
        <v>16025</v>
      </c>
      <c r="E1232" s="61"/>
      <c r="F1232" s="61">
        <v>3409</v>
      </c>
      <c r="G1232" s="63">
        <v>41681</v>
      </c>
      <c r="H1232" s="63">
        <v>41681</v>
      </c>
      <c r="I1232" s="60" t="s">
        <v>1107</v>
      </c>
      <c r="J1232" s="62">
        <v>380.55</v>
      </c>
      <c r="K1232" s="62">
        <v>53.28</v>
      </c>
      <c r="L1232" s="64">
        <v>433.83</v>
      </c>
      <c r="M1232" s="82" t="str">
        <f t="shared" si="99"/>
        <v>DS</v>
      </c>
      <c r="N1232" s="82" t="s">
        <v>971</v>
      </c>
      <c r="P1232" s="75">
        <f>VLOOKUP(F1232,[1]!REGTEaflewerdatum,4,0)</f>
        <v>41681</v>
      </c>
      <c r="Q1232" s="91" t="str">
        <f t="shared" si="96"/>
        <v>ok</v>
      </c>
      <c r="T1232" s="94">
        <f t="shared" si="97"/>
        <v>41711</v>
      </c>
      <c r="U1232" s="80">
        <f t="shared" si="98"/>
        <v>30</v>
      </c>
      <c r="W1232" s="95">
        <f t="shared" si="100"/>
        <v>41714</v>
      </c>
    </row>
    <row r="1233" spans="1:23" x14ac:dyDescent="0.5">
      <c r="A1233" s="105">
        <v>1897721</v>
      </c>
      <c r="B1233" s="63">
        <v>41684</v>
      </c>
      <c r="C1233" s="60" t="s">
        <v>10</v>
      </c>
      <c r="D1233" s="61">
        <v>16026</v>
      </c>
      <c r="E1233" s="61"/>
      <c r="F1233" s="61">
        <v>3409</v>
      </c>
      <c r="G1233" s="63">
        <v>41681</v>
      </c>
      <c r="H1233" s="63">
        <v>41681</v>
      </c>
      <c r="I1233" s="60" t="s">
        <v>1107</v>
      </c>
      <c r="J1233" s="62">
        <v>577.25</v>
      </c>
      <c r="K1233" s="62">
        <v>80.81</v>
      </c>
      <c r="L1233" s="64">
        <v>658.06</v>
      </c>
      <c r="M1233" s="82" t="str">
        <f t="shared" si="99"/>
        <v>DS</v>
      </c>
      <c r="N1233" s="82" t="s">
        <v>971</v>
      </c>
      <c r="P1233" s="75">
        <f>VLOOKUP(F1233,[1]!REGTEaflewerdatum,4,0)</f>
        <v>41681</v>
      </c>
      <c r="Q1233" s="91" t="str">
        <f t="shared" si="96"/>
        <v>ok</v>
      </c>
      <c r="T1233" s="94">
        <f t="shared" si="97"/>
        <v>41711</v>
      </c>
      <c r="U1233" s="80">
        <f t="shared" si="98"/>
        <v>30</v>
      </c>
      <c r="W1233" s="95">
        <f t="shared" si="100"/>
        <v>41714</v>
      </c>
    </row>
    <row r="1234" spans="1:23" x14ac:dyDescent="0.5">
      <c r="A1234" s="105">
        <v>1897722</v>
      </c>
      <c r="B1234" s="63">
        <v>41684</v>
      </c>
      <c r="C1234" s="60" t="s">
        <v>10</v>
      </c>
      <c r="D1234" s="61">
        <v>16027</v>
      </c>
      <c r="E1234" s="61"/>
      <c r="F1234" s="61">
        <v>3409</v>
      </c>
      <c r="G1234" s="63">
        <v>41681</v>
      </c>
      <c r="H1234" s="63">
        <v>41681</v>
      </c>
      <c r="I1234" s="60" t="s">
        <v>1107</v>
      </c>
      <c r="J1234" s="62">
        <v>148.19999999999999</v>
      </c>
      <c r="K1234" s="62">
        <v>20.74</v>
      </c>
      <c r="L1234" s="64">
        <v>168.94</v>
      </c>
      <c r="M1234" s="82" t="str">
        <f t="shared" si="99"/>
        <v>DS</v>
      </c>
      <c r="N1234" s="82" t="s">
        <v>971</v>
      </c>
      <c r="P1234" s="75">
        <f>VLOOKUP(F1234,[1]!REGTEaflewerdatum,4,0)</f>
        <v>41681</v>
      </c>
      <c r="Q1234" s="91" t="str">
        <f t="shared" si="96"/>
        <v>ok</v>
      </c>
      <c r="T1234" s="94">
        <f t="shared" si="97"/>
        <v>41711</v>
      </c>
      <c r="U1234" s="80">
        <f t="shared" si="98"/>
        <v>30</v>
      </c>
      <c r="W1234" s="95">
        <f t="shared" si="100"/>
        <v>41714</v>
      </c>
    </row>
    <row r="1235" spans="1:23" x14ac:dyDescent="0.5">
      <c r="A1235" s="105">
        <v>68159</v>
      </c>
      <c r="B1235" s="63">
        <v>41691</v>
      </c>
      <c r="C1235" s="60" t="s">
        <v>10</v>
      </c>
      <c r="D1235" s="61">
        <v>16033</v>
      </c>
      <c r="E1235" s="61"/>
      <c r="F1235" s="61">
        <v>3354</v>
      </c>
      <c r="G1235" s="63">
        <v>41681</v>
      </c>
      <c r="H1235" s="63">
        <v>41681</v>
      </c>
      <c r="I1235" s="60" t="s">
        <v>1116</v>
      </c>
      <c r="J1235" s="62">
        <v>432</v>
      </c>
      <c r="K1235" s="62">
        <v>12.1</v>
      </c>
      <c r="L1235" s="64">
        <v>444.1</v>
      </c>
      <c r="M1235" s="82" t="str">
        <f t="shared" si="99"/>
        <v>DS</v>
      </c>
      <c r="N1235" s="82" t="s">
        <v>971</v>
      </c>
      <c r="P1235" s="75">
        <f>VLOOKUP(F1235,[1]!REGTEaflewerdatum,4,0)</f>
        <v>41694</v>
      </c>
      <c r="Q1235" s="91">
        <f t="shared" si="96"/>
        <v>41681</v>
      </c>
      <c r="T1235" s="94">
        <f t="shared" si="97"/>
        <v>41711</v>
      </c>
      <c r="U1235" s="80">
        <f t="shared" si="98"/>
        <v>30</v>
      </c>
      <c r="W1235" s="95">
        <f t="shared" si="100"/>
        <v>41721</v>
      </c>
    </row>
    <row r="1236" spans="1:23" x14ac:dyDescent="0.5">
      <c r="A1236" s="105">
        <v>11899311</v>
      </c>
      <c r="B1236" s="63">
        <v>41684</v>
      </c>
      <c r="C1236" s="60" t="s">
        <v>10</v>
      </c>
      <c r="D1236" s="61">
        <v>16022</v>
      </c>
      <c r="E1236" s="61"/>
      <c r="F1236" s="61">
        <v>3411</v>
      </c>
      <c r="G1236" s="63">
        <v>41681</v>
      </c>
      <c r="H1236" s="63">
        <v>41681</v>
      </c>
      <c r="I1236" s="60" t="s">
        <v>1113</v>
      </c>
      <c r="J1236" s="62">
        <v>4096.13</v>
      </c>
      <c r="K1236" s="62">
        <v>399.38</v>
      </c>
      <c r="L1236" s="64">
        <v>4495.51</v>
      </c>
      <c r="M1236" s="82" t="str">
        <f t="shared" si="99"/>
        <v>DS</v>
      </c>
      <c r="N1236" s="82" t="s">
        <v>971</v>
      </c>
      <c r="P1236" s="75">
        <f>VLOOKUP(F1236,[1]!REGTEaflewerdatum,4,0)</f>
        <v>41681</v>
      </c>
      <c r="Q1236" s="91" t="str">
        <f t="shared" si="96"/>
        <v>ok</v>
      </c>
      <c r="T1236" s="94">
        <f t="shared" si="97"/>
        <v>41711</v>
      </c>
      <c r="U1236" s="80">
        <f t="shared" si="98"/>
        <v>30</v>
      </c>
      <c r="W1236" s="95">
        <f t="shared" si="100"/>
        <v>41714</v>
      </c>
    </row>
    <row r="1237" spans="1:23" x14ac:dyDescent="0.5">
      <c r="A1237" s="135">
        <v>8170399201</v>
      </c>
      <c r="B1237" s="63">
        <v>41684</v>
      </c>
      <c r="C1237" s="60" t="s">
        <v>10</v>
      </c>
      <c r="D1237" s="61">
        <v>16023</v>
      </c>
      <c r="E1237" s="61"/>
      <c r="F1237" s="61">
        <v>3410</v>
      </c>
      <c r="G1237" s="63">
        <v>41681</v>
      </c>
      <c r="H1237" s="63">
        <v>41681</v>
      </c>
      <c r="I1237" s="60" t="s">
        <v>1253</v>
      </c>
      <c r="J1237" s="62">
        <v>4896.5600000000004</v>
      </c>
      <c r="K1237" s="62">
        <v>380.23</v>
      </c>
      <c r="L1237" s="64">
        <v>5276.79</v>
      </c>
      <c r="M1237" s="82" t="str">
        <f t="shared" si="99"/>
        <v>DS</v>
      </c>
      <c r="N1237" s="82" t="s">
        <v>971</v>
      </c>
      <c r="P1237" s="75">
        <f>VLOOKUP(F1237,[1]!REGTEaflewerdatum,4,0)</f>
        <v>41681</v>
      </c>
      <c r="Q1237" s="91" t="str">
        <f t="shared" si="96"/>
        <v>ok</v>
      </c>
      <c r="T1237" s="94">
        <f t="shared" si="97"/>
        <v>41711</v>
      </c>
      <c r="U1237" s="80">
        <f t="shared" si="98"/>
        <v>30</v>
      </c>
      <c r="W1237" s="95">
        <f t="shared" si="100"/>
        <v>41714</v>
      </c>
    </row>
    <row r="1238" spans="1:23" x14ac:dyDescent="0.5">
      <c r="A1238" s="105" t="s">
        <v>372</v>
      </c>
      <c r="B1238" s="63">
        <v>41684</v>
      </c>
      <c r="C1238" s="60" t="s">
        <v>10</v>
      </c>
      <c r="D1238" s="61">
        <v>16031</v>
      </c>
      <c r="E1238" s="61"/>
      <c r="F1238" s="61">
        <v>3405</v>
      </c>
      <c r="G1238" s="63">
        <v>41681</v>
      </c>
      <c r="H1238" s="63">
        <v>41681</v>
      </c>
      <c r="I1238" s="60" t="s">
        <v>1166</v>
      </c>
      <c r="J1238" s="62">
        <v>4009.81</v>
      </c>
      <c r="K1238" s="62">
        <v>228.19</v>
      </c>
      <c r="L1238" s="64">
        <v>4238</v>
      </c>
      <c r="M1238" s="82" t="str">
        <f t="shared" si="99"/>
        <v>DS</v>
      </c>
      <c r="N1238" s="82" t="s">
        <v>971</v>
      </c>
      <c r="P1238" s="75">
        <f>VLOOKUP(F1238,[1]!REGTEaflewerdatum,4,0)</f>
        <v>41681</v>
      </c>
      <c r="Q1238" s="91" t="str">
        <f t="shared" si="96"/>
        <v>ok</v>
      </c>
      <c r="T1238" s="94">
        <f t="shared" si="97"/>
        <v>41711</v>
      </c>
      <c r="U1238" s="80">
        <f t="shared" si="98"/>
        <v>30</v>
      </c>
      <c r="W1238" s="95">
        <f t="shared" si="100"/>
        <v>41714</v>
      </c>
    </row>
    <row r="1239" spans="1:23" x14ac:dyDescent="0.5">
      <c r="A1239" s="135">
        <v>6038735351</v>
      </c>
      <c r="B1239" s="63">
        <v>41684</v>
      </c>
      <c r="C1239" s="60" t="s">
        <v>10</v>
      </c>
      <c r="D1239" s="61">
        <v>16032</v>
      </c>
      <c r="E1239" s="61"/>
      <c r="F1239" s="61">
        <v>3356</v>
      </c>
      <c r="G1239" s="63">
        <v>41681</v>
      </c>
      <c r="H1239" s="63">
        <v>41681</v>
      </c>
      <c r="I1239" s="60" t="s">
        <v>1109</v>
      </c>
      <c r="J1239" s="62">
        <v>275.16000000000003</v>
      </c>
      <c r="K1239" s="62">
        <v>19.5</v>
      </c>
      <c r="L1239" s="64">
        <v>294.66000000000003</v>
      </c>
      <c r="M1239" s="82" t="str">
        <f t="shared" si="99"/>
        <v>DS</v>
      </c>
      <c r="N1239" s="82" t="s">
        <v>971</v>
      </c>
      <c r="P1239" s="75">
        <f>VLOOKUP(F1239,[1]!REGTEaflewerdatum,4,0)</f>
        <v>41680</v>
      </c>
      <c r="Q1239" s="91">
        <f t="shared" si="96"/>
        <v>41681</v>
      </c>
      <c r="T1239" s="94">
        <f t="shared" si="97"/>
        <v>41711</v>
      </c>
      <c r="U1239" s="80">
        <f t="shared" si="98"/>
        <v>30</v>
      </c>
      <c r="W1239" s="95">
        <f t="shared" si="100"/>
        <v>41714</v>
      </c>
    </row>
    <row r="1240" spans="1:23" x14ac:dyDescent="0.5">
      <c r="A1240" s="105" t="s">
        <v>373</v>
      </c>
      <c r="B1240" s="63">
        <v>41684</v>
      </c>
      <c r="C1240" s="60" t="s">
        <v>10</v>
      </c>
      <c r="D1240" s="61">
        <v>16021</v>
      </c>
      <c r="E1240" s="61"/>
      <c r="F1240" s="61">
        <v>3412</v>
      </c>
      <c r="G1240" s="63">
        <v>41681</v>
      </c>
      <c r="H1240" s="63">
        <v>41681</v>
      </c>
      <c r="I1240" s="60" t="s">
        <v>1162</v>
      </c>
      <c r="J1240" s="62">
        <v>7787.5</v>
      </c>
      <c r="K1240" s="62">
        <v>1090.25</v>
      </c>
      <c r="L1240" s="64">
        <v>8877.75</v>
      </c>
      <c r="M1240" s="82" t="str">
        <f t="shared" si="99"/>
        <v>DS</v>
      </c>
      <c r="N1240" s="82" t="s">
        <v>971</v>
      </c>
      <c r="P1240" s="75">
        <f>VLOOKUP(F1240,[1]!REGTEaflewerdatum,4,0)</f>
        <v>41681</v>
      </c>
      <c r="Q1240" s="91" t="str">
        <f t="shared" si="96"/>
        <v>ok</v>
      </c>
      <c r="T1240" s="94">
        <f t="shared" si="97"/>
        <v>41711</v>
      </c>
      <c r="U1240" s="80">
        <f t="shared" si="98"/>
        <v>30</v>
      </c>
      <c r="W1240" s="95">
        <f t="shared" si="100"/>
        <v>41714</v>
      </c>
    </row>
    <row r="1241" spans="1:23" x14ac:dyDescent="0.5">
      <c r="A1241" s="105" t="s">
        <v>373</v>
      </c>
      <c r="B1241" s="63">
        <v>41719</v>
      </c>
      <c r="C1241" s="60" t="s">
        <v>15</v>
      </c>
      <c r="D1241" s="61">
        <v>16129</v>
      </c>
      <c r="E1241" s="61"/>
      <c r="F1241" s="61">
        <v>741180</v>
      </c>
      <c r="G1241" s="63">
        <v>41681</v>
      </c>
      <c r="H1241" s="63">
        <v>41681</v>
      </c>
      <c r="I1241" s="60" t="s">
        <v>1162</v>
      </c>
      <c r="J1241" s="62">
        <v>-102.62</v>
      </c>
      <c r="K1241" s="62">
        <v>-14.37</v>
      </c>
      <c r="L1241" s="64">
        <v>-116.99</v>
      </c>
      <c r="M1241" s="82" t="str">
        <f t="shared" si="99"/>
        <v>DS</v>
      </c>
      <c r="P1241" s="75" t="e">
        <f>VLOOKUP(F1241,[1]!REGTEaflewerdatum,4,0)</f>
        <v>#N/A</v>
      </c>
      <c r="Q1241" s="91" t="e">
        <f t="shared" si="96"/>
        <v>#N/A</v>
      </c>
      <c r="T1241" s="94">
        <f t="shared" si="97"/>
        <v>41711</v>
      </c>
      <c r="U1241" s="80">
        <f t="shared" si="98"/>
        <v>30</v>
      </c>
      <c r="W1241" s="95">
        <f t="shared" si="100"/>
        <v>41749</v>
      </c>
    </row>
    <row r="1242" spans="1:23" x14ac:dyDescent="0.5">
      <c r="A1242" s="105">
        <v>265172</v>
      </c>
      <c r="B1242" s="63"/>
      <c r="C1242" s="60" t="s">
        <v>15</v>
      </c>
      <c r="D1242" s="61">
        <v>16035</v>
      </c>
      <c r="E1242" s="61"/>
      <c r="F1242" s="61">
        <v>741150</v>
      </c>
      <c r="G1242" s="63">
        <v>41681</v>
      </c>
      <c r="H1242" s="63">
        <v>41666</v>
      </c>
      <c r="I1242" s="60" t="s">
        <v>1114</v>
      </c>
      <c r="J1242" s="62">
        <v>-14.5</v>
      </c>
      <c r="K1242" s="62">
        <v>0</v>
      </c>
      <c r="L1242" s="64">
        <v>-14.5</v>
      </c>
      <c r="M1242" s="82" t="str">
        <f t="shared" si="99"/>
        <v>DS</v>
      </c>
      <c r="P1242" s="75" t="e">
        <f>VLOOKUP(F1242,[1]!REGTEaflewerdatum,4,0)</f>
        <v>#N/A</v>
      </c>
      <c r="Q1242" s="91" t="e">
        <f t="shared" si="96"/>
        <v>#N/A</v>
      </c>
      <c r="T1242" s="94">
        <f t="shared" si="97"/>
        <v>41711</v>
      </c>
      <c r="U1242" s="80">
        <f t="shared" si="98"/>
        <v>30</v>
      </c>
      <c r="W1242" s="95">
        <f t="shared" si="100"/>
        <v>30</v>
      </c>
    </row>
    <row r="1243" spans="1:23" x14ac:dyDescent="0.5">
      <c r="A1243" s="105">
        <v>284795</v>
      </c>
      <c r="B1243" s="63">
        <v>41691</v>
      </c>
      <c r="C1243" s="60" t="s">
        <v>10</v>
      </c>
      <c r="D1243" s="61">
        <v>16034</v>
      </c>
      <c r="E1243" s="61"/>
      <c r="F1243" s="61">
        <v>3355</v>
      </c>
      <c r="G1243" s="63">
        <v>41681</v>
      </c>
      <c r="H1243" s="63">
        <v>41681</v>
      </c>
      <c r="I1243" s="60" t="s">
        <v>1114</v>
      </c>
      <c r="J1243" s="62">
        <v>348.36</v>
      </c>
      <c r="K1243" s="62">
        <v>36.590000000000003</v>
      </c>
      <c r="L1243" s="64">
        <v>384.95</v>
      </c>
      <c r="M1243" s="82" t="str">
        <f t="shared" si="99"/>
        <v>DS</v>
      </c>
      <c r="N1243" s="82" t="s">
        <v>971</v>
      </c>
      <c r="P1243" s="75">
        <f>VLOOKUP(F1243,[1]!REGTEaflewerdatum,4,0)</f>
        <v>41697</v>
      </c>
      <c r="Q1243" s="91">
        <f t="shared" si="96"/>
        <v>41681</v>
      </c>
      <c r="T1243" s="94">
        <f t="shared" si="97"/>
        <v>41711</v>
      </c>
      <c r="U1243" s="80">
        <f t="shared" si="98"/>
        <v>30</v>
      </c>
      <c r="W1243" s="95">
        <f t="shared" si="100"/>
        <v>41721</v>
      </c>
    </row>
    <row r="1244" spans="1:23" hidden="1" x14ac:dyDescent="0.5">
      <c r="A1244" s="105">
        <v>709482</v>
      </c>
      <c r="B1244" s="63"/>
      <c r="C1244" s="60" t="s">
        <v>15</v>
      </c>
      <c r="D1244" s="61">
        <v>16044</v>
      </c>
      <c r="E1244" s="61"/>
      <c r="F1244" s="61">
        <v>741161</v>
      </c>
      <c r="G1244" s="63">
        <v>41682</v>
      </c>
      <c r="H1244" s="63">
        <v>41637</v>
      </c>
      <c r="I1244" s="60" t="s">
        <v>1075</v>
      </c>
      <c r="J1244" s="62">
        <v>-220.57</v>
      </c>
      <c r="K1244" s="62">
        <v>-30.88</v>
      </c>
      <c r="L1244" s="64">
        <v>-251.45</v>
      </c>
      <c r="M1244" s="82" t="str">
        <f t="shared" si="99"/>
        <v>DC</v>
      </c>
      <c r="P1244" s="75" t="e">
        <f>VLOOKUP(F1244,[1]!REGTEaflewerdatum,4,0)</f>
        <v>#N/A</v>
      </c>
      <c r="Q1244" s="91" t="e">
        <f t="shared" si="96"/>
        <v>#N/A</v>
      </c>
      <c r="T1244" s="94">
        <f t="shared" si="97"/>
        <v>41701</v>
      </c>
      <c r="U1244" s="80">
        <f t="shared" si="98"/>
        <v>19</v>
      </c>
      <c r="W1244" s="95">
        <f t="shared" si="100"/>
        <v>19</v>
      </c>
    </row>
    <row r="1245" spans="1:23" hidden="1" x14ac:dyDescent="0.5">
      <c r="A1245" s="105">
        <v>744418</v>
      </c>
      <c r="B1245" s="63">
        <v>41684</v>
      </c>
      <c r="C1245" s="60" t="s">
        <v>10</v>
      </c>
      <c r="D1245" s="61">
        <v>16057</v>
      </c>
      <c r="E1245" s="61"/>
      <c r="F1245" s="61">
        <v>2946</v>
      </c>
      <c r="G1245" s="63">
        <v>41683</v>
      </c>
      <c r="H1245" s="63">
        <v>41683</v>
      </c>
      <c r="I1245" s="60" t="s">
        <v>1075</v>
      </c>
      <c r="J1245" s="62">
        <v>12117.9</v>
      </c>
      <c r="K1245" s="62">
        <v>501.81</v>
      </c>
      <c r="L1245" s="64">
        <v>12619.71</v>
      </c>
      <c r="M1245" s="82" t="str">
        <f t="shared" si="99"/>
        <v>DC</v>
      </c>
      <c r="N1245" s="82" t="s">
        <v>971</v>
      </c>
      <c r="P1245" s="75">
        <f>VLOOKUP(F1245,[1]!REGTEaflewerdatum,4,0)</f>
        <v>41613</v>
      </c>
      <c r="Q1245" s="91">
        <f t="shared" si="96"/>
        <v>41683</v>
      </c>
      <c r="T1245" s="94">
        <f t="shared" si="97"/>
        <v>41702</v>
      </c>
      <c r="U1245" s="80">
        <f t="shared" si="98"/>
        <v>19</v>
      </c>
      <c r="W1245" s="95">
        <f t="shared" si="100"/>
        <v>41703</v>
      </c>
    </row>
    <row r="1246" spans="1:23" hidden="1" x14ac:dyDescent="0.5">
      <c r="A1246" s="105" t="s">
        <v>1285</v>
      </c>
      <c r="B1246" s="63"/>
      <c r="C1246" s="60" t="s">
        <v>10</v>
      </c>
      <c r="D1246" s="61">
        <v>16051</v>
      </c>
      <c r="E1246" s="61"/>
      <c r="F1246" s="61">
        <v>3416</v>
      </c>
      <c r="G1246" s="63">
        <v>41683</v>
      </c>
      <c r="H1246" s="63">
        <v>41683</v>
      </c>
      <c r="I1246" s="60" t="s">
        <v>1154</v>
      </c>
      <c r="J1246" s="62">
        <v>1590</v>
      </c>
      <c r="K1246" s="62">
        <v>0</v>
      </c>
      <c r="L1246" s="64">
        <v>1590</v>
      </c>
      <c r="M1246" s="82" t="str">
        <f t="shared" si="99"/>
        <v>DI</v>
      </c>
      <c r="N1246" s="82" t="s">
        <v>971</v>
      </c>
      <c r="P1246" s="75">
        <f>VLOOKUP(F1246,[1]!REGTEaflewerdatum,4,0)</f>
        <v>41683</v>
      </c>
      <c r="Q1246" s="91" t="str">
        <f t="shared" si="96"/>
        <v>ok</v>
      </c>
      <c r="R1246" s="92" t="s">
        <v>329</v>
      </c>
      <c r="S1246" s="93">
        <f>G1246</f>
        <v>41683</v>
      </c>
      <c r="T1246" s="94">
        <f t="shared" si="97"/>
        <v>41685</v>
      </c>
      <c r="U1246" s="80">
        <f t="shared" si="98"/>
        <v>2</v>
      </c>
      <c r="W1246" s="95">
        <f t="shared" si="100"/>
        <v>2</v>
      </c>
    </row>
    <row r="1247" spans="1:23" hidden="1" x14ac:dyDescent="0.5">
      <c r="A1247" s="105" t="s">
        <v>1286</v>
      </c>
      <c r="B1247" s="63"/>
      <c r="C1247" s="60" t="s">
        <v>10</v>
      </c>
      <c r="D1247" s="61">
        <v>16049</v>
      </c>
      <c r="E1247" s="61"/>
      <c r="F1247" s="61">
        <v>3404</v>
      </c>
      <c r="G1247" s="63">
        <v>41683</v>
      </c>
      <c r="H1247" s="63">
        <v>41683</v>
      </c>
      <c r="I1247" s="60" t="s">
        <v>1118</v>
      </c>
      <c r="J1247" s="62">
        <v>1775.7</v>
      </c>
      <c r="K1247" s="62">
        <v>0</v>
      </c>
      <c r="L1247" s="64">
        <v>1775.7</v>
      </c>
      <c r="M1247" s="82" t="str">
        <f t="shared" si="99"/>
        <v>DI</v>
      </c>
      <c r="N1247" s="82" t="s">
        <v>971</v>
      </c>
      <c r="P1247" s="75">
        <f>VLOOKUP(F1247,[1]!REGTEaflewerdatum,4,0)</f>
        <v>41680</v>
      </c>
      <c r="Q1247" s="91">
        <f t="shared" si="96"/>
        <v>41683</v>
      </c>
      <c r="R1247" s="92" t="s">
        <v>327</v>
      </c>
      <c r="S1247" s="93">
        <v>41716</v>
      </c>
      <c r="T1247" s="94">
        <f t="shared" si="97"/>
        <v>41713</v>
      </c>
      <c r="U1247" s="80">
        <f t="shared" si="98"/>
        <v>30</v>
      </c>
      <c r="W1247" s="95">
        <f t="shared" si="100"/>
        <v>30</v>
      </c>
    </row>
    <row r="1248" spans="1:23" hidden="1" x14ac:dyDescent="0.5">
      <c r="A1248" s="105" t="s">
        <v>375</v>
      </c>
      <c r="B1248" s="63"/>
      <c r="C1248" s="60" t="s">
        <v>10</v>
      </c>
      <c r="D1248" s="61">
        <v>16050</v>
      </c>
      <c r="E1248" s="61"/>
      <c r="F1248" s="61">
        <v>3418</v>
      </c>
      <c r="G1248" s="63">
        <v>41683</v>
      </c>
      <c r="H1248" s="63">
        <v>41683</v>
      </c>
      <c r="I1248" s="60" t="s">
        <v>1156</v>
      </c>
      <c r="J1248" s="62">
        <v>5268.59</v>
      </c>
      <c r="K1248" s="62">
        <v>737.61</v>
      </c>
      <c r="L1248" s="64">
        <v>6006.2</v>
      </c>
      <c r="M1248" s="82" t="str">
        <f t="shared" si="99"/>
        <v>DI</v>
      </c>
      <c r="N1248" s="82" t="s">
        <v>971</v>
      </c>
      <c r="P1248" s="75">
        <f>VLOOKUP(F1248,[1]!REGTEaflewerdatum,4,0)</f>
        <v>41682</v>
      </c>
      <c r="Q1248" s="91">
        <f t="shared" si="96"/>
        <v>41683</v>
      </c>
      <c r="R1248" s="92" t="s">
        <v>328</v>
      </c>
      <c r="S1248" s="93">
        <v>41691</v>
      </c>
      <c r="T1248" s="94">
        <f t="shared" si="97"/>
        <v>41685</v>
      </c>
      <c r="U1248" s="80">
        <f t="shared" si="98"/>
        <v>2</v>
      </c>
      <c r="W1248" s="95">
        <f t="shared" si="100"/>
        <v>2</v>
      </c>
    </row>
    <row r="1249" spans="1:23" x14ac:dyDescent="0.5">
      <c r="A1249" s="105">
        <v>68357</v>
      </c>
      <c r="B1249" s="63">
        <v>41698</v>
      </c>
      <c r="C1249" s="60" t="s">
        <v>10</v>
      </c>
      <c r="D1249" s="61">
        <v>16046</v>
      </c>
      <c r="E1249" s="61"/>
      <c r="F1249" s="61">
        <v>3354</v>
      </c>
      <c r="G1249" s="63">
        <v>41683</v>
      </c>
      <c r="H1249" s="63">
        <v>41683</v>
      </c>
      <c r="I1249" s="60" t="s">
        <v>1116</v>
      </c>
      <c r="J1249" s="62">
        <v>432</v>
      </c>
      <c r="K1249" s="62">
        <v>12.1</v>
      </c>
      <c r="L1249" s="64">
        <v>444.1</v>
      </c>
      <c r="M1249" s="82" t="str">
        <f t="shared" si="99"/>
        <v>DS</v>
      </c>
      <c r="N1249" s="82" t="s">
        <v>971</v>
      </c>
      <c r="P1249" s="75">
        <f>VLOOKUP(F1249,[1]!REGTEaflewerdatum,4,0)</f>
        <v>41694</v>
      </c>
      <c r="Q1249" s="91">
        <f t="shared" si="96"/>
        <v>41683</v>
      </c>
      <c r="T1249" s="94">
        <f t="shared" si="97"/>
        <v>41713</v>
      </c>
      <c r="U1249" s="80">
        <f t="shared" si="98"/>
        <v>30</v>
      </c>
      <c r="W1249" s="95">
        <f t="shared" si="100"/>
        <v>41728</v>
      </c>
    </row>
    <row r="1250" spans="1:23" x14ac:dyDescent="0.5">
      <c r="A1250" s="135">
        <v>1210716484</v>
      </c>
      <c r="B1250" s="63">
        <v>41691</v>
      </c>
      <c r="C1250" s="60" t="s">
        <v>10</v>
      </c>
      <c r="D1250" s="61">
        <v>16047</v>
      </c>
      <c r="E1250" s="61"/>
      <c r="F1250" s="61">
        <v>3429</v>
      </c>
      <c r="G1250" s="63">
        <v>41683</v>
      </c>
      <c r="H1250" s="63">
        <v>41683</v>
      </c>
      <c r="I1250" s="60" t="s">
        <v>1105</v>
      </c>
      <c r="J1250" s="62">
        <v>28027.599999999999</v>
      </c>
      <c r="K1250" s="62">
        <v>3923.86</v>
      </c>
      <c r="L1250" s="64">
        <v>31951.46</v>
      </c>
      <c r="M1250" s="82" t="str">
        <f t="shared" si="99"/>
        <v>DS</v>
      </c>
      <c r="N1250" s="82" t="s">
        <v>971</v>
      </c>
      <c r="P1250" s="75">
        <f>VLOOKUP(F1250,[1]!REGTEaflewerdatum,4,0)</f>
        <v>41683</v>
      </c>
      <c r="Q1250" s="91" t="str">
        <f t="shared" si="96"/>
        <v>ok</v>
      </c>
      <c r="T1250" s="94">
        <f t="shared" si="97"/>
        <v>41713</v>
      </c>
      <c r="U1250" s="80">
        <f t="shared" si="98"/>
        <v>30</v>
      </c>
      <c r="W1250" s="95">
        <f t="shared" si="100"/>
        <v>41721</v>
      </c>
    </row>
    <row r="1251" spans="1:23" x14ac:dyDescent="0.5">
      <c r="A1251" s="135">
        <v>1210716484</v>
      </c>
      <c r="B1251" s="63">
        <v>41754</v>
      </c>
      <c r="C1251" s="60" t="s">
        <v>15</v>
      </c>
      <c r="D1251" s="61">
        <v>16122</v>
      </c>
      <c r="E1251" s="61"/>
      <c r="F1251" s="61">
        <v>741181</v>
      </c>
      <c r="G1251" s="63">
        <v>41683</v>
      </c>
      <c r="H1251" s="63">
        <v>41683</v>
      </c>
      <c r="I1251" s="60" t="s">
        <v>1105</v>
      </c>
      <c r="J1251" s="62">
        <v>-72.86</v>
      </c>
      <c r="K1251" s="62">
        <v>-10.199999999999999</v>
      </c>
      <c r="L1251" s="64">
        <v>-83.06</v>
      </c>
      <c r="M1251" s="82" t="str">
        <f t="shared" si="99"/>
        <v>DS</v>
      </c>
      <c r="P1251" s="75" t="e">
        <f>VLOOKUP(F1251,[1]!REGTEaflewerdatum,4,0)</f>
        <v>#N/A</v>
      </c>
      <c r="Q1251" s="91" t="e">
        <f t="shared" si="96"/>
        <v>#N/A</v>
      </c>
      <c r="T1251" s="94">
        <f t="shared" si="97"/>
        <v>41713</v>
      </c>
      <c r="U1251" s="80">
        <f t="shared" si="98"/>
        <v>30</v>
      </c>
      <c r="W1251" s="95">
        <f t="shared" si="100"/>
        <v>41784</v>
      </c>
    </row>
    <row r="1252" spans="1:23" x14ac:dyDescent="0.5">
      <c r="A1252" s="105" t="s">
        <v>374</v>
      </c>
      <c r="B1252" s="124"/>
      <c r="C1252" s="60" t="s">
        <v>10</v>
      </c>
      <c r="D1252" s="61">
        <v>16048</v>
      </c>
      <c r="E1252" s="61"/>
      <c r="F1252" s="61">
        <v>3403</v>
      </c>
      <c r="G1252" s="63">
        <v>41683</v>
      </c>
      <c r="H1252" s="63">
        <v>41683</v>
      </c>
      <c r="I1252" s="60" t="s">
        <v>1161</v>
      </c>
      <c r="J1252" s="62">
        <v>14522.9</v>
      </c>
      <c r="K1252" s="62">
        <v>1423.24</v>
      </c>
      <c r="L1252" s="64">
        <v>15946.14</v>
      </c>
      <c r="M1252" s="82" t="str">
        <f t="shared" si="99"/>
        <v>DS</v>
      </c>
      <c r="N1252" s="82" t="s">
        <v>971</v>
      </c>
      <c r="P1252" s="75">
        <f>VLOOKUP(F1252,[1]!REGTEaflewerdatum,4,0)</f>
        <v>41683</v>
      </c>
      <c r="Q1252" s="91" t="str">
        <f t="shared" si="96"/>
        <v>ok</v>
      </c>
      <c r="T1252" s="94">
        <f t="shared" si="97"/>
        <v>41713</v>
      </c>
      <c r="U1252" s="80">
        <f t="shared" si="98"/>
        <v>30</v>
      </c>
      <c r="W1252" s="95">
        <f t="shared" si="100"/>
        <v>30</v>
      </c>
    </row>
    <row r="1253" spans="1:23" x14ac:dyDescent="0.5">
      <c r="A1253" s="105">
        <v>287836</v>
      </c>
      <c r="B1253" s="63">
        <v>41691</v>
      </c>
      <c r="C1253" s="60" t="s">
        <v>10</v>
      </c>
      <c r="D1253" s="61">
        <v>16045</v>
      </c>
      <c r="E1253" s="61"/>
      <c r="F1253" s="61">
        <v>3355</v>
      </c>
      <c r="G1253" s="63">
        <v>41683</v>
      </c>
      <c r="H1253" s="63">
        <v>41683</v>
      </c>
      <c r="I1253" s="60" t="s">
        <v>1114</v>
      </c>
      <c r="J1253" s="62">
        <v>217.62</v>
      </c>
      <c r="K1253" s="62">
        <v>12.2</v>
      </c>
      <c r="L1253" s="64">
        <v>229.82</v>
      </c>
      <c r="M1253" s="82" t="str">
        <f t="shared" si="99"/>
        <v>DS</v>
      </c>
      <c r="N1253" s="82" t="s">
        <v>971</v>
      </c>
      <c r="P1253" s="75">
        <f>VLOOKUP(F1253,[1]!REGTEaflewerdatum,4,0)</f>
        <v>41697</v>
      </c>
      <c r="Q1253" s="91">
        <f t="shared" si="96"/>
        <v>41683</v>
      </c>
      <c r="T1253" s="94">
        <f t="shared" si="97"/>
        <v>41713</v>
      </c>
      <c r="U1253" s="80">
        <f t="shared" si="98"/>
        <v>30</v>
      </c>
      <c r="W1253" s="95">
        <f t="shared" si="100"/>
        <v>41721</v>
      </c>
    </row>
    <row r="1254" spans="1:23" hidden="1" x14ac:dyDescent="0.5">
      <c r="A1254" s="105">
        <v>709482</v>
      </c>
      <c r="B1254" s="63"/>
      <c r="C1254" s="60" t="s">
        <v>15</v>
      </c>
      <c r="D1254" s="61">
        <v>16052</v>
      </c>
      <c r="E1254" s="61"/>
      <c r="F1254" s="61">
        <v>741160</v>
      </c>
      <c r="G1254" s="63">
        <v>41684</v>
      </c>
      <c r="H1254" s="63">
        <v>41637</v>
      </c>
      <c r="I1254" s="60" t="s">
        <v>1075</v>
      </c>
      <c r="J1254" s="62">
        <v>-139.34</v>
      </c>
      <c r="K1254" s="62">
        <v>-19.510000000000002</v>
      </c>
      <c r="L1254" s="64">
        <v>-158.85</v>
      </c>
      <c r="M1254" s="82" t="str">
        <f t="shared" si="99"/>
        <v>DC</v>
      </c>
      <c r="P1254" s="75" t="e">
        <f>VLOOKUP(F1254,[1]!REGTEaflewerdatum,4,0)</f>
        <v>#N/A</v>
      </c>
      <c r="Q1254" s="91" t="e">
        <f t="shared" si="96"/>
        <v>#N/A</v>
      </c>
      <c r="T1254" s="94">
        <f t="shared" si="97"/>
        <v>41703</v>
      </c>
      <c r="U1254" s="80">
        <f t="shared" si="98"/>
        <v>19</v>
      </c>
      <c r="W1254" s="95">
        <f t="shared" si="100"/>
        <v>19</v>
      </c>
    </row>
    <row r="1255" spans="1:23" hidden="1" x14ac:dyDescent="0.5">
      <c r="A1255" s="105">
        <v>744416</v>
      </c>
      <c r="B1255" s="63">
        <v>41684</v>
      </c>
      <c r="C1255" s="60" t="s">
        <v>10</v>
      </c>
      <c r="D1255" s="61">
        <v>16055</v>
      </c>
      <c r="E1255" s="61"/>
      <c r="F1255" s="61">
        <v>3132</v>
      </c>
      <c r="G1255" s="63">
        <v>41684</v>
      </c>
      <c r="H1255" s="63">
        <v>41683</v>
      </c>
      <c r="I1255" s="60" t="s">
        <v>1075</v>
      </c>
      <c r="J1255" s="62">
        <v>298.24</v>
      </c>
      <c r="K1255" s="62">
        <v>41.75</v>
      </c>
      <c r="L1255" s="64">
        <v>339.99</v>
      </c>
      <c r="M1255" s="82" t="str">
        <f t="shared" si="99"/>
        <v>DC</v>
      </c>
      <c r="N1255" s="82" t="s">
        <v>971</v>
      </c>
      <c r="P1255" s="75">
        <f>VLOOKUP(F1255,[1]!REGTEaflewerdatum,4,0)</f>
        <v>41680</v>
      </c>
      <c r="Q1255" s="91">
        <f t="shared" si="96"/>
        <v>41684</v>
      </c>
      <c r="T1255" s="94">
        <f t="shared" si="97"/>
        <v>41703</v>
      </c>
      <c r="U1255" s="80">
        <f t="shared" si="98"/>
        <v>19</v>
      </c>
      <c r="W1255" s="95">
        <f t="shared" si="100"/>
        <v>41703</v>
      </c>
    </row>
    <row r="1256" spans="1:23" hidden="1" x14ac:dyDescent="0.5">
      <c r="A1256" s="105">
        <v>744417</v>
      </c>
      <c r="B1256" s="63">
        <v>41684</v>
      </c>
      <c r="C1256" s="60" t="s">
        <v>10</v>
      </c>
      <c r="D1256" s="61">
        <v>16056</v>
      </c>
      <c r="E1256" s="61"/>
      <c r="F1256" s="61">
        <v>3152</v>
      </c>
      <c r="G1256" s="63">
        <v>41684</v>
      </c>
      <c r="H1256" s="63">
        <v>41683</v>
      </c>
      <c r="I1256" s="60" t="s">
        <v>1075</v>
      </c>
      <c r="J1256" s="62">
        <v>457.28</v>
      </c>
      <c r="K1256" s="62">
        <v>64.02</v>
      </c>
      <c r="L1256" s="64">
        <v>521.29999999999995</v>
      </c>
      <c r="M1256" s="82" t="str">
        <f t="shared" si="99"/>
        <v>DC</v>
      </c>
      <c r="N1256" s="82" t="s">
        <v>971</v>
      </c>
      <c r="P1256" s="75">
        <f>VLOOKUP(F1256,[1]!REGTEaflewerdatum,4,0)</f>
        <v>41680</v>
      </c>
      <c r="Q1256" s="91">
        <f t="shared" si="96"/>
        <v>41684</v>
      </c>
      <c r="T1256" s="94">
        <f t="shared" si="97"/>
        <v>41703</v>
      </c>
      <c r="U1256" s="80">
        <f t="shared" si="98"/>
        <v>19</v>
      </c>
      <c r="W1256" s="95">
        <f t="shared" si="100"/>
        <v>41703</v>
      </c>
    </row>
    <row r="1257" spans="1:23" hidden="1" x14ac:dyDescent="0.5">
      <c r="A1257" s="105">
        <v>744419</v>
      </c>
      <c r="B1257" s="63">
        <v>41684</v>
      </c>
      <c r="C1257" s="60" t="s">
        <v>10</v>
      </c>
      <c r="D1257" s="61">
        <v>16058</v>
      </c>
      <c r="E1257" s="61"/>
      <c r="F1257" s="61">
        <v>3417</v>
      </c>
      <c r="G1257" s="63">
        <v>41684</v>
      </c>
      <c r="H1257" s="63">
        <v>41683</v>
      </c>
      <c r="I1257" s="60" t="s">
        <v>1075</v>
      </c>
      <c r="J1257" s="62">
        <v>45067.48</v>
      </c>
      <c r="K1257" s="62">
        <v>5767.24</v>
      </c>
      <c r="L1257" s="64">
        <v>50834.720000000001</v>
      </c>
      <c r="M1257" s="82" t="str">
        <f t="shared" si="99"/>
        <v>DC</v>
      </c>
      <c r="N1257" s="82" t="s">
        <v>971</v>
      </c>
      <c r="P1257" s="75">
        <f>VLOOKUP(F1257,[1]!REGTEaflewerdatum,4,0)</f>
        <v>41684</v>
      </c>
      <c r="Q1257" s="91" t="str">
        <f t="shared" si="96"/>
        <v>ok</v>
      </c>
      <c r="T1257" s="94">
        <f t="shared" si="97"/>
        <v>41703</v>
      </c>
      <c r="U1257" s="80">
        <f t="shared" si="98"/>
        <v>19</v>
      </c>
      <c r="W1257" s="95">
        <f t="shared" si="100"/>
        <v>41703</v>
      </c>
    </row>
    <row r="1258" spans="1:23" hidden="1" x14ac:dyDescent="0.5">
      <c r="A1258" s="105">
        <v>744419</v>
      </c>
      <c r="B1258" s="63"/>
      <c r="C1258" s="60" t="s">
        <v>15</v>
      </c>
      <c r="D1258" s="61">
        <v>16065</v>
      </c>
      <c r="E1258" s="61"/>
      <c r="F1258" s="61">
        <v>3417</v>
      </c>
      <c r="G1258" s="63">
        <v>41684</v>
      </c>
      <c r="H1258" s="63">
        <v>41683</v>
      </c>
      <c r="I1258" s="60" t="s">
        <v>1075</v>
      </c>
      <c r="J1258" s="62">
        <v>-83.76</v>
      </c>
      <c r="K1258" s="62">
        <v>-11.73</v>
      </c>
      <c r="L1258" s="64">
        <v>-95.49</v>
      </c>
      <c r="M1258" s="82" t="str">
        <f t="shared" si="99"/>
        <v>DC</v>
      </c>
      <c r="P1258" s="75">
        <f>VLOOKUP(F1258,[1]!REGTEaflewerdatum,4,0)</f>
        <v>41684</v>
      </c>
      <c r="Q1258" s="91" t="str">
        <f t="shared" si="96"/>
        <v>ok</v>
      </c>
      <c r="T1258" s="94">
        <f t="shared" si="97"/>
        <v>41703</v>
      </c>
      <c r="U1258" s="80">
        <f t="shared" si="98"/>
        <v>19</v>
      </c>
      <c r="W1258" s="95">
        <f t="shared" si="100"/>
        <v>19</v>
      </c>
    </row>
    <row r="1259" spans="1:23" hidden="1" x14ac:dyDescent="0.5">
      <c r="A1259" s="105">
        <v>744420</v>
      </c>
      <c r="B1259" s="63">
        <v>41684</v>
      </c>
      <c r="C1259" s="60" t="s">
        <v>10</v>
      </c>
      <c r="D1259" s="61">
        <v>16054</v>
      </c>
      <c r="E1259" s="61"/>
      <c r="F1259" s="61">
        <v>2714</v>
      </c>
      <c r="G1259" s="63">
        <v>41684</v>
      </c>
      <c r="H1259" s="63">
        <v>41683</v>
      </c>
      <c r="I1259" s="60" t="s">
        <v>1075</v>
      </c>
      <c r="J1259" s="62">
        <v>393.72</v>
      </c>
      <c r="K1259" s="62">
        <v>55.12</v>
      </c>
      <c r="L1259" s="64">
        <v>448.84</v>
      </c>
      <c r="M1259" s="82" t="str">
        <f t="shared" si="99"/>
        <v>DC</v>
      </c>
      <c r="N1259" s="82" t="s">
        <v>971</v>
      </c>
      <c r="P1259" s="75">
        <f>VLOOKUP(F1259,[1]!REGTEaflewerdatum,4,0)</f>
        <v>41579</v>
      </c>
      <c r="Q1259" s="91">
        <f t="shared" si="96"/>
        <v>41684</v>
      </c>
      <c r="T1259" s="94">
        <f t="shared" si="97"/>
        <v>41703</v>
      </c>
      <c r="U1259" s="80">
        <f t="shared" si="98"/>
        <v>19</v>
      </c>
      <c r="W1259" s="95">
        <f t="shared" si="100"/>
        <v>41703</v>
      </c>
    </row>
    <row r="1260" spans="1:23" hidden="1" x14ac:dyDescent="0.5">
      <c r="A1260" s="105" t="s">
        <v>1287</v>
      </c>
      <c r="B1260" s="63"/>
      <c r="C1260" s="60" t="s">
        <v>10</v>
      </c>
      <c r="D1260" s="61">
        <v>16062</v>
      </c>
      <c r="E1260" s="61"/>
      <c r="F1260" s="61">
        <v>3441</v>
      </c>
      <c r="G1260" s="63">
        <v>41684</v>
      </c>
      <c r="H1260" s="63">
        <v>41684</v>
      </c>
      <c r="I1260" s="60" t="s">
        <v>1154</v>
      </c>
      <c r="J1260" s="62">
        <v>525</v>
      </c>
      <c r="K1260" s="62">
        <v>0</v>
      </c>
      <c r="L1260" s="64">
        <v>525</v>
      </c>
      <c r="M1260" s="82" t="str">
        <f t="shared" si="99"/>
        <v>DI</v>
      </c>
      <c r="N1260" s="82" t="s">
        <v>971</v>
      </c>
      <c r="P1260" s="75">
        <f>VLOOKUP(F1260,[1]!REGTEaflewerdatum,4,0)</f>
        <v>41682</v>
      </c>
      <c r="Q1260" s="91">
        <f t="shared" si="96"/>
        <v>41684</v>
      </c>
      <c r="R1260" s="92" t="s">
        <v>329</v>
      </c>
      <c r="S1260" s="93">
        <f>G1260</f>
        <v>41684</v>
      </c>
      <c r="T1260" s="94">
        <f t="shared" si="97"/>
        <v>41686</v>
      </c>
      <c r="U1260" s="80">
        <f t="shared" si="98"/>
        <v>2</v>
      </c>
      <c r="W1260" s="95">
        <f t="shared" si="100"/>
        <v>2</v>
      </c>
    </row>
    <row r="1261" spans="1:23" hidden="1" x14ac:dyDescent="0.5">
      <c r="A1261" s="105" t="s">
        <v>1288</v>
      </c>
      <c r="B1261" s="63"/>
      <c r="C1261" s="60" t="s">
        <v>10</v>
      </c>
      <c r="D1261" s="61">
        <v>16061</v>
      </c>
      <c r="E1261" s="61"/>
      <c r="F1261" s="61">
        <v>3430</v>
      </c>
      <c r="G1261" s="63">
        <v>41684</v>
      </c>
      <c r="H1261" s="63">
        <v>41684</v>
      </c>
      <c r="I1261" s="60" t="s">
        <v>1118</v>
      </c>
      <c r="J1261" s="62">
        <v>5253.7</v>
      </c>
      <c r="K1261" s="62">
        <v>0</v>
      </c>
      <c r="L1261" s="64">
        <v>5253.7</v>
      </c>
      <c r="M1261" s="82" t="str">
        <f t="shared" si="99"/>
        <v>DI</v>
      </c>
      <c r="N1261" s="82" t="s">
        <v>971</v>
      </c>
      <c r="P1261" s="75">
        <f>VLOOKUP(F1261,[1]!REGTEaflewerdatum,4,0)</f>
        <v>41684</v>
      </c>
      <c r="Q1261" s="91" t="str">
        <f t="shared" si="96"/>
        <v>ok</v>
      </c>
      <c r="R1261" s="92" t="s">
        <v>327</v>
      </c>
      <c r="S1261" s="93">
        <v>41716</v>
      </c>
      <c r="T1261" s="94">
        <f t="shared" si="97"/>
        <v>41714</v>
      </c>
      <c r="U1261" s="80">
        <f t="shared" si="98"/>
        <v>30</v>
      </c>
      <c r="W1261" s="95">
        <f t="shared" si="100"/>
        <v>30</v>
      </c>
    </row>
    <row r="1262" spans="1:23" hidden="1" x14ac:dyDescent="0.5">
      <c r="A1262" s="105" t="s">
        <v>1184</v>
      </c>
      <c r="B1262" s="63"/>
      <c r="C1262" s="60" t="s">
        <v>10</v>
      </c>
      <c r="D1262" s="61">
        <v>16063</v>
      </c>
      <c r="E1262" s="61"/>
      <c r="F1262" s="61">
        <v>3440</v>
      </c>
      <c r="G1262" s="63">
        <v>41684</v>
      </c>
      <c r="H1262" s="63">
        <v>41684</v>
      </c>
      <c r="I1262" s="60" t="s">
        <v>1121</v>
      </c>
      <c r="J1262" s="62">
        <v>779.7</v>
      </c>
      <c r="K1262" s="62">
        <v>0</v>
      </c>
      <c r="L1262" s="64">
        <v>779.7</v>
      </c>
      <c r="M1262" s="82" t="str">
        <f t="shared" si="99"/>
        <v>DI</v>
      </c>
      <c r="N1262" s="82" t="s">
        <v>971</v>
      </c>
      <c r="P1262" s="75">
        <f>VLOOKUP(F1262,[1]!REGTEaflewerdatum,4,0)</f>
        <v>41684</v>
      </c>
      <c r="Q1262" s="91" t="str">
        <f t="shared" si="96"/>
        <v>ok</v>
      </c>
      <c r="R1262" s="92" t="s">
        <v>329</v>
      </c>
      <c r="S1262" s="93">
        <f>G1262</f>
        <v>41684</v>
      </c>
      <c r="T1262" s="94">
        <f t="shared" si="97"/>
        <v>41691</v>
      </c>
      <c r="U1262" s="80">
        <f t="shared" si="98"/>
        <v>7</v>
      </c>
      <c r="W1262" s="95">
        <f t="shared" si="100"/>
        <v>7</v>
      </c>
    </row>
    <row r="1263" spans="1:23" x14ac:dyDescent="0.5">
      <c r="A1263" s="105">
        <v>506254</v>
      </c>
      <c r="B1263" s="63">
        <v>41684</v>
      </c>
      <c r="C1263" s="60" t="s">
        <v>10</v>
      </c>
      <c r="D1263" s="61">
        <v>16066</v>
      </c>
      <c r="E1263" s="61"/>
      <c r="F1263" s="61">
        <v>3425</v>
      </c>
      <c r="G1263" s="63">
        <v>41684</v>
      </c>
      <c r="H1263" s="63">
        <v>41684</v>
      </c>
      <c r="I1263" s="60" t="s">
        <v>22</v>
      </c>
      <c r="J1263" s="62">
        <v>11895</v>
      </c>
      <c r="K1263" s="62">
        <v>1665.3</v>
      </c>
      <c r="L1263" s="64">
        <v>13560.3</v>
      </c>
      <c r="M1263" s="82" t="str">
        <f t="shared" si="99"/>
        <v>DS</v>
      </c>
      <c r="N1263" s="82" t="s">
        <v>971</v>
      </c>
      <c r="P1263" s="75">
        <f>VLOOKUP(F1263,[1]!REGTEaflewerdatum,4,0)</f>
        <v>41684</v>
      </c>
      <c r="Q1263" s="91" t="str">
        <f t="shared" si="96"/>
        <v>ok</v>
      </c>
      <c r="T1263" s="94">
        <f t="shared" si="97"/>
        <v>41714</v>
      </c>
      <c r="U1263" s="80">
        <f t="shared" si="98"/>
        <v>30</v>
      </c>
      <c r="W1263" s="95">
        <f t="shared" si="100"/>
        <v>41714</v>
      </c>
    </row>
    <row r="1264" spans="1:23" x14ac:dyDescent="0.5">
      <c r="A1264" s="105" t="s">
        <v>376</v>
      </c>
      <c r="B1264" s="63">
        <v>41691</v>
      </c>
      <c r="C1264" s="60" t="s">
        <v>10</v>
      </c>
      <c r="D1264" s="61">
        <v>16064</v>
      </c>
      <c r="E1264" s="61"/>
      <c r="F1264" s="61">
        <v>3428</v>
      </c>
      <c r="G1264" s="63">
        <v>41684</v>
      </c>
      <c r="H1264" s="63">
        <v>41684</v>
      </c>
      <c r="I1264" s="60" t="s">
        <v>1166</v>
      </c>
      <c r="J1264" s="62">
        <v>3259.68</v>
      </c>
      <c r="K1264" s="62">
        <v>150.32</v>
      </c>
      <c r="L1264" s="64">
        <v>3410</v>
      </c>
      <c r="M1264" s="82" t="str">
        <f t="shared" si="99"/>
        <v>DS</v>
      </c>
      <c r="N1264" s="82" t="s">
        <v>971</v>
      </c>
      <c r="P1264" s="75">
        <f>VLOOKUP(F1264,[1]!REGTEaflewerdatum,4,0)</f>
        <v>41684</v>
      </c>
      <c r="Q1264" s="91" t="str">
        <f t="shared" si="96"/>
        <v>ok</v>
      </c>
      <c r="T1264" s="94">
        <f t="shared" si="97"/>
        <v>41714</v>
      </c>
      <c r="U1264" s="80">
        <f t="shared" si="98"/>
        <v>30</v>
      </c>
      <c r="W1264" s="95">
        <f t="shared" si="100"/>
        <v>41721</v>
      </c>
    </row>
    <row r="1265" spans="1:23" x14ac:dyDescent="0.5">
      <c r="A1265" s="135">
        <v>6038788831</v>
      </c>
      <c r="B1265" s="63">
        <v>41684</v>
      </c>
      <c r="C1265" s="60" t="s">
        <v>10</v>
      </c>
      <c r="D1265" s="61">
        <v>16053</v>
      </c>
      <c r="E1265" s="61"/>
      <c r="F1265" s="61">
        <v>3356</v>
      </c>
      <c r="G1265" s="63">
        <v>41684</v>
      </c>
      <c r="H1265" s="63">
        <v>41684</v>
      </c>
      <c r="I1265" s="60" t="s">
        <v>1109</v>
      </c>
      <c r="J1265" s="62">
        <v>275.16000000000003</v>
      </c>
      <c r="K1265" s="62">
        <v>19.5</v>
      </c>
      <c r="L1265" s="64">
        <v>294.66000000000003</v>
      </c>
      <c r="M1265" s="82" t="str">
        <f t="shared" si="99"/>
        <v>DS</v>
      </c>
      <c r="N1265" s="82" t="s">
        <v>971</v>
      </c>
      <c r="P1265" s="75">
        <f>VLOOKUP(F1265,[1]!REGTEaflewerdatum,4,0)</f>
        <v>41680</v>
      </c>
      <c r="Q1265" s="91">
        <f t="shared" si="96"/>
        <v>41684</v>
      </c>
      <c r="T1265" s="94">
        <f t="shared" si="97"/>
        <v>41714</v>
      </c>
      <c r="U1265" s="80">
        <f t="shared" si="98"/>
        <v>30</v>
      </c>
      <c r="W1265" s="95">
        <f t="shared" si="100"/>
        <v>41714</v>
      </c>
    </row>
    <row r="1266" spans="1:23" hidden="1" x14ac:dyDescent="0.5">
      <c r="A1266" s="105" t="s">
        <v>378</v>
      </c>
      <c r="B1266" s="63"/>
      <c r="C1266" s="60" t="s">
        <v>10</v>
      </c>
      <c r="D1266" s="61">
        <v>16073</v>
      </c>
      <c r="E1266" s="61"/>
      <c r="F1266" s="61">
        <v>3392</v>
      </c>
      <c r="G1266" s="63">
        <v>41685</v>
      </c>
      <c r="H1266" s="63">
        <v>41685</v>
      </c>
      <c r="I1266" s="60" t="s">
        <v>1163</v>
      </c>
      <c r="J1266" s="62">
        <v>5450.23</v>
      </c>
      <c r="K1266" s="62">
        <v>763.03</v>
      </c>
      <c r="L1266" s="64">
        <v>6213.26</v>
      </c>
      <c r="M1266" s="82" t="str">
        <f t="shared" si="99"/>
        <v>DI</v>
      </c>
      <c r="N1266" s="82" t="s">
        <v>971</v>
      </c>
      <c r="P1266" s="75">
        <f>VLOOKUP(F1266,[1]!REGTEaflewerdatum,4,0)</f>
        <v>41680</v>
      </c>
      <c r="Q1266" s="91">
        <f t="shared" si="96"/>
        <v>41685</v>
      </c>
      <c r="R1266" s="92" t="s">
        <v>327</v>
      </c>
      <c r="S1266" s="93">
        <f>G1266+21</f>
        <v>41706</v>
      </c>
      <c r="T1266" s="94">
        <f t="shared" si="97"/>
        <v>41692</v>
      </c>
      <c r="U1266" s="80">
        <f t="shared" si="98"/>
        <v>7</v>
      </c>
      <c r="W1266" s="95">
        <f t="shared" si="100"/>
        <v>7</v>
      </c>
    </row>
    <row r="1267" spans="1:23" x14ac:dyDescent="0.5">
      <c r="A1267" s="105">
        <v>68547</v>
      </c>
      <c r="B1267" s="63">
        <v>41698</v>
      </c>
      <c r="C1267" s="60" t="s">
        <v>10</v>
      </c>
      <c r="D1267" s="61">
        <v>16069</v>
      </c>
      <c r="E1267" s="61"/>
      <c r="F1267" s="61">
        <v>3354</v>
      </c>
      <c r="G1267" s="63">
        <v>41685</v>
      </c>
      <c r="H1267" s="63">
        <v>41685</v>
      </c>
      <c r="I1267" s="60" t="s">
        <v>1116</v>
      </c>
      <c r="J1267" s="62">
        <v>560.25</v>
      </c>
      <c r="K1267" s="62">
        <v>19.14</v>
      </c>
      <c r="L1267" s="64">
        <v>579.39</v>
      </c>
      <c r="M1267" s="82" t="str">
        <f t="shared" si="99"/>
        <v>DS</v>
      </c>
      <c r="N1267" s="82" t="s">
        <v>971</v>
      </c>
      <c r="P1267" s="75">
        <f>VLOOKUP(F1267,[1]!REGTEaflewerdatum,4,0)</f>
        <v>41694</v>
      </c>
      <c r="Q1267" s="91">
        <f t="shared" si="96"/>
        <v>41685</v>
      </c>
      <c r="T1267" s="94">
        <f t="shared" si="97"/>
        <v>41715</v>
      </c>
      <c r="U1267" s="80">
        <f t="shared" si="98"/>
        <v>30</v>
      </c>
      <c r="W1267" s="95">
        <f t="shared" si="100"/>
        <v>41728</v>
      </c>
    </row>
    <row r="1268" spans="1:23" x14ac:dyDescent="0.5">
      <c r="A1268" s="105">
        <v>11901920</v>
      </c>
      <c r="B1268" s="63">
        <v>41691</v>
      </c>
      <c r="C1268" s="60" t="s">
        <v>10</v>
      </c>
      <c r="D1268" s="61">
        <v>16059</v>
      </c>
      <c r="E1268" s="61"/>
      <c r="F1268" s="61">
        <v>3439</v>
      </c>
      <c r="G1268" s="63">
        <v>41685</v>
      </c>
      <c r="H1268" s="63">
        <v>41685</v>
      </c>
      <c r="I1268" s="60" t="s">
        <v>1113</v>
      </c>
      <c r="J1268" s="62">
        <v>4218.6499999999996</v>
      </c>
      <c r="K1268" s="62">
        <v>551.05999999999995</v>
      </c>
      <c r="L1268" s="64">
        <v>4769.71</v>
      </c>
      <c r="M1268" s="82" t="str">
        <f t="shared" si="99"/>
        <v>DS</v>
      </c>
      <c r="N1268" s="82" t="s">
        <v>971</v>
      </c>
      <c r="P1268" s="75">
        <f>VLOOKUP(F1268,[1]!REGTEaflewerdatum,4,0)</f>
        <v>41685</v>
      </c>
      <c r="Q1268" s="91" t="str">
        <f t="shared" si="96"/>
        <v>ok</v>
      </c>
      <c r="T1268" s="94">
        <f t="shared" si="97"/>
        <v>41715</v>
      </c>
      <c r="U1268" s="80">
        <f t="shared" si="98"/>
        <v>30</v>
      </c>
      <c r="W1268" s="95">
        <f t="shared" si="100"/>
        <v>41721</v>
      </c>
    </row>
    <row r="1269" spans="1:23" x14ac:dyDescent="0.5">
      <c r="A1269" s="105">
        <v>11901921</v>
      </c>
      <c r="B1269" s="124"/>
      <c r="C1269" s="60" t="s">
        <v>10</v>
      </c>
      <c r="D1269" s="61">
        <v>16071</v>
      </c>
      <c r="E1269" s="61"/>
      <c r="F1269" s="61">
        <v>3438</v>
      </c>
      <c r="G1269" s="63">
        <v>41685</v>
      </c>
      <c r="H1269" s="63">
        <v>41685</v>
      </c>
      <c r="I1269" s="60" t="s">
        <v>1113</v>
      </c>
      <c r="J1269" s="62">
        <v>2270</v>
      </c>
      <c r="K1269" s="62">
        <v>317.79000000000002</v>
      </c>
      <c r="L1269" s="64">
        <v>2587.79</v>
      </c>
      <c r="M1269" s="82" t="str">
        <f t="shared" si="99"/>
        <v>DS</v>
      </c>
      <c r="N1269" s="82" t="s">
        <v>971</v>
      </c>
      <c r="P1269" s="75">
        <f>VLOOKUP(F1269,[1]!REGTEaflewerdatum,4,0)</f>
        <v>41685</v>
      </c>
      <c r="Q1269" s="91" t="str">
        <f t="shared" si="96"/>
        <v>ok</v>
      </c>
      <c r="T1269" s="94">
        <f t="shared" si="97"/>
        <v>41715</v>
      </c>
      <c r="U1269" s="80">
        <f t="shared" si="98"/>
        <v>30</v>
      </c>
      <c r="W1269" s="95">
        <f t="shared" si="100"/>
        <v>30</v>
      </c>
    </row>
    <row r="1270" spans="1:23" x14ac:dyDescent="0.5">
      <c r="A1270" s="135">
        <v>8170408100</v>
      </c>
      <c r="B1270" s="63">
        <v>41691</v>
      </c>
      <c r="C1270" s="60" t="s">
        <v>10</v>
      </c>
      <c r="D1270" s="61">
        <v>16060</v>
      </c>
      <c r="E1270" s="61"/>
      <c r="F1270" s="61">
        <v>3437</v>
      </c>
      <c r="G1270" s="63">
        <v>41685</v>
      </c>
      <c r="H1270" s="63">
        <v>41685</v>
      </c>
      <c r="I1270" s="60" t="s">
        <v>1253</v>
      </c>
      <c r="J1270" s="62">
        <v>8010.35</v>
      </c>
      <c r="K1270" s="62">
        <v>816.17</v>
      </c>
      <c r="L1270" s="64">
        <v>8826.52</v>
      </c>
      <c r="M1270" s="82" t="str">
        <f t="shared" si="99"/>
        <v>DS</v>
      </c>
      <c r="N1270" s="82" t="s">
        <v>971</v>
      </c>
      <c r="P1270" s="75">
        <f>VLOOKUP(F1270,[1]!REGTEaflewerdatum,4,0)</f>
        <v>41685</v>
      </c>
      <c r="Q1270" s="91" t="str">
        <f t="shared" si="96"/>
        <v>ok</v>
      </c>
      <c r="T1270" s="94">
        <f t="shared" si="97"/>
        <v>41715</v>
      </c>
      <c r="U1270" s="80">
        <f t="shared" si="98"/>
        <v>30</v>
      </c>
      <c r="W1270" s="95">
        <f t="shared" si="100"/>
        <v>41721</v>
      </c>
    </row>
    <row r="1271" spans="1:23" x14ac:dyDescent="0.5">
      <c r="A1271" s="105" t="s">
        <v>377</v>
      </c>
      <c r="B1271" s="63">
        <v>41691</v>
      </c>
      <c r="C1271" s="60" t="s">
        <v>10</v>
      </c>
      <c r="D1271" s="61">
        <v>16067</v>
      </c>
      <c r="E1271" s="61"/>
      <c r="F1271" s="61">
        <v>3419</v>
      </c>
      <c r="G1271" s="63">
        <v>41685</v>
      </c>
      <c r="H1271" s="63">
        <v>41685</v>
      </c>
      <c r="I1271" s="60" t="s">
        <v>1104</v>
      </c>
      <c r="J1271" s="62">
        <v>4079.7</v>
      </c>
      <c r="K1271" s="62">
        <v>571.16</v>
      </c>
      <c r="L1271" s="64">
        <v>4650.8599999999997</v>
      </c>
      <c r="M1271" s="82" t="str">
        <f t="shared" si="99"/>
        <v>DS</v>
      </c>
      <c r="N1271" s="82" t="s">
        <v>971</v>
      </c>
      <c r="P1271" s="75">
        <f>VLOOKUP(F1271,[1]!REGTEaflewerdatum,4,0)</f>
        <v>41691</v>
      </c>
      <c r="Q1271" s="91">
        <f t="shared" si="96"/>
        <v>41685</v>
      </c>
      <c r="T1271" s="94">
        <f t="shared" si="97"/>
        <v>41715</v>
      </c>
      <c r="U1271" s="80">
        <f t="shared" si="98"/>
        <v>30</v>
      </c>
      <c r="W1271" s="95">
        <f t="shared" si="100"/>
        <v>41721</v>
      </c>
    </row>
    <row r="1272" spans="1:23" x14ac:dyDescent="0.5">
      <c r="A1272" s="135">
        <v>6038802110</v>
      </c>
      <c r="B1272" s="63">
        <v>41691</v>
      </c>
      <c r="C1272" s="60" t="s">
        <v>10</v>
      </c>
      <c r="D1272" s="61">
        <v>16070</v>
      </c>
      <c r="E1272" s="61"/>
      <c r="F1272" s="61">
        <v>3356</v>
      </c>
      <c r="G1272" s="63">
        <v>41685</v>
      </c>
      <c r="H1272" s="63">
        <v>41685</v>
      </c>
      <c r="I1272" s="60" t="s">
        <v>1109</v>
      </c>
      <c r="J1272" s="62">
        <v>411.06</v>
      </c>
      <c r="K1272" s="62">
        <v>19.5</v>
      </c>
      <c r="L1272" s="64">
        <v>430.56</v>
      </c>
      <c r="M1272" s="82" t="str">
        <f t="shared" si="99"/>
        <v>DS</v>
      </c>
      <c r="N1272" s="82" t="s">
        <v>971</v>
      </c>
      <c r="P1272" s="75">
        <f>VLOOKUP(F1272,[1]!REGTEaflewerdatum,4,0)</f>
        <v>41680</v>
      </c>
      <c r="Q1272" s="91">
        <f t="shared" si="96"/>
        <v>41685</v>
      </c>
      <c r="T1272" s="94">
        <f t="shared" si="97"/>
        <v>41715</v>
      </c>
      <c r="U1272" s="80">
        <f t="shared" si="98"/>
        <v>30</v>
      </c>
      <c r="W1272" s="95">
        <f t="shared" si="100"/>
        <v>41721</v>
      </c>
    </row>
    <row r="1273" spans="1:23" x14ac:dyDescent="0.5">
      <c r="A1273" s="105">
        <v>290632</v>
      </c>
      <c r="B1273" s="63">
        <v>41698</v>
      </c>
      <c r="C1273" s="60" t="s">
        <v>10</v>
      </c>
      <c r="D1273" s="61">
        <v>16068</v>
      </c>
      <c r="E1273" s="61"/>
      <c r="F1273" s="61">
        <v>3355</v>
      </c>
      <c r="G1273" s="63">
        <v>41685</v>
      </c>
      <c r="H1273" s="63">
        <v>41685</v>
      </c>
      <c r="I1273" s="60" t="s">
        <v>1114</v>
      </c>
      <c r="J1273" s="62">
        <v>391.68</v>
      </c>
      <c r="K1273" s="62">
        <v>18.3</v>
      </c>
      <c r="L1273" s="64">
        <v>409.98</v>
      </c>
      <c r="M1273" s="82" t="str">
        <f t="shared" si="99"/>
        <v>DS</v>
      </c>
      <c r="N1273" s="82" t="s">
        <v>971</v>
      </c>
      <c r="P1273" s="75">
        <f>VLOOKUP(F1273,[1]!REGTEaflewerdatum,4,0)</f>
        <v>41697</v>
      </c>
      <c r="Q1273" s="91">
        <f t="shared" si="96"/>
        <v>41685</v>
      </c>
      <c r="T1273" s="94">
        <f t="shared" si="97"/>
        <v>41715</v>
      </c>
      <c r="U1273" s="80">
        <f t="shared" si="98"/>
        <v>30</v>
      </c>
      <c r="W1273" s="95">
        <f t="shared" si="100"/>
        <v>41728</v>
      </c>
    </row>
    <row r="1274" spans="1:23" x14ac:dyDescent="0.5">
      <c r="A1274" s="105" t="s">
        <v>379</v>
      </c>
      <c r="B1274" s="63">
        <v>41691</v>
      </c>
      <c r="C1274" s="60" t="s">
        <v>10</v>
      </c>
      <c r="D1274" s="61">
        <v>16072</v>
      </c>
      <c r="E1274" s="61"/>
      <c r="F1274" s="61">
        <v>3420</v>
      </c>
      <c r="G1274" s="63">
        <v>41685</v>
      </c>
      <c r="H1274" s="63">
        <v>41685</v>
      </c>
      <c r="I1274" s="60" t="s">
        <v>1177</v>
      </c>
      <c r="J1274" s="62">
        <v>23823.88</v>
      </c>
      <c r="K1274" s="62">
        <v>3335.35</v>
      </c>
      <c r="L1274" s="64">
        <v>27159.23</v>
      </c>
      <c r="M1274" s="82" t="str">
        <f t="shared" si="99"/>
        <v>DS</v>
      </c>
      <c r="N1274" s="82" t="s">
        <v>971</v>
      </c>
      <c r="P1274" s="75">
        <f>VLOOKUP(F1274,[1]!REGTEaflewerdatum,4,0)</f>
        <v>41685</v>
      </c>
      <c r="Q1274" s="91" t="str">
        <f t="shared" si="96"/>
        <v>ok</v>
      </c>
      <c r="T1274" s="94">
        <f t="shared" si="97"/>
        <v>41715</v>
      </c>
      <c r="U1274" s="80">
        <f t="shared" si="98"/>
        <v>30</v>
      </c>
      <c r="W1274" s="95">
        <f t="shared" si="100"/>
        <v>41721</v>
      </c>
    </row>
    <row r="1275" spans="1:23" hidden="1" x14ac:dyDescent="0.5">
      <c r="A1275" s="105">
        <v>746791</v>
      </c>
      <c r="B1275" s="63">
        <v>41691</v>
      </c>
      <c r="C1275" s="60" t="s">
        <v>10</v>
      </c>
      <c r="D1275" s="61">
        <v>16082</v>
      </c>
      <c r="E1275" s="61"/>
      <c r="F1275" s="61">
        <v>3153</v>
      </c>
      <c r="G1275" s="63">
        <v>41687</v>
      </c>
      <c r="H1275" s="63">
        <v>41686</v>
      </c>
      <c r="I1275" s="60" t="s">
        <v>1075</v>
      </c>
      <c r="J1275" s="62">
        <v>67178.27</v>
      </c>
      <c r="K1275" s="62">
        <v>6391.59</v>
      </c>
      <c r="L1275" s="64">
        <v>73569.86</v>
      </c>
      <c r="M1275" s="82" t="str">
        <f t="shared" si="99"/>
        <v>DC</v>
      </c>
      <c r="N1275" s="82" t="s">
        <v>971</v>
      </c>
      <c r="P1275" s="75">
        <f>VLOOKUP(F1275,[1]!REGTEaflewerdatum,4,0)</f>
        <v>41687</v>
      </c>
      <c r="Q1275" s="91" t="str">
        <f t="shared" si="96"/>
        <v>ok</v>
      </c>
      <c r="T1275" s="94">
        <f t="shared" si="97"/>
        <v>41706</v>
      </c>
      <c r="U1275" s="80">
        <f t="shared" si="98"/>
        <v>19</v>
      </c>
      <c r="W1275" s="95">
        <f t="shared" si="100"/>
        <v>41710</v>
      </c>
    </row>
    <row r="1276" spans="1:23" hidden="1" x14ac:dyDescent="0.5">
      <c r="A1276" s="105">
        <v>746792</v>
      </c>
      <c r="B1276" s="63">
        <v>41691</v>
      </c>
      <c r="C1276" s="60" t="s">
        <v>10</v>
      </c>
      <c r="D1276" s="61">
        <v>16081</v>
      </c>
      <c r="E1276" s="61"/>
      <c r="F1276" s="61">
        <v>3155</v>
      </c>
      <c r="G1276" s="63">
        <v>41687</v>
      </c>
      <c r="H1276" s="63">
        <v>41686</v>
      </c>
      <c r="I1276" s="60" t="s">
        <v>1075</v>
      </c>
      <c r="J1276" s="62">
        <v>1407.44</v>
      </c>
      <c r="K1276" s="62">
        <v>197.04</v>
      </c>
      <c r="L1276" s="64">
        <v>1604.48</v>
      </c>
      <c r="M1276" s="82" t="str">
        <f t="shared" si="99"/>
        <v>DC</v>
      </c>
      <c r="N1276" s="82" t="s">
        <v>971</v>
      </c>
      <c r="P1276" s="75">
        <f>VLOOKUP(F1276,[1]!REGTEaflewerdatum,4,0)</f>
        <v>41687</v>
      </c>
      <c r="Q1276" s="91" t="str">
        <f t="shared" si="96"/>
        <v>ok</v>
      </c>
      <c r="T1276" s="94">
        <f t="shared" si="97"/>
        <v>41706</v>
      </c>
      <c r="U1276" s="80">
        <f t="shared" si="98"/>
        <v>19</v>
      </c>
      <c r="W1276" s="95">
        <f t="shared" si="100"/>
        <v>41710</v>
      </c>
    </row>
    <row r="1277" spans="1:23" hidden="1" x14ac:dyDescent="0.5">
      <c r="A1277" s="105">
        <v>746793</v>
      </c>
      <c r="B1277" s="63">
        <v>41691</v>
      </c>
      <c r="C1277" s="60" t="s">
        <v>10</v>
      </c>
      <c r="D1277" s="61">
        <v>16077</v>
      </c>
      <c r="E1277" s="61"/>
      <c r="F1277" s="61">
        <v>3333</v>
      </c>
      <c r="G1277" s="63">
        <v>41687</v>
      </c>
      <c r="H1277" s="63">
        <v>41686</v>
      </c>
      <c r="I1277" s="60" t="s">
        <v>1075</v>
      </c>
      <c r="J1277" s="62">
        <v>39883.230000000003</v>
      </c>
      <c r="K1277" s="62">
        <v>4543.8999999999996</v>
      </c>
      <c r="L1277" s="64">
        <v>44427.13</v>
      </c>
      <c r="M1277" s="82" t="str">
        <f t="shared" si="99"/>
        <v>DC</v>
      </c>
      <c r="N1277" s="82" t="s">
        <v>971</v>
      </c>
      <c r="P1277" s="75">
        <f>VLOOKUP(F1277,[1]!REGTEaflewerdatum,4,0)</f>
        <v>41687</v>
      </c>
      <c r="Q1277" s="91" t="str">
        <f t="shared" ref="Q1277:Q1340" si="101">IF(P1277=G1277,"ok",G1277)</f>
        <v>ok</v>
      </c>
      <c r="T1277" s="94">
        <f t="shared" si="97"/>
        <v>41706</v>
      </c>
      <c r="U1277" s="80">
        <f t="shared" si="98"/>
        <v>19</v>
      </c>
      <c r="W1277" s="95">
        <f t="shared" si="100"/>
        <v>41710</v>
      </c>
    </row>
    <row r="1278" spans="1:23" hidden="1" x14ac:dyDescent="0.5">
      <c r="A1278" s="105">
        <v>746794</v>
      </c>
      <c r="B1278" s="63">
        <v>41691</v>
      </c>
      <c r="C1278" s="60" t="s">
        <v>10</v>
      </c>
      <c r="D1278" s="61">
        <v>16078</v>
      </c>
      <c r="E1278" s="61"/>
      <c r="F1278" s="61">
        <v>3434</v>
      </c>
      <c r="G1278" s="63">
        <v>41687</v>
      </c>
      <c r="H1278" s="63">
        <v>41686</v>
      </c>
      <c r="I1278" s="60" t="s">
        <v>1075</v>
      </c>
      <c r="J1278" s="62">
        <v>8664.7199999999993</v>
      </c>
      <c r="K1278" s="62">
        <v>501.81</v>
      </c>
      <c r="L1278" s="64">
        <v>9166.5300000000007</v>
      </c>
      <c r="M1278" s="82" t="str">
        <f t="shared" si="99"/>
        <v>DC</v>
      </c>
      <c r="N1278" s="82" t="s">
        <v>971</v>
      </c>
      <c r="P1278" s="75">
        <f>VLOOKUP(F1278,[1]!REGTEaflewerdatum,4,0)</f>
        <v>41687</v>
      </c>
      <c r="Q1278" s="91" t="str">
        <f t="shared" si="101"/>
        <v>ok</v>
      </c>
      <c r="T1278" s="94">
        <f t="shared" ref="T1278:T1341" si="102">G1278+U1278</f>
        <v>41706</v>
      </c>
      <c r="U1278" s="80">
        <f t="shared" ref="U1278:U1341" si="103">VLOOKUP(I1278,verskaffersterme,2,0)</f>
        <v>19</v>
      </c>
      <c r="W1278" s="95">
        <f t="shared" si="100"/>
        <v>41710</v>
      </c>
    </row>
    <row r="1279" spans="1:23" hidden="1" x14ac:dyDescent="0.5">
      <c r="A1279" s="105">
        <v>746795</v>
      </c>
      <c r="B1279" s="63">
        <v>41691</v>
      </c>
      <c r="C1279" s="60" t="s">
        <v>10</v>
      </c>
      <c r="D1279" s="61">
        <v>16079</v>
      </c>
      <c r="E1279" s="61"/>
      <c r="F1279" s="61">
        <v>3433</v>
      </c>
      <c r="G1279" s="63">
        <v>41687</v>
      </c>
      <c r="H1279" s="63">
        <v>41686</v>
      </c>
      <c r="I1279" s="60" t="s">
        <v>1075</v>
      </c>
      <c r="J1279" s="62">
        <v>45634.73</v>
      </c>
      <c r="K1279" s="62">
        <v>6388.97</v>
      </c>
      <c r="L1279" s="64">
        <v>52023.7</v>
      </c>
      <c r="M1279" s="82" t="str">
        <f t="shared" si="99"/>
        <v>DC</v>
      </c>
      <c r="N1279" s="82" t="s">
        <v>971</v>
      </c>
      <c r="P1279" s="75">
        <f>VLOOKUP(F1279,[1]!REGTEaflewerdatum,4,0)</f>
        <v>41687</v>
      </c>
      <c r="Q1279" s="91" t="str">
        <f t="shared" si="101"/>
        <v>ok</v>
      </c>
      <c r="T1279" s="94">
        <f t="shared" si="102"/>
        <v>41706</v>
      </c>
      <c r="U1279" s="80">
        <f t="shared" si="103"/>
        <v>19</v>
      </c>
      <c r="W1279" s="95">
        <f t="shared" si="100"/>
        <v>41710</v>
      </c>
    </row>
    <row r="1280" spans="1:23" hidden="1" x14ac:dyDescent="0.5">
      <c r="A1280" s="105">
        <v>746795</v>
      </c>
      <c r="B1280" s="63"/>
      <c r="C1280" s="60" t="s">
        <v>15</v>
      </c>
      <c r="D1280" s="61">
        <v>16095</v>
      </c>
      <c r="E1280" s="61"/>
      <c r="F1280" s="61">
        <v>3433</v>
      </c>
      <c r="G1280" s="63">
        <v>41687</v>
      </c>
      <c r="H1280" s="63">
        <v>41686</v>
      </c>
      <c r="I1280" s="60" t="s">
        <v>1075</v>
      </c>
      <c r="J1280" s="62">
        <v>-133.91999999999999</v>
      </c>
      <c r="K1280" s="62">
        <v>-18.75</v>
      </c>
      <c r="L1280" s="64">
        <v>-152.66999999999999</v>
      </c>
      <c r="M1280" s="82" t="str">
        <f t="shared" si="99"/>
        <v>DC</v>
      </c>
      <c r="P1280" s="75">
        <f>VLOOKUP(F1280,[1]!REGTEaflewerdatum,4,0)</f>
        <v>41687</v>
      </c>
      <c r="Q1280" s="91" t="str">
        <f t="shared" si="101"/>
        <v>ok</v>
      </c>
      <c r="T1280" s="94">
        <f t="shared" si="102"/>
        <v>41706</v>
      </c>
      <c r="U1280" s="80">
        <f t="shared" si="103"/>
        <v>19</v>
      </c>
      <c r="W1280" s="95">
        <f t="shared" si="100"/>
        <v>19</v>
      </c>
    </row>
    <row r="1281" spans="1:23" hidden="1" x14ac:dyDescent="0.5">
      <c r="A1281" s="105">
        <v>746796</v>
      </c>
      <c r="B1281" s="63">
        <v>41691</v>
      </c>
      <c r="C1281" s="60" t="s">
        <v>10</v>
      </c>
      <c r="D1281" s="61">
        <v>16080</v>
      </c>
      <c r="E1281" s="61"/>
      <c r="F1281" s="61">
        <v>3435</v>
      </c>
      <c r="G1281" s="63">
        <v>41687</v>
      </c>
      <c r="H1281" s="63">
        <v>41686</v>
      </c>
      <c r="I1281" s="60" t="s">
        <v>1075</v>
      </c>
      <c r="J1281" s="62">
        <v>6997.47</v>
      </c>
      <c r="K1281" s="62">
        <v>979.66</v>
      </c>
      <c r="L1281" s="64">
        <v>7977.13</v>
      </c>
      <c r="M1281" s="82" t="str">
        <f t="shared" si="99"/>
        <v>DC</v>
      </c>
      <c r="N1281" s="82" t="s">
        <v>971</v>
      </c>
      <c r="P1281" s="75">
        <f>VLOOKUP(F1281,[1]!REGTEaflewerdatum,4,0)</f>
        <v>41687</v>
      </c>
      <c r="Q1281" s="91" t="str">
        <f t="shared" si="101"/>
        <v>ok</v>
      </c>
      <c r="T1281" s="94">
        <f t="shared" si="102"/>
        <v>41706</v>
      </c>
      <c r="U1281" s="80">
        <f t="shared" si="103"/>
        <v>19</v>
      </c>
      <c r="W1281" s="95">
        <f t="shared" si="100"/>
        <v>41710</v>
      </c>
    </row>
    <row r="1282" spans="1:23" hidden="1" x14ac:dyDescent="0.5">
      <c r="A1282" s="105">
        <v>746797</v>
      </c>
      <c r="B1282" s="63">
        <v>41691</v>
      </c>
      <c r="C1282" s="60" t="s">
        <v>10</v>
      </c>
      <c r="D1282" s="61">
        <v>16083</v>
      </c>
      <c r="E1282" s="61"/>
      <c r="F1282" s="61">
        <v>3153</v>
      </c>
      <c r="G1282" s="63">
        <v>41687</v>
      </c>
      <c r="H1282" s="63">
        <v>41686</v>
      </c>
      <c r="I1282" s="60" t="s">
        <v>1075</v>
      </c>
      <c r="J1282" s="62">
        <v>926.84</v>
      </c>
      <c r="K1282" s="62">
        <v>129.76</v>
      </c>
      <c r="L1282" s="64">
        <v>1056.5999999999999</v>
      </c>
      <c r="M1282" s="82" t="str">
        <f t="shared" ref="M1282:M1345" si="104">VLOOKUP(I1282,KODE,3,0)</f>
        <v>DC</v>
      </c>
      <c r="N1282" s="82" t="s">
        <v>971</v>
      </c>
      <c r="P1282" s="75">
        <f>VLOOKUP(F1282,[1]!REGTEaflewerdatum,4,0)</f>
        <v>41687</v>
      </c>
      <c r="Q1282" s="91" t="str">
        <f t="shared" si="101"/>
        <v>ok</v>
      </c>
      <c r="T1282" s="94">
        <f t="shared" si="102"/>
        <v>41706</v>
      </c>
      <c r="U1282" s="80">
        <f t="shared" si="103"/>
        <v>19</v>
      </c>
      <c r="W1282" s="95">
        <f t="shared" si="100"/>
        <v>41710</v>
      </c>
    </row>
    <row r="1283" spans="1:23" hidden="1" x14ac:dyDescent="0.5">
      <c r="A1283" s="105">
        <v>746798</v>
      </c>
      <c r="B1283" s="63">
        <v>41691</v>
      </c>
      <c r="C1283" s="60" t="s">
        <v>10</v>
      </c>
      <c r="D1283" s="61">
        <v>16084</v>
      </c>
      <c r="E1283" s="61"/>
      <c r="F1283" s="61">
        <v>3132</v>
      </c>
      <c r="G1283" s="63">
        <v>41687</v>
      </c>
      <c r="H1283" s="63">
        <v>41686</v>
      </c>
      <c r="I1283" s="60" t="s">
        <v>1075</v>
      </c>
      <c r="J1283" s="62">
        <v>926.84</v>
      </c>
      <c r="K1283" s="62">
        <v>129.76</v>
      </c>
      <c r="L1283" s="64">
        <v>1056.5999999999999</v>
      </c>
      <c r="M1283" s="82" t="str">
        <f t="shared" si="104"/>
        <v>DC</v>
      </c>
      <c r="N1283" s="82" t="s">
        <v>971</v>
      </c>
      <c r="P1283" s="75">
        <f>VLOOKUP(F1283,[1]!REGTEaflewerdatum,4,0)</f>
        <v>41680</v>
      </c>
      <c r="Q1283" s="91">
        <f t="shared" si="101"/>
        <v>41687</v>
      </c>
      <c r="T1283" s="94">
        <f t="shared" si="102"/>
        <v>41706</v>
      </c>
      <c r="U1283" s="80">
        <f t="shared" si="103"/>
        <v>19</v>
      </c>
      <c r="W1283" s="95">
        <f t="shared" si="100"/>
        <v>41710</v>
      </c>
    </row>
    <row r="1284" spans="1:23" hidden="1" x14ac:dyDescent="0.5">
      <c r="A1284" s="105">
        <v>746799</v>
      </c>
      <c r="B1284" s="63">
        <v>41691</v>
      </c>
      <c r="C1284" s="60" t="s">
        <v>10</v>
      </c>
      <c r="D1284" s="61">
        <v>16085</v>
      </c>
      <c r="E1284" s="61"/>
      <c r="F1284" s="61">
        <v>3153</v>
      </c>
      <c r="G1284" s="63">
        <v>41687</v>
      </c>
      <c r="H1284" s="63">
        <v>41686</v>
      </c>
      <c r="I1284" s="60" t="s">
        <v>1075</v>
      </c>
      <c r="J1284" s="62">
        <v>8440.33</v>
      </c>
      <c r="K1284" s="62">
        <v>1144.21</v>
      </c>
      <c r="L1284" s="64">
        <v>9584.5400000000009</v>
      </c>
      <c r="M1284" s="82" t="str">
        <f t="shared" si="104"/>
        <v>DC</v>
      </c>
      <c r="N1284" s="82" t="s">
        <v>971</v>
      </c>
      <c r="P1284" s="75">
        <f>VLOOKUP(F1284,[1]!REGTEaflewerdatum,4,0)</f>
        <v>41687</v>
      </c>
      <c r="Q1284" s="91" t="str">
        <f t="shared" si="101"/>
        <v>ok</v>
      </c>
      <c r="T1284" s="94">
        <f t="shared" si="102"/>
        <v>41706</v>
      </c>
      <c r="U1284" s="80">
        <f t="shared" si="103"/>
        <v>19</v>
      </c>
      <c r="W1284" s="95">
        <f t="shared" si="100"/>
        <v>41710</v>
      </c>
    </row>
    <row r="1285" spans="1:23" hidden="1" x14ac:dyDescent="0.5">
      <c r="A1285" s="105">
        <v>746800</v>
      </c>
      <c r="B1285" s="63">
        <v>41691</v>
      </c>
      <c r="C1285" s="60" t="s">
        <v>10</v>
      </c>
      <c r="D1285" s="61">
        <v>16086</v>
      </c>
      <c r="E1285" s="61"/>
      <c r="F1285" s="61">
        <v>3333</v>
      </c>
      <c r="G1285" s="63">
        <v>41687</v>
      </c>
      <c r="H1285" s="63">
        <v>41686</v>
      </c>
      <c r="I1285" s="60" t="s">
        <v>1075</v>
      </c>
      <c r="J1285" s="62">
        <v>17298.88</v>
      </c>
      <c r="K1285" s="62">
        <v>2179.73</v>
      </c>
      <c r="L1285" s="64">
        <v>19478.61</v>
      </c>
      <c r="M1285" s="82" t="str">
        <f t="shared" si="104"/>
        <v>DC</v>
      </c>
      <c r="N1285" s="82" t="s">
        <v>971</v>
      </c>
      <c r="P1285" s="75">
        <f>VLOOKUP(F1285,[1]!REGTEaflewerdatum,4,0)</f>
        <v>41687</v>
      </c>
      <c r="Q1285" s="91" t="str">
        <f t="shared" si="101"/>
        <v>ok</v>
      </c>
      <c r="T1285" s="94">
        <f t="shared" si="102"/>
        <v>41706</v>
      </c>
      <c r="U1285" s="80">
        <f t="shared" si="103"/>
        <v>19</v>
      </c>
      <c r="W1285" s="95">
        <f t="shared" si="100"/>
        <v>41710</v>
      </c>
    </row>
    <row r="1286" spans="1:23" hidden="1" x14ac:dyDescent="0.5">
      <c r="A1286" s="105">
        <v>746801</v>
      </c>
      <c r="B1286" s="63">
        <v>41691</v>
      </c>
      <c r="C1286" s="60" t="s">
        <v>10</v>
      </c>
      <c r="D1286" s="61">
        <v>16087</v>
      </c>
      <c r="E1286" s="61"/>
      <c r="F1286" s="61">
        <v>3436</v>
      </c>
      <c r="G1286" s="63">
        <v>41687</v>
      </c>
      <c r="H1286" s="63">
        <v>41686</v>
      </c>
      <c r="I1286" s="60" t="s">
        <v>1075</v>
      </c>
      <c r="J1286" s="62">
        <v>16143.75</v>
      </c>
      <c r="K1286" s="62">
        <v>2260.13</v>
      </c>
      <c r="L1286" s="64">
        <v>18403.88</v>
      </c>
      <c r="M1286" s="82" t="str">
        <f t="shared" si="104"/>
        <v>DC</v>
      </c>
      <c r="N1286" s="82" t="s">
        <v>971</v>
      </c>
      <c r="P1286" s="75">
        <f>VLOOKUP(F1286,[1]!REGTEaflewerdatum,4,0)</f>
        <v>41687</v>
      </c>
      <c r="Q1286" s="91" t="str">
        <f t="shared" si="101"/>
        <v>ok</v>
      </c>
      <c r="T1286" s="94">
        <f t="shared" si="102"/>
        <v>41706</v>
      </c>
      <c r="U1286" s="80">
        <f t="shared" si="103"/>
        <v>19</v>
      </c>
      <c r="W1286" s="95">
        <f t="shared" si="100"/>
        <v>41710</v>
      </c>
    </row>
    <row r="1287" spans="1:23" hidden="1" x14ac:dyDescent="0.5">
      <c r="A1287" s="105">
        <v>746801</v>
      </c>
      <c r="B1287" s="63"/>
      <c r="C1287" s="60" t="s">
        <v>15</v>
      </c>
      <c r="D1287" s="61">
        <v>16094</v>
      </c>
      <c r="E1287" s="61"/>
      <c r="F1287" s="61">
        <v>3436</v>
      </c>
      <c r="G1287" s="63">
        <v>41687</v>
      </c>
      <c r="H1287" s="63">
        <v>41686</v>
      </c>
      <c r="I1287" s="60" t="s">
        <v>1075</v>
      </c>
      <c r="J1287" s="62">
        <v>-1537.5</v>
      </c>
      <c r="K1287" s="62">
        <v>-215.25</v>
      </c>
      <c r="L1287" s="64">
        <v>-1752.75</v>
      </c>
      <c r="M1287" s="82" t="str">
        <f t="shared" si="104"/>
        <v>DC</v>
      </c>
      <c r="P1287" s="75">
        <f>VLOOKUP(F1287,[1]!REGTEaflewerdatum,4,0)</f>
        <v>41687</v>
      </c>
      <c r="Q1287" s="91" t="str">
        <f t="shared" si="101"/>
        <v>ok</v>
      </c>
      <c r="T1287" s="94">
        <f t="shared" si="102"/>
        <v>41706</v>
      </c>
      <c r="U1287" s="80">
        <f t="shared" si="103"/>
        <v>19</v>
      </c>
      <c r="W1287" s="95">
        <f t="shared" si="100"/>
        <v>19</v>
      </c>
    </row>
    <row r="1288" spans="1:23" hidden="1" x14ac:dyDescent="0.5">
      <c r="A1288" s="105">
        <v>746802</v>
      </c>
      <c r="B1288" s="63">
        <v>41691</v>
      </c>
      <c r="C1288" s="60" t="s">
        <v>10</v>
      </c>
      <c r="D1288" s="61">
        <v>16088</v>
      </c>
      <c r="E1288" s="61"/>
      <c r="F1288" s="61">
        <v>3426</v>
      </c>
      <c r="G1288" s="63">
        <v>41687</v>
      </c>
      <c r="H1288" s="63">
        <v>41686</v>
      </c>
      <c r="I1288" s="60" t="s">
        <v>1075</v>
      </c>
      <c r="J1288" s="62">
        <v>15710.02</v>
      </c>
      <c r="K1288" s="62">
        <v>1920.24</v>
      </c>
      <c r="L1288" s="64">
        <v>17630.259999999998</v>
      </c>
      <c r="M1288" s="82" t="str">
        <f t="shared" si="104"/>
        <v>DC</v>
      </c>
      <c r="N1288" s="82" t="s">
        <v>971</v>
      </c>
      <c r="P1288" s="75">
        <f>VLOOKUP(F1288,[1]!REGTEaflewerdatum,4,0)</f>
        <v>41687</v>
      </c>
      <c r="Q1288" s="91" t="str">
        <f t="shared" si="101"/>
        <v>ok</v>
      </c>
      <c r="T1288" s="94">
        <f t="shared" si="102"/>
        <v>41706</v>
      </c>
      <c r="U1288" s="80">
        <f t="shared" si="103"/>
        <v>19</v>
      </c>
      <c r="W1288" s="95">
        <f t="shared" si="100"/>
        <v>41710</v>
      </c>
    </row>
    <row r="1289" spans="1:23" hidden="1" x14ac:dyDescent="0.5">
      <c r="A1289" s="105">
        <v>746803</v>
      </c>
      <c r="B1289" s="63">
        <v>41691</v>
      </c>
      <c r="C1289" s="60" t="s">
        <v>10</v>
      </c>
      <c r="D1289" s="61">
        <v>16089</v>
      </c>
      <c r="E1289" s="61"/>
      <c r="F1289" s="61">
        <v>3427</v>
      </c>
      <c r="G1289" s="63">
        <v>41687</v>
      </c>
      <c r="H1289" s="63">
        <v>41686</v>
      </c>
      <c r="I1289" s="60" t="s">
        <v>1075</v>
      </c>
      <c r="J1289" s="62">
        <v>3603</v>
      </c>
      <c r="K1289" s="62">
        <v>0</v>
      </c>
      <c r="L1289" s="64">
        <v>3603</v>
      </c>
      <c r="M1289" s="82" t="str">
        <f t="shared" si="104"/>
        <v>DC</v>
      </c>
      <c r="N1289" s="82" t="s">
        <v>971</v>
      </c>
      <c r="P1289" s="75">
        <f>VLOOKUP(F1289,[1]!REGTEaflewerdatum,4,0)</f>
        <v>41687</v>
      </c>
      <c r="Q1289" s="91" t="str">
        <f t="shared" si="101"/>
        <v>ok</v>
      </c>
      <c r="T1289" s="94">
        <f t="shared" si="102"/>
        <v>41706</v>
      </c>
      <c r="U1289" s="80">
        <f t="shared" si="103"/>
        <v>19</v>
      </c>
      <c r="W1289" s="95">
        <f t="shared" si="100"/>
        <v>41710</v>
      </c>
    </row>
    <row r="1290" spans="1:23" hidden="1" x14ac:dyDescent="0.5">
      <c r="A1290" s="105">
        <v>746804</v>
      </c>
      <c r="B1290" s="63">
        <v>41691</v>
      </c>
      <c r="C1290" s="60" t="s">
        <v>10</v>
      </c>
      <c r="D1290" s="61">
        <v>16090</v>
      </c>
      <c r="E1290" s="61"/>
      <c r="F1290" s="61">
        <v>3426</v>
      </c>
      <c r="G1290" s="63">
        <v>41687</v>
      </c>
      <c r="H1290" s="63">
        <v>41686</v>
      </c>
      <c r="I1290" s="60" t="s">
        <v>1075</v>
      </c>
      <c r="J1290" s="62">
        <v>3348.28</v>
      </c>
      <c r="K1290" s="62">
        <v>170.64</v>
      </c>
      <c r="L1290" s="64">
        <v>3518.92</v>
      </c>
      <c r="M1290" s="82" t="str">
        <f t="shared" si="104"/>
        <v>DC</v>
      </c>
      <c r="N1290" s="82" t="s">
        <v>971</v>
      </c>
      <c r="P1290" s="75">
        <f>VLOOKUP(F1290,[1]!REGTEaflewerdatum,4,0)</f>
        <v>41687</v>
      </c>
      <c r="Q1290" s="91" t="str">
        <f t="shared" si="101"/>
        <v>ok</v>
      </c>
      <c r="T1290" s="94">
        <f t="shared" si="102"/>
        <v>41706</v>
      </c>
      <c r="U1290" s="80">
        <f t="shared" si="103"/>
        <v>19</v>
      </c>
      <c r="W1290" s="95">
        <f t="shared" si="100"/>
        <v>41710</v>
      </c>
    </row>
    <row r="1291" spans="1:23" hidden="1" x14ac:dyDescent="0.5">
      <c r="A1291" s="105">
        <v>746805</v>
      </c>
      <c r="B1291" s="63">
        <v>41691</v>
      </c>
      <c r="C1291" s="60" t="s">
        <v>10</v>
      </c>
      <c r="D1291" s="61">
        <v>16091</v>
      </c>
      <c r="E1291" s="61"/>
      <c r="F1291" s="61">
        <v>3427</v>
      </c>
      <c r="G1291" s="63">
        <v>41687</v>
      </c>
      <c r="H1291" s="63">
        <v>41686</v>
      </c>
      <c r="I1291" s="60" t="s">
        <v>1075</v>
      </c>
      <c r="J1291" s="62">
        <v>6194.06</v>
      </c>
      <c r="K1291" s="62">
        <v>0</v>
      </c>
      <c r="L1291" s="64">
        <v>6194.06</v>
      </c>
      <c r="M1291" s="82" t="str">
        <f t="shared" si="104"/>
        <v>DC</v>
      </c>
      <c r="N1291" s="82" t="s">
        <v>971</v>
      </c>
      <c r="P1291" s="75">
        <f>VLOOKUP(F1291,[1]!REGTEaflewerdatum,4,0)</f>
        <v>41687</v>
      </c>
      <c r="Q1291" s="91" t="str">
        <f t="shared" si="101"/>
        <v>ok</v>
      </c>
      <c r="T1291" s="94">
        <f t="shared" si="102"/>
        <v>41706</v>
      </c>
      <c r="U1291" s="80">
        <f t="shared" si="103"/>
        <v>19</v>
      </c>
      <c r="W1291" s="95">
        <f t="shared" si="100"/>
        <v>41710</v>
      </c>
    </row>
    <row r="1292" spans="1:23" hidden="1" x14ac:dyDescent="0.5">
      <c r="A1292" s="105">
        <v>746806</v>
      </c>
      <c r="B1292" s="63">
        <v>41691</v>
      </c>
      <c r="C1292" s="60" t="s">
        <v>10</v>
      </c>
      <c r="D1292" s="61">
        <v>16092</v>
      </c>
      <c r="E1292" s="61"/>
      <c r="F1292" s="61">
        <v>2714</v>
      </c>
      <c r="G1292" s="63">
        <v>41687</v>
      </c>
      <c r="H1292" s="63">
        <v>41686</v>
      </c>
      <c r="I1292" s="60" t="s">
        <v>1075</v>
      </c>
      <c r="J1292" s="62">
        <v>94.68</v>
      </c>
      <c r="K1292" s="62">
        <v>13.26</v>
      </c>
      <c r="L1292" s="64">
        <v>107.94</v>
      </c>
      <c r="M1292" s="82" t="str">
        <f t="shared" si="104"/>
        <v>DC</v>
      </c>
      <c r="N1292" s="82" t="s">
        <v>971</v>
      </c>
      <c r="P1292" s="75">
        <f>VLOOKUP(F1292,[1]!REGTEaflewerdatum,4,0)</f>
        <v>41579</v>
      </c>
      <c r="Q1292" s="91">
        <f t="shared" si="101"/>
        <v>41687</v>
      </c>
      <c r="T1292" s="94">
        <f t="shared" si="102"/>
        <v>41706</v>
      </c>
      <c r="U1292" s="80">
        <f t="shared" si="103"/>
        <v>19</v>
      </c>
      <c r="W1292" s="95">
        <f t="shared" ref="W1292:W1355" si="105">B1292+U1292</f>
        <v>41710</v>
      </c>
    </row>
    <row r="1293" spans="1:23" hidden="1" x14ac:dyDescent="0.5">
      <c r="A1293" s="105">
        <v>746807</v>
      </c>
      <c r="B1293" s="63">
        <v>41691</v>
      </c>
      <c r="C1293" s="60" t="s">
        <v>10</v>
      </c>
      <c r="D1293" s="61">
        <v>16093</v>
      </c>
      <c r="E1293" s="61"/>
      <c r="F1293" s="61">
        <v>2713</v>
      </c>
      <c r="G1293" s="63">
        <v>41687</v>
      </c>
      <c r="H1293" s="63">
        <v>41686</v>
      </c>
      <c r="I1293" s="60" t="s">
        <v>1075</v>
      </c>
      <c r="J1293" s="62">
        <v>2115</v>
      </c>
      <c r="K1293" s="62">
        <v>296.10000000000002</v>
      </c>
      <c r="L1293" s="64">
        <v>2411.1</v>
      </c>
      <c r="M1293" s="82" t="str">
        <f t="shared" si="104"/>
        <v>DC</v>
      </c>
      <c r="N1293" s="82" t="s">
        <v>971</v>
      </c>
      <c r="P1293" s="75">
        <f>VLOOKUP(F1293,[1]!REGTEaflewerdatum,4,0)</f>
        <v>41579</v>
      </c>
      <c r="Q1293" s="91">
        <f t="shared" si="101"/>
        <v>41687</v>
      </c>
      <c r="T1293" s="94">
        <f t="shared" si="102"/>
        <v>41706</v>
      </c>
      <c r="U1293" s="80">
        <f t="shared" si="103"/>
        <v>19</v>
      </c>
      <c r="W1293" s="95">
        <f t="shared" si="105"/>
        <v>41710</v>
      </c>
    </row>
    <row r="1294" spans="1:23" hidden="1" x14ac:dyDescent="0.5">
      <c r="A1294" s="105" t="s">
        <v>1289</v>
      </c>
      <c r="B1294" s="63"/>
      <c r="C1294" s="60" t="s">
        <v>10</v>
      </c>
      <c r="D1294" s="61">
        <v>16110</v>
      </c>
      <c r="E1294" s="61"/>
      <c r="F1294" s="61">
        <v>3453</v>
      </c>
      <c r="G1294" s="63">
        <v>41687</v>
      </c>
      <c r="H1294" s="63">
        <v>41687</v>
      </c>
      <c r="I1294" s="60" t="s">
        <v>1121</v>
      </c>
      <c r="J1294" s="62">
        <v>1933.1</v>
      </c>
      <c r="K1294" s="62">
        <v>0</v>
      </c>
      <c r="L1294" s="64">
        <v>1933.1</v>
      </c>
      <c r="M1294" s="82" t="str">
        <f t="shared" si="104"/>
        <v>DI</v>
      </c>
      <c r="N1294" s="82" t="s">
        <v>971</v>
      </c>
      <c r="P1294" s="75">
        <f>VLOOKUP(F1294,[1]!REGTEaflewerdatum,4,0)</f>
        <v>41687</v>
      </c>
      <c r="Q1294" s="91" t="str">
        <f t="shared" si="101"/>
        <v>ok</v>
      </c>
      <c r="R1294" s="92" t="s">
        <v>329</v>
      </c>
      <c r="S1294" s="93">
        <f>G1294</f>
        <v>41687</v>
      </c>
      <c r="T1294" s="94">
        <f t="shared" si="102"/>
        <v>41694</v>
      </c>
      <c r="U1294" s="80">
        <f t="shared" si="103"/>
        <v>7</v>
      </c>
      <c r="W1294" s="95">
        <f t="shared" si="105"/>
        <v>7</v>
      </c>
    </row>
    <row r="1295" spans="1:23" hidden="1" x14ac:dyDescent="0.5">
      <c r="A1295" s="105" t="s">
        <v>1290</v>
      </c>
      <c r="B1295" s="63"/>
      <c r="C1295" s="60" t="s">
        <v>10</v>
      </c>
      <c r="D1295" s="61">
        <v>16106</v>
      </c>
      <c r="E1295" s="61"/>
      <c r="F1295" s="61">
        <v>3447</v>
      </c>
      <c r="G1295" s="63">
        <v>41687</v>
      </c>
      <c r="H1295" s="63">
        <v>41687</v>
      </c>
      <c r="I1295" s="60" t="s">
        <v>1173</v>
      </c>
      <c r="J1295" s="62">
        <v>250</v>
      </c>
      <c r="K1295" s="62">
        <v>0</v>
      </c>
      <c r="L1295" s="64">
        <v>250</v>
      </c>
      <c r="M1295" s="82" t="str">
        <f t="shared" si="104"/>
        <v>DI</v>
      </c>
      <c r="N1295" s="82" t="s">
        <v>971</v>
      </c>
      <c r="P1295" s="75">
        <f>VLOOKUP(F1295,[1]!REGTEaflewerdatum,4,0)</f>
        <v>41687</v>
      </c>
      <c r="Q1295" s="91" t="str">
        <f t="shared" si="101"/>
        <v>ok</v>
      </c>
      <c r="R1295" s="92" t="s">
        <v>327</v>
      </c>
      <c r="S1295" s="93">
        <v>41717</v>
      </c>
      <c r="T1295" s="94">
        <f t="shared" si="102"/>
        <v>41688</v>
      </c>
      <c r="U1295" s="80">
        <f t="shared" si="103"/>
        <v>1</v>
      </c>
      <c r="W1295" s="95">
        <f t="shared" si="105"/>
        <v>1</v>
      </c>
    </row>
    <row r="1296" spans="1:23" x14ac:dyDescent="0.5">
      <c r="A1296" s="105">
        <v>68662</v>
      </c>
      <c r="B1296" s="63">
        <v>41698</v>
      </c>
      <c r="C1296" s="60" t="s">
        <v>10</v>
      </c>
      <c r="D1296" s="61">
        <v>16109</v>
      </c>
      <c r="E1296" s="61"/>
      <c r="F1296" s="61">
        <v>3354</v>
      </c>
      <c r="G1296" s="63">
        <v>41687</v>
      </c>
      <c r="H1296" s="63">
        <v>41687</v>
      </c>
      <c r="I1296" s="60" t="s">
        <v>1116</v>
      </c>
      <c r="J1296" s="62">
        <v>352.8</v>
      </c>
      <c r="K1296" s="62">
        <v>13.1</v>
      </c>
      <c r="L1296" s="64">
        <v>365.9</v>
      </c>
      <c r="M1296" s="82" t="str">
        <f t="shared" si="104"/>
        <v>DS</v>
      </c>
      <c r="N1296" s="82" t="s">
        <v>971</v>
      </c>
      <c r="P1296" s="75">
        <f>VLOOKUP(F1296,[1]!REGTEaflewerdatum,4,0)</f>
        <v>41694</v>
      </c>
      <c r="Q1296" s="91">
        <f t="shared" si="101"/>
        <v>41687</v>
      </c>
      <c r="T1296" s="94">
        <f t="shared" si="102"/>
        <v>41717</v>
      </c>
      <c r="U1296" s="80">
        <f t="shared" si="103"/>
        <v>30</v>
      </c>
      <c r="W1296" s="95">
        <f t="shared" si="105"/>
        <v>41728</v>
      </c>
    </row>
    <row r="1297" spans="1:23" x14ac:dyDescent="0.5">
      <c r="A1297" s="135">
        <v>1210731631</v>
      </c>
      <c r="B1297" s="63">
        <v>41698</v>
      </c>
      <c r="C1297" s="60" t="s">
        <v>10</v>
      </c>
      <c r="D1297" s="61">
        <v>16104</v>
      </c>
      <c r="E1297" s="61"/>
      <c r="F1297" s="61">
        <v>3432</v>
      </c>
      <c r="G1297" s="63">
        <v>41687</v>
      </c>
      <c r="H1297" s="63">
        <v>41687</v>
      </c>
      <c r="I1297" s="60" t="s">
        <v>1105</v>
      </c>
      <c r="J1297" s="62">
        <v>33822.68</v>
      </c>
      <c r="K1297" s="62">
        <v>4735.18</v>
      </c>
      <c r="L1297" s="64">
        <v>38557.86</v>
      </c>
      <c r="M1297" s="82" t="str">
        <f t="shared" si="104"/>
        <v>DS</v>
      </c>
      <c r="N1297" s="82" t="s">
        <v>971</v>
      </c>
      <c r="P1297" s="75">
        <f>VLOOKUP(F1297,[1]!REGTEaflewerdatum,4,0)</f>
        <v>41687</v>
      </c>
      <c r="Q1297" s="91" t="str">
        <f t="shared" si="101"/>
        <v>ok</v>
      </c>
      <c r="T1297" s="94">
        <f t="shared" si="102"/>
        <v>41717</v>
      </c>
      <c r="U1297" s="80">
        <f t="shared" si="103"/>
        <v>30</v>
      </c>
      <c r="W1297" s="95">
        <f t="shared" si="105"/>
        <v>41728</v>
      </c>
    </row>
    <row r="1298" spans="1:23" x14ac:dyDescent="0.5">
      <c r="A1298" s="135">
        <v>1210731631</v>
      </c>
      <c r="B1298" s="63">
        <v>41698</v>
      </c>
      <c r="C1298" s="60" t="s">
        <v>15</v>
      </c>
      <c r="D1298" s="61">
        <v>16123</v>
      </c>
      <c r="E1298" s="61"/>
      <c r="F1298" s="61">
        <v>741182</v>
      </c>
      <c r="G1298" s="63">
        <v>41687</v>
      </c>
      <c r="H1298" s="63">
        <v>41687</v>
      </c>
      <c r="I1298" s="60" t="s">
        <v>1105</v>
      </c>
      <c r="J1298" s="62">
        <v>-117.82</v>
      </c>
      <c r="K1298" s="62">
        <v>-16.489999999999998</v>
      </c>
      <c r="L1298" s="64">
        <v>-134.31</v>
      </c>
      <c r="M1298" s="82" t="str">
        <f t="shared" si="104"/>
        <v>DS</v>
      </c>
      <c r="P1298" s="75" t="e">
        <f>VLOOKUP(F1298,[1]!REGTEaflewerdatum,4,0)</f>
        <v>#N/A</v>
      </c>
      <c r="Q1298" s="91" t="e">
        <f t="shared" si="101"/>
        <v>#N/A</v>
      </c>
      <c r="T1298" s="94">
        <f t="shared" si="102"/>
        <v>41717</v>
      </c>
      <c r="U1298" s="80">
        <f t="shared" si="103"/>
        <v>30</v>
      </c>
      <c r="W1298" s="95">
        <f t="shared" si="105"/>
        <v>41728</v>
      </c>
    </row>
    <row r="1299" spans="1:23" x14ac:dyDescent="0.5">
      <c r="A1299" s="135">
        <v>1210731631</v>
      </c>
      <c r="B1299" s="63">
        <v>41698</v>
      </c>
      <c r="C1299" s="60" t="s">
        <v>15</v>
      </c>
      <c r="D1299" s="61">
        <v>16124</v>
      </c>
      <c r="E1299" s="61"/>
      <c r="F1299" s="61">
        <v>741183</v>
      </c>
      <c r="G1299" s="63">
        <v>41687</v>
      </c>
      <c r="H1299" s="63">
        <v>41687</v>
      </c>
      <c r="I1299" s="60" t="s">
        <v>1105</v>
      </c>
      <c r="J1299" s="62">
        <v>-365.05</v>
      </c>
      <c r="K1299" s="62">
        <v>-51.11</v>
      </c>
      <c r="L1299" s="64">
        <v>-416.16</v>
      </c>
      <c r="M1299" s="82" t="str">
        <f t="shared" si="104"/>
        <v>DS</v>
      </c>
      <c r="P1299" s="75" t="e">
        <f>VLOOKUP(F1299,[1]!REGTEaflewerdatum,4,0)</f>
        <v>#N/A</v>
      </c>
      <c r="Q1299" s="91" t="e">
        <f t="shared" si="101"/>
        <v>#N/A</v>
      </c>
      <c r="T1299" s="94">
        <f t="shared" si="102"/>
        <v>41717</v>
      </c>
      <c r="U1299" s="80">
        <f t="shared" si="103"/>
        <v>30</v>
      </c>
      <c r="W1299" s="95">
        <f t="shared" si="105"/>
        <v>41728</v>
      </c>
    </row>
    <row r="1300" spans="1:23" x14ac:dyDescent="0.5">
      <c r="A1300" s="135">
        <v>1210731631</v>
      </c>
      <c r="B1300" s="63">
        <v>41698</v>
      </c>
      <c r="C1300" s="60" t="s">
        <v>15</v>
      </c>
      <c r="D1300" s="61">
        <v>16130</v>
      </c>
      <c r="E1300" s="61"/>
      <c r="F1300" s="61">
        <v>741186</v>
      </c>
      <c r="G1300" s="63">
        <v>41687</v>
      </c>
      <c r="H1300" s="63">
        <v>41687</v>
      </c>
      <c r="I1300" s="60" t="s">
        <v>1105</v>
      </c>
      <c r="J1300" s="62">
        <v>-1780</v>
      </c>
      <c r="K1300" s="62">
        <v>-249.2</v>
      </c>
      <c r="L1300" s="64">
        <v>-2029.2</v>
      </c>
      <c r="M1300" s="82" t="str">
        <f t="shared" si="104"/>
        <v>DS</v>
      </c>
      <c r="P1300" s="75" t="e">
        <f>VLOOKUP(F1300,[1]!REGTEaflewerdatum,4,0)</f>
        <v>#N/A</v>
      </c>
      <c r="Q1300" s="91" t="e">
        <f t="shared" si="101"/>
        <v>#N/A</v>
      </c>
      <c r="T1300" s="94">
        <f t="shared" si="102"/>
        <v>41717</v>
      </c>
      <c r="U1300" s="80">
        <f t="shared" si="103"/>
        <v>30</v>
      </c>
      <c r="W1300" s="95">
        <f t="shared" si="105"/>
        <v>41728</v>
      </c>
    </row>
    <row r="1301" spans="1:23" x14ac:dyDescent="0.5">
      <c r="A1301" s="105">
        <v>1171559</v>
      </c>
      <c r="B1301" s="63">
        <v>41705</v>
      </c>
      <c r="C1301" s="60" t="s">
        <v>10</v>
      </c>
      <c r="D1301" s="61">
        <v>16105</v>
      </c>
      <c r="E1301" s="61"/>
      <c r="F1301" s="61">
        <v>3454</v>
      </c>
      <c r="G1301" s="63">
        <v>41687</v>
      </c>
      <c r="H1301" s="63">
        <v>41687</v>
      </c>
      <c r="I1301" s="60" t="s">
        <v>1112</v>
      </c>
      <c r="J1301" s="62">
        <v>1316.32</v>
      </c>
      <c r="K1301" s="62">
        <v>184.28</v>
      </c>
      <c r="L1301" s="64">
        <v>1500.6</v>
      </c>
      <c r="M1301" s="82" t="str">
        <f t="shared" si="104"/>
        <v>DS</v>
      </c>
      <c r="N1301" s="82" t="s">
        <v>971</v>
      </c>
      <c r="P1301" s="75">
        <f>VLOOKUP(F1301,[1]!REGTEaflewerdatum,4,0)</f>
        <v>41687</v>
      </c>
      <c r="Q1301" s="91" t="str">
        <f t="shared" si="101"/>
        <v>ok</v>
      </c>
      <c r="T1301" s="94">
        <f t="shared" si="102"/>
        <v>41717</v>
      </c>
      <c r="U1301" s="80">
        <f t="shared" si="103"/>
        <v>30</v>
      </c>
      <c r="W1301" s="95">
        <f t="shared" si="105"/>
        <v>41735</v>
      </c>
    </row>
    <row r="1302" spans="1:23" hidden="1" x14ac:dyDescent="0.5">
      <c r="A1302" s="105" t="s">
        <v>1291</v>
      </c>
      <c r="B1302" s="63"/>
      <c r="C1302" s="60" t="s">
        <v>10</v>
      </c>
      <c r="D1302" s="61">
        <v>16111</v>
      </c>
      <c r="E1302" s="61"/>
      <c r="F1302" s="61">
        <v>3458</v>
      </c>
      <c r="G1302" s="63">
        <v>41688</v>
      </c>
      <c r="H1302" s="63">
        <v>41688</v>
      </c>
      <c r="I1302" s="60" t="s">
        <v>1154</v>
      </c>
      <c r="J1302" s="62">
        <v>2215</v>
      </c>
      <c r="K1302" s="62">
        <v>0</v>
      </c>
      <c r="L1302" s="64">
        <v>2215</v>
      </c>
      <c r="M1302" s="82" t="str">
        <f t="shared" si="104"/>
        <v>DI</v>
      </c>
      <c r="N1302" s="82" t="s">
        <v>971</v>
      </c>
      <c r="P1302" s="75">
        <f>VLOOKUP(F1302,[1]!REGTEaflewerdatum,4,0)</f>
        <v>41688</v>
      </c>
      <c r="Q1302" s="91" t="str">
        <f t="shared" si="101"/>
        <v>ok</v>
      </c>
      <c r="R1302" s="92" t="s">
        <v>329</v>
      </c>
      <c r="S1302" s="93">
        <f>G1302</f>
        <v>41688</v>
      </c>
      <c r="T1302" s="94">
        <f t="shared" si="102"/>
        <v>41690</v>
      </c>
      <c r="U1302" s="80">
        <f t="shared" si="103"/>
        <v>2</v>
      </c>
      <c r="W1302" s="95">
        <f t="shared" si="105"/>
        <v>2</v>
      </c>
    </row>
    <row r="1303" spans="1:23" hidden="1" x14ac:dyDescent="0.5">
      <c r="A1303" s="105" t="s">
        <v>1292</v>
      </c>
      <c r="B1303" s="63"/>
      <c r="C1303" s="60" t="s">
        <v>10</v>
      </c>
      <c r="D1303" s="61">
        <v>16112</v>
      </c>
      <c r="E1303" s="61"/>
      <c r="F1303" s="61">
        <v>3451</v>
      </c>
      <c r="G1303" s="63">
        <v>41688</v>
      </c>
      <c r="H1303" s="63">
        <v>41688</v>
      </c>
      <c r="I1303" s="60" t="s">
        <v>1160</v>
      </c>
      <c r="J1303" s="62">
        <v>2855</v>
      </c>
      <c r="K1303" s="62">
        <v>0</v>
      </c>
      <c r="L1303" s="64">
        <v>2855</v>
      </c>
      <c r="M1303" s="82" t="str">
        <f t="shared" si="104"/>
        <v>DI</v>
      </c>
      <c r="N1303" s="82" t="s">
        <v>971</v>
      </c>
      <c r="P1303" s="75">
        <f>VLOOKUP(F1303,[1]!REGTEaflewerdatum,4,0)</f>
        <v>41688</v>
      </c>
      <c r="Q1303" s="91" t="str">
        <f t="shared" si="101"/>
        <v>ok</v>
      </c>
      <c r="R1303" s="92" t="s">
        <v>327</v>
      </c>
      <c r="S1303" s="93">
        <v>41691</v>
      </c>
      <c r="T1303" s="94">
        <f t="shared" si="102"/>
        <v>41689</v>
      </c>
      <c r="U1303" s="80">
        <f t="shared" si="103"/>
        <v>1</v>
      </c>
      <c r="W1303" s="95">
        <f t="shared" si="105"/>
        <v>1</v>
      </c>
    </row>
    <row r="1304" spans="1:23" x14ac:dyDescent="0.5">
      <c r="A1304" s="105">
        <v>11868534</v>
      </c>
      <c r="B1304" s="63"/>
      <c r="C1304" s="60" t="s">
        <v>15</v>
      </c>
      <c r="D1304" s="61">
        <v>16103</v>
      </c>
      <c r="E1304" s="61"/>
      <c r="F1304" s="61">
        <v>741165</v>
      </c>
      <c r="G1304" s="63">
        <v>41688</v>
      </c>
      <c r="H1304" s="63">
        <v>41622</v>
      </c>
      <c r="I1304" s="60" t="s">
        <v>1113</v>
      </c>
      <c r="J1304" s="62">
        <v>-219.99</v>
      </c>
      <c r="K1304" s="62">
        <v>-30.8</v>
      </c>
      <c r="L1304" s="64">
        <v>-250.79</v>
      </c>
      <c r="M1304" s="82" t="str">
        <f t="shared" si="104"/>
        <v>DS</v>
      </c>
      <c r="P1304" s="75" t="e">
        <f>VLOOKUP(F1304,[1]!REGTEaflewerdatum,4,0)</f>
        <v>#N/A</v>
      </c>
      <c r="Q1304" s="91" t="e">
        <f t="shared" si="101"/>
        <v>#N/A</v>
      </c>
      <c r="T1304" s="94">
        <f t="shared" si="102"/>
        <v>41718</v>
      </c>
      <c r="U1304" s="80">
        <f t="shared" si="103"/>
        <v>30</v>
      </c>
      <c r="W1304" s="95">
        <f t="shared" si="105"/>
        <v>30</v>
      </c>
    </row>
    <row r="1305" spans="1:23" x14ac:dyDescent="0.5">
      <c r="A1305" s="105">
        <v>11878342</v>
      </c>
      <c r="B1305" s="63"/>
      <c r="C1305" s="60" t="s">
        <v>15</v>
      </c>
      <c r="D1305" s="61">
        <v>16102</v>
      </c>
      <c r="E1305" s="61"/>
      <c r="F1305" s="61">
        <v>741163</v>
      </c>
      <c r="G1305" s="63">
        <v>41688</v>
      </c>
      <c r="H1305" s="63">
        <v>41643</v>
      </c>
      <c r="I1305" s="60" t="s">
        <v>1113</v>
      </c>
      <c r="J1305" s="62">
        <v>-672.37</v>
      </c>
      <c r="K1305" s="62">
        <v>-29.5</v>
      </c>
      <c r="L1305" s="64">
        <v>-701.87</v>
      </c>
      <c r="M1305" s="82" t="str">
        <f t="shared" si="104"/>
        <v>DS</v>
      </c>
      <c r="P1305" s="75" t="e">
        <f>VLOOKUP(F1305,[1]!REGTEaflewerdatum,4,0)</f>
        <v>#N/A</v>
      </c>
      <c r="Q1305" s="91" t="e">
        <f t="shared" si="101"/>
        <v>#N/A</v>
      </c>
      <c r="T1305" s="94">
        <f t="shared" si="102"/>
        <v>41718</v>
      </c>
      <c r="U1305" s="80">
        <f t="shared" si="103"/>
        <v>30</v>
      </c>
      <c r="W1305" s="95">
        <f t="shared" si="105"/>
        <v>30</v>
      </c>
    </row>
    <row r="1306" spans="1:23" x14ac:dyDescent="0.5">
      <c r="A1306" s="105">
        <v>11903192</v>
      </c>
      <c r="B1306" s="63">
        <v>41691</v>
      </c>
      <c r="C1306" s="60" t="s">
        <v>10</v>
      </c>
      <c r="D1306" s="61">
        <v>16100</v>
      </c>
      <c r="E1306" s="61"/>
      <c r="F1306" s="61">
        <v>3444</v>
      </c>
      <c r="G1306" s="63">
        <v>41688</v>
      </c>
      <c r="H1306" s="63">
        <v>41687</v>
      </c>
      <c r="I1306" s="60" t="s">
        <v>1113</v>
      </c>
      <c r="J1306" s="62">
        <v>3092.52</v>
      </c>
      <c r="K1306" s="62">
        <v>263.73</v>
      </c>
      <c r="L1306" s="64">
        <v>3356.25</v>
      </c>
      <c r="M1306" s="82" t="str">
        <f t="shared" si="104"/>
        <v>DS</v>
      </c>
      <c r="N1306" s="82" t="s">
        <v>971</v>
      </c>
      <c r="P1306" s="75">
        <f>VLOOKUP(F1306,[1]!REGTEaflewerdatum,4,0)</f>
        <v>41688</v>
      </c>
      <c r="Q1306" s="91" t="str">
        <f t="shared" si="101"/>
        <v>ok</v>
      </c>
      <c r="T1306" s="94">
        <f t="shared" si="102"/>
        <v>41718</v>
      </c>
      <c r="U1306" s="80">
        <f t="shared" si="103"/>
        <v>30</v>
      </c>
      <c r="W1306" s="95">
        <f t="shared" si="105"/>
        <v>41721</v>
      </c>
    </row>
    <row r="1307" spans="1:23" x14ac:dyDescent="0.5">
      <c r="A1307" s="135">
        <v>8170413309</v>
      </c>
      <c r="B1307" s="63">
        <v>41691</v>
      </c>
      <c r="C1307" s="60" t="s">
        <v>10</v>
      </c>
      <c r="D1307" s="61">
        <v>16101</v>
      </c>
      <c r="E1307" s="61"/>
      <c r="F1307" s="61">
        <v>3445</v>
      </c>
      <c r="G1307" s="63">
        <v>41688</v>
      </c>
      <c r="H1307" s="63">
        <v>41687</v>
      </c>
      <c r="I1307" s="60" t="s">
        <v>1253</v>
      </c>
      <c r="J1307" s="62">
        <v>4912</v>
      </c>
      <c r="K1307" s="62">
        <v>441.57</v>
      </c>
      <c r="L1307" s="64">
        <v>5353.57</v>
      </c>
      <c r="M1307" s="82" t="str">
        <f t="shared" si="104"/>
        <v>DS</v>
      </c>
      <c r="N1307" s="82" t="s">
        <v>971</v>
      </c>
      <c r="P1307" s="75">
        <f>VLOOKUP(F1307,[1]!REGTEaflewerdatum,4,0)</f>
        <v>41688</v>
      </c>
      <c r="Q1307" s="91" t="str">
        <f t="shared" si="101"/>
        <v>ok</v>
      </c>
      <c r="T1307" s="94">
        <f t="shared" si="102"/>
        <v>41718</v>
      </c>
      <c r="U1307" s="80">
        <f t="shared" si="103"/>
        <v>30</v>
      </c>
      <c r="W1307" s="95">
        <f t="shared" si="105"/>
        <v>41721</v>
      </c>
    </row>
    <row r="1308" spans="1:23" x14ac:dyDescent="0.5">
      <c r="A1308" s="135">
        <v>8170413309</v>
      </c>
      <c r="B1308" s="63"/>
      <c r="C1308" s="60" t="s">
        <v>15</v>
      </c>
      <c r="D1308" s="61">
        <v>16113</v>
      </c>
      <c r="E1308" s="61"/>
      <c r="F1308" s="61">
        <v>3445</v>
      </c>
      <c r="G1308" s="63">
        <v>41688</v>
      </c>
      <c r="H1308" s="63">
        <v>41687</v>
      </c>
      <c r="I1308" s="60" t="s">
        <v>1253</v>
      </c>
      <c r="J1308" s="62">
        <v>-78.3</v>
      </c>
      <c r="K1308" s="62">
        <v>-10.96</v>
      </c>
      <c r="L1308" s="64">
        <v>-89.26</v>
      </c>
      <c r="M1308" s="82" t="str">
        <f t="shared" si="104"/>
        <v>DS</v>
      </c>
      <c r="P1308" s="75">
        <f>VLOOKUP(F1308,[1]!REGTEaflewerdatum,4,0)</f>
        <v>41688</v>
      </c>
      <c r="Q1308" s="91" t="str">
        <f t="shared" si="101"/>
        <v>ok</v>
      </c>
      <c r="T1308" s="94">
        <f t="shared" si="102"/>
        <v>41718</v>
      </c>
      <c r="U1308" s="80">
        <f t="shared" si="103"/>
        <v>30</v>
      </c>
      <c r="W1308" s="95">
        <f t="shared" si="105"/>
        <v>30</v>
      </c>
    </row>
    <row r="1309" spans="1:23" x14ac:dyDescent="0.5">
      <c r="A1309" s="105" t="s">
        <v>380</v>
      </c>
      <c r="B1309" s="63">
        <v>41698</v>
      </c>
      <c r="C1309" s="60" t="s">
        <v>10</v>
      </c>
      <c r="D1309" s="61">
        <v>16107</v>
      </c>
      <c r="E1309" s="61"/>
      <c r="F1309" s="61">
        <v>3415</v>
      </c>
      <c r="G1309" s="63">
        <v>41688</v>
      </c>
      <c r="H1309" s="63">
        <v>41687</v>
      </c>
      <c r="I1309" s="60" t="s">
        <v>1176</v>
      </c>
      <c r="J1309" s="62">
        <v>1844</v>
      </c>
      <c r="K1309" s="62">
        <v>258.16000000000003</v>
      </c>
      <c r="L1309" s="64">
        <v>2102.16</v>
      </c>
      <c r="M1309" s="82" t="str">
        <f t="shared" si="104"/>
        <v>DS</v>
      </c>
      <c r="N1309" s="82" t="s">
        <v>971</v>
      </c>
      <c r="P1309" s="75">
        <f>VLOOKUP(F1309,[1]!REGTEaflewerdatum,4,0)</f>
        <v>41682</v>
      </c>
      <c r="Q1309" s="91">
        <f t="shared" si="101"/>
        <v>41688</v>
      </c>
      <c r="T1309" s="94">
        <f t="shared" si="102"/>
        <v>41718</v>
      </c>
      <c r="U1309" s="80">
        <f t="shared" si="103"/>
        <v>30</v>
      </c>
      <c r="W1309" s="95">
        <f t="shared" si="105"/>
        <v>41728</v>
      </c>
    </row>
    <row r="1310" spans="1:23" x14ac:dyDescent="0.5">
      <c r="A1310" s="135">
        <v>6038807961</v>
      </c>
      <c r="B1310" s="63">
        <v>41691</v>
      </c>
      <c r="C1310" s="60" t="s">
        <v>10</v>
      </c>
      <c r="D1310" s="61">
        <v>16099</v>
      </c>
      <c r="E1310" s="61"/>
      <c r="F1310" s="61">
        <v>3356</v>
      </c>
      <c r="G1310" s="63">
        <v>41688</v>
      </c>
      <c r="H1310" s="63">
        <v>41687</v>
      </c>
      <c r="I1310" s="60" t="s">
        <v>1109</v>
      </c>
      <c r="J1310" s="62">
        <v>183.44</v>
      </c>
      <c r="K1310" s="62">
        <v>13</v>
      </c>
      <c r="L1310" s="64">
        <v>196.44</v>
      </c>
      <c r="M1310" s="82" t="str">
        <f t="shared" si="104"/>
        <v>DS</v>
      </c>
      <c r="N1310" s="82" t="s">
        <v>971</v>
      </c>
      <c r="P1310" s="75">
        <f>VLOOKUP(F1310,[1]!REGTEaflewerdatum,4,0)</f>
        <v>41680</v>
      </c>
      <c r="Q1310" s="91">
        <f t="shared" si="101"/>
        <v>41688</v>
      </c>
      <c r="T1310" s="94">
        <f t="shared" si="102"/>
        <v>41718</v>
      </c>
      <c r="U1310" s="80">
        <f t="shared" si="103"/>
        <v>30</v>
      </c>
      <c r="W1310" s="95">
        <f t="shared" si="105"/>
        <v>41721</v>
      </c>
    </row>
    <row r="1311" spans="1:23" x14ac:dyDescent="0.5">
      <c r="A1311" s="105">
        <v>293770</v>
      </c>
      <c r="B1311" s="63">
        <v>41698</v>
      </c>
      <c r="C1311" s="60" t="s">
        <v>10</v>
      </c>
      <c r="D1311" s="61">
        <v>16108</v>
      </c>
      <c r="E1311" s="61"/>
      <c r="F1311" s="61">
        <v>3355</v>
      </c>
      <c r="G1311" s="63">
        <v>41688</v>
      </c>
      <c r="H1311" s="63">
        <v>41688</v>
      </c>
      <c r="I1311" s="60" t="s">
        <v>1114</v>
      </c>
      <c r="J1311" s="62">
        <v>130.68</v>
      </c>
      <c r="K1311" s="62">
        <v>18.3</v>
      </c>
      <c r="L1311" s="64">
        <v>148.97999999999999</v>
      </c>
      <c r="M1311" s="82" t="str">
        <f t="shared" si="104"/>
        <v>DS</v>
      </c>
      <c r="N1311" s="82" t="s">
        <v>971</v>
      </c>
      <c r="P1311" s="75">
        <f>VLOOKUP(F1311,[1]!REGTEaflewerdatum,4,0)</f>
        <v>41697</v>
      </c>
      <c r="Q1311" s="91">
        <f t="shared" si="101"/>
        <v>41688</v>
      </c>
      <c r="T1311" s="94">
        <f t="shared" si="102"/>
        <v>41718</v>
      </c>
      <c r="U1311" s="80">
        <f t="shared" si="103"/>
        <v>30</v>
      </c>
      <c r="W1311" s="95">
        <f t="shared" si="105"/>
        <v>41728</v>
      </c>
    </row>
    <row r="1312" spans="1:23" hidden="1" x14ac:dyDescent="0.5">
      <c r="A1312" s="105" t="s">
        <v>1293</v>
      </c>
      <c r="B1312" s="63"/>
      <c r="C1312" s="60" t="s">
        <v>10</v>
      </c>
      <c r="D1312" s="61">
        <v>16131</v>
      </c>
      <c r="E1312" s="61"/>
      <c r="F1312" s="61">
        <v>3446</v>
      </c>
      <c r="G1312" s="63">
        <v>41689</v>
      </c>
      <c r="H1312" s="63">
        <v>41689</v>
      </c>
      <c r="I1312" s="60" t="s">
        <v>1154</v>
      </c>
      <c r="J1312" s="62">
        <v>400</v>
      </c>
      <c r="K1312" s="62">
        <v>0</v>
      </c>
      <c r="L1312" s="64">
        <v>400</v>
      </c>
      <c r="M1312" s="82" t="str">
        <f t="shared" si="104"/>
        <v>DI</v>
      </c>
      <c r="N1312" s="82" t="s">
        <v>971</v>
      </c>
      <c r="P1312" s="75">
        <f>VLOOKUP(F1312,[1]!REGTEaflewerdatum,4,0)</f>
        <v>41688</v>
      </c>
      <c r="Q1312" s="91">
        <f t="shared" si="101"/>
        <v>41689</v>
      </c>
      <c r="R1312" s="92" t="s">
        <v>329</v>
      </c>
      <c r="S1312" s="93">
        <f>G1312</f>
        <v>41689</v>
      </c>
      <c r="T1312" s="94">
        <f t="shared" si="102"/>
        <v>41691</v>
      </c>
      <c r="U1312" s="80">
        <f t="shared" si="103"/>
        <v>2</v>
      </c>
      <c r="W1312" s="95">
        <f t="shared" si="105"/>
        <v>2</v>
      </c>
    </row>
    <row r="1313" spans="1:23" hidden="1" x14ac:dyDescent="0.5">
      <c r="A1313" s="105" t="s">
        <v>1294</v>
      </c>
      <c r="B1313" s="63"/>
      <c r="C1313" s="60" t="s">
        <v>10</v>
      </c>
      <c r="D1313" s="61">
        <v>16132</v>
      </c>
      <c r="E1313" s="61"/>
      <c r="F1313" s="61">
        <v>3460</v>
      </c>
      <c r="G1313" s="63">
        <v>41689</v>
      </c>
      <c r="H1313" s="63">
        <v>41689</v>
      </c>
      <c r="I1313" s="60" t="s">
        <v>1118</v>
      </c>
      <c r="J1313" s="62">
        <v>6101.6</v>
      </c>
      <c r="K1313" s="62">
        <v>0</v>
      </c>
      <c r="L1313" s="64">
        <v>6101.6</v>
      </c>
      <c r="M1313" s="82" t="str">
        <f t="shared" si="104"/>
        <v>DI</v>
      </c>
      <c r="N1313" s="82" t="s">
        <v>971</v>
      </c>
      <c r="P1313" s="75">
        <f>VLOOKUP(F1313,[1]!REGTEaflewerdatum,4,0)</f>
        <v>41689</v>
      </c>
      <c r="Q1313" s="91" t="str">
        <f t="shared" si="101"/>
        <v>ok</v>
      </c>
      <c r="R1313" s="92" t="s">
        <v>327</v>
      </c>
      <c r="S1313" s="93">
        <v>41716</v>
      </c>
      <c r="T1313" s="94">
        <f t="shared" si="102"/>
        <v>41719</v>
      </c>
      <c r="U1313" s="80">
        <f t="shared" si="103"/>
        <v>30</v>
      </c>
      <c r="W1313" s="95">
        <f t="shared" si="105"/>
        <v>30</v>
      </c>
    </row>
    <row r="1314" spans="1:23" x14ac:dyDescent="0.5">
      <c r="A1314" s="105" t="s">
        <v>382</v>
      </c>
      <c r="B1314" s="63">
        <v>41691</v>
      </c>
      <c r="C1314" s="60" t="s">
        <v>10</v>
      </c>
      <c r="D1314" s="61">
        <v>16117</v>
      </c>
      <c r="E1314" s="61"/>
      <c r="F1314" s="61">
        <v>3457</v>
      </c>
      <c r="G1314" s="63">
        <v>41689</v>
      </c>
      <c r="H1314" s="63">
        <v>41688</v>
      </c>
      <c r="I1314" s="60" t="s">
        <v>1107</v>
      </c>
      <c r="J1314" s="62">
        <v>2835.93</v>
      </c>
      <c r="K1314" s="62">
        <v>397.04</v>
      </c>
      <c r="L1314" s="64">
        <v>3232.97</v>
      </c>
      <c r="M1314" s="82" t="str">
        <f t="shared" si="104"/>
        <v>DS</v>
      </c>
      <c r="N1314" s="82" t="s">
        <v>971</v>
      </c>
      <c r="P1314" s="75">
        <f>VLOOKUP(F1314,[1]!REGTEaflewerdatum,4,0)</f>
        <v>41688</v>
      </c>
      <c r="Q1314" s="91">
        <f t="shared" si="101"/>
        <v>41689</v>
      </c>
      <c r="T1314" s="94">
        <f t="shared" si="102"/>
        <v>41719</v>
      </c>
      <c r="U1314" s="80">
        <f t="shared" si="103"/>
        <v>30</v>
      </c>
      <c r="W1314" s="95">
        <f t="shared" si="105"/>
        <v>41721</v>
      </c>
    </row>
    <row r="1315" spans="1:23" x14ac:dyDescent="0.5">
      <c r="A1315" s="105" t="s">
        <v>383</v>
      </c>
      <c r="B1315" s="63">
        <v>41691</v>
      </c>
      <c r="C1315" s="60" t="s">
        <v>10</v>
      </c>
      <c r="D1315" s="61">
        <v>16118</v>
      </c>
      <c r="E1315" s="61"/>
      <c r="F1315" s="61">
        <v>3457</v>
      </c>
      <c r="G1315" s="63">
        <v>41689</v>
      </c>
      <c r="H1315" s="63">
        <v>41688</v>
      </c>
      <c r="I1315" s="60" t="s">
        <v>1107</v>
      </c>
      <c r="J1315" s="62">
        <v>4567.3</v>
      </c>
      <c r="K1315" s="62">
        <v>639.41999999999996</v>
      </c>
      <c r="L1315" s="64">
        <v>5206.72</v>
      </c>
      <c r="M1315" s="82" t="str">
        <f t="shared" si="104"/>
        <v>DS</v>
      </c>
      <c r="N1315" s="82" t="s">
        <v>971</v>
      </c>
      <c r="P1315" s="75">
        <f>VLOOKUP(F1315,[1]!REGTEaflewerdatum,4,0)</f>
        <v>41688</v>
      </c>
      <c r="Q1315" s="91">
        <f t="shared" si="101"/>
        <v>41689</v>
      </c>
      <c r="T1315" s="94">
        <f t="shared" si="102"/>
        <v>41719</v>
      </c>
      <c r="U1315" s="80">
        <f t="shared" si="103"/>
        <v>30</v>
      </c>
      <c r="W1315" s="95">
        <f t="shared" si="105"/>
        <v>41721</v>
      </c>
    </row>
    <row r="1316" spans="1:23" x14ac:dyDescent="0.5">
      <c r="A1316" s="105" t="s">
        <v>384</v>
      </c>
      <c r="B1316" s="63">
        <v>41691</v>
      </c>
      <c r="C1316" s="60" t="s">
        <v>10</v>
      </c>
      <c r="D1316" s="61">
        <v>16119</v>
      </c>
      <c r="E1316" s="61"/>
      <c r="F1316" s="61">
        <v>3457</v>
      </c>
      <c r="G1316" s="63">
        <v>41689</v>
      </c>
      <c r="H1316" s="63">
        <v>41688</v>
      </c>
      <c r="I1316" s="60" t="s">
        <v>1107</v>
      </c>
      <c r="J1316" s="62">
        <v>25.55</v>
      </c>
      <c r="K1316" s="62">
        <v>3.58</v>
      </c>
      <c r="L1316" s="64">
        <v>29.13</v>
      </c>
      <c r="M1316" s="82" t="str">
        <f t="shared" si="104"/>
        <v>DS</v>
      </c>
      <c r="N1316" s="82" t="s">
        <v>971</v>
      </c>
      <c r="P1316" s="75">
        <f>VLOOKUP(F1316,[1]!REGTEaflewerdatum,4,0)</f>
        <v>41688</v>
      </c>
      <c r="Q1316" s="91">
        <f t="shared" si="101"/>
        <v>41689</v>
      </c>
      <c r="T1316" s="94">
        <f t="shared" si="102"/>
        <v>41719</v>
      </c>
      <c r="U1316" s="80">
        <f t="shared" si="103"/>
        <v>30</v>
      </c>
      <c r="W1316" s="95">
        <f t="shared" si="105"/>
        <v>41721</v>
      </c>
    </row>
    <row r="1317" spans="1:23" x14ac:dyDescent="0.5">
      <c r="A1317" s="105" t="s">
        <v>385</v>
      </c>
      <c r="B1317" s="63">
        <v>41691</v>
      </c>
      <c r="C1317" s="60" t="s">
        <v>10</v>
      </c>
      <c r="D1317" s="61">
        <v>16116</v>
      </c>
      <c r="E1317" s="61"/>
      <c r="F1317" s="61">
        <v>3457</v>
      </c>
      <c r="G1317" s="63">
        <v>41689</v>
      </c>
      <c r="H1317" s="63">
        <v>41688</v>
      </c>
      <c r="I1317" s="60" t="s">
        <v>1107</v>
      </c>
      <c r="J1317" s="62">
        <v>135.9</v>
      </c>
      <c r="K1317" s="62">
        <v>19.03</v>
      </c>
      <c r="L1317" s="64">
        <v>154.93</v>
      </c>
      <c r="M1317" s="82" t="str">
        <f t="shared" si="104"/>
        <v>DS</v>
      </c>
      <c r="N1317" s="82" t="s">
        <v>971</v>
      </c>
      <c r="P1317" s="75">
        <f>VLOOKUP(F1317,[1]!REGTEaflewerdatum,4,0)</f>
        <v>41688</v>
      </c>
      <c r="Q1317" s="91">
        <f t="shared" si="101"/>
        <v>41689</v>
      </c>
      <c r="T1317" s="94">
        <f t="shared" si="102"/>
        <v>41719</v>
      </c>
      <c r="U1317" s="80">
        <f t="shared" si="103"/>
        <v>30</v>
      </c>
      <c r="W1317" s="95">
        <f t="shared" si="105"/>
        <v>41721</v>
      </c>
    </row>
    <row r="1318" spans="1:23" x14ac:dyDescent="0.5">
      <c r="A1318" s="105" t="s">
        <v>386</v>
      </c>
      <c r="B1318" s="63">
        <v>41691</v>
      </c>
      <c r="C1318" s="60" t="s">
        <v>10</v>
      </c>
      <c r="D1318" s="61">
        <v>16121</v>
      </c>
      <c r="E1318" s="61"/>
      <c r="F1318" s="61">
        <v>3457</v>
      </c>
      <c r="G1318" s="63">
        <v>41689</v>
      </c>
      <c r="H1318" s="63">
        <v>41688</v>
      </c>
      <c r="I1318" s="60" t="s">
        <v>1107</v>
      </c>
      <c r="J1318" s="62">
        <v>517.79999999999995</v>
      </c>
      <c r="K1318" s="62">
        <v>72.489999999999995</v>
      </c>
      <c r="L1318" s="64">
        <v>590.29</v>
      </c>
      <c r="M1318" s="82" t="str">
        <f t="shared" si="104"/>
        <v>DS</v>
      </c>
      <c r="N1318" s="82" t="s">
        <v>971</v>
      </c>
      <c r="P1318" s="75">
        <f>VLOOKUP(F1318,[1]!REGTEaflewerdatum,4,0)</f>
        <v>41688</v>
      </c>
      <c r="Q1318" s="91">
        <f t="shared" si="101"/>
        <v>41689</v>
      </c>
      <c r="T1318" s="94">
        <f t="shared" si="102"/>
        <v>41719</v>
      </c>
      <c r="U1318" s="80">
        <f t="shared" si="103"/>
        <v>30</v>
      </c>
      <c r="W1318" s="95">
        <f t="shared" si="105"/>
        <v>41721</v>
      </c>
    </row>
    <row r="1319" spans="1:23" x14ac:dyDescent="0.5">
      <c r="A1319" s="105" t="s">
        <v>387</v>
      </c>
      <c r="B1319" s="63">
        <v>41691</v>
      </c>
      <c r="C1319" s="60" t="s">
        <v>10</v>
      </c>
      <c r="D1319" s="61">
        <v>16120</v>
      </c>
      <c r="E1319" s="61"/>
      <c r="F1319" s="61">
        <v>3457</v>
      </c>
      <c r="G1319" s="63">
        <v>41689</v>
      </c>
      <c r="H1319" s="63">
        <v>41688</v>
      </c>
      <c r="I1319" s="60" t="s">
        <v>1107</v>
      </c>
      <c r="J1319" s="62">
        <v>370.9</v>
      </c>
      <c r="K1319" s="62">
        <v>51.93</v>
      </c>
      <c r="L1319" s="64">
        <v>422.83</v>
      </c>
      <c r="M1319" s="82" t="str">
        <f t="shared" si="104"/>
        <v>DS</v>
      </c>
      <c r="N1319" s="82" t="s">
        <v>971</v>
      </c>
      <c r="P1319" s="75">
        <f>VLOOKUP(F1319,[1]!REGTEaflewerdatum,4,0)</f>
        <v>41688</v>
      </c>
      <c r="Q1319" s="91">
        <f t="shared" si="101"/>
        <v>41689</v>
      </c>
      <c r="T1319" s="94">
        <f t="shared" si="102"/>
        <v>41719</v>
      </c>
      <c r="U1319" s="80">
        <f t="shared" si="103"/>
        <v>30</v>
      </c>
      <c r="W1319" s="95">
        <f t="shared" si="105"/>
        <v>41721</v>
      </c>
    </row>
    <row r="1320" spans="1:23" x14ac:dyDescent="0.5">
      <c r="A1320" s="105">
        <v>68838</v>
      </c>
      <c r="B1320" s="63">
        <v>41698</v>
      </c>
      <c r="C1320" s="60" t="s">
        <v>10</v>
      </c>
      <c r="D1320" s="61">
        <v>16134</v>
      </c>
      <c r="E1320" s="61"/>
      <c r="F1320" s="61">
        <v>3354</v>
      </c>
      <c r="G1320" s="63">
        <v>41689</v>
      </c>
      <c r="H1320" s="63">
        <v>41689</v>
      </c>
      <c r="I1320" s="60" t="s">
        <v>1116</v>
      </c>
      <c r="J1320" s="62">
        <v>432</v>
      </c>
      <c r="K1320" s="62">
        <v>12.1</v>
      </c>
      <c r="L1320" s="64">
        <v>444.1</v>
      </c>
      <c r="M1320" s="82" t="str">
        <f t="shared" si="104"/>
        <v>DS</v>
      </c>
      <c r="N1320" s="82" t="s">
        <v>971</v>
      </c>
      <c r="P1320" s="75">
        <f>VLOOKUP(F1320,[1]!REGTEaflewerdatum,4,0)</f>
        <v>41694</v>
      </c>
      <c r="Q1320" s="91">
        <f t="shared" si="101"/>
        <v>41689</v>
      </c>
      <c r="T1320" s="94">
        <f t="shared" si="102"/>
        <v>41719</v>
      </c>
      <c r="U1320" s="80">
        <f t="shared" si="103"/>
        <v>30</v>
      </c>
      <c r="W1320" s="95">
        <f t="shared" si="105"/>
        <v>41728</v>
      </c>
    </row>
    <row r="1321" spans="1:23" x14ac:dyDescent="0.5">
      <c r="A1321" s="105" t="s">
        <v>388</v>
      </c>
      <c r="B1321" s="63">
        <v>41691</v>
      </c>
      <c r="C1321" s="60" t="s">
        <v>10</v>
      </c>
      <c r="D1321" s="61">
        <v>16133</v>
      </c>
      <c r="E1321" s="61"/>
      <c r="F1321" s="61">
        <v>3456</v>
      </c>
      <c r="G1321" s="63">
        <v>41689</v>
      </c>
      <c r="H1321" s="63">
        <v>41689</v>
      </c>
      <c r="I1321" s="60" t="s">
        <v>118</v>
      </c>
      <c r="J1321" s="62">
        <v>18874.5</v>
      </c>
      <c r="K1321" s="62">
        <v>2642.43</v>
      </c>
      <c r="L1321" s="64">
        <v>21516.93</v>
      </c>
      <c r="M1321" s="82" t="str">
        <f t="shared" si="104"/>
        <v>DS</v>
      </c>
      <c r="N1321" s="82" t="s">
        <v>971</v>
      </c>
      <c r="P1321" s="75">
        <f>VLOOKUP(F1321,[1]!REGTEaflewerdatum,4,0)</f>
        <v>41690</v>
      </c>
      <c r="Q1321" s="91">
        <f t="shared" si="101"/>
        <v>41689</v>
      </c>
      <c r="T1321" s="94">
        <f t="shared" si="102"/>
        <v>41719</v>
      </c>
      <c r="U1321" s="80">
        <f t="shared" si="103"/>
        <v>30</v>
      </c>
      <c r="W1321" s="95">
        <f t="shared" si="105"/>
        <v>41721</v>
      </c>
    </row>
    <row r="1322" spans="1:23" x14ac:dyDescent="0.5">
      <c r="A1322" s="105" t="s">
        <v>1295</v>
      </c>
      <c r="B1322" s="63">
        <v>41691</v>
      </c>
      <c r="C1322" s="60" t="s">
        <v>10</v>
      </c>
      <c r="D1322" s="61">
        <v>16136</v>
      </c>
      <c r="E1322" s="61"/>
      <c r="F1322" s="61">
        <v>3421</v>
      </c>
      <c r="G1322" s="63">
        <v>41689</v>
      </c>
      <c r="H1322" s="63">
        <v>41689</v>
      </c>
      <c r="I1322" s="99" t="s">
        <v>1103</v>
      </c>
      <c r="J1322" s="62">
        <v>7702.8</v>
      </c>
      <c r="K1322" s="62">
        <v>1078.3900000000001</v>
      </c>
      <c r="L1322" s="64">
        <v>8781.19</v>
      </c>
      <c r="M1322" s="82" t="str">
        <f t="shared" si="104"/>
        <v>DS</v>
      </c>
      <c r="N1322" s="82" t="s">
        <v>971</v>
      </c>
      <c r="P1322" s="75">
        <f>VLOOKUP(F1322,[1]!REGTEaflewerdatum,4,0)</f>
        <v>41689</v>
      </c>
      <c r="Q1322" s="91" t="str">
        <f t="shared" si="101"/>
        <v>ok</v>
      </c>
      <c r="T1322" s="94">
        <f t="shared" si="102"/>
        <v>41719</v>
      </c>
      <c r="U1322" s="80">
        <f t="shared" si="103"/>
        <v>30</v>
      </c>
      <c r="W1322" s="95">
        <f t="shared" si="105"/>
        <v>41721</v>
      </c>
    </row>
    <row r="1323" spans="1:23" x14ac:dyDescent="0.5">
      <c r="A1323" s="105" t="s">
        <v>381</v>
      </c>
      <c r="B1323" s="63">
        <v>41691</v>
      </c>
      <c r="C1323" s="60" t="s">
        <v>10</v>
      </c>
      <c r="D1323" s="61">
        <v>16114</v>
      </c>
      <c r="E1323" s="61"/>
      <c r="F1323" s="61">
        <v>3449</v>
      </c>
      <c r="G1323" s="63">
        <v>41689</v>
      </c>
      <c r="H1323" s="63">
        <v>41687</v>
      </c>
      <c r="I1323" s="60" t="s">
        <v>1162</v>
      </c>
      <c r="J1323" s="62">
        <v>10672.5</v>
      </c>
      <c r="K1323" s="62">
        <v>1494.15</v>
      </c>
      <c r="L1323" s="64">
        <v>12166.65</v>
      </c>
      <c r="M1323" s="82" t="str">
        <f t="shared" si="104"/>
        <v>DS</v>
      </c>
      <c r="N1323" s="82" t="s">
        <v>971</v>
      </c>
      <c r="P1323" s="75">
        <f>VLOOKUP(F1323,[1]!REGTEaflewerdatum,4,0)</f>
        <v>41688</v>
      </c>
      <c r="Q1323" s="91">
        <f t="shared" si="101"/>
        <v>41689</v>
      </c>
      <c r="T1323" s="94">
        <f t="shared" si="102"/>
        <v>41719</v>
      </c>
      <c r="U1323" s="80">
        <f t="shared" si="103"/>
        <v>30</v>
      </c>
      <c r="W1323" s="95">
        <f t="shared" si="105"/>
        <v>41721</v>
      </c>
    </row>
    <row r="1324" spans="1:23" x14ac:dyDescent="0.5">
      <c r="A1324" s="105" t="s">
        <v>381</v>
      </c>
      <c r="B1324" s="63"/>
      <c r="C1324" s="60" t="s">
        <v>15</v>
      </c>
      <c r="D1324" s="61">
        <v>16115</v>
      </c>
      <c r="E1324" s="61"/>
      <c r="F1324" s="61">
        <v>3449</v>
      </c>
      <c r="G1324" s="63">
        <v>41689</v>
      </c>
      <c r="H1324" s="63">
        <v>41687</v>
      </c>
      <c r="I1324" s="60" t="s">
        <v>1162</v>
      </c>
      <c r="J1324" s="62">
        <v>-21.48</v>
      </c>
      <c r="K1324" s="62">
        <v>-3.01</v>
      </c>
      <c r="L1324" s="64">
        <v>-24.49</v>
      </c>
      <c r="M1324" s="82" t="str">
        <f t="shared" si="104"/>
        <v>DS</v>
      </c>
      <c r="P1324" s="75">
        <f>VLOOKUP(F1324,[1]!REGTEaflewerdatum,4,0)</f>
        <v>41688</v>
      </c>
      <c r="Q1324" s="91">
        <f t="shared" si="101"/>
        <v>41689</v>
      </c>
      <c r="T1324" s="94">
        <f t="shared" si="102"/>
        <v>41719</v>
      </c>
      <c r="U1324" s="80">
        <f t="shared" si="103"/>
        <v>30</v>
      </c>
      <c r="W1324" s="95">
        <f t="shared" si="105"/>
        <v>30</v>
      </c>
    </row>
    <row r="1325" spans="1:23" x14ac:dyDescent="0.5">
      <c r="A1325" s="105" t="s">
        <v>389</v>
      </c>
      <c r="B1325" s="124"/>
      <c r="C1325" s="60" t="s">
        <v>10</v>
      </c>
      <c r="D1325" s="61">
        <v>16135</v>
      </c>
      <c r="E1325" s="61"/>
      <c r="F1325" s="61">
        <v>3459</v>
      </c>
      <c r="G1325" s="63">
        <v>41689</v>
      </c>
      <c r="H1325" s="63">
        <v>41689</v>
      </c>
      <c r="I1325" s="85" t="s">
        <v>130</v>
      </c>
      <c r="J1325" s="62">
        <v>633.04</v>
      </c>
      <c r="K1325" s="62">
        <v>88.63</v>
      </c>
      <c r="L1325" s="64">
        <v>721.67</v>
      </c>
      <c r="M1325" s="82" t="str">
        <f t="shared" si="104"/>
        <v>DS</v>
      </c>
      <c r="N1325" s="82" t="s">
        <v>971</v>
      </c>
      <c r="P1325" s="75">
        <f>VLOOKUP(F1325,[1]!REGTEaflewerdatum,4,0)</f>
        <v>41689</v>
      </c>
      <c r="Q1325" s="91" t="str">
        <f t="shared" si="101"/>
        <v>ok</v>
      </c>
      <c r="T1325" s="94">
        <f t="shared" si="102"/>
        <v>41719</v>
      </c>
      <c r="U1325" s="80">
        <f t="shared" si="103"/>
        <v>30</v>
      </c>
      <c r="W1325" s="95">
        <f t="shared" si="105"/>
        <v>30</v>
      </c>
    </row>
    <row r="1326" spans="1:23" x14ac:dyDescent="0.5">
      <c r="A1326" s="105">
        <v>297159</v>
      </c>
      <c r="B1326" s="63">
        <v>41698</v>
      </c>
      <c r="C1326" s="60" t="s">
        <v>10</v>
      </c>
      <c r="D1326" s="61">
        <v>16149</v>
      </c>
      <c r="E1326" s="139">
        <v>12393</v>
      </c>
      <c r="F1326" s="61">
        <v>3355</v>
      </c>
      <c r="G1326" s="63">
        <v>41690</v>
      </c>
      <c r="H1326" s="63">
        <v>41690</v>
      </c>
      <c r="I1326" s="60" t="s">
        <v>1114</v>
      </c>
      <c r="J1326" s="62">
        <v>217.68</v>
      </c>
      <c r="K1326" s="62">
        <v>18.3</v>
      </c>
      <c r="L1326" s="64">
        <v>235.98</v>
      </c>
      <c r="M1326" s="82" t="str">
        <f t="shared" si="104"/>
        <v>DS</v>
      </c>
      <c r="N1326" s="82" t="s">
        <v>971</v>
      </c>
      <c r="P1326" s="75">
        <f>VLOOKUP(F1326,[1]!REGTEaflewerdatum,4,0)</f>
        <v>41697</v>
      </c>
      <c r="Q1326" s="91">
        <f t="shared" si="101"/>
        <v>41690</v>
      </c>
      <c r="T1326" s="94">
        <f t="shared" si="102"/>
        <v>41720</v>
      </c>
      <c r="U1326" s="80">
        <f t="shared" si="103"/>
        <v>30</v>
      </c>
      <c r="W1326" s="95">
        <f t="shared" si="105"/>
        <v>41728</v>
      </c>
    </row>
    <row r="1327" spans="1:23" x14ac:dyDescent="0.5">
      <c r="A1327" s="105">
        <v>6012211873</v>
      </c>
      <c r="B1327" s="63">
        <v>41698</v>
      </c>
      <c r="C1327" s="60" t="s">
        <v>10</v>
      </c>
      <c r="D1327" s="61">
        <v>16147</v>
      </c>
      <c r="E1327" s="139">
        <v>12259</v>
      </c>
      <c r="F1327" s="61">
        <v>3423</v>
      </c>
      <c r="G1327" s="63">
        <v>41690</v>
      </c>
      <c r="H1327" s="63">
        <v>41689</v>
      </c>
      <c r="I1327" s="60" t="s">
        <v>1194</v>
      </c>
      <c r="J1327" s="62">
        <v>740</v>
      </c>
      <c r="K1327" s="62">
        <v>0</v>
      </c>
      <c r="L1327" s="64">
        <v>740</v>
      </c>
      <c r="M1327" s="82" t="str">
        <f t="shared" si="104"/>
        <v>DS</v>
      </c>
      <c r="N1327" s="82" t="s">
        <v>971</v>
      </c>
      <c r="P1327" s="75">
        <f>VLOOKUP(F1327,[1]!REGTEaflewerdatum,4,0)</f>
        <v>41683</v>
      </c>
      <c r="Q1327" s="91">
        <f t="shared" si="101"/>
        <v>41690</v>
      </c>
      <c r="T1327" s="94">
        <f t="shared" si="102"/>
        <v>41720</v>
      </c>
      <c r="U1327" s="80">
        <f t="shared" si="103"/>
        <v>30</v>
      </c>
      <c r="W1327" s="95">
        <f t="shared" si="105"/>
        <v>41728</v>
      </c>
    </row>
    <row r="1328" spans="1:23" x14ac:dyDescent="0.5">
      <c r="A1328" s="105">
        <v>6012211877</v>
      </c>
      <c r="B1328" s="63">
        <v>41698</v>
      </c>
      <c r="C1328" s="60" t="s">
        <v>10</v>
      </c>
      <c r="D1328" s="61">
        <v>16145</v>
      </c>
      <c r="E1328" s="139">
        <v>12257</v>
      </c>
      <c r="F1328" s="61">
        <v>3424</v>
      </c>
      <c r="G1328" s="63">
        <v>41690</v>
      </c>
      <c r="H1328" s="63">
        <v>41689</v>
      </c>
      <c r="I1328" s="60" t="s">
        <v>1194</v>
      </c>
      <c r="J1328" s="62">
        <v>4192.8</v>
      </c>
      <c r="K1328" s="62">
        <v>586.96</v>
      </c>
      <c r="L1328" s="64">
        <v>4779.76</v>
      </c>
      <c r="M1328" s="82" t="str">
        <f t="shared" si="104"/>
        <v>DS</v>
      </c>
      <c r="N1328" s="82" t="s">
        <v>971</v>
      </c>
      <c r="P1328" s="75">
        <f>VLOOKUP(F1328,[1]!REGTEaflewerdatum,4,0)</f>
        <v>41683</v>
      </c>
      <c r="Q1328" s="91">
        <f t="shared" si="101"/>
        <v>41690</v>
      </c>
      <c r="T1328" s="94">
        <f t="shared" si="102"/>
        <v>41720</v>
      </c>
      <c r="U1328" s="80">
        <f t="shared" si="103"/>
        <v>30</v>
      </c>
      <c r="W1328" s="95">
        <f t="shared" si="105"/>
        <v>41728</v>
      </c>
    </row>
    <row r="1329" spans="1:23" x14ac:dyDescent="0.5">
      <c r="A1329" s="105">
        <v>6012211878</v>
      </c>
      <c r="B1329" s="63">
        <v>41698</v>
      </c>
      <c r="C1329" s="60" t="s">
        <v>10</v>
      </c>
      <c r="D1329" s="61">
        <v>16146</v>
      </c>
      <c r="E1329" s="139">
        <v>12258</v>
      </c>
      <c r="F1329" s="61">
        <v>3422</v>
      </c>
      <c r="G1329" s="63">
        <v>41690</v>
      </c>
      <c r="H1329" s="63">
        <v>41689</v>
      </c>
      <c r="I1329" s="60" t="s">
        <v>1194</v>
      </c>
      <c r="J1329" s="62">
        <v>2579.5</v>
      </c>
      <c r="K1329" s="62">
        <v>361.13</v>
      </c>
      <c r="L1329" s="64">
        <v>2940.63</v>
      </c>
      <c r="M1329" s="82" t="str">
        <f t="shared" si="104"/>
        <v>DS</v>
      </c>
      <c r="N1329" s="82" t="s">
        <v>971</v>
      </c>
      <c r="P1329" s="75">
        <f>VLOOKUP(F1329,[1]!REGTEaflewerdatum,4,0)</f>
        <v>41683</v>
      </c>
      <c r="Q1329" s="91">
        <f t="shared" si="101"/>
        <v>41690</v>
      </c>
      <c r="T1329" s="94">
        <f t="shared" si="102"/>
        <v>41720</v>
      </c>
      <c r="U1329" s="80">
        <f t="shared" si="103"/>
        <v>30</v>
      </c>
      <c r="W1329" s="95">
        <f t="shared" si="105"/>
        <v>41728</v>
      </c>
    </row>
    <row r="1330" spans="1:23" x14ac:dyDescent="0.5">
      <c r="A1330" s="105">
        <v>6038869822</v>
      </c>
      <c r="B1330" s="63">
        <v>41691</v>
      </c>
      <c r="C1330" s="60" t="s">
        <v>10</v>
      </c>
      <c r="D1330" s="61">
        <v>16137</v>
      </c>
      <c r="E1330" s="139">
        <v>12372</v>
      </c>
      <c r="F1330" s="61">
        <v>3356</v>
      </c>
      <c r="G1330" s="63">
        <v>41690</v>
      </c>
      <c r="H1330" s="63">
        <v>41690</v>
      </c>
      <c r="I1330" s="60" t="s">
        <v>1109</v>
      </c>
      <c r="J1330" s="62">
        <v>275.16000000000003</v>
      </c>
      <c r="K1330" s="62">
        <v>19.5</v>
      </c>
      <c r="L1330" s="64">
        <v>294.66000000000003</v>
      </c>
      <c r="M1330" s="82" t="str">
        <f t="shared" si="104"/>
        <v>DS</v>
      </c>
      <c r="N1330" s="82" t="s">
        <v>971</v>
      </c>
      <c r="P1330" s="75">
        <f>VLOOKUP(F1330,[1]!REGTEaflewerdatum,4,0)</f>
        <v>41680</v>
      </c>
      <c r="Q1330" s="91">
        <f t="shared" si="101"/>
        <v>41690</v>
      </c>
      <c r="T1330" s="94">
        <f t="shared" si="102"/>
        <v>41720</v>
      </c>
      <c r="U1330" s="80">
        <f t="shared" si="103"/>
        <v>30</v>
      </c>
      <c r="W1330" s="95">
        <f t="shared" si="105"/>
        <v>41721</v>
      </c>
    </row>
    <row r="1331" spans="1:23" hidden="1" x14ac:dyDescent="0.5">
      <c r="A1331" s="105" t="s">
        <v>1296</v>
      </c>
      <c r="B1331" s="63"/>
      <c r="C1331" s="60" t="s">
        <v>10</v>
      </c>
      <c r="D1331" s="61">
        <v>16148</v>
      </c>
      <c r="E1331" s="139">
        <v>12392</v>
      </c>
      <c r="F1331" s="61">
        <v>3467</v>
      </c>
      <c r="G1331" s="63">
        <v>41690</v>
      </c>
      <c r="H1331" s="63">
        <v>41690</v>
      </c>
      <c r="I1331" s="60" t="s">
        <v>1121</v>
      </c>
      <c r="J1331" s="62">
        <v>787.8</v>
      </c>
      <c r="K1331" s="62">
        <v>0</v>
      </c>
      <c r="L1331" s="64">
        <v>787.8</v>
      </c>
      <c r="M1331" s="82" t="str">
        <f t="shared" si="104"/>
        <v>DI</v>
      </c>
      <c r="N1331" s="82" t="s">
        <v>971</v>
      </c>
      <c r="P1331" s="75">
        <f>VLOOKUP(F1331,[1]!REGTEaflewerdatum,4,0)</f>
        <v>41690</v>
      </c>
      <c r="Q1331" s="91" t="str">
        <f t="shared" si="101"/>
        <v>ok</v>
      </c>
      <c r="R1331" s="92" t="s">
        <v>329</v>
      </c>
      <c r="S1331" s="93">
        <f>G1331</f>
        <v>41690</v>
      </c>
      <c r="T1331" s="94">
        <f t="shared" si="102"/>
        <v>41697</v>
      </c>
      <c r="U1331" s="80">
        <f t="shared" si="103"/>
        <v>7</v>
      </c>
      <c r="W1331" s="95">
        <f t="shared" si="105"/>
        <v>7</v>
      </c>
    </row>
    <row r="1332" spans="1:23" hidden="1" x14ac:dyDescent="0.5">
      <c r="A1332" s="105">
        <v>750843</v>
      </c>
      <c r="B1332" s="63">
        <v>41691</v>
      </c>
      <c r="C1332" s="60" t="s">
        <v>10</v>
      </c>
      <c r="D1332" s="61">
        <v>16141</v>
      </c>
      <c r="E1332" s="139">
        <v>12407</v>
      </c>
      <c r="F1332" s="61">
        <v>3152</v>
      </c>
      <c r="G1332" s="63">
        <v>41691</v>
      </c>
      <c r="H1332" s="63">
        <v>41690</v>
      </c>
      <c r="I1332" s="60" t="s">
        <v>1075</v>
      </c>
      <c r="J1332" s="62">
        <v>373.64</v>
      </c>
      <c r="K1332" s="62">
        <v>52.31</v>
      </c>
      <c r="L1332" s="64">
        <v>425.95</v>
      </c>
      <c r="M1332" s="82" t="str">
        <f t="shared" si="104"/>
        <v>DC</v>
      </c>
      <c r="N1332" s="82" t="s">
        <v>971</v>
      </c>
      <c r="P1332" s="75">
        <f>VLOOKUP(F1332,[1]!REGTEaflewerdatum,4,0)</f>
        <v>41680</v>
      </c>
      <c r="Q1332" s="91">
        <f t="shared" si="101"/>
        <v>41691</v>
      </c>
      <c r="T1332" s="94">
        <f t="shared" si="102"/>
        <v>41710</v>
      </c>
      <c r="U1332" s="80">
        <f t="shared" si="103"/>
        <v>19</v>
      </c>
      <c r="W1332" s="95">
        <f t="shared" si="105"/>
        <v>41710</v>
      </c>
    </row>
    <row r="1333" spans="1:23" hidden="1" x14ac:dyDescent="0.5">
      <c r="A1333" s="105">
        <v>750844</v>
      </c>
      <c r="B1333" s="63">
        <v>41691</v>
      </c>
      <c r="C1333" s="60" t="s">
        <v>10</v>
      </c>
      <c r="D1333" s="61">
        <v>16142</v>
      </c>
      <c r="E1333" s="139">
        <v>12408</v>
      </c>
      <c r="F1333" s="61">
        <v>3153</v>
      </c>
      <c r="G1333" s="63">
        <v>41691</v>
      </c>
      <c r="H1333" s="63">
        <v>41690</v>
      </c>
      <c r="I1333" s="60" t="s">
        <v>1075</v>
      </c>
      <c r="J1333" s="62">
        <v>975.75</v>
      </c>
      <c r="K1333" s="62">
        <v>136.61000000000001</v>
      </c>
      <c r="L1333" s="64">
        <v>1112.3599999999999</v>
      </c>
      <c r="M1333" s="82" t="str">
        <f t="shared" si="104"/>
        <v>DC</v>
      </c>
      <c r="N1333" s="82" t="s">
        <v>971</v>
      </c>
      <c r="P1333" s="75">
        <f>VLOOKUP(F1333,[1]!REGTEaflewerdatum,4,0)</f>
        <v>41687</v>
      </c>
      <c r="Q1333" s="91">
        <f t="shared" si="101"/>
        <v>41691</v>
      </c>
      <c r="T1333" s="94">
        <f t="shared" si="102"/>
        <v>41710</v>
      </c>
      <c r="U1333" s="80">
        <f t="shared" si="103"/>
        <v>19</v>
      </c>
      <c r="W1333" s="95">
        <f t="shared" si="105"/>
        <v>41710</v>
      </c>
    </row>
    <row r="1334" spans="1:23" hidden="1" x14ac:dyDescent="0.5">
      <c r="A1334" s="105">
        <v>750845</v>
      </c>
      <c r="B1334" s="63">
        <v>41691</v>
      </c>
      <c r="C1334" s="60" t="s">
        <v>10</v>
      </c>
      <c r="D1334" s="61">
        <v>16143</v>
      </c>
      <c r="E1334" s="139">
        <v>12409</v>
      </c>
      <c r="F1334" s="61">
        <v>3333</v>
      </c>
      <c r="G1334" s="63">
        <v>41691</v>
      </c>
      <c r="H1334" s="63">
        <v>41690</v>
      </c>
      <c r="I1334" s="60" t="s">
        <v>1075</v>
      </c>
      <c r="J1334" s="62">
        <v>6560.02</v>
      </c>
      <c r="K1334" s="62">
        <v>101.98</v>
      </c>
      <c r="L1334" s="64">
        <v>6662</v>
      </c>
      <c r="M1334" s="82" t="str">
        <f t="shared" si="104"/>
        <v>DC</v>
      </c>
      <c r="N1334" s="82" t="s">
        <v>971</v>
      </c>
      <c r="P1334" s="75">
        <f>VLOOKUP(F1334,[1]!REGTEaflewerdatum,4,0)</f>
        <v>41687</v>
      </c>
      <c r="Q1334" s="91">
        <f t="shared" si="101"/>
        <v>41691</v>
      </c>
      <c r="T1334" s="94">
        <f t="shared" si="102"/>
        <v>41710</v>
      </c>
      <c r="U1334" s="80">
        <f t="shared" si="103"/>
        <v>19</v>
      </c>
      <c r="W1334" s="95">
        <f t="shared" si="105"/>
        <v>41710</v>
      </c>
    </row>
    <row r="1335" spans="1:23" hidden="1" x14ac:dyDescent="0.5">
      <c r="A1335" s="105">
        <v>750846</v>
      </c>
      <c r="B1335" s="63">
        <v>41691</v>
      </c>
      <c r="C1335" s="60" t="s">
        <v>10</v>
      </c>
      <c r="D1335" s="61">
        <v>16138</v>
      </c>
      <c r="E1335" s="139">
        <v>12332</v>
      </c>
      <c r="F1335" s="61">
        <v>3455</v>
      </c>
      <c r="G1335" s="63">
        <v>41691</v>
      </c>
      <c r="H1335" s="63">
        <v>41690</v>
      </c>
      <c r="I1335" s="60" t="s">
        <v>1075</v>
      </c>
      <c r="J1335" s="62">
        <v>42960.34</v>
      </c>
      <c r="K1335" s="62">
        <v>5284.7</v>
      </c>
      <c r="L1335" s="64">
        <v>48245.04</v>
      </c>
      <c r="M1335" s="82" t="str">
        <f t="shared" si="104"/>
        <v>DC</v>
      </c>
      <c r="N1335" s="82" t="s">
        <v>971</v>
      </c>
      <c r="P1335" s="75">
        <f>VLOOKUP(F1335,[1]!REGTEaflewerdatum,4,0)</f>
        <v>41691</v>
      </c>
      <c r="Q1335" s="91" t="str">
        <f t="shared" si="101"/>
        <v>ok</v>
      </c>
      <c r="T1335" s="94">
        <f t="shared" si="102"/>
        <v>41710</v>
      </c>
      <c r="U1335" s="80">
        <f t="shared" si="103"/>
        <v>19</v>
      </c>
      <c r="W1335" s="95">
        <f t="shared" si="105"/>
        <v>41710</v>
      </c>
    </row>
    <row r="1336" spans="1:23" hidden="1" x14ac:dyDescent="0.5">
      <c r="A1336" s="105">
        <v>750846</v>
      </c>
      <c r="B1336" s="63"/>
      <c r="C1336" s="60" t="s">
        <v>15</v>
      </c>
      <c r="D1336" s="61">
        <v>16144</v>
      </c>
      <c r="E1336" s="139">
        <v>12410</v>
      </c>
      <c r="F1336" s="61">
        <v>3455</v>
      </c>
      <c r="G1336" s="63">
        <v>41691</v>
      </c>
      <c r="H1336" s="63">
        <v>41690</v>
      </c>
      <c r="I1336" s="60" t="s">
        <v>1075</v>
      </c>
      <c r="J1336" s="62">
        <v>-194.96</v>
      </c>
      <c r="K1336" s="62">
        <v>-27.29</v>
      </c>
      <c r="L1336" s="64">
        <v>-222.25</v>
      </c>
      <c r="M1336" s="82" t="str">
        <f t="shared" si="104"/>
        <v>DC</v>
      </c>
      <c r="P1336" s="75">
        <f>VLOOKUP(F1336,[1]!REGTEaflewerdatum,4,0)</f>
        <v>41691</v>
      </c>
      <c r="Q1336" s="91" t="str">
        <f t="shared" si="101"/>
        <v>ok</v>
      </c>
      <c r="T1336" s="94">
        <f t="shared" si="102"/>
        <v>41710</v>
      </c>
      <c r="U1336" s="80">
        <f t="shared" si="103"/>
        <v>19</v>
      </c>
      <c r="W1336" s="95">
        <f t="shared" si="105"/>
        <v>19</v>
      </c>
    </row>
    <row r="1337" spans="1:23" hidden="1" x14ac:dyDescent="0.5">
      <c r="A1337" s="105">
        <v>750847</v>
      </c>
      <c r="B1337" s="63">
        <v>41691</v>
      </c>
      <c r="C1337" s="60" t="s">
        <v>10</v>
      </c>
      <c r="D1337" s="61">
        <v>16139</v>
      </c>
      <c r="E1337" s="139">
        <v>12405</v>
      </c>
      <c r="F1337" s="61">
        <v>3479</v>
      </c>
      <c r="G1337" s="63">
        <v>41691</v>
      </c>
      <c r="H1337" s="63">
        <v>41690</v>
      </c>
      <c r="I1337" s="60" t="s">
        <v>1075</v>
      </c>
      <c r="J1337" s="62">
        <v>275.35000000000002</v>
      </c>
      <c r="K1337" s="62">
        <v>38.549999999999997</v>
      </c>
      <c r="L1337" s="64">
        <v>313.89999999999998</v>
      </c>
      <c r="M1337" s="82" t="str">
        <f t="shared" si="104"/>
        <v>DC</v>
      </c>
      <c r="N1337" s="82" t="s">
        <v>971</v>
      </c>
      <c r="P1337" s="75">
        <f>VLOOKUP(F1337,[1]!REGTEaflewerdatum,4,0)</f>
        <v>41691</v>
      </c>
      <c r="Q1337" s="91" t="str">
        <f t="shared" si="101"/>
        <v>ok</v>
      </c>
      <c r="T1337" s="94">
        <f t="shared" si="102"/>
        <v>41710</v>
      </c>
      <c r="U1337" s="80">
        <f t="shared" si="103"/>
        <v>19</v>
      </c>
      <c r="W1337" s="95">
        <f t="shared" si="105"/>
        <v>41710</v>
      </c>
    </row>
    <row r="1338" spans="1:23" hidden="1" x14ac:dyDescent="0.5">
      <c r="A1338" s="105">
        <v>750848</v>
      </c>
      <c r="B1338" s="63">
        <v>41691</v>
      </c>
      <c r="C1338" s="60" t="s">
        <v>10</v>
      </c>
      <c r="D1338" s="61">
        <v>16140</v>
      </c>
      <c r="E1338" s="139">
        <v>12406</v>
      </c>
      <c r="F1338" s="61">
        <v>3478</v>
      </c>
      <c r="G1338" s="63">
        <v>41691</v>
      </c>
      <c r="H1338" s="63">
        <v>41690</v>
      </c>
      <c r="I1338" s="60" t="s">
        <v>1075</v>
      </c>
      <c r="J1338" s="62">
        <v>5188.16</v>
      </c>
      <c r="K1338" s="62">
        <v>726.33</v>
      </c>
      <c r="L1338" s="64">
        <v>5914.49</v>
      </c>
      <c r="M1338" s="82" t="str">
        <f t="shared" si="104"/>
        <v>DC</v>
      </c>
      <c r="N1338" s="82" t="s">
        <v>971</v>
      </c>
      <c r="P1338" s="75">
        <f>VLOOKUP(F1338,[1]!REGTEaflewerdatum,4,0)</f>
        <v>41695</v>
      </c>
      <c r="Q1338" s="91">
        <f t="shared" si="101"/>
        <v>41691</v>
      </c>
      <c r="T1338" s="94">
        <f t="shared" si="102"/>
        <v>41710</v>
      </c>
      <c r="U1338" s="80">
        <f t="shared" si="103"/>
        <v>19</v>
      </c>
      <c r="W1338" s="95">
        <f t="shared" si="105"/>
        <v>41710</v>
      </c>
    </row>
    <row r="1339" spans="1:23" x14ac:dyDescent="0.5">
      <c r="A1339" s="105" t="s">
        <v>390</v>
      </c>
      <c r="B1339" s="63">
        <v>41698</v>
      </c>
      <c r="C1339" s="60" t="s">
        <v>10</v>
      </c>
      <c r="D1339" s="61">
        <v>16154</v>
      </c>
      <c r="E1339" s="139">
        <v>12414</v>
      </c>
      <c r="F1339" s="61">
        <v>3443</v>
      </c>
      <c r="G1339" s="63">
        <v>41692</v>
      </c>
      <c r="H1339" s="63">
        <v>41691</v>
      </c>
      <c r="I1339" s="60" t="s">
        <v>1161</v>
      </c>
      <c r="J1339" s="62">
        <v>13192.43</v>
      </c>
      <c r="K1339" s="62">
        <v>1440.3</v>
      </c>
      <c r="L1339" s="64">
        <v>14632.73</v>
      </c>
      <c r="M1339" s="82" t="str">
        <f t="shared" si="104"/>
        <v>DS</v>
      </c>
      <c r="N1339" s="82" t="s">
        <v>971</v>
      </c>
      <c r="P1339" s="75">
        <f>VLOOKUP(F1339,[1]!REGTEaflewerdatum,4,0)</f>
        <v>41690</v>
      </c>
      <c r="Q1339" s="91">
        <f t="shared" si="101"/>
        <v>41692</v>
      </c>
      <c r="T1339" s="94">
        <f t="shared" si="102"/>
        <v>41722</v>
      </c>
      <c r="U1339" s="80">
        <f t="shared" si="103"/>
        <v>30</v>
      </c>
      <c r="W1339" s="95">
        <f t="shared" si="105"/>
        <v>41728</v>
      </c>
    </row>
    <row r="1340" spans="1:23" x14ac:dyDescent="0.5">
      <c r="A1340" s="105">
        <v>11905870</v>
      </c>
      <c r="B1340" s="63">
        <v>41698</v>
      </c>
      <c r="C1340" s="60" t="s">
        <v>10</v>
      </c>
      <c r="D1340" s="61">
        <v>16164</v>
      </c>
      <c r="E1340" s="139">
        <v>12402</v>
      </c>
      <c r="F1340" s="61">
        <v>3476</v>
      </c>
      <c r="G1340" s="63">
        <v>41692</v>
      </c>
      <c r="H1340" s="63">
        <v>41691</v>
      </c>
      <c r="I1340" s="60" t="s">
        <v>1113</v>
      </c>
      <c r="J1340" s="62">
        <v>5353.1</v>
      </c>
      <c r="K1340" s="62">
        <v>554.78</v>
      </c>
      <c r="L1340" s="64">
        <v>5907.88</v>
      </c>
      <c r="M1340" s="82" t="str">
        <f t="shared" si="104"/>
        <v>DS</v>
      </c>
      <c r="N1340" s="82" t="s">
        <v>971</v>
      </c>
      <c r="P1340" s="75">
        <f>VLOOKUP(F1340,[1]!REGTEaflewerdatum,4,0)</f>
        <v>41692</v>
      </c>
      <c r="Q1340" s="91" t="str">
        <f t="shared" si="101"/>
        <v>ok</v>
      </c>
      <c r="T1340" s="94">
        <f t="shared" si="102"/>
        <v>41722</v>
      </c>
      <c r="U1340" s="80">
        <f t="shared" si="103"/>
        <v>30</v>
      </c>
      <c r="W1340" s="95">
        <f t="shared" si="105"/>
        <v>41728</v>
      </c>
    </row>
    <row r="1341" spans="1:23" x14ac:dyDescent="0.5">
      <c r="A1341" s="105">
        <v>300033</v>
      </c>
      <c r="B1341" s="63">
        <v>41705</v>
      </c>
      <c r="C1341" s="60" t="s">
        <v>10</v>
      </c>
      <c r="D1341" s="61">
        <v>16162</v>
      </c>
      <c r="E1341" s="139">
        <v>12411</v>
      </c>
      <c r="F1341" s="61">
        <v>3355</v>
      </c>
      <c r="G1341" s="63">
        <v>41692</v>
      </c>
      <c r="H1341" s="63">
        <v>41692</v>
      </c>
      <c r="I1341" s="60" t="s">
        <v>1114</v>
      </c>
      <c r="J1341" s="62">
        <v>130.5</v>
      </c>
      <c r="K1341" s="62">
        <v>0</v>
      </c>
      <c r="L1341" s="64">
        <v>130.5</v>
      </c>
      <c r="M1341" s="82" t="str">
        <f t="shared" si="104"/>
        <v>DS</v>
      </c>
      <c r="N1341" s="82" t="s">
        <v>971</v>
      </c>
      <c r="P1341" s="75">
        <f>VLOOKUP(F1341,[1]!REGTEaflewerdatum,4,0)</f>
        <v>41697</v>
      </c>
      <c r="Q1341" s="91">
        <f t="shared" ref="Q1341:Q1404" si="106">IF(P1341=G1341,"ok",G1341)</f>
        <v>41692</v>
      </c>
      <c r="T1341" s="94">
        <f t="shared" si="102"/>
        <v>41722</v>
      </c>
      <c r="U1341" s="80">
        <f t="shared" si="103"/>
        <v>30</v>
      </c>
      <c r="W1341" s="95">
        <f t="shared" si="105"/>
        <v>41735</v>
      </c>
    </row>
    <row r="1342" spans="1:23" x14ac:dyDescent="0.5">
      <c r="A1342" s="105">
        <v>36362</v>
      </c>
      <c r="B1342" s="124"/>
      <c r="C1342" s="60" t="s">
        <v>10</v>
      </c>
      <c r="D1342" s="61">
        <v>16155</v>
      </c>
      <c r="E1342" s="139">
        <v>12371</v>
      </c>
      <c r="F1342" s="61">
        <v>3461</v>
      </c>
      <c r="G1342" s="63">
        <v>41692</v>
      </c>
      <c r="H1342" s="63">
        <v>41691</v>
      </c>
      <c r="I1342" s="60" t="s">
        <v>1167</v>
      </c>
      <c r="J1342" s="62">
        <v>9181.9</v>
      </c>
      <c r="K1342" s="62">
        <v>434.47</v>
      </c>
      <c r="L1342" s="64">
        <v>9616.3700000000008</v>
      </c>
      <c r="M1342" s="82" t="str">
        <f t="shared" si="104"/>
        <v>DS</v>
      </c>
      <c r="N1342" s="82" t="s">
        <v>971</v>
      </c>
      <c r="P1342" s="75">
        <f>VLOOKUP(F1342,[1]!REGTEaflewerdatum,4,0)</f>
        <v>41691</v>
      </c>
      <c r="Q1342" s="91">
        <f t="shared" si="106"/>
        <v>41692</v>
      </c>
      <c r="T1342" s="94">
        <f t="shared" ref="T1342:T1405" si="107">G1342+U1342</f>
        <v>41722</v>
      </c>
      <c r="U1342" s="80">
        <f t="shared" ref="U1342:U1405" si="108">VLOOKUP(I1342,verskaffersterme,2,0)</f>
        <v>30</v>
      </c>
      <c r="W1342" s="95">
        <f t="shared" si="105"/>
        <v>30</v>
      </c>
    </row>
    <row r="1343" spans="1:23" x14ac:dyDescent="0.5">
      <c r="A1343" s="105">
        <v>506652</v>
      </c>
      <c r="B1343" s="63">
        <v>41698</v>
      </c>
      <c r="C1343" s="60" t="s">
        <v>10</v>
      </c>
      <c r="D1343" s="61">
        <v>16160</v>
      </c>
      <c r="E1343" s="139">
        <v>12416</v>
      </c>
      <c r="F1343" s="61">
        <v>3466</v>
      </c>
      <c r="G1343" s="63">
        <v>41692</v>
      </c>
      <c r="H1343" s="63">
        <v>41691</v>
      </c>
      <c r="I1343" s="60" t="s">
        <v>22</v>
      </c>
      <c r="J1343" s="62">
        <v>11669</v>
      </c>
      <c r="K1343" s="62">
        <v>1633.66</v>
      </c>
      <c r="L1343" s="64">
        <v>13302.66</v>
      </c>
      <c r="M1343" s="82" t="str">
        <f t="shared" si="104"/>
        <v>DS</v>
      </c>
      <c r="N1343" s="82" t="s">
        <v>971</v>
      </c>
      <c r="P1343" s="75">
        <f>VLOOKUP(F1343,[1]!REGTEaflewerdatum,4,0)</f>
        <v>41691</v>
      </c>
      <c r="Q1343" s="91">
        <f t="shared" si="106"/>
        <v>41692</v>
      </c>
      <c r="T1343" s="94">
        <f t="shared" si="107"/>
        <v>41722</v>
      </c>
      <c r="U1343" s="80">
        <f t="shared" si="108"/>
        <v>30</v>
      </c>
      <c r="W1343" s="95">
        <f t="shared" si="105"/>
        <v>41728</v>
      </c>
    </row>
    <row r="1344" spans="1:23" x14ac:dyDescent="0.5">
      <c r="A1344" s="105">
        <v>6038904287</v>
      </c>
      <c r="B1344" s="63">
        <v>41698</v>
      </c>
      <c r="C1344" s="60" t="s">
        <v>10</v>
      </c>
      <c r="D1344" s="61">
        <v>16152</v>
      </c>
      <c r="E1344" s="139">
        <v>12404</v>
      </c>
      <c r="F1344" s="61">
        <v>3356</v>
      </c>
      <c r="G1344" s="63">
        <v>41692</v>
      </c>
      <c r="H1344" s="63">
        <v>41692</v>
      </c>
      <c r="I1344" s="60" t="s">
        <v>1109</v>
      </c>
      <c r="J1344" s="62">
        <v>183.44</v>
      </c>
      <c r="K1344" s="62">
        <v>13</v>
      </c>
      <c r="L1344" s="64">
        <v>196.44</v>
      </c>
      <c r="M1344" s="82" t="str">
        <f t="shared" si="104"/>
        <v>DS</v>
      </c>
      <c r="N1344" s="82" t="s">
        <v>971</v>
      </c>
      <c r="P1344" s="75">
        <f>VLOOKUP(F1344,[1]!REGTEaflewerdatum,4,0)</f>
        <v>41680</v>
      </c>
      <c r="Q1344" s="91">
        <f t="shared" si="106"/>
        <v>41692</v>
      </c>
      <c r="T1344" s="94">
        <f t="shared" si="107"/>
        <v>41722</v>
      </c>
      <c r="U1344" s="80">
        <f t="shared" si="108"/>
        <v>30</v>
      </c>
      <c r="W1344" s="95">
        <f t="shared" si="105"/>
        <v>41728</v>
      </c>
    </row>
    <row r="1345" spans="1:23" x14ac:dyDescent="0.5">
      <c r="A1345" s="105">
        <v>69007</v>
      </c>
      <c r="B1345" s="63">
        <v>41698</v>
      </c>
      <c r="C1345" s="60" t="s">
        <v>10</v>
      </c>
      <c r="D1345" s="61">
        <v>16161</v>
      </c>
      <c r="E1345" s="139"/>
      <c r="F1345" s="61">
        <v>3354</v>
      </c>
      <c r="G1345" s="63">
        <v>41692</v>
      </c>
      <c r="H1345" s="63">
        <v>41691</v>
      </c>
      <c r="I1345" s="60" t="s">
        <v>1116</v>
      </c>
      <c r="J1345" s="62">
        <v>316.8</v>
      </c>
      <c r="K1345" s="62">
        <v>12.1</v>
      </c>
      <c r="L1345" s="64">
        <v>328.9</v>
      </c>
      <c r="M1345" s="82" t="str">
        <f t="shared" si="104"/>
        <v>DS</v>
      </c>
      <c r="N1345" s="82" t="s">
        <v>971</v>
      </c>
      <c r="P1345" s="75">
        <f>VLOOKUP(F1345,[1]!REGTEaflewerdatum,4,0)</f>
        <v>41694</v>
      </c>
      <c r="Q1345" s="91">
        <f t="shared" si="106"/>
        <v>41692</v>
      </c>
      <c r="T1345" s="94">
        <f t="shared" si="107"/>
        <v>41722</v>
      </c>
      <c r="U1345" s="80">
        <f t="shared" si="108"/>
        <v>30</v>
      </c>
      <c r="W1345" s="95">
        <f t="shared" si="105"/>
        <v>41728</v>
      </c>
    </row>
    <row r="1346" spans="1:23" x14ac:dyDescent="0.5">
      <c r="A1346" s="105">
        <v>8170421703</v>
      </c>
      <c r="B1346" s="63">
        <v>41698</v>
      </c>
      <c r="C1346" s="60" t="s">
        <v>10</v>
      </c>
      <c r="D1346" s="61">
        <v>16165</v>
      </c>
      <c r="E1346" s="139">
        <v>12401</v>
      </c>
      <c r="F1346" s="61">
        <v>3474</v>
      </c>
      <c r="G1346" s="63">
        <v>41692</v>
      </c>
      <c r="H1346" s="63">
        <v>41691</v>
      </c>
      <c r="I1346" s="60" t="s">
        <v>1253</v>
      </c>
      <c r="J1346" s="62">
        <v>4850.1400000000003</v>
      </c>
      <c r="K1346" s="62">
        <v>432.91</v>
      </c>
      <c r="L1346" s="64">
        <v>5283.05</v>
      </c>
      <c r="M1346" s="82" t="str">
        <f t="shared" ref="M1346:M1409" si="109">VLOOKUP(I1346,KODE,3,0)</f>
        <v>DS</v>
      </c>
      <c r="N1346" s="82" t="s">
        <v>971</v>
      </c>
      <c r="P1346" s="75">
        <f>VLOOKUP(F1346,[1]!REGTEaflewerdatum,4,0)</f>
        <v>41692</v>
      </c>
      <c r="Q1346" s="91" t="str">
        <f t="shared" si="106"/>
        <v>ok</v>
      </c>
      <c r="T1346" s="94">
        <f t="shared" si="107"/>
        <v>41722</v>
      </c>
      <c r="U1346" s="80">
        <f t="shared" si="108"/>
        <v>30</v>
      </c>
      <c r="W1346" s="95">
        <f t="shared" si="105"/>
        <v>41728</v>
      </c>
    </row>
    <row r="1347" spans="1:23" x14ac:dyDescent="0.5">
      <c r="A1347" s="105">
        <v>8170421703</v>
      </c>
      <c r="B1347" s="63"/>
      <c r="C1347" s="60" t="s">
        <v>15</v>
      </c>
      <c r="D1347" s="61">
        <v>16166</v>
      </c>
      <c r="E1347" s="139">
        <v>12432</v>
      </c>
      <c r="F1347" s="61">
        <v>3474</v>
      </c>
      <c r="G1347" s="63">
        <v>41692</v>
      </c>
      <c r="H1347" s="63">
        <v>41691</v>
      </c>
      <c r="I1347" s="60" t="s">
        <v>1253</v>
      </c>
      <c r="J1347" s="62">
        <v>-62.64</v>
      </c>
      <c r="K1347" s="62">
        <v>-8.77</v>
      </c>
      <c r="L1347" s="64">
        <v>-71.41</v>
      </c>
      <c r="M1347" s="82" t="str">
        <f t="shared" si="109"/>
        <v>DS</v>
      </c>
      <c r="P1347" s="75">
        <f>VLOOKUP(F1347,[1]!REGTEaflewerdatum,4,0)</f>
        <v>41692</v>
      </c>
      <c r="Q1347" s="91" t="str">
        <f t="shared" si="106"/>
        <v>ok</v>
      </c>
      <c r="T1347" s="94">
        <f t="shared" si="107"/>
        <v>41722</v>
      </c>
      <c r="U1347" s="80">
        <f t="shared" si="108"/>
        <v>30</v>
      </c>
      <c r="W1347" s="95">
        <f t="shared" si="105"/>
        <v>30</v>
      </c>
    </row>
    <row r="1348" spans="1:23" x14ac:dyDescent="0.5">
      <c r="A1348" s="105" t="s">
        <v>392</v>
      </c>
      <c r="B1348" s="63">
        <v>41698</v>
      </c>
      <c r="C1348" s="60" t="s">
        <v>10</v>
      </c>
      <c r="D1348" s="61">
        <v>16157</v>
      </c>
      <c r="E1348" s="139">
        <v>12424</v>
      </c>
      <c r="F1348" s="61">
        <v>3463</v>
      </c>
      <c r="G1348" s="63">
        <v>41692</v>
      </c>
      <c r="H1348" s="63">
        <v>41691</v>
      </c>
      <c r="I1348" s="60" t="s">
        <v>1166</v>
      </c>
      <c r="J1348" s="62">
        <v>4108.8599999999997</v>
      </c>
      <c r="K1348" s="62">
        <v>316.54000000000002</v>
      </c>
      <c r="L1348" s="64">
        <v>4425.3999999999996</v>
      </c>
      <c r="M1348" s="82" t="str">
        <f t="shared" si="109"/>
        <v>DS</v>
      </c>
      <c r="N1348" s="82" t="s">
        <v>971</v>
      </c>
      <c r="P1348" s="75">
        <f>VLOOKUP(F1348,[1]!REGTEaflewerdatum,4,0)</f>
        <v>41691</v>
      </c>
      <c r="Q1348" s="91">
        <f t="shared" si="106"/>
        <v>41692</v>
      </c>
      <c r="T1348" s="94">
        <f t="shared" si="107"/>
        <v>41722</v>
      </c>
      <c r="U1348" s="80">
        <f t="shared" si="108"/>
        <v>30</v>
      </c>
      <c r="W1348" s="95">
        <f t="shared" si="105"/>
        <v>41728</v>
      </c>
    </row>
    <row r="1349" spans="1:23" hidden="1" x14ac:dyDescent="0.5">
      <c r="A1349" s="105" t="s">
        <v>391</v>
      </c>
      <c r="B1349" s="63"/>
      <c r="C1349" s="60" t="s">
        <v>10</v>
      </c>
      <c r="D1349" s="61">
        <v>16163</v>
      </c>
      <c r="E1349" s="139">
        <v>12427</v>
      </c>
      <c r="F1349" s="61">
        <v>3477</v>
      </c>
      <c r="G1349" s="63">
        <v>41692</v>
      </c>
      <c r="H1349" s="63">
        <v>41692</v>
      </c>
      <c r="I1349" s="60" t="s">
        <v>1118</v>
      </c>
      <c r="J1349" s="62">
        <v>2976.3</v>
      </c>
      <c r="K1349" s="62">
        <v>0</v>
      </c>
      <c r="L1349" s="64">
        <v>2976.3</v>
      </c>
      <c r="M1349" s="82" t="str">
        <f t="shared" si="109"/>
        <v>DI</v>
      </c>
      <c r="N1349" s="82" t="s">
        <v>971</v>
      </c>
      <c r="P1349" s="75">
        <f>VLOOKUP(F1349,[1]!REGTEaflewerdatum,4,0)</f>
        <v>41692</v>
      </c>
      <c r="Q1349" s="91" t="str">
        <f t="shared" si="106"/>
        <v>ok</v>
      </c>
      <c r="R1349" s="92" t="s">
        <v>327</v>
      </c>
      <c r="S1349" s="93">
        <v>41716</v>
      </c>
      <c r="T1349" s="94">
        <f t="shared" si="107"/>
        <v>41722</v>
      </c>
      <c r="U1349" s="80">
        <f t="shared" si="108"/>
        <v>30</v>
      </c>
      <c r="W1349" s="95">
        <f t="shared" si="105"/>
        <v>30</v>
      </c>
    </row>
    <row r="1350" spans="1:23" x14ac:dyDescent="0.5">
      <c r="A1350" s="105" t="s">
        <v>395</v>
      </c>
      <c r="B1350" s="63">
        <v>41698</v>
      </c>
      <c r="C1350" s="60" t="s">
        <v>10</v>
      </c>
      <c r="D1350" s="61">
        <v>16158</v>
      </c>
      <c r="E1350" s="139">
        <v>12419</v>
      </c>
      <c r="F1350" s="61">
        <v>3450</v>
      </c>
      <c r="G1350" s="63">
        <v>41692</v>
      </c>
      <c r="H1350" s="63">
        <v>41691</v>
      </c>
      <c r="I1350" s="60" t="s">
        <v>1297</v>
      </c>
      <c r="J1350" s="62">
        <v>31331.62</v>
      </c>
      <c r="K1350" s="62">
        <v>4386.42</v>
      </c>
      <c r="L1350" s="64">
        <v>35718.04</v>
      </c>
      <c r="M1350" s="82" t="str">
        <f t="shared" si="109"/>
        <v>DS</v>
      </c>
      <c r="N1350" s="82" t="s">
        <v>971</v>
      </c>
      <c r="P1350" s="75">
        <f>VLOOKUP(F1350,[1]!REGTEaflewerdatum,4,0)</f>
        <v>41692</v>
      </c>
      <c r="Q1350" s="91" t="str">
        <f t="shared" si="106"/>
        <v>ok</v>
      </c>
      <c r="T1350" s="94">
        <f t="shared" si="107"/>
        <v>41722</v>
      </c>
      <c r="U1350" s="80">
        <f t="shared" si="108"/>
        <v>30</v>
      </c>
      <c r="W1350" s="95">
        <f t="shared" si="105"/>
        <v>41728</v>
      </c>
    </row>
    <row r="1351" spans="1:23" hidden="1" x14ac:dyDescent="0.5">
      <c r="A1351" s="105" t="s">
        <v>393</v>
      </c>
      <c r="B1351" s="63"/>
      <c r="C1351" s="60" t="s">
        <v>10</v>
      </c>
      <c r="D1351" s="61">
        <v>16153</v>
      </c>
      <c r="E1351" s="139">
        <v>12421</v>
      </c>
      <c r="F1351" s="61">
        <v>3464</v>
      </c>
      <c r="G1351" s="63">
        <v>41692</v>
      </c>
      <c r="H1351" s="63">
        <v>41691</v>
      </c>
      <c r="I1351" s="60" t="s">
        <v>1156</v>
      </c>
      <c r="J1351" s="62">
        <v>4858.33</v>
      </c>
      <c r="K1351" s="62">
        <v>680.17</v>
      </c>
      <c r="L1351" s="64">
        <v>5538.5</v>
      </c>
      <c r="M1351" s="82" t="str">
        <f t="shared" si="109"/>
        <v>DI</v>
      </c>
      <c r="N1351" s="82" t="s">
        <v>971</v>
      </c>
      <c r="P1351" s="75">
        <f>VLOOKUP(F1351,[1]!REGTEaflewerdatum,4,0)</f>
        <v>41690</v>
      </c>
      <c r="Q1351" s="91">
        <f t="shared" si="106"/>
        <v>41692</v>
      </c>
      <c r="R1351" s="92" t="s">
        <v>327</v>
      </c>
      <c r="S1351" s="93">
        <f>G1351+7</f>
        <v>41699</v>
      </c>
      <c r="T1351" s="94">
        <f t="shared" si="107"/>
        <v>41694</v>
      </c>
      <c r="U1351" s="80">
        <f t="shared" si="108"/>
        <v>2</v>
      </c>
      <c r="W1351" s="95">
        <f t="shared" si="105"/>
        <v>2</v>
      </c>
    </row>
    <row r="1352" spans="1:23" hidden="1" x14ac:dyDescent="0.5">
      <c r="A1352" s="105" t="s">
        <v>394</v>
      </c>
      <c r="B1352" s="63"/>
      <c r="C1352" s="60" t="s">
        <v>10</v>
      </c>
      <c r="D1352" s="61">
        <v>16156</v>
      </c>
      <c r="E1352" s="139">
        <v>12426</v>
      </c>
      <c r="F1352" s="61">
        <v>3408</v>
      </c>
      <c r="G1352" s="63">
        <v>41692</v>
      </c>
      <c r="H1352" s="63">
        <v>41691</v>
      </c>
      <c r="I1352" s="60" t="s">
        <v>1222</v>
      </c>
      <c r="J1352" s="62">
        <v>18474.72</v>
      </c>
      <c r="K1352" s="62">
        <v>2586.46</v>
      </c>
      <c r="L1352" s="64">
        <v>21061.18</v>
      </c>
      <c r="M1352" s="82" t="str">
        <f t="shared" si="109"/>
        <v>DI</v>
      </c>
      <c r="N1352" s="82" t="s">
        <v>971</v>
      </c>
      <c r="P1352" s="75">
        <f>VLOOKUP(F1352,[1]!REGTEaflewerdatum,4,0)</f>
        <v>41684</v>
      </c>
      <c r="Q1352" s="91">
        <f t="shared" si="106"/>
        <v>41692</v>
      </c>
      <c r="R1352" s="92" t="s">
        <v>330</v>
      </c>
      <c r="S1352" s="93">
        <v>41702</v>
      </c>
      <c r="T1352" s="94">
        <f t="shared" si="107"/>
        <v>41702</v>
      </c>
      <c r="U1352" s="80">
        <f t="shared" si="108"/>
        <v>10</v>
      </c>
      <c r="W1352" s="95">
        <f t="shared" si="105"/>
        <v>10</v>
      </c>
    </row>
    <row r="1353" spans="1:23" hidden="1" x14ac:dyDescent="0.5">
      <c r="A1353" s="105" t="s">
        <v>396</v>
      </c>
      <c r="B1353" s="63"/>
      <c r="C1353" s="60" t="s">
        <v>10</v>
      </c>
      <c r="D1353" s="61">
        <v>16159</v>
      </c>
      <c r="E1353" s="139">
        <v>12418</v>
      </c>
      <c r="F1353" s="61">
        <v>3462</v>
      </c>
      <c r="G1353" s="63">
        <v>41692</v>
      </c>
      <c r="H1353" s="63">
        <v>41691</v>
      </c>
      <c r="I1353" s="60" t="s">
        <v>1154</v>
      </c>
      <c r="J1353" s="62">
        <v>2950</v>
      </c>
      <c r="K1353" s="62">
        <v>0</v>
      </c>
      <c r="L1353" s="64">
        <v>2950</v>
      </c>
      <c r="M1353" s="82" t="str">
        <f t="shared" si="109"/>
        <v>DI</v>
      </c>
      <c r="N1353" s="82" t="s">
        <v>971</v>
      </c>
      <c r="P1353" s="75">
        <f>VLOOKUP(F1353,[1]!REGTEaflewerdatum,4,0)</f>
        <v>41690</v>
      </c>
      <c r="Q1353" s="91">
        <f t="shared" si="106"/>
        <v>41692</v>
      </c>
      <c r="R1353" s="92" t="s">
        <v>329</v>
      </c>
      <c r="S1353" s="93">
        <v>41692</v>
      </c>
      <c r="T1353" s="94">
        <f t="shared" si="107"/>
        <v>41694</v>
      </c>
      <c r="U1353" s="80">
        <f t="shared" si="108"/>
        <v>2</v>
      </c>
      <c r="W1353" s="95">
        <f t="shared" si="105"/>
        <v>2</v>
      </c>
    </row>
    <row r="1354" spans="1:23" x14ac:dyDescent="0.5">
      <c r="A1354" s="105">
        <v>69188</v>
      </c>
      <c r="B1354" s="63">
        <v>41698</v>
      </c>
      <c r="C1354" s="60" t="s">
        <v>10</v>
      </c>
      <c r="D1354" s="61">
        <v>16438</v>
      </c>
      <c r="E1354" s="139"/>
      <c r="F1354" s="61">
        <v>3354</v>
      </c>
      <c r="G1354" s="63">
        <v>41693</v>
      </c>
      <c r="H1354" s="63">
        <v>41693</v>
      </c>
      <c r="I1354" s="60" t="s">
        <v>1116</v>
      </c>
      <c r="J1354" s="62">
        <v>345.6</v>
      </c>
      <c r="K1354" s="62">
        <v>12.1</v>
      </c>
      <c r="L1354" s="64">
        <v>357.7</v>
      </c>
      <c r="M1354" s="82" t="str">
        <f t="shared" si="109"/>
        <v>DS</v>
      </c>
      <c r="N1354" s="82" t="s">
        <v>971</v>
      </c>
      <c r="P1354" s="75">
        <f>VLOOKUP(F1354,[1]!REGTEaflewerdatum,4,0)</f>
        <v>41694</v>
      </c>
      <c r="Q1354" s="91">
        <f t="shared" si="106"/>
        <v>41693</v>
      </c>
      <c r="T1354" s="94">
        <f t="shared" si="107"/>
        <v>41723</v>
      </c>
      <c r="U1354" s="80">
        <f t="shared" si="108"/>
        <v>30</v>
      </c>
      <c r="W1354" s="95">
        <f t="shared" si="105"/>
        <v>41728</v>
      </c>
    </row>
    <row r="1355" spans="1:23" x14ac:dyDescent="0.5">
      <c r="A1355" s="105">
        <v>6038907514</v>
      </c>
      <c r="B1355" s="63">
        <v>41698</v>
      </c>
      <c r="C1355" s="60" t="s">
        <v>10</v>
      </c>
      <c r="D1355" s="61">
        <v>16461</v>
      </c>
      <c r="E1355" s="139">
        <v>12403</v>
      </c>
      <c r="F1355" s="61">
        <v>3356</v>
      </c>
      <c r="G1355" s="63">
        <v>41694</v>
      </c>
      <c r="H1355" s="63">
        <v>41694</v>
      </c>
      <c r="I1355" s="60" t="s">
        <v>1109</v>
      </c>
      <c r="J1355" s="62">
        <v>135.9</v>
      </c>
      <c r="K1355" s="62">
        <v>0</v>
      </c>
      <c r="L1355" s="64">
        <v>135.9</v>
      </c>
      <c r="M1355" s="82" t="str">
        <f t="shared" si="109"/>
        <v>DS</v>
      </c>
      <c r="N1355" s="82" t="s">
        <v>971</v>
      </c>
      <c r="P1355" s="75">
        <f>VLOOKUP(F1355,[1]!REGTEaflewerdatum,4,0)</f>
        <v>41680</v>
      </c>
      <c r="Q1355" s="91">
        <f t="shared" si="106"/>
        <v>41694</v>
      </c>
      <c r="T1355" s="94">
        <f t="shared" si="107"/>
        <v>41724</v>
      </c>
      <c r="U1355" s="80">
        <f t="shared" si="108"/>
        <v>30</v>
      </c>
      <c r="W1355" s="95">
        <f t="shared" si="105"/>
        <v>41728</v>
      </c>
    </row>
    <row r="1356" spans="1:23" hidden="1" x14ac:dyDescent="0.5">
      <c r="A1356" s="105">
        <v>752702</v>
      </c>
      <c r="B1356" s="63">
        <v>41698</v>
      </c>
      <c r="C1356" s="60" t="s">
        <v>10</v>
      </c>
      <c r="D1356" s="61">
        <v>16458</v>
      </c>
      <c r="E1356" s="139">
        <v>12487</v>
      </c>
      <c r="F1356" s="61">
        <v>3154</v>
      </c>
      <c r="G1356" s="63">
        <v>41694</v>
      </c>
      <c r="H1356" s="63">
        <v>41693</v>
      </c>
      <c r="I1356" s="60" t="s">
        <v>1075</v>
      </c>
      <c r="J1356" s="62">
        <v>61124.68</v>
      </c>
      <c r="K1356" s="62">
        <v>5544.07</v>
      </c>
      <c r="L1356" s="64">
        <v>66668.75</v>
      </c>
      <c r="M1356" s="82" t="str">
        <f t="shared" si="109"/>
        <v>DC</v>
      </c>
      <c r="N1356" s="82" t="s">
        <v>971</v>
      </c>
      <c r="P1356" s="75">
        <f>VLOOKUP(F1356,[1]!REGTEaflewerdatum,4,0)</f>
        <v>41694</v>
      </c>
      <c r="Q1356" s="91" t="str">
        <f t="shared" si="106"/>
        <v>ok</v>
      </c>
      <c r="T1356" s="94">
        <f t="shared" si="107"/>
        <v>41713</v>
      </c>
      <c r="U1356" s="80">
        <f t="shared" si="108"/>
        <v>19</v>
      </c>
      <c r="W1356" s="95">
        <f t="shared" ref="W1356:W1419" si="110">B1356+U1356</f>
        <v>41717</v>
      </c>
    </row>
    <row r="1357" spans="1:23" hidden="1" x14ac:dyDescent="0.5">
      <c r="A1357" s="105">
        <v>752703</v>
      </c>
      <c r="B1357" s="63">
        <v>41698</v>
      </c>
      <c r="C1357" s="60" t="s">
        <v>10</v>
      </c>
      <c r="D1357" s="61">
        <v>16453</v>
      </c>
      <c r="E1357" s="139">
        <v>11524</v>
      </c>
      <c r="F1357" s="61">
        <v>3164</v>
      </c>
      <c r="G1357" s="63">
        <v>41694</v>
      </c>
      <c r="H1357" s="63">
        <v>41693</v>
      </c>
      <c r="I1357" s="60" t="s">
        <v>1075</v>
      </c>
      <c r="J1357" s="62">
        <v>1876.32</v>
      </c>
      <c r="K1357" s="62">
        <v>262.7</v>
      </c>
      <c r="L1357" s="64">
        <v>2139.02</v>
      </c>
      <c r="M1357" s="82" t="str">
        <f t="shared" si="109"/>
        <v>DC</v>
      </c>
      <c r="N1357" s="82" t="s">
        <v>971</v>
      </c>
      <c r="P1357" s="75">
        <f>VLOOKUP(F1357,[1]!REGTEaflewerdatum,4,0)</f>
        <v>41694</v>
      </c>
      <c r="Q1357" s="91" t="str">
        <f t="shared" si="106"/>
        <v>ok</v>
      </c>
      <c r="T1357" s="94">
        <f t="shared" si="107"/>
        <v>41713</v>
      </c>
      <c r="U1357" s="80">
        <f t="shared" si="108"/>
        <v>19</v>
      </c>
      <c r="W1357" s="95">
        <f t="shared" si="110"/>
        <v>41717</v>
      </c>
    </row>
    <row r="1358" spans="1:23" hidden="1" x14ac:dyDescent="0.5">
      <c r="A1358" s="105">
        <v>752704</v>
      </c>
      <c r="B1358" s="63">
        <v>41698</v>
      </c>
      <c r="C1358" s="60" t="s">
        <v>10</v>
      </c>
      <c r="D1358" s="61">
        <v>16454</v>
      </c>
      <c r="E1358" s="139">
        <v>12485</v>
      </c>
      <c r="F1358" s="61">
        <v>3263</v>
      </c>
      <c r="G1358" s="63">
        <v>41694</v>
      </c>
      <c r="H1358" s="63">
        <v>41693</v>
      </c>
      <c r="I1358" s="60" t="s">
        <v>1075</v>
      </c>
      <c r="J1358" s="62">
        <v>32827.22</v>
      </c>
      <c r="K1358" s="62">
        <v>4021.12</v>
      </c>
      <c r="L1358" s="64">
        <v>36848.339999999997</v>
      </c>
      <c r="M1358" s="82" t="str">
        <f t="shared" si="109"/>
        <v>DC</v>
      </c>
      <c r="N1358" s="82" t="s">
        <v>971</v>
      </c>
      <c r="P1358" s="75">
        <f>VLOOKUP(F1358,[1]!REGTEaflewerdatum,4,0)</f>
        <v>41694</v>
      </c>
      <c r="Q1358" s="91" t="str">
        <f t="shared" si="106"/>
        <v>ok</v>
      </c>
      <c r="T1358" s="94">
        <f t="shared" si="107"/>
        <v>41713</v>
      </c>
      <c r="U1358" s="80">
        <f t="shared" si="108"/>
        <v>19</v>
      </c>
      <c r="W1358" s="95">
        <f t="shared" si="110"/>
        <v>41717</v>
      </c>
    </row>
    <row r="1359" spans="1:23" hidden="1" x14ac:dyDescent="0.5">
      <c r="A1359" s="105">
        <v>752705</v>
      </c>
      <c r="B1359" s="63">
        <v>41698</v>
      </c>
      <c r="C1359" s="60" t="s">
        <v>10</v>
      </c>
      <c r="D1359" s="61">
        <v>16455</v>
      </c>
      <c r="E1359" s="139">
        <v>12486</v>
      </c>
      <c r="F1359" s="61">
        <v>3334</v>
      </c>
      <c r="G1359" s="63">
        <v>41694</v>
      </c>
      <c r="H1359" s="63">
        <v>41693</v>
      </c>
      <c r="I1359" s="60" t="s">
        <v>1075</v>
      </c>
      <c r="J1359" s="62">
        <v>42607.91</v>
      </c>
      <c r="K1359" s="62">
        <v>4272.76</v>
      </c>
      <c r="L1359" s="64">
        <v>46880.67</v>
      </c>
      <c r="M1359" s="82" t="str">
        <f t="shared" si="109"/>
        <v>DC</v>
      </c>
      <c r="N1359" s="82" t="s">
        <v>971</v>
      </c>
      <c r="P1359" s="75">
        <f>VLOOKUP(F1359,[1]!REGTEaflewerdatum,4,0)</f>
        <v>41694</v>
      </c>
      <c r="Q1359" s="91" t="str">
        <f t="shared" si="106"/>
        <v>ok</v>
      </c>
      <c r="T1359" s="94">
        <f t="shared" si="107"/>
        <v>41713</v>
      </c>
      <c r="U1359" s="80">
        <f t="shared" si="108"/>
        <v>19</v>
      </c>
      <c r="W1359" s="95">
        <f t="shared" si="110"/>
        <v>41717</v>
      </c>
    </row>
    <row r="1360" spans="1:23" hidden="1" x14ac:dyDescent="0.5">
      <c r="A1360" s="105">
        <v>752706</v>
      </c>
      <c r="B1360" s="63">
        <v>41698</v>
      </c>
      <c r="C1360" s="60" t="s">
        <v>10</v>
      </c>
      <c r="D1360" s="61">
        <v>16456</v>
      </c>
      <c r="E1360" s="139">
        <v>12398</v>
      </c>
      <c r="F1360" s="61">
        <v>3472</v>
      </c>
      <c r="G1360" s="63">
        <v>41694</v>
      </c>
      <c r="H1360" s="63">
        <v>41693</v>
      </c>
      <c r="I1360" s="60" t="s">
        <v>1075</v>
      </c>
      <c r="J1360" s="62">
        <v>8383.91</v>
      </c>
      <c r="K1360" s="62">
        <v>1173.75</v>
      </c>
      <c r="L1360" s="64">
        <v>9557.66</v>
      </c>
      <c r="M1360" s="82" t="str">
        <f t="shared" si="109"/>
        <v>DC</v>
      </c>
      <c r="N1360" s="82" t="s">
        <v>971</v>
      </c>
      <c r="P1360" s="75">
        <f>VLOOKUP(F1360,[1]!REGTEaflewerdatum,4,0)</f>
        <v>41694</v>
      </c>
      <c r="Q1360" s="91" t="str">
        <f t="shared" si="106"/>
        <v>ok</v>
      </c>
      <c r="T1360" s="94">
        <f t="shared" si="107"/>
        <v>41713</v>
      </c>
      <c r="U1360" s="80">
        <f t="shared" si="108"/>
        <v>19</v>
      </c>
      <c r="W1360" s="95">
        <f t="shared" si="110"/>
        <v>41717</v>
      </c>
    </row>
    <row r="1361" spans="1:23" hidden="1" x14ac:dyDescent="0.5">
      <c r="A1361" s="105">
        <v>752707</v>
      </c>
      <c r="B1361" s="63">
        <v>41698</v>
      </c>
      <c r="C1361" s="60" t="s">
        <v>10</v>
      </c>
      <c r="D1361" s="61">
        <v>16457</v>
      </c>
      <c r="E1361" s="139">
        <v>12400</v>
      </c>
      <c r="F1361" s="61">
        <v>3475</v>
      </c>
      <c r="G1361" s="63">
        <v>41694</v>
      </c>
      <c r="H1361" s="63">
        <v>41693</v>
      </c>
      <c r="I1361" s="60" t="s">
        <v>1075</v>
      </c>
      <c r="J1361" s="62">
        <v>25545.02</v>
      </c>
      <c r="K1361" s="62">
        <v>3461.78</v>
      </c>
      <c r="L1361" s="64">
        <v>29006.799999999999</v>
      </c>
      <c r="M1361" s="82" t="str">
        <f t="shared" si="109"/>
        <v>DC</v>
      </c>
      <c r="N1361" s="82" t="s">
        <v>971</v>
      </c>
      <c r="P1361" s="75">
        <f>VLOOKUP(F1361,[1]!REGTEaflewerdatum,4,0)</f>
        <v>41694</v>
      </c>
      <c r="Q1361" s="91" t="str">
        <f t="shared" si="106"/>
        <v>ok</v>
      </c>
      <c r="T1361" s="94">
        <f t="shared" si="107"/>
        <v>41713</v>
      </c>
      <c r="U1361" s="80">
        <f t="shared" si="108"/>
        <v>19</v>
      </c>
      <c r="W1361" s="95">
        <f t="shared" si="110"/>
        <v>41717</v>
      </c>
    </row>
    <row r="1362" spans="1:23" hidden="1" x14ac:dyDescent="0.5">
      <c r="A1362" s="105">
        <v>752708</v>
      </c>
      <c r="B1362" s="63">
        <v>41698</v>
      </c>
      <c r="C1362" s="60" t="s">
        <v>10</v>
      </c>
      <c r="D1362" s="61">
        <v>16445</v>
      </c>
      <c r="E1362" s="139">
        <v>11513</v>
      </c>
      <c r="F1362" s="61">
        <v>3154</v>
      </c>
      <c r="G1362" s="63">
        <v>41694</v>
      </c>
      <c r="H1362" s="63">
        <v>41693</v>
      </c>
      <c r="I1362" s="60" t="s">
        <v>1075</v>
      </c>
      <c r="J1362" s="62">
        <v>8172.96</v>
      </c>
      <c r="K1362" s="62">
        <v>1144.21</v>
      </c>
      <c r="L1362" s="64">
        <v>9317.17</v>
      </c>
      <c r="M1362" s="82" t="str">
        <f t="shared" si="109"/>
        <v>DC</v>
      </c>
      <c r="N1362" s="82" t="s">
        <v>971</v>
      </c>
      <c r="P1362" s="75">
        <f>VLOOKUP(F1362,[1]!REGTEaflewerdatum,4,0)</f>
        <v>41694</v>
      </c>
      <c r="Q1362" s="91" t="str">
        <f t="shared" si="106"/>
        <v>ok</v>
      </c>
      <c r="T1362" s="94">
        <f t="shared" si="107"/>
        <v>41713</v>
      </c>
      <c r="U1362" s="80">
        <f t="shared" si="108"/>
        <v>19</v>
      </c>
      <c r="W1362" s="95">
        <f t="shared" si="110"/>
        <v>41717</v>
      </c>
    </row>
    <row r="1363" spans="1:23" hidden="1" x14ac:dyDescent="0.5">
      <c r="A1363" s="105">
        <v>752709</v>
      </c>
      <c r="B1363" s="63">
        <v>41698</v>
      </c>
      <c r="C1363" s="60" t="s">
        <v>10</v>
      </c>
      <c r="D1363" s="61">
        <v>16446</v>
      </c>
      <c r="E1363" s="139">
        <v>11779</v>
      </c>
      <c r="F1363" s="61">
        <v>3265</v>
      </c>
      <c r="G1363" s="63">
        <v>41694</v>
      </c>
      <c r="H1363" s="63">
        <v>41693</v>
      </c>
      <c r="I1363" s="60" t="s">
        <v>1075</v>
      </c>
      <c r="J1363" s="62">
        <v>12067.73</v>
      </c>
      <c r="K1363" s="62">
        <v>1270.1300000000001</v>
      </c>
      <c r="L1363" s="64">
        <v>13337.86</v>
      </c>
      <c r="M1363" s="82" t="str">
        <f t="shared" si="109"/>
        <v>DC</v>
      </c>
      <c r="N1363" s="82" t="s">
        <v>971</v>
      </c>
      <c r="P1363" s="75">
        <f>VLOOKUP(F1363,[1]!REGTEaflewerdatum,4,0)</f>
        <v>41708</v>
      </c>
      <c r="Q1363" s="91">
        <f t="shared" si="106"/>
        <v>41694</v>
      </c>
      <c r="T1363" s="94">
        <f t="shared" si="107"/>
        <v>41713</v>
      </c>
      <c r="U1363" s="80">
        <f t="shared" si="108"/>
        <v>19</v>
      </c>
      <c r="W1363" s="95">
        <f t="shared" si="110"/>
        <v>41717</v>
      </c>
    </row>
    <row r="1364" spans="1:23" hidden="1" x14ac:dyDescent="0.5">
      <c r="A1364" s="105">
        <v>752710</v>
      </c>
      <c r="B1364" s="63">
        <v>41698</v>
      </c>
      <c r="C1364" s="60" t="s">
        <v>10</v>
      </c>
      <c r="D1364" s="61">
        <v>16447</v>
      </c>
      <c r="E1364" s="139">
        <v>11981</v>
      </c>
      <c r="F1364" s="61">
        <v>3334</v>
      </c>
      <c r="G1364" s="63">
        <v>41694</v>
      </c>
      <c r="H1364" s="63">
        <v>41693</v>
      </c>
      <c r="I1364" s="60" t="s">
        <v>1075</v>
      </c>
      <c r="J1364" s="62">
        <v>31855.63</v>
      </c>
      <c r="K1364" s="62">
        <v>4217.67</v>
      </c>
      <c r="L1364" s="64">
        <v>36073.300000000003</v>
      </c>
      <c r="M1364" s="82" t="str">
        <f t="shared" si="109"/>
        <v>DC</v>
      </c>
      <c r="N1364" s="82" t="s">
        <v>971</v>
      </c>
      <c r="P1364" s="75">
        <f>VLOOKUP(F1364,[1]!REGTEaflewerdatum,4,0)</f>
        <v>41694</v>
      </c>
      <c r="Q1364" s="91" t="str">
        <f t="shared" si="106"/>
        <v>ok</v>
      </c>
      <c r="T1364" s="94">
        <f t="shared" si="107"/>
        <v>41713</v>
      </c>
      <c r="U1364" s="80">
        <f t="shared" si="108"/>
        <v>19</v>
      </c>
      <c r="W1364" s="95">
        <f t="shared" si="110"/>
        <v>41717</v>
      </c>
    </row>
    <row r="1365" spans="1:23" hidden="1" x14ac:dyDescent="0.5">
      <c r="A1365" s="105">
        <v>752712</v>
      </c>
      <c r="B1365" s="63">
        <v>41698</v>
      </c>
      <c r="C1365" s="60" t="s">
        <v>10</v>
      </c>
      <c r="D1365" s="61">
        <v>16449</v>
      </c>
      <c r="E1365" s="139">
        <v>12481</v>
      </c>
      <c r="F1365" s="61">
        <v>3465</v>
      </c>
      <c r="G1365" s="63">
        <v>41694</v>
      </c>
      <c r="H1365" s="63">
        <v>41693</v>
      </c>
      <c r="I1365" s="60" t="s">
        <v>1075</v>
      </c>
      <c r="J1365" s="62">
        <v>59178</v>
      </c>
      <c r="K1365" s="62">
        <v>8284.92</v>
      </c>
      <c r="L1365" s="64">
        <v>67462.92</v>
      </c>
      <c r="M1365" s="82" t="str">
        <f t="shared" si="109"/>
        <v>DC</v>
      </c>
      <c r="N1365" s="82" t="s">
        <v>971</v>
      </c>
      <c r="P1365" s="75">
        <f>VLOOKUP(F1365,[1]!REGTEaflewerdatum,4,0)</f>
        <v>41694</v>
      </c>
      <c r="Q1365" s="91" t="str">
        <f t="shared" si="106"/>
        <v>ok</v>
      </c>
      <c r="T1365" s="94">
        <f t="shared" si="107"/>
        <v>41713</v>
      </c>
      <c r="U1365" s="80">
        <f t="shared" si="108"/>
        <v>19</v>
      </c>
      <c r="W1365" s="95">
        <f t="shared" si="110"/>
        <v>41717</v>
      </c>
    </row>
    <row r="1366" spans="1:23" hidden="1" x14ac:dyDescent="0.5">
      <c r="A1366" s="105">
        <v>752713</v>
      </c>
      <c r="B1366" s="63">
        <v>41698</v>
      </c>
      <c r="C1366" s="60" t="s">
        <v>10</v>
      </c>
      <c r="D1366" s="61">
        <v>16450</v>
      </c>
      <c r="E1366" s="139">
        <v>12482</v>
      </c>
      <c r="F1366" s="61">
        <v>3469</v>
      </c>
      <c r="G1366" s="63">
        <v>41694</v>
      </c>
      <c r="H1366" s="63">
        <v>41693</v>
      </c>
      <c r="I1366" s="60" t="s">
        <v>1075</v>
      </c>
      <c r="J1366" s="62">
        <v>14686.94</v>
      </c>
      <c r="K1366" s="62">
        <v>1592.06</v>
      </c>
      <c r="L1366" s="64">
        <v>16279</v>
      </c>
      <c r="M1366" s="82" t="str">
        <f t="shared" si="109"/>
        <v>DC</v>
      </c>
      <c r="N1366" s="82" t="s">
        <v>971</v>
      </c>
      <c r="P1366" s="75">
        <f>VLOOKUP(F1366,[1]!REGTEaflewerdatum,4,0)</f>
        <v>41694</v>
      </c>
      <c r="Q1366" s="91" t="str">
        <f t="shared" si="106"/>
        <v>ok</v>
      </c>
      <c r="T1366" s="94">
        <f t="shared" si="107"/>
        <v>41713</v>
      </c>
      <c r="U1366" s="80">
        <f t="shared" si="108"/>
        <v>19</v>
      </c>
      <c r="W1366" s="95">
        <f t="shared" si="110"/>
        <v>41717</v>
      </c>
    </row>
    <row r="1367" spans="1:23" hidden="1" x14ac:dyDescent="0.5">
      <c r="A1367" s="105">
        <v>752714</v>
      </c>
      <c r="B1367" s="63">
        <v>41698</v>
      </c>
      <c r="C1367" s="60" t="s">
        <v>10</v>
      </c>
      <c r="D1367" s="61">
        <v>16451</v>
      </c>
      <c r="E1367" s="139">
        <v>12483</v>
      </c>
      <c r="F1367" s="61">
        <v>3468</v>
      </c>
      <c r="G1367" s="63">
        <v>41694</v>
      </c>
      <c r="H1367" s="63">
        <v>41693</v>
      </c>
      <c r="I1367" s="60" t="s">
        <v>1075</v>
      </c>
      <c r="J1367" s="62">
        <v>7006.1</v>
      </c>
      <c r="K1367" s="62">
        <v>0</v>
      </c>
      <c r="L1367" s="64">
        <v>7006.1</v>
      </c>
      <c r="M1367" s="82" t="str">
        <f t="shared" si="109"/>
        <v>DC</v>
      </c>
      <c r="N1367" s="82" t="s">
        <v>971</v>
      </c>
      <c r="P1367" s="75">
        <f>VLOOKUP(F1367,[1]!REGTEaflewerdatum,4,0)</f>
        <v>41694</v>
      </c>
      <c r="Q1367" s="91" t="str">
        <f t="shared" si="106"/>
        <v>ok</v>
      </c>
      <c r="T1367" s="94">
        <f t="shared" si="107"/>
        <v>41713</v>
      </c>
      <c r="U1367" s="80">
        <f t="shared" si="108"/>
        <v>19</v>
      </c>
      <c r="W1367" s="95">
        <f t="shared" si="110"/>
        <v>41717</v>
      </c>
    </row>
    <row r="1368" spans="1:23" hidden="1" x14ac:dyDescent="0.5">
      <c r="A1368" s="105">
        <v>752715</v>
      </c>
      <c r="B1368" s="63">
        <v>41698</v>
      </c>
      <c r="C1368" s="60" t="s">
        <v>10</v>
      </c>
      <c r="D1368" s="61">
        <v>16452</v>
      </c>
      <c r="E1368" s="139">
        <v>12484</v>
      </c>
      <c r="F1368" s="61">
        <v>3452</v>
      </c>
      <c r="G1368" s="63">
        <v>41694</v>
      </c>
      <c r="H1368" s="63">
        <v>41693</v>
      </c>
      <c r="I1368" s="60" t="s">
        <v>1075</v>
      </c>
      <c r="J1368" s="62">
        <v>347.04</v>
      </c>
      <c r="K1368" s="62">
        <v>48.57</v>
      </c>
      <c r="L1368" s="64">
        <v>395.61</v>
      </c>
      <c r="M1368" s="82" t="str">
        <f t="shared" si="109"/>
        <v>DC</v>
      </c>
      <c r="N1368" s="82" t="s">
        <v>971</v>
      </c>
      <c r="P1368" s="75">
        <f>VLOOKUP(F1368,[1]!REGTEaflewerdatum,4,0)</f>
        <v>41694</v>
      </c>
      <c r="Q1368" s="91" t="str">
        <f t="shared" si="106"/>
        <v>ok</v>
      </c>
      <c r="T1368" s="94">
        <f t="shared" si="107"/>
        <v>41713</v>
      </c>
      <c r="U1368" s="80">
        <f t="shared" si="108"/>
        <v>19</v>
      </c>
      <c r="W1368" s="95">
        <f t="shared" si="110"/>
        <v>41717</v>
      </c>
    </row>
    <row r="1369" spans="1:23" hidden="1" x14ac:dyDescent="0.5">
      <c r="A1369" s="105">
        <v>752716</v>
      </c>
      <c r="B1369" s="63">
        <v>41698</v>
      </c>
      <c r="C1369" s="60" t="s">
        <v>10</v>
      </c>
      <c r="D1369" s="61">
        <v>16443</v>
      </c>
      <c r="E1369" s="139">
        <v>12478</v>
      </c>
      <c r="F1369" s="61">
        <v>3452</v>
      </c>
      <c r="G1369" s="63">
        <v>41694</v>
      </c>
      <c r="H1369" s="63">
        <v>41693</v>
      </c>
      <c r="I1369" s="60" t="s">
        <v>1075</v>
      </c>
      <c r="J1369" s="62">
        <v>369</v>
      </c>
      <c r="K1369" s="62">
        <v>51.66</v>
      </c>
      <c r="L1369" s="64">
        <v>420.66</v>
      </c>
      <c r="M1369" s="82" t="str">
        <f t="shared" si="109"/>
        <v>DC</v>
      </c>
      <c r="N1369" s="82" t="s">
        <v>971</v>
      </c>
      <c r="P1369" s="75">
        <f>VLOOKUP(F1369,[1]!REGTEaflewerdatum,4,0)</f>
        <v>41694</v>
      </c>
      <c r="Q1369" s="91" t="str">
        <f t="shared" si="106"/>
        <v>ok</v>
      </c>
      <c r="T1369" s="94">
        <f t="shared" si="107"/>
        <v>41713</v>
      </c>
      <c r="U1369" s="80">
        <f t="shared" si="108"/>
        <v>19</v>
      </c>
      <c r="W1369" s="95">
        <f t="shared" si="110"/>
        <v>41717</v>
      </c>
    </row>
    <row r="1370" spans="1:23" hidden="1" x14ac:dyDescent="0.5">
      <c r="A1370" s="105">
        <v>752717</v>
      </c>
      <c r="B1370" s="63">
        <v>41698</v>
      </c>
      <c r="C1370" s="60" t="s">
        <v>10</v>
      </c>
      <c r="D1370" s="61">
        <v>16444</v>
      </c>
      <c r="E1370" s="139">
        <v>12479</v>
      </c>
      <c r="F1370" s="61">
        <v>3452</v>
      </c>
      <c r="G1370" s="63">
        <v>41694</v>
      </c>
      <c r="H1370" s="63">
        <v>41693</v>
      </c>
      <c r="I1370" s="60" t="s">
        <v>1075</v>
      </c>
      <c r="J1370" s="62">
        <v>3017.29</v>
      </c>
      <c r="K1370" s="62">
        <v>361.85</v>
      </c>
      <c r="L1370" s="64">
        <v>3379.14</v>
      </c>
      <c r="M1370" s="82" t="str">
        <f t="shared" si="109"/>
        <v>DC</v>
      </c>
      <c r="N1370" s="82" t="s">
        <v>971</v>
      </c>
      <c r="P1370" s="75">
        <f>VLOOKUP(F1370,[1]!REGTEaflewerdatum,4,0)</f>
        <v>41694</v>
      </c>
      <c r="Q1370" s="91" t="str">
        <f t="shared" si="106"/>
        <v>ok</v>
      </c>
      <c r="T1370" s="94">
        <f t="shared" si="107"/>
        <v>41713</v>
      </c>
      <c r="U1370" s="80">
        <f t="shared" si="108"/>
        <v>19</v>
      </c>
      <c r="W1370" s="95">
        <f t="shared" si="110"/>
        <v>41717</v>
      </c>
    </row>
    <row r="1371" spans="1:23" hidden="1" x14ac:dyDescent="0.5">
      <c r="A1371" s="105">
        <v>752718</v>
      </c>
      <c r="B1371" s="63">
        <v>41698</v>
      </c>
      <c r="C1371" s="60" t="s">
        <v>10</v>
      </c>
      <c r="D1371" s="61">
        <v>16439</v>
      </c>
      <c r="E1371" s="139">
        <v>12390</v>
      </c>
      <c r="F1371" s="61">
        <v>3469</v>
      </c>
      <c r="G1371" s="63">
        <v>41694</v>
      </c>
      <c r="H1371" s="63">
        <v>41693</v>
      </c>
      <c r="I1371" s="60" t="s">
        <v>1075</v>
      </c>
      <c r="J1371" s="62">
        <v>219.54</v>
      </c>
      <c r="K1371" s="62">
        <v>30.74</v>
      </c>
      <c r="L1371" s="64">
        <v>250.28</v>
      </c>
      <c r="M1371" s="82" t="str">
        <f t="shared" si="109"/>
        <v>DC</v>
      </c>
      <c r="N1371" s="82" t="s">
        <v>971</v>
      </c>
      <c r="P1371" s="75">
        <f>VLOOKUP(F1371,[1]!REGTEaflewerdatum,4,0)</f>
        <v>41694</v>
      </c>
      <c r="Q1371" s="91" t="str">
        <f t="shared" si="106"/>
        <v>ok</v>
      </c>
      <c r="T1371" s="94">
        <f t="shared" si="107"/>
        <v>41713</v>
      </c>
      <c r="U1371" s="80">
        <f t="shared" si="108"/>
        <v>19</v>
      </c>
      <c r="W1371" s="95">
        <f t="shared" si="110"/>
        <v>41717</v>
      </c>
    </row>
    <row r="1372" spans="1:23" hidden="1" x14ac:dyDescent="0.5">
      <c r="A1372" s="105">
        <v>752719</v>
      </c>
      <c r="B1372" s="63">
        <v>41698</v>
      </c>
      <c r="C1372" s="60" t="s">
        <v>10</v>
      </c>
      <c r="D1372" s="61">
        <v>16440</v>
      </c>
      <c r="E1372" s="139">
        <v>12391</v>
      </c>
      <c r="F1372" s="61">
        <v>3468</v>
      </c>
      <c r="G1372" s="63">
        <v>41694</v>
      </c>
      <c r="H1372" s="63">
        <v>41693</v>
      </c>
      <c r="I1372" s="60" t="s">
        <v>1075</v>
      </c>
      <c r="J1372" s="62">
        <v>7746.49</v>
      </c>
      <c r="K1372" s="62">
        <v>0</v>
      </c>
      <c r="L1372" s="64">
        <v>7746.49</v>
      </c>
      <c r="M1372" s="82" t="str">
        <f t="shared" si="109"/>
        <v>DC</v>
      </c>
      <c r="N1372" s="82" t="s">
        <v>971</v>
      </c>
      <c r="P1372" s="75">
        <f>VLOOKUP(F1372,[1]!REGTEaflewerdatum,4,0)</f>
        <v>41694</v>
      </c>
      <c r="Q1372" s="91" t="str">
        <f t="shared" si="106"/>
        <v>ok</v>
      </c>
      <c r="T1372" s="94">
        <f t="shared" si="107"/>
        <v>41713</v>
      </c>
      <c r="U1372" s="80">
        <f t="shared" si="108"/>
        <v>19</v>
      </c>
      <c r="W1372" s="95">
        <f t="shared" si="110"/>
        <v>41717</v>
      </c>
    </row>
    <row r="1373" spans="1:23" hidden="1" x14ac:dyDescent="0.5">
      <c r="A1373" s="105">
        <v>752719</v>
      </c>
      <c r="B1373" s="63"/>
      <c r="C1373" s="60" t="s">
        <v>15</v>
      </c>
      <c r="D1373" s="61">
        <v>16459</v>
      </c>
      <c r="E1373" s="139">
        <v>12488</v>
      </c>
      <c r="F1373" s="61">
        <v>3468</v>
      </c>
      <c r="G1373" s="63">
        <v>41694</v>
      </c>
      <c r="H1373" s="63">
        <v>41693</v>
      </c>
      <c r="I1373" s="60" t="s">
        <v>1075</v>
      </c>
      <c r="J1373" s="62">
        <v>-364.11</v>
      </c>
      <c r="K1373" s="62">
        <v>0</v>
      </c>
      <c r="L1373" s="64">
        <v>-364.11</v>
      </c>
      <c r="M1373" s="82" t="str">
        <f t="shared" si="109"/>
        <v>DC</v>
      </c>
      <c r="P1373" s="75">
        <f>VLOOKUP(F1373,[1]!REGTEaflewerdatum,4,0)</f>
        <v>41694</v>
      </c>
      <c r="Q1373" s="91" t="str">
        <f t="shared" si="106"/>
        <v>ok</v>
      </c>
      <c r="T1373" s="94">
        <f t="shared" si="107"/>
        <v>41713</v>
      </c>
      <c r="U1373" s="80">
        <f t="shared" si="108"/>
        <v>19</v>
      </c>
      <c r="W1373" s="95">
        <f t="shared" si="110"/>
        <v>19</v>
      </c>
    </row>
    <row r="1374" spans="1:23" hidden="1" x14ac:dyDescent="0.5">
      <c r="A1374" s="105">
        <v>752720</v>
      </c>
      <c r="B1374" s="63">
        <v>41698</v>
      </c>
      <c r="C1374" s="60" t="s">
        <v>10</v>
      </c>
      <c r="D1374" s="61">
        <v>16441</v>
      </c>
      <c r="E1374" s="139">
        <v>12476</v>
      </c>
      <c r="F1374" s="61">
        <v>3452</v>
      </c>
      <c r="G1374" s="63">
        <v>41694</v>
      </c>
      <c r="H1374" s="63">
        <v>41693</v>
      </c>
      <c r="I1374" s="60" t="s">
        <v>1075</v>
      </c>
      <c r="J1374" s="62">
        <v>6051.29</v>
      </c>
      <c r="K1374" s="62">
        <v>676.84</v>
      </c>
      <c r="L1374" s="64">
        <v>6728.13</v>
      </c>
      <c r="M1374" s="82" t="str">
        <f t="shared" si="109"/>
        <v>DC</v>
      </c>
      <c r="N1374" s="82" t="s">
        <v>971</v>
      </c>
      <c r="P1374" s="75">
        <f>VLOOKUP(F1374,[1]!REGTEaflewerdatum,4,0)</f>
        <v>41694</v>
      </c>
      <c r="Q1374" s="91" t="str">
        <f t="shared" si="106"/>
        <v>ok</v>
      </c>
      <c r="T1374" s="94">
        <f t="shared" si="107"/>
        <v>41713</v>
      </c>
      <c r="U1374" s="80">
        <f t="shared" si="108"/>
        <v>19</v>
      </c>
      <c r="W1374" s="95">
        <f t="shared" si="110"/>
        <v>41717</v>
      </c>
    </row>
    <row r="1375" spans="1:23" hidden="1" x14ac:dyDescent="0.5">
      <c r="A1375" s="105">
        <v>752721</v>
      </c>
      <c r="B1375" s="63">
        <v>41698</v>
      </c>
      <c r="C1375" s="60" t="s">
        <v>10</v>
      </c>
      <c r="D1375" s="61">
        <v>16442</v>
      </c>
      <c r="E1375" s="139">
        <v>12477</v>
      </c>
      <c r="F1375" s="61">
        <v>2713</v>
      </c>
      <c r="G1375" s="63">
        <v>41694</v>
      </c>
      <c r="H1375" s="63">
        <v>41693</v>
      </c>
      <c r="I1375" s="60" t="s">
        <v>1075</v>
      </c>
      <c r="J1375" s="62">
        <v>2585</v>
      </c>
      <c r="K1375" s="62">
        <v>361.9</v>
      </c>
      <c r="L1375" s="64">
        <v>2946.9</v>
      </c>
      <c r="M1375" s="82" t="str">
        <f t="shared" si="109"/>
        <v>DC</v>
      </c>
      <c r="N1375" s="82" t="s">
        <v>971</v>
      </c>
      <c r="P1375" s="75">
        <f>VLOOKUP(F1375,[1]!REGTEaflewerdatum,4,0)</f>
        <v>41579</v>
      </c>
      <c r="Q1375" s="91">
        <f t="shared" si="106"/>
        <v>41694</v>
      </c>
      <c r="T1375" s="94">
        <f t="shared" si="107"/>
        <v>41713</v>
      </c>
      <c r="U1375" s="80">
        <f t="shared" si="108"/>
        <v>19</v>
      </c>
      <c r="W1375" s="95">
        <f t="shared" si="110"/>
        <v>41717</v>
      </c>
    </row>
    <row r="1376" spans="1:23" hidden="1" x14ac:dyDescent="0.5">
      <c r="A1376" s="105">
        <v>753430</v>
      </c>
      <c r="B1376" s="63">
        <v>41698</v>
      </c>
      <c r="C1376" s="60" t="s">
        <v>10</v>
      </c>
      <c r="D1376" s="61">
        <v>16478</v>
      </c>
      <c r="E1376" s="139">
        <v>12515</v>
      </c>
      <c r="F1376" s="61">
        <v>3154</v>
      </c>
      <c r="G1376" s="63">
        <v>41694</v>
      </c>
      <c r="H1376" s="63">
        <v>41694</v>
      </c>
      <c r="I1376" s="60" t="s">
        <v>1075</v>
      </c>
      <c r="J1376" s="62">
        <v>2919.29</v>
      </c>
      <c r="K1376" s="62">
        <v>408.71</v>
      </c>
      <c r="L1376" s="64">
        <v>3328</v>
      </c>
      <c r="M1376" s="82" t="str">
        <f t="shared" si="109"/>
        <v>DC</v>
      </c>
      <c r="N1376" s="82" t="s">
        <v>971</v>
      </c>
      <c r="P1376" s="75">
        <f>VLOOKUP(F1376,[1]!REGTEaflewerdatum,4,0)</f>
        <v>41694</v>
      </c>
      <c r="Q1376" s="91" t="str">
        <f t="shared" si="106"/>
        <v>ok</v>
      </c>
      <c r="T1376" s="94">
        <f t="shared" si="107"/>
        <v>41713</v>
      </c>
      <c r="U1376" s="80">
        <f t="shared" si="108"/>
        <v>19</v>
      </c>
      <c r="W1376" s="95">
        <f t="shared" si="110"/>
        <v>41717</v>
      </c>
    </row>
    <row r="1377" spans="1:23" hidden="1" x14ac:dyDescent="0.5">
      <c r="A1377" s="105">
        <v>753433</v>
      </c>
      <c r="B1377" s="63">
        <v>41698</v>
      </c>
      <c r="C1377" s="60" t="s">
        <v>10</v>
      </c>
      <c r="D1377" s="61">
        <v>16481</v>
      </c>
      <c r="E1377" s="139">
        <v>12518</v>
      </c>
      <c r="F1377" s="61">
        <v>3475</v>
      </c>
      <c r="G1377" s="63">
        <v>41694</v>
      </c>
      <c r="H1377" s="63">
        <v>41694</v>
      </c>
      <c r="I1377" s="60" t="s">
        <v>1075</v>
      </c>
      <c r="J1377" s="62">
        <v>3151.62</v>
      </c>
      <c r="K1377" s="62">
        <v>441.23</v>
      </c>
      <c r="L1377" s="64">
        <v>3592.85</v>
      </c>
      <c r="M1377" s="82" t="str">
        <f t="shared" si="109"/>
        <v>DC</v>
      </c>
      <c r="N1377" s="82" t="s">
        <v>971</v>
      </c>
      <c r="P1377" s="75">
        <f>VLOOKUP(F1377,[1]!REGTEaflewerdatum,4,0)</f>
        <v>41694</v>
      </c>
      <c r="Q1377" s="91" t="str">
        <f t="shared" si="106"/>
        <v>ok</v>
      </c>
      <c r="T1377" s="94">
        <f t="shared" si="107"/>
        <v>41713</v>
      </c>
      <c r="U1377" s="80">
        <f t="shared" si="108"/>
        <v>19</v>
      </c>
      <c r="W1377" s="95">
        <f t="shared" si="110"/>
        <v>41717</v>
      </c>
    </row>
    <row r="1378" spans="1:23" hidden="1" x14ac:dyDescent="0.5">
      <c r="A1378" s="105" t="s">
        <v>406</v>
      </c>
      <c r="B1378" s="63"/>
      <c r="C1378" s="60" t="s">
        <v>10</v>
      </c>
      <c r="D1378" s="61">
        <v>16473</v>
      </c>
      <c r="E1378" s="139">
        <v>12491</v>
      </c>
      <c r="F1378" s="61">
        <v>3431</v>
      </c>
      <c r="G1378" s="63">
        <v>41694</v>
      </c>
      <c r="H1378" s="63">
        <v>41694</v>
      </c>
      <c r="I1378" s="60" t="s">
        <v>1123</v>
      </c>
      <c r="J1378" s="62">
        <v>1425</v>
      </c>
      <c r="K1378" s="62">
        <v>0</v>
      </c>
      <c r="L1378" s="64">
        <v>1425</v>
      </c>
      <c r="M1378" s="82" t="str">
        <f t="shared" si="109"/>
        <v>DI</v>
      </c>
      <c r="N1378" s="82" t="s">
        <v>971</v>
      </c>
      <c r="P1378" s="75">
        <f>VLOOKUP(F1378,[1]!REGTEaflewerdatum,4,0)</f>
        <v>41687</v>
      </c>
      <c r="Q1378" s="91">
        <f t="shared" si="106"/>
        <v>41694</v>
      </c>
      <c r="R1378" s="92" t="s">
        <v>329</v>
      </c>
      <c r="S1378" s="93">
        <f>H1378</f>
        <v>41694</v>
      </c>
      <c r="T1378" s="94">
        <f t="shared" si="107"/>
        <v>41695</v>
      </c>
      <c r="U1378" s="80">
        <f t="shared" si="108"/>
        <v>1</v>
      </c>
      <c r="W1378" s="95">
        <f t="shared" si="110"/>
        <v>1</v>
      </c>
    </row>
    <row r="1379" spans="1:23" x14ac:dyDescent="0.5">
      <c r="A1379" s="105"/>
      <c r="B1379" s="63"/>
      <c r="C1379" s="60" t="s">
        <v>15</v>
      </c>
      <c r="D1379" s="61">
        <v>16460</v>
      </c>
      <c r="E1379" s="139">
        <v>12496</v>
      </c>
      <c r="F1379" s="61">
        <v>3011</v>
      </c>
      <c r="G1379" s="63">
        <v>41695</v>
      </c>
      <c r="H1379" s="63"/>
      <c r="I1379" s="60" t="s">
        <v>408</v>
      </c>
      <c r="J1379" s="62">
        <v>-155.21</v>
      </c>
      <c r="K1379" s="62">
        <v>-21.73</v>
      </c>
      <c r="L1379" s="64">
        <v>-176.94</v>
      </c>
      <c r="M1379" s="82" t="str">
        <f t="shared" si="109"/>
        <v>DS</v>
      </c>
      <c r="P1379" s="75">
        <f>VLOOKUP(F1379,[1]!REGTEaflewerdatum,4,0)</f>
        <v>41622</v>
      </c>
      <c r="Q1379" s="91">
        <f t="shared" si="106"/>
        <v>41695</v>
      </c>
      <c r="T1379" s="94">
        <f t="shared" si="107"/>
        <v>41725</v>
      </c>
      <c r="U1379" s="80">
        <f t="shared" si="108"/>
        <v>30</v>
      </c>
      <c r="W1379" s="95">
        <f t="shared" si="110"/>
        <v>30</v>
      </c>
    </row>
    <row r="1380" spans="1:23" x14ac:dyDescent="0.5">
      <c r="A1380" s="105">
        <v>1210771832</v>
      </c>
      <c r="B1380" s="63">
        <v>41705</v>
      </c>
      <c r="C1380" s="60" t="s">
        <v>10</v>
      </c>
      <c r="D1380" s="61">
        <v>16476</v>
      </c>
      <c r="E1380" s="139">
        <v>12494</v>
      </c>
      <c r="F1380" s="61">
        <v>3470</v>
      </c>
      <c r="G1380" s="63">
        <v>41695</v>
      </c>
      <c r="H1380" s="63">
        <v>41694</v>
      </c>
      <c r="I1380" s="60" t="s">
        <v>1105</v>
      </c>
      <c r="J1380" s="62">
        <v>71372.399999999994</v>
      </c>
      <c r="K1380" s="62">
        <v>9992.14</v>
      </c>
      <c r="L1380" s="64">
        <v>81364.539999999994</v>
      </c>
      <c r="M1380" s="82" t="str">
        <f t="shared" si="109"/>
        <v>DS</v>
      </c>
      <c r="N1380" s="82" t="s">
        <v>971</v>
      </c>
      <c r="P1380" s="75">
        <f>VLOOKUP(F1380,[1]!REGTEaflewerdatum,4,0)</f>
        <v>41694</v>
      </c>
      <c r="Q1380" s="91">
        <f t="shared" si="106"/>
        <v>41695</v>
      </c>
      <c r="T1380" s="94">
        <f t="shared" si="107"/>
        <v>41725</v>
      </c>
      <c r="U1380" s="80">
        <f t="shared" si="108"/>
        <v>30</v>
      </c>
      <c r="W1380" s="95">
        <f t="shared" si="110"/>
        <v>41735</v>
      </c>
    </row>
    <row r="1381" spans="1:23" x14ac:dyDescent="0.5">
      <c r="A1381" s="105">
        <v>69320</v>
      </c>
      <c r="B1381" s="63">
        <v>41705</v>
      </c>
      <c r="C1381" s="60" t="s">
        <v>10</v>
      </c>
      <c r="D1381" s="61">
        <v>16475</v>
      </c>
      <c r="E1381" s="139"/>
      <c r="F1381" s="61">
        <v>3354</v>
      </c>
      <c r="G1381" s="63">
        <v>41695</v>
      </c>
      <c r="H1381" s="63">
        <v>41695</v>
      </c>
      <c r="I1381" s="60" t="s">
        <v>1116</v>
      </c>
      <c r="J1381" s="62">
        <v>432</v>
      </c>
      <c r="K1381" s="62">
        <v>12.1</v>
      </c>
      <c r="L1381" s="64">
        <v>444.1</v>
      </c>
      <c r="M1381" s="82" t="str">
        <f t="shared" si="109"/>
        <v>DS</v>
      </c>
      <c r="N1381" s="82" t="s">
        <v>971</v>
      </c>
      <c r="P1381" s="75">
        <f>VLOOKUP(F1381,[1]!REGTEaflewerdatum,4,0)</f>
        <v>41694</v>
      </c>
      <c r="Q1381" s="91">
        <f t="shared" si="106"/>
        <v>41695</v>
      </c>
      <c r="T1381" s="94">
        <f t="shared" si="107"/>
        <v>41725</v>
      </c>
      <c r="U1381" s="80">
        <f t="shared" si="108"/>
        <v>30</v>
      </c>
      <c r="W1381" s="95">
        <f t="shared" si="110"/>
        <v>41735</v>
      </c>
    </row>
    <row r="1382" spans="1:23" hidden="1" x14ac:dyDescent="0.5">
      <c r="A1382" s="105">
        <v>753431</v>
      </c>
      <c r="B1382" s="63">
        <v>41698</v>
      </c>
      <c r="C1382" s="60" t="s">
        <v>10</v>
      </c>
      <c r="D1382" s="61">
        <v>16479</v>
      </c>
      <c r="E1382" s="139">
        <v>12516</v>
      </c>
      <c r="F1382" s="61">
        <v>3263</v>
      </c>
      <c r="G1382" s="63">
        <v>41695</v>
      </c>
      <c r="H1382" s="63">
        <v>41694</v>
      </c>
      <c r="I1382" s="60" t="s">
        <v>1075</v>
      </c>
      <c r="J1382" s="62">
        <v>4318.9399999999996</v>
      </c>
      <c r="K1382" s="62">
        <v>604.64</v>
      </c>
      <c r="L1382" s="64">
        <v>4923.58</v>
      </c>
      <c r="M1382" s="82" t="str">
        <f t="shared" si="109"/>
        <v>DC</v>
      </c>
      <c r="N1382" s="82" t="s">
        <v>971</v>
      </c>
      <c r="P1382" s="75">
        <f>VLOOKUP(F1382,[1]!REGTEaflewerdatum,4,0)</f>
        <v>41694</v>
      </c>
      <c r="Q1382" s="91">
        <f t="shared" si="106"/>
        <v>41695</v>
      </c>
      <c r="T1382" s="94">
        <f t="shared" si="107"/>
        <v>41714</v>
      </c>
      <c r="U1382" s="80">
        <f t="shared" si="108"/>
        <v>19</v>
      </c>
      <c r="W1382" s="95">
        <f t="shared" si="110"/>
        <v>41717</v>
      </c>
    </row>
    <row r="1383" spans="1:23" hidden="1" x14ac:dyDescent="0.5">
      <c r="A1383" s="105">
        <v>753432</v>
      </c>
      <c r="B1383" s="63">
        <v>41698</v>
      </c>
      <c r="C1383" s="60" t="s">
        <v>10</v>
      </c>
      <c r="D1383" s="61">
        <v>16480</v>
      </c>
      <c r="E1383" s="139">
        <v>12517</v>
      </c>
      <c r="F1383" s="61">
        <v>3334</v>
      </c>
      <c r="G1383" s="63">
        <v>41695</v>
      </c>
      <c r="H1383" s="63">
        <v>41694</v>
      </c>
      <c r="I1383" s="60" t="s">
        <v>1075</v>
      </c>
      <c r="J1383" s="62">
        <v>2045.16</v>
      </c>
      <c r="K1383" s="62">
        <v>286.32</v>
      </c>
      <c r="L1383" s="64">
        <v>2331.48</v>
      </c>
      <c r="M1383" s="82" t="str">
        <f t="shared" si="109"/>
        <v>DC</v>
      </c>
      <c r="N1383" s="82" t="s">
        <v>971</v>
      </c>
      <c r="P1383" s="75">
        <f>VLOOKUP(F1383,[1]!REGTEaflewerdatum,4,0)</f>
        <v>41694</v>
      </c>
      <c r="Q1383" s="91">
        <f t="shared" si="106"/>
        <v>41695</v>
      </c>
      <c r="T1383" s="94">
        <f t="shared" si="107"/>
        <v>41714</v>
      </c>
      <c r="U1383" s="80">
        <f t="shared" si="108"/>
        <v>19</v>
      </c>
      <c r="W1383" s="95">
        <f t="shared" si="110"/>
        <v>41717</v>
      </c>
    </row>
    <row r="1384" spans="1:23" x14ac:dyDescent="0.5">
      <c r="A1384" s="105">
        <v>9546</v>
      </c>
      <c r="B1384" s="124"/>
      <c r="C1384" s="60" t="s">
        <v>10</v>
      </c>
      <c r="D1384" s="61">
        <v>16474</v>
      </c>
      <c r="E1384" s="139">
        <v>12490</v>
      </c>
      <c r="F1384" s="61">
        <v>3489</v>
      </c>
      <c r="G1384" s="63">
        <v>41695</v>
      </c>
      <c r="H1384" s="63">
        <v>41694</v>
      </c>
      <c r="I1384" s="60" t="s">
        <v>1112</v>
      </c>
      <c r="J1384" s="62">
        <v>1710.35</v>
      </c>
      <c r="K1384" s="62">
        <v>239.45</v>
      </c>
      <c r="L1384" s="64">
        <v>1949.8</v>
      </c>
      <c r="M1384" s="82" t="str">
        <f t="shared" si="109"/>
        <v>DS</v>
      </c>
      <c r="N1384" s="82" t="s">
        <v>971</v>
      </c>
      <c r="P1384" s="75">
        <f>VLOOKUP(F1384,[1]!REGTEaflewerdatum,4,0)</f>
        <v>41694</v>
      </c>
      <c r="Q1384" s="91">
        <f t="shared" si="106"/>
        <v>41695</v>
      </c>
      <c r="T1384" s="94">
        <f t="shared" si="107"/>
        <v>41725</v>
      </c>
      <c r="U1384" s="80">
        <f t="shared" si="108"/>
        <v>30</v>
      </c>
      <c r="W1384" s="95">
        <f t="shared" si="110"/>
        <v>30</v>
      </c>
    </row>
    <row r="1385" spans="1:23" hidden="1" x14ac:dyDescent="0.5">
      <c r="A1385" s="105" t="s">
        <v>1298</v>
      </c>
      <c r="B1385" s="63"/>
      <c r="C1385" s="60" t="s">
        <v>10</v>
      </c>
      <c r="D1385" s="61">
        <v>16472</v>
      </c>
      <c r="E1385" s="139">
        <v>12492</v>
      </c>
      <c r="F1385" s="61">
        <v>3488</v>
      </c>
      <c r="G1385" s="63">
        <v>41695</v>
      </c>
      <c r="H1385" s="63">
        <v>41694</v>
      </c>
      <c r="I1385" s="60" t="s">
        <v>1121</v>
      </c>
      <c r="J1385" s="62">
        <v>1797.3</v>
      </c>
      <c r="K1385" s="62">
        <v>0</v>
      </c>
      <c r="L1385" s="64">
        <v>1797.3</v>
      </c>
      <c r="M1385" s="82" t="str">
        <f t="shared" si="109"/>
        <v>DI</v>
      </c>
      <c r="N1385" s="82" t="s">
        <v>971</v>
      </c>
      <c r="P1385" s="75">
        <f>VLOOKUP(F1385,[1]!REGTEaflewerdatum,4,0)</f>
        <v>41694</v>
      </c>
      <c r="Q1385" s="91">
        <f t="shared" si="106"/>
        <v>41695</v>
      </c>
      <c r="R1385" s="92" t="s">
        <v>329</v>
      </c>
      <c r="S1385" s="93">
        <f>G1385</f>
        <v>41695</v>
      </c>
      <c r="T1385" s="94">
        <f t="shared" si="107"/>
        <v>41702</v>
      </c>
      <c r="U1385" s="80">
        <f t="shared" si="108"/>
        <v>7</v>
      </c>
      <c r="W1385" s="95">
        <f t="shared" si="110"/>
        <v>7</v>
      </c>
    </row>
    <row r="1386" spans="1:23" x14ac:dyDescent="0.5">
      <c r="A1386" s="105" t="s">
        <v>400</v>
      </c>
      <c r="B1386" s="63">
        <v>41698</v>
      </c>
      <c r="C1386" s="60" t="s">
        <v>10</v>
      </c>
      <c r="D1386" s="61">
        <v>16477</v>
      </c>
      <c r="E1386" s="139">
        <v>12501</v>
      </c>
      <c r="F1386" s="61">
        <v>3480</v>
      </c>
      <c r="G1386" s="63">
        <v>41695</v>
      </c>
      <c r="H1386" s="63">
        <v>41695</v>
      </c>
      <c r="I1386" s="60" t="s">
        <v>1166</v>
      </c>
      <c r="J1386" s="62">
        <v>4126.5600000000004</v>
      </c>
      <c r="K1386" s="62">
        <v>204.04</v>
      </c>
      <c r="L1386" s="64">
        <v>4330.6000000000004</v>
      </c>
      <c r="M1386" s="82" t="str">
        <f t="shared" si="109"/>
        <v>DS</v>
      </c>
      <c r="N1386" s="82" t="s">
        <v>971</v>
      </c>
      <c r="P1386" s="75">
        <f>VLOOKUP(F1386,[1]!REGTEaflewerdatum,4,0)</f>
        <v>41695</v>
      </c>
      <c r="Q1386" s="91" t="str">
        <f t="shared" si="106"/>
        <v>ok</v>
      </c>
      <c r="T1386" s="94">
        <f t="shared" si="107"/>
        <v>41725</v>
      </c>
      <c r="U1386" s="80">
        <f t="shared" si="108"/>
        <v>30</v>
      </c>
      <c r="W1386" s="95">
        <f t="shared" si="110"/>
        <v>41728</v>
      </c>
    </row>
    <row r="1387" spans="1:23" x14ac:dyDescent="0.5">
      <c r="A1387" s="105" t="s">
        <v>401</v>
      </c>
      <c r="B1387" s="63">
        <v>41698</v>
      </c>
      <c r="C1387" s="60" t="s">
        <v>10</v>
      </c>
      <c r="D1387" s="61">
        <v>16471</v>
      </c>
      <c r="E1387" s="139">
        <v>12511</v>
      </c>
      <c r="F1387" s="61">
        <v>3492</v>
      </c>
      <c r="G1387" s="63">
        <v>41695</v>
      </c>
      <c r="H1387" s="63">
        <v>41695</v>
      </c>
      <c r="I1387" s="60" t="s">
        <v>1107</v>
      </c>
      <c r="J1387" s="62">
        <v>899</v>
      </c>
      <c r="K1387" s="62">
        <v>125.86</v>
      </c>
      <c r="L1387" s="64">
        <v>1024.8599999999999</v>
      </c>
      <c r="M1387" s="82" t="str">
        <f t="shared" si="109"/>
        <v>DS</v>
      </c>
      <c r="N1387" s="82" t="s">
        <v>971</v>
      </c>
      <c r="P1387" s="75">
        <f>VLOOKUP(F1387,[1]!REGTEaflewerdatum,4,0)</f>
        <v>41695</v>
      </c>
      <c r="Q1387" s="91" t="str">
        <f t="shared" si="106"/>
        <v>ok</v>
      </c>
      <c r="T1387" s="94">
        <f t="shared" si="107"/>
        <v>41725</v>
      </c>
      <c r="U1387" s="80">
        <f t="shared" si="108"/>
        <v>30</v>
      </c>
      <c r="W1387" s="95">
        <f t="shared" si="110"/>
        <v>41728</v>
      </c>
    </row>
    <row r="1388" spans="1:23" x14ac:dyDescent="0.5">
      <c r="A1388" s="105" t="s">
        <v>402</v>
      </c>
      <c r="B1388" s="63">
        <v>41698</v>
      </c>
      <c r="C1388" s="60" t="s">
        <v>10</v>
      </c>
      <c r="D1388" s="61">
        <v>16469</v>
      </c>
      <c r="E1388" s="139">
        <v>12507</v>
      </c>
      <c r="F1388" s="61">
        <v>3492</v>
      </c>
      <c r="G1388" s="63">
        <v>41695</v>
      </c>
      <c r="H1388" s="63">
        <v>41695</v>
      </c>
      <c r="I1388" s="60" t="s">
        <v>1107</v>
      </c>
      <c r="J1388" s="62">
        <v>1718.85</v>
      </c>
      <c r="K1388" s="62">
        <v>240.66</v>
      </c>
      <c r="L1388" s="64">
        <v>1959.51</v>
      </c>
      <c r="M1388" s="82" t="str">
        <f t="shared" si="109"/>
        <v>DS</v>
      </c>
      <c r="N1388" s="82" t="s">
        <v>971</v>
      </c>
      <c r="P1388" s="75">
        <f>VLOOKUP(F1388,[1]!REGTEaflewerdatum,4,0)</f>
        <v>41695</v>
      </c>
      <c r="Q1388" s="91" t="str">
        <f t="shared" si="106"/>
        <v>ok</v>
      </c>
      <c r="T1388" s="94">
        <f t="shared" si="107"/>
        <v>41725</v>
      </c>
      <c r="U1388" s="80">
        <f t="shared" si="108"/>
        <v>30</v>
      </c>
      <c r="W1388" s="95">
        <f t="shared" si="110"/>
        <v>41728</v>
      </c>
    </row>
    <row r="1389" spans="1:23" x14ac:dyDescent="0.5">
      <c r="A1389" s="105" t="s">
        <v>403</v>
      </c>
      <c r="B1389" s="63">
        <v>41698</v>
      </c>
      <c r="C1389" s="60" t="s">
        <v>10</v>
      </c>
      <c r="D1389" s="61">
        <v>16470</v>
      </c>
      <c r="E1389" s="139">
        <v>12509</v>
      </c>
      <c r="F1389" s="61">
        <v>3492</v>
      </c>
      <c r="G1389" s="63">
        <v>41695</v>
      </c>
      <c r="H1389" s="63">
        <v>41695</v>
      </c>
      <c r="I1389" s="60" t="s">
        <v>1107</v>
      </c>
      <c r="J1389" s="62">
        <v>4980</v>
      </c>
      <c r="K1389" s="62">
        <v>697.2</v>
      </c>
      <c r="L1389" s="64">
        <v>5677.2</v>
      </c>
      <c r="M1389" s="82" t="str">
        <f t="shared" si="109"/>
        <v>DS</v>
      </c>
      <c r="N1389" s="82" t="s">
        <v>971</v>
      </c>
      <c r="P1389" s="75">
        <f>VLOOKUP(F1389,[1]!REGTEaflewerdatum,4,0)</f>
        <v>41695</v>
      </c>
      <c r="Q1389" s="91" t="str">
        <f t="shared" si="106"/>
        <v>ok</v>
      </c>
      <c r="T1389" s="94">
        <f t="shared" si="107"/>
        <v>41725</v>
      </c>
      <c r="U1389" s="80">
        <f t="shared" si="108"/>
        <v>30</v>
      </c>
      <c r="W1389" s="95">
        <f t="shared" si="110"/>
        <v>41728</v>
      </c>
    </row>
    <row r="1390" spans="1:23" x14ac:dyDescent="0.5">
      <c r="A1390" s="105" t="s">
        <v>404</v>
      </c>
      <c r="B1390" s="63">
        <v>41698</v>
      </c>
      <c r="C1390" s="60" t="s">
        <v>10</v>
      </c>
      <c r="D1390" s="61">
        <v>16467</v>
      </c>
      <c r="E1390" s="139">
        <v>12513</v>
      </c>
      <c r="F1390" s="61">
        <v>3492</v>
      </c>
      <c r="G1390" s="63">
        <v>41695</v>
      </c>
      <c r="H1390" s="63">
        <v>41695</v>
      </c>
      <c r="I1390" s="60" t="s">
        <v>1107</v>
      </c>
      <c r="J1390" s="62">
        <v>370.9</v>
      </c>
      <c r="K1390" s="62">
        <v>51.93</v>
      </c>
      <c r="L1390" s="64">
        <v>422.83</v>
      </c>
      <c r="M1390" s="82" t="str">
        <f t="shared" si="109"/>
        <v>DS</v>
      </c>
      <c r="N1390" s="82" t="s">
        <v>971</v>
      </c>
      <c r="P1390" s="75">
        <f>VLOOKUP(F1390,[1]!REGTEaflewerdatum,4,0)</f>
        <v>41695</v>
      </c>
      <c r="Q1390" s="91" t="str">
        <f t="shared" si="106"/>
        <v>ok</v>
      </c>
      <c r="T1390" s="94">
        <f t="shared" si="107"/>
        <v>41725</v>
      </c>
      <c r="U1390" s="80">
        <f t="shared" si="108"/>
        <v>30</v>
      </c>
      <c r="W1390" s="95">
        <f t="shared" si="110"/>
        <v>41728</v>
      </c>
    </row>
    <row r="1391" spans="1:23" x14ac:dyDescent="0.5">
      <c r="A1391" s="105" t="s">
        <v>405</v>
      </c>
      <c r="B1391" s="63">
        <v>41698</v>
      </c>
      <c r="C1391" s="60" t="s">
        <v>10</v>
      </c>
      <c r="D1391" s="61">
        <v>16468</v>
      </c>
      <c r="E1391" s="139">
        <v>12505</v>
      </c>
      <c r="F1391" s="61">
        <v>3492</v>
      </c>
      <c r="G1391" s="63">
        <v>41695</v>
      </c>
      <c r="H1391" s="63">
        <v>41695</v>
      </c>
      <c r="I1391" s="60" t="s">
        <v>1107</v>
      </c>
      <c r="J1391" s="62">
        <v>670.85</v>
      </c>
      <c r="K1391" s="62">
        <v>93.92</v>
      </c>
      <c r="L1391" s="64">
        <v>764.77</v>
      </c>
      <c r="M1391" s="82" t="str">
        <f t="shared" si="109"/>
        <v>DS</v>
      </c>
      <c r="N1391" s="82" t="s">
        <v>971</v>
      </c>
      <c r="P1391" s="75">
        <f>VLOOKUP(F1391,[1]!REGTEaflewerdatum,4,0)</f>
        <v>41695</v>
      </c>
      <c r="Q1391" s="91" t="str">
        <f t="shared" si="106"/>
        <v>ok</v>
      </c>
      <c r="T1391" s="94">
        <f t="shared" si="107"/>
        <v>41725</v>
      </c>
      <c r="U1391" s="80">
        <f t="shared" si="108"/>
        <v>30</v>
      </c>
      <c r="W1391" s="95">
        <f t="shared" si="110"/>
        <v>41728</v>
      </c>
    </row>
    <row r="1392" spans="1:23" x14ac:dyDescent="0.5">
      <c r="A1392" s="105">
        <v>304743</v>
      </c>
      <c r="B1392" s="63">
        <v>41705</v>
      </c>
      <c r="C1392" s="60" t="s">
        <v>10</v>
      </c>
      <c r="D1392" s="61">
        <v>16482</v>
      </c>
      <c r="E1392" s="139">
        <v>12523</v>
      </c>
      <c r="F1392" s="61">
        <v>3355</v>
      </c>
      <c r="G1392" s="63">
        <v>41696</v>
      </c>
      <c r="H1392" s="63">
        <v>41696</v>
      </c>
      <c r="I1392" s="60" t="s">
        <v>1114</v>
      </c>
      <c r="J1392" s="62">
        <v>145.1</v>
      </c>
      <c r="K1392" s="62">
        <v>10.16</v>
      </c>
      <c r="L1392" s="64">
        <v>155.26</v>
      </c>
      <c r="M1392" s="82" t="str">
        <f t="shared" si="109"/>
        <v>DS</v>
      </c>
      <c r="N1392" s="82" t="s">
        <v>971</v>
      </c>
      <c r="P1392" s="75">
        <f>VLOOKUP(F1392,[1]!REGTEaflewerdatum,4,0)</f>
        <v>41697</v>
      </c>
      <c r="Q1392" s="91">
        <f t="shared" si="106"/>
        <v>41696</v>
      </c>
      <c r="T1392" s="94">
        <f t="shared" si="107"/>
        <v>41726</v>
      </c>
      <c r="U1392" s="80">
        <f t="shared" si="108"/>
        <v>30</v>
      </c>
      <c r="W1392" s="95">
        <f t="shared" si="110"/>
        <v>41735</v>
      </c>
    </row>
    <row r="1393" spans="1:23" x14ac:dyDescent="0.5">
      <c r="A1393" s="105">
        <v>7381675</v>
      </c>
      <c r="B1393" s="63">
        <v>41698</v>
      </c>
      <c r="C1393" s="60" t="s">
        <v>10</v>
      </c>
      <c r="D1393" s="61">
        <v>16486</v>
      </c>
      <c r="E1393" s="139">
        <v>12307</v>
      </c>
      <c r="F1393" s="61">
        <v>3442</v>
      </c>
      <c r="G1393" s="63">
        <v>41696</v>
      </c>
      <c r="H1393" s="63">
        <v>41696</v>
      </c>
      <c r="I1393" s="60" t="s">
        <v>1198</v>
      </c>
      <c r="J1393" s="62">
        <v>7259.98</v>
      </c>
      <c r="K1393" s="62">
        <v>1016.4</v>
      </c>
      <c r="L1393" s="64">
        <v>8276.3799999999992</v>
      </c>
      <c r="M1393" s="82" t="str">
        <f t="shared" si="109"/>
        <v>DS</v>
      </c>
      <c r="N1393" s="82" t="s">
        <v>971</v>
      </c>
      <c r="P1393" s="75">
        <f>VLOOKUP(F1393,[1]!REGTEaflewerdatum,4,0)</f>
        <v>41689</v>
      </c>
      <c r="Q1393" s="91">
        <f t="shared" si="106"/>
        <v>41696</v>
      </c>
      <c r="T1393" s="94">
        <f t="shared" si="107"/>
        <v>41726</v>
      </c>
      <c r="U1393" s="80">
        <f t="shared" si="108"/>
        <v>30</v>
      </c>
      <c r="W1393" s="95">
        <f t="shared" si="110"/>
        <v>41728</v>
      </c>
    </row>
    <row r="1394" spans="1:23" x14ac:dyDescent="0.5">
      <c r="A1394" s="105">
        <v>7381675</v>
      </c>
      <c r="B1394" s="63"/>
      <c r="C1394" s="60" t="s">
        <v>15</v>
      </c>
      <c r="D1394" s="61">
        <v>16487</v>
      </c>
      <c r="E1394" s="139">
        <v>12528</v>
      </c>
      <c r="F1394" s="61">
        <v>3442</v>
      </c>
      <c r="G1394" s="63">
        <v>41696</v>
      </c>
      <c r="H1394" s="63">
        <v>41696</v>
      </c>
      <c r="I1394" s="60" t="s">
        <v>1198</v>
      </c>
      <c r="J1394" s="62">
        <v>-34.22</v>
      </c>
      <c r="K1394" s="62">
        <v>-4.79</v>
      </c>
      <c r="L1394" s="64">
        <v>-39.01</v>
      </c>
      <c r="M1394" s="82" t="str">
        <f t="shared" si="109"/>
        <v>DS</v>
      </c>
      <c r="P1394" s="75">
        <f>VLOOKUP(F1394,[1]!REGTEaflewerdatum,4,0)</f>
        <v>41689</v>
      </c>
      <c r="Q1394" s="91">
        <f t="shared" si="106"/>
        <v>41696</v>
      </c>
      <c r="T1394" s="94">
        <f t="shared" si="107"/>
        <v>41726</v>
      </c>
      <c r="U1394" s="80">
        <f t="shared" si="108"/>
        <v>30</v>
      </c>
      <c r="W1394" s="95">
        <f t="shared" si="110"/>
        <v>30</v>
      </c>
    </row>
    <row r="1395" spans="1:23" x14ac:dyDescent="0.5">
      <c r="A1395" s="105" t="s">
        <v>411</v>
      </c>
      <c r="B1395" s="63">
        <v>41698</v>
      </c>
      <c r="C1395" s="60" t="s">
        <v>10</v>
      </c>
      <c r="D1395" s="61">
        <v>16490</v>
      </c>
      <c r="E1395" s="139">
        <v>12475</v>
      </c>
      <c r="F1395" s="61">
        <v>3483</v>
      </c>
      <c r="G1395" s="63">
        <v>41696</v>
      </c>
      <c r="H1395" s="63">
        <v>41695</v>
      </c>
      <c r="I1395" s="60" t="s">
        <v>1162</v>
      </c>
      <c r="J1395" s="62">
        <v>4221</v>
      </c>
      <c r="K1395" s="62">
        <v>590.94000000000005</v>
      </c>
      <c r="L1395" s="64">
        <v>4811.9399999999996</v>
      </c>
      <c r="M1395" s="82" t="str">
        <f t="shared" si="109"/>
        <v>DS</v>
      </c>
      <c r="N1395" s="82" t="s">
        <v>971</v>
      </c>
      <c r="P1395" s="75">
        <f>VLOOKUP(F1395,[1]!REGTEaflewerdatum,4,0)</f>
        <v>41695</v>
      </c>
      <c r="Q1395" s="91">
        <f t="shared" si="106"/>
        <v>41696</v>
      </c>
      <c r="T1395" s="94">
        <f t="shared" si="107"/>
        <v>41726</v>
      </c>
      <c r="U1395" s="80">
        <f t="shared" si="108"/>
        <v>30</v>
      </c>
      <c r="W1395" s="95">
        <f t="shared" si="110"/>
        <v>41728</v>
      </c>
    </row>
    <row r="1396" spans="1:23" hidden="1" x14ac:dyDescent="0.5">
      <c r="A1396" s="105">
        <v>752711</v>
      </c>
      <c r="B1396" s="63">
        <v>41698</v>
      </c>
      <c r="C1396" s="60" t="s">
        <v>10</v>
      </c>
      <c r="D1396" s="61">
        <v>16448</v>
      </c>
      <c r="E1396" s="139">
        <v>12480</v>
      </c>
      <c r="F1396" s="61">
        <v>3469</v>
      </c>
      <c r="G1396" s="63">
        <v>41696</v>
      </c>
      <c r="H1396" s="63">
        <v>41693</v>
      </c>
      <c r="I1396" s="60" t="s">
        <v>1075</v>
      </c>
      <c r="J1396" s="62">
        <v>1128.2</v>
      </c>
      <c r="K1396" s="62">
        <v>0</v>
      </c>
      <c r="L1396" s="64">
        <v>1128.2</v>
      </c>
      <c r="M1396" s="82" t="str">
        <f t="shared" si="109"/>
        <v>DC</v>
      </c>
      <c r="N1396" s="82" t="s">
        <v>971</v>
      </c>
      <c r="P1396" s="75">
        <f>VLOOKUP(F1396,[1]!REGTEaflewerdatum,4,0)</f>
        <v>41694</v>
      </c>
      <c r="Q1396" s="91">
        <f t="shared" si="106"/>
        <v>41696</v>
      </c>
      <c r="T1396" s="94">
        <f t="shared" si="107"/>
        <v>41715</v>
      </c>
      <c r="U1396" s="80">
        <f t="shared" si="108"/>
        <v>19</v>
      </c>
      <c r="W1396" s="95">
        <f t="shared" si="110"/>
        <v>41717</v>
      </c>
    </row>
    <row r="1397" spans="1:23" hidden="1" x14ac:dyDescent="0.5">
      <c r="A1397" s="105" t="s">
        <v>412</v>
      </c>
      <c r="B1397" s="63"/>
      <c r="C1397" s="60" t="s">
        <v>10</v>
      </c>
      <c r="D1397" s="61">
        <v>16485</v>
      </c>
      <c r="E1397" s="139">
        <v>12525</v>
      </c>
      <c r="F1397" s="61">
        <v>3493</v>
      </c>
      <c r="G1397" s="63">
        <v>41696</v>
      </c>
      <c r="H1397" s="63">
        <v>41696</v>
      </c>
      <c r="I1397" s="60" t="s">
        <v>1156</v>
      </c>
      <c r="J1397" s="62">
        <v>4858.33</v>
      </c>
      <c r="K1397" s="62">
        <v>680.17</v>
      </c>
      <c r="L1397" s="64">
        <v>5538.5</v>
      </c>
      <c r="M1397" s="82" t="str">
        <f t="shared" si="109"/>
        <v>DI</v>
      </c>
      <c r="N1397" s="82" t="s">
        <v>971</v>
      </c>
      <c r="P1397" s="75">
        <f>VLOOKUP(F1397,[1]!REGTEaflewerdatum,4,0)</f>
        <v>41696</v>
      </c>
      <c r="Q1397" s="91" t="str">
        <f t="shared" si="106"/>
        <v>ok</v>
      </c>
      <c r="R1397" s="92" t="s">
        <v>327</v>
      </c>
      <c r="S1397" s="93">
        <v>41702</v>
      </c>
      <c r="T1397" s="94">
        <f t="shared" si="107"/>
        <v>41698</v>
      </c>
      <c r="U1397" s="80">
        <f t="shared" si="108"/>
        <v>2</v>
      </c>
      <c r="W1397" s="95">
        <f t="shared" si="110"/>
        <v>2</v>
      </c>
    </row>
    <row r="1398" spans="1:23" hidden="1" x14ac:dyDescent="0.5">
      <c r="A1398" s="105" t="s">
        <v>413</v>
      </c>
      <c r="B1398" s="63"/>
      <c r="C1398" s="60" t="s">
        <v>10</v>
      </c>
      <c r="D1398" s="61">
        <v>16489</v>
      </c>
      <c r="E1398" s="139">
        <v>12526</v>
      </c>
      <c r="F1398" s="61">
        <v>3487</v>
      </c>
      <c r="G1398" s="63">
        <v>41696</v>
      </c>
      <c r="H1398" s="63">
        <v>41696</v>
      </c>
      <c r="I1398" s="60" t="s">
        <v>1123</v>
      </c>
      <c r="J1398" s="62">
        <v>400</v>
      </c>
      <c r="K1398" s="62">
        <v>0</v>
      </c>
      <c r="L1398" s="64">
        <v>400</v>
      </c>
      <c r="M1398" s="82" t="str">
        <f t="shared" si="109"/>
        <v>DI</v>
      </c>
      <c r="N1398" s="82" t="s">
        <v>971</v>
      </c>
      <c r="P1398" s="75">
        <f>VLOOKUP(F1398,[1]!REGTEaflewerdatum,4,0)</f>
        <v>41696</v>
      </c>
      <c r="Q1398" s="91" t="str">
        <f t="shared" si="106"/>
        <v>ok</v>
      </c>
      <c r="R1398" s="92" t="s">
        <v>329</v>
      </c>
      <c r="S1398" s="93">
        <f>H1398</f>
        <v>41696</v>
      </c>
      <c r="T1398" s="94">
        <f t="shared" si="107"/>
        <v>41697</v>
      </c>
      <c r="U1398" s="80">
        <f t="shared" si="108"/>
        <v>1</v>
      </c>
      <c r="W1398" s="95">
        <f t="shared" si="110"/>
        <v>1</v>
      </c>
    </row>
    <row r="1399" spans="1:23" hidden="1" x14ac:dyDescent="0.5">
      <c r="A1399" s="105" t="s">
        <v>414</v>
      </c>
      <c r="B1399" s="63"/>
      <c r="C1399" s="60" t="s">
        <v>10</v>
      </c>
      <c r="D1399" s="61">
        <v>16483</v>
      </c>
      <c r="E1399" s="139">
        <v>12521</v>
      </c>
      <c r="F1399" s="61">
        <v>3486</v>
      </c>
      <c r="G1399" s="63">
        <v>41696</v>
      </c>
      <c r="H1399" s="63">
        <v>41696</v>
      </c>
      <c r="I1399" s="60" t="s">
        <v>1160</v>
      </c>
      <c r="J1399" s="62">
        <v>925</v>
      </c>
      <c r="K1399" s="62">
        <v>0</v>
      </c>
      <c r="L1399" s="64">
        <v>925</v>
      </c>
      <c r="M1399" s="82" t="str">
        <f t="shared" si="109"/>
        <v>DI</v>
      </c>
      <c r="N1399" s="82" t="s">
        <v>971</v>
      </c>
      <c r="P1399" s="75">
        <f>VLOOKUP(F1399,[1]!REGTEaflewerdatum,4,0)</f>
        <v>41695</v>
      </c>
      <c r="Q1399" s="91">
        <f t="shared" si="106"/>
        <v>41696</v>
      </c>
      <c r="R1399" s="92" t="s">
        <v>327</v>
      </c>
      <c r="S1399" s="93">
        <v>41705</v>
      </c>
      <c r="T1399" s="94">
        <f t="shared" si="107"/>
        <v>41697</v>
      </c>
      <c r="U1399" s="80">
        <f t="shared" si="108"/>
        <v>1</v>
      </c>
      <c r="W1399" s="95">
        <f t="shared" si="110"/>
        <v>1</v>
      </c>
    </row>
    <row r="1400" spans="1:23" hidden="1" x14ac:dyDescent="0.5">
      <c r="A1400" s="105" t="s">
        <v>415</v>
      </c>
      <c r="B1400" s="63"/>
      <c r="C1400" s="60" t="s">
        <v>10</v>
      </c>
      <c r="D1400" s="61">
        <v>16488</v>
      </c>
      <c r="E1400" s="139">
        <v>12527</v>
      </c>
      <c r="F1400" s="61">
        <v>3485</v>
      </c>
      <c r="G1400" s="63">
        <v>41696</v>
      </c>
      <c r="H1400" s="63">
        <v>41696</v>
      </c>
      <c r="I1400" s="60" t="s">
        <v>1123</v>
      </c>
      <c r="J1400" s="62">
        <v>2400</v>
      </c>
      <c r="K1400" s="62">
        <v>0</v>
      </c>
      <c r="L1400" s="64">
        <v>2400</v>
      </c>
      <c r="M1400" s="82" t="str">
        <f t="shared" si="109"/>
        <v>DI</v>
      </c>
      <c r="N1400" s="82" t="s">
        <v>971</v>
      </c>
      <c r="P1400" s="75">
        <f>VLOOKUP(F1400,[1]!REGTEaflewerdatum,4,0)</f>
        <v>41696</v>
      </c>
      <c r="Q1400" s="91" t="str">
        <f t="shared" si="106"/>
        <v>ok</v>
      </c>
      <c r="R1400" s="92" t="s">
        <v>327</v>
      </c>
      <c r="S1400" s="93">
        <f>H1400</f>
        <v>41696</v>
      </c>
      <c r="T1400" s="94">
        <f t="shared" si="107"/>
        <v>41697</v>
      </c>
      <c r="U1400" s="80">
        <f t="shared" si="108"/>
        <v>1</v>
      </c>
      <c r="W1400" s="95">
        <f t="shared" si="110"/>
        <v>1</v>
      </c>
    </row>
    <row r="1401" spans="1:23" hidden="1" x14ac:dyDescent="0.5">
      <c r="A1401" s="105" t="s">
        <v>417</v>
      </c>
      <c r="B1401" s="63"/>
      <c r="C1401" s="60" t="s">
        <v>10</v>
      </c>
      <c r="D1401" s="61">
        <v>16484</v>
      </c>
      <c r="E1401" s="139">
        <v>12520</v>
      </c>
      <c r="F1401" s="61">
        <v>3484</v>
      </c>
      <c r="G1401" s="63">
        <v>41696</v>
      </c>
      <c r="H1401" s="63">
        <v>41696</v>
      </c>
      <c r="I1401" s="60" t="s">
        <v>1173</v>
      </c>
      <c r="J1401" s="62">
        <v>250</v>
      </c>
      <c r="K1401" s="62">
        <v>0</v>
      </c>
      <c r="L1401" s="64">
        <v>250</v>
      </c>
      <c r="M1401" s="82" t="str">
        <f t="shared" si="109"/>
        <v>DI</v>
      </c>
      <c r="N1401" s="82" t="s">
        <v>971</v>
      </c>
      <c r="P1401" s="75">
        <f>VLOOKUP(F1401,[1]!REGTEaflewerdatum,4,0)</f>
        <v>41696</v>
      </c>
      <c r="Q1401" s="91" t="str">
        <f t="shared" si="106"/>
        <v>ok</v>
      </c>
      <c r="R1401" s="92" t="s">
        <v>327</v>
      </c>
      <c r="S1401" s="93">
        <v>41717</v>
      </c>
      <c r="T1401" s="94">
        <f t="shared" si="107"/>
        <v>41697</v>
      </c>
      <c r="U1401" s="80">
        <f t="shared" si="108"/>
        <v>1</v>
      </c>
      <c r="W1401" s="95">
        <f t="shared" si="110"/>
        <v>1</v>
      </c>
    </row>
    <row r="1402" spans="1:23" x14ac:dyDescent="0.5">
      <c r="A1402" s="105" t="s">
        <v>409</v>
      </c>
      <c r="B1402" s="63">
        <v>41705</v>
      </c>
      <c r="C1402" s="60" t="s">
        <v>10</v>
      </c>
      <c r="D1402" s="61">
        <v>16494</v>
      </c>
      <c r="E1402" s="139">
        <v>12537</v>
      </c>
      <c r="F1402" s="61">
        <v>3482</v>
      </c>
      <c r="G1402" s="63">
        <v>41697</v>
      </c>
      <c r="H1402" s="63">
        <v>41697</v>
      </c>
      <c r="I1402" s="60" t="s">
        <v>1161</v>
      </c>
      <c r="J1402" s="62">
        <v>16578.310000000001</v>
      </c>
      <c r="K1402" s="62">
        <v>1609.33</v>
      </c>
      <c r="L1402" s="64">
        <v>18187.64</v>
      </c>
      <c r="M1402" s="82" t="str">
        <f t="shared" si="109"/>
        <v>DS</v>
      </c>
      <c r="N1402" s="82" t="s">
        <v>971</v>
      </c>
      <c r="P1402" s="75">
        <f>VLOOKUP(F1402,[1]!REGTEaflewerdatum,4,0)</f>
        <v>41697</v>
      </c>
      <c r="Q1402" s="91" t="str">
        <f t="shared" si="106"/>
        <v>ok</v>
      </c>
      <c r="T1402" s="94">
        <f t="shared" si="107"/>
        <v>41727</v>
      </c>
      <c r="U1402" s="80">
        <f t="shared" si="108"/>
        <v>30</v>
      </c>
      <c r="W1402" s="95">
        <f t="shared" si="110"/>
        <v>41735</v>
      </c>
    </row>
    <row r="1403" spans="1:23" x14ac:dyDescent="0.5">
      <c r="A1403" s="105">
        <v>11908529</v>
      </c>
      <c r="B1403" s="63">
        <v>41698</v>
      </c>
      <c r="C1403" s="60" t="s">
        <v>10</v>
      </c>
      <c r="D1403" s="61">
        <v>16492</v>
      </c>
      <c r="E1403" s="139">
        <v>12522</v>
      </c>
      <c r="F1403" s="61">
        <v>3497</v>
      </c>
      <c r="G1403" s="63">
        <v>41697</v>
      </c>
      <c r="H1403" s="63">
        <v>41696</v>
      </c>
      <c r="I1403" s="60" t="s">
        <v>1113</v>
      </c>
      <c r="J1403" s="62">
        <v>8113.4</v>
      </c>
      <c r="K1403" s="62">
        <v>630.74</v>
      </c>
      <c r="L1403" s="64">
        <v>8744.14</v>
      </c>
      <c r="M1403" s="82" t="str">
        <f t="shared" si="109"/>
        <v>DS</v>
      </c>
      <c r="N1403" s="82" t="s">
        <v>971</v>
      </c>
      <c r="P1403" s="75">
        <f>VLOOKUP(F1403,[1]!REGTEaflewerdatum,4,0)</f>
        <v>41697</v>
      </c>
      <c r="Q1403" s="91" t="str">
        <f t="shared" si="106"/>
        <v>ok</v>
      </c>
      <c r="T1403" s="94">
        <f t="shared" si="107"/>
        <v>41727</v>
      </c>
      <c r="U1403" s="80">
        <f t="shared" si="108"/>
        <v>30</v>
      </c>
      <c r="W1403" s="95">
        <f t="shared" si="110"/>
        <v>41728</v>
      </c>
    </row>
    <row r="1404" spans="1:23" x14ac:dyDescent="0.5">
      <c r="A1404" s="105">
        <v>6038974101</v>
      </c>
      <c r="B1404" s="63">
        <v>41698</v>
      </c>
      <c r="C1404" s="60" t="s">
        <v>10</v>
      </c>
      <c r="D1404" s="61">
        <v>16491</v>
      </c>
      <c r="E1404" s="139">
        <v>12541</v>
      </c>
      <c r="F1404" s="61">
        <v>3356</v>
      </c>
      <c r="G1404" s="63">
        <v>41697</v>
      </c>
      <c r="H1404" s="63">
        <v>41697</v>
      </c>
      <c r="I1404" s="60" t="s">
        <v>1109</v>
      </c>
      <c r="J1404" s="62">
        <v>275.16000000000003</v>
      </c>
      <c r="K1404" s="62">
        <v>19.5</v>
      </c>
      <c r="L1404" s="64">
        <v>294.66000000000003</v>
      </c>
      <c r="M1404" s="82" t="str">
        <f t="shared" si="109"/>
        <v>DS</v>
      </c>
      <c r="N1404" s="82" t="s">
        <v>971</v>
      </c>
      <c r="P1404" s="75">
        <f>VLOOKUP(F1404,[1]!REGTEaflewerdatum,4,0)</f>
        <v>41680</v>
      </c>
      <c r="Q1404" s="91">
        <f t="shared" si="106"/>
        <v>41697</v>
      </c>
      <c r="T1404" s="94">
        <f t="shared" si="107"/>
        <v>41727</v>
      </c>
      <c r="U1404" s="80">
        <f t="shared" si="108"/>
        <v>30</v>
      </c>
      <c r="W1404" s="95">
        <f t="shared" si="110"/>
        <v>41728</v>
      </c>
    </row>
    <row r="1405" spans="1:23" hidden="1" x14ac:dyDescent="0.5">
      <c r="A1405" s="105" t="s">
        <v>410</v>
      </c>
      <c r="B1405" s="63"/>
      <c r="C1405" s="60" t="s">
        <v>10</v>
      </c>
      <c r="D1405" s="61">
        <v>16495</v>
      </c>
      <c r="E1405" s="139">
        <v>12539</v>
      </c>
      <c r="F1405" s="61">
        <v>3490</v>
      </c>
      <c r="G1405" s="63">
        <v>41697</v>
      </c>
      <c r="H1405" s="63">
        <v>41697</v>
      </c>
      <c r="I1405" s="60" t="s">
        <v>1118</v>
      </c>
      <c r="J1405" s="62">
        <v>11825.8</v>
      </c>
      <c r="K1405" s="62">
        <v>0</v>
      </c>
      <c r="L1405" s="64">
        <v>11825.8</v>
      </c>
      <c r="M1405" s="82" t="str">
        <f t="shared" si="109"/>
        <v>DI</v>
      </c>
      <c r="N1405" s="82" t="s">
        <v>971</v>
      </c>
      <c r="P1405" s="75">
        <f>VLOOKUP(F1405,[1]!REGTEaflewerdatum,4,0)</f>
        <v>41697</v>
      </c>
      <c r="Q1405" s="91" t="str">
        <f t="shared" ref="Q1405:Q1468" si="111">IF(P1405=G1405,"ok",G1405)</f>
        <v>ok</v>
      </c>
      <c r="R1405" s="92" t="s">
        <v>327</v>
      </c>
      <c r="S1405" s="93">
        <v>41716</v>
      </c>
      <c r="T1405" s="94">
        <f t="shared" si="107"/>
        <v>41727</v>
      </c>
      <c r="U1405" s="80">
        <f t="shared" si="108"/>
        <v>30</v>
      </c>
      <c r="W1405" s="95">
        <f t="shared" si="110"/>
        <v>30</v>
      </c>
    </row>
    <row r="1406" spans="1:23" x14ac:dyDescent="0.5">
      <c r="A1406" s="105">
        <v>69493</v>
      </c>
      <c r="B1406" s="63">
        <v>41705</v>
      </c>
      <c r="C1406" s="60" t="s">
        <v>10</v>
      </c>
      <c r="D1406" s="61">
        <v>16496</v>
      </c>
      <c r="E1406" s="139"/>
      <c r="F1406" s="61">
        <v>3354</v>
      </c>
      <c r="G1406" s="63">
        <v>41697</v>
      </c>
      <c r="H1406" s="63">
        <v>41697</v>
      </c>
      <c r="I1406" s="60" t="s">
        <v>1116</v>
      </c>
      <c r="J1406" s="62">
        <v>345.6</v>
      </c>
      <c r="K1406" s="62">
        <v>12.1</v>
      </c>
      <c r="L1406" s="64">
        <v>357.7</v>
      </c>
      <c r="M1406" s="82" t="str">
        <f t="shared" si="109"/>
        <v>DS</v>
      </c>
      <c r="N1406" s="82" t="s">
        <v>971</v>
      </c>
      <c r="P1406" s="75">
        <f>VLOOKUP(F1406,[1]!REGTEaflewerdatum,4,0)</f>
        <v>41694</v>
      </c>
      <c r="Q1406" s="91">
        <f t="shared" si="111"/>
        <v>41697</v>
      </c>
      <c r="T1406" s="94">
        <f t="shared" ref="T1406:T1469" si="112">G1406+U1406</f>
        <v>41727</v>
      </c>
      <c r="U1406" s="80">
        <f t="shared" ref="U1406:U1469" si="113">VLOOKUP(I1406,verskaffersterme,2,0)</f>
        <v>30</v>
      </c>
      <c r="W1406" s="95">
        <f t="shared" si="110"/>
        <v>41735</v>
      </c>
    </row>
    <row r="1407" spans="1:23" hidden="1" x14ac:dyDescent="0.5">
      <c r="A1407" s="105" t="s">
        <v>416</v>
      </c>
      <c r="B1407" s="63"/>
      <c r="C1407" s="60" t="s">
        <v>10</v>
      </c>
      <c r="D1407" s="61">
        <v>16493</v>
      </c>
      <c r="E1407" s="139">
        <v>12536</v>
      </c>
      <c r="F1407" s="61">
        <v>3485</v>
      </c>
      <c r="G1407" s="63">
        <v>41697</v>
      </c>
      <c r="H1407" s="63">
        <v>41697</v>
      </c>
      <c r="I1407" s="60" t="s">
        <v>1123</v>
      </c>
      <c r="J1407" s="62">
        <v>2900</v>
      </c>
      <c r="K1407" s="62">
        <v>0</v>
      </c>
      <c r="L1407" s="64">
        <v>2900</v>
      </c>
      <c r="M1407" s="82" t="str">
        <f t="shared" si="109"/>
        <v>DI</v>
      </c>
      <c r="N1407" s="82" t="s">
        <v>971</v>
      </c>
      <c r="P1407" s="75">
        <f>VLOOKUP(F1407,[1]!REGTEaflewerdatum,4,0)</f>
        <v>41696</v>
      </c>
      <c r="Q1407" s="91">
        <f t="shared" si="111"/>
        <v>41697</v>
      </c>
      <c r="R1407" s="92" t="s">
        <v>329</v>
      </c>
      <c r="S1407" s="93">
        <f>H1407</f>
        <v>41697</v>
      </c>
      <c r="T1407" s="94">
        <f t="shared" si="112"/>
        <v>41698</v>
      </c>
      <c r="U1407" s="80">
        <f t="shared" si="113"/>
        <v>1</v>
      </c>
      <c r="W1407" s="95">
        <f t="shared" si="110"/>
        <v>1</v>
      </c>
    </row>
    <row r="1408" spans="1:23" x14ac:dyDescent="0.5">
      <c r="A1408" s="105">
        <v>307762</v>
      </c>
      <c r="B1408" s="63">
        <v>41705</v>
      </c>
      <c r="C1408" s="60" t="s">
        <v>10</v>
      </c>
      <c r="D1408" s="61">
        <v>16561</v>
      </c>
      <c r="E1408" s="139">
        <v>12558</v>
      </c>
      <c r="F1408" s="61">
        <v>3355</v>
      </c>
      <c r="G1408" s="63">
        <v>41698</v>
      </c>
      <c r="H1408" s="63">
        <v>41698</v>
      </c>
      <c r="I1408" s="60" t="s">
        <v>1114</v>
      </c>
      <c r="J1408" s="62">
        <v>217.68</v>
      </c>
      <c r="K1408" s="62">
        <v>18.3</v>
      </c>
      <c r="L1408" s="64">
        <v>235.98</v>
      </c>
      <c r="M1408" s="82" t="str">
        <f t="shared" si="109"/>
        <v>DS</v>
      </c>
      <c r="N1408" s="82" t="s">
        <v>971</v>
      </c>
      <c r="P1408" s="75">
        <f>VLOOKUP(F1408,[1]!REGTEaflewerdatum,4,0)</f>
        <v>41697</v>
      </c>
      <c r="Q1408" s="91">
        <f t="shared" si="111"/>
        <v>41698</v>
      </c>
      <c r="T1408" s="94">
        <f t="shared" si="112"/>
        <v>41728</v>
      </c>
      <c r="U1408" s="80">
        <f t="shared" si="113"/>
        <v>30</v>
      </c>
      <c r="W1408" s="95">
        <f t="shared" si="110"/>
        <v>41735</v>
      </c>
    </row>
    <row r="1409" spans="1:23" x14ac:dyDescent="0.5">
      <c r="A1409" s="105">
        <v>507011</v>
      </c>
      <c r="B1409" s="63">
        <v>41698</v>
      </c>
      <c r="C1409" s="60" t="s">
        <v>10</v>
      </c>
      <c r="D1409" s="61">
        <v>16583</v>
      </c>
      <c r="E1409" s="139">
        <v>12565</v>
      </c>
      <c r="F1409" s="61">
        <v>3495</v>
      </c>
      <c r="G1409" s="63">
        <v>41698</v>
      </c>
      <c r="H1409" s="63">
        <v>41698</v>
      </c>
      <c r="I1409" s="60" t="s">
        <v>22</v>
      </c>
      <c r="J1409" s="62">
        <v>12563</v>
      </c>
      <c r="K1409" s="62">
        <v>1642.62</v>
      </c>
      <c r="L1409" s="64">
        <v>14205.62</v>
      </c>
      <c r="M1409" s="82" t="str">
        <f t="shared" si="109"/>
        <v>DS</v>
      </c>
      <c r="N1409" s="82" t="s">
        <v>971</v>
      </c>
      <c r="P1409" s="75">
        <f>VLOOKUP(F1409,[1]!REGTEaflewerdatum,4,0)</f>
        <v>41698</v>
      </c>
      <c r="Q1409" s="91" t="str">
        <f t="shared" si="111"/>
        <v>ok</v>
      </c>
      <c r="T1409" s="94">
        <f t="shared" si="112"/>
        <v>41728</v>
      </c>
      <c r="U1409" s="80">
        <f t="shared" si="113"/>
        <v>30</v>
      </c>
      <c r="W1409" s="95">
        <f t="shared" si="110"/>
        <v>41728</v>
      </c>
    </row>
    <row r="1410" spans="1:23" x14ac:dyDescent="0.5">
      <c r="A1410" s="105">
        <v>7420</v>
      </c>
      <c r="B1410" s="124"/>
      <c r="C1410" s="60" t="s">
        <v>10</v>
      </c>
      <c r="D1410" s="61">
        <v>16562</v>
      </c>
      <c r="E1410" s="139">
        <v>12396</v>
      </c>
      <c r="F1410" s="61">
        <v>3471</v>
      </c>
      <c r="G1410" s="63">
        <v>41698</v>
      </c>
      <c r="H1410" s="63">
        <v>41698</v>
      </c>
      <c r="I1410" s="60" t="s">
        <v>1299</v>
      </c>
      <c r="J1410" s="62">
        <v>1269.48</v>
      </c>
      <c r="K1410" s="62">
        <v>177.72</v>
      </c>
      <c r="L1410" s="64">
        <v>1447.2</v>
      </c>
      <c r="M1410" s="82" t="str">
        <f t="shared" ref="M1410:M1473" si="114">VLOOKUP(I1410,KODE,3,0)</f>
        <v>DS</v>
      </c>
      <c r="N1410" s="82" t="s">
        <v>971</v>
      </c>
      <c r="P1410" s="75">
        <f>VLOOKUP(F1410,[1]!REGTEaflewerdatum,4,0)</f>
        <v>41696</v>
      </c>
      <c r="Q1410" s="91">
        <f t="shared" si="111"/>
        <v>41698</v>
      </c>
      <c r="T1410" s="94">
        <f t="shared" si="112"/>
        <v>41728</v>
      </c>
      <c r="U1410" s="80">
        <f t="shared" si="113"/>
        <v>30</v>
      </c>
      <c r="W1410" s="95">
        <f t="shared" si="110"/>
        <v>30</v>
      </c>
    </row>
    <row r="1411" spans="1:23" x14ac:dyDescent="0.5">
      <c r="A1411" s="105" t="s">
        <v>419</v>
      </c>
      <c r="B1411" s="63">
        <v>41705</v>
      </c>
      <c r="C1411" s="60" t="s">
        <v>10</v>
      </c>
      <c r="D1411" s="61">
        <v>16560</v>
      </c>
      <c r="E1411" s="139">
        <v>12560</v>
      </c>
      <c r="F1411" s="61">
        <v>3501</v>
      </c>
      <c r="G1411" s="63">
        <v>41698</v>
      </c>
      <c r="H1411" s="63">
        <v>41698</v>
      </c>
      <c r="I1411" s="60" t="s">
        <v>1166</v>
      </c>
      <c r="J1411" s="62">
        <v>6523.26</v>
      </c>
      <c r="K1411" s="62">
        <v>355.34</v>
      </c>
      <c r="L1411" s="64">
        <v>6878.6</v>
      </c>
      <c r="M1411" s="82" t="str">
        <f t="shared" si="114"/>
        <v>DS</v>
      </c>
      <c r="N1411" s="82" t="s">
        <v>971</v>
      </c>
      <c r="P1411" s="75">
        <f>VLOOKUP(F1411,[1]!REGTEaflewerdatum,4,0)</f>
        <v>41698</v>
      </c>
      <c r="Q1411" s="91" t="str">
        <f t="shared" si="111"/>
        <v>ok</v>
      </c>
      <c r="T1411" s="94">
        <f t="shared" si="112"/>
        <v>41728</v>
      </c>
      <c r="U1411" s="80">
        <f t="shared" si="113"/>
        <v>30</v>
      </c>
      <c r="W1411" s="95">
        <f t="shared" si="110"/>
        <v>41735</v>
      </c>
    </row>
    <row r="1412" spans="1:23" hidden="1" x14ac:dyDescent="0.5">
      <c r="A1412" s="105">
        <v>757232</v>
      </c>
      <c r="B1412" s="63">
        <v>41698</v>
      </c>
      <c r="C1412" s="60" t="s">
        <v>10</v>
      </c>
      <c r="D1412" s="61">
        <v>16569</v>
      </c>
      <c r="E1412" s="139">
        <v>12578</v>
      </c>
      <c r="F1412" s="61">
        <v>3153</v>
      </c>
      <c r="G1412" s="63">
        <v>41698</v>
      </c>
      <c r="H1412" s="63">
        <v>41697</v>
      </c>
      <c r="I1412" s="60" t="s">
        <v>1075</v>
      </c>
      <c r="J1412" s="62">
        <v>108.36</v>
      </c>
      <c r="K1412" s="62">
        <v>15.17</v>
      </c>
      <c r="L1412" s="64">
        <v>123.53</v>
      </c>
      <c r="M1412" s="82" t="str">
        <f t="shared" si="114"/>
        <v>DC</v>
      </c>
      <c r="N1412" s="82" t="s">
        <v>971</v>
      </c>
      <c r="P1412" s="75">
        <f>VLOOKUP(F1412,[1]!REGTEaflewerdatum,4,0)</f>
        <v>41687</v>
      </c>
      <c r="Q1412" s="91">
        <f t="shared" si="111"/>
        <v>41698</v>
      </c>
      <c r="T1412" s="94">
        <f t="shared" si="112"/>
        <v>41717</v>
      </c>
      <c r="U1412" s="80">
        <f t="shared" si="113"/>
        <v>19</v>
      </c>
      <c r="W1412" s="95">
        <f t="shared" si="110"/>
        <v>41717</v>
      </c>
    </row>
    <row r="1413" spans="1:23" hidden="1" x14ac:dyDescent="0.5">
      <c r="A1413" s="105">
        <v>757233</v>
      </c>
      <c r="B1413" s="63">
        <v>41698</v>
      </c>
      <c r="C1413" s="60" t="s">
        <v>10</v>
      </c>
      <c r="D1413" s="61">
        <v>16570</v>
      </c>
      <c r="E1413" s="139">
        <v>12579</v>
      </c>
      <c r="F1413" s="61">
        <v>3154</v>
      </c>
      <c r="G1413" s="63">
        <v>41698</v>
      </c>
      <c r="H1413" s="63">
        <v>41697</v>
      </c>
      <c r="I1413" s="60" t="s">
        <v>1075</v>
      </c>
      <c r="J1413" s="62">
        <v>373.91</v>
      </c>
      <c r="K1413" s="62">
        <v>52.35</v>
      </c>
      <c r="L1413" s="64">
        <v>426.26</v>
      </c>
      <c r="M1413" s="82" t="str">
        <f t="shared" si="114"/>
        <v>DC</v>
      </c>
      <c r="N1413" s="82" t="s">
        <v>971</v>
      </c>
      <c r="P1413" s="75">
        <f>VLOOKUP(F1413,[1]!REGTEaflewerdatum,4,0)</f>
        <v>41694</v>
      </c>
      <c r="Q1413" s="91">
        <f t="shared" si="111"/>
        <v>41698</v>
      </c>
      <c r="T1413" s="94">
        <f t="shared" si="112"/>
        <v>41717</v>
      </c>
      <c r="U1413" s="80">
        <f t="shared" si="113"/>
        <v>19</v>
      </c>
      <c r="W1413" s="95">
        <f t="shared" si="110"/>
        <v>41717</v>
      </c>
    </row>
    <row r="1414" spans="1:23" hidden="1" x14ac:dyDescent="0.5">
      <c r="A1414" s="105">
        <v>757234</v>
      </c>
      <c r="B1414" s="63">
        <v>41698</v>
      </c>
      <c r="C1414" s="60" t="s">
        <v>10</v>
      </c>
      <c r="D1414" s="61">
        <v>16571</v>
      </c>
      <c r="E1414" s="139">
        <v>12580</v>
      </c>
      <c r="F1414" s="61">
        <v>3263</v>
      </c>
      <c r="G1414" s="63">
        <v>41698</v>
      </c>
      <c r="H1414" s="63">
        <v>41697</v>
      </c>
      <c r="I1414" s="60" t="s">
        <v>1075</v>
      </c>
      <c r="J1414" s="62">
        <v>113.3</v>
      </c>
      <c r="K1414" s="62">
        <v>15.86</v>
      </c>
      <c r="L1414" s="64">
        <v>129.16</v>
      </c>
      <c r="M1414" s="82" t="str">
        <f t="shared" si="114"/>
        <v>DC</v>
      </c>
      <c r="N1414" s="82" t="s">
        <v>971</v>
      </c>
      <c r="P1414" s="75">
        <f>VLOOKUP(F1414,[1]!REGTEaflewerdatum,4,0)</f>
        <v>41694</v>
      </c>
      <c r="Q1414" s="91">
        <f t="shared" si="111"/>
        <v>41698</v>
      </c>
      <c r="T1414" s="94">
        <f t="shared" si="112"/>
        <v>41717</v>
      </c>
      <c r="U1414" s="80">
        <f t="shared" si="113"/>
        <v>19</v>
      </c>
      <c r="W1414" s="95">
        <f t="shared" si="110"/>
        <v>41717</v>
      </c>
    </row>
    <row r="1415" spans="1:23" hidden="1" x14ac:dyDescent="0.5">
      <c r="A1415" s="105">
        <v>757235</v>
      </c>
      <c r="B1415" s="63">
        <v>41698</v>
      </c>
      <c r="C1415" s="60" t="s">
        <v>10</v>
      </c>
      <c r="D1415" s="61">
        <v>16572</v>
      </c>
      <c r="E1415" s="139">
        <v>12581</v>
      </c>
      <c r="F1415" s="61">
        <v>3334</v>
      </c>
      <c r="G1415" s="63">
        <v>41698</v>
      </c>
      <c r="H1415" s="63">
        <v>41697</v>
      </c>
      <c r="I1415" s="60" t="s">
        <v>1075</v>
      </c>
      <c r="J1415" s="62">
        <v>1790.18</v>
      </c>
      <c r="K1415" s="62">
        <v>86.8</v>
      </c>
      <c r="L1415" s="64">
        <v>1876.98</v>
      </c>
      <c r="M1415" s="82" t="str">
        <f t="shared" si="114"/>
        <v>DC</v>
      </c>
      <c r="N1415" s="82" t="s">
        <v>971</v>
      </c>
      <c r="P1415" s="75">
        <f>VLOOKUP(F1415,[1]!REGTEaflewerdatum,4,0)</f>
        <v>41694</v>
      </c>
      <c r="Q1415" s="91">
        <f t="shared" si="111"/>
        <v>41698</v>
      </c>
      <c r="T1415" s="94">
        <f t="shared" si="112"/>
        <v>41717</v>
      </c>
      <c r="U1415" s="80">
        <f t="shared" si="113"/>
        <v>19</v>
      </c>
      <c r="W1415" s="95">
        <f t="shared" si="110"/>
        <v>41717</v>
      </c>
    </row>
    <row r="1416" spans="1:23" hidden="1" x14ac:dyDescent="0.5">
      <c r="A1416" s="105">
        <v>757236</v>
      </c>
      <c r="B1416" s="63">
        <v>41698</v>
      </c>
      <c r="C1416" s="60" t="s">
        <v>10</v>
      </c>
      <c r="D1416" s="61">
        <v>16573</v>
      </c>
      <c r="E1416" s="139">
        <v>11982</v>
      </c>
      <c r="F1416" s="61">
        <v>3335</v>
      </c>
      <c r="G1416" s="63">
        <v>41698</v>
      </c>
      <c r="H1416" s="63">
        <v>41697</v>
      </c>
      <c r="I1416" s="60" t="s">
        <v>1075</v>
      </c>
      <c r="J1416" s="62">
        <v>34275.870000000003</v>
      </c>
      <c r="K1416" s="62">
        <v>4575.29</v>
      </c>
      <c r="L1416" s="64">
        <v>38851.160000000003</v>
      </c>
      <c r="M1416" s="82" t="str">
        <f t="shared" si="114"/>
        <v>DC</v>
      </c>
      <c r="N1416" s="82" t="s">
        <v>971</v>
      </c>
      <c r="P1416" s="75">
        <f>VLOOKUP(F1416,[1]!REGTEaflewerdatum,4,0)</f>
        <v>41701</v>
      </c>
      <c r="Q1416" s="91">
        <f t="shared" si="111"/>
        <v>41698</v>
      </c>
      <c r="T1416" s="94">
        <f t="shared" si="112"/>
        <v>41717</v>
      </c>
      <c r="U1416" s="80">
        <f t="shared" si="113"/>
        <v>19</v>
      </c>
      <c r="W1416" s="95">
        <f t="shared" si="110"/>
        <v>41717</v>
      </c>
    </row>
    <row r="1417" spans="1:23" hidden="1" x14ac:dyDescent="0.5">
      <c r="A1417" s="105">
        <v>757237</v>
      </c>
      <c r="B1417" s="63">
        <v>41698</v>
      </c>
      <c r="C1417" s="60" t="s">
        <v>10</v>
      </c>
      <c r="D1417" s="61">
        <v>16574</v>
      </c>
      <c r="E1417" s="139">
        <v>12493</v>
      </c>
      <c r="F1417" s="61">
        <v>3491</v>
      </c>
      <c r="G1417" s="63">
        <v>41698</v>
      </c>
      <c r="H1417" s="63">
        <v>41697</v>
      </c>
      <c r="I1417" s="60" t="s">
        <v>1075</v>
      </c>
      <c r="J1417" s="62">
        <v>39271.699999999997</v>
      </c>
      <c r="K1417" s="62">
        <v>5471.95</v>
      </c>
      <c r="L1417" s="64">
        <v>44743.65</v>
      </c>
      <c r="M1417" s="82" t="str">
        <f t="shared" si="114"/>
        <v>DC</v>
      </c>
      <c r="N1417" s="82" t="s">
        <v>971</v>
      </c>
      <c r="P1417" s="75">
        <f>VLOOKUP(F1417,[1]!REGTEaflewerdatum,4,0)</f>
        <v>41698</v>
      </c>
      <c r="Q1417" s="91" t="str">
        <f t="shared" si="111"/>
        <v>ok</v>
      </c>
      <c r="T1417" s="94">
        <f t="shared" si="112"/>
        <v>41717</v>
      </c>
      <c r="U1417" s="80">
        <f t="shared" si="113"/>
        <v>19</v>
      </c>
      <c r="W1417" s="95">
        <f t="shared" si="110"/>
        <v>41717</v>
      </c>
    </row>
    <row r="1418" spans="1:23" hidden="1" x14ac:dyDescent="0.5">
      <c r="A1418" s="105">
        <v>757237</v>
      </c>
      <c r="B1418" s="63"/>
      <c r="C1418" s="60" t="s">
        <v>15</v>
      </c>
      <c r="D1418" s="61">
        <v>16576</v>
      </c>
      <c r="E1418" s="139">
        <v>12583</v>
      </c>
      <c r="F1418" s="61">
        <v>3491</v>
      </c>
      <c r="G1418" s="63">
        <v>41698</v>
      </c>
      <c r="H1418" s="63">
        <v>41697</v>
      </c>
      <c r="I1418" s="60" t="s">
        <v>1075</v>
      </c>
      <c r="J1418" s="62">
        <v>-43.05</v>
      </c>
      <c r="K1418" s="62">
        <v>-6.03</v>
      </c>
      <c r="L1418" s="64">
        <v>-49.08</v>
      </c>
      <c r="M1418" s="82" t="str">
        <f t="shared" si="114"/>
        <v>DC</v>
      </c>
      <c r="P1418" s="75">
        <f>VLOOKUP(F1418,[1]!REGTEaflewerdatum,4,0)</f>
        <v>41698</v>
      </c>
      <c r="Q1418" s="91" t="str">
        <f t="shared" si="111"/>
        <v>ok</v>
      </c>
      <c r="T1418" s="94">
        <f t="shared" si="112"/>
        <v>41717</v>
      </c>
      <c r="U1418" s="80">
        <f t="shared" si="113"/>
        <v>19</v>
      </c>
      <c r="W1418" s="95">
        <f t="shared" si="110"/>
        <v>19</v>
      </c>
    </row>
    <row r="1419" spans="1:23" hidden="1" x14ac:dyDescent="0.5">
      <c r="A1419" s="105">
        <v>757238</v>
      </c>
      <c r="B1419" s="63">
        <v>41698</v>
      </c>
      <c r="C1419" s="60" t="s">
        <v>10</v>
      </c>
      <c r="D1419" s="61">
        <v>16575</v>
      </c>
      <c r="E1419" s="139">
        <v>12582</v>
      </c>
      <c r="F1419" s="61">
        <v>3473</v>
      </c>
      <c r="G1419" s="63">
        <v>41698</v>
      </c>
      <c r="H1419" s="63">
        <v>41697</v>
      </c>
      <c r="I1419" s="60" t="s">
        <v>1075</v>
      </c>
      <c r="J1419" s="62">
        <v>1735.6</v>
      </c>
      <c r="K1419" s="62">
        <v>242.98</v>
      </c>
      <c r="L1419" s="64">
        <v>1978.58</v>
      </c>
      <c r="M1419" s="82" t="str">
        <f t="shared" si="114"/>
        <v>DC</v>
      </c>
      <c r="N1419" s="82" t="s">
        <v>971</v>
      </c>
      <c r="P1419" s="75">
        <f>VLOOKUP(F1419,[1]!REGTEaflewerdatum,4,0)</f>
        <v>41694</v>
      </c>
      <c r="Q1419" s="91">
        <f t="shared" si="111"/>
        <v>41698</v>
      </c>
      <c r="T1419" s="94">
        <f t="shared" si="112"/>
        <v>41717</v>
      </c>
      <c r="U1419" s="80">
        <f t="shared" si="113"/>
        <v>19</v>
      </c>
      <c r="W1419" s="95">
        <f t="shared" si="110"/>
        <v>41717</v>
      </c>
    </row>
    <row r="1420" spans="1:23" hidden="1" x14ac:dyDescent="0.5">
      <c r="A1420" s="105">
        <v>757238</v>
      </c>
      <c r="B1420" s="63">
        <v>41705</v>
      </c>
      <c r="C1420" s="60" t="s">
        <v>15</v>
      </c>
      <c r="D1420" s="61">
        <v>16577</v>
      </c>
      <c r="E1420" s="139">
        <v>12584</v>
      </c>
      <c r="F1420" s="61">
        <v>3473</v>
      </c>
      <c r="G1420" s="63">
        <v>41698</v>
      </c>
      <c r="H1420" s="63">
        <v>41697</v>
      </c>
      <c r="I1420" s="60" t="s">
        <v>1075</v>
      </c>
      <c r="J1420" s="62">
        <v>-1108.24</v>
      </c>
      <c r="K1420" s="62">
        <v>-155.15</v>
      </c>
      <c r="L1420" s="64">
        <v>-1263.3900000000001</v>
      </c>
      <c r="M1420" s="82" t="str">
        <f t="shared" si="114"/>
        <v>DC</v>
      </c>
      <c r="P1420" s="75">
        <f>VLOOKUP(F1420,[1]!REGTEaflewerdatum,4,0)</f>
        <v>41694</v>
      </c>
      <c r="Q1420" s="91">
        <f t="shared" si="111"/>
        <v>41698</v>
      </c>
      <c r="T1420" s="94">
        <f t="shared" si="112"/>
        <v>41717</v>
      </c>
      <c r="U1420" s="80">
        <f t="shared" si="113"/>
        <v>19</v>
      </c>
      <c r="W1420" s="95">
        <f t="shared" ref="W1420:W1472" si="115">B1420+U1420</f>
        <v>41724</v>
      </c>
    </row>
    <row r="1421" spans="1:23" hidden="1" x14ac:dyDescent="0.5">
      <c r="A1421" s="105" t="s">
        <v>418</v>
      </c>
      <c r="B1421" s="63"/>
      <c r="C1421" s="60" t="s">
        <v>10</v>
      </c>
      <c r="D1421" s="61">
        <v>16563</v>
      </c>
      <c r="E1421" s="139">
        <v>12557</v>
      </c>
      <c r="F1421" s="61">
        <v>3510</v>
      </c>
      <c r="G1421" s="63">
        <v>41698</v>
      </c>
      <c r="H1421" s="63">
        <v>41698</v>
      </c>
      <c r="I1421" s="60" t="s">
        <v>1121</v>
      </c>
      <c r="J1421" s="62">
        <v>758.1</v>
      </c>
      <c r="K1421" s="62">
        <v>0</v>
      </c>
      <c r="L1421" s="64">
        <v>758.1</v>
      </c>
      <c r="M1421" s="82" t="str">
        <f t="shared" si="114"/>
        <v>DI</v>
      </c>
      <c r="N1421" s="82" t="s">
        <v>971</v>
      </c>
      <c r="P1421" s="75">
        <f>VLOOKUP(F1421,[1]!REGTEaflewerdatum,4,0)</f>
        <v>41698</v>
      </c>
      <c r="Q1421" s="91" t="str">
        <f t="shared" si="111"/>
        <v>ok</v>
      </c>
      <c r="R1421" s="92" t="s">
        <v>329</v>
      </c>
      <c r="S1421" s="93">
        <f>G1421</f>
        <v>41698</v>
      </c>
      <c r="T1421" s="94">
        <f t="shared" si="112"/>
        <v>41705</v>
      </c>
      <c r="U1421" s="80">
        <f t="shared" si="113"/>
        <v>7</v>
      </c>
      <c r="W1421" s="95">
        <f t="shared" si="115"/>
        <v>7</v>
      </c>
    </row>
    <row r="1422" spans="1:23" x14ac:dyDescent="0.5">
      <c r="A1422" s="105">
        <v>11909849</v>
      </c>
      <c r="B1422" s="63">
        <v>41705</v>
      </c>
      <c r="C1422" s="60" t="s">
        <v>10</v>
      </c>
      <c r="D1422" s="61">
        <v>16564</v>
      </c>
      <c r="E1422" s="139">
        <v>12544</v>
      </c>
      <c r="F1422" s="61">
        <v>3507</v>
      </c>
      <c r="G1422" s="63">
        <v>41699</v>
      </c>
      <c r="H1422" s="63">
        <v>41699</v>
      </c>
      <c r="I1422" s="60" t="s">
        <v>1113</v>
      </c>
      <c r="J1422" s="62">
        <v>4761.18</v>
      </c>
      <c r="K1422" s="62">
        <v>452.47</v>
      </c>
      <c r="L1422" s="64">
        <v>5213.6499999999996</v>
      </c>
      <c r="M1422" s="82" t="str">
        <f t="shared" si="114"/>
        <v>DS</v>
      </c>
      <c r="N1422" s="82" t="s">
        <v>971</v>
      </c>
      <c r="P1422" s="75">
        <f>VLOOKUP(F1422,[1]!REGTEaflewerdatum,4,0)</f>
        <v>41699</v>
      </c>
      <c r="Q1422" s="91" t="str">
        <f t="shared" si="111"/>
        <v>ok</v>
      </c>
      <c r="T1422" s="94">
        <f t="shared" si="112"/>
        <v>41729</v>
      </c>
      <c r="U1422" s="80">
        <f t="shared" si="113"/>
        <v>30</v>
      </c>
      <c r="W1422" s="95">
        <f t="shared" si="115"/>
        <v>41735</v>
      </c>
    </row>
    <row r="1423" spans="1:23" x14ac:dyDescent="0.5">
      <c r="A1423" s="105">
        <v>11909850</v>
      </c>
      <c r="B1423" s="63">
        <v>41705</v>
      </c>
      <c r="C1423" s="60" t="s">
        <v>10</v>
      </c>
      <c r="D1423" s="61">
        <v>16578</v>
      </c>
      <c r="E1423" s="139">
        <v>12550</v>
      </c>
      <c r="F1423" s="61">
        <v>3508</v>
      </c>
      <c r="G1423" s="63">
        <v>41699</v>
      </c>
      <c r="H1423" s="63">
        <v>41699</v>
      </c>
      <c r="I1423" s="60" t="s">
        <v>1113</v>
      </c>
      <c r="J1423" s="62">
        <v>2129.6</v>
      </c>
      <c r="K1423" s="62">
        <v>298.13</v>
      </c>
      <c r="L1423" s="64">
        <v>2427.73</v>
      </c>
      <c r="M1423" s="82" t="str">
        <f t="shared" si="114"/>
        <v>DS</v>
      </c>
      <c r="N1423" s="82" t="s">
        <v>971</v>
      </c>
      <c r="P1423" s="75">
        <f>VLOOKUP(F1423,[1]!REGTEaflewerdatum,4,0)</f>
        <v>41699</v>
      </c>
      <c r="Q1423" s="91" t="str">
        <f t="shared" si="111"/>
        <v>ok</v>
      </c>
      <c r="T1423" s="94">
        <f t="shared" si="112"/>
        <v>41729</v>
      </c>
      <c r="U1423" s="80">
        <f t="shared" si="113"/>
        <v>30</v>
      </c>
      <c r="W1423" s="95">
        <f t="shared" si="115"/>
        <v>41735</v>
      </c>
    </row>
    <row r="1424" spans="1:23" x14ac:dyDescent="0.5">
      <c r="A1424" s="105">
        <v>309072</v>
      </c>
      <c r="B1424" s="124"/>
      <c r="C1424" s="60" t="s">
        <v>10</v>
      </c>
      <c r="D1424" s="61">
        <v>16580</v>
      </c>
      <c r="E1424" s="139">
        <v>12569</v>
      </c>
      <c r="F1424" s="61">
        <v>3511</v>
      </c>
      <c r="G1424" s="63">
        <v>41699</v>
      </c>
      <c r="H1424" s="63">
        <v>41699</v>
      </c>
      <c r="I1424" s="60" t="s">
        <v>1114</v>
      </c>
      <c r="J1424" s="62">
        <v>261.18</v>
      </c>
      <c r="K1424" s="62">
        <v>18.3</v>
      </c>
      <c r="L1424" s="64">
        <v>279.48</v>
      </c>
      <c r="M1424" s="82" t="str">
        <f t="shared" si="114"/>
        <v>DS</v>
      </c>
      <c r="N1424" s="82" t="s">
        <v>971</v>
      </c>
      <c r="P1424" s="75">
        <f>VLOOKUP(F1424,[1]!REGTEaflewerdatum,4,0)</f>
        <v>41704</v>
      </c>
      <c r="Q1424" s="91">
        <f t="shared" si="111"/>
        <v>41699</v>
      </c>
      <c r="T1424" s="94">
        <f t="shared" si="112"/>
        <v>41729</v>
      </c>
      <c r="U1424" s="80">
        <f t="shared" si="113"/>
        <v>30</v>
      </c>
      <c r="W1424" s="95">
        <f t="shared" si="115"/>
        <v>30</v>
      </c>
    </row>
    <row r="1425" spans="1:23" x14ac:dyDescent="0.5">
      <c r="A1425" s="105">
        <v>6039007031</v>
      </c>
      <c r="B1425" s="63">
        <v>41705</v>
      </c>
      <c r="C1425" s="60" t="s">
        <v>10</v>
      </c>
      <c r="D1425" s="61">
        <v>16582</v>
      </c>
      <c r="E1425" s="139">
        <v>12562</v>
      </c>
      <c r="F1425" s="61">
        <v>3512</v>
      </c>
      <c r="G1425" s="63">
        <v>41699</v>
      </c>
      <c r="H1425" s="63">
        <v>41699</v>
      </c>
      <c r="I1425" s="60" t="s">
        <v>1109</v>
      </c>
      <c r="J1425" s="62">
        <v>550.33000000000004</v>
      </c>
      <c r="K1425" s="62">
        <v>38.99</v>
      </c>
      <c r="L1425" s="64">
        <v>589.32000000000005</v>
      </c>
      <c r="M1425" s="82" t="str">
        <f t="shared" si="114"/>
        <v>DS</v>
      </c>
      <c r="N1425" s="82" t="s">
        <v>971</v>
      </c>
      <c r="P1425" s="75">
        <f>VLOOKUP(F1425,[1]!REGTEaflewerdatum,4,0)</f>
        <v>41704</v>
      </c>
      <c r="Q1425" s="91">
        <f t="shared" si="111"/>
        <v>41699</v>
      </c>
      <c r="T1425" s="94">
        <f t="shared" si="112"/>
        <v>41729</v>
      </c>
      <c r="U1425" s="80">
        <f t="shared" si="113"/>
        <v>30</v>
      </c>
      <c r="W1425" s="95">
        <f t="shared" si="115"/>
        <v>41735</v>
      </c>
    </row>
    <row r="1426" spans="1:23" x14ac:dyDescent="0.5">
      <c r="A1426" s="105">
        <v>69680</v>
      </c>
      <c r="B1426" s="63">
        <v>41705</v>
      </c>
      <c r="C1426" s="60" t="s">
        <v>10</v>
      </c>
      <c r="D1426" s="61">
        <v>16581</v>
      </c>
      <c r="E1426" s="139"/>
      <c r="F1426" s="61">
        <v>3513</v>
      </c>
      <c r="G1426" s="63">
        <v>41699</v>
      </c>
      <c r="H1426" s="63">
        <v>41699</v>
      </c>
      <c r="I1426" s="60" t="s">
        <v>1116</v>
      </c>
      <c r="J1426" s="62">
        <v>646.65</v>
      </c>
      <c r="K1426" s="62">
        <v>31.23</v>
      </c>
      <c r="L1426" s="64">
        <v>677.88</v>
      </c>
      <c r="M1426" s="82" t="str">
        <f t="shared" si="114"/>
        <v>DS</v>
      </c>
      <c r="N1426" s="82" t="s">
        <v>971</v>
      </c>
      <c r="P1426" s="75">
        <f>VLOOKUP(F1426,[1]!REGTEaflewerdatum,4,0)</f>
        <v>41704</v>
      </c>
      <c r="Q1426" s="91">
        <f t="shared" si="111"/>
        <v>41699</v>
      </c>
      <c r="T1426" s="94">
        <f t="shared" si="112"/>
        <v>41729</v>
      </c>
      <c r="U1426" s="80">
        <f t="shared" si="113"/>
        <v>30</v>
      </c>
      <c r="W1426" s="95">
        <f t="shared" si="115"/>
        <v>41735</v>
      </c>
    </row>
    <row r="1427" spans="1:23" x14ac:dyDescent="0.5">
      <c r="A1427" s="105" t="s">
        <v>421</v>
      </c>
      <c r="B1427" s="124"/>
      <c r="C1427" s="60" t="s">
        <v>10</v>
      </c>
      <c r="D1427" s="61">
        <v>16579</v>
      </c>
      <c r="E1427" s="139">
        <v>12571</v>
      </c>
      <c r="F1427" s="61">
        <v>3503</v>
      </c>
      <c r="G1427" s="63">
        <v>41699</v>
      </c>
      <c r="H1427" s="63">
        <v>41699</v>
      </c>
      <c r="I1427" s="60" t="s">
        <v>1177</v>
      </c>
      <c r="J1427" s="62">
        <v>35803.15</v>
      </c>
      <c r="K1427" s="62">
        <v>5012.45</v>
      </c>
      <c r="L1427" s="64">
        <v>40815.599999999999</v>
      </c>
      <c r="M1427" s="82" t="str">
        <f t="shared" si="114"/>
        <v>DS</v>
      </c>
      <c r="N1427" s="82" t="s">
        <v>971</v>
      </c>
      <c r="P1427" s="75">
        <f>VLOOKUP(F1427,[1]!REGTEaflewerdatum,4,0)</f>
        <v>41699</v>
      </c>
      <c r="Q1427" s="91" t="str">
        <f t="shared" si="111"/>
        <v>ok</v>
      </c>
      <c r="T1427" s="94">
        <f t="shared" si="112"/>
        <v>41729</v>
      </c>
      <c r="U1427" s="80">
        <f t="shared" si="113"/>
        <v>30</v>
      </c>
      <c r="W1427" s="95">
        <f t="shared" si="115"/>
        <v>30</v>
      </c>
    </row>
    <row r="1428" spans="1:23" x14ac:dyDescent="0.5">
      <c r="A1428" s="105" t="s">
        <v>420</v>
      </c>
      <c r="B1428" s="63"/>
      <c r="C1428" s="60" t="s">
        <v>15</v>
      </c>
      <c r="D1428" s="61">
        <v>16568</v>
      </c>
      <c r="E1428" s="139">
        <v>12577</v>
      </c>
      <c r="F1428" s="61">
        <v>741179</v>
      </c>
      <c r="G1428" s="63">
        <v>41700</v>
      </c>
      <c r="H1428" s="63">
        <v>41569</v>
      </c>
      <c r="I1428" s="60" t="s">
        <v>1107</v>
      </c>
      <c r="J1428" s="62">
        <v>-421.96</v>
      </c>
      <c r="K1428" s="62">
        <v>-59.07</v>
      </c>
      <c r="L1428" s="64">
        <v>-481.03</v>
      </c>
      <c r="M1428" s="82" t="str">
        <f t="shared" si="114"/>
        <v>DS</v>
      </c>
      <c r="P1428" s="75" t="e">
        <f>VLOOKUP(F1428,[1]!REGTEaflewerdatum,4,0)</f>
        <v>#N/A</v>
      </c>
      <c r="Q1428" s="91" t="e">
        <f t="shared" si="111"/>
        <v>#N/A</v>
      </c>
      <c r="T1428" s="94">
        <f t="shared" si="112"/>
        <v>41730</v>
      </c>
      <c r="U1428" s="80">
        <f t="shared" si="113"/>
        <v>30</v>
      </c>
      <c r="W1428" s="95">
        <f t="shared" si="115"/>
        <v>30</v>
      </c>
    </row>
    <row r="1429" spans="1:23" x14ac:dyDescent="0.5">
      <c r="A1429" s="105">
        <v>1210810598</v>
      </c>
      <c r="B1429" s="124"/>
      <c r="C1429" s="60" t="s">
        <v>10</v>
      </c>
      <c r="D1429" s="61">
        <v>16626</v>
      </c>
      <c r="E1429" s="139">
        <v>12601</v>
      </c>
      <c r="F1429" s="61">
        <v>3494</v>
      </c>
      <c r="G1429" s="63">
        <v>41701</v>
      </c>
      <c r="H1429" s="63">
        <v>41701</v>
      </c>
      <c r="I1429" s="60" t="s">
        <v>1105</v>
      </c>
      <c r="J1429" s="62">
        <v>63398.82</v>
      </c>
      <c r="K1429" s="62">
        <v>8875.83</v>
      </c>
      <c r="L1429" s="64">
        <v>72274.649999999994</v>
      </c>
      <c r="M1429" s="82" t="str">
        <f t="shared" si="114"/>
        <v>DS</v>
      </c>
      <c r="N1429" s="82" t="s">
        <v>971</v>
      </c>
      <c r="P1429" s="75">
        <f>VLOOKUP(F1429,[1]!REGTEaflewerdatum,4,0)</f>
        <v>41701</v>
      </c>
      <c r="Q1429" s="91" t="str">
        <f t="shared" si="111"/>
        <v>ok</v>
      </c>
      <c r="T1429" s="94">
        <f t="shared" si="112"/>
        <v>41731</v>
      </c>
      <c r="U1429" s="80">
        <f t="shared" si="113"/>
        <v>30</v>
      </c>
      <c r="W1429" s="95">
        <f t="shared" si="115"/>
        <v>30</v>
      </c>
    </row>
    <row r="1430" spans="1:23" x14ac:dyDescent="0.5">
      <c r="A1430" s="105">
        <v>1361424</v>
      </c>
      <c r="B1430" s="63">
        <v>41712</v>
      </c>
      <c r="C1430" s="60" t="s">
        <v>10</v>
      </c>
      <c r="D1430" s="61">
        <v>16623</v>
      </c>
      <c r="E1430" s="139">
        <v>12598</v>
      </c>
      <c r="F1430" s="61">
        <v>3530</v>
      </c>
      <c r="G1430" s="63">
        <v>41701</v>
      </c>
      <c r="H1430" s="63">
        <v>41701</v>
      </c>
      <c r="I1430" s="60" t="s">
        <v>1112</v>
      </c>
      <c r="J1430" s="62">
        <v>662.76</v>
      </c>
      <c r="K1430" s="62">
        <v>92.79</v>
      </c>
      <c r="L1430" s="64">
        <v>755.55</v>
      </c>
      <c r="M1430" s="82" t="str">
        <f t="shared" si="114"/>
        <v>DS</v>
      </c>
      <c r="N1430" s="82" t="s">
        <v>971</v>
      </c>
      <c r="P1430" s="75">
        <f>VLOOKUP(F1430,[1]!REGTEaflewerdatum,4,0)</f>
        <v>41701</v>
      </c>
      <c r="Q1430" s="91" t="str">
        <f t="shared" si="111"/>
        <v>ok</v>
      </c>
      <c r="T1430" s="94">
        <f t="shared" si="112"/>
        <v>41731</v>
      </c>
      <c r="U1430" s="80">
        <f t="shared" si="113"/>
        <v>30</v>
      </c>
      <c r="W1430" s="95">
        <f t="shared" si="115"/>
        <v>41742</v>
      </c>
    </row>
    <row r="1431" spans="1:23" x14ac:dyDescent="0.5">
      <c r="A1431" s="105">
        <v>1361425</v>
      </c>
      <c r="B1431" s="63">
        <v>41719</v>
      </c>
      <c r="C1431" s="60" t="s">
        <v>10</v>
      </c>
      <c r="D1431" s="61">
        <v>16624</v>
      </c>
      <c r="E1431" s="139">
        <v>12599</v>
      </c>
      <c r="F1431" s="61">
        <v>3530</v>
      </c>
      <c r="G1431" s="63">
        <v>41701</v>
      </c>
      <c r="H1431" s="63">
        <v>41701</v>
      </c>
      <c r="I1431" s="60" t="s">
        <v>1112</v>
      </c>
      <c r="J1431" s="62">
        <v>280.7</v>
      </c>
      <c r="K1431" s="62">
        <v>39.299999999999997</v>
      </c>
      <c r="L1431" s="64">
        <v>320</v>
      </c>
      <c r="M1431" s="82" t="str">
        <f t="shared" si="114"/>
        <v>DS</v>
      </c>
      <c r="N1431" s="82" t="s">
        <v>971</v>
      </c>
      <c r="P1431" s="75">
        <f>VLOOKUP(F1431,[1]!REGTEaflewerdatum,4,0)</f>
        <v>41701</v>
      </c>
      <c r="Q1431" s="91" t="str">
        <f t="shared" si="111"/>
        <v>ok</v>
      </c>
      <c r="T1431" s="94">
        <f t="shared" si="112"/>
        <v>41731</v>
      </c>
      <c r="U1431" s="80">
        <f t="shared" si="113"/>
        <v>30</v>
      </c>
      <c r="W1431" s="95">
        <f t="shared" si="115"/>
        <v>41749</v>
      </c>
    </row>
    <row r="1432" spans="1:23" x14ac:dyDescent="0.5">
      <c r="A1432" s="105">
        <v>6039008530</v>
      </c>
      <c r="B1432" s="63">
        <v>41705</v>
      </c>
      <c r="C1432" s="60" t="s">
        <v>10</v>
      </c>
      <c r="D1432" s="61">
        <v>16622</v>
      </c>
      <c r="E1432" s="139">
        <v>12563</v>
      </c>
      <c r="F1432" s="61">
        <v>3512</v>
      </c>
      <c r="G1432" s="63">
        <v>41701</v>
      </c>
      <c r="H1432" s="63">
        <v>41701</v>
      </c>
      <c r="I1432" s="60" t="s">
        <v>1109</v>
      </c>
      <c r="J1432" s="62">
        <v>550.33000000000004</v>
      </c>
      <c r="K1432" s="62">
        <v>38.99</v>
      </c>
      <c r="L1432" s="64">
        <v>589.32000000000005</v>
      </c>
      <c r="M1432" s="82" t="str">
        <f t="shared" si="114"/>
        <v>DS</v>
      </c>
      <c r="N1432" s="82" t="s">
        <v>971</v>
      </c>
      <c r="P1432" s="75">
        <f>VLOOKUP(F1432,[1]!REGTEaflewerdatum,4,0)</f>
        <v>41704</v>
      </c>
      <c r="Q1432" s="91">
        <f t="shared" si="111"/>
        <v>41701</v>
      </c>
      <c r="T1432" s="94">
        <f t="shared" si="112"/>
        <v>41731</v>
      </c>
      <c r="U1432" s="80">
        <f t="shared" si="113"/>
        <v>30</v>
      </c>
      <c r="W1432" s="95">
        <f t="shared" si="115"/>
        <v>41735</v>
      </c>
    </row>
    <row r="1433" spans="1:23" x14ac:dyDescent="0.5">
      <c r="A1433" s="105">
        <v>69803</v>
      </c>
      <c r="B1433" s="63">
        <v>41705</v>
      </c>
      <c r="C1433" s="60" t="s">
        <v>10</v>
      </c>
      <c r="D1433" s="61">
        <v>16629</v>
      </c>
      <c r="E1433" s="139"/>
      <c r="F1433" s="61">
        <v>3513</v>
      </c>
      <c r="G1433" s="63">
        <v>41701</v>
      </c>
      <c r="H1433" s="63">
        <v>41701</v>
      </c>
      <c r="I1433" s="60" t="s">
        <v>1116</v>
      </c>
      <c r="J1433" s="62">
        <v>646.65</v>
      </c>
      <c r="K1433" s="62">
        <v>31.23</v>
      </c>
      <c r="L1433" s="64">
        <v>677.88</v>
      </c>
      <c r="M1433" s="82" t="str">
        <f t="shared" si="114"/>
        <v>DS</v>
      </c>
      <c r="N1433" s="82" t="s">
        <v>971</v>
      </c>
      <c r="P1433" s="75">
        <f>VLOOKUP(F1433,[1]!REGTEaflewerdatum,4,0)</f>
        <v>41704</v>
      </c>
      <c r="Q1433" s="91">
        <f t="shared" si="111"/>
        <v>41701</v>
      </c>
      <c r="T1433" s="94">
        <f t="shared" si="112"/>
        <v>41731</v>
      </c>
      <c r="U1433" s="80">
        <f t="shared" si="113"/>
        <v>30</v>
      </c>
      <c r="W1433" s="95">
        <f t="shared" si="115"/>
        <v>41735</v>
      </c>
    </row>
    <row r="1434" spans="1:23" hidden="1" x14ac:dyDescent="0.5">
      <c r="A1434" s="105">
        <v>759387</v>
      </c>
      <c r="B1434" s="63">
        <v>41705</v>
      </c>
      <c r="C1434" s="60" t="s">
        <v>10</v>
      </c>
      <c r="D1434" s="61">
        <v>16659</v>
      </c>
      <c r="E1434" s="139">
        <v>11780</v>
      </c>
      <c r="F1434" s="61">
        <v>3264</v>
      </c>
      <c r="G1434" s="63">
        <v>41701</v>
      </c>
      <c r="H1434" s="63">
        <v>41700</v>
      </c>
      <c r="I1434" s="60" t="s">
        <v>1075</v>
      </c>
      <c r="J1434" s="62">
        <v>34231.839999999997</v>
      </c>
      <c r="K1434" s="62">
        <v>4217.76</v>
      </c>
      <c r="L1434" s="64">
        <v>38449.599999999999</v>
      </c>
      <c r="M1434" s="82" t="str">
        <f t="shared" si="114"/>
        <v>DC</v>
      </c>
      <c r="N1434" s="82" t="s">
        <v>971</v>
      </c>
      <c r="P1434" s="75">
        <f>VLOOKUP(F1434,[1]!REGTEaflewerdatum,4,0)</f>
        <v>41701</v>
      </c>
      <c r="Q1434" s="91" t="str">
        <f t="shared" si="111"/>
        <v>ok</v>
      </c>
      <c r="T1434" s="94">
        <f t="shared" si="112"/>
        <v>41720</v>
      </c>
      <c r="U1434" s="80">
        <f t="shared" si="113"/>
        <v>19</v>
      </c>
      <c r="W1434" s="95">
        <f t="shared" si="115"/>
        <v>41724</v>
      </c>
    </row>
    <row r="1435" spans="1:23" hidden="1" x14ac:dyDescent="0.5">
      <c r="A1435" s="105">
        <v>759388</v>
      </c>
      <c r="B1435" s="63">
        <v>41705</v>
      </c>
      <c r="C1435" s="60" t="s">
        <v>10</v>
      </c>
      <c r="D1435" s="61">
        <v>16660</v>
      </c>
      <c r="E1435" s="139">
        <v>11788</v>
      </c>
      <c r="F1435" s="61">
        <v>3269</v>
      </c>
      <c r="G1435" s="63">
        <v>41701</v>
      </c>
      <c r="H1435" s="63">
        <v>41700</v>
      </c>
      <c r="I1435" s="60" t="s">
        <v>1075</v>
      </c>
      <c r="J1435" s="62">
        <v>14664.48</v>
      </c>
      <c r="K1435" s="62">
        <v>2053.0300000000002</v>
      </c>
      <c r="L1435" s="64">
        <v>16717.509999999998</v>
      </c>
      <c r="M1435" s="82" t="str">
        <f t="shared" si="114"/>
        <v>DC</v>
      </c>
      <c r="N1435" s="82" t="s">
        <v>971</v>
      </c>
      <c r="P1435" s="75">
        <f>VLOOKUP(F1435,[1]!REGTEaflewerdatum,4,0)</f>
        <v>41701</v>
      </c>
      <c r="Q1435" s="91" t="str">
        <f t="shared" si="111"/>
        <v>ok</v>
      </c>
      <c r="T1435" s="94">
        <f t="shared" si="112"/>
        <v>41720</v>
      </c>
      <c r="U1435" s="80">
        <f t="shared" si="113"/>
        <v>19</v>
      </c>
      <c r="W1435" s="95">
        <f t="shared" si="115"/>
        <v>41724</v>
      </c>
    </row>
    <row r="1436" spans="1:23" hidden="1" x14ac:dyDescent="0.5">
      <c r="A1436" s="105">
        <v>759389</v>
      </c>
      <c r="B1436" s="63">
        <v>41705</v>
      </c>
      <c r="C1436" s="60" t="s">
        <v>10</v>
      </c>
      <c r="D1436" s="61">
        <v>16661</v>
      </c>
      <c r="E1436" s="139">
        <v>12618</v>
      </c>
      <c r="F1436" s="61">
        <v>3335</v>
      </c>
      <c r="G1436" s="63">
        <v>41701</v>
      </c>
      <c r="H1436" s="63">
        <v>41700</v>
      </c>
      <c r="I1436" s="60" t="s">
        <v>1075</v>
      </c>
      <c r="J1436" s="62">
        <v>11771.62</v>
      </c>
      <c r="K1436" s="62">
        <v>15.18</v>
      </c>
      <c r="L1436" s="64">
        <v>11786.8</v>
      </c>
      <c r="M1436" s="82" t="str">
        <f t="shared" si="114"/>
        <v>DC</v>
      </c>
      <c r="N1436" s="82" t="s">
        <v>971</v>
      </c>
      <c r="P1436" s="75">
        <f>VLOOKUP(F1436,[1]!REGTEaflewerdatum,4,0)</f>
        <v>41701</v>
      </c>
      <c r="Q1436" s="91" t="str">
        <f t="shared" si="111"/>
        <v>ok</v>
      </c>
      <c r="T1436" s="94">
        <f t="shared" si="112"/>
        <v>41720</v>
      </c>
      <c r="U1436" s="80">
        <f t="shared" si="113"/>
        <v>19</v>
      </c>
      <c r="W1436" s="95">
        <f t="shared" si="115"/>
        <v>41724</v>
      </c>
    </row>
    <row r="1437" spans="1:23" hidden="1" x14ac:dyDescent="0.5">
      <c r="A1437" s="105">
        <v>759390</v>
      </c>
      <c r="B1437" s="63">
        <v>41705</v>
      </c>
      <c r="C1437" s="60" t="s">
        <v>10</v>
      </c>
      <c r="D1437" s="61">
        <v>16662</v>
      </c>
      <c r="E1437" s="139">
        <v>12619</v>
      </c>
      <c r="F1437" s="61">
        <v>1000</v>
      </c>
      <c r="G1437" s="63">
        <v>41701</v>
      </c>
      <c r="H1437" s="63">
        <v>41700</v>
      </c>
      <c r="I1437" s="60" t="s">
        <v>1075</v>
      </c>
      <c r="J1437" s="62">
        <v>970.55</v>
      </c>
      <c r="K1437" s="62">
        <v>135.88</v>
      </c>
      <c r="L1437" s="64">
        <v>1106.43</v>
      </c>
      <c r="M1437" s="82" t="str">
        <f t="shared" si="114"/>
        <v>DC</v>
      </c>
      <c r="N1437" s="82" t="s">
        <v>971</v>
      </c>
      <c r="P1437" s="75">
        <f>VLOOKUP(F1437,[1]!REGTEaflewerdatum,4,0)</f>
        <v>0</v>
      </c>
      <c r="Q1437" s="91">
        <f t="shared" si="111"/>
        <v>41701</v>
      </c>
      <c r="T1437" s="94">
        <f t="shared" si="112"/>
        <v>41720</v>
      </c>
      <c r="U1437" s="80">
        <f t="shared" si="113"/>
        <v>19</v>
      </c>
      <c r="W1437" s="95">
        <f t="shared" si="115"/>
        <v>41724</v>
      </c>
    </row>
    <row r="1438" spans="1:23" hidden="1" x14ac:dyDescent="0.5">
      <c r="A1438" s="105">
        <v>759391</v>
      </c>
      <c r="B1438" s="63">
        <v>41705</v>
      </c>
      <c r="C1438" s="60" t="s">
        <v>10</v>
      </c>
      <c r="D1438" s="61">
        <v>16663</v>
      </c>
      <c r="E1438" s="139">
        <v>12620</v>
      </c>
      <c r="F1438" s="61">
        <v>1000</v>
      </c>
      <c r="G1438" s="63">
        <v>41701</v>
      </c>
      <c r="H1438" s="63">
        <v>41700</v>
      </c>
      <c r="I1438" s="60" t="s">
        <v>1075</v>
      </c>
      <c r="J1438" s="62">
        <v>138</v>
      </c>
      <c r="K1438" s="62">
        <v>19.32</v>
      </c>
      <c r="L1438" s="64">
        <v>157.32</v>
      </c>
      <c r="M1438" s="82" t="str">
        <f t="shared" si="114"/>
        <v>DC</v>
      </c>
      <c r="N1438" s="82" t="s">
        <v>971</v>
      </c>
      <c r="P1438" s="75">
        <f>VLOOKUP(F1438,[1]!REGTEaflewerdatum,4,0)</f>
        <v>0</v>
      </c>
      <c r="Q1438" s="91">
        <f t="shared" si="111"/>
        <v>41701</v>
      </c>
      <c r="T1438" s="94">
        <f t="shared" si="112"/>
        <v>41720</v>
      </c>
      <c r="U1438" s="80">
        <f t="shared" si="113"/>
        <v>19</v>
      </c>
      <c r="W1438" s="95">
        <f t="shared" si="115"/>
        <v>41724</v>
      </c>
    </row>
    <row r="1439" spans="1:23" hidden="1" x14ac:dyDescent="0.5">
      <c r="A1439" s="105">
        <v>759392</v>
      </c>
      <c r="B1439" s="63">
        <v>41705</v>
      </c>
      <c r="C1439" s="60" t="s">
        <v>10</v>
      </c>
      <c r="D1439" s="61">
        <v>16664</v>
      </c>
      <c r="E1439" s="139">
        <v>12621</v>
      </c>
      <c r="F1439" s="61">
        <v>3152</v>
      </c>
      <c r="G1439" s="63">
        <v>41701</v>
      </c>
      <c r="H1439" s="63">
        <v>41700</v>
      </c>
      <c r="I1439" s="60" t="s">
        <v>1075</v>
      </c>
      <c r="J1439" s="62">
        <v>15195</v>
      </c>
      <c r="K1439" s="62">
        <v>0</v>
      </c>
      <c r="L1439" s="64">
        <v>15195</v>
      </c>
      <c r="M1439" s="82" t="str">
        <f t="shared" si="114"/>
        <v>DC</v>
      </c>
      <c r="N1439" s="82" t="s">
        <v>971</v>
      </c>
      <c r="P1439" s="75">
        <f>VLOOKUP(F1439,[1]!REGTEaflewerdatum,4,0)</f>
        <v>41680</v>
      </c>
      <c r="Q1439" s="91">
        <f t="shared" si="111"/>
        <v>41701</v>
      </c>
      <c r="T1439" s="94">
        <f t="shared" si="112"/>
        <v>41720</v>
      </c>
      <c r="U1439" s="80">
        <f t="shared" si="113"/>
        <v>19</v>
      </c>
      <c r="W1439" s="95">
        <f t="shared" si="115"/>
        <v>41724</v>
      </c>
    </row>
    <row r="1440" spans="1:23" hidden="1" x14ac:dyDescent="0.5">
      <c r="A1440" s="105">
        <v>759393</v>
      </c>
      <c r="B1440" s="63">
        <v>41705</v>
      </c>
      <c r="C1440" s="60" t="s">
        <v>10</v>
      </c>
      <c r="D1440" s="61">
        <v>16665</v>
      </c>
      <c r="E1440" s="139">
        <v>12622</v>
      </c>
      <c r="F1440" s="61">
        <v>3505</v>
      </c>
      <c r="G1440" s="63">
        <v>41701</v>
      </c>
      <c r="H1440" s="63">
        <v>41700</v>
      </c>
      <c r="I1440" s="60" t="s">
        <v>1075</v>
      </c>
      <c r="J1440" s="62">
        <v>10160.64</v>
      </c>
      <c r="K1440" s="62">
        <v>0</v>
      </c>
      <c r="L1440" s="64">
        <v>10160.64</v>
      </c>
      <c r="M1440" s="82" t="str">
        <f t="shared" si="114"/>
        <v>DC</v>
      </c>
      <c r="N1440" s="82" t="s">
        <v>971</v>
      </c>
      <c r="P1440" s="75">
        <f>VLOOKUP(F1440,[1]!REGTEaflewerdatum,4,0)</f>
        <v>41701</v>
      </c>
      <c r="Q1440" s="91" t="str">
        <f t="shared" si="111"/>
        <v>ok</v>
      </c>
      <c r="T1440" s="94">
        <f t="shared" si="112"/>
        <v>41720</v>
      </c>
      <c r="U1440" s="80">
        <f t="shared" si="113"/>
        <v>19</v>
      </c>
      <c r="W1440" s="95">
        <f t="shared" si="115"/>
        <v>41724</v>
      </c>
    </row>
    <row r="1441" spans="1:23" hidden="1" x14ac:dyDescent="0.5">
      <c r="A1441" s="105">
        <v>759394</v>
      </c>
      <c r="B1441" s="63">
        <v>41705</v>
      </c>
      <c r="C1441" s="60" t="s">
        <v>10</v>
      </c>
      <c r="D1441" s="61">
        <v>16666</v>
      </c>
      <c r="E1441" s="139">
        <v>12534</v>
      </c>
      <c r="F1441" s="61">
        <v>3504</v>
      </c>
      <c r="G1441" s="63">
        <v>41701</v>
      </c>
      <c r="H1441" s="63">
        <v>41700</v>
      </c>
      <c r="I1441" s="60" t="s">
        <v>1075</v>
      </c>
      <c r="J1441" s="62">
        <v>72575.11</v>
      </c>
      <c r="K1441" s="62">
        <v>9120.84</v>
      </c>
      <c r="L1441" s="64">
        <v>81695.95</v>
      </c>
      <c r="M1441" s="82" t="str">
        <f t="shared" si="114"/>
        <v>DC</v>
      </c>
      <c r="N1441" s="82" t="s">
        <v>971</v>
      </c>
      <c r="P1441" s="75">
        <f>VLOOKUP(F1441,[1]!REGTEaflewerdatum,4,0)</f>
        <v>41701</v>
      </c>
      <c r="Q1441" s="91" t="str">
        <f t="shared" si="111"/>
        <v>ok</v>
      </c>
      <c r="T1441" s="94">
        <f t="shared" si="112"/>
        <v>41720</v>
      </c>
      <c r="U1441" s="80">
        <f t="shared" si="113"/>
        <v>19</v>
      </c>
      <c r="W1441" s="95">
        <f t="shared" si="115"/>
        <v>41724</v>
      </c>
    </row>
    <row r="1442" spans="1:23" hidden="1" x14ac:dyDescent="0.5">
      <c r="A1442" s="105">
        <v>759394</v>
      </c>
      <c r="B1442" s="63"/>
      <c r="C1442" s="60" t="s">
        <v>15</v>
      </c>
      <c r="D1442" s="61">
        <v>16683</v>
      </c>
      <c r="E1442" s="139">
        <v>12636</v>
      </c>
      <c r="F1442" s="61">
        <v>3504</v>
      </c>
      <c r="G1442" s="63">
        <v>41701</v>
      </c>
      <c r="H1442" s="63">
        <v>41700</v>
      </c>
      <c r="I1442" s="60" t="s">
        <v>1075</v>
      </c>
      <c r="J1442" s="62">
        <v>-497.8</v>
      </c>
      <c r="K1442" s="62">
        <v>-43.84</v>
      </c>
      <c r="L1442" s="64">
        <v>-541.64</v>
      </c>
      <c r="M1442" s="82" t="str">
        <f t="shared" si="114"/>
        <v>DC</v>
      </c>
      <c r="P1442" s="75">
        <f>VLOOKUP(F1442,[1]!REGTEaflewerdatum,4,0)</f>
        <v>41701</v>
      </c>
      <c r="Q1442" s="91" t="str">
        <f t="shared" si="111"/>
        <v>ok</v>
      </c>
      <c r="T1442" s="94">
        <f t="shared" si="112"/>
        <v>41720</v>
      </c>
      <c r="U1442" s="80">
        <f t="shared" si="113"/>
        <v>19</v>
      </c>
      <c r="W1442" s="95">
        <f t="shared" si="115"/>
        <v>19</v>
      </c>
    </row>
    <row r="1443" spans="1:23" hidden="1" x14ac:dyDescent="0.5">
      <c r="A1443" s="105">
        <v>759395</v>
      </c>
      <c r="B1443" s="63">
        <v>41705</v>
      </c>
      <c r="C1443" s="60" t="s">
        <v>10</v>
      </c>
      <c r="D1443" s="61">
        <v>16667</v>
      </c>
      <c r="E1443" s="139">
        <v>12535</v>
      </c>
      <c r="F1443" s="61">
        <v>3506</v>
      </c>
      <c r="G1443" s="63">
        <v>41701</v>
      </c>
      <c r="H1443" s="63">
        <v>41700</v>
      </c>
      <c r="I1443" s="60" t="s">
        <v>1075</v>
      </c>
      <c r="J1443" s="62">
        <v>12245.62</v>
      </c>
      <c r="K1443" s="62">
        <v>1714.39</v>
      </c>
      <c r="L1443" s="64">
        <v>13960.01</v>
      </c>
      <c r="M1443" s="82" t="str">
        <f t="shared" si="114"/>
        <v>DC</v>
      </c>
      <c r="N1443" s="82" t="s">
        <v>971</v>
      </c>
      <c r="P1443" s="75">
        <f>VLOOKUP(F1443,[1]!REGTEaflewerdatum,4,0)</f>
        <v>41701</v>
      </c>
      <c r="Q1443" s="91" t="str">
        <f t="shared" si="111"/>
        <v>ok</v>
      </c>
      <c r="T1443" s="94">
        <f t="shared" si="112"/>
        <v>41720</v>
      </c>
      <c r="U1443" s="80">
        <f t="shared" si="113"/>
        <v>19</v>
      </c>
      <c r="W1443" s="95">
        <f t="shared" si="115"/>
        <v>41724</v>
      </c>
    </row>
    <row r="1444" spans="1:23" hidden="1" x14ac:dyDescent="0.5">
      <c r="A1444" s="105">
        <v>759395</v>
      </c>
      <c r="B1444" s="63"/>
      <c r="C1444" s="60" t="s">
        <v>15</v>
      </c>
      <c r="D1444" s="61">
        <v>16693</v>
      </c>
      <c r="E1444" s="139">
        <v>12657</v>
      </c>
      <c r="F1444" s="61">
        <v>3506</v>
      </c>
      <c r="G1444" s="63">
        <v>41701</v>
      </c>
      <c r="H1444" s="63">
        <v>41700</v>
      </c>
      <c r="I1444" s="60" t="s">
        <v>1075</v>
      </c>
      <c r="J1444" s="62">
        <v>-204.93</v>
      </c>
      <c r="K1444" s="62">
        <v>-28.69</v>
      </c>
      <c r="L1444" s="64">
        <v>-233.62</v>
      </c>
      <c r="M1444" s="82" t="str">
        <f t="shared" si="114"/>
        <v>DC</v>
      </c>
      <c r="P1444" s="75">
        <f>VLOOKUP(F1444,[1]!REGTEaflewerdatum,4,0)</f>
        <v>41701</v>
      </c>
      <c r="Q1444" s="91" t="str">
        <f t="shared" si="111"/>
        <v>ok</v>
      </c>
      <c r="T1444" s="94">
        <f t="shared" si="112"/>
        <v>41720</v>
      </c>
      <c r="U1444" s="80">
        <f t="shared" si="113"/>
        <v>19</v>
      </c>
      <c r="W1444" s="95">
        <f t="shared" si="115"/>
        <v>19</v>
      </c>
    </row>
    <row r="1445" spans="1:23" hidden="1" x14ac:dyDescent="0.5">
      <c r="A1445" s="105">
        <v>759396</v>
      </c>
      <c r="B1445" s="63">
        <v>41705</v>
      </c>
      <c r="C1445" s="60" t="s">
        <v>10</v>
      </c>
      <c r="D1445" s="61">
        <v>16668</v>
      </c>
      <c r="E1445" s="139">
        <v>12623</v>
      </c>
      <c r="F1445" s="61">
        <v>1000</v>
      </c>
      <c r="G1445" s="63">
        <v>41701</v>
      </c>
      <c r="H1445" s="63">
        <v>41700</v>
      </c>
      <c r="I1445" s="60" t="s">
        <v>1075</v>
      </c>
      <c r="J1445" s="62">
        <v>632.9</v>
      </c>
      <c r="K1445" s="62">
        <v>88.61</v>
      </c>
      <c r="L1445" s="64">
        <v>721.51</v>
      </c>
      <c r="M1445" s="82" t="str">
        <f t="shared" si="114"/>
        <v>DC</v>
      </c>
      <c r="N1445" s="82" t="s">
        <v>971</v>
      </c>
      <c r="P1445" s="75">
        <f>VLOOKUP(F1445,[1]!REGTEaflewerdatum,4,0)</f>
        <v>0</v>
      </c>
      <c r="Q1445" s="91">
        <f t="shared" si="111"/>
        <v>41701</v>
      </c>
      <c r="T1445" s="94">
        <f t="shared" si="112"/>
        <v>41720</v>
      </c>
      <c r="U1445" s="80">
        <f t="shared" si="113"/>
        <v>19</v>
      </c>
      <c r="W1445" s="95">
        <f t="shared" si="115"/>
        <v>41724</v>
      </c>
    </row>
    <row r="1446" spans="1:23" hidden="1" x14ac:dyDescent="0.5">
      <c r="A1446" s="105">
        <v>759397</v>
      </c>
      <c r="B1446" s="63">
        <v>41705</v>
      </c>
      <c r="C1446" s="60" t="s">
        <v>10</v>
      </c>
      <c r="D1446" s="61">
        <v>16669</v>
      </c>
      <c r="E1446" s="139">
        <v>12624</v>
      </c>
      <c r="F1446" s="61">
        <v>1000</v>
      </c>
      <c r="G1446" s="63">
        <v>41701</v>
      </c>
      <c r="H1446" s="63">
        <v>41700</v>
      </c>
      <c r="I1446" s="60" t="s">
        <v>1075</v>
      </c>
      <c r="J1446" s="62">
        <v>196.86</v>
      </c>
      <c r="K1446" s="62">
        <v>27.56</v>
      </c>
      <c r="L1446" s="64">
        <v>224.42</v>
      </c>
      <c r="M1446" s="82" t="str">
        <f t="shared" si="114"/>
        <v>DC</v>
      </c>
      <c r="N1446" s="82" t="s">
        <v>971</v>
      </c>
      <c r="P1446" s="75">
        <f>VLOOKUP(F1446,[1]!REGTEaflewerdatum,4,0)</f>
        <v>0</v>
      </c>
      <c r="Q1446" s="91">
        <f t="shared" si="111"/>
        <v>41701</v>
      </c>
      <c r="T1446" s="94">
        <f t="shared" si="112"/>
        <v>41720</v>
      </c>
      <c r="U1446" s="80">
        <f t="shared" si="113"/>
        <v>19</v>
      </c>
      <c r="W1446" s="95">
        <f t="shared" si="115"/>
        <v>41724</v>
      </c>
    </row>
    <row r="1447" spans="1:23" hidden="1" x14ac:dyDescent="0.5">
      <c r="A1447" s="105">
        <v>759398</v>
      </c>
      <c r="B1447" s="63">
        <v>41705</v>
      </c>
      <c r="C1447" s="60" t="s">
        <v>10</v>
      </c>
      <c r="D1447" s="61">
        <v>16670</v>
      </c>
      <c r="E1447" s="139">
        <v>12625</v>
      </c>
      <c r="F1447" s="61">
        <v>3264</v>
      </c>
      <c r="G1447" s="63">
        <v>41701</v>
      </c>
      <c r="H1447" s="63">
        <v>41700</v>
      </c>
      <c r="I1447" s="60" t="s">
        <v>1075</v>
      </c>
      <c r="J1447" s="62">
        <v>2582.25</v>
      </c>
      <c r="K1447" s="62">
        <v>0</v>
      </c>
      <c r="L1447" s="64">
        <v>2582.25</v>
      </c>
      <c r="M1447" s="82" t="str">
        <f t="shared" si="114"/>
        <v>DC</v>
      </c>
      <c r="N1447" s="82" t="s">
        <v>971</v>
      </c>
      <c r="P1447" s="75">
        <f>VLOOKUP(F1447,[1]!REGTEaflewerdatum,4,0)</f>
        <v>41701</v>
      </c>
      <c r="Q1447" s="91" t="str">
        <f t="shared" si="111"/>
        <v>ok</v>
      </c>
      <c r="T1447" s="94">
        <f t="shared" si="112"/>
        <v>41720</v>
      </c>
      <c r="U1447" s="80">
        <f t="shared" si="113"/>
        <v>19</v>
      </c>
      <c r="W1447" s="95">
        <f t="shared" si="115"/>
        <v>41724</v>
      </c>
    </row>
    <row r="1448" spans="1:23" hidden="1" x14ac:dyDescent="0.5">
      <c r="A1448" s="105">
        <v>759399</v>
      </c>
      <c r="B1448" s="63">
        <v>41705</v>
      </c>
      <c r="C1448" s="60" t="s">
        <v>10</v>
      </c>
      <c r="D1448" s="61">
        <v>16671</v>
      </c>
      <c r="E1448" s="139">
        <v>12626</v>
      </c>
      <c r="F1448" s="61">
        <v>3264</v>
      </c>
      <c r="G1448" s="63">
        <v>41701</v>
      </c>
      <c r="H1448" s="63">
        <v>41700</v>
      </c>
      <c r="I1448" s="60" t="s">
        <v>1075</v>
      </c>
      <c r="J1448" s="62">
        <v>8503.76</v>
      </c>
      <c r="K1448" s="62">
        <v>1190.53</v>
      </c>
      <c r="L1448" s="64">
        <v>9694.2900000000009</v>
      </c>
      <c r="M1448" s="82" t="str">
        <f t="shared" si="114"/>
        <v>DC</v>
      </c>
      <c r="N1448" s="82" t="s">
        <v>971</v>
      </c>
      <c r="P1448" s="75">
        <f>VLOOKUP(F1448,[1]!REGTEaflewerdatum,4,0)</f>
        <v>41701</v>
      </c>
      <c r="Q1448" s="91" t="str">
        <f t="shared" si="111"/>
        <v>ok</v>
      </c>
      <c r="T1448" s="94">
        <f t="shared" si="112"/>
        <v>41720</v>
      </c>
      <c r="U1448" s="80">
        <f t="shared" si="113"/>
        <v>19</v>
      </c>
      <c r="W1448" s="95">
        <f t="shared" si="115"/>
        <v>41724</v>
      </c>
    </row>
    <row r="1449" spans="1:23" hidden="1" x14ac:dyDescent="0.5">
      <c r="A1449" s="105">
        <v>759400</v>
      </c>
      <c r="B1449" s="63">
        <v>41705</v>
      </c>
      <c r="C1449" s="60" t="s">
        <v>10</v>
      </c>
      <c r="D1449" s="61">
        <v>16672</v>
      </c>
      <c r="E1449" s="139">
        <v>12627</v>
      </c>
      <c r="F1449" s="61">
        <v>3335</v>
      </c>
      <c r="G1449" s="63">
        <v>41701</v>
      </c>
      <c r="H1449" s="63">
        <v>41700</v>
      </c>
      <c r="I1449" s="60" t="s">
        <v>1075</v>
      </c>
      <c r="J1449" s="62">
        <v>60091.63</v>
      </c>
      <c r="K1449" s="62">
        <v>8293.56</v>
      </c>
      <c r="L1449" s="64">
        <v>68385.19</v>
      </c>
      <c r="M1449" s="82" t="str">
        <f t="shared" si="114"/>
        <v>DC</v>
      </c>
      <c r="N1449" s="82" t="s">
        <v>971</v>
      </c>
      <c r="P1449" s="75">
        <f>VLOOKUP(F1449,[1]!REGTEaflewerdatum,4,0)</f>
        <v>41701</v>
      </c>
      <c r="Q1449" s="91" t="str">
        <f t="shared" si="111"/>
        <v>ok</v>
      </c>
      <c r="T1449" s="94">
        <f t="shared" si="112"/>
        <v>41720</v>
      </c>
      <c r="U1449" s="80">
        <f t="shared" si="113"/>
        <v>19</v>
      </c>
      <c r="W1449" s="95">
        <f t="shared" si="115"/>
        <v>41724</v>
      </c>
    </row>
    <row r="1450" spans="1:23" hidden="1" x14ac:dyDescent="0.5">
      <c r="A1450" s="105">
        <v>759401</v>
      </c>
      <c r="B1450" s="63">
        <v>41705</v>
      </c>
      <c r="C1450" s="60" t="s">
        <v>10</v>
      </c>
      <c r="D1450" s="61">
        <v>16673</v>
      </c>
      <c r="E1450" s="139">
        <v>12628</v>
      </c>
      <c r="F1450" s="61">
        <v>1000</v>
      </c>
      <c r="G1450" s="63">
        <v>41701</v>
      </c>
      <c r="H1450" s="63">
        <v>41700</v>
      </c>
      <c r="I1450" s="60" t="s">
        <v>1075</v>
      </c>
      <c r="J1450" s="62">
        <v>811.8</v>
      </c>
      <c r="K1450" s="62">
        <v>113.65</v>
      </c>
      <c r="L1450" s="64">
        <v>925.45</v>
      </c>
      <c r="M1450" s="82" t="str">
        <f t="shared" si="114"/>
        <v>DC</v>
      </c>
      <c r="N1450" s="82" t="s">
        <v>971</v>
      </c>
      <c r="P1450" s="75">
        <f>VLOOKUP(F1450,[1]!REGTEaflewerdatum,4,0)</f>
        <v>0</v>
      </c>
      <c r="Q1450" s="91">
        <f t="shared" si="111"/>
        <v>41701</v>
      </c>
      <c r="T1450" s="94">
        <f t="shared" si="112"/>
        <v>41720</v>
      </c>
      <c r="U1450" s="80">
        <f t="shared" si="113"/>
        <v>19</v>
      </c>
      <c r="W1450" s="95">
        <f t="shared" si="115"/>
        <v>41724</v>
      </c>
    </row>
    <row r="1451" spans="1:23" hidden="1" x14ac:dyDescent="0.5">
      <c r="A1451" s="105">
        <v>759402</v>
      </c>
      <c r="B1451" s="63">
        <v>41705</v>
      </c>
      <c r="C1451" s="60" t="s">
        <v>10</v>
      </c>
      <c r="D1451" s="61">
        <v>16674</v>
      </c>
      <c r="E1451" s="139">
        <v>12629</v>
      </c>
      <c r="F1451" s="61">
        <v>3498</v>
      </c>
      <c r="G1451" s="63">
        <v>41701</v>
      </c>
      <c r="H1451" s="63">
        <v>41700</v>
      </c>
      <c r="I1451" s="60" t="s">
        <v>1075</v>
      </c>
      <c r="J1451" s="62">
        <v>59178</v>
      </c>
      <c r="K1451" s="62">
        <v>8284.92</v>
      </c>
      <c r="L1451" s="64">
        <v>67462.92</v>
      </c>
      <c r="M1451" s="82" t="str">
        <f t="shared" si="114"/>
        <v>DC</v>
      </c>
      <c r="N1451" s="82" t="s">
        <v>971</v>
      </c>
      <c r="P1451" s="75">
        <f>VLOOKUP(F1451,[1]!REGTEaflewerdatum,4,0)</f>
        <v>41701</v>
      </c>
      <c r="Q1451" s="91" t="str">
        <f t="shared" si="111"/>
        <v>ok</v>
      </c>
      <c r="T1451" s="94">
        <f t="shared" si="112"/>
        <v>41720</v>
      </c>
      <c r="U1451" s="80">
        <f t="shared" si="113"/>
        <v>19</v>
      </c>
      <c r="W1451" s="95">
        <f t="shared" si="115"/>
        <v>41724</v>
      </c>
    </row>
    <row r="1452" spans="1:23" hidden="1" x14ac:dyDescent="0.5">
      <c r="A1452" s="105">
        <v>759403</v>
      </c>
      <c r="B1452" s="63">
        <v>41705</v>
      </c>
      <c r="C1452" s="60" t="s">
        <v>10</v>
      </c>
      <c r="D1452" s="61">
        <v>16675</v>
      </c>
      <c r="E1452" s="139">
        <v>12630</v>
      </c>
      <c r="F1452" s="61">
        <v>1000</v>
      </c>
      <c r="G1452" s="63">
        <v>41701</v>
      </c>
      <c r="H1452" s="63">
        <v>41700</v>
      </c>
      <c r="I1452" s="60" t="s">
        <v>1075</v>
      </c>
      <c r="J1452" s="62">
        <v>2029.63</v>
      </c>
      <c r="K1452" s="62">
        <v>284.14999999999998</v>
      </c>
      <c r="L1452" s="64">
        <v>2313.7800000000002</v>
      </c>
      <c r="M1452" s="82" t="str">
        <f t="shared" si="114"/>
        <v>DC</v>
      </c>
      <c r="N1452" s="82" t="s">
        <v>971</v>
      </c>
      <c r="P1452" s="75">
        <f>VLOOKUP(F1452,[1]!REGTEaflewerdatum,4,0)</f>
        <v>0</v>
      </c>
      <c r="Q1452" s="91">
        <f t="shared" si="111"/>
        <v>41701</v>
      </c>
      <c r="T1452" s="94">
        <f t="shared" si="112"/>
        <v>41720</v>
      </c>
      <c r="U1452" s="80">
        <f t="shared" si="113"/>
        <v>19</v>
      </c>
      <c r="W1452" s="95">
        <f t="shared" si="115"/>
        <v>41724</v>
      </c>
    </row>
    <row r="1453" spans="1:23" hidden="1" x14ac:dyDescent="0.5">
      <c r="A1453" s="105">
        <v>759404</v>
      </c>
      <c r="B1453" s="63">
        <v>41705</v>
      </c>
      <c r="C1453" s="60" t="s">
        <v>10</v>
      </c>
      <c r="D1453" s="61">
        <v>16676</v>
      </c>
      <c r="E1453" s="139">
        <v>12530</v>
      </c>
      <c r="F1453" s="61">
        <v>3499</v>
      </c>
      <c r="G1453" s="63">
        <v>41701</v>
      </c>
      <c r="H1453" s="63">
        <v>41700</v>
      </c>
      <c r="I1453" s="60" t="s">
        <v>1075</v>
      </c>
      <c r="J1453" s="62">
        <v>6670.2</v>
      </c>
      <c r="K1453" s="62">
        <v>0</v>
      </c>
      <c r="L1453" s="64">
        <v>6670.2</v>
      </c>
      <c r="M1453" s="82" t="str">
        <f t="shared" si="114"/>
        <v>DC</v>
      </c>
      <c r="N1453" s="82" t="s">
        <v>971</v>
      </c>
      <c r="P1453" s="75">
        <f>VLOOKUP(F1453,[1]!REGTEaflewerdatum,4,0)</f>
        <v>41701</v>
      </c>
      <c r="Q1453" s="91" t="str">
        <f t="shared" si="111"/>
        <v>ok</v>
      </c>
      <c r="T1453" s="94">
        <f t="shared" si="112"/>
        <v>41720</v>
      </c>
      <c r="U1453" s="80">
        <f t="shared" si="113"/>
        <v>19</v>
      </c>
      <c r="W1453" s="95">
        <f t="shared" si="115"/>
        <v>41724</v>
      </c>
    </row>
    <row r="1454" spans="1:23" hidden="1" x14ac:dyDescent="0.5">
      <c r="A1454" s="105">
        <v>759404</v>
      </c>
      <c r="B1454" s="63"/>
      <c r="C1454" s="60" t="s">
        <v>15</v>
      </c>
      <c r="D1454" s="61">
        <v>16695</v>
      </c>
      <c r="E1454" s="139">
        <v>12659</v>
      </c>
      <c r="F1454" s="61">
        <v>3499</v>
      </c>
      <c r="G1454" s="63">
        <v>41701</v>
      </c>
      <c r="H1454" s="63">
        <v>41700</v>
      </c>
      <c r="I1454" s="60" t="s">
        <v>1075</v>
      </c>
      <c r="J1454" s="62">
        <v>-422.81</v>
      </c>
      <c r="K1454" s="62">
        <v>0</v>
      </c>
      <c r="L1454" s="64">
        <v>-422.81</v>
      </c>
      <c r="M1454" s="82" t="str">
        <f t="shared" si="114"/>
        <v>DC</v>
      </c>
      <c r="P1454" s="75">
        <f>VLOOKUP(F1454,[1]!REGTEaflewerdatum,4,0)</f>
        <v>41701</v>
      </c>
      <c r="Q1454" s="91" t="str">
        <f t="shared" si="111"/>
        <v>ok</v>
      </c>
      <c r="T1454" s="94">
        <f t="shared" si="112"/>
        <v>41720</v>
      </c>
      <c r="U1454" s="80">
        <f t="shared" si="113"/>
        <v>19</v>
      </c>
      <c r="W1454" s="95">
        <f t="shared" si="115"/>
        <v>19</v>
      </c>
    </row>
    <row r="1455" spans="1:23" hidden="1" x14ac:dyDescent="0.5">
      <c r="A1455" s="105">
        <v>759405</v>
      </c>
      <c r="B1455" s="63">
        <v>41705</v>
      </c>
      <c r="C1455" s="60" t="s">
        <v>10</v>
      </c>
      <c r="D1455" s="61">
        <v>16677</v>
      </c>
      <c r="E1455" s="139">
        <v>12531</v>
      </c>
      <c r="F1455" s="61">
        <v>3500</v>
      </c>
      <c r="G1455" s="63">
        <v>41701</v>
      </c>
      <c r="H1455" s="63">
        <v>41700</v>
      </c>
      <c r="I1455" s="60" t="s">
        <v>1075</v>
      </c>
      <c r="J1455" s="62">
        <v>24552.16</v>
      </c>
      <c r="K1455" s="62">
        <v>3437.32</v>
      </c>
      <c r="L1455" s="64">
        <v>27989.48</v>
      </c>
      <c r="M1455" s="82" t="str">
        <f t="shared" si="114"/>
        <v>DC</v>
      </c>
      <c r="N1455" s="82" t="s">
        <v>971</v>
      </c>
      <c r="P1455" s="75">
        <f>VLOOKUP(F1455,[1]!REGTEaflewerdatum,4,0)</f>
        <v>41701</v>
      </c>
      <c r="Q1455" s="91" t="str">
        <f t="shared" si="111"/>
        <v>ok</v>
      </c>
      <c r="T1455" s="94">
        <f t="shared" si="112"/>
        <v>41720</v>
      </c>
      <c r="U1455" s="80">
        <f t="shared" si="113"/>
        <v>19</v>
      </c>
      <c r="W1455" s="95">
        <f t="shared" si="115"/>
        <v>41724</v>
      </c>
    </row>
    <row r="1456" spans="1:23" hidden="1" x14ac:dyDescent="0.5">
      <c r="A1456" s="105">
        <v>759406</v>
      </c>
      <c r="B1456" s="63">
        <v>41705</v>
      </c>
      <c r="C1456" s="60" t="s">
        <v>10</v>
      </c>
      <c r="D1456" s="61">
        <v>16678</v>
      </c>
      <c r="E1456" s="139">
        <v>12631</v>
      </c>
      <c r="F1456" s="61">
        <v>1000</v>
      </c>
      <c r="G1456" s="63">
        <v>41701</v>
      </c>
      <c r="H1456" s="63">
        <v>41700</v>
      </c>
      <c r="I1456" s="60" t="s">
        <v>1075</v>
      </c>
      <c r="J1456" s="62">
        <v>5664.49</v>
      </c>
      <c r="K1456" s="62">
        <v>793.02</v>
      </c>
      <c r="L1456" s="64">
        <v>6457.51</v>
      </c>
      <c r="M1456" s="82" t="str">
        <f t="shared" si="114"/>
        <v>DC</v>
      </c>
      <c r="N1456" s="82" t="s">
        <v>971</v>
      </c>
      <c r="P1456" s="75">
        <f>VLOOKUP(F1456,[1]!REGTEaflewerdatum,4,0)</f>
        <v>0</v>
      </c>
      <c r="Q1456" s="91">
        <f t="shared" si="111"/>
        <v>41701</v>
      </c>
      <c r="T1456" s="94">
        <f t="shared" si="112"/>
        <v>41720</v>
      </c>
      <c r="U1456" s="80">
        <f t="shared" si="113"/>
        <v>19</v>
      </c>
      <c r="W1456" s="95">
        <f t="shared" si="115"/>
        <v>41724</v>
      </c>
    </row>
    <row r="1457" spans="1:23" hidden="1" x14ac:dyDescent="0.5">
      <c r="A1457" s="105">
        <v>759407</v>
      </c>
      <c r="B1457" s="63">
        <v>41705</v>
      </c>
      <c r="C1457" s="60" t="s">
        <v>10</v>
      </c>
      <c r="D1457" s="61">
        <v>16679</v>
      </c>
      <c r="E1457" s="139">
        <v>12632</v>
      </c>
      <c r="F1457" s="61">
        <v>3499</v>
      </c>
      <c r="G1457" s="63">
        <v>41701</v>
      </c>
      <c r="H1457" s="63">
        <v>41700</v>
      </c>
      <c r="I1457" s="60" t="s">
        <v>1075</v>
      </c>
      <c r="J1457" s="62">
        <v>7921.18</v>
      </c>
      <c r="K1457" s="62">
        <v>0</v>
      </c>
      <c r="L1457" s="64">
        <v>7921.18</v>
      </c>
      <c r="M1457" s="82" t="str">
        <f t="shared" si="114"/>
        <v>DC</v>
      </c>
      <c r="N1457" s="82" t="s">
        <v>971</v>
      </c>
      <c r="P1457" s="75">
        <f>VLOOKUP(F1457,[1]!REGTEaflewerdatum,4,0)</f>
        <v>41701</v>
      </c>
      <c r="Q1457" s="91" t="str">
        <f t="shared" si="111"/>
        <v>ok</v>
      </c>
      <c r="T1457" s="94">
        <f t="shared" si="112"/>
        <v>41720</v>
      </c>
      <c r="U1457" s="80">
        <f t="shared" si="113"/>
        <v>19</v>
      </c>
      <c r="W1457" s="95">
        <f t="shared" si="115"/>
        <v>41724</v>
      </c>
    </row>
    <row r="1458" spans="1:23" hidden="1" x14ac:dyDescent="0.5">
      <c r="A1458" s="105">
        <v>759407</v>
      </c>
      <c r="B1458" s="63"/>
      <c r="C1458" s="60" t="s">
        <v>15</v>
      </c>
      <c r="D1458" s="61">
        <v>16694</v>
      </c>
      <c r="E1458" s="139">
        <v>12658</v>
      </c>
      <c r="F1458" s="61">
        <v>3499</v>
      </c>
      <c r="G1458" s="63">
        <v>41701</v>
      </c>
      <c r="H1458" s="63">
        <v>41700</v>
      </c>
      <c r="I1458" s="60" t="s">
        <v>1075</v>
      </c>
      <c r="J1458" s="62">
        <v>-46.64</v>
      </c>
      <c r="K1458" s="62">
        <v>0</v>
      </c>
      <c r="L1458" s="64">
        <v>-46.64</v>
      </c>
      <c r="M1458" s="82" t="str">
        <f t="shared" si="114"/>
        <v>DC</v>
      </c>
      <c r="P1458" s="75">
        <f>VLOOKUP(F1458,[1]!REGTEaflewerdatum,4,0)</f>
        <v>41701</v>
      </c>
      <c r="Q1458" s="91" t="str">
        <f t="shared" si="111"/>
        <v>ok</v>
      </c>
      <c r="T1458" s="94">
        <f t="shared" si="112"/>
        <v>41720</v>
      </c>
      <c r="U1458" s="80">
        <f t="shared" si="113"/>
        <v>19</v>
      </c>
      <c r="W1458" s="95">
        <f t="shared" si="115"/>
        <v>19</v>
      </c>
    </row>
    <row r="1459" spans="1:23" hidden="1" x14ac:dyDescent="0.5">
      <c r="A1459" s="105">
        <v>759408</v>
      </c>
      <c r="B1459" s="63">
        <v>41705</v>
      </c>
      <c r="C1459" s="60" t="s">
        <v>10</v>
      </c>
      <c r="D1459" s="61">
        <v>16680</v>
      </c>
      <c r="E1459" s="139">
        <v>12633</v>
      </c>
      <c r="F1459" s="61">
        <v>3500</v>
      </c>
      <c r="G1459" s="63">
        <v>41701</v>
      </c>
      <c r="H1459" s="63">
        <v>41700</v>
      </c>
      <c r="I1459" s="60" t="s">
        <v>1075</v>
      </c>
      <c r="J1459" s="62">
        <v>1498.93</v>
      </c>
      <c r="K1459" s="62">
        <v>33.81</v>
      </c>
      <c r="L1459" s="64">
        <v>1532.74</v>
      </c>
      <c r="M1459" s="82" t="str">
        <f t="shared" si="114"/>
        <v>DC</v>
      </c>
      <c r="N1459" s="82" t="s">
        <v>971</v>
      </c>
      <c r="P1459" s="75">
        <f>VLOOKUP(F1459,[1]!REGTEaflewerdatum,4,0)</f>
        <v>41701</v>
      </c>
      <c r="Q1459" s="91" t="str">
        <f t="shared" si="111"/>
        <v>ok</v>
      </c>
      <c r="T1459" s="94">
        <f t="shared" si="112"/>
        <v>41720</v>
      </c>
      <c r="U1459" s="80">
        <f t="shared" si="113"/>
        <v>19</v>
      </c>
      <c r="W1459" s="95">
        <f t="shared" si="115"/>
        <v>41724</v>
      </c>
    </row>
    <row r="1460" spans="1:23" hidden="1" x14ac:dyDescent="0.5">
      <c r="A1460" s="105">
        <v>759409</v>
      </c>
      <c r="B1460" s="63">
        <v>41705</v>
      </c>
      <c r="C1460" s="60" t="s">
        <v>10</v>
      </c>
      <c r="D1460" s="61">
        <v>16681</v>
      </c>
      <c r="E1460" s="139">
        <v>12634</v>
      </c>
      <c r="F1460" s="61">
        <v>3502</v>
      </c>
      <c r="G1460" s="63">
        <v>41701</v>
      </c>
      <c r="H1460" s="63">
        <v>41700</v>
      </c>
      <c r="I1460" s="60" t="s">
        <v>1075</v>
      </c>
      <c r="J1460" s="62">
        <v>378.72</v>
      </c>
      <c r="K1460" s="62">
        <v>53.04</v>
      </c>
      <c r="L1460" s="64">
        <v>431.76</v>
      </c>
      <c r="M1460" s="82" t="str">
        <f t="shared" si="114"/>
        <v>DC</v>
      </c>
      <c r="N1460" s="82" t="s">
        <v>971</v>
      </c>
      <c r="P1460" s="75">
        <f>VLOOKUP(F1460,[1]!REGTEaflewerdatum,4,0)</f>
        <v>41701</v>
      </c>
      <c r="Q1460" s="91" t="str">
        <f t="shared" si="111"/>
        <v>ok</v>
      </c>
      <c r="T1460" s="94">
        <f t="shared" si="112"/>
        <v>41720</v>
      </c>
      <c r="U1460" s="80">
        <f t="shared" si="113"/>
        <v>19</v>
      </c>
      <c r="W1460" s="95">
        <f t="shared" si="115"/>
        <v>41724</v>
      </c>
    </row>
    <row r="1461" spans="1:23" hidden="1" x14ac:dyDescent="0.5">
      <c r="A1461" s="105">
        <v>759410</v>
      </c>
      <c r="B1461" s="63">
        <v>41705</v>
      </c>
      <c r="C1461" s="60" t="s">
        <v>10</v>
      </c>
      <c r="D1461" s="61">
        <v>16682</v>
      </c>
      <c r="E1461" s="139">
        <v>12635</v>
      </c>
      <c r="F1461" s="61">
        <v>2713</v>
      </c>
      <c r="G1461" s="63">
        <v>41701</v>
      </c>
      <c r="H1461" s="63">
        <v>41700</v>
      </c>
      <c r="I1461" s="60" t="s">
        <v>1075</v>
      </c>
      <c r="J1461" s="62">
        <v>2256</v>
      </c>
      <c r="K1461" s="62">
        <v>315.83999999999997</v>
      </c>
      <c r="L1461" s="64">
        <v>2571.84</v>
      </c>
      <c r="M1461" s="82" t="str">
        <f t="shared" si="114"/>
        <v>DC</v>
      </c>
      <c r="N1461" s="82" t="s">
        <v>971</v>
      </c>
      <c r="P1461" s="75">
        <f>VLOOKUP(F1461,[1]!REGTEaflewerdatum,4,0)</f>
        <v>41579</v>
      </c>
      <c r="Q1461" s="91">
        <f t="shared" si="111"/>
        <v>41701</v>
      </c>
      <c r="T1461" s="94">
        <f t="shared" si="112"/>
        <v>41720</v>
      </c>
      <c r="U1461" s="80">
        <f t="shared" si="113"/>
        <v>19</v>
      </c>
      <c r="W1461" s="95">
        <f t="shared" si="115"/>
        <v>41724</v>
      </c>
    </row>
    <row r="1462" spans="1:23" hidden="1" x14ac:dyDescent="0.5">
      <c r="A1462" s="105" t="s">
        <v>1300</v>
      </c>
      <c r="B1462" s="63"/>
      <c r="C1462" s="60" t="s">
        <v>10</v>
      </c>
      <c r="D1462" s="61">
        <v>16630</v>
      </c>
      <c r="E1462" s="139">
        <v>12594</v>
      </c>
      <c r="F1462" s="61">
        <v>3523</v>
      </c>
      <c r="G1462" s="63">
        <v>41701</v>
      </c>
      <c r="H1462" s="63">
        <v>41701</v>
      </c>
      <c r="I1462" s="60" t="s">
        <v>1118</v>
      </c>
      <c r="J1462" s="62">
        <v>4830.5</v>
      </c>
      <c r="K1462" s="62">
        <v>0</v>
      </c>
      <c r="L1462" s="64">
        <v>4830.5</v>
      </c>
      <c r="M1462" s="82" t="str">
        <f t="shared" si="114"/>
        <v>DI</v>
      </c>
      <c r="N1462" s="82" t="s">
        <v>971</v>
      </c>
      <c r="P1462" s="75">
        <f>VLOOKUP(F1462,[1]!REGTEaflewerdatum,4,0)</f>
        <v>41701</v>
      </c>
      <c r="Q1462" s="91" t="str">
        <f t="shared" si="111"/>
        <v>ok</v>
      </c>
      <c r="R1462" s="92" t="s">
        <v>327</v>
      </c>
      <c r="S1462" s="93">
        <v>41744</v>
      </c>
      <c r="T1462" s="94">
        <f t="shared" si="112"/>
        <v>41731</v>
      </c>
      <c r="U1462" s="80">
        <f t="shared" si="113"/>
        <v>30</v>
      </c>
      <c r="W1462" s="95">
        <f t="shared" si="115"/>
        <v>30</v>
      </c>
    </row>
    <row r="1463" spans="1:23" hidden="1" x14ac:dyDescent="0.5">
      <c r="A1463" s="105" t="s">
        <v>1301</v>
      </c>
      <c r="B1463" s="63"/>
      <c r="C1463" s="60" t="s">
        <v>10</v>
      </c>
      <c r="D1463" s="61">
        <v>16627</v>
      </c>
      <c r="E1463" s="139">
        <v>12591</v>
      </c>
      <c r="F1463" s="61">
        <v>3524</v>
      </c>
      <c r="G1463" s="63">
        <v>41701</v>
      </c>
      <c r="H1463" s="63">
        <v>41701</v>
      </c>
      <c r="I1463" s="60" t="s">
        <v>1121</v>
      </c>
      <c r="J1463" s="62">
        <v>1946.7</v>
      </c>
      <c r="K1463" s="62">
        <v>0</v>
      </c>
      <c r="L1463" s="64">
        <v>1946.7</v>
      </c>
      <c r="M1463" s="82" t="str">
        <f t="shared" si="114"/>
        <v>DI</v>
      </c>
      <c r="N1463" s="82" t="s">
        <v>971</v>
      </c>
      <c r="P1463" s="75">
        <f>VLOOKUP(F1463,[1]!REGTEaflewerdatum,4,0)</f>
        <v>41704</v>
      </c>
      <c r="Q1463" s="91">
        <f t="shared" si="111"/>
        <v>41701</v>
      </c>
      <c r="R1463" s="92" t="s">
        <v>329</v>
      </c>
      <c r="S1463" s="93">
        <f>G1463</f>
        <v>41701</v>
      </c>
      <c r="T1463" s="94">
        <f t="shared" si="112"/>
        <v>41708</v>
      </c>
      <c r="U1463" s="80">
        <f t="shared" si="113"/>
        <v>7</v>
      </c>
      <c r="W1463" s="95">
        <f t="shared" si="115"/>
        <v>7</v>
      </c>
    </row>
    <row r="1464" spans="1:23" hidden="1" x14ac:dyDescent="0.5">
      <c r="A1464" s="105" t="s">
        <v>426</v>
      </c>
      <c r="B1464" s="63"/>
      <c r="C1464" s="60" t="s">
        <v>10</v>
      </c>
      <c r="D1464" s="61">
        <v>16628</v>
      </c>
      <c r="E1464" s="139">
        <v>12592</v>
      </c>
      <c r="F1464" s="61">
        <v>3518</v>
      </c>
      <c r="G1464" s="63">
        <v>41701</v>
      </c>
      <c r="H1464" s="63">
        <v>41701</v>
      </c>
      <c r="I1464" s="60" t="s">
        <v>1156</v>
      </c>
      <c r="J1464" s="62">
        <v>5268.59</v>
      </c>
      <c r="K1464" s="62">
        <v>737.61</v>
      </c>
      <c r="L1464" s="64">
        <v>6006.2</v>
      </c>
      <c r="M1464" s="82" t="str">
        <f t="shared" si="114"/>
        <v>DI</v>
      </c>
      <c r="N1464" s="82" t="s">
        <v>971</v>
      </c>
      <c r="P1464" s="75">
        <f>VLOOKUP(F1464,[1]!REGTEaflewerdatum,4,0)</f>
        <v>41701</v>
      </c>
      <c r="Q1464" s="91" t="str">
        <f t="shared" si="111"/>
        <v>ok</v>
      </c>
      <c r="R1464" s="92" t="s">
        <v>327</v>
      </c>
      <c r="S1464" s="93">
        <v>41717</v>
      </c>
      <c r="T1464" s="94">
        <f t="shared" si="112"/>
        <v>41703</v>
      </c>
      <c r="U1464" s="80">
        <f t="shared" si="113"/>
        <v>2</v>
      </c>
      <c r="W1464" s="95">
        <f t="shared" si="115"/>
        <v>2</v>
      </c>
    </row>
    <row r="1465" spans="1:23" hidden="1" x14ac:dyDescent="0.5">
      <c r="A1465" s="105" t="s">
        <v>1302</v>
      </c>
      <c r="B1465" s="63"/>
      <c r="C1465" s="60" t="s">
        <v>10</v>
      </c>
      <c r="D1465" s="61">
        <v>16625</v>
      </c>
      <c r="E1465" s="139">
        <v>12600</v>
      </c>
      <c r="F1465" s="61">
        <v>3529</v>
      </c>
      <c r="G1465" s="63">
        <v>41701</v>
      </c>
      <c r="H1465" s="63">
        <v>41701</v>
      </c>
      <c r="I1465" s="60" t="s">
        <v>1123</v>
      </c>
      <c r="J1465" s="62">
        <v>1425</v>
      </c>
      <c r="K1465" s="62">
        <v>0</v>
      </c>
      <c r="L1465" s="64">
        <v>1425</v>
      </c>
      <c r="M1465" s="82" t="str">
        <f t="shared" si="114"/>
        <v>DI</v>
      </c>
      <c r="N1465" s="82" t="s">
        <v>971</v>
      </c>
      <c r="P1465" s="75">
        <f>VLOOKUP(F1465,[1]!REGTEaflewerdatum,4,0)</f>
        <v>41701</v>
      </c>
      <c r="Q1465" s="91" t="str">
        <f t="shared" si="111"/>
        <v>ok</v>
      </c>
      <c r="R1465" s="92" t="s">
        <v>329</v>
      </c>
      <c r="S1465" s="93">
        <f>H1465</f>
        <v>41701</v>
      </c>
      <c r="T1465" s="94">
        <f t="shared" si="112"/>
        <v>41702</v>
      </c>
      <c r="U1465" s="80">
        <f t="shared" si="113"/>
        <v>1</v>
      </c>
      <c r="W1465" s="95">
        <f t="shared" si="115"/>
        <v>1</v>
      </c>
    </row>
    <row r="1466" spans="1:23" x14ac:dyDescent="0.5">
      <c r="A1466" s="105">
        <v>11911016</v>
      </c>
      <c r="B1466" s="63">
        <v>41705</v>
      </c>
      <c r="C1466" s="60" t="s">
        <v>10</v>
      </c>
      <c r="D1466" s="61">
        <v>16684</v>
      </c>
      <c r="E1466" s="139">
        <v>12585</v>
      </c>
      <c r="F1466" s="61">
        <v>3519</v>
      </c>
      <c r="G1466" s="63">
        <v>41702</v>
      </c>
      <c r="H1466" s="63">
        <v>41701</v>
      </c>
      <c r="I1466" s="60" t="s">
        <v>1113</v>
      </c>
      <c r="J1466" s="62">
        <v>3472.95</v>
      </c>
      <c r="K1466" s="62">
        <v>231.16</v>
      </c>
      <c r="L1466" s="64">
        <v>3704.11</v>
      </c>
      <c r="M1466" s="82" t="str">
        <f t="shared" si="114"/>
        <v>DS</v>
      </c>
      <c r="N1466" s="82" t="s">
        <v>971</v>
      </c>
      <c r="P1466" s="75">
        <f>VLOOKUP(F1466,[1]!REGTEaflewerdatum,4,0)</f>
        <v>41702</v>
      </c>
      <c r="Q1466" s="91" t="str">
        <f t="shared" si="111"/>
        <v>ok</v>
      </c>
      <c r="T1466" s="94">
        <f t="shared" si="112"/>
        <v>41732</v>
      </c>
      <c r="U1466" s="80">
        <f t="shared" si="113"/>
        <v>30</v>
      </c>
      <c r="W1466" s="95">
        <f t="shared" si="115"/>
        <v>41735</v>
      </c>
    </row>
    <row r="1467" spans="1:23" x14ac:dyDescent="0.5">
      <c r="A1467" s="105">
        <v>312100</v>
      </c>
      <c r="B1467" s="124"/>
      <c r="C1467" s="60" t="s">
        <v>10</v>
      </c>
      <c r="D1467" s="61">
        <v>16691</v>
      </c>
      <c r="E1467" s="139">
        <v>12610</v>
      </c>
      <c r="F1467" s="61">
        <v>3511</v>
      </c>
      <c r="G1467" s="63">
        <v>41702</v>
      </c>
      <c r="H1467" s="63">
        <v>41702</v>
      </c>
      <c r="I1467" s="60" t="s">
        <v>1114</v>
      </c>
      <c r="J1467" s="62">
        <v>493.34</v>
      </c>
      <c r="K1467" s="62">
        <v>34.56</v>
      </c>
      <c r="L1467" s="64">
        <v>527.9</v>
      </c>
      <c r="M1467" s="82" t="str">
        <f t="shared" si="114"/>
        <v>DS</v>
      </c>
      <c r="N1467" s="82" t="s">
        <v>971</v>
      </c>
      <c r="P1467" s="75">
        <f>VLOOKUP(F1467,[1]!REGTEaflewerdatum,4,0)</f>
        <v>41704</v>
      </c>
      <c r="Q1467" s="91">
        <f t="shared" si="111"/>
        <v>41702</v>
      </c>
      <c r="T1467" s="94">
        <f t="shared" si="112"/>
        <v>41732</v>
      </c>
      <c r="U1467" s="80">
        <f t="shared" si="113"/>
        <v>30</v>
      </c>
      <c r="W1467" s="95">
        <f t="shared" si="115"/>
        <v>30</v>
      </c>
    </row>
    <row r="1468" spans="1:23" x14ac:dyDescent="0.5">
      <c r="A1468" s="105">
        <v>6039039966</v>
      </c>
      <c r="B1468" s="63">
        <v>41705</v>
      </c>
      <c r="C1468" s="60" t="s">
        <v>10</v>
      </c>
      <c r="D1468" s="61">
        <v>16658</v>
      </c>
      <c r="E1468" s="139">
        <v>12596</v>
      </c>
      <c r="F1468" s="61">
        <v>3512</v>
      </c>
      <c r="G1468" s="63">
        <v>41702</v>
      </c>
      <c r="H1468" s="63">
        <v>41702</v>
      </c>
      <c r="I1468" s="60" t="s">
        <v>1109</v>
      </c>
      <c r="J1468" s="62">
        <v>275.16000000000003</v>
      </c>
      <c r="K1468" s="62">
        <v>19.5</v>
      </c>
      <c r="L1468" s="64">
        <v>294.66000000000003</v>
      </c>
      <c r="M1468" s="82" t="str">
        <f t="shared" si="114"/>
        <v>DS</v>
      </c>
      <c r="N1468" s="82" t="s">
        <v>971</v>
      </c>
      <c r="P1468" s="75">
        <f>VLOOKUP(F1468,[1]!REGTEaflewerdatum,4,0)</f>
        <v>41704</v>
      </c>
      <c r="Q1468" s="91">
        <f t="shared" si="111"/>
        <v>41702</v>
      </c>
      <c r="T1468" s="94">
        <f t="shared" si="112"/>
        <v>41732</v>
      </c>
      <c r="U1468" s="80">
        <f t="shared" si="113"/>
        <v>30</v>
      </c>
      <c r="W1468" s="95">
        <f t="shared" si="115"/>
        <v>41735</v>
      </c>
    </row>
    <row r="1469" spans="1:23" x14ac:dyDescent="0.5">
      <c r="A1469" s="105">
        <v>739331</v>
      </c>
      <c r="B1469" s="63"/>
      <c r="C1469" s="60" t="s">
        <v>15</v>
      </c>
      <c r="D1469" s="61">
        <v>16656</v>
      </c>
      <c r="E1469" s="139">
        <v>12608</v>
      </c>
      <c r="F1469" s="61">
        <v>825844</v>
      </c>
      <c r="G1469" s="63">
        <v>41702</v>
      </c>
      <c r="H1469" s="63">
        <v>41653</v>
      </c>
      <c r="I1469" s="60" t="s">
        <v>1112</v>
      </c>
      <c r="J1469" s="62">
        <v>-53.71</v>
      </c>
      <c r="K1469" s="62">
        <v>-7.52</v>
      </c>
      <c r="L1469" s="64">
        <v>-61.23</v>
      </c>
      <c r="M1469" s="82" t="str">
        <f t="shared" si="114"/>
        <v>DS</v>
      </c>
      <c r="P1469" s="75" t="e">
        <f>VLOOKUP(F1469,[1]!REGTEaflewerdatum,4,0)</f>
        <v>#N/A</v>
      </c>
      <c r="Q1469" s="91" t="e">
        <f t="shared" ref="Q1469:Q1532" si="116">IF(P1469=G1469,"ok",G1469)</f>
        <v>#N/A</v>
      </c>
      <c r="T1469" s="94">
        <f t="shared" si="112"/>
        <v>41732</v>
      </c>
      <c r="U1469" s="80">
        <f t="shared" si="113"/>
        <v>30</v>
      </c>
      <c r="W1469" s="95">
        <f t="shared" si="115"/>
        <v>30</v>
      </c>
    </row>
    <row r="1470" spans="1:23" x14ac:dyDescent="0.5">
      <c r="A1470" s="105">
        <v>8170438729</v>
      </c>
      <c r="B1470" s="63">
        <v>41705</v>
      </c>
      <c r="C1470" s="60" t="s">
        <v>10</v>
      </c>
      <c r="D1470" s="61">
        <v>16685</v>
      </c>
      <c r="E1470" s="139">
        <v>12586</v>
      </c>
      <c r="F1470" s="61">
        <v>3520</v>
      </c>
      <c r="G1470" s="63">
        <v>41702</v>
      </c>
      <c r="H1470" s="63">
        <v>41701</v>
      </c>
      <c r="I1470" s="60" t="s">
        <v>26</v>
      </c>
      <c r="J1470" s="62">
        <v>13614.38</v>
      </c>
      <c r="K1470" s="62">
        <v>1548.62</v>
      </c>
      <c r="L1470" s="64">
        <v>15163</v>
      </c>
      <c r="M1470" s="82" t="str">
        <f t="shared" si="114"/>
        <v>DS</v>
      </c>
      <c r="N1470" s="82" t="s">
        <v>971</v>
      </c>
      <c r="P1470" s="75">
        <f>VLOOKUP(F1470,[1]!REGTEaflewerdatum,4,0)</f>
        <v>41702</v>
      </c>
      <c r="Q1470" s="91" t="str">
        <f t="shared" si="116"/>
        <v>ok</v>
      </c>
      <c r="T1470" s="94">
        <f t="shared" ref="T1470:T1533" si="117">G1470+U1470</f>
        <v>41732</v>
      </c>
      <c r="U1470" s="80">
        <f t="shared" ref="U1470:U1533" si="118">VLOOKUP(I1470,verskaffersterme,2,0)</f>
        <v>30</v>
      </c>
      <c r="W1470" s="95">
        <f t="shared" si="115"/>
        <v>41735</v>
      </c>
    </row>
    <row r="1471" spans="1:23" x14ac:dyDescent="0.5">
      <c r="A1471" s="105">
        <v>8170438729</v>
      </c>
      <c r="B1471" s="63"/>
      <c r="C1471" s="60" t="s">
        <v>15</v>
      </c>
      <c r="D1471" s="61">
        <v>16686</v>
      </c>
      <c r="E1471" s="139">
        <v>12655</v>
      </c>
      <c r="F1471" s="61">
        <v>3520</v>
      </c>
      <c r="G1471" s="63">
        <v>41702</v>
      </c>
      <c r="H1471" s="63">
        <v>41701</v>
      </c>
      <c r="I1471" s="60" t="s">
        <v>26</v>
      </c>
      <c r="J1471" s="62">
        <v>-342.92</v>
      </c>
      <c r="K1471" s="62">
        <v>-48.01</v>
      </c>
      <c r="L1471" s="64">
        <v>-390.93</v>
      </c>
      <c r="M1471" s="82" t="str">
        <f t="shared" si="114"/>
        <v>DS</v>
      </c>
      <c r="P1471" s="75">
        <f>VLOOKUP(F1471,[1]!REGTEaflewerdatum,4,0)</f>
        <v>41702</v>
      </c>
      <c r="Q1471" s="91" t="str">
        <f t="shared" si="116"/>
        <v>ok</v>
      </c>
      <c r="T1471" s="94">
        <f t="shared" si="117"/>
        <v>41732</v>
      </c>
      <c r="U1471" s="80">
        <f t="shared" si="118"/>
        <v>30</v>
      </c>
      <c r="W1471" s="95">
        <f t="shared" si="115"/>
        <v>30</v>
      </c>
    </row>
    <row r="1472" spans="1:23" x14ac:dyDescent="0.5">
      <c r="A1472" s="105" t="s">
        <v>425</v>
      </c>
      <c r="B1472" s="63">
        <v>41712</v>
      </c>
      <c r="C1472" s="60" t="s">
        <v>10</v>
      </c>
      <c r="D1472" s="61">
        <v>16692</v>
      </c>
      <c r="E1472" s="139">
        <v>12612</v>
      </c>
      <c r="F1472" s="61">
        <v>3521</v>
      </c>
      <c r="G1472" s="63">
        <v>41702</v>
      </c>
      <c r="H1472" s="63">
        <v>41702</v>
      </c>
      <c r="I1472" s="60" t="s">
        <v>1166</v>
      </c>
      <c r="J1472" s="62">
        <v>5905.69</v>
      </c>
      <c r="K1472" s="62">
        <v>386.91</v>
      </c>
      <c r="L1472" s="64">
        <v>6292.6</v>
      </c>
      <c r="M1472" s="82" t="str">
        <f t="shared" si="114"/>
        <v>DS</v>
      </c>
      <c r="N1472" s="82" t="s">
        <v>971</v>
      </c>
      <c r="P1472" s="75">
        <f>VLOOKUP(F1472,[1]!REGTEaflewerdatum,4,0)</f>
        <v>41702</v>
      </c>
      <c r="Q1472" s="91" t="str">
        <f t="shared" si="116"/>
        <v>ok</v>
      </c>
      <c r="T1472" s="94">
        <f t="shared" si="117"/>
        <v>41732</v>
      </c>
      <c r="U1472" s="80">
        <f t="shared" si="118"/>
        <v>30</v>
      </c>
      <c r="W1472" s="95">
        <f t="shared" si="115"/>
        <v>41742</v>
      </c>
    </row>
    <row r="1473" spans="1:23" x14ac:dyDescent="0.5">
      <c r="A1473" s="105" t="s">
        <v>427</v>
      </c>
      <c r="B1473" s="63">
        <v>41705</v>
      </c>
      <c r="C1473" s="60" t="s">
        <v>10</v>
      </c>
      <c r="D1473" s="61">
        <v>16697</v>
      </c>
      <c r="E1473" s="139">
        <v>12647</v>
      </c>
      <c r="F1473" s="61">
        <v>3514</v>
      </c>
      <c r="G1473" s="63">
        <v>41702</v>
      </c>
      <c r="H1473" s="63">
        <v>41702</v>
      </c>
      <c r="I1473" s="60" t="s">
        <v>1107</v>
      </c>
      <c r="J1473" s="62">
        <v>2718.05</v>
      </c>
      <c r="K1473" s="62">
        <v>380.53</v>
      </c>
      <c r="L1473" s="64">
        <v>3098.58</v>
      </c>
      <c r="M1473" s="82" t="str">
        <f t="shared" si="114"/>
        <v>DS</v>
      </c>
      <c r="N1473" s="82" t="s">
        <v>971</v>
      </c>
      <c r="P1473" s="75">
        <f>VLOOKUP(F1473,[1]!REGTEaflewerdatum,4,0)</f>
        <v>41703</v>
      </c>
      <c r="Q1473" s="91">
        <f t="shared" si="116"/>
        <v>41702</v>
      </c>
      <c r="T1473" s="94">
        <f t="shared" si="117"/>
        <v>41732</v>
      </c>
      <c r="U1473" s="80">
        <f t="shared" si="118"/>
        <v>30</v>
      </c>
      <c r="W1473" s="95">
        <f>B1474+U1473</f>
        <v>41735</v>
      </c>
    </row>
    <row r="1474" spans="1:23" x14ac:dyDescent="0.5">
      <c r="A1474" s="105" t="s">
        <v>428</v>
      </c>
      <c r="B1474" s="63">
        <v>41705</v>
      </c>
      <c r="C1474" s="60" t="s">
        <v>10</v>
      </c>
      <c r="D1474" s="61">
        <v>16699</v>
      </c>
      <c r="E1474" s="139">
        <v>12643</v>
      </c>
      <c r="F1474" s="61">
        <v>3514</v>
      </c>
      <c r="G1474" s="63">
        <v>41702</v>
      </c>
      <c r="H1474" s="63">
        <v>41702</v>
      </c>
      <c r="I1474" s="60" t="s">
        <v>1107</v>
      </c>
      <c r="J1474" s="62">
        <v>85.1</v>
      </c>
      <c r="K1474" s="62">
        <v>11.91</v>
      </c>
      <c r="L1474" s="64">
        <v>97.01</v>
      </c>
      <c r="M1474" s="82" t="str">
        <f t="shared" ref="M1474:M1537" si="119">VLOOKUP(I1474,KODE,3,0)</f>
        <v>DS</v>
      </c>
      <c r="N1474" s="82" t="s">
        <v>971</v>
      </c>
      <c r="P1474" s="75">
        <f>VLOOKUP(F1474,[1]!REGTEaflewerdatum,4,0)</f>
        <v>41703</v>
      </c>
      <c r="Q1474" s="91">
        <f t="shared" si="116"/>
        <v>41702</v>
      </c>
      <c r="T1474" s="94">
        <f t="shared" si="117"/>
        <v>41732</v>
      </c>
      <c r="U1474" s="80">
        <f t="shared" si="118"/>
        <v>30</v>
      </c>
      <c r="W1474" s="95" t="e">
        <f>#REF!+U1474</f>
        <v>#REF!</v>
      </c>
    </row>
    <row r="1475" spans="1:23" x14ac:dyDescent="0.5">
      <c r="A1475" s="105" t="s">
        <v>429</v>
      </c>
      <c r="B1475" s="63">
        <v>41705</v>
      </c>
      <c r="C1475" s="60" t="s">
        <v>10</v>
      </c>
      <c r="D1475" s="61">
        <v>16698</v>
      </c>
      <c r="E1475" s="139">
        <v>12649</v>
      </c>
      <c r="F1475" s="61">
        <v>3514</v>
      </c>
      <c r="G1475" s="63">
        <v>41702</v>
      </c>
      <c r="H1475" s="63">
        <v>41702</v>
      </c>
      <c r="I1475" s="60" t="s">
        <v>1107</v>
      </c>
      <c r="J1475" s="62">
        <v>861.65</v>
      </c>
      <c r="K1475" s="62">
        <v>120.63</v>
      </c>
      <c r="L1475" s="64">
        <v>982.28</v>
      </c>
      <c r="M1475" s="82" t="str">
        <f t="shared" si="119"/>
        <v>DS</v>
      </c>
      <c r="N1475" s="82" t="s">
        <v>971</v>
      </c>
      <c r="P1475" s="75">
        <f>VLOOKUP(F1475,[1]!REGTEaflewerdatum,4,0)</f>
        <v>41703</v>
      </c>
      <c r="Q1475" s="91">
        <f t="shared" si="116"/>
        <v>41702</v>
      </c>
      <c r="T1475" s="94">
        <f t="shared" si="117"/>
        <v>41732</v>
      </c>
      <c r="U1475" s="80">
        <f t="shared" si="118"/>
        <v>30</v>
      </c>
      <c r="W1475" s="95">
        <f t="shared" ref="W1475:W1538" si="120">B1475+U1475</f>
        <v>41735</v>
      </c>
    </row>
    <row r="1476" spans="1:23" x14ac:dyDescent="0.5">
      <c r="A1476" s="105" t="s">
        <v>430</v>
      </c>
      <c r="B1476" s="63">
        <v>41705</v>
      </c>
      <c r="C1476" s="60" t="s">
        <v>10</v>
      </c>
      <c r="D1476" s="61">
        <v>16688</v>
      </c>
      <c r="E1476" s="139">
        <v>12639</v>
      </c>
      <c r="F1476" s="61">
        <v>3514</v>
      </c>
      <c r="G1476" s="63">
        <v>41702</v>
      </c>
      <c r="H1476" s="63">
        <v>41702</v>
      </c>
      <c r="I1476" s="60" t="s">
        <v>1107</v>
      </c>
      <c r="J1476" s="62">
        <v>233.55</v>
      </c>
      <c r="K1476" s="62">
        <v>32.700000000000003</v>
      </c>
      <c r="L1476" s="64">
        <v>266.25</v>
      </c>
      <c r="M1476" s="82" t="str">
        <f t="shared" si="119"/>
        <v>DS</v>
      </c>
      <c r="N1476" s="82" t="s">
        <v>971</v>
      </c>
      <c r="P1476" s="75">
        <f>VLOOKUP(F1476,[1]!REGTEaflewerdatum,4,0)</f>
        <v>41703</v>
      </c>
      <c r="Q1476" s="91">
        <f t="shared" si="116"/>
        <v>41702</v>
      </c>
      <c r="T1476" s="94">
        <f t="shared" si="117"/>
        <v>41732</v>
      </c>
      <c r="U1476" s="80">
        <f t="shared" si="118"/>
        <v>30</v>
      </c>
      <c r="W1476" s="95">
        <f t="shared" si="120"/>
        <v>41735</v>
      </c>
    </row>
    <row r="1477" spans="1:23" x14ac:dyDescent="0.5">
      <c r="A1477" s="105" t="s">
        <v>430</v>
      </c>
      <c r="B1477" s="63"/>
      <c r="C1477" s="60" t="s">
        <v>15</v>
      </c>
      <c r="D1477" s="61">
        <v>16689</v>
      </c>
      <c r="E1477" s="139">
        <v>12656</v>
      </c>
      <c r="F1477" s="61">
        <v>3514</v>
      </c>
      <c r="G1477" s="63">
        <v>41702</v>
      </c>
      <c r="H1477" s="63">
        <v>41702</v>
      </c>
      <c r="I1477" s="60" t="s">
        <v>1107</v>
      </c>
      <c r="J1477" s="62">
        <v>-24.57</v>
      </c>
      <c r="K1477" s="62">
        <v>-3.44</v>
      </c>
      <c r="L1477" s="64">
        <v>-28.01</v>
      </c>
      <c r="M1477" s="82" t="str">
        <f t="shared" si="119"/>
        <v>DS</v>
      </c>
      <c r="P1477" s="75">
        <f>VLOOKUP(F1477,[1]!REGTEaflewerdatum,4,0)</f>
        <v>41703</v>
      </c>
      <c r="Q1477" s="91">
        <f t="shared" si="116"/>
        <v>41702</v>
      </c>
      <c r="T1477" s="94">
        <f t="shared" si="117"/>
        <v>41732</v>
      </c>
      <c r="U1477" s="80">
        <f t="shared" si="118"/>
        <v>30</v>
      </c>
      <c r="W1477" s="95">
        <f t="shared" si="120"/>
        <v>30</v>
      </c>
    </row>
    <row r="1478" spans="1:23" x14ac:dyDescent="0.5">
      <c r="A1478" s="105" t="s">
        <v>431</v>
      </c>
      <c r="B1478" s="63">
        <v>41705</v>
      </c>
      <c r="C1478" s="60" t="s">
        <v>10</v>
      </c>
      <c r="D1478" s="61">
        <v>16700</v>
      </c>
      <c r="E1478" s="139">
        <v>12651</v>
      </c>
      <c r="F1478" s="61">
        <v>3514</v>
      </c>
      <c r="G1478" s="63">
        <v>41702</v>
      </c>
      <c r="H1478" s="63">
        <v>41702</v>
      </c>
      <c r="I1478" s="60" t="s">
        <v>1107</v>
      </c>
      <c r="J1478" s="62">
        <v>2548.58</v>
      </c>
      <c r="K1478" s="62">
        <v>356.81</v>
      </c>
      <c r="L1478" s="64">
        <v>2905.39</v>
      </c>
      <c r="M1478" s="82" t="str">
        <f t="shared" si="119"/>
        <v>DS</v>
      </c>
      <c r="N1478" s="82" t="s">
        <v>971</v>
      </c>
      <c r="P1478" s="75">
        <f>VLOOKUP(F1478,[1]!REGTEaflewerdatum,4,0)</f>
        <v>41703</v>
      </c>
      <c r="Q1478" s="91">
        <f t="shared" si="116"/>
        <v>41702</v>
      </c>
      <c r="T1478" s="94">
        <f t="shared" si="117"/>
        <v>41732</v>
      </c>
      <c r="U1478" s="80">
        <f t="shared" si="118"/>
        <v>30</v>
      </c>
      <c r="W1478" s="95">
        <f t="shared" si="120"/>
        <v>41735</v>
      </c>
    </row>
    <row r="1479" spans="1:23" x14ac:dyDescent="0.5">
      <c r="A1479" s="105" t="s">
        <v>432</v>
      </c>
      <c r="B1479" s="63">
        <v>41705</v>
      </c>
      <c r="C1479" s="60" t="s">
        <v>10</v>
      </c>
      <c r="D1479" s="61">
        <v>16687</v>
      </c>
      <c r="E1479" s="139">
        <v>12637</v>
      </c>
      <c r="F1479" s="61">
        <v>3514</v>
      </c>
      <c r="G1479" s="63">
        <v>41702</v>
      </c>
      <c r="H1479" s="63">
        <v>41702</v>
      </c>
      <c r="I1479" s="60" t="s">
        <v>1107</v>
      </c>
      <c r="J1479" s="62">
        <v>158.19999999999999</v>
      </c>
      <c r="K1479" s="62">
        <v>22.14</v>
      </c>
      <c r="L1479" s="64">
        <v>180.34</v>
      </c>
      <c r="M1479" s="82" t="str">
        <f t="shared" si="119"/>
        <v>DS</v>
      </c>
      <c r="N1479" s="82" t="s">
        <v>971</v>
      </c>
      <c r="P1479" s="75">
        <f>VLOOKUP(F1479,[1]!REGTEaflewerdatum,4,0)</f>
        <v>41703</v>
      </c>
      <c r="Q1479" s="91">
        <f t="shared" si="116"/>
        <v>41702</v>
      </c>
      <c r="T1479" s="94">
        <f t="shared" si="117"/>
        <v>41732</v>
      </c>
      <c r="U1479" s="80">
        <f t="shared" si="118"/>
        <v>30</v>
      </c>
      <c r="W1479" s="95">
        <f t="shared" si="120"/>
        <v>41735</v>
      </c>
    </row>
    <row r="1480" spans="1:23" x14ac:dyDescent="0.5">
      <c r="A1480" s="105" t="s">
        <v>433</v>
      </c>
      <c r="B1480" s="63">
        <v>41705</v>
      </c>
      <c r="C1480" s="60" t="s">
        <v>10</v>
      </c>
      <c r="D1480" s="61">
        <v>16690</v>
      </c>
      <c r="E1480" s="139">
        <v>12641</v>
      </c>
      <c r="F1480" s="61">
        <v>3514</v>
      </c>
      <c r="G1480" s="63">
        <v>41702</v>
      </c>
      <c r="H1480" s="63">
        <v>41702</v>
      </c>
      <c r="I1480" s="60" t="s">
        <v>1107</v>
      </c>
      <c r="J1480" s="62">
        <v>4150</v>
      </c>
      <c r="K1480" s="62">
        <v>581</v>
      </c>
      <c r="L1480" s="64">
        <v>4731</v>
      </c>
      <c r="M1480" s="82" t="str">
        <f t="shared" si="119"/>
        <v>DS</v>
      </c>
      <c r="N1480" s="82" t="s">
        <v>971</v>
      </c>
      <c r="P1480" s="75">
        <f>VLOOKUP(F1480,[1]!REGTEaflewerdatum,4,0)</f>
        <v>41703</v>
      </c>
      <c r="Q1480" s="91">
        <f t="shared" si="116"/>
        <v>41702</v>
      </c>
      <c r="T1480" s="94">
        <f t="shared" si="117"/>
        <v>41732</v>
      </c>
      <c r="U1480" s="80">
        <f t="shared" si="118"/>
        <v>30</v>
      </c>
      <c r="W1480" s="95">
        <f t="shared" si="120"/>
        <v>41735</v>
      </c>
    </row>
    <row r="1481" spans="1:23" x14ac:dyDescent="0.5">
      <c r="A1481" s="105" t="s">
        <v>434</v>
      </c>
      <c r="B1481" s="63">
        <v>41705</v>
      </c>
      <c r="C1481" s="60" t="s">
        <v>10</v>
      </c>
      <c r="D1481" s="61">
        <v>16696</v>
      </c>
      <c r="E1481" s="139">
        <v>12645</v>
      </c>
      <c r="F1481" s="61">
        <v>3514</v>
      </c>
      <c r="G1481" s="63">
        <v>41702</v>
      </c>
      <c r="H1481" s="63">
        <v>41702</v>
      </c>
      <c r="I1481" s="60" t="s">
        <v>1107</v>
      </c>
      <c r="J1481" s="62">
        <v>125.45</v>
      </c>
      <c r="K1481" s="62">
        <v>17.57</v>
      </c>
      <c r="L1481" s="64">
        <v>143.02000000000001</v>
      </c>
      <c r="M1481" s="82" t="str">
        <f t="shared" si="119"/>
        <v>DS</v>
      </c>
      <c r="N1481" s="82" t="s">
        <v>971</v>
      </c>
      <c r="P1481" s="75">
        <f>VLOOKUP(F1481,[1]!REGTEaflewerdatum,4,0)</f>
        <v>41703</v>
      </c>
      <c r="Q1481" s="91">
        <f t="shared" si="116"/>
        <v>41702</v>
      </c>
      <c r="T1481" s="94">
        <f t="shared" si="117"/>
        <v>41732</v>
      </c>
      <c r="U1481" s="80">
        <f t="shared" si="118"/>
        <v>30</v>
      </c>
      <c r="W1481" s="95">
        <f t="shared" si="120"/>
        <v>41735</v>
      </c>
    </row>
    <row r="1482" spans="1:23" x14ac:dyDescent="0.5">
      <c r="A1482" s="105">
        <v>313644</v>
      </c>
      <c r="B1482" s="124"/>
      <c r="C1482" s="60" t="s">
        <v>10</v>
      </c>
      <c r="D1482" s="61">
        <v>16706</v>
      </c>
      <c r="E1482" s="139">
        <v>12666</v>
      </c>
      <c r="F1482" s="61">
        <v>3511</v>
      </c>
      <c r="G1482" s="63">
        <v>41703</v>
      </c>
      <c r="H1482" s="63">
        <v>41703</v>
      </c>
      <c r="I1482" s="60" t="s">
        <v>1114</v>
      </c>
      <c r="J1482" s="62">
        <v>870.7</v>
      </c>
      <c r="K1482" s="62">
        <v>71.150000000000006</v>
      </c>
      <c r="L1482" s="64">
        <v>941.85</v>
      </c>
      <c r="M1482" s="82" t="str">
        <f t="shared" si="119"/>
        <v>DS</v>
      </c>
      <c r="N1482" s="82" t="s">
        <v>971</v>
      </c>
      <c r="P1482" s="75">
        <f>VLOOKUP(F1482,[1]!REGTEaflewerdatum,4,0)</f>
        <v>41704</v>
      </c>
      <c r="Q1482" s="91">
        <f t="shared" si="116"/>
        <v>41703</v>
      </c>
      <c r="T1482" s="94">
        <f t="shared" si="117"/>
        <v>41733</v>
      </c>
      <c r="U1482" s="80">
        <f t="shared" si="118"/>
        <v>30</v>
      </c>
      <c r="W1482" s="95">
        <f t="shared" si="120"/>
        <v>30</v>
      </c>
    </row>
    <row r="1483" spans="1:23" x14ac:dyDescent="0.5">
      <c r="A1483" s="105">
        <v>6039055460</v>
      </c>
      <c r="B1483" s="63">
        <v>41705</v>
      </c>
      <c r="C1483" s="60" t="s">
        <v>10</v>
      </c>
      <c r="D1483" s="61">
        <v>16701</v>
      </c>
      <c r="E1483" s="139">
        <v>12617</v>
      </c>
      <c r="F1483" s="61">
        <v>3512</v>
      </c>
      <c r="G1483" s="63">
        <v>41703</v>
      </c>
      <c r="H1483" s="63">
        <v>41703</v>
      </c>
      <c r="I1483" s="60" t="s">
        <v>1109</v>
      </c>
      <c r="J1483" s="62">
        <v>275.16000000000003</v>
      </c>
      <c r="K1483" s="62">
        <v>19.5</v>
      </c>
      <c r="L1483" s="64">
        <v>294.66000000000003</v>
      </c>
      <c r="M1483" s="82" t="str">
        <f t="shared" si="119"/>
        <v>DS</v>
      </c>
      <c r="N1483" s="82" t="s">
        <v>971</v>
      </c>
      <c r="P1483" s="75">
        <f>VLOOKUP(F1483,[1]!REGTEaflewerdatum,4,0)</f>
        <v>41704</v>
      </c>
      <c r="Q1483" s="91">
        <f t="shared" si="116"/>
        <v>41703</v>
      </c>
      <c r="T1483" s="94">
        <f t="shared" si="117"/>
        <v>41733</v>
      </c>
      <c r="U1483" s="80">
        <f t="shared" si="118"/>
        <v>30</v>
      </c>
      <c r="W1483" s="95">
        <f t="shared" si="120"/>
        <v>41735</v>
      </c>
    </row>
    <row r="1484" spans="1:23" x14ac:dyDescent="0.5">
      <c r="A1484" s="105">
        <v>69977</v>
      </c>
      <c r="B1484" s="63">
        <v>41705</v>
      </c>
      <c r="C1484" s="60" t="s">
        <v>10</v>
      </c>
      <c r="D1484" s="61">
        <v>16705</v>
      </c>
      <c r="E1484" s="139"/>
      <c r="F1484" s="61">
        <v>3513</v>
      </c>
      <c r="G1484" s="63">
        <v>41703</v>
      </c>
      <c r="H1484" s="63">
        <v>41703</v>
      </c>
      <c r="I1484" s="60" t="s">
        <v>1116</v>
      </c>
      <c r="J1484" s="62">
        <v>646.65</v>
      </c>
      <c r="K1484" s="62">
        <v>31.23</v>
      </c>
      <c r="L1484" s="64">
        <v>677.88</v>
      </c>
      <c r="M1484" s="82" t="str">
        <f t="shared" si="119"/>
        <v>DS</v>
      </c>
      <c r="N1484" s="82" t="s">
        <v>971</v>
      </c>
      <c r="P1484" s="75">
        <f>VLOOKUP(F1484,[1]!REGTEaflewerdatum,4,0)</f>
        <v>41704</v>
      </c>
      <c r="Q1484" s="91">
        <f t="shared" si="116"/>
        <v>41703</v>
      </c>
      <c r="T1484" s="94">
        <f t="shared" si="117"/>
        <v>41733</v>
      </c>
      <c r="U1484" s="80">
        <f t="shared" si="118"/>
        <v>30</v>
      </c>
      <c r="W1484" s="95">
        <f t="shared" si="120"/>
        <v>41735</v>
      </c>
    </row>
    <row r="1485" spans="1:23" x14ac:dyDescent="0.5">
      <c r="A1485" s="105">
        <v>90995260</v>
      </c>
      <c r="B1485" s="124"/>
      <c r="C1485" s="60" t="s">
        <v>10</v>
      </c>
      <c r="D1485" s="61">
        <v>16707</v>
      </c>
      <c r="E1485" s="139">
        <v>12564</v>
      </c>
      <c r="F1485" s="61">
        <v>3517</v>
      </c>
      <c r="G1485" s="63">
        <v>41703</v>
      </c>
      <c r="H1485" s="63">
        <v>41703</v>
      </c>
      <c r="I1485" s="60" t="s">
        <v>1303</v>
      </c>
      <c r="J1485" s="62">
        <v>12920.53</v>
      </c>
      <c r="K1485" s="62">
        <v>1808.87</v>
      </c>
      <c r="L1485" s="64">
        <v>14729.4</v>
      </c>
      <c r="M1485" s="82" t="str">
        <f t="shared" si="119"/>
        <v>DS</v>
      </c>
      <c r="N1485" s="82" t="s">
        <v>971</v>
      </c>
      <c r="P1485" s="75">
        <f>VLOOKUP(F1485,[1]!REGTEaflewerdatum,4,0)</f>
        <v>41703</v>
      </c>
      <c r="Q1485" s="91" t="str">
        <f t="shared" si="116"/>
        <v>ok</v>
      </c>
      <c r="T1485" s="94">
        <f t="shared" si="117"/>
        <v>41733</v>
      </c>
      <c r="U1485" s="80">
        <f t="shared" si="118"/>
        <v>30</v>
      </c>
      <c r="W1485" s="95">
        <f t="shared" si="120"/>
        <v>30</v>
      </c>
    </row>
    <row r="1486" spans="1:23" x14ac:dyDescent="0.5">
      <c r="A1486" s="105">
        <v>90995260</v>
      </c>
      <c r="B1486" s="63"/>
      <c r="C1486" s="60" t="s">
        <v>15</v>
      </c>
      <c r="D1486" s="61">
        <v>16708</v>
      </c>
      <c r="E1486" s="139">
        <v>12673</v>
      </c>
      <c r="F1486" s="61">
        <v>3517</v>
      </c>
      <c r="G1486" s="63">
        <v>41703</v>
      </c>
      <c r="H1486" s="63">
        <v>41703</v>
      </c>
      <c r="I1486" s="60" t="s">
        <v>1303</v>
      </c>
      <c r="J1486" s="62">
        <v>-158.58000000000001</v>
      </c>
      <c r="K1486" s="62">
        <v>-22.2</v>
      </c>
      <c r="L1486" s="64">
        <v>-180.78</v>
      </c>
      <c r="M1486" s="82" t="str">
        <f t="shared" si="119"/>
        <v>DS</v>
      </c>
      <c r="P1486" s="75">
        <f>VLOOKUP(F1486,[1]!REGTEaflewerdatum,4,0)</f>
        <v>41703</v>
      </c>
      <c r="Q1486" s="91" t="str">
        <f t="shared" si="116"/>
        <v>ok</v>
      </c>
      <c r="T1486" s="94">
        <f t="shared" si="117"/>
        <v>41733</v>
      </c>
      <c r="U1486" s="80">
        <f t="shared" si="118"/>
        <v>30</v>
      </c>
      <c r="W1486" s="95">
        <f t="shared" si="120"/>
        <v>30</v>
      </c>
    </row>
    <row r="1487" spans="1:23" x14ac:dyDescent="0.5">
      <c r="A1487" s="105" t="s">
        <v>422</v>
      </c>
      <c r="B1487" s="63">
        <v>41719</v>
      </c>
      <c r="C1487" s="60" t="s">
        <v>10</v>
      </c>
      <c r="D1487" s="61">
        <v>16709</v>
      </c>
      <c r="E1487" s="139">
        <v>12474</v>
      </c>
      <c r="F1487" s="61">
        <v>3481</v>
      </c>
      <c r="G1487" s="63">
        <v>41703</v>
      </c>
      <c r="H1487" s="63">
        <v>41702</v>
      </c>
      <c r="I1487" s="99" t="s">
        <v>1103</v>
      </c>
      <c r="J1487" s="62">
        <v>3848.4</v>
      </c>
      <c r="K1487" s="62">
        <v>538.76</v>
      </c>
      <c r="L1487" s="64">
        <v>4387.16</v>
      </c>
      <c r="M1487" s="82" t="str">
        <f t="shared" si="119"/>
        <v>DS</v>
      </c>
      <c r="N1487" s="82" t="s">
        <v>971</v>
      </c>
      <c r="P1487" s="75">
        <f>VLOOKUP(F1487,[1]!REGTEaflewerdatum,4,0)</f>
        <v>41697</v>
      </c>
      <c r="Q1487" s="91">
        <f t="shared" si="116"/>
        <v>41703</v>
      </c>
      <c r="T1487" s="94">
        <f t="shared" si="117"/>
        <v>41733</v>
      </c>
      <c r="U1487" s="80">
        <f t="shared" si="118"/>
        <v>30</v>
      </c>
      <c r="W1487" s="95">
        <f t="shared" si="120"/>
        <v>41749</v>
      </c>
    </row>
    <row r="1488" spans="1:23" x14ac:dyDescent="0.5">
      <c r="A1488" s="105" t="s">
        <v>493</v>
      </c>
      <c r="B1488" s="63">
        <v>41719</v>
      </c>
      <c r="C1488" s="60" t="s">
        <v>10</v>
      </c>
      <c r="D1488" s="61">
        <v>16710</v>
      </c>
      <c r="E1488" s="139">
        <v>12662</v>
      </c>
      <c r="F1488" s="61">
        <v>3481</v>
      </c>
      <c r="G1488" s="63">
        <v>41703</v>
      </c>
      <c r="H1488" s="63">
        <v>41702</v>
      </c>
      <c r="I1488" s="99" t="s">
        <v>1103</v>
      </c>
      <c r="J1488" s="62">
        <v>1674</v>
      </c>
      <c r="K1488" s="62">
        <v>234.36</v>
      </c>
      <c r="L1488" s="64">
        <v>1908.36</v>
      </c>
      <c r="M1488" s="82" t="str">
        <f t="shared" si="119"/>
        <v>DS</v>
      </c>
      <c r="N1488" s="82" t="s">
        <v>971</v>
      </c>
      <c r="P1488" s="75">
        <f>VLOOKUP(F1488,[1]!REGTEaflewerdatum,4,0)</f>
        <v>41697</v>
      </c>
      <c r="Q1488" s="91">
        <f t="shared" si="116"/>
        <v>41703</v>
      </c>
      <c r="T1488" s="94">
        <f t="shared" si="117"/>
        <v>41733</v>
      </c>
      <c r="U1488" s="80">
        <f t="shared" si="118"/>
        <v>30</v>
      </c>
      <c r="W1488" s="95">
        <f t="shared" si="120"/>
        <v>41749</v>
      </c>
    </row>
    <row r="1489" spans="1:23" hidden="1" x14ac:dyDescent="0.5">
      <c r="A1489" s="105" t="s">
        <v>423</v>
      </c>
      <c r="B1489" s="63"/>
      <c r="C1489" s="60" t="s">
        <v>10</v>
      </c>
      <c r="D1489" s="61">
        <v>16704</v>
      </c>
      <c r="E1489" s="139">
        <v>12668</v>
      </c>
      <c r="F1489" s="61">
        <v>3532</v>
      </c>
      <c r="G1489" s="63">
        <v>41703</v>
      </c>
      <c r="H1489" s="63">
        <v>41702</v>
      </c>
      <c r="I1489" s="60" t="s">
        <v>1118</v>
      </c>
      <c r="J1489" s="62">
        <v>8059.6</v>
      </c>
      <c r="K1489" s="62">
        <v>0</v>
      </c>
      <c r="L1489" s="64">
        <v>8059.6</v>
      </c>
      <c r="M1489" s="82" t="str">
        <f t="shared" si="119"/>
        <v>DI</v>
      </c>
      <c r="N1489" s="82" t="s">
        <v>971</v>
      </c>
      <c r="P1489" s="75">
        <f>VLOOKUP(F1489,[1]!REGTEaflewerdatum,4,0)</f>
        <v>41702</v>
      </c>
      <c r="Q1489" s="91">
        <f t="shared" si="116"/>
        <v>41703</v>
      </c>
      <c r="R1489" s="92" t="s">
        <v>327</v>
      </c>
      <c r="S1489" s="93">
        <v>41744</v>
      </c>
      <c r="T1489" s="94">
        <f t="shared" si="117"/>
        <v>41733</v>
      </c>
      <c r="U1489" s="80">
        <f t="shared" si="118"/>
        <v>30</v>
      </c>
      <c r="W1489" s="95">
        <f t="shared" si="120"/>
        <v>30</v>
      </c>
    </row>
    <row r="1490" spans="1:23" hidden="1" x14ac:dyDescent="0.5">
      <c r="A1490" s="105" t="s">
        <v>424</v>
      </c>
      <c r="B1490" s="63"/>
      <c r="C1490" s="60" t="s">
        <v>10</v>
      </c>
      <c r="D1490" s="61">
        <v>16703</v>
      </c>
      <c r="E1490" s="139">
        <v>12672</v>
      </c>
      <c r="F1490" s="61">
        <v>3538</v>
      </c>
      <c r="G1490" s="63">
        <v>41703</v>
      </c>
      <c r="H1490" s="63">
        <v>41703</v>
      </c>
      <c r="I1490" s="60" t="s">
        <v>1118</v>
      </c>
      <c r="J1490" s="62">
        <v>3146.2</v>
      </c>
      <c r="K1490" s="62">
        <v>0</v>
      </c>
      <c r="L1490" s="64">
        <v>3146.2</v>
      </c>
      <c r="M1490" s="82" t="str">
        <f t="shared" si="119"/>
        <v>DI</v>
      </c>
      <c r="N1490" s="82" t="s">
        <v>971</v>
      </c>
      <c r="P1490" s="75">
        <f>VLOOKUP(F1490,[1]!REGTEaflewerdatum,4,0)</f>
        <v>41703</v>
      </c>
      <c r="Q1490" s="91" t="str">
        <f t="shared" si="116"/>
        <v>ok</v>
      </c>
      <c r="R1490" s="92" t="s">
        <v>327</v>
      </c>
      <c r="S1490" s="93">
        <v>41744</v>
      </c>
      <c r="T1490" s="94">
        <f t="shared" si="117"/>
        <v>41733</v>
      </c>
      <c r="U1490" s="80">
        <f t="shared" si="118"/>
        <v>30</v>
      </c>
      <c r="W1490" s="95">
        <f t="shared" si="120"/>
        <v>30</v>
      </c>
    </row>
    <row r="1491" spans="1:23" x14ac:dyDescent="0.5">
      <c r="A1491" s="105" t="s">
        <v>435</v>
      </c>
      <c r="B1491" s="124"/>
      <c r="C1491" s="60" t="s">
        <v>10</v>
      </c>
      <c r="D1491" s="61">
        <v>16702</v>
      </c>
      <c r="E1491" s="139">
        <v>12670</v>
      </c>
      <c r="F1491" s="61">
        <v>3531</v>
      </c>
      <c r="G1491" s="63">
        <v>41703</v>
      </c>
      <c r="H1491" s="63">
        <v>41703</v>
      </c>
      <c r="I1491" s="60" t="s">
        <v>1177</v>
      </c>
      <c r="J1491" s="62">
        <v>19856.13</v>
      </c>
      <c r="K1491" s="62">
        <v>2779.86</v>
      </c>
      <c r="L1491" s="64">
        <v>22635.99</v>
      </c>
      <c r="M1491" s="82" t="str">
        <f t="shared" si="119"/>
        <v>DS</v>
      </c>
      <c r="N1491" s="82" t="s">
        <v>971</v>
      </c>
      <c r="P1491" s="75">
        <f>VLOOKUP(F1491,[1]!REGTEaflewerdatum,4,0)</f>
        <v>41703</v>
      </c>
      <c r="Q1491" s="91" t="str">
        <f t="shared" si="116"/>
        <v>ok</v>
      </c>
      <c r="T1491" s="94">
        <f t="shared" si="117"/>
        <v>41733</v>
      </c>
      <c r="U1491" s="80">
        <f t="shared" si="118"/>
        <v>30</v>
      </c>
      <c r="W1491" s="95">
        <f t="shared" si="120"/>
        <v>30</v>
      </c>
    </row>
    <row r="1492" spans="1:23" x14ac:dyDescent="0.5">
      <c r="A1492" s="105">
        <v>315099</v>
      </c>
      <c r="B1492" s="124"/>
      <c r="C1492" s="60" t="s">
        <v>10</v>
      </c>
      <c r="D1492" s="61">
        <v>16717</v>
      </c>
      <c r="E1492" s="139">
        <v>12688</v>
      </c>
      <c r="F1492" s="61">
        <v>3511</v>
      </c>
      <c r="G1492" s="63">
        <v>41704</v>
      </c>
      <c r="H1492" s="63">
        <v>41704</v>
      </c>
      <c r="I1492" s="60" t="s">
        <v>1114</v>
      </c>
      <c r="J1492" s="62">
        <v>797.9</v>
      </c>
      <c r="K1492" s="62">
        <v>40.659999999999997</v>
      </c>
      <c r="L1492" s="64">
        <v>838.56</v>
      </c>
      <c r="M1492" s="82" t="str">
        <f t="shared" si="119"/>
        <v>DS</v>
      </c>
      <c r="N1492" s="82" t="s">
        <v>971</v>
      </c>
      <c r="P1492" s="75">
        <f>VLOOKUP(F1492,[1]!REGTEaflewerdatum,4,0)</f>
        <v>41704</v>
      </c>
      <c r="Q1492" s="91" t="str">
        <f t="shared" si="116"/>
        <v>ok</v>
      </c>
      <c r="T1492" s="94">
        <f t="shared" si="117"/>
        <v>41734</v>
      </c>
      <c r="U1492" s="80">
        <f t="shared" si="118"/>
        <v>30</v>
      </c>
      <c r="W1492" s="95">
        <f t="shared" si="120"/>
        <v>30</v>
      </c>
    </row>
    <row r="1493" spans="1:23" x14ac:dyDescent="0.5">
      <c r="A1493" s="105" t="s">
        <v>436</v>
      </c>
      <c r="B1493" s="63">
        <v>41705</v>
      </c>
      <c r="C1493" s="60" t="s">
        <v>10</v>
      </c>
      <c r="D1493" s="61">
        <v>16726</v>
      </c>
      <c r="E1493" s="139">
        <v>12690</v>
      </c>
      <c r="F1493" s="61">
        <v>3515</v>
      </c>
      <c r="G1493" s="63">
        <v>41705</v>
      </c>
      <c r="H1493" s="63">
        <v>41704</v>
      </c>
      <c r="I1493" s="60" t="s">
        <v>1161</v>
      </c>
      <c r="J1493" s="62">
        <v>16200.22</v>
      </c>
      <c r="K1493" s="62">
        <v>1556.4</v>
      </c>
      <c r="L1493" s="64">
        <v>17756.62</v>
      </c>
      <c r="M1493" s="82" t="str">
        <f t="shared" si="119"/>
        <v>DS</v>
      </c>
      <c r="N1493" s="82" t="s">
        <v>971</v>
      </c>
      <c r="P1493" s="75">
        <f>VLOOKUP(F1493,[1]!REGTEaflewerdatum,4,0)</f>
        <v>41704</v>
      </c>
      <c r="Q1493" s="91">
        <f t="shared" si="116"/>
        <v>41705</v>
      </c>
      <c r="T1493" s="94">
        <f t="shared" si="117"/>
        <v>41735</v>
      </c>
      <c r="U1493" s="80">
        <f t="shared" si="118"/>
        <v>30</v>
      </c>
      <c r="W1493" s="95">
        <f t="shared" si="120"/>
        <v>41735</v>
      </c>
    </row>
    <row r="1494" spans="1:23" x14ac:dyDescent="0.5">
      <c r="A1494" s="105" t="s">
        <v>437</v>
      </c>
      <c r="B1494" s="124"/>
      <c r="C1494" s="60" t="s">
        <v>10</v>
      </c>
      <c r="D1494" s="61">
        <v>16749</v>
      </c>
      <c r="E1494" s="139">
        <v>12735</v>
      </c>
      <c r="F1494" s="61">
        <v>3528</v>
      </c>
      <c r="G1494" s="63">
        <v>41705</v>
      </c>
      <c r="H1494" s="63">
        <v>41705</v>
      </c>
      <c r="I1494" s="60" t="s">
        <v>1176</v>
      </c>
      <c r="J1494" s="62">
        <v>2643.98</v>
      </c>
      <c r="K1494" s="62">
        <v>370.16</v>
      </c>
      <c r="L1494" s="64">
        <v>3014.14</v>
      </c>
      <c r="M1494" s="82" t="str">
        <f t="shared" si="119"/>
        <v>DS</v>
      </c>
      <c r="N1494" s="82" t="s">
        <v>971</v>
      </c>
      <c r="P1494" s="75">
        <f>VLOOKUP(F1494,[1]!REGTEaflewerdatum,4,0)</f>
        <v>41704</v>
      </c>
      <c r="Q1494" s="91">
        <f t="shared" si="116"/>
        <v>41705</v>
      </c>
      <c r="T1494" s="94">
        <f t="shared" si="117"/>
        <v>41735</v>
      </c>
      <c r="U1494" s="80">
        <f t="shared" si="118"/>
        <v>30</v>
      </c>
      <c r="W1494" s="95">
        <f t="shared" si="120"/>
        <v>30</v>
      </c>
    </row>
    <row r="1495" spans="1:23" x14ac:dyDescent="0.5">
      <c r="A1495" s="105">
        <v>316628</v>
      </c>
      <c r="B1495" s="124"/>
      <c r="C1495" s="60" t="s">
        <v>10</v>
      </c>
      <c r="D1495" s="61">
        <v>16750</v>
      </c>
      <c r="E1495" s="139">
        <v>12706</v>
      </c>
      <c r="F1495" s="61">
        <v>3511</v>
      </c>
      <c r="G1495" s="63">
        <v>41705</v>
      </c>
      <c r="H1495" s="63">
        <v>41705</v>
      </c>
      <c r="I1495" s="60" t="s">
        <v>1114</v>
      </c>
      <c r="J1495" s="62">
        <v>681.74</v>
      </c>
      <c r="K1495" s="62">
        <v>24.39</v>
      </c>
      <c r="L1495" s="64">
        <v>706.13</v>
      </c>
      <c r="M1495" s="82" t="str">
        <f t="shared" si="119"/>
        <v>DS</v>
      </c>
      <c r="N1495" s="82" t="s">
        <v>971</v>
      </c>
      <c r="P1495" s="75">
        <f>VLOOKUP(F1495,[1]!REGTEaflewerdatum,4,0)</f>
        <v>41704</v>
      </c>
      <c r="Q1495" s="91">
        <f t="shared" si="116"/>
        <v>41705</v>
      </c>
      <c r="T1495" s="94">
        <f t="shared" si="117"/>
        <v>41735</v>
      </c>
      <c r="U1495" s="80">
        <f t="shared" si="118"/>
        <v>30</v>
      </c>
      <c r="W1495" s="95">
        <f t="shared" si="120"/>
        <v>30</v>
      </c>
    </row>
    <row r="1496" spans="1:23" x14ac:dyDescent="0.5">
      <c r="A1496" s="105">
        <v>39176</v>
      </c>
      <c r="B1496" s="63">
        <v>41712</v>
      </c>
      <c r="C1496" s="60" t="s">
        <v>10</v>
      </c>
      <c r="D1496" s="61">
        <v>16755</v>
      </c>
      <c r="E1496" s="139">
        <v>12660</v>
      </c>
      <c r="F1496" s="61">
        <v>3536</v>
      </c>
      <c r="G1496" s="63">
        <v>41705</v>
      </c>
      <c r="H1496" s="63">
        <v>41705</v>
      </c>
      <c r="I1496" s="60" t="s">
        <v>1167</v>
      </c>
      <c r="J1496" s="62">
        <v>11525.91</v>
      </c>
      <c r="K1496" s="62">
        <v>262.70999999999998</v>
      </c>
      <c r="L1496" s="64">
        <v>11788.62</v>
      </c>
      <c r="M1496" s="82" t="str">
        <f t="shared" si="119"/>
        <v>DS</v>
      </c>
      <c r="N1496" s="82" t="s">
        <v>971</v>
      </c>
      <c r="P1496" s="75">
        <f>VLOOKUP(F1496,[1]!REGTEaflewerdatum,4,0)</f>
        <v>41705</v>
      </c>
      <c r="Q1496" s="91" t="str">
        <f t="shared" si="116"/>
        <v>ok</v>
      </c>
      <c r="T1496" s="94">
        <f t="shared" si="117"/>
        <v>41735</v>
      </c>
      <c r="U1496" s="80">
        <f t="shared" si="118"/>
        <v>30</v>
      </c>
      <c r="W1496" s="95">
        <f t="shared" si="120"/>
        <v>41742</v>
      </c>
    </row>
    <row r="1497" spans="1:23" x14ac:dyDescent="0.5">
      <c r="A1497" s="105">
        <v>507407</v>
      </c>
      <c r="B1497" s="124"/>
      <c r="C1497" s="60" t="s">
        <v>10</v>
      </c>
      <c r="D1497" s="61">
        <v>16752</v>
      </c>
      <c r="E1497" s="139">
        <v>12731</v>
      </c>
      <c r="F1497" s="61">
        <v>3537</v>
      </c>
      <c r="G1497" s="63">
        <v>41705</v>
      </c>
      <c r="H1497" s="63">
        <v>41705</v>
      </c>
      <c r="I1497" s="60" t="s">
        <v>22</v>
      </c>
      <c r="J1497" s="62">
        <v>10417</v>
      </c>
      <c r="K1497" s="62">
        <v>1458.38</v>
      </c>
      <c r="L1497" s="64">
        <v>11875.38</v>
      </c>
      <c r="M1497" s="82" t="str">
        <f t="shared" si="119"/>
        <v>DS</v>
      </c>
      <c r="N1497" s="82" t="s">
        <v>971</v>
      </c>
      <c r="P1497" s="75">
        <f>VLOOKUP(F1497,[1]!REGTEaflewerdatum,4,0)</f>
        <v>41705</v>
      </c>
      <c r="Q1497" s="91" t="str">
        <f t="shared" si="116"/>
        <v>ok</v>
      </c>
      <c r="T1497" s="94">
        <f t="shared" si="117"/>
        <v>41735</v>
      </c>
      <c r="U1497" s="80">
        <f t="shared" si="118"/>
        <v>30</v>
      </c>
      <c r="W1497" s="95">
        <f t="shared" si="120"/>
        <v>30</v>
      </c>
    </row>
    <row r="1498" spans="1:23" x14ac:dyDescent="0.5">
      <c r="A1498" s="105">
        <v>6039092027</v>
      </c>
      <c r="B1498" s="63">
        <v>41705</v>
      </c>
      <c r="C1498" s="60" t="s">
        <v>10</v>
      </c>
      <c r="D1498" s="61">
        <v>16740</v>
      </c>
      <c r="E1498" s="139">
        <v>12733</v>
      </c>
      <c r="F1498" s="61">
        <v>3512</v>
      </c>
      <c r="G1498" s="63">
        <v>41705</v>
      </c>
      <c r="H1498" s="63">
        <v>41705</v>
      </c>
      <c r="I1498" s="60" t="s">
        <v>1109</v>
      </c>
      <c r="J1498" s="62">
        <v>275.16000000000003</v>
      </c>
      <c r="K1498" s="62">
        <v>19.5</v>
      </c>
      <c r="L1498" s="64">
        <v>294.66000000000003</v>
      </c>
      <c r="M1498" s="82" t="str">
        <f t="shared" si="119"/>
        <v>DS</v>
      </c>
      <c r="N1498" s="82" t="s">
        <v>971</v>
      </c>
      <c r="P1498" s="75">
        <f>VLOOKUP(F1498,[1]!REGTEaflewerdatum,4,0)</f>
        <v>41704</v>
      </c>
      <c r="Q1498" s="91">
        <f t="shared" si="116"/>
        <v>41705</v>
      </c>
      <c r="T1498" s="94">
        <f t="shared" si="117"/>
        <v>41735</v>
      </c>
      <c r="U1498" s="80">
        <f t="shared" si="118"/>
        <v>30</v>
      </c>
      <c r="W1498" s="95">
        <f t="shared" si="120"/>
        <v>41735</v>
      </c>
    </row>
    <row r="1499" spans="1:23" x14ac:dyDescent="0.5">
      <c r="A1499" s="105">
        <v>70164</v>
      </c>
      <c r="B1499" s="124"/>
      <c r="C1499" s="60" t="s">
        <v>10</v>
      </c>
      <c r="D1499" s="61">
        <v>16753</v>
      </c>
      <c r="E1499" s="139"/>
      <c r="F1499" s="61">
        <v>3513</v>
      </c>
      <c r="G1499" s="63">
        <v>41705</v>
      </c>
      <c r="H1499" s="63">
        <v>41705</v>
      </c>
      <c r="I1499" s="60" t="s">
        <v>1116</v>
      </c>
      <c r="J1499" s="62">
        <v>518.4</v>
      </c>
      <c r="K1499" s="62">
        <v>24.19</v>
      </c>
      <c r="L1499" s="64">
        <v>542.59</v>
      </c>
      <c r="M1499" s="82" t="str">
        <f t="shared" si="119"/>
        <v>DS</v>
      </c>
      <c r="N1499" s="82" t="s">
        <v>971</v>
      </c>
      <c r="P1499" s="75">
        <f>VLOOKUP(F1499,[1]!REGTEaflewerdatum,4,0)</f>
        <v>41704</v>
      </c>
      <c r="Q1499" s="91">
        <f t="shared" si="116"/>
        <v>41705</v>
      </c>
      <c r="T1499" s="94">
        <f t="shared" si="117"/>
        <v>41735</v>
      </c>
      <c r="U1499" s="80">
        <f t="shared" si="118"/>
        <v>30</v>
      </c>
      <c r="W1499" s="95">
        <f t="shared" si="120"/>
        <v>30</v>
      </c>
    </row>
    <row r="1500" spans="1:23" hidden="1" x14ac:dyDescent="0.5">
      <c r="A1500" s="105">
        <v>763280</v>
      </c>
      <c r="B1500" s="63">
        <v>41705</v>
      </c>
      <c r="C1500" s="60" t="s">
        <v>10</v>
      </c>
      <c r="D1500" s="61">
        <v>16745</v>
      </c>
      <c r="E1500" s="139">
        <v>12751</v>
      </c>
      <c r="F1500" s="61">
        <v>3264</v>
      </c>
      <c r="G1500" s="63">
        <v>41705</v>
      </c>
      <c r="H1500" s="63">
        <v>41704</v>
      </c>
      <c r="I1500" s="60" t="s">
        <v>1075</v>
      </c>
      <c r="J1500" s="62">
        <v>1591.64</v>
      </c>
      <c r="K1500" s="62">
        <v>222.83</v>
      </c>
      <c r="L1500" s="64">
        <v>1814.47</v>
      </c>
      <c r="M1500" s="82" t="str">
        <f t="shared" si="119"/>
        <v>DC</v>
      </c>
      <c r="N1500" s="82" t="s">
        <v>971</v>
      </c>
      <c r="P1500" s="75">
        <f>VLOOKUP(F1500,[1]!REGTEaflewerdatum,4,0)</f>
        <v>41701</v>
      </c>
      <c r="Q1500" s="91">
        <f t="shared" si="116"/>
        <v>41705</v>
      </c>
      <c r="T1500" s="94">
        <f t="shared" si="117"/>
        <v>41724</v>
      </c>
      <c r="U1500" s="80">
        <f t="shared" si="118"/>
        <v>19</v>
      </c>
      <c r="W1500" s="95">
        <f t="shared" si="120"/>
        <v>41724</v>
      </c>
    </row>
    <row r="1501" spans="1:23" hidden="1" x14ac:dyDescent="0.5">
      <c r="A1501" s="105">
        <v>763281</v>
      </c>
      <c r="B1501" s="63">
        <v>41705</v>
      </c>
      <c r="C1501" s="60" t="s">
        <v>10</v>
      </c>
      <c r="D1501" s="61">
        <v>16747</v>
      </c>
      <c r="E1501" s="139">
        <v>12616</v>
      </c>
      <c r="F1501" s="61">
        <v>3534</v>
      </c>
      <c r="G1501" s="63">
        <v>41705</v>
      </c>
      <c r="H1501" s="63">
        <v>41704</v>
      </c>
      <c r="I1501" s="60" t="s">
        <v>1075</v>
      </c>
      <c r="J1501" s="62">
        <v>120102.13</v>
      </c>
      <c r="K1501" s="62">
        <v>14495.81</v>
      </c>
      <c r="L1501" s="64">
        <v>134597.94</v>
      </c>
      <c r="M1501" s="82" t="str">
        <f t="shared" si="119"/>
        <v>DC</v>
      </c>
      <c r="N1501" s="82" t="s">
        <v>971</v>
      </c>
      <c r="P1501" s="75">
        <f>VLOOKUP(F1501,[1]!REGTEaflewerdatum,4,0)</f>
        <v>41705</v>
      </c>
      <c r="Q1501" s="91" t="str">
        <f t="shared" si="116"/>
        <v>ok</v>
      </c>
      <c r="T1501" s="94">
        <f t="shared" si="117"/>
        <v>41724</v>
      </c>
      <c r="U1501" s="80">
        <f t="shared" si="118"/>
        <v>19</v>
      </c>
      <c r="W1501" s="95">
        <f t="shared" si="120"/>
        <v>41724</v>
      </c>
    </row>
    <row r="1502" spans="1:23" hidden="1" x14ac:dyDescent="0.5">
      <c r="A1502" s="105">
        <v>763281</v>
      </c>
      <c r="B1502" s="63"/>
      <c r="C1502" s="60" t="s">
        <v>15</v>
      </c>
      <c r="D1502" s="61">
        <v>16763</v>
      </c>
      <c r="E1502" s="139">
        <v>12755</v>
      </c>
      <c r="F1502" s="61">
        <v>3534</v>
      </c>
      <c r="G1502" s="63">
        <v>41705</v>
      </c>
      <c r="H1502" s="63">
        <v>41704</v>
      </c>
      <c r="I1502" s="60" t="s">
        <v>1075</v>
      </c>
      <c r="J1502" s="62">
        <v>-84.61</v>
      </c>
      <c r="K1502" s="62">
        <v>-3.97</v>
      </c>
      <c r="L1502" s="64">
        <v>-88.58</v>
      </c>
      <c r="M1502" s="82" t="str">
        <f t="shared" si="119"/>
        <v>DC</v>
      </c>
      <c r="P1502" s="75">
        <f>VLOOKUP(F1502,[1]!REGTEaflewerdatum,4,0)</f>
        <v>41705</v>
      </c>
      <c r="Q1502" s="91" t="str">
        <f t="shared" si="116"/>
        <v>ok</v>
      </c>
      <c r="T1502" s="94">
        <f t="shared" si="117"/>
        <v>41724</v>
      </c>
      <c r="U1502" s="80">
        <f t="shared" si="118"/>
        <v>19</v>
      </c>
      <c r="W1502" s="95">
        <f t="shared" si="120"/>
        <v>19</v>
      </c>
    </row>
    <row r="1503" spans="1:23" hidden="1" x14ac:dyDescent="0.5">
      <c r="A1503" s="105">
        <v>763282</v>
      </c>
      <c r="B1503" s="63">
        <v>41705</v>
      </c>
      <c r="C1503" s="60" t="s">
        <v>10</v>
      </c>
      <c r="D1503" s="61">
        <v>16748</v>
      </c>
      <c r="E1503" s="139">
        <v>12753</v>
      </c>
      <c r="F1503" s="61">
        <v>2946</v>
      </c>
      <c r="G1503" s="63">
        <v>41705</v>
      </c>
      <c r="H1503" s="63">
        <v>41704</v>
      </c>
      <c r="I1503" s="60" t="s">
        <v>1075</v>
      </c>
      <c r="J1503" s="62">
        <v>418.95</v>
      </c>
      <c r="K1503" s="62">
        <v>58.65</v>
      </c>
      <c r="L1503" s="64">
        <v>477.6</v>
      </c>
      <c r="M1503" s="82" t="str">
        <f t="shared" si="119"/>
        <v>DC</v>
      </c>
      <c r="N1503" s="82" t="s">
        <v>971</v>
      </c>
      <c r="P1503" s="75">
        <f>VLOOKUP(F1503,[1]!REGTEaflewerdatum,4,0)</f>
        <v>41613</v>
      </c>
      <c r="Q1503" s="91">
        <f t="shared" si="116"/>
        <v>41705</v>
      </c>
      <c r="T1503" s="94">
        <f t="shared" si="117"/>
        <v>41724</v>
      </c>
      <c r="U1503" s="80">
        <f t="shared" si="118"/>
        <v>19</v>
      </c>
      <c r="W1503" s="95">
        <f t="shared" si="120"/>
        <v>41724</v>
      </c>
    </row>
    <row r="1504" spans="1:23" hidden="1" x14ac:dyDescent="0.5">
      <c r="A1504" s="105" t="s">
        <v>1304</v>
      </c>
      <c r="B1504" s="63"/>
      <c r="C1504" s="60" t="s">
        <v>10</v>
      </c>
      <c r="D1504" s="61">
        <v>16757</v>
      </c>
      <c r="E1504" s="139">
        <v>12736</v>
      </c>
      <c r="F1504" s="61">
        <v>3542</v>
      </c>
      <c r="G1504" s="63">
        <v>41705</v>
      </c>
      <c r="H1504" s="63">
        <v>41705</v>
      </c>
      <c r="I1504" s="60" t="s">
        <v>1118</v>
      </c>
      <c r="J1504" s="62">
        <v>10111.200000000001</v>
      </c>
      <c r="K1504" s="62">
        <v>0</v>
      </c>
      <c r="L1504" s="64">
        <v>10111.200000000001</v>
      </c>
      <c r="M1504" s="82" t="str">
        <f t="shared" si="119"/>
        <v>DI</v>
      </c>
      <c r="N1504" s="82" t="s">
        <v>971</v>
      </c>
      <c r="P1504" s="75">
        <f>VLOOKUP(F1504,[1]!REGTEaflewerdatum,4,0)</f>
        <v>41705</v>
      </c>
      <c r="Q1504" s="91" t="str">
        <f t="shared" si="116"/>
        <v>ok</v>
      </c>
      <c r="R1504" s="92" t="s">
        <v>327</v>
      </c>
      <c r="S1504" s="93">
        <v>41744</v>
      </c>
      <c r="T1504" s="94">
        <f t="shared" si="117"/>
        <v>41735</v>
      </c>
      <c r="U1504" s="80">
        <f t="shared" si="118"/>
        <v>30</v>
      </c>
      <c r="W1504" s="95">
        <f t="shared" si="120"/>
        <v>30</v>
      </c>
    </row>
    <row r="1505" spans="1:23" hidden="1" x14ac:dyDescent="0.5">
      <c r="A1505" s="105" t="s">
        <v>1305</v>
      </c>
      <c r="B1505" s="63"/>
      <c r="C1505" s="60" t="s">
        <v>10</v>
      </c>
      <c r="D1505" s="61">
        <v>16725</v>
      </c>
      <c r="E1505" s="139">
        <v>12686</v>
      </c>
      <c r="F1505" s="61">
        <v>3552</v>
      </c>
      <c r="G1505" s="63">
        <v>41705</v>
      </c>
      <c r="H1505" s="63">
        <v>41704</v>
      </c>
      <c r="I1505" s="60" t="s">
        <v>1121</v>
      </c>
      <c r="J1505" s="62">
        <v>782.4</v>
      </c>
      <c r="K1505" s="62">
        <v>0</v>
      </c>
      <c r="L1505" s="64">
        <v>782.4</v>
      </c>
      <c r="M1505" s="82" t="str">
        <f t="shared" si="119"/>
        <v>DI</v>
      </c>
      <c r="N1505" s="82" t="s">
        <v>971</v>
      </c>
      <c r="P1505" s="75">
        <f>VLOOKUP(F1505,[1]!REGTEaflewerdatum,4,0)</f>
        <v>41705</v>
      </c>
      <c r="Q1505" s="91" t="str">
        <f t="shared" si="116"/>
        <v>ok</v>
      </c>
      <c r="R1505" s="92" t="s">
        <v>329</v>
      </c>
      <c r="S1505" s="93">
        <f>G1505</f>
        <v>41705</v>
      </c>
      <c r="T1505" s="94">
        <f t="shared" si="117"/>
        <v>41712</v>
      </c>
      <c r="U1505" s="80">
        <f t="shared" si="118"/>
        <v>7</v>
      </c>
      <c r="W1505" s="95">
        <f t="shared" si="120"/>
        <v>7</v>
      </c>
    </row>
    <row r="1506" spans="1:23" x14ac:dyDescent="0.5">
      <c r="A1506" s="105" t="s">
        <v>438</v>
      </c>
      <c r="B1506" s="63">
        <v>41712</v>
      </c>
      <c r="C1506" s="60" t="s">
        <v>10</v>
      </c>
      <c r="D1506" s="61">
        <v>16756</v>
      </c>
      <c r="E1506" s="139">
        <v>12737</v>
      </c>
      <c r="F1506" s="61">
        <v>3541</v>
      </c>
      <c r="G1506" s="63">
        <v>41705</v>
      </c>
      <c r="H1506" s="63">
        <v>41705</v>
      </c>
      <c r="I1506" s="60" t="s">
        <v>1166</v>
      </c>
      <c r="J1506" s="62">
        <v>5897.72</v>
      </c>
      <c r="K1506" s="62">
        <v>337.88</v>
      </c>
      <c r="L1506" s="64">
        <v>6235.6</v>
      </c>
      <c r="M1506" s="82" t="str">
        <f t="shared" si="119"/>
        <v>DS</v>
      </c>
      <c r="N1506" s="82" t="s">
        <v>971</v>
      </c>
      <c r="P1506" s="75">
        <f>VLOOKUP(F1506,[1]!REGTEaflewerdatum,4,0)</f>
        <v>41705</v>
      </c>
      <c r="Q1506" s="91" t="str">
        <f t="shared" si="116"/>
        <v>ok</v>
      </c>
      <c r="T1506" s="94">
        <f t="shared" si="117"/>
        <v>41735</v>
      </c>
      <c r="U1506" s="80">
        <f t="shared" si="118"/>
        <v>30</v>
      </c>
      <c r="W1506" s="95">
        <f t="shared" si="120"/>
        <v>41742</v>
      </c>
    </row>
    <row r="1507" spans="1:23" x14ac:dyDescent="0.5">
      <c r="A1507" s="105" t="s">
        <v>439</v>
      </c>
      <c r="B1507" s="63">
        <v>41705</v>
      </c>
      <c r="C1507" s="60" t="s">
        <v>10</v>
      </c>
      <c r="D1507" s="61">
        <v>16711</v>
      </c>
      <c r="E1507" s="139">
        <v>12590</v>
      </c>
      <c r="F1507" s="61">
        <v>3522</v>
      </c>
      <c r="G1507" s="63">
        <v>41705</v>
      </c>
      <c r="H1507" s="63">
        <v>41703</v>
      </c>
      <c r="I1507" s="60" t="s">
        <v>1162</v>
      </c>
      <c r="J1507" s="62">
        <v>14912.5</v>
      </c>
      <c r="K1507" s="62">
        <v>2087.75</v>
      </c>
      <c r="L1507" s="64">
        <v>17000.25</v>
      </c>
      <c r="M1507" s="82" t="str">
        <f t="shared" si="119"/>
        <v>DS</v>
      </c>
      <c r="N1507" s="82" t="s">
        <v>971</v>
      </c>
      <c r="P1507" s="75">
        <f>VLOOKUP(F1507,[1]!REGTEaflewerdatum,4,0)</f>
        <v>41702</v>
      </c>
      <c r="Q1507" s="91">
        <f t="shared" si="116"/>
        <v>41705</v>
      </c>
      <c r="T1507" s="94">
        <f t="shared" si="117"/>
        <v>41735</v>
      </c>
      <c r="U1507" s="80">
        <f t="shared" si="118"/>
        <v>30</v>
      </c>
      <c r="W1507" s="95">
        <f t="shared" si="120"/>
        <v>41735</v>
      </c>
    </row>
    <row r="1508" spans="1:23" x14ac:dyDescent="0.5">
      <c r="A1508" s="105" t="s">
        <v>439</v>
      </c>
      <c r="B1508" s="63"/>
      <c r="C1508" s="60" t="s">
        <v>15</v>
      </c>
      <c r="D1508" s="61">
        <v>16727</v>
      </c>
      <c r="E1508" s="139">
        <v>12709</v>
      </c>
      <c r="F1508" s="61">
        <v>3522</v>
      </c>
      <c r="G1508" s="63">
        <v>41705</v>
      </c>
      <c r="H1508" s="63">
        <v>41703</v>
      </c>
      <c r="I1508" s="60" t="s">
        <v>1162</v>
      </c>
      <c r="J1508" s="62">
        <v>-53.76</v>
      </c>
      <c r="K1508" s="62">
        <v>-7.53</v>
      </c>
      <c r="L1508" s="64">
        <v>-61.29</v>
      </c>
      <c r="M1508" s="82" t="str">
        <f t="shared" si="119"/>
        <v>DS</v>
      </c>
      <c r="P1508" s="75">
        <f>VLOOKUP(F1508,[1]!REGTEaflewerdatum,4,0)</f>
        <v>41702</v>
      </c>
      <c r="Q1508" s="91">
        <f t="shared" si="116"/>
        <v>41705</v>
      </c>
      <c r="T1508" s="94">
        <f t="shared" si="117"/>
        <v>41735</v>
      </c>
      <c r="U1508" s="80">
        <f t="shared" si="118"/>
        <v>30</v>
      </c>
      <c r="W1508" s="95">
        <f t="shared" si="120"/>
        <v>30</v>
      </c>
    </row>
    <row r="1509" spans="1:23" hidden="1" x14ac:dyDescent="0.5">
      <c r="A1509" s="105" t="s">
        <v>440</v>
      </c>
      <c r="B1509" s="63"/>
      <c r="C1509" s="60" t="s">
        <v>10</v>
      </c>
      <c r="D1509" s="61">
        <v>16716</v>
      </c>
      <c r="E1509" s="139">
        <v>12687</v>
      </c>
      <c r="F1509" s="61">
        <v>3408</v>
      </c>
      <c r="G1509" s="63">
        <v>41705</v>
      </c>
      <c r="H1509" s="63">
        <v>41705</v>
      </c>
      <c r="I1509" s="60" t="s">
        <v>1222</v>
      </c>
      <c r="J1509" s="62">
        <v>1516</v>
      </c>
      <c r="K1509" s="62">
        <v>212.24</v>
      </c>
      <c r="L1509" s="64">
        <v>1728.24</v>
      </c>
      <c r="M1509" s="82" t="str">
        <f t="shared" si="119"/>
        <v>DI</v>
      </c>
      <c r="N1509" s="82" t="s">
        <v>971</v>
      </c>
      <c r="P1509" s="75">
        <f>VLOOKUP(F1509,[1]!REGTEaflewerdatum,4,0)</f>
        <v>41684</v>
      </c>
      <c r="Q1509" s="91">
        <f t="shared" si="116"/>
        <v>41705</v>
      </c>
      <c r="R1509" s="92" t="s">
        <v>327</v>
      </c>
      <c r="S1509" s="93">
        <v>41705</v>
      </c>
      <c r="T1509" s="94">
        <f t="shared" si="117"/>
        <v>41715</v>
      </c>
      <c r="U1509" s="80">
        <f t="shared" si="118"/>
        <v>10</v>
      </c>
      <c r="W1509" s="95">
        <f t="shared" si="120"/>
        <v>10</v>
      </c>
    </row>
    <row r="1510" spans="1:23" hidden="1" x14ac:dyDescent="0.5">
      <c r="A1510" s="105" t="s">
        <v>1306</v>
      </c>
      <c r="B1510" s="63"/>
      <c r="C1510" s="60" t="s">
        <v>10</v>
      </c>
      <c r="D1510" s="61">
        <v>16751</v>
      </c>
      <c r="E1510" s="139">
        <v>12730</v>
      </c>
      <c r="F1510" s="61">
        <v>3553</v>
      </c>
      <c r="G1510" s="63">
        <v>41705</v>
      </c>
      <c r="H1510" s="63">
        <v>41705</v>
      </c>
      <c r="I1510" s="60" t="s">
        <v>1123</v>
      </c>
      <c r="J1510" s="62">
        <v>650</v>
      </c>
      <c r="K1510" s="62">
        <v>0</v>
      </c>
      <c r="L1510" s="64">
        <v>650</v>
      </c>
      <c r="M1510" s="82" t="str">
        <f t="shared" si="119"/>
        <v>DI</v>
      </c>
      <c r="N1510" s="82" t="s">
        <v>971</v>
      </c>
      <c r="P1510" s="75">
        <f>VLOOKUP(F1510,[1]!REGTEaflewerdatum,4,0)</f>
        <v>41705</v>
      </c>
      <c r="Q1510" s="91" t="str">
        <f t="shared" si="116"/>
        <v>ok</v>
      </c>
      <c r="R1510" s="92" t="s">
        <v>329</v>
      </c>
      <c r="S1510" s="93">
        <f>H1510</f>
        <v>41705</v>
      </c>
      <c r="T1510" s="94">
        <f t="shared" si="117"/>
        <v>41706</v>
      </c>
      <c r="U1510" s="80">
        <f t="shared" si="118"/>
        <v>1</v>
      </c>
      <c r="W1510" s="95">
        <f t="shared" si="120"/>
        <v>1</v>
      </c>
    </row>
    <row r="1511" spans="1:23" hidden="1" x14ac:dyDescent="0.5">
      <c r="A1511" s="105" t="s">
        <v>1307</v>
      </c>
      <c r="B1511" s="63"/>
      <c r="C1511" s="60" t="s">
        <v>10</v>
      </c>
      <c r="D1511" s="61">
        <v>16754</v>
      </c>
      <c r="E1511" s="139">
        <v>12704</v>
      </c>
      <c r="F1511" s="61">
        <v>3533</v>
      </c>
      <c r="G1511" s="63">
        <v>41705</v>
      </c>
      <c r="H1511" s="63">
        <v>41705</v>
      </c>
      <c r="I1511" s="60" t="s">
        <v>1160</v>
      </c>
      <c r="J1511" s="62">
        <v>2385</v>
      </c>
      <c r="K1511" s="62">
        <v>0</v>
      </c>
      <c r="L1511" s="64">
        <v>2385</v>
      </c>
      <c r="M1511" s="82" t="str">
        <f t="shared" si="119"/>
        <v>DI</v>
      </c>
      <c r="N1511" s="82" t="s">
        <v>971</v>
      </c>
      <c r="P1511" s="75">
        <f>VLOOKUP(F1511,[1]!REGTEaflewerdatum,4,0)</f>
        <v>41704</v>
      </c>
      <c r="Q1511" s="91">
        <f t="shared" si="116"/>
        <v>41705</v>
      </c>
      <c r="R1511" s="92" t="s">
        <v>327</v>
      </c>
      <c r="S1511" s="93">
        <v>41705</v>
      </c>
      <c r="T1511" s="94">
        <f t="shared" si="117"/>
        <v>41706</v>
      </c>
      <c r="U1511" s="80">
        <f t="shared" si="118"/>
        <v>1</v>
      </c>
      <c r="W1511" s="95">
        <f t="shared" si="120"/>
        <v>1</v>
      </c>
    </row>
    <row r="1512" spans="1:23" x14ac:dyDescent="0.5">
      <c r="A1512" s="105">
        <v>11913635</v>
      </c>
      <c r="B1512" s="124"/>
      <c r="C1512" s="60" t="s">
        <v>10</v>
      </c>
      <c r="D1512" s="61">
        <v>16743</v>
      </c>
      <c r="E1512" s="139">
        <v>12744</v>
      </c>
      <c r="F1512" s="61">
        <v>3555</v>
      </c>
      <c r="G1512" s="63">
        <v>41706</v>
      </c>
      <c r="H1512" s="63">
        <v>41705</v>
      </c>
      <c r="I1512" s="60" t="s">
        <v>1113</v>
      </c>
      <c r="J1512" s="62">
        <v>3534.58</v>
      </c>
      <c r="K1512" s="62">
        <v>280.95</v>
      </c>
      <c r="L1512" s="64">
        <v>3815.53</v>
      </c>
      <c r="M1512" s="82" t="str">
        <f t="shared" si="119"/>
        <v>DS</v>
      </c>
      <c r="N1512" s="82" t="s">
        <v>971</v>
      </c>
      <c r="P1512" s="75">
        <f>VLOOKUP(F1512,[1]!REGTEaflewerdatum,4,0)</f>
        <v>41706</v>
      </c>
      <c r="Q1512" s="91" t="str">
        <f t="shared" si="116"/>
        <v>ok</v>
      </c>
      <c r="T1512" s="94">
        <f t="shared" si="117"/>
        <v>41736</v>
      </c>
      <c r="U1512" s="80">
        <f t="shared" si="118"/>
        <v>30</v>
      </c>
      <c r="W1512" s="95">
        <f t="shared" si="120"/>
        <v>30</v>
      </c>
    </row>
    <row r="1513" spans="1:23" x14ac:dyDescent="0.5">
      <c r="A1513" s="105">
        <v>304050</v>
      </c>
      <c r="B1513" s="63">
        <v>41705</v>
      </c>
      <c r="C1513" s="60" t="s">
        <v>10</v>
      </c>
      <c r="D1513" s="61">
        <v>16758</v>
      </c>
      <c r="E1513" s="139">
        <v>12748</v>
      </c>
      <c r="F1513" s="61">
        <v>3511</v>
      </c>
      <c r="G1513" s="63">
        <v>41706</v>
      </c>
      <c r="H1513" s="63">
        <v>41707</v>
      </c>
      <c r="I1513" s="60" t="s">
        <v>1114</v>
      </c>
      <c r="J1513" s="62">
        <v>174.12</v>
      </c>
      <c r="K1513" s="62">
        <v>12.2</v>
      </c>
      <c r="L1513" s="64">
        <v>186.32</v>
      </c>
      <c r="M1513" s="82" t="str">
        <f t="shared" si="119"/>
        <v>DS</v>
      </c>
      <c r="N1513" s="82" t="s">
        <v>971</v>
      </c>
      <c r="P1513" s="75">
        <f>VLOOKUP(F1513,[1]!REGTEaflewerdatum,4,0)</f>
        <v>41704</v>
      </c>
      <c r="Q1513" s="91">
        <f t="shared" si="116"/>
        <v>41706</v>
      </c>
      <c r="T1513" s="94">
        <f t="shared" si="117"/>
        <v>41736</v>
      </c>
      <c r="U1513" s="80">
        <f t="shared" si="118"/>
        <v>30</v>
      </c>
      <c r="W1513" s="95">
        <f t="shared" si="120"/>
        <v>41735</v>
      </c>
    </row>
    <row r="1514" spans="1:23" hidden="1" x14ac:dyDescent="0.5">
      <c r="A1514" s="105">
        <v>712959</v>
      </c>
      <c r="B1514" s="63"/>
      <c r="C1514" s="60" t="s">
        <v>15</v>
      </c>
      <c r="D1514" s="61">
        <v>16742</v>
      </c>
      <c r="E1514" s="139">
        <v>12743</v>
      </c>
      <c r="F1514" s="61">
        <v>825853</v>
      </c>
      <c r="G1514" s="63">
        <v>41706</v>
      </c>
      <c r="H1514" s="63">
        <v>41644</v>
      </c>
      <c r="I1514" s="60" t="s">
        <v>1075</v>
      </c>
      <c r="J1514" s="62">
        <v>-4606</v>
      </c>
      <c r="K1514" s="62">
        <v>-644.84</v>
      </c>
      <c r="L1514" s="64">
        <v>-5250.84</v>
      </c>
      <c r="M1514" s="82" t="str">
        <f t="shared" si="119"/>
        <v>DC</v>
      </c>
      <c r="P1514" s="75" t="e">
        <f>VLOOKUP(F1514,[1]!REGTEaflewerdatum,4,0)</f>
        <v>#N/A</v>
      </c>
      <c r="Q1514" s="91" t="e">
        <f t="shared" si="116"/>
        <v>#N/A</v>
      </c>
      <c r="T1514" s="94">
        <f t="shared" si="117"/>
        <v>41725</v>
      </c>
      <c r="U1514" s="80">
        <f t="shared" si="118"/>
        <v>19</v>
      </c>
      <c r="W1514" s="95">
        <f t="shared" si="120"/>
        <v>19</v>
      </c>
    </row>
    <row r="1515" spans="1:23" hidden="1" x14ac:dyDescent="0.5">
      <c r="A1515" s="105">
        <v>728896</v>
      </c>
      <c r="B1515" s="63"/>
      <c r="C1515" s="60" t="s">
        <v>15</v>
      </c>
      <c r="D1515" s="61">
        <v>16741</v>
      </c>
      <c r="E1515" s="139">
        <v>12742</v>
      </c>
      <c r="F1515" s="61">
        <v>741195</v>
      </c>
      <c r="G1515" s="63">
        <v>41706</v>
      </c>
      <c r="H1515" s="63">
        <v>41665</v>
      </c>
      <c r="I1515" s="60" t="s">
        <v>1075</v>
      </c>
      <c r="J1515" s="62">
        <v>-2679</v>
      </c>
      <c r="K1515" s="62">
        <v>-375.06</v>
      </c>
      <c r="L1515" s="64">
        <v>-3054.06</v>
      </c>
      <c r="M1515" s="82" t="str">
        <f t="shared" si="119"/>
        <v>DC</v>
      </c>
      <c r="P1515" s="75" t="e">
        <f>VLOOKUP(F1515,[1]!REGTEaflewerdatum,4,0)</f>
        <v>#N/A</v>
      </c>
      <c r="Q1515" s="91" t="e">
        <f t="shared" si="116"/>
        <v>#N/A</v>
      </c>
      <c r="T1515" s="94">
        <f t="shared" si="117"/>
        <v>41725</v>
      </c>
      <c r="U1515" s="80">
        <f t="shared" si="118"/>
        <v>19</v>
      </c>
      <c r="W1515" s="95">
        <f t="shared" si="120"/>
        <v>19</v>
      </c>
    </row>
    <row r="1516" spans="1:23" x14ac:dyDescent="0.5">
      <c r="A1516" s="105">
        <v>8170447469</v>
      </c>
      <c r="B1516" s="124"/>
      <c r="C1516" s="60" t="s">
        <v>10</v>
      </c>
      <c r="D1516" s="61">
        <v>16744</v>
      </c>
      <c r="E1516" s="139">
        <v>12705</v>
      </c>
      <c r="F1516" s="61">
        <v>3554</v>
      </c>
      <c r="G1516" s="63">
        <v>41706</v>
      </c>
      <c r="H1516" s="63">
        <v>41706</v>
      </c>
      <c r="I1516" s="60" t="s">
        <v>26</v>
      </c>
      <c r="J1516" s="62">
        <v>7899.51</v>
      </c>
      <c r="K1516" s="62">
        <v>769.35</v>
      </c>
      <c r="L1516" s="64">
        <v>8668.86</v>
      </c>
      <c r="M1516" s="82" t="str">
        <f t="shared" si="119"/>
        <v>DS</v>
      </c>
      <c r="N1516" s="82" t="s">
        <v>971</v>
      </c>
      <c r="P1516" s="75">
        <f>VLOOKUP(F1516,[1]!REGTEaflewerdatum,4,0)</f>
        <v>41706</v>
      </c>
      <c r="Q1516" s="91" t="str">
        <f t="shared" si="116"/>
        <v>ok</v>
      </c>
      <c r="T1516" s="94">
        <f t="shared" si="117"/>
        <v>41736</v>
      </c>
      <c r="U1516" s="80">
        <f t="shared" si="118"/>
        <v>30</v>
      </c>
      <c r="W1516" s="95">
        <f t="shared" si="120"/>
        <v>30</v>
      </c>
    </row>
    <row r="1517" spans="1:23" x14ac:dyDescent="0.5">
      <c r="A1517" s="105">
        <v>8170447469</v>
      </c>
      <c r="B1517" s="63"/>
      <c r="C1517" s="60" t="s">
        <v>15</v>
      </c>
      <c r="D1517" s="61">
        <v>16760</v>
      </c>
      <c r="E1517" s="139">
        <v>12754</v>
      </c>
      <c r="F1517" s="61">
        <v>3554</v>
      </c>
      <c r="G1517" s="63">
        <v>41706</v>
      </c>
      <c r="H1517" s="63">
        <v>41706</v>
      </c>
      <c r="I1517" s="60" t="s">
        <v>26</v>
      </c>
      <c r="J1517" s="62">
        <v>-23.5</v>
      </c>
      <c r="K1517" s="62">
        <v>-3.29</v>
      </c>
      <c r="L1517" s="64">
        <v>-26.79</v>
      </c>
      <c r="M1517" s="82" t="str">
        <f t="shared" si="119"/>
        <v>DS</v>
      </c>
      <c r="P1517" s="75">
        <f>VLOOKUP(F1517,[1]!REGTEaflewerdatum,4,0)</f>
        <v>41706</v>
      </c>
      <c r="Q1517" s="91" t="str">
        <f t="shared" si="116"/>
        <v>ok</v>
      </c>
      <c r="T1517" s="94">
        <f t="shared" si="117"/>
        <v>41736</v>
      </c>
      <c r="U1517" s="80">
        <f t="shared" si="118"/>
        <v>30</v>
      </c>
      <c r="W1517" s="95">
        <f t="shared" si="120"/>
        <v>30</v>
      </c>
    </row>
    <row r="1518" spans="1:23" x14ac:dyDescent="0.5">
      <c r="A1518" s="105" t="s">
        <v>441</v>
      </c>
      <c r="B1518" s="63">
        <v>41719</v>
      </c>
      <c r="C1518" s="60" t="s">
        <v>10</v>
      </c>
      <c r="D1518" s="61">
        <v>16761</v>
      </c>
      <c r="E1518" s="139">
        <v>12740</v>
      </c>
      <c r="F1518" s="61">
        <v>3556</v>
      </c>
      <c r="G1518" s="63">
        <v>41706</v>
      </c>
      <c r="H1518" s="63">
        <v>41706</v>
      </c>
      <c r="I1518" s="60" t="s">
        <v>1177</v>
      </c>
      <c r="J1518" s="62">
        <v>20953.43</v>
      </c>
      <c r="K1518" s="62">
        <v>2933.48</v>
      </c>
      <c r="L1518" s="64">
        <v>23886.91</v>
      </c>
      <c r="M1518" s="82" t="str">
        <f t="shared" si="119"/>
        <v>DS</v>
      </c>
      <c r="N1518" s="82" t="s">
        <v>971</v>
      </c>
      <c r="P1518" s="75">
        <f>VLOOKUP(F1518,[1]!REGTEaflewerdatum,4,0)</f>
        <v>41704</v>
      </c>
      <c r="Q1518" s="91">
        <f t="shared" si="116"/>
        <v>41706</v>
      </c>
      <c r="T1518" s="94">
        <f t="shared" si="117"/>
        <v>41736</v>
      </c>
      <c r="U1518" s="80">
        <f t="shared" si="118"/>
        <v>30</v>
      </c>
      <c r="W1518" s="95">
        <f t="shared" si="120"/>
        <v>41749</v>
      </c>
    </row>
    <row r="1519" spans="1:23" hidden="1" x14ac:dyDescent="0.5">
      <c r="A1519" s="105" t="s">
        <v>1308</v>
      </c>
      <c r="B1519" s="63"/>
      <c r="C1519" s="60" t="s">
        <v>10</v>
      </c>
      <c r="D1519" s="61">
        <v>16762</v>
      </c>
      <c r="E1519" s="139">
        <v>12739</v>
      </c>
      <c r="F1519" s="61">
        <v>3558</v>
      </c>
      <c r="G1519" s="63">
        <v>41706</v>
      </c>
      <c r="H1519" s="63">
        <v>41706</v>
      </c>
      <c r="I1519" s="60" t="s">
        <v>1123</v>
      </c>
      <c r="J1519" s="62">
        <v>225</v>
      </c>
      <c r="K1519" s="62">
        <v>0</v>
      </c>
      <c r="L1519" s="64">
        <v>225</v>
      </c>
      <c r="M1519" s="82" t="str">
        <f t="shared" si="119"/>
        <v>DI</v>
      </c>
      <c r="N1519" s="82" t="s">
        <v>971</v>
      </c>
      <c r="P1519" s="75">
        <f>VLOOKUP(F1519,[1]!REGTEaflewerdatum,4,0)</f>
        <v>41706</v>
      </c>
      <c r="Q1519" s="91" t="str">
        <f t="shared" si="116"/>
        <v>ok</v>
      </c>
      <c r="R1519" s="92" t="s">
        <v>327</v>
      </c>
      <c r="S1519" s="93">
        <v>41726</v>
      </c>
      <c r="T1519" s="94">
        <f t="shared" si="117"/>
        <v>41707</v>
      </c>
      <c r="U1519" s="80">
        <f t="shared" si="118"/>
        <v>1</v>
      </c>
      <c r="W1519" s="95">
        <f t="shared" si="120"/>
        <v>1</v>
      </c>
    </row>
    <row r="1520" spans="1:23" x14ac:dyDescent="0.5">
      <c r="A1520" s="105">
        <v>70335</v>
      </c>
      <c r="B1520" s="124"/>
      <c r="C1520" s="60" t="s">
        <v>10</v>
      </c>
      <c r="D1520" s="61">
        <v>16759</v>
      </c>
      <c r="E1520" s="139"/>
      <c r="F1520" s="61">
        <v>3513</v>
      </c>
      <c r="G1520" s="63">
        <v>41707</v>
      </c>
      <c r="H1520" s="63">
        <v>41707</v>
      </c>
      <c r="I1520" s="60" t="s">
        <v>1116</v>
      </c>
      <c r="J1520" s="62">
        <v>432</v>
      </c>
      <c r="K1520" s="62">
        <v>12.1</v>
      </c>
      <c r="L1520" s="64">
        <v>444.1</v>
      </c>
      <c r="M1520" s="82" t="str">
        <f t="shared" si="119"/>
        <v>DS</v>
      </c>
      <c r="N1520" s="82" t="s">
        <v>971</v>
      </c>
      <c r="P1520" s="75">
        <f>VLOOKUP(F1520,[1]!REGTEaflewerdatum,4,0)</f>
        <v>41704</v>
      </c>
      <c r="Q1520" s="91">
        <f t="shared" si="116"/>
        <v>41707</v>
      </c>
      <c r="T1520" s="94">
        <f t="shared" si="117"/>
        <v>41737</v>
      </c>
      <c r="U1520" s="80">
        <f t="shared" si="118"/>
        <v>30</v>
      </c>
      <c r="W1520" s="95">
        <f t="shared" si="120"/>
        <v>30</v>
      </c>
    </row>
    <row r="1521" spans="1:23" x14ac:dyDescent="0.5">
      <c r="A1521" s="105">
        <v>1210851347</v>
      </c>
      <c r="B1521" s="63">
        <v>41719</v>
      </c>
      <c r="C1521" s="60" t="s">
        <v>10</v>
      </c>
      <c r="D1521" s="61">
        <v>16768</v>
      </c>
      <c r="E1521" s="139">
        <v>12763</v>
      </c>
      <c r="F1521" s="61">
        <v>3543</v>
      </c>
      <c r="G1521" s="63">
        <v>41708</v>
      </c>
      <c r="H1521" s="63">
        <v>41708</v>
      </c>
      <c r="I1521" s="60" t="s">
        <v>1105</v>
      </c>
      <c r="J1521" s="62">
        <v>62192.12</v>
      </c>
      <c r="K1521" s="62">
        <v>8706.9</v>
      </c>
      <c r="L1521" s="64">
        <v>70899.02</v>
      </c>
      <c r="M1521" s="82" t="str">
        <f t="shared" si="119"/>
        <v>DS</v>
      </c>
      <c r="N1521" s="82" t="s">
        <v>971</v>
      </c>
      <c r="P1521" s="75">
        <f>VLOOKUP(F1521,[1]!REGTEaflewerdatum,4,0)</f>
        <v>41708</v>
      </c>
      <c r="Q1521" s="91" t="str">
        <f t="shared" si="116"/>
        <v>ok</v>
      </c>
      <c r="T1521" s="94">
        <f t="shared" si="117"/>
        <v>41738</v>
      </c>
      <c r="U1521" s="80">
        <f t="shared" si="118"/>
        <v>30</v>
      </c>
      <c r="W1521" s="95">
        <f t="shared" si="120"/>
        <v>41749</v>
      </c>
    </row>
    <row r="1522" spans="1:23" x14ac:dyDescent="0.5">
      <c r="A1522" s="105">
        <v>319482</v>
      </c>
      <c r="B1522" s="63">
        <v>41719</v>
      </c>
      <c r="C1522" s="60" t="s">
        <v>10</v>
      </c>
      <c r="D1522" s="61">
        <v>16766</v>
      </c>
      <c r="E1522" s="139">
        <v>12759</v>
      </c>
      <c r="F1522" s="61">
        <v>3511</v>
      </c>
      <c r="G1522" s="63">
        <v>41708</v>
      </c>
      <c r="H1522" s="63">
        <v>41708</v>
      </c>
      <c r="I1522" s="60" t="s">
        <v>1114</v>
      </c>
      <c r="J1522" s="62">
        <v>261.18</v>
      </c>
      <c r="K1522" s="62">
        <v>18.3</v>
      </c>
      <c r="L1522" s="64">
        <v>279.48</v>
      </c>
      <c r="M1522" s="82" t="str">
        <f t="shared" si="119"/>
        <v>DS</v>
      </c>
      <c r="N1522" s="82" t="s">
        <v>971</v>
      </c>
      <c r="P1522" s="75">
        <f>VLOOKUP(F1522,[1]!REGTEaflewerdatum,4,0)</f>
        <v>41704</v>
      </c>
      <c r="Q1522" s="91">
        <f t="shared" si="116"/>
        <v>41708</v>
      </c>
      <c r="T1522" s="94">
        <f t="shared" si="117"/>
        <v>41738</v>
      </c>
      <c r="U1522" s="80">
        <f t="shared" si="118"/>
        <v>30</v>
      </c>
      <c r="W1522" s="95">
        <f t="shared" si="120"/>
        <v>41749</v>
      </c>
    </row>
    <row r="1523" spans="1:23" hidden="1" x14ac:dyDescent="0.5">
      <c r="A1523" s="105">
        <v>765394</v>
      </c>
      <c r="B1523" s="63">
        <v>41712</v>
      </c>
      <c r="C1523" s="60" t="s">
        <v>10</v>
      </c>
      <c r="D1523" s="61">
        <v>16769</v>
      </c>
      <c r="E1523" s="139">
        <v>11781</v>
      </c>
      <c r="F1523" s="61">
        <v>3265</v>
      </c>
      <c r="G1523" s="63">
        <v>41708</v>
      </c>
      <c r="H1523" s="63">
        <v>41707</v>
      </c>
      <c r="I1523" s="60" t="s">
        <v>1075</v>
      </c>
      <c r="J1523" s="62">
        <v>31237.98</v>
      </c>
      <c r="K1523" s="62">
        <v>3798.62</v>
      </c>
      <c r="L1523" s="64">
        <v>35036.6</v>
      </c>
      <c r="M1523" s="82" t="str">
        <f t="shared" si="119"/>
        <v>DC</v>
      </c>
      <c r="N1523" s="82" t="s">
        <v>971</v>
      </c>
      <c r="P1523" s="75">
        <f>VLOOKUP(F1523,[1]!REGTEaflewerdatum,4,0)</f>
        <v>41708</v>
      </c>
      <c r="Q1523" s="91" t="str">
        <f t="shared" si="116"/>
        <v>ok</v>
      </c>
      <c r="T1523" s="94">
        <f t="shared" si="117"/>
        <v>41727</v>
      </c>
      <c r="U1523" s="80">
        <f t="shared" si="118"/>
        <v>19</v>
      </c>
      <c r="W1523" s="95">
        <f t="shared" si="120"/>
        <v>41731</v>
      </c>
    </row>
    <row r="1524" spans="1:23" hidden="1" x14ac:dyDescent="0.5">
      <c r="A1524" s="105">
        <v>765395</v>
      </c>
      <c r="B1524" s="63">
        <v>41712</v>
      </c>
      <c r="C1524" s="60" t="s">
        <v>10</v>
      </c>
      <c r="D1524" s="61">
        <v>16770</v>
      </c>
      <c r="E1524" s="139">
        <v>11789</v>
      </c>
      <c r="F1524" s="61">
        <v>3270</v>
      </c>
      <c r="G1524" s="63">
        <v>41708</v>
      </c>
      <c r="H1524" s="63">
        <v>41707</v>
      </c>
      <c r="I1524" s="60" t="s">
        <v>1075</v>
      </c>
      <c r="J1524" s="62">
        <v>2488.15</v>
      </c>
      <c r="K1524" s="62">
        <v>348.32</v>
      </c>
      <c r="L1524" s="64">
        <v>2836.47</v>
      </c>
      <c r="M1524" s="82" t="str">
        <f t="shared" si="119"/>
        <v>DC</v>
      </c>
      <c r="N1524" s="82" t="s">
        <v>971</v>
      </c>
      <c r="P1524" s="75">
        <f>VLOOKUP(F1524,[1]!REGTEaflewerdatum,4,0)</f>
        <v>41708</v>
      </c>
      <c r="Q1524" s="91" t="str">
        <f t="shared" si="116"/>
        <v>ok</v>
      </c>
      <c r="T1524" s="94">
        <f t="shared" si="117"/>
        <v>41727</v>
      </c>
      <c r="U1524" s="80">
        <f t="shared" si="118"/>
        <v>19</v>
      </c>
      <c r="W1524" s="95">
        <f t="shared" si="120"/>
        <v>41731</v>
      </c>
    </row>
    <row r="1525" spans="1:23" hidden="1" x14ac:dyDescent="0.5">
      <c r="A1525" s="105">
        <v>765396</v>
      </c>
      <c r="B1525" s="63">
        <v>41712</v>
      </c>
      <c r="C1525" s="60" t="s">
        <v>10</v>
      </c>
      <c r="D1525" s="61">
        <v>16771</v>
      </c>
      <c r="E1525" s="139">
        <v>11807</v>
      </c>
      <c r="F1525" s="61">
        <v>3278</v>
      </c>
      <c r="G1525" s="63">
        <v>41708</v>
      </c>
      <c r="H1525" s="63">
        <v>41707</v>
      </c>
      <c r="I1525" s="60" t="s">
        <v>1075</v>
      </c>
      <c r="J1525" s="62">
        <v>83091.41</v>
      </c>
      <c r="K1525" s="62">
        <v>7978.41</v>
      </c>
      <c r="L1525" s="64">
        <v>91069.82</v>
      </c>
      <c r="M1525" s="82" t="str">
        <f t="shared" si="119"/>
        <v>DC</v>
      </c>
      <c r="N1525" s="82" t="s">
        <v>971</v>
      </c>
      <c r="P1525" s="75">
        <f>VLOOKUP(F1525,[1]!REGTEaflewerdatum,4,0)</f>
        <v>41715</v>
      </c>
      <c r="Q1525" s="91">
        <f t="shared" si="116"/>
        <v>41708</v>
      </c>
      <c r="T1525" s="94">
        <f t="shared" si="117"/>
        <v>41727</v>
      </c>
      <c r="U1525" s="80">
        <f t="shared" si="118"/>
        <v>19</v>
      </c>
      <c r="W1525" s="95">
        <f t="shared" si="120"/>
        <v>41731</v>
      </c>
    </row>
    <row r="1526" spans="1:23" hidden="1" x14ac:dyDescent="0.5">
      <c r="A1526" s="105">
        <v>765396</v>
      </c>
      <c r="B1526" s="63"/>
      <c r="C1526" s="60" t="s">
        <v>15</v>
      </c>
      <c r="D1526" s="61">
        <v>16787</v>
      </c>
      <c r="E1526" s="139">
        <v>12786</v>
      </c>
      <c r="F1526" s="61">
        <v>3278</v>
      </c>
      <c r="G1526" s="63">
        <v>41708</v>
      </c>
      <c r="H1526" s="63">
        <v>41707</v>
      </c>
      <c r="I1526" s="60" t="s">
        <v>1075</v>
      </c>
      <c r="J1526" s="62">
        <v>-635.6</v>
      </c>
      <c r="K1526" s="62">
        <v>-6.06</v>
      </c>
      <c r="L1526" s="64">
        <v>-641.66</v>
      </c>
      <c r="M1526" s="82" t="str">
        <f t="shared" si="119"/>
        <v>DC</v>
      </c>
      <c r="P1526" s="75">
        <f>VLOOKUP(F1526,[1]!REGTEaflewerdatum,4,0)</f>
        <v>41715</v>
      </c>
      <c r="Q1526" s="91">
        <f t="shared" si="116"/>
        <v>41708</v>
      </c>
      <c r="T1526" s="94">
        <f t="shared" si="117"/>
        <v>41727</v>
      </c>
      <c r="U1526" s="80">
        <f t="shared" si="118"/>
        <v>19</v>
      </c>
      <c r="W1526" s="95">
        <f t="shared" si="120"/>
        <v>19</v>
      </c>
    </row>
    <row r="1527" spans="1:23" hidden="1" x14ac:dyDescent="0.5">
      <c r="A1527" s="105">
        <v>765397</v>
      </c>
      <c r="B1527" s="63">
        <v>41712</v>
      </c>
      <c r="C1527" s="60" t="s">
        <v>10</v>
      </c>
      <c r="D1527" s="61">
        <v>16772</v>
      </c>
      <c r="E1527" s="139">
        <v>12769</v>
      </c>
      <c r="F1527" s="61">
        <v>3549</v>
      </c>
      <c r="G1527" s="63">
        <v>41708</v>
      </c>
      <c r="H1527" s="63">
        <v>41707</v>
      </c>
      <c r="I1527" s="60" t="s">
        <v>1075</v>
      </c>
      <c r="J1527" s="62">
        <v>8610</v>
      </c>
      <c r="K1527" s="62">
        <v>0</v>
      </c>
      <c r="L1527" s="64">
        <v>8610</v>
      </c>
      <c r="M1527" s="82" t="str">
        <f t="shared" si="119"/>
        <v>DC</v>
      </c>
      <c r="N1527" s="82" t="s">
        <v>971</v>
      </c>
      <c r="P1527" s="75">
        <f>VLOOKUP(F1527,[1]!REGTEaflewerdatum,4,0)</f>
        <v>41704</v>
      </c>
      <c r="Q1527" s="91">
        <f t="shared" si="116"/>
        <v>41708</v>
      </c>
      <c r="T1527" s="94">
        <f t="shared" si="117"/>
        <v>41727</v>
      </c>
      <c r="U1527" s="80">
        <f t="shared" si="118"/>
        <v>19</v>
      </c>
      <c r="W1527" s="95">
        <f t="shared" si="120"/>
        <v>41731</v>
      </c>
    </row>
    <row r="1528" spans="1:23" hidden="1" x14ac:dyDescent="0.5">
      <c r="A1528" s="105">
        <v>765398</v>
      </c>
      <c r="B1528" s="63">
        <v>41712</v>
      </c>
      <c r="C1528" s="60" t="s">
        <v>10</v>
      </c>
      <c r="D1528" s="61">
        <v>16773</v>
      </c>
      <c r="E1528" s="139">
        <v>12677</v>
      </c>
      <c r="F1528" s="61">
        <v>3548</v>
      </c>
      <c r="G1528" s="63">
        <v>41708</v>
      </c>
      <c r="H1528" s="63">
        <v>41707</v>
      </c>
      <c r="I1528" s="60" t="s">
        <v>1075</v>
      </c>
      <c r="J1528" s="62">
        <v>10429.700000000001</v>
      </c>
      <c r="K1528" s="62">
        <v>1460.16</v>
      </c>
      <c r="L1528" s="64">
        <v>11889.86</v>
      </c>
      <c r="M1528" s="82" t="str">
        <f t="shared" si="119"/>
        <v>DC</v>
      </c>
      <c r="N1528" s="82" t="s">
        <v>971</v>
      </c>
      <c r="P1528" s="75">
        <f>VLOOKUP(F1528,[1]!REGTEaflewerdatum,4,0)</f>
        <v>41708</v>
      </c>
      <c r="Q1528" s="91" t="str">
        <f t="shared" si="116"/>
        <v>ok</v>
      </c>
      <c r="T1528" s="94">
        <f t="shared" si="117"/>
        <v>41727</v>
      </c>
      <c r="U1528" s="80">
        <f t="shared" si="118"/>
        <v>19</v>
      </c>
      <c r="W1528" s="95">
        <f t="shared" si="120"/>
        <v>41731</v>
      </c>
    </row>
    <row r="1529" spans="1:23" hidden="1" x14ac:dyDescent="0.5">
      <c r="A1529" s="105">
        <v>765398</v>
      </c>
      <c r="B1529" s="63"/>
      <c r="C1529" s="60" t="s">
        <v>15</v>
      </c>
      <c r="D1529" s="61">
        <v>16784</v>
      </c>
      <c r="E1529" s="139">
        <v>12780</v>
      </c>
      <c r="F1529" s="61">
        <v>3548</v>
      </c>
      <c r="G1529" s="63">
        <v>41708</v>
      </c>
      <c r="H1529" s="63">
        <v>41707</v>
      </c>
      <c r="I1529" s="60" t="s">
        <v>1075</v>
      </c>
      <c r="J1529" s="62">
        <v>-99.27</v>
      </c>
      <c r="K1529" s="62">
        <v>-13.9</v>
      </c>
      <c r="L1529" s="64">
        <v>-113.17</v>
      </c>
      <c r="M1529" s="82" t="str">
        <f t="shared" si="119"/>
        <v>DC</v>
      </c>
      <c r="P1529" s="75">
        <f>VLOOKUP(F1529,[1]!REGTEaflewerdatum,4,0)</f>
        <v>41708</v>
      </c>
      <c r="Q1529" s="91" t="str">
        <f t="shared" si="116"/>
        <v>ok</v>
      </c>
      <c r="T1529" s="94">
        <f t="shared" si="117"/>
        <v>41727</v>
      </c>
      <c r="U1529" s="80">
        <f t="shared" si="118"/>
        <v>19</v>
      </c>
      <c r="W1529" s="95">
        <f t="shared" si="120"/>
        <v>19</v>
      </c>
    </row>
    <row r="1530" spans="1:23" hidden="1" x14ac:dyDescent="0.5">
      <c r="A1530" s="105">
        <v>765399</v>
      </c>
      <c r="B1530" s="63">
        <v>41712</v>
      </c>
      <c r="C1530" s="60" t="s">
        <v>10</v>
      </c>
      <c r="D1530" s="61">
        <v>16774</v>
      </c>
      <c r="E1530" s="139">
        <v>12680</v>
      </c>
      <c r="F1530" s="61">
        <v>3546</v>
      </c>
      <c r="G1530" s="63">
        <v>41708</v>
      </c>
      <c r="H1530" s="63">
        <v>41707</v>
      </c>
      <c r="I1530" s="60" t="s">
        <v>1075</v>
      </c>
      <c r="J1530" s="62">
        <v>79406.179999999993</v>
      </c>
      <c r="K1530" s="62">
        <v>10401.91</v>
      </c>
      <c r="L1530" s="64">
        <v>89808.09</v>
      </c>
      <c r="M1530" s="82" t="str">
        <f t="shared" si="119"/>
        <v>DC</v>
      </c>
      <c r="N1530" s="82" t="s">
        <v>971</v>
      </c>
      <c r="P1530" s="75">
        <f>VLOOKUP(F1530,[1]!REGTEaflewerdatum,4,0)</f>
        <v>41708</v>
      </c>
      <c r="Q1530" s="91" t="str">
        <f t="shared" si="116"/>
        <v>ok</v>
      </c>
      <c r="T1530" s="94">
        <f t="shared" si="117"/>
        <v>41727</v>
      </c>
      <c r="U1530" s="80">
        <f t="shared" si="118"/>
        <v>19</v>
      </c>
      <c r="W1530" s="95">
        <f t="shared" si="120"/>
        <v>41731</v>
      </c>
    </row>
    <row r="1531" spans="1:23" hidden="1" x14ac:dyDescent="0.5">
      <c r="A1531" s="105">
        <v>765399</v>
      </c>
      <c r="B1531" s="63"/>
      <c r="C1531" s="60" t="s">
        <v>15</v>
      </c>
      <c r="D1531" s="61">
        <v>16785</v>
      </c>
      <c r="E1531" s="139">
        <v>12784</v>
      </c>
      <c r="F1531" s="61">
        <v>3546</v>
      </c>
      <c r="G1531" s="63">
        <v>41708</v>
      </c>
      <c r="H1531" s="63">
        <v>41707</v>
      </c>
      <c r="I1531" s="60" t="s">
        <v>1075</v>
      </c>
      <c r="J1531" s="62">
        <v>-348.75</v>
      </c>
      <c r="K1531" s="62">
        <v>-28.28</v>
      </c>
      <c r="L1531" s="64">
        <v>-377.03</v>
      </c>
      <c r="M1531" s="82" t="str">
        <f t="shared" si="119"/>
        <v>DC</v>
      </c>
      <c r="P1531" s="75">
        <f>VLOOKUP(F1531,[1]!REGTEaflewerdatum,4,0)</f>
        <v>41708</v>
      </c>
      <c r="Q1531" s="91" t="str">
        <f t="shared" si="116"/>
        <v>ok</v>
      </c>
      <c r="T1531" s="94">
        <f t="shared" si="117"/>
        <v>41727</v>
      </c>
      <c r="U1531" s="80">
        <f t="shared" si="118"/>
        <v>19</v>
      </c>
      <c r="W1531" s="95">
        <f t="shared" si="120"/>
        <v>19</v>
      </c>
    </row>
    <row r="1532" spans="1:23" hidden="1" x14ac:dyDescent="0.5">
      <c r="A1532" s="105">
        <v>765400</v>
      </c>
      <c r="B1532" s="63">
        <v>41712</v>
      </c>
      <c r="C1532" s="60" t="s">
        <v>10</v>
      </c>
      <c r="D1532" s="61">
        <v>16775</v>
      </c>
      <c r="E1532" s="139">
        <v>12770</v>
      </c>
      <c r="F1532" s="61">
        <v>3265</v>
      </c>
      <c r="G1532" s="63">
        <v>41708</v>
      </c>
      <c r="H1532" s="63">
        <v>41707</v>
      </c>
      <c r="I1532" s="60" t="s">
        <v>1075</v>
      </c>
      <c r="J1532" s="62">
        <v>9149.27</v>
      </c>
      <c r="K1532" s="62">
        <v>919.38</v>
      </c>
      <c r="L1532" s="64">
        <v>10068.65</v>
      </c>
      <c r="M1532" s="82" t="str">
        <f t="shared" si="119"/>
        <v>DC</v>
      </c>
      <c r="N1532" s="82" t="s">
        <v>971</v>
      </c>
      <c r="P1532" s="75">
        <f>VLOOKUP(F1532,[1]!REGTEaflewerdatum,4,0)</f>
        <v>41708</v>
      </c>
      <c r="Q1532" s="91" t="str">
        <f t="shared" si="116"/>
        <v>ok</v>
      </c>
      <c r="T1532" s="94">
        <f t="shared" si="117"/>
        <v>41727</v>
      </c>
      <c r="U1532" s="80">
        <f t="shared" si="118"/>
        <v>19</v>
      </c>
      <c r="W1532" s="95">
        <f t="shared" si="120"/>
        <v>41731</v>
      </c>
    </row>
    <row r="1533" spans="1:23" hidden="1" x14ac:dyDescent="0.5">
      <c r="A1533" s="105">
        <v>765401</v>
      </c>
      <c r="B1533" s="63">
        <v>41712</v>
      </c>
      <c r="C1533" s="60" t="s">
        <v>10</v>
      </c>
      <c r="D1533" s="61">
        <v>16776</v>
      </c>
      <c r="E1533" s="139">
        <v>12771</v>
      </c>
      <c r="F1533" s="61">
        <v>3266</v>
      </c>
      <c r="G1533" s="63">
        <v>41708</v>
      </c>
      <c r="H1533" s="63">
        <v>41707</v>
      </c>
      <c r="I1533" s="60" t="s">
        <v>1075</v>
      </c>
      <c r="J1533" s="62">
        <v>5722.86</v>
      </c>
      <c r="K1533" s="62">
        <v>801.2</v>
      </c>
      <c r="L1533" s="64">
        <v>6524.06</v>
      </c>
      <c r="M1533" s="82" t="str">
        <f t="shared" si="119"/>
        <v>DC</v>
      </c>
      <c r="N1533" s="82" t="s">
        <v>971</v>
      </c>
      <c r="P1533" s="75">
        <f>VLOOKUP(F1533,[1]!REGTEaflewerdatum,4,0)</f>
        <v>41666</v>
      </c>
      <c r="Q1533" s="91">
        <f t="shared" ref="Q1533:Q1596" si="121">IF(P1533=G1533,"ok",G1533)</f>
        <v>41708</v>
      </c>
      <c r="T1533" s="94">
        <f t="shared" si="117"/>
        <v>41727</v>
      </c>
      <c r="U1533" s="80">
        <f t="shared" si="118"/>
        <v>19</v>
      </c>
      <c r="W1533" s="95">
        <f t="shared" si="120"/>
        <v>41731</v>
      </c>
    </row>
    <row r="1534" spans="1:23" hidden="1" x14ac:dyDescent="0.5">
      <c r="A1534" s="105">
        <v>765402</v>
      </c>
      <c r="B1534" s="63">
        <v>41712</v>
      </c>
      <c r="C1534" s="60" t="s">
        <v>10</v>
      </c>
      <c r="D1534" s="61">
        <v>16777</v>
      </c>
      <c r="E1534" s="139">
        <v>12772</v>
      </c>
      <c r="F1534" s="61">
        <v>3540</v>
      </c>
      <c r="G1534" s="63">
        <v>41708</v>
      </c>
      <c r="H1534" s="63">
        <v>41707</v>
      </c>
      <c r="I1534" s="60" t="s">
        <v>1075</v>
      </c>
      <c r="J1534" s="62">
        <v>32110.5</v>
      </c>
      <c r="K1534" s="62">
        <v>4495.47</v>
      </c>
      <c r="L1534" s="64">
        <v>36605.97</v>
      </c>
      <c r="M1534" s="82" t="str">
        <f t="shared" si="119"/>
        <v>DC</v>
      </c>
      <c r="N1534" s="82" t="s">
        <v>971</v>
      </c>
      <c r="P1534" s="75">
        <f>VLOOKUP(F1534,[1]!REGTEaflewerdatum,4,0)</f>
        <v>41708</v>
      </c>
      <c r="Q1534" s="91" t="str">
        <f t="shared" si="121"/>
        <v>ok</v>
      </c>
      <c r="T1534" s="94">
        <f t="shared" ref="T1534:T1597" si="122">G1534+U1534</f>
        <v>41727</v>
      </c>
      <c r="U1534" s="80">
        <f t="shared" ref="U1534:U1597" si="123">VLOOKUP(I1534,verskaffersterme,2,0)</f>
        <v>19</v>
      </c>
      <c r="W1534" s="95">
        <f t="shared" si="120"/>
        <v>41731</v>
      </c>
    </row>
    <row r="1535" spans="1:23" hidden="1" x14ac:dyDescent="0.5">
      <c r="A1535" s="105">
        <v>765403</v>
      </c>
      <c r="B1535" s="63">
        <v>41712</v>
      </c>
      <c r="C1535" s="60" t="s">
        <v>10</v>
      </c>
      <c r="D1535" s="61">
        <v>16778</v>
      </c>
      <c r="E1535" s="139">
        <v>12773</v>
      </c>
      <c r="F1535" s="61">
        <v>3540</v>
      </c>
      <c r="G1535" s="63">
        <v>41708</v>
      </c>
      <c r="H1535" s="63">
        <v>41707</v>
      </c>
      <c r="I1535" s="60" t="s">
        <v>1075</v>
      </c>
      <c r="J1535" s="62">
        <v>32110.5</v>
      </c>
      <c r="K1535" s="62">
        <v>4495.47</v>
      </c>
      <c r="L1535" s="64">
        <v>36605.97</v>
      </c>
      <c r="M1535" s="82" t="str">
        <f t="shared" si="119"/>
        <v>DC</v>
      </c>
      <c r="N1535" s="82" t="s">
        <v>971</v>
      </c>
      <c r="P1535" s="75">
        <f>VLOOKUP(F1535,[1]!REGTEaflewerdatum,4,0)</f>
        <v>41708</v>
      </c>
      <c r="Q1535" s="91" t="str">
        <f t="shared" si="121"/>
        <v>ok</v>
      </c>
      <c r="T1535" s="94">
        <f t="shared" si="122"/>
        <v>41727</v>
      </c>
      <c r="U1535" s="80">
        <f t="shared" si="123"/>
        <v>19</v>
      </c>
      <c r="W1535" s="95">
        <f t="shared" si="120"/>
        <v>41731</v>
      </c>
    </row>
    <row r="1536" spans="1:23" hidden="1" x14ac:dyDescent="0.5">
      <c r="A1536" s="105">
        <v>765404</v>
      </c>
      <c r="B1536" s="63">
        <v>41712</v>
      </c>
      <c r="C1536" s="60" t="s">
        <v>10</v>
      </c>
      <c r="D1536" s="61">
        <v>16779</v>
      </c>
      <c r="E1536" s="139">
        <v>12674</v>
      </c>
      <c r="F1536" s="61">
        <v>3544</v>
      </c>
      <c r="G1536" s="63">
        <v>41708</v>
      </c>
      <c r="H1536" s="63">
        <v>41707</v>
      </c>
      <c r="I1536" s="60" t="s">
        <v>1075</v>
      </c>
      <c r="J1536" s="62">
        <v>17424.18</v>
      </c>
      <c r="K1536" s="62">
        <v>2439.39</v>
      </c>
      <c r="L1536" s="64">
        <v>19863.57</v>
      </c>
      <c r="M1536" s="82" t="str">
        <f t="shared" si="119"/>
        <v>DC</v>
      </c>
      <c r="N1536" s="82" t="s">
        <v>971</v>
      </c>
      <c r="P1536" s="75">
        <f>VLOOKUP(F1536,[1]!REGTEaflewerdatum,4,0)</f>
        <v>41708</v>
      </c>
      <c r="Q1536" s="91" t="str">
        <f t="shared" si="121"/>
        <v>ok</v>
      </c>
      <c r="T1536" s="94">
        <f t="shared" si="122"/>
        <v>41727</v>
      </c>
      <c r="U1536" s="80">
        <f t="shared" si="123"/>
        <v>19</v>
      </c>
      <c r="W1536" s="95">
        <f t="shared" si="120"/>
        <v>41731</v>
      </c>
    </row>
    <row r="1537" spans="1:23" hidden="1" x14ac:dyDescent="0.5">
      <c r="A1537" s="105">
        <v>765405</v>
      </c>
      <c r="B1537" s="63">
        <v>41712</v>
      </c>
      <c r="C1537" s="60" t="s">
        <v>10</v>
      </c>
      <c r="D1537" s="61">
        <v>16780</v>
      </c>
      <c r="E1537" s="139">
        <v>12675</v>
      </c>
      <c r="F1537" s="61">
        <v>3545</v>
      </c>
      <c r="G1537" s="63">
        <v>41708</v>
      </c>
      <c r="H1537" s="63">
        <v>41707</v>
      </c>
      <c r="I1537" s="60" t="s">
        <v>1075</v>
      </c>
      <c r="J1537" s="62">
        <v>3400.97</v>
      </c>
      <c r="K1537" s="62">
        <v>0</v>
      </c>
      <c r="L1537" s="64">
        <v>3400.97</v>
      </c>
      <c r="M1537" s="82" t="str">
        <f t="shared" si="119"/>
        <v>DC</v>
      </c>
      <c r="N1537" s="82" t="s">
        <v>971</v>
      </c>
      <c r="P1537" s="75">
        <f>VLOOKUP(F1537,[1]!REGTEaflewerdatum,4,0)</f>
        <v>41708</v>
      </c>
      <c r="Q1537" s="91" t="str">
        <f t="shared" si="121"/>
        <v>ok</v>
      </c>
      <c r="T1537" s="94">
        <f t="shared" si="122"/>
        <v>41727</v>
      </c>
      <c r="U1537" s="80">
        <f t="shared" si="123"/>
        <v>19</v>
      </c>
      <c r="W1537" s="95">
        <f t="shared" si="120"/>
        <v>41731</v>
      </c>
    </row>
    <row r="1538" spans="1:23" hidden="1" x14ac:dyDescent="0.5">
      <c r="A1538" s="105">
        <v>765406</v>
      </c>
      <c r="B1538" s="63">
        <v>41712</v>
      </c>
      <c r="C1538" s="60" t="s">
        <v>10</v>
      </c>
      <c r="D1538" s="61">
        <v>16781</v>
      </c>
      <c r="E1538" s="139">
        <v>12774</v>
      </c>
      <c r="F1538" s="61">
        <v>3544</v>
      </c>
      <c r="G1538" s="63">
        <v>41708</v>
      </c>
      <c r="H1538" s="63">
        <v>41707</v>
      </c>
      <c r="I1538" s="60" t="s">
        <v>1075</v>
      </c>
      <c r="J1538" s="62">
        <v>4429.68</v>
      </c>
      <c r="K1538" s="62">
        <v>398.26</v>
      </c>
      <c r="L1538" s="64">
        <v>4827.9399999999996</v>
      </c>
      <c r="M1538" s="82" t="str">
        <f t="shared" ref="M1538:M1601" si="124">VLOOKUP(I1538,KODE,3,0)</f>
        <v>DC</v>
      </c>
      <c r="N1538" s="82" t="s">
        <v>971</v>
      </c>
      <c r="P1538" s="75">
        <f>VLOOKUP(F1538,[1]!REGTEaflewerdatum,4,0)</f>
        <v>41708</v>
      </c>
      <c r="Q1538" s="91" t="str">
        <f t="shared" si="121"/>
        <v>ok</v>
      </c>
      <c r="T1538" s="94">
        <f t="shared" si="122"/>
        <v>41727</v>
      </c>
      <c r="U1538" s="80">
        <f t="shared" si="123"/>
        <v>19</v>
      </c>
      <c r="W1538" s="95">
        <f t="shared" si="120"/>
        <v>41731</v>
      </c>
    </row>
    <row r="1539" spans="1:23" hidden="1" x14ac:dyDescent="0.5">
      <c r="A1539" s="105">
        <v>765407</v>
      </c>
      <c r="B1539" s="63">
        <v>41712</v>
      </c>
      <c r="C1539" s="60" t="s">
        <v>10</v>
      </c>
      <c r="D1539" s="61">
        <v>16782</v>
      </c>
      <c r="E1539" s="139">
        <v>12775</v>
      </c>
      <c r="F1539" s="61">
        <v>3545</v>
      </c>
      <c r="G1539" s="63">
        <v>41708</v>
      </c>
      <c r="H1539" s="63">
        <v>41707</v>
      </c>
      <c r="I1539" s="60" t="s">
        <v>1075</v>
      </c>
      <c r="J1539" s="62">
        <v>8794.83</v>
      </c>
      <c r="K1539" s="62">
        <v>0</v>
      </c>
      <c r="L1539" s="64">
        <v>8794.83</v>
      </c>
      <c r="M1539" s="82" t="str">
        <f t="shared" si="124"/>
        <v>DC</v>
      </c>
      <c r="N1539" s="82" t="s">
        <v>971</v>
      </c>
      <c r="P1539" s="75">
        <f>VLOOKUP(F1539,[1]!REGTEaflewerdatum,4,0)</f>
        <v>41708</v>
      </c>
      <c r="Q1539" s="91" t="str">
        <f t="shared" si="121"/>
        <v>ok</v>
      </c>
      <c r="T1539" s="94">
        <f t="shared" si="122"/>
        <v>41727</v>
      </c>
      <c r="U1539" s="80">
        <f t="shared" si="123"/>
        <v>19</v>
      </c>
      <c r="W1539" s="95">
        <f t="shared" ref="W1539:W1602" si="125">B1539+U1539</f>
        <v>41731</v>
      </c>
    </row>
    <row r="1540" spans="1:23" hidden="1" x14ac:dyDescent="0.5">
      <c r="A1540" s="105">
        <v>765407</v>
      </c>
      <c r="B1540" s="63"/>
      <c r="C1540" s="60" t="s">
        <v>15</v>
      </c>
      <c r="D1540" s="61">
        <v>16786</v>
      </c>
      <c r="E1540" s="139">
        <v>12785</v>
      </c>
      <c r="F1540" s="61">
        <v>3545</v>
      </c>
      <c r="G1540" s="63">
        <v>41708</v>
      </c>
      <c r="H1540" s="63">
        <v>41707</v>
      </c>
      <c r="I1540" s="60" t="s">
        <v>1075</v>
      </c>
      <c r="J1540" s="62">
        <v>-747.3</v>
      </c>
      <c r="K1540" s="62">
        <v>0</v>
      </c>
      <c r="L1540" s="64">
        <v>-747.3</v>
      </c>
      <c r="M1540" s="82" t="str">
        <f t="shared" si="124"/>
        <v>DC</v>
      </c>
      <c r="P1540" s="75">
        <f>VLOOKUP(F1540,[1]!REGTEaflewerdatum,4,0)</f>
        <v>41708</v>
      </c>
      <c r="Q1540" s="91" t="str">
        <f t="shared" si="121"/>
        <v>ok</v>
      </c>
      <c r="T1540" s="94">
        <f t="shared" si="122"/>
        <v>41727</v>
      </c>
      <c r="U1540" s="80">
        <f t="shared" si="123"/>
        <v>19</v>
      </c>
      <c r="W1540" s="95">
        <f t="shared" si="125"/>
        <v>19</v>
      </c>
    </row>
    <row r="1541" spans="1:23" hidden="1" x14ac:dyDescent="0.5">
      <c r="A1541" s="105">
        <v>765408</v>
      </c>
      <c r="B1541" s="63">
        <v>41712</v>
      </c>
      <c r="C1541" s="60" t="s">
        <v>10</v>
      </c>
      <c r="D1541" s="61">
        <v>16783</v>
      </c>
      <c r="E1541" s="139">
        <v>12776</v>
      </c>
      <c r="F1541" s="61">
        <v>2713</v>
      </c>
      <c r="G1541" s="63">
        <v>41708</v>
      </c>
      <c r="H1541" s="63">
        <v>41707</v>
      </c>
      <c r="I1541" s="60" t="s">
        <v>1075</v>
      </c>
      <c r="J1541" s="62">
        <v>2679</v>
      </c>
      <c r="K1541" s="62">
        <v>375.06</v>
      </c>
      <c r="L1541" s="64">
        <v>3054.06</v>
      </c>
      <c r="M1541" s="82" t="str">
        <f t="shared" si="124"/>
        <v>DC</v>
      </c>
      <c r="N1541" s="82" t="s">
        <v>971</v>
      </c>
      <c r="P1541" s="75">
        <f>VLOOKUP(F1541,[1]!REGTEaflewerdatum,4,0)</f>
        <v>41579</v>
      </c>
      <c r="Q1541" s="91">
        <f t="shared" si="121"/>
        <v>41708</v>
      </c>
      <c r="T1541" s="94">
        <f t="shared" si="122"/>
        <v>41727</v>
      </c>
      <c r="U1541" s="80">
        <f t="shared" si="123"/>
        <v>19</v>
      </c>
      <c r="W1541" s="95">
        <f t="shared" si="125"/>
        <v>41731</v>
      </c>
    </row>
    <row r="1542" spans="1:23" x14ac:dyDescent="0.5">
      <c r="A1542" s="105" t="s">
        <v>1309</v>
      </c>
      <c r="B1542" s="124"/>
      <c r="C1542" s="60" t="s">
        <v>10</v>
      </c>
      <c r="D1542" s="61">
        <v>16789</v>
      </c>
      <c r="E1542" s="139">
        <v>12800</v>
      </c>
      <c r="F1542" s="61">
        <v>3559</v>
      </c>
      <c r="G1542" s="63">
        <v>41708</v>
      </c>
      <c r="H1542" s="63">
        <v>41708</v>
      </c>
      <c r="I1542" s="60" t="s">
        <v>26</v>
      </c>
      <c r="J1542" s="62">
        <v>5881.97</v>
      </c>
      <c r="K1542" s="62">
        <v>698.18</v>
      </c>
      <c r="L1542" s="64">
        <v>6580.15</v>
      </c>
      <c r="M1542" s="82" t="str">
        <f t="shared" si="124"/>
        <v>DS</v>
      </c>
      <c r="N1542" s="82" t="s">
        <v>971</v>
      </c>
      <c r="P1542" s="75">
        <f>VLOOKUP(F1542,[1]!REGTEaflewerdatum,4,0)</f>
        <v>41709</v>
      </c>
      <c r="Q1542" s="91">
        <f t="shared" si="121"/>
        <v>41708</v>
      </c>
      <c r="T1542" s="94">
        <f t="shared" si="122"/>
        <v>41738</v>
      </c>
      <c r="U1542" s="80">
        <f t="shared" si="123"/>
        <v>30</v>
      </c>
      <c r="W1542" s="95">
        <f t="shared" si="125"/>
        <v>30</v>
      </c>
    </row>
    <row r="1543" spans="1:23" x14ac:dyDescent="0.5">
      <c r="A1543" s="105">
        <v>8170451837</v>
      </c>
      <c r="B1543" s="63"/>
      <c r="C1543" s="60" t="s">
        <v>15</v>
      </c>
      <c r="D1543" s="61">
        <v>16792</v>
      </c>
      <c r="E1543" s="139">
        <v>12805</v>
      </c>
      <c r="F1543" s="61">
        <v>3559</v>
      </c>
      <c r="G1543" s="63">
        <v>41708</v>
      </c>
      <c r="H1543" s="63">
        <v>41708</v>
      </c>
      <c r="I1543" s="60" t="s">
        <v>26</v>
      </c>
      <c r="J1543" s="62">
        <v>-48.1</v>
      </c>
      <c r="K1543" s="62">
        <v>-6.73</v>
      </c>
      <c r="L1543" s="64">
        <v>-54.83</v>
      </c>
      <c r="M1543" s="82" t="str">
        <f t="shared" si="124"/>
        <v>DS</v>
      </c>
      <c r="P1543" s="75">
        <f>VLOOKUP(F1543,[1]!REGTEaflewerdatum,4,0)</f>
        <v>41709</v>
      </c>
      <c r="Q1543" s="91">
        <f t="shared" si="121"/>
        <v>41708</v>
      </c>
      <c r="T1543" s="94">
        <f t="shared" si="122"/>
        <v>41738</v>
      </c>
      <c r="U1543" s="80">
        <f t="shared" si="123"/>
        <v>30</v>
      </c>
      <c r="W1543" s="95">
        <f t="shared" si="125"/>
        <v>30</v>
      </c>
    </row>
    <row r="1544" spans="1:23" hidden="1" x14ac:dyDescent="0.5">
      <c r="A1544" s="105" t="s">
        <v>1310</v>
      </c>
      <c r="B1544" s="63"/>
      <c r="C1544" s="60" t="s">
        <v>10</v>
      </c>
      <c r="D1544" s="61">
        <v>16765</v>
      </c>
      <c r="E1544" s="139">
        <v>12758</v>
      </c>
      <c r="F1544" s="61">
        <v>3564</v>
      </c>
      <c r="G1544" s="63">
        <v>41708</v>
      </c>
      <c r="H1544" s="63">
        <v>41708</v>
      </c>
      <c r="I1544" s="60" t="s">
        <v>1121</v>
      </c>
      <c r="J1544" s="62">
        <v>2143.3000000000002</v>
      </c>
      <c r="K1544" s="62">
        <v>0</v>
      </c>
      <c r="L1544" s="64">
        <v>2143.3000000000002</v>
      </c>
      <c r="M1544" s="82" t="str">
        <f t="shared" si="124"/>
        <v>DI</v>
      </c>
      <c r="N1544" s="82" t="s">
        <v>971</v>
      </c>
      <c r="P1544" s="75">
        <f>VLOOKUP(F1544,[1]!REGTEaflewerdatum,4,0)</f>
        <v>41708</v>
      </c>
      <c r="Q1544" s="91" t="str">
        <f t="shared" si="121"/>
        <v>ok</v>
      </c>
      <c r="R1544" s="92" t="s">
        <v>329</v>
      </c>
      <c r="S1544" s="93">
        <f>G1544</f>
        <v>41708</v>
      </c>
      <c r="T1544" s="94">
        <f t="shared" si="122"/>
        <v>41715</v>
      </c>
      <c r="U1544" s="80">
        <f t="shared" si="123"/>
        <v>7</v>
      </c>
      <c r="W1544" s="95">
        <f t="shared" si="125"/>
        <v>7</v>
      </c>
    </row>
    <row r="1545" spans="1:23" hidden="1" x14ac:dyDescent="0.5">
      <c r="A1545" s="105" t="s">
        <v>448</v>
      </c>
      <c r="B1545" s="63"/>
      <c r="C1545" s="60" t="s">
        <v>10</v>
      </c>
      <c r="D1545" s="61">
        <v>16767</v>
      </c>
      <c r="E1545" s="139">
        <v>12761</v>
      </c>
      <c r="F1545" s="61">
        <v>3557</v>
      </c>
      <c r="G1545" s="63">
        <v>41708</v>
      </c>
      <c r="H1545" s="63">
        <v>41708</v>
      </c>
      <c r="I1545" s="60" t="s">
        <v>1156</v>
      </c>
      <c r="J1545" s="62">
        <v>4971.49</v>
      </c>
      <c r="K1545" s="62">
        <v>696.01</v>
      </c>
      <c r="L1545" s="64">
        <v>5667.5</v>
      </c>
      <c r="M1545" s="82" t="str">
        <f t="shared" si="124"/>
        <v>DI</v>
      </c>
      <c r="N1545" s="82" t="s">
        <v>971</v>
      </c>
      <c r="P1545" s="75">
        <f>VLOOKUP(F1545,[1]!REGTEaflewerdatum,4,0)</f>
        <v>41708</v>
      </c>
      <c r="Q1545" s="91" t="str">
        <f t="shared" si="121"/>
        <v>ok</v>
      </c>
      <c r="R1545" s="92" t="s">
        <v>327</v>
      </c>
      <c r="S1545" s="93">
        <v>41717</v>
      </c>
      <c r="T1545" s="94">
        <f t="shared" si="122"/>
        <v>41710</v>
      </c>
      <c r="U1545" s="80">
        <f t="shared" si="123"/>
        <v>2</v>
      </c>
      <c r="W1545" s="95">
        <f t="shared" si="125"/>
        <v>2</v>
      </c>
    </row>
    <row r="1546" spans="1:23" hidden="1" x14ac:dyDescent="0.5">
      <c r="A1546" s="105" t="s">
        <v>455</v>
      </c>
      <c r="B1546" s="63"/>
      <c r="C1546" s="60" t="s">
        <v>10</v>
      </c>
      <c r="D1546" s="61">
        <v>16764</v>
      </c>
      <c r="E1546" s="139">
        <v>12757</v>
      </c>
      <c r="F1546" s="61">
        <v>3565</v>
      </c>
      <c r="G1546" s="63">
        <v>41708</v>
      </c>
      <c r="H1546" s="63">
        <v>41677</v>
      </c>
      <c r="I1546" s="60" t="s">
        <v>1160</v>
      </c>
      <c r="J1546" s="62">
        <v>700</v>
      </c>
      <c r="K1546" s="62">
        <v>0</v>
      </c>
      <c r="L1546" s="64">
        <v>700</v>
      </c>
      <c r="M1546" s="82" t="str">
        <f t="shared" si="124"/>
        <v>DI</v>
      </c>
      <c r="N1546" s="82" t="s">
        <v>971</v>
      </c>
      <c r="P1546" s="75">
        <f>VLOOKUP(F1546,[1]!REGTEaflewerdatum,4,0)</f>
        <v>41708</v>
      </c>
      <c r="Q1546" s="91" t="str">
        <f t="shared" si="121"/>
        <v>ok</v>
      </c>
      <c r="R1546" s="92" t="s">
        <v>327</v>
      </c>
      <c r="S1546" s="93">
        <f>G1546+7</f>
        <v>41715</v>
      </c>
      <c r="T1546" s="94">
        <f t="shared" si="122"/>
        <v>41709</v>
      </c>
      <c r="U1546" s="80">
        <f t="shared" si="123"/>
        <v>1</v>
      </c>
      <c r="W1546" s="95">
        <f t="shared" si="125"/>
        <v>1</v>
      </c>
    </row>
    <row r="1547" spans="1:23" x14ac:dyDescent="0.5">
      <c r="A1547" s="105">
        <v>11914863</v>
      </c>
      <c r="B1547" s="124"/>
      <c r="C1547" s="60" t="s">
        <v>10</v>
      </c>
      <c r="D1547" s="61">
        <v>16788</v>
      </c>
      <c r="E1547" s="139">
        <v>12798</v>
      </c>
      <c r="F1547" s="61">
        <v>3562</v>
      </c>
      <c r="G1547" s="63">
        <v>41709</v>
      </c>
      <c r="H1547" s="63">
        <v>41708</v>
      </c>
      <c r="I1547" s="60" t="s">
        <v>1113</v>
      </c>
      <c r="J1547" s="62">
        <v>8926.5499999999993</v>
      </c>
      <c r="K1547" s="62">
        <v>410.51</v>
      </c>
      <c r="L1547" s="64">
        <v>9337.06</v>
      </c>
      <c r="M1547" s="82" t="str">
        <f t="shared" si="124"/>
        <v>DS</v>
      </c>
      <c r="N1547" s="82" t="s">
        <v>971</v>
      </c>
      <c r="P1547" s="75">
        <f>VLOOKUP(F1547,[1]!REGTEaflewerdatum,4,0)</f>
        <v>41709</v>
      </c>
      <c r="Q1547" s="91" t="str">
        <f t="shared" si="121"/>
        <v>ok</v>
      </c>
      <c r="T1547" s="94">
        <f t="shared" si="122"/>
        <v>41739</v>
      </c>
      <c r="U1547" s="80">
        <f t="shared" si="123"/>
        <v>30</v>
      </c>
      <c r="W1547" s="95">
        <f t="shared" si="125"/>
        <v>30</v>
      </c>
    </row>
    <row r="1548" spans="1:23" x14ac:dyDescent="0.5">
      <c r="A1548" s="105" t="s">
        <v>447</v>
      </c>
      <c r="B1548" s="63">
        <v>41712</v>
      </c>
      <c r="C1548" s="60" t="s">
        <v>10</v>
      </c>
      <c r="D1548" s="61">
        <v>16790</v>
      </c>
      <c r="E1548" s="139">
        <v>12765</v>
      </c>
      <c r="F1548" s="61">
        <v>3567</v>
      </c>
      <c r="G1548" s="63">
        <v>41709</v>
      </c>
      <c r="H1548" s="63">
        <v>41709</v>
      </c>
      <c r="I1548" s="60" t="s">
        <v>1162</v>
      </c>
      <c r="J1548" s="62">
        <v>12750.5</v>
      </c>
      <c r="K1548" s="62">
        <v>1785.07</v>
      </c>
      <c r="L1548" s="64">
        <v>14535.57</v>
      </c>
      <c r="M1548" s="82" t="str">
        <f t="shared" si="124"/>
        <v>DS</v>
      </c>
      <c r="N1548" s="82" t="s">
        <v>971</v>
      </c>
      <c r="P1548" s="75">
        <f>VLOOKUP(F1548,[1]!REGTEaflewerdatum,4,0)</f>
        <v>41708</v>
      </c>
      <c r="Q1548" s="91">
        <f t="shared" si="121"/>
        <v>41709</v>
      </c>
      <c r="T1548" s="94">
        <f t="shared" si="122"/>
        <v>41739</v>
      </c>
      <c r="U1548" s="80">
        <f t="shared" si="123"/>
        <v>30</v>
      </c>
      <c r="W1548" s="95">
        <f t="shared" si="125"/>
        <v>41742</v>
      </c>
    </row>
    <row r="1549" spans="1:23" x14ac:dyDescent="0.5">
      <c r="A1549" s="105" t="s">
        <v>447</v>
      </c>
      <c r="B1549" s="63"/>
      <c r="C1549" s="60" t="s">
        <v>15</v>
      </c>
      <c r="D1549" s="61">
        <v>16791</v>
      </c>
      <c r="E1549" s="139">
        <v>12804</v>
      </c>
      <c r="F1549" s="61">
        <v>3567</v>
      </c>
      <c r="G1549" s="63">
        <v>41709</v>
      </c>
      <c r="H1549" s="63">
        <v>41709</v>
      </c>
      <c r="I1549" s="60" t="s">
        <v>1162</v>
      </c>
      <c r="J1549" s="62">
        <v>-21.48</v>
      </c>
      <c r="K1549" s="62">
        <v>-3.01</v>
      </c>
      <c r="L1549" s="64">
        <v>-24.49</v>
      </c>
      <c r="M1549" s="82" t="str">
        <f t="shared" si="124"/>
        <v>DS</v>
      </c>
      <c r="P1549" s="75">
        <f>VLOOKUP(F1549,[1]!REGTEaflewerdatum,4,0)</f>
        <v>41708</v>
      </c>
      <c r="Q1549" s="91">
        <f t="shared" si="121"/>
        <v>41709</v>
      </c>
      <c r="T1549" s="94">
        <f t="shared" si="122"/>
        <v>41739</v>
      </c>
      <c r="U1549" s="80">
        <f t="shared" si="123"/>
        <v>30</v>
      </c>
      <c r="W1549" s="95">
        <f t="shared" si="125"/>
        <v>30</v>
      </c>
    </row>
    <row r="1550" spans="1:23" x14ac:dyDescent="0.5">
      <c r="A1550" s="105">
        <v>321013</v>
      </c>
      <c r="B1550" s="63">
        <v>41719</v>
      </c>
      <c r="C1550" s="60" t="s">
        <v>10</v>
      </c>
      <c r="D1550" s="61">
        <v>16802</v>
      </c>
      <c r="E1550" s="139">
        <v>12777</v>
      </c>
      <c r="F1550" s="61">
        <v>3511</v>
      </c>
      <c r="G1550" s="63">
        <v>41710</v>
      </c>
      <c r="H1550" s="63">
        <v>41709</v>
      </c>
      <c r="I1550" s="60" t="s">
        <v>1114</v>
      </c>
      <c r="J1550" s="62">
        <v>391.86</v>
      </c>
      <c r="K1550" s="62">
        <v>36.590000000000003</v>
      </c>
      <c r="L1550" s="64">
        <v>428.45</v>
      </c>
      <c r="M1550" s="82" t="str">
        <f t="shared" si="124"/>
        <v>DS</v>
      </c>
      <c r="N1550" s="82" t="s">
        <v>971</v>
      </c>
      <c r="P1550" s="75">
        <f>VLOOKUP(F1550,[1]!REGTEaflewerdatum,4,0)</f>
        <v>41704</v>
      </c>
      <c r="Q1550" s="91">
        <f t="shared" si="121"/>
        <v>41710</v>
      </c>
      <c r="T1550" s="94">
        <f t="shared" si="122"/>
        <v>41740</v>
      </c>
      <c r="U1550" s="80">
        <f t="shared" si="123"/>
        <v>30</v>
      </c>
      <c r="W1550" s="95">
        <f t="shared" si="125"/>
        <v>41749</v>
      </c>
    </row>
    <row r="1551" spans="1:23" x14ac:dyDescent="0.5">
      <c r="A1551" s="105">
        <v>70456</v>
      </c>
      <c r="B1551" s="63">
        <v>41719</v>
      </c>
      <c r="C1551" s="60" t="s">
        <v>10</v>
      </c>
      <c r="D1551" s="61">
        <v>16803</v>
      </c>
      <c r="E1551" s="139"/>
      <c r="F1551" s="61">
        <v>3513</v>
      </c>
      <c r="G1551" s="63">
        <v>41710</v>
      </c>
      <c r="H1551" s="63">
        <v>41709</v>
      </c>
      <c r="I1551" s="60" t="s">
        <v>1116</v>
      </c>
      <c r="J1551" s="62">
        <v>432</v>
      </c>
      <c r="K1551" s="62">
        <v>12.1</v>
      </c>
      <c r="L1551" s="64">
        <v>444.1</v>
      </c>
      <c r="M1551" s="82" t="str">
        <f t="shared" si="124"/>
        <v>DS</v>
      </c>
      <c r="N1551" s="82" t="s">
        <v>971</v>
      </c>
      <c r="P1551" s="75">
        <f>VLOOKUP(F1551,[1]!REGTEaflewerdatum,4,0)</f>
        <v>41704</v>
      </c>
      <c r="Q1551" s="91">
        <f t="shared" si="121"/>
        <v>41710</v>
      </c>
      <c r="T1551" s="94">
        <f t="shared" si="122"/>
        <v>41740</v>
      </c>
      <c r="U1551" s="80">
        <f t="shared" si="123"/>
        <v>30</v>
      </c>
      <c r="W1551" s="95">
        <f t="shared" si="125"/>
        <v>41749</v>
      </c>
    </row>
    <row r="1552" spans="1:23" hidden="1" x14ac:dyDescent="0.5">
      <c r="A1552" s="105" t="s">
        <v>445</v>
      </c>
      <c r="B1552" s="63"/>
      <c r="C1552" s="60" t="s">
        <v>10</v>
      </c>
      <c r="D1552" s="61">
        <v>16793</v>
      </c>
      <c r="E1552" s="139">
        <v>12797</v>
      </c>
      <c r="F1552" s="61">
        <v>3569</v>
      </c>
      <c r="G1552" s="63">
        <v>41710</v>
      </c>
      <c r="H1552" s="63">
        <v>41710</v>
      </c>
      <c r="I1552" s="60" t="s">
        <v>1118</v>
      </c>
      <c r="J1552" s="62">
        <v>3469.6</v>
      </c>
      <c r="K1552" s="62">
        <v>0</v>
      </c>
      <c r="L1552" s="64">
        <v>3469.6</v>
      </c>
      <c r="M1552" s="82" t="str">
        <f t="shared" si="124"/>
        <v>DI</v>
      </c>
      <c r="N1552" s="82" t="s">
        <v>971</v>
      </c>
      <c r="P1552" s="75">
        <f>VLOOKUP(F1552,[1]!REGTEaflewerdatum,4,0)</f>
        <v>41710</v>
      </c>
      <c r="Q1552" s="91" t="str">
        <f t="shared" si="121"/>
        <v>ok</v>
      </c>
      <c r="R1552" s="92" t="s">
        <v>327</v>
      </c>
      <c r="S1552" s="93">
        <v>41746</v>
      </c>
      <c r="T1552" s="94">
        <f t="shared" si="122"/>
        <v>41740</v>
      </c>
      <c r="U1552" s="80">
        <f t="shared" si="123"/>
        <v>30</v>
      </c>
      <c r="W1552" s="95">
        <f t="shared" si="125"/>
        <v>30</v>
      </c>
    </row>
    <row r="1553" spans="1:23" x14ac:dyDescent="0.5">
      <c r="A1553" s="105" t="s">
        <v>446</v>
      </c>
      <c r="B1553" s="63">
        <v>41712</v>
      </c>
      <c r="C1553" s="60" t="s">
        <v>10</v>
      </c>
      <c r="D1553" s="61">
        <v>16801</v>
      </c>
      <c r="E1553" s="139">
        <v>12787</v>
      </c>
      <c r="F1553" s="61">
        <v>3560</v>
      </c>
      <c r="G1553" s="63">
        <v>41710</v>
      </c>
      <c r="H1553" s="63">
        <v>41709</v>
      </c>
      <c r="I1553" s="60" t="s">
        <v>1166</v>
      </c>
      <c r="J1553" s="62">
        <v>3641</v>
      </c>
      <c r="K1553" s="62">
        <v>111</v>
      </c>
      <c r="L1553" s="64">
        <v>3752</v>
      </c>
      <c r="M1553" s="82" t="str">
        <f t="shared" si="124"/>
        <v>DS</v>
      </c>
      <c r="N1553" s="82" t="s">
        <v>971</v>
      </c>
      <c r="P1553" s="75">
        <f>VLOOKUP(F1553,[1]!REGTEaflewerdatum,4,0)</f>
        <v>41709</v>
      </c>
      <c r="Q1553" s="91">
        <f t="shared" si="121"/>
        <v>41710</v>
      </c>
      <c r="T1553" s="94">
        <f t="shared" si="122"/>
        <v>41740</v>
      </c>
      <c r="U1553" s="80">
        <f t="shared" si="123"/>
        <v>30</v>
      </c>
      <c r="W1553" s="95">
        <f t="shared" si="125"/>
        <v>41742</v>
      </c>
    </row>
    <row r="1554" spans="1:23" x14ac:dyDescent="0.5">
      <c r="A1554" s="105" t="s">
        <v>449</v>
      </c>
      <c r="B1554" s="124"/>
      <c r="C1554" s="60" t="s">
        <v>10</v>
      </c>
      <c r="D1554" s="61">
        <v>16798</v>
      </c>
      <c r="E1554" s="139">
        <v>12795</v>
      </c>
      <c r="F1554" s="61">
        <v>3568</v>
      </c>
      <c r="G1554" s="63">
        <v>41710</v>
      </c>
      <c r="H1554" s="63">
        <v>41709</v>
      </c>
      <c r="I1554" s="60" t="s">
        <v>1107</v>
      </c>
      <c r="J1554" s="62">
        <v>1946</v>
      </c>
      <c r="K1554" s="62">
        <v>272.44</v>
      </c>
      <c r="L1554" s="64">
        <v>2218.44</v>
      </c>
      <c r="M1554" s="82" t="str">
        <f t="shared" si="124"/>
        <v>DS</v>
      </c>
      <c r="N1554" s="82" t="s">
        <v>971</v>
      </c>
      <c r="P1554" s="75">
        <f>VLOOKUP(F1554,[1]!REGTEaflewerdatum,4,0)</f>
        <v>41709</v>
      </c>
      <c r="Q1554" s="91">
        <f t="shared" si="121"/>
        <v>41710</v>
      </c>
      <c r="T1554" s="94">
        <f t="shared" si="122"/>
        <v>41740</v>
      </c>
      <c r="U1554" s="80">
        <f t="shared" si="123"/>
        <v>30</v>
      </c>
      <c r="W1554" s="95">
        <f t="shared" si="125"/>
        <v>30</v>
      </c>
    </row>
    <row r="1555" spans="1:23" x14ac:dyDescent="0.5">
      <c r="A1555" s="105" t="s">
        <v>450</v>
      </c>
      <c r="B1555" s="124"/>
      <c r="C1555" s="60" t="s">
        <v>10</v>
      </c>
      <c r="D1555" s="61">
        <v>16794</v>
      </c>
      <c r="E1555" s="139">
        <v>12793</v>
      </c>
      <c r="F1555" s="61">
        <v>3568</v>
      </c>
      <c r="G1555" s="63">
        <v>41710</v>
      </c>
      <c r="H1555" s="63">
        <v>41709</v>
      </c>
      <c r="I1555" s="60" t="s">
        <v>1107</v>
      </c>
      <c r="J1555" s="62">
        <v>1055.7</v>
      </c>
      <c r="K1555" s="62">
        <v>147.80000000000001</v>
      </c>
      <c r="L1555" s="64">
        <v>1203.5</v>
      </c>
      <c r="M1555" s="82" t="str">
        <f t="shared" si="124"/>
        <v>DS</v>
      </c>
      <c r="N1555" s="82" t="s">
        <v>971</v>
      </c>
      <c r="P1555" s="75">
        <f>VLOOKUP(F1555,[1]!REGTEaflewerdatum,4,0)</f>
        <v>41709</v>
      </c>
      <c r="Q1555" s="91">
        <f t="shared" si="121"/>
        <v>41710</v>
      </c>
      <c r="T1555" s="94">
        <f t="shared" si="122"/>
        <v>41740</v>
      </c>
      <c r="U1555" s="80">
        <f t="shared" si="123"/>
        <v>30</v>
      </c>
      <c r="W1555" s="95">
        <f t="shared" si="125"/>
        <v>30</v>
      </c>
    </row>
    <row r="1556" spans="1:23" x14ac:dyDescent="0.5">
      <c r="A1556" s="105" t="s">
        <v>450</v>
      </c>
      <c r="B1556" s="63"/>
      <c r="C1556" s="60" t="s">
        <v>15</v>
      </c>
      <c r="D1556" s="61">
        <v>16795</v>
      </c>
      <c r="E1556" s="139">
        <v>12806</v>
      </c>
      <c r="F1556" s="61">
        <v>3568</v>
      </c>
      <c r="G1556" s="63">
        <v>41710</v>
      </c>
      <c r="H1556" s="63">
        <v>41709</v>
      </c>
      <c r="I1556" s="60" t="s">
        <v>1107</v>
      </c>
      <c r="J1556" s="62">
        <v>-115.6</v>
      </c>
      <c r="K1556" s="62">
        <v>-16.18</v>
      </c>
      <c r="L1556" s="64">
        <v>-131.78</v>
      </c>
      <c r="M1556" s="82" t="str">
        <f t="shared" si="124"/>
        <v>DS</v>
      </c>
      <c r="P1556" s="75">
        <f>VLOOKUP(F1556,[1]!REGTEaflewerdatum,4,0)</f>
        <v>41709</v>
      </c>
      <c r="Q1556" s="91">
        <f t="shared" si="121"/>
        <v>41710</v>
      </c>
      <c r="T1556" s="94">
        <f t="shared" si="122"/>
        <v>41740</v>
      </c>
      <c r="U1556" s="80">
        <f t="shared" si="123"/>
        <v>30</v>
      </c>
      <c r="W1556" s="95">
        <f t="shared" si="125"/>
        <v>30</v>
      </c>
    </row>
    <row r="1557" spans="1:23" x14ac:dyDescent="0.5">
      <c r="A1557" s="105" t="s">
        <v>451</v>
      </c>
      <c r="B1557" s="124"/>
      <c r="C1557" s="60" t="s">
        <v>10</v>
      </c>
      <c r="D1557" s="61">
        <v>16796</v>
      </c>
      <c r="E1557" s="139">
        <v>12791</v>
      </c>
      <c r="F1557" s="61">
        <v>3568</v>
      </c>
      <c r="G1557" s="63">
        <v>41710</v>
      </c>
      <c r="H1557" s="63">
        <v>41709</v>
      </c>
      <c r="I1557" s="60" t="s">
        <v>1107</v>
      </c>
      <c r="J1557" s="62">
        <v>1945.45</v>
      </c>
      <c r="K1557" s="62">
        <v>272.38</v>
      </c>
      <c r="L1557" s="64">
        <v>2217.83</v>
      </c>
      <c r="M1557" s="82" t="str">
        <f t="shared" si="124"/>
        <v>DS</v>
      </c>
      <c r="N1557" s="82" t="s">
        <v>971</v>
      </c>
      <c r="P1557" s="75">
        <f>VLOOKUP(F1557,[1]!REGTEaflewerdatum,4,0)</f>
        <v>41709</v>
      </c>
      <c r="Q1557" s="91">
        <f t="shared" si="121"/>
        <v>41710</v>
      </c>
      <c r="T1557" s="94">
        <f t="shared" si="122"/>
        <v>41740</v>
      </c>
      <c r="U1557" s="80">
        <f t="shared" si="123"/>
        <v>30</v>
      </c>
      <c r="W1557" s="95">
        <f t="shared" si="125"/>
        <v>30</v>
      </c>
    </row>
    <row r="1558" spans="1:23" x14ac:dyDescent="0.5">
      <c r="A1558" s="105" t="s">
        <v>451</v>
      </c>
      <c r="B1558" s="63"/>
      <c r="C1558" s="60" t="s">
        <v>15</v>
      </c>
      <c r="D1558" s="61">
        <v>16797</v>
      </c>
      <c r="E1558" s="139">
        <v>12807</v>
      </c>
      <c r="F1558" s="61">
        <v>3568</v>
      </c>
      <c r="G1558" s="63">
        <v>41710</v>
      </c>
      <c r="H1558" s="63">
        <v>41709</v>
      </c>
      <c r="I1558" s="60" t="s">
        <v>1107</v>
      </c>
      <c r="J1558" s="62">
        <v>-437.6</v>
      </c>
      <c r="K1558" s="62">
        <v>-61.26</v>
      </c>
      <c r="L1558" s="64">
        <v>-498.86</v>
      </c>
      <c r="M1558" s="82" t="str">
        <f t="shared" si="124"/>
        <v>DS</v>
      </c>
      <c r="P1558" s="75">
        <f>VLOOKUP(F1558,[1]!REGTEaflewerdatum,4,0)</f>
        <v>41709</v>
      </c>
      <c r="Q1558" s="91">
        <f t="shared" si="121"/>
        <v>41710</v>
      </c>
      <c r="T1558" s="94">
        <f t="shared" si="122"/>
        <v>41740</v>
      </c>
      <c r="U1558" s="80">
        <f t="shared" si="123"/>
        <v>30</v>
      </c>
      <c r="W1558" s="95">
        <f t="shared" si="125"/>
        <v>30</v>
      </c>
    </row>
    <row r="1559" spans="1:23" x14ac:dyDescent="0.5">
      <c r="A1559" s="105" t="s">
        <v>452</v>
      </c>
      <c r="B1559" s="124"/>
      <c r="C1559" s="60" t="s">
        <v>10</v>
      </c>
      <c r="D1559" s="61">
        <v>16799</v>
      </c>
      <c r="E1559" s="139">
        <v>12789</v>
      </c>
      <c r="F1559" s="61">
        <v>3568</v>
      </c>
      <c r="G1559" s="63">
        <v>41710</v>
      </c>
      <c r="H1559" s="63">
        <v>41709</v>
      </c>
      <c r="I1559" s="60" t="s">
        <v>1107</v>
      </c>
      <c r="J1559" s="62">
        <v>1282.6500000000001</v>
      </c>
      <c r="K1559" s="62">
        <v>179.58</v>
      </c>
      <c r="L1559" s="64">
        <v>1462.23</v>
      </c>
      <c r="M1559" s="82" t="str">
        <f t="shared" si="124"/>
        <v>DS</v>
      </c>
      <c r="N1559" s="82" t="s">
        <v>971</v>
      </c>
      <c r="P1559" s="75">
        <f>VLOOKUP(F1559,[1]!REGTEaflewerdatum,4,0)</f>
        <v>41709</v>
      </c>
      <c r="Q1559" s="91">
        <f t="shared" si="121"/>
        <v>41710</v>
      </c>
      <c r="T1559" s="94">
        <f t="shared" si="122"/>
        <v>41740</v>
      </c>
      <c r="U1559" s="80">
        <f t="shared" si="123"/>
        <v>30</v>
      </c>
      <c r="W1559" s="95">
        <f t="shared" si="125"/>
        <v>30</v>
      </c>
    </row>
    <row r="1560" spans="1:23" x14ac:dyDescent="0.5">
      <c r="A1560" s="105" t="s">
        <v>452</v>
      </c>
      <c r="B1560" s="63"/>
      <c r="C1560" s="60" t="s">
        <v>15</v>
      </c>
      <c r="D1560" s="61">
        <v>16800</v>
      </c>
      <c r="E1560" s="139">
        <v>12808</v>
      </c>
      <c r="F1560" s="61">
        <v>3568</v>
      </c>
      <c r="G1560" s="63">
        <v>41710</v>
      </c>
      <c r="H1560" s="63">
        <v>41709</v>
      </c>
      <c r="I1560" s="60" t="s">
        <v>1107</v>
      </c>
      <c r="J1560" s="62">
        <v>-61.85</v>
      </c>
      <c r="K1560" s="62">
        <v>-8.66</v>
      </c>
      <c r="L1560" s="64">
        <v>-70.510000000000005</v>
      </c>
      <c r="M1560" s="82" t="str">
        <f t="shared" si="124"/>
        <v>DS</v>
      </c>
      <c r="P1560" s="75">
        <f>VLOOKUP(F1560,[1]!REGTEaflewerdatum,4,0)</f>
        <v>41709</v>
      </c>
      <c r="Q1560" s="91">
        <f t="shared" si="121"/>
        <v>41710</v>
      </c>
      <c r="T1560" s="94">
        <f t="shared" si="122"/>
        <v>41740</v>
      </c>
      <c r="U1560" s="80">
        <f t="shared" si="123"/>
        <v>30</v>
      </c>
      <c r="W1560" s="95">
        <f t="shared" si="125"/>
        <v>30</v>
      </c>
    </row>
    <row r="1561" spans="1:23" x14ac:dyDescent="0.5">
      <c r="A1561" s="105" t="s">
        <v>444</v>
      </c>
      <c r="B1561" s="124"/>
      <c r="C1561" s="60" t="s">
        <v>10</v>
      </c>
      <c r="D1561" s="61">
        <v>16826</v>
      </c>
      <c r="E1561" s="139">
        <v>12835</v>
      </c>
      <c r="F1561" s="61">
        <v>3566</v>
      </c>
      <c r="G1561" s="63">
        <v>41712</v>
      </c>
      <c r="H1561" s="63">
        <v>41711</v>
      </c>
      <c r="I1561" s="60" t="s">
        <v>1161</v>
      </c>
      <c r="J1561" s="62">
        <v>11450.75</v>
      </c>
      <c r="K1561" s="62">
        <v>1094.8</v>
      </c>
      <c r="L1561" s="64">
        <v>12545.55</v>
      </c>
      <c r="M1561" s="82" t="str">
        <f t="shared" si="124"/>
        <v>DS</v>
      </c>
      <c r="N1561" s="82" t="s">
        <v>971</v>
      </c>
      <c r="P1561" s="75">
        <f>VLOOKUP(F1561,[1]!REGTEaflewerdatum,4,0)</f>
        <v>41708</v>
      </c>
      <c r="Q1561" s="91">
        <f t="shared" si="121"/>
        <v>41712</v>
      </c>
      <c r="T1561" s="94">
        <f t="shared" si="122"/>
        <v>41742</v>
      </c>
      <c r="U1561" s="80">
        <f t="shared" si="123"/>
        <v>30</v>
      </c>
      <c r="W1561" s="95">
        <f t="shared" si="125"/>
        <v>30</v>
      </c>
    </row>
    <row r="1562" spans="1:23" x14ac:dyDescent="0.5">
      <c r="A1562" s="105">
        <v>1467674</v>
      </c>
      <c r="B1562" s="124"/>
      <c r="C1562" s="60" t="s">
        <v>10</v>
      </c>
      <c r="D1562" s="61">
        <v>16822</v>
      </c>
      <c r="E1562" s="139">
        <v>12814</v>
      </c>
      <c r="F1562" s="61">
        <v>3596</v>
      </c>
      <c r="G1562" s="63">
        <v>41712</v>
      </c>
      <c r="H1562" s="63">
        <v>41708</v>
      </c>
      <c r="I1562" s="60" t="s">
        <v>1112</v>
      </c>
      <c r="J1562" s="62">
        <v>918.19</v>
      </c>
      <c r="K1562" s="62">
        <v>128.55000000000001</v>
      </c>
      <c r="L1562" s="64">
        <v>1046.74</v>
      </c>
      <c r="M1562" s="82" t="str">
        <f t="shared" si="124"/>
        <v>DS</v>
      </c>
      <c r="N1562" s="82" t="s">
        <v>971</v>
      </c>
      <c r="P1562" s="75">
        <f>VLOOKUP(F1562,[1]!REGTEaflewerdatum,4,0)</f>
        <v>41708</v>
      </c>
      <c r="Q1562" s="91">
        <f t="shared" si="121"/>
        <v>41712</v>
      </c>
      <c r="T1562" s="94">
        <f t="shared" si="122"/>
        <v>41742</v>
      </c>
      <c r="U1562" s="80">
        <f t="shared" si="123"/>
        <v>30</v>
      </c>
      <c r="W1562" s="95">
        <f t="shared" si="125"/>
        <v>30</v>
      </c>
    </row>
    <row r="1563" spans="1:23" x14ac:dyDescent="0.5">
      <c r="A1563" s="105">
        <v>324042</v>
      </c>
      <c r="B1563" s="63">
        <v>41719</v>
      </c>
      <c r="C1563" s="60" t="s">
        <v>10</v>
      </c>
      <c r="D1563" s="61">
        <v>16827</v>
      </c>
      <c r="E1563" s="139">
        <v>12819</v>
      </c>
      <c r="F1563" s="61">
        <v>3511</v>
      </c>
      <c r="G1563" s="63">
        <v>41712</v>
      </c>
      <c r="H1563" s="63">
        <v>41711</v>
      </c>
      <c r="I1563" s="60" t="s">
        <v>1114</v>
      </c>
      <c r="J1563" s="62">
        <v>261.18</v>
      </c>
      <c r="K1563" s="62">
        <v>18.3</v>
      </c>
      <c r="L1563" s="64">
        <v>279.48</v>
      </c>
      <c r="M1563" s="82" t="str">
        <f t="shared" si="124"/>
        <v>DS</v>
      </c>
      <c r="N1563" s="82" t="s">
        <v>971</v>
      </c>
      <c r="P1563" s="75">
        <f>VLOOKUP(F1563,[1]!REGTEaflewerdatum,4,0)</f>
        <v>41704</v>
      </c>
      <c r="Q1563" s="91">
        <f t="shared" si="121"/>
        <v>41712</v>
      </c>
      <c r="T1563" s="94">
        <f t="shared" si="122"/>
        <v>41742</v>
      </c>
      <c r="U1563" s="80">
        <f t="shared" si="123"/>
        <v>30</v>
      </c>
      <c r="W1563" s="95">
        <f t="shared" si="125"/>
        <v>41749</v>
      </c>
    </row>
    <row r="1564" spans="1:23" x14ac:dyDescent="0.5">
      <c r="A1564" s="105">
        <v>40525</v>
      </c>
      <c r="B1564" s="63">
        <v>41719</v>
      </c>
      <c r="C1564" s="60" t="s">
        <v>10</v>
      </c>
      <c r="D1564" s="61">
        <v>16829</v>
      </c>
      <c r="E1564" s="139">
        <v>12811</v>
      </c>
      <c r="F1564" s="61">
        <v>3581</v>
      </c>
      <c r="G1564" s="63">
        <v>41712</v>
      </c>
      <c r="H1564" s="63">
        <v>41712</v>
      </c>
      <c r="I1564" s="60" t="s">
        <v>1167</v>
      </c>
      <c r="J1564" s="62">
        <v>10528.08</v>
      </c>
      <c r="K1564" s="62">
        <v>392.93</v>
      </c>
      <c r="L1564" s="64">
        <v>10921.01</v>
      </c>
      <c r="M1564" s="82" t="str">
        <f t="shared" si="124"/>
        <v>DS</v>
      </c>
      <c r="N1564" s="82" t="s">
        <v>971</v>
      </c>
      <c r="P1564" s="75">
        <f>VLOOKUP(F1564,[1]!REGTEaflewerdatum,4,0)</f>
        <v>41712</v>
      </c>
      <c r="Q1564" s="91" t="str">
        <f t="shared" si="121"/>
        <v>ok</v>
      </c>
      <c r="T1564" s="94">
        <f t="shared" si="122"/>
        <v>41742</v>
      </c>
      <c r="U1564" s="80">
        <f t="shared" si="123"/>
        <v>30</v>
      </c>
      <c r="W1564" s="95">
        <f t="shared" si="125"/>
        <v>41749</v>
      </c>
    </row>
    <row r="1565" spans="1:23" x14ac:dyDescent="0.5">
      <c r="A1565" s="105">
        <v>507805</v>
      </c>
      <c r="B1565" s="63">
        <v>41719</v>
      </c>
      <c r="C1565" s="60" t="s">
        <v>10</v>
      </c>
      <c r="D1565" s="61">
        <v>16821</v>
      </c>
      <c r="E1565" s="139">
        <v>12853</v>
      </c>
      <c r="F1565" s="61">
        <v>3578</v>
      </c>
      <c r="G1565" s="63">
        <v>41712</v>
      </c>
      <c r="H1565" s="63">
        <v>41712</v>
      </c>
      <c r="I1565" s="60" t="s">
        <v>22</v>
      </c>
      <c r="J1565" s="62">
        <v>9862</v>
      </c>
      <c r="K1565" s="62">
        <v>1380.68</v>
      </c>
      <c r="L1565" s="64">
        <v>11242.68</v>
      </c>
      <c r="M1565" s="82" t="str">
        <f t="shared" si="124"/>
        <v>DS</v>
      </c>
      <c r="N1565" s="82" t="s">
        <v>971</v>
      </c>
      <c r="P1565" s="75">
        <f>VLOOKUP(F1565,[1]!REGTEaflewerdatum,4,0)</f>
        <v>41712</v>
      </c>
      <c r="Q1565" s="91" t="str">
        <f t="shared" si="121"/>
        <v>ok</v>
      </c>
      <c r="T1565" s="94">
        <f t="shared" si="122"/>
        <v>41742</v>
      </c>
      <c r="U1565" s="80">
        <f t="shared" si="123"/>
        <v>30</v>
      </c>
      <c r="W1565" s="95">
        <f t="shared" si="125"/>
        <v>41749</v>
      </c>
    </row>
    <row r="1566" spans="1:23" x14ac:dyDescent="0.5">
      <c r="A1566" s="105">
        <v>6039168866</v>
      </c>
      <c r="B1566" s="63">
        <v>41712</v>
      </c>
      <c r="C1566" s="60" t="s">
        <v>10</v>
      </c>
      <c r="D1566" s="61">
        <v>16807</v>
      </c>
      <c r="E1566" s="139">
        <v>12767</v>
      </c>
      <c r="F1566" s="61">
        <v>3512</v>
      </c>
      <c r="G1566" s="63">
        <v>41712</v>
      </c>
      <c r="H1566" s="63">
        <v>41710</v>
      </c>
      <c r="I1566" s="60" t="s">
        <v>23</v>
      </c>
      <c r="J1566" s="62">
        <v>275.16000000000003</v>
      </c>
      <c r="K1566" s="62">
        <v>19.5</v>
      </c>
      <c r="L1566" s="64">
        <v>294.66000000000003</v>
      </c>
      <c r="M1566" s="82" t="str">
        <f t="shared" si="124"/>
        <v>DS</v>
      </c>
      <c r="N1566" s="82" t="s">
        <v>971</v>
      </c>
      <c r="P1566" s="75">
        <f>VLOOKUP(F1566,[1]!REGTEaflewerdatum,4,0)</f>
        <v>41704</v>
      </c>
      <c r="Q1566" s="91">
        <f t="shared" si="121"/>
        <v>41712</v>
      </c>
      <c r="T1566" s="94">
        <f t="shared" si="122"/>
        <v>41742</v>
      </c>
      <c r="U1566" s="80">
        <f t="shared" si="123"/>
        <v>30</v>
      </c>
      <c r="W1566" s="95">
        <f t="shared" si="125"/>
        <v>41742</v>
      </c>
    </row>
    <row r="1567" spans="1:23" x14ac:dyDescent="0.5">
      <c r="A1567" s="105">
        <v>6039200034</v>
      </c>
      <c r="B1567" s="63">
        <v>41712</v>
      </c>
      <c r="C1567" s="60" t="s">
        <v>10</v>
      </c>
      <c r="D1567" s="61">
        <v>16808</v>
      </c>
      <c r="E1567" s="139">
        <v>12816</v>
      </c>
      <c r="F1567" s="61">
        <v>3512</v>
      </c>
      <c r="G1567" s="63">
        <v>41712</v>
      </c>
      <c r="H1567" s="63">
        <v>41712</v>
      </c>
      <c r="I1567" s="60" t="s">
        <v>23</v>
      </c>
      <c r="J1567" s="62">
        <v>275.16000000000003</v>
      </c>
      <c r="K1567" s="62">
        <v>19.5</v>
      </c>
      <c r="L1567" s="64">
        <v>294.66000000000003</v>
      </c>
      <c r="M1567" s="82" t="str">
        <f t="shared" si="124"/>
        <v>DS</v>
      </c>
      <c r="N1567" s="82" t="s">
        <v>971</v>
      </c>
      <c r="P1567" s="75">
        <f>VLOOKUP(F1567,[1]!REGTEaflewerdatum,4,0)</f>
        <v>41704</v>
      </c>
      <c r="Q1567" s="91">
        <f t="shared" si="121"/>
        <v>41712</v>
      </c>
      <c r="T1567" s="94">
        <f t="shared" si="122"/>
        <v>41742</v>
      </c>
      <c r="U1567" s="80">
        <f t="shared" si="123"/>
        <v>30</v>
      </c>
      <c r="W1567" s="95">
        <f t="shared" si="125"/>
        <v>41742</v>
      </c>
    </row>
    <row r="1568" spans="1:23" x14ac:dyDescent="0.5">
      <c r="A1568" s="105">
        <v>70633</v>
      </c>
      <c r="B1568" s="63">
        <v>41719</v>
      </c>
      <c r="C1568" s="60" t="s">
        <v>10</v>
      </c>
      <c r="D1568" s="61">
        <v>16825</v>
      </c>
      <c r="E1568" s="139"/>
      <c r="F1568" s="61">
        <v>3513</v>
      </c>
      <c r="G1568" s="63">
        <v>41712</v>
      </c>
      <c r="H1568" s="63">
        <v>41711</v>
      </c>
      <c r="I1568" s="60" t="s">
        <v>1116</v>
      </c>
      <c r="J1568" s="62">
        <v>432</v>
      </c>
      <c r="K1568" s="62">
        <v>12.1</v>
      </c>
      <c r="L1568" s="64">
        <v>444.1</v>
      </c>
      <c r="M1568" s="82" t="str">
        <f t="shared" si="124"/>
        <v>DS</v>
      </c>
      <c r="N1568" s="82" t="s">
        <v>971</v>
      </c>
      <c r="P1568" s="75">
        <f>VLOOKUP(F1568,[1]!REGTEaflewerdatum,4,0)</f>
        <v>41704</v>
      </c>
      <c r="Q1568" s="91">
        <f t="shared" si="121"/>
        <v>41712</v>
      </c>
      <c r="T1568" s="94">
        <f t="shared" si="122"/>
        <v>41742</v>
      </c>
      <c r="U1568" s="80">
        <f t="shared" si="123"/>
        <v>30</v>
      </c>
      <c r="W1568" s="95">
        <f t="shared" si="125"/>
        <v>41749</v>
      </c>
    </row>
    <row r="1569" spans="1:23" hidden="1" x14ac:dyDescent="0.5">
      <c r="A1569" s="105">
        <v>769805</v>
      </c>
      <c r="B1569" s="63">
        <v>41712</v>
      </c>
      <c r="C1569" s="60" t="s">
        <v>10</v>
      </c>
      <c r="D1569" s="61">
        <v>16814</v>
      </c>
      <c r="E1569" s="139">
        <v>12844</v>
      </c>
      <c r="F1569" s="61">
        <v>2364</v>
      </c>
      <c r="G1569" s="63">
        <v>41712</v>
      </c>
      <c r="H1569" s="63">
        <v>41711</v>
      </c>
      <c r="I1569" s="60" t="s">
        <v>1075</v>
      </c>
      <c r="J1569" s="62">
        <v>101.42</v>
      </c>
      <c r="K1569" s="62">
        <v>14.2</v>
      </c>
      <c r="L1569" s="64">
        <v>115.62</v>
      </c>
      <c r="M1569" s="82" t="str">
        <f t="shared" si="124"/>
        <v>DC</v>
      </c>
      <c r="N1569" s="82" t="s">
        <v>971</v>
      </c>
      <c r="P1569" s="75" t="e">
        <f>VLOOKUP(F1569,[1]!REGTEaflewerdatum,4,0)</f>
        <v>#N/A</v>
      </c>
      <c r="Q1569" s="91" t="e">
        <f t="shared" si="121"/>
        <v>#N/A</v>
      </c>
      <c r="T1569" s="94">
        <f t="shared" si="122"/>
        <v>41731</v>
      </c>
      <c r="U1569" s="80">
        <f t="shared" si="123"/>
        <v>19</v>
      </c>
      <c r="W1569" s="95">
        <f t="shared" si="125"/>
        <v>41731</v>
      </c>
    </row>
    <row r="1570" spans="1:23" hidden="1" x14ac:dyDescent="0.5">
      <c r="A1570" s="105">
        <v>769806</v>
      </c>
      <c r="B1570" s="63">
        <v>41712</v>
      </c>
      <c r="C1570" s="60" t="s">
        <v>10</v>
      </c>
      <c r="D1570" s="61">
        <v>16815</v>
      </c>
      <c r="E1570" s="139">
        <v>12845</v>
      </c>
      <c r="F1570" s="61">
        <v>3264</v>
      </c>
      <c r="G1570" s="63">
        <v>41712</v>
      </c>
      <c r="H1570" s="63">
        <v>41711</v>
      </c>
      <c r="I1570" s="60" t="s">
        <v>1075</v>
      </c>
      <c r="J1570" s="62">
        <v>1220.57</v>
      </c>
      <c r="K1570" s="62">
        <v>170.88</v>
      </c>
      <c r="L1570" s="64">
        <v>1391.45</v>
      </c>
      <c r="M1570" s="82" t="str">
        <f t="shared" si="124"/>
        <v>DC</v>
      </c>
      <c r="N1570" s="82" t="s">
        <v>971</v>
      </c>
      <c r="P1570" s="75">
        <f>VLOOKUP(F1570,[1]!REGTEaflewerdatum,4,0)</f>
        <v>41701</v>
      </c>
      <c r="Q1570" s="91">
        <f t="shared" si="121"/>
        <v>41712</v>
      </c>
      <c r="T1570" s="94">
        <f t="shared" si="122"/>
        <v>41731</v>
      </c>
      <c r="U1570" s="80">
        <f t="shared" si="123"/>
        <v>19</v>
      </c>
      <c r="W1570" s="95">
        <f t="shared" si="125"/>
        <v>41731</v>
      </c>
    </row>
    <row r="1571" spans="1:23" hidden="1" x14ac:dyDescent="0.5">
      <c r="A1571" s="105">
        <v>769807</v>
      </c>
      <c r="B1571" s="63">
        <v>41712</v>
      </c>
      <c r="C1571" s="60" t="s">
        <v>10</v>
      </c>
      <c r="D1571" s="61">
        <v>16816</v>
      </c>
      <c r="E1571" s="139">
        <v>12846</v>
      </c>
      <c r="F1571" s="61">
        <v>3277</v>
      </c>
      <c r="G1571" s="63">
        <v>41712</v>
      </c>
      <c r="H1571" s="63">
        <v>41711</v>
      </c>
      <c r="I1571" s="60" t="s">
        <v>1075</v>
      </c>
      <c r="J1571" s="62">
        <v>719.95</v>
      </c>
      <c r="K1571" s="62">
        <v>100.79</v>
      </c>
      <c r="L1571" s="64">
        <v>820.74</v>
      </c>
      <c r="M1571" s="82" t="str">
        <f t="shared" si="124"/>
        <v>DC</v>
      </c>
      <c r="N1571" s="82" t="s">
        <v>971</v>
      </c>
      <c r="P1571" s="75">
        <f>VLOOKUP(F1571,[1]!REGTEaflewerdatum,4,0)</f>
        <v>41708</v>
      </c>
      <c r="Q1571" s="91">
        <f t="shared" si="121"/>
        <v>41712</v>
      </c>
      <c r="T1571" s="94">
        <f t="shared" si="122"/>
        <v>41731</v>
      </c>
      <c r="U1571" s="80">
        <f t="shared" si="123"/>
        <v>19</v>
      </c>
      <c r="W1571" s="95">
        <f t="shared" si="125"/>
        <v>41731</v>
      </c>
    </row>
    <row r="1572" spans="1:23" hidden="1" x14ac:dyDescent="0.5">
      <c r="A1572" s="105">
        <v>769808</v>
      </c>
      <c r="B1572" s="63">
        <v>41712</v>
      </c>
      <c r="C1572" s="60" t="s">
        <v>10</v>
      </c>
      <c r="D1572" s="61">
        <v>16817</v>
      </c>
      <c r="E1572" s="139">
        <v>12847</v>
      </c>
      <c r="F1572" s="61">
        <v>3563</v>
      </c>
      <c r="G1572" s="63">
        <v>41712</v>
      </c>
      <c r="H1572" s="63">
        <v>41711</v>
      </c>
      <c r="I1572" s="60" t="s">
        <v>1075</v>
      </c>
      <c r="J1572" s="62">
        <v>4283.58</v>
      </c>
      <c r="K1572" s="62">
        <v>599.76</v>
      </c>
      <c r="L1572" s="64">
        <v>4883.34</v>
      </c>
      <c r="M1572" s="82" t="str">
        <f t="shared" si="124"/>
        <v>DC</v>
      </c>
      <c r="N1572" s="82" t="s">
        <v>971</v>
      </c>
      <c r="P1572" s="75">
        <f>VLOOKUP(F1572,[1]!REGTEaflewerdatum,4,0)</f>
        <v>41712</v>
      </c>
      <c r="Q1572" s="91" t="str">
        <f t="shared" si="121"/>
        <v>ok</v>
      </c>
      <c r="T1572" s="94">
        <f t="shared" si="122"/>
        <v>41731</v>
      </c>
      <c r="U1572" s="80">
        <f t="shared" si="123"/>
        <v>19</v>
      </c>
      <c r="W1572" s="95">
        <f t="shared" si="125"/>
        <v>41731</v>
      </c>
    </row>
    <row r="1573" spans="1:23" hidden="1" x14ac:dyDescent="0.5">
      <c r="A1573" s="105">
        <v>769809</v>
      </c>
      <c r="B1573" s="63">
        <v>41712</v>
      </c>
      <c r="C1573" s="60" t="s">
        <v>10</v>
      </c>
      <c r="D1573" s="61">
        <v>16818</v>
      </c>
      <c r="E1573" s="139">
        <v>12848</v>
      </c>
      <c r="F1573" s="61">
        <v>3575</v>
      </c>
      <c r="G1573" s="63">
        <v>41712</v>
      </c>
      <c r="H1573" s="63">
        <v>41711</v>
      </c>
      <c r="I1573" s="60" t="s">
        <v>1075</v>
      </c>
      <c r="J1573" s="62">
        <v>26903</v>
      </c>
      <c r="K1573" s="62">
        <v>3766.4</v>
      </c>
      <c r="L1573" s="64">
        <v>30669.4</v>
      </c>
      <c r="M1573" s="82" t="str">
        <f t="shared" si="124"/>
        <v>DC</v>
      </c>
      <c r="N1573" s="82" t="s">
        <v>971</v>
      </c>
      <c r="P1573" s="75">
        <f>VLOOKUP(F1573,[1]!REGTEaflewerdatum,4,0)</f>
        <v>41712</v>
      </c>
      <c r="Q1573" s="91" t="str">
        <f t="shared" si="121"/>
        <v>ok</v>
      </c>
      <c r="T1573" s="94">
        <f t="shared" si="122"/>
        <v>41731</v>
      </c>
      <c r="U1573" s="80">
        <f t="shared" si="123"/>
        <v>19</v>
      </c>
      <c r="W1573" s="95">
        <f t="shared" si="125"/>
        <v>41731</v>
      </c>
    </row>
    <row r="1574" spans="1:23" hidden="1" x14ac:dyDescent="0.5">
      <c r="A1574" s="105">
        <v>769810</v>
      </c>
      <c r="B1574" s="63">
        <v>41712</v>
      </c>
      <c r="C1574" s="60" t="s">
        <v>10</v>
      </c>
      <c r="D1574" s="61">
        <v>16812</v>
      </c>
      <c r="E1574" s="139">
        <v>12843</v>
      </c>
      <c r="F1574" s="61">
        <v>3946</v>
      </c>
      <c r="G1574" s="63">
        <v>41712</v>
      </c>
      <c r="H1574" s="63">
        <v>41711</v>
      </c>
      <c r="I1574" s="60" t="s">
        <v>1075</v>
      </c>
      <c r="J1574" s="62">
        <v>340.3</v>
      </c>
      <c r="K1574" s="62">
        <v>47.64</v>
      </c>
      <c r="L1574" s="64">
        <v>387.94</v>
      </c>
      <c r="M1574" s="82" t="str">
        <f t="shared" si="124"/>
        <v>DC</v>
      </c>
      <c r="N1574" s="82" t="s">
        <v>971</v>
      </c>
      <c r="P1574" s="75">
        <f>VLOOKUP(F1574,[1]!REGTEaflewerdatum,4,0)</f>
        <v>0</v>
      </c>
      <c r="Q1574" s="91">
        <f t="shared" si="121"/>
        <v>41712</v>
      </c>
      <c r="T1574" s="94">
        <f t="shared" si="122"/>
        <v>41731</v>
      </c>
      <c r="U1574" s="80">
        <f t="shared" si="123"/>
        <v>19</v>
      </c>
      <c r="W1574" s="95">
        <f t="shared" si="125"/>
        <v>41731</v>
      </c>
    </row>
    <row r="1575" spans="1:23" hidden="1" x14ac:dyDescent="0.5">
      <c r="A1575" s="105">
        <v>769811</v>
      </c>
      <c r="B1575" s="63">
        <v>41712</v>
      </c>
      <c r="C1575" s="60" t="s">
        <v>10</v>
      </c>
      <c r="D1575" s="61">
        <v>16813</v>
      </c>
      <c r="E1575" s="139">
        <v>12779</v>
      </c>
      <c r="F1575" s="61">
        <v>3571</v>
      </c>
      <c r="G1575" s="63">
        <v>41712</v>
      </c>
      <c r="H1575" s="63">
        <v>41711</v>
      </c>
      <c r="I1575" s="60" t="s">
        <v>1075</v>
      </c>
      <c r="J1575" s="62">
        <v>43845.36</v>
      </c>
      <c r="K1575" s="62">
        <v>5264.42</v>
      </c>
      <c r="L1575" s="64">
        <v>49109.78</v>
      </c>
      <c r="M1575" s="82" t="str">
        <f t="shared" si="124"/>
        <v>DC</v>
      </c>
      <c r="N1575" s="82" t="s">
        <v>971</v>
      </c>
      <c r="P1575" s="75">
        <f>VLOOKUP(F1575,[1]!REGTEaflewerdatum,4,0)</f>
        <v>41712</v>
      </c>
      <c r="Q1575" s="91" t="str">
        <f t="shared" si="121"/>
        <v>ok</v>
      </c>
      <c r="T1575" s="94">
        <f t="shared" si="122"/>
        <v>41731</v>
      </c>
      <c r="U1575" s="80">
        <f t="shared" si="123"/>
        <v>19</v>
      </c>
      <c r="W1575" s="95">
        <f t="shared" si="125"/>
        <v>41731</v>
      </c>
    </row>
    <row r="1576" spans="1:23" hidden="1" x14ac:dyDescent="0.5">
      <c r="A1576" s="105">
        <v>769811</v>
      </c>
      <c r="B1576" s="63"/>
      <c r="C1576" s="60" t="s">
        <v>15</v>
      </c>
      <c r="D1576" s="61">
        <v>16819</v>
      </c>
      <c r="E1576" s="139">
        <v>12852</v>
      </c>
      <c r="F1576" s="61">
        <v>3571</v>
      </c>
      <c r="G1576" s="63">
        <v>41712</v>
      </c>
      <c r="H1576" s="63">
        <v>41711</v>
      </c>
      <c r="I1576" s="60" t="s">
        <v>1075</v>
      </c>
      <c r="J1576" s="62">
        <v>-149.4</v>
      </c>
      <c r="K1576" s="62">
        <v>-20.92</v>
      </c>
      <c r="L1576" s="64">
        <v>-170.32</v>
      </c>
      <c r="M1576" s="82" t="str">
        <f t="shared" si="124"/>
        <v>DC</v>
      </c>
      <c r="P1576" s="75">
        <f>VLOOKUP(F1576,[1]!REGTEaflewerdatum,4,0)</f>
        <v>41712</v>
      </c>
      <c r="Q1576" s="91" t="str">
        <f t="shared" si="121"/>
        <v>ok</v>
      </c>
      <c r="T1576" s="94">
        <f t="shared" si="122"/>
        <v>41731</v>
      </c>
      <c r="U1576" s="80">
        <f t="shared" si="123"/>
        <v>19</v>
      </c>
      <c r="W1576" s="95">
        <f t="shared" si="125"/>
        <v>19</v>
      </c>
    </row>
    <row r="1577" spans="1:23" hidden="1" x14ac:dyDescent="0.5">
      <c r="A1577" s="105">
        <v>769812</v>
      </c>
      <c r="B1577" s="63">
        <v>41712</v>
      </c>
      <c r="C1577" s="60" t="s">
        <v>10</v>
      </c>
      <c r="D1577" s="61">
        <v>16809</v>
      </c>
      <c r="E1577" s="139">
        <v>12840</v>
      </c>
      <c r="F1577" s="61">
        <v>3946</v>
      </c>
      <c r="G1577" s="63">
        <v>41712</v>
      </c>
      <c r="H1577" s="63">
        <v>41711</v>
      </c>
      <c r="I1577" s="60" t="s">
        <v>1075</v>
      </c>
      <c r="J1577" s="62">
        <v>1735.6</v>
      </c>
      <c r="K1577" s="62">
        <v>242.98</v>
      </c>
      <c r="L1577" s="64">
        <v>1978.58</v>
      </c>
      <c r="M1577" s="82" t="str">
        <f t="shared" si="124"/>
        <v>DC</v>
      </c>
      <c r="N1577" s="82" t="s">
        <v>971</v>
      </c>
      <c r="P1577" s="75">
        <f>VLOOKUP(F1577,[1]!REGTEaflewerdatum,4,0)</f>
        <v>0</v>
      </c>
      <c r="Q1577" s="91">
        <f t="shared" si="121"/>
        <v>41712</v>
      </c>
      <c r="T1577" s="94">
        <f t="shared" si="122"/>
        <v>41731</v>
      </c>
      <c r="U1577" s="80">
        <f t="shared" si="123"/>
        <v>19</v>
      </c>
      <c r="W1577" s="95">
        <f t="shared" si="125"/>
        <v>41731</v>
      </c>
    </row>
    <row r="1578" spans="1:23" hidden="1" x14ac:dyDescent="0.5">
      <c r="A1578" s="105">
        <v>769813</v>
      </c>
      <c r="B1578" s="63">
        <v>41712</v>
      </c>
      <c r="C1578" s="60" t="s">
        <v>10</v>
      </c>
      <c r="D1578" s="61">
        <v>16810</v>
      </c>
      <c r="E1578" s="139">
        <v>12841</v>
      </c>
      <c r="F1578" s="61">
        <v>3589</v>
      </c>
      <c r="G1578" s="63">
        <v>41712</v>
      </c>
      <c r="H1578" s="63">
        <v>41711</v>
      </c>
      <c r="I1578" s="60" t="s">
        <v>1075</v>
      </c>
      <c r="J1578" s="62">
        <v>647.20000000000005</v>
      </c>
      <c r="K1578" s="62">
        <v>90.61</v>
      </c>
      <c r="L1578" s="64">
        <v>737.81</v>
      </c>
      <c r="M1578" s="82" t="str">
        <f t="shared" si="124"/>
        <v>DC</v>
      </c>
      <c r="N1578" s="82" t="s">
        <v>971</v>
      </c>
      <c r="P1578" s="75">
        <f>VLOOKUP(F1578,[1]!REGTEaflewerdatum,4,0)</f>
        <v>41715</v>
      </c>
      <c r="Q1578" s="91">
        <f t="shared" si="121"/>
        <v>41712</v>
      </c>
      <c r="T1578" s="94">
        <f t="shared" si="122"/>
        <v>41731</v>
      </c>
      <c r="U1578" s="80">
        <f t="shared" si="123"/>
        <v>19</v>
      </c>
      <c r="W1578" s="95">
        <f t="shared" si="125"/>
        <v>41731</v>
      </c>
    </row>
    <row r="1579" spans="1:23" hidden="1" x14ac:dyDescent="0.5">
      <c r="A1579" s="105">
        <v>769814</v>
      </c>
      <c r="B1579" s="63">
        <v>41712</v>
      </c>
      <c r="C1579" s="60" t="s">
        <v>10</v>
      </c>
      <c r="D1579" s="61">
        <v>16811</v>
      </c>
      <c r="E1579" s="139">
        <v>12842</v>
      </c>
      <c r="F1579" s="61">
        <v>3589</v>
      </c>
      <c r="G1579" s="63">
        <v>41712</v>
      </c>
      <c r="H1579" s="63">
        <v>41711</v>
      </c>
      <c r="I1579" s="60" t="s">
        <v>1075</v>
      </c>
      <c r="J1579" s="62">
        <v>559.76</v>
      </c>
      <c r="K1579" s="62">
        <v>78.36</v>
      </c>
      <c r="L1579" s="64">
        <v>638.12</v>
      </c>
      <c r="M1579" s="82" t="str">
        <f t="shared" si="124"/>
        <v>DC</v>
      </c>
      <c r="N1579" s="82" t="s">
        <v>971</v>
      </c>
      <c r="P1579" s="75">
        <f>VLOOKUP(F1579,[1]!REGTEaflewerdatum,4,0)</f>
        <v>41715</v>
      </c>
      <c r="Q1579" s="91">
        <f t="shared" si="121"/>
        <v>41712</v>
      </c>
      <c r="T1579" s="94">
        <f t="shared" si="122"/>
        <v>41731</v>
      </c>
      <c r="U1579" s="80">
        <f t="shared" si="123"/>
        <v>19</v>
      </c>
      <c r="W1579" s="95">
        <f t="shared" si="125"/>
        <v>41731</v>
      </c>
    </row>
    <row r="1580" spans="1:23" hidden="1" x14ac:dyDescent="0.5">
      <c r="A1580" s="105" t="s">
        <v>1311</v>
      </c>
      <c r="B1580" s="63"/>
      <c r="C1580" s="60" t="s">
        <v>10</v>
      </c>
      <c r="D1580" s="61">
        <v>16824</v>
      </c>
      <c r="E1580" s="139">
        <v>12813</v>
      </c>
      <c r="F1580" s="61">
        <v>3595</v>
      </c>
      <c r="G1580" s="63">
        <v>41712</v>
      </c>
      <c r="H1580" s="63">
        <v>41711</v>
      </c>
      <c r="I1580" s="60" t="s">
        <v>1121</v>
      </c>
      <c r="J1580" s="62">
        <v>752.7</v>
      </c>
      <c r="K1580" s="62">
        <v>0</v>
      </c>
      <c r="L1580" s="64">
        <v>752.7</v>
      </c>
      <c r="M1580" s="82" t="str">
        <f t="shared" si="124"/>
        <v>DI</v>
      </c>
      <c r="N1580" s="82" t="s">
        <v>971</v>
      </c>
      <c r="P1580" s="75">
        <f>VLOOKUP(F1580,[1]!REGTEaflewerdatum,4,0)</f>
        <v>41711</v>
      </c>
      <c r="Q1580" s="91">
        <f t="shared" si="121"/>
        <v>41712</v>
      </c>
      <c r="R1580" s="92" t="s">
        <v>329</v>
      </c>
      <c r="S1580" s="93">
        <f>G1580</f>
        <v>41712</v>
      </c>
      <c r="T1580" s="94">
        <f t="shared" si="122"/>
        <v>41719</v>
      </c>
      <c r="U1580" s="80">
        <f t="shared" si="123"/>
        <v>7</v>
      </c>
      <c r="W1580" s="95">
        <f t="shared" si="125"/>
        <v>7</v>
      </c>
    </row>
    <row r="1581" spans="1:23" hidden="1" x14ac:dyDescent="0.5">
      <c r="A1581" s="105" t="s">
        <v>453</v>
      </c>
      <c r="B1581" s="63"/>
      <c r="C1581" s="60" t="s">
        <v>10</v>
      </c>
      <c r="D1581" s="61">
        <v>16830</v>
      </c>
      <c r="E1581" s="139">
        <v>12597</v>
      </c>
      <c r="F1581" s="61">
        <v>3526</v>
      </c>
      <c r="G1581" s="63">
        <v>41712</v>
      </c>
      <c r="H1581" s="63">
        <v>41711</v>
      </c>
      <c r="I1581" s="60" t="s">
        <v>1221</v>
      </c>
      <c r="J1581" s="62">
        <v>23559.26</v>
      </c>
      <c r="K1581" s="62">
        <v>466.12</v>
      </c>
      <c r="L1581" s="64">
        <v>24025.38</v>
      </c>
      <c r="M1581" s="82" t="str">
        <f t="shared" si="124"/>
        <v>DI</v>
      </c>
      <c r="N1581" s="82" t="s">
        <v>971</v>
      </c>
      <c r="P1581" s="75">
        <f>VLOOKUP(F1581,[1]!REGTEaflewerdatum,4,0)</f>
        <v>41705</v>
      </c>
      <c r="Q1581" s="91">
        <f t="shared" si="121"/>
        <v>41712</v>
      </c>
      <c r="R1581" s="92" t="s">
        <v>330</v>
      </c>
      <c r="S1581" s="93">
        <v>41743</v>
      </c>
      <c r="T1581" s="94">
        <f t="shared" si="122"/>
        <v>41742</v>
      </c>
      <c r="U1581" s="80">
        <f t="shared" si="123"/>
        <v>30</v>
      </c>
      <c r="W1581" s="95">
        <f t="shared" si="125"/>
        <v>30</v>
      </c>
    </row>
    <row r="1582" spans="1:23" hidden="1" x14ac:dyDescent="0.5">
      <c r="A1582" s="105" t="s">
        <v>453</v>
      </c>
      <c r="B1582" s="63"/>
      <c r="C1582" s="60" t="s">
        <v>10</v>
      </c>
      <c r="D1582" s="61">
        <v>16831</v>
      </c>
      <c r="E1582" s="139">
        <v>12855</v>
      </c>
      <c r="F1582" s="61">
        <v>3526</v>
      </c>
      <c r="G1582" s="63">
        <v>41712</v>
      </c>
      <c r="H1582" s="63">
        <v>41711</v>
      </c>
      <c r="I1582" s="60" t="s">
        <v>1221</v>
      </c>
      <c r="J1582" s="62">
        <v>808.96</v>
      </c>
      <c r="K1582" s="62">
        <v>113.25</v>
      </c>
      <c r="L1582" s="64">
        <v>922.21</v>
      </c>
      <c r="M1582" s="82" t="str">
        <f t="shared" si="124"/>
        <v>DI</v>
      </c>
      <c r="N1582" s="82" t="s">
        <v>971</v>
      </c>
      <c r="P1582" s="75">
        <f>VLOOKUP(F1582,[1]!REGTEaflewerdatum,4,0)</f>
        <v>41705</v>
      </c>
      <c r="Q1582" s="91">
        <f t="shared" si="121"/>
        <v>41712</v>
      </c>
      <c r="R1582" s="92" t="s">
        <v>330</v>
      </c>
      <c r="S1582" s="93">
        <v>41743</v>
      </c>
      <c r="T1582" s="94">
        <f t="shared" si="122"/>
        <v>41742</v>
      </c>
      <c r="U1582" s="80">
        <f t="shared" si="123"/>
        <v>30</v>
      </c>
      <c r="W1582" s="95">
        <f t="shared" si="125"/>
        <v>30</v>
      </c>
    </row>
    <row r="1583" spans="1:23" hidden="1" x14ac:dyDescent="0.5">
      <c r="A1583" s="105" t="s">
        <v>454</v>
      </c>
      <c r="B1583" s="63"/>
      <c r="C1583" s="60" t="s">
        <v>10</v>
      </c>
      <c r="D1583" s="61">
        <v>16823</v>
      </c>
      <c r="E1583" s="139">
        <v>12834</v>
      </c>
      <c r="F1583" s="61">
        <v>3594</v>
      </c>
      <c r="G1583" s="63">
        <v>41712</v>
      </c>
      <c r="H1583" s="63">
        <v>41712</v>
      </c>
      <c r="I1583" s="60" t="s">
        <v>1123</v>
      </c>
      <c r="J1583" s="62">
        <v>670</v>
      </c>
      <c r="K1583" s="62">
        <v>0</v>
      </c>
      <c r="L1583" s="64">
        <v>670</v>
      </c>
      <c r="M1583" s="82" t="str">
        <f t="shared" si="124"/>
        <v>DI</v>
      </c>
      <c r="N1583" s="82" t="s">
        <v>971</v>
      </c>
      <c r="P1583" s="75">
        <f>VLOOKUP(F1583,[1]!REGTEaflewerdatum,4,0)</f>
        <v>41712</v>
      </c>
      <c r="Q1583" s="91" t="str">
        <f t="shared" si="121"/>
        <v>ok</v>
      </c>
      <c r="R1583" s="92" t="s">
        <v>329</v>
      </c>
      <c r="S1583" s="93">
        <f>H1583</f>
        <v>41712</v>
      </c>
      <c r="T1583" s="94">
        <f t="shared" si="122"/>
        <v>41713</v>
      </c>
      <c r="U1583" s="80">
        <f t="shared" si="123"/>
        <v>1</v>
      </c>
      <c r="W1583" s="95">
        <f t="shared" si="125"/>
        <v>1</v>
      </c>
    </row>
    <row r="1584" spans="1:23" hidden="1" x14ac:dyDescent="0.5">
      <c r="A1584" s="105" t="s">
        <v>456</v>
      </c>
      <c r="B1584" s="63"/>
      <c r="C1584" s="60" t="s">
        <v>10</v>
      </c>
      <c r="D1584" s="61">
        <v>16828</v>
      </c>
      <c r="E1584" s="139">
        <v>12815</v>
      </c>
      <c r="F1584" s="61">
        <v>3561</v>
      </c>
      <c r="G1584" s="63">
        <v>41712</v>
      </c>
      <c r="H1584" s="63">
        <v>41709</v>
      </c>
      <c r="I1584" s="60" t="s">
        <v>1160</v>
      </c>
      <c r="J1584" s="62">
        <v>5982</v>
      </c>
      <c r="K1584" s="62">
        <v>0</v>
      </c>
      <c r="L1584" s="64">
        <v>5982</v>
      </c>
      <c r="M1584" s="82" t="str">
        <f t="shared" si="124"/>
        <v>DI</v>
      </c>
      <c r="N1584" s="82" t="s">
        <v>971</v>
      </c>
      <c r="P1584" s="75">
        <f>VLOOKUP(F1584,[1]!REGTEaflewerdatum,4,0)</f>
        <v>41709</v>
      </c>
      <c r="Q1584" s="91">
        <f t="shared" si="121"/>
        <v>41712</v>
      </c>
      <c r="R1584" s="92" t="s">
        <v>327</v>
      </c>
      <c r="S1584" s="93">
        <v>41712</v>
      </c>
      <c r="T1584" s="94">
        <f t="shared" si="122"/>
        <v>41713</v>
      </c>
      <c r="U1584" s="80">
        <f t="shared" si="123"/>
        <v>1</v>
      </c>
      <c r="W1584" s="95">
        <f t="shared" si="125"/>
        <v>1</v>
      </c>
    </row>
    <row r="1585" spans="1:23" hidden="1" x14ac:dyDescent="0.5">
      <c r="A1585" s="105" t="s">
        <v>457</v>
      </c>
      <c r="B1585" s="63"/>
      <c r="C1585" s="60" t="s">
        <v>10</v>
      </c>
      <c r="D1585" s="61">
        <v>16820</v>
      </c>
      <c r="E1585" s="139">
        <v>12851</v>
      </c>
      <c r="F1585" s="61">
        <v>3570</v>
      </c>
      <c r="G1585" s="63">
        <v>41712</v>
      </c>
      <c r="H1585" s="63">
        <v>41712</v>
      </c>
      <c r="I1585" s="60" t="s">
        <v>1123</v>
      </c>
      <c r="J1585" s="62">
        <v>1710</v>
      </c>
      <c r="K1585" s="62">
        <v>0</v>
      </c>
      <c r="L1585" s="64">
        <v>1710</v>
      </c>
      <c r="M1585" s="82" t="str">
        <f t="shared" si="124"/>
        <v>DI</v>
      </c>
      <c r="N1585" s="82" t="s">
        <v>971</v>
      </c>
      <c r="P1585" s="75">
        <f>VLOOKUP(F1585,[1]!REGTEaflewerdatum,4,0)</f>
        <v>41710</v>
      </c>
      <c r="Q1585" s="91">
        <f t="shared" si="121"/>
        <v>41712</v>
      </c>
      <c r="R1585" s="92" t="s">
        <v>329</v>
      </c>
      <c r="S1585" s="93">
        <f>H1585</f>
        <v>41712</v>
      </c>
      <c r="T1585" s="94">
        <f t="shared" si="122"/>
        <v>41713</v>
      </c>
      <c r="U1585" s="80">
        <f t="shared" si="123"/>
        <v>1</v>
      </c>
      <c r="W1585" s="95">
        <f t="shared" si="125"/>
        <v>1</v>
      </c>
    </row>
    <row r="1586" spans="1:23" x14ac:dyDescent="0.5">
      <c r="A1586" s="105">
        <v>11917425</v>
      </c>
      <c r="B1586" s="63">
        <v>41719</v>
      </c>
      <c r="C1586" s="60" t="s">
        <v>10</v>
      </c>
      <c r="D1586" s="61">
        <v>16832</v>
      </c>
      <c r="E1586" s="139">
        <v>12829</v>
      </c>
      <c r="F1586" s="61">
        <v>3592</v>
      </c>
      <c r="G1586" s="63">
        <v>41713</v>
      </c>
      <c r="H1586" s="63">
        <v>41712</v>
      </c>
      <c r="I1586" s="60" t="s">
        <v>1312</v>
      </c>
      <c r="J1586" s="62">
        <v>4665.57</v>
      </c>
      <c r="K1586" s="62">
        <v>333.33</v>
      </c>
      <c r="L1586" s="64">
        <v>4998.8999999999996</v>
      </c>
      <c r="M1586" s="82" t="str">
        <f t="shared" si="124"/>
        <v>DS</v>
      </c>
      <c r="N1586" s="82" t="s">
        <v>971</v>
      </c>
      <c r="P1586" s="75">
        <f>VLOOKUP(F1586,[1]!REGTEaflewerdatum,4,0)</f>
        <v>41713</v>
      </c>
      <c r="Q1586" s="91" t="str">
        <f t="shared" si="121"/>
        <v>ok</v>
      </c>
      <c r="T1586" s="94">
        <f t="shared" si="122"/>
        <v>41743</v>
      </c>
      <c r="U1586" s="80">
        <f t="shared" si="123"/>
        <v>30</v>
      </c>
      <c r="W1586" s="95">
        <f t="shared" si="125"/>
        <v>41749</v>
      </c>
    </row>
    <row r="1587" spans="1:23" x14ac:dyDescent="0.5">
      <c r="A1587" s="105">
        <v>11917426</v>
      </c>
      <c r="B1587" s="63">
        <v>41719</v>
      </c>
      <c r="C1587" s="60" t="s">
        <v>10</v>
      </c>
      <c r="D1587" s="61">
        <v>16833</v>
      </c>
      <c r="E1587" s="139">
        <v>12857</v>
      </c>
      <c r="F1587" s="61">
        <v>3592</v>
      </c>
      <c r="G1587" s="63">
        <v>41713</v>
      </c>
      <c r="H1587" s="63">
        <v>41712</v>
      </c>
      <c r="I1587" s="60" t="s">
        <v>1312</v>
      </c>
      <c r="J1587" s="62">
        <v>118</v>
      </c>
      <c r="K1587" s="62">
        <v>16.52</v>
      </c>
      <c r="L1587" s="64">
        <v>134.52000000000001</v>
      </c>
      <c r="M1587" s="82" t="str">
        <f t="shared" si="124"/>
        <v>DS</v>
      </c>
      <c r="N1587" s="82" t="s">
        <v>971</v>
      </c>
      <c r="P1587" s="75">
        <f>VLOOKUP(F1587,[1]!REGTEaflewerdatum,4,0)</f>
        <v>41713</v>
      </c>
      <c r="Q1587" s="91" t="str">
        <f t="shared" si="121"/>
        <v>ok</v>
      </c>
      <c r="T1587" s="94">
        <f t="shared" si="122"/>
        <v>41743</v>
      </c>
      <c r="U1587" s="80">
        <f t="shared" si="123"/>
        <v>30</v>
      </c>
      <c r="W1587" s="95">
        <f t="shared" si="125"/>
        <v>41749</v>
      </c>
    </row>
    <row r="1588" spans="1:23" x14ac:dyDescent="0.5">
      <c r="A1588" s="105">
        <v>326873</v>
      </c>
      <c r="B1588" s="124"/>
      <c r="C1588" s="60" t="s">
        <v>10</v>
      </c>
      <c r="D1588" s="61">
        <v>16842</v>
      </c>
      <c r="E1588" s="139">
        <v>12863</v>
      </c>
      <c r="F1588" s="61">
        <v>3511</v>
      </c>
      <c r="G1588" s="63">
        <v>41713</v>
      </c>
      <c r="H1588" s="63">
        <v>41713</v>
      </c>
      <c r="I1588" s="60" t="s">
        <v>1114</v>
      </c>
      <c r="J1588" s="62">
        <v>522.36</v>
      </c>
      <c r="K1588" s="62">
        <v>36.590000000000003</v>
      </c>
      <c r="L1588" s="64">
        <v>558.95000000000005</v>
      </c>
      <c r="M1588" s="82" t="str">
        <f t="shared" si="124"/>
        <v>DS</v>
      </c>
      <c r="N1588" s="82" t="s">
        <v>971</v>
      </c>
      <c r="P1588" s="75">
        <f>VLOOKUP(F1588,[1]!REGTEaflewerdatum,4,0)</f>
        <v>41704</v>
      </c>
      <c r="Q1588" s="91">
        <f t="shared" si="121"/>
        <v>41713</v>
      </c>
      <c r="T1588" s="94">
        <f t="shared" si="122"/>
        <v>41743</v>
      </c>
      <c r="U1588" s="80">
        <f t="shared" si="123"/>
        <v>30</v>
      </c>
      <c r="W1588" s="95">
        <f t="shared" si="125"/>
        <v>30</v>
      </c>
    </row>
    <row r="1589" spans="1:23" x14ac:dyDescent="0.5">
      <c r="A1589" s="105">
        <v>6039213163</v>
      </c>
      <c r="B1589" s="63">
        <v>41719</v>
      </c>
      <c r="C1589" s="60" t="s">
        <v>10</v>
      </c>
      <c r="D1589" s="61">
        <v>16835</v>
      </c>
      <c r="E1589" s="139">
        <v>12817</v>
      </c>
      <c r="F1589" s="61">
        <v>3512</v>
      </c>
      <c r="G1589" s="63">
        <v>41713</v>
      </c>
      <c r="H1589" s="63">
        <v>41713</v>
      </c>
      <c r="I1589" s="60" t="s">
        <v>23</v>
      </c>
      <c r="J1589" s="62">
        <v>411.06</v>
      </c>
      <c r="K1589" s="62">
        <v>19.5</v>
      </c>
      <c r="L1589" s="64">
        <v>430.56</v>
      </c>
      <c r="M1589" s="82" t="str">
        <f t="shared" si="124"/>
        <v>DS</v>
      </c>
      <c r="N1589" s="82" t="s">
        <v>971</v>
      </c>
      <c r="P1589" s="75">
        <f>VLOOKUP(F1589,[1]!REGTEaflewerdatum,4,0)</f>
        <v>41704</v>
      </c>
      <c r="Q1589" s="91">
        <f t="shared" si="121"/>
        <v>41713</v>
      </c>
      <c r="T1589" s="94">
        <f t="shared" si="122"/>
        <v>41743</v>
      </c>
      <c r="U1589" s="80">
        <f t="shared" si="123"/>
        <v>30</v>
      </c>
      <c r="W1589" s="95">
        <f t="shared" si="125"/>
        <v>41749</v>
      </c>
    </row>
    <row r="1590" spans="1:23" x14ac:dyDescent="0.5">
      <c r="A1590" s="105">
        <v>70812</v>
      </c>
      <c r="B1590" s="63">
        <v>41719</v>
      </c>
      <c r="C1590" s="60" t="s">
        <v>10</v>
      </c>
      <c r="D1590" s="61">
        <v>16843</v>
      </c>
      <c r="E1590" s="139"/>
      <c r="F1590" s="61">
        <v>3513</v>
      </c>
      <c r="G1590" s="63">
        <v>41713</v>
      </c>
      <c r="H1590" s="63">
        <v>41713</v>
      </c>
      <c r="I1590" s="60" t="s">
        <v>1116</v>
      </c>
      <c r="J1590" s="62">
        <v>646.65</v>
      </c>
      <c r="K1590" s="62">
        <v>31.23</v>
      </c>
      <c r="L1590" s="64">
        <v>677.88</v>
      </c>
      <c r="M1590" s="82" t="str">
        <f t="shared" si="124"/>
        <v>DS</v>
      </c>
      <c r="N1590" s="82" t="s">
        <v>971</v>
      </c>
      <c r="P1590" s="75">
        <f>VLOOKUP(F1590,[1]!REGTEaflewerdatum,4,0)</f>
        <v>41704</v>
      </c>
      <c r="Q1590" s="91">
        <f t="shared" si="121"/>
        <v>41713</v>
      </c>
      <c r="T1590" s="94">
        <f t="shared" si="122"/>
        <v>41743</v>
      </c>
      <c r="U1590" s="80">
        <f t="shared" si="123"/>
        <v>30</v>
      </c>
      <c r="W1590" s="95">
        <f t="shared" si="125"/>
        <v>41749</v>
      </c>
    </row>
    <row r="1591" spans="1:23" x14ac:dyDescent="0.5">
      <c r="A1591" s="105">
        <v>8170460373</v>
      </c>
      <c r="B1591" s="63">
        <v>41719</v>
      </c>
      <c r="C1591" s="60" t="s">
        <v>10</v>
      </c>
      <c r="D1591" s="61">
        <v>16834</v>
      </c>
      <c r="E1591" s="139">
        <v>12828</v>
      </c>
      <c r="F1591" s="61">
        <v>3593</v>
      </c>
      <c r="G1591" s="63">
        <v>41713</v>
      </c>
      <c r="H1591" s="63">
        <v>41712</v>
      </c>
      <c r="I1591" s="60" t="s">
        <v>1313</v>
      </c>
      <c r="J1591" s="62">
        <v>5715.05</v>
      </c>
      <c r="K1591" s="62">
        <v>623.65</v>
      </c>
      <c r="L1591" s="64">
        <v>6338.7</v>
      </c>
      <c r="M1591" s="82" t="str">
        <f t="shared" si="124"/>
        <v>DS</v>
      </c>
      <c r="N1591" s="82" t="s">
        <v>971</v>
      </c>
      <c r="P1591" s="75">
        <f>VLOOKUP(F1591,[1]!REGTEaflewerdatum,4,0)</f>
        <v>41713</v>
      </c>
      <c r="Q1591" s="91" t="str">
        <f t="shared" si="121"/>
        <v>ok</v>
      </c>
      <c r="T1591" s="94">
        <f t="shared" si="122"/>
        <v>41743</v>
      </c>
      <c r="U1591" s="80">
        <f t="shared" si="123"/>
        <v>30</v>
      </c>
      <c r="W1591" s="95">
        <f t="shared" si="125"/>
        <v>41749</v>
      </c>
    </row>
    <row r="1592" spans="1:23" x14ac:dyDescent="0.5">
      <c r="A1592" s="105">
        <v>8170460373</v>
      </c>
      <c r="B1592" s="63"/>
      <c r="C1592" s="60" t="s">
        <v>15</v>
      </c>
      <c r="D1592" s="61">
        <v>16844</v>
      </c>
      <c r="E1592" s="139">
        <v>12869</v>
      </c>
      <c r="F1592" s="61">
        <v>3593</v>
      </c>
      <c r="G1592" s="63">
        <v>41713</v>
      </c>
      <c r="H1592" s="63">
        <v>41712</v>
      </c>
      <c r="I1592" s="60" t="s">
        <v>1313</v>
      </c>
      <c r="J1592" s="62">
        <v>-130.13999999999999</v>
      </c>
      <c r="K1592" s="62">
        <v>-18.22</v>
      </c>
      <c r="L1592" s="64">
        <v>-148.36000000000001</v>
      </c>
      <c r="M1592" s="82" t="str">
        <f t="shared" si="124"/>
        <v>DS</v>
      </c>
      <c r="P1592" s="75">
        <f>VLOOKUP(F1592,[1]!REGTEaflewerdatum,4,0)</f>
        <v>41713</v>
      </c>
      <c r="Q1592" s="91" t="str">
        <f t="shared" si="121"/>
        <v>ok</v>
      </c>
      <c r="T1592" s="94">
        <f t="shared" si="122"/>
        <v>41743</v>
      </c>
      <c r="U1592" s="80">
        <f t="shared" si="123"/>
        <v>30</v>
      </c>
      <c r="W1592" s="95">
        <f t="shared" si="125"/>
        <v>30</v>
      </c>
    </row>
    <row r="1593" spans="1:23" hidden="1" x14ac:dyDescent="0.5">
      <c r="A1593" s="105" t="s">
        <v>458</v>
      </c>
      <c r="B1593" s="63"/>
      <c r="C1593" s="60" t="s">
        <v>10</v>
      </c>
      <c r="D1593" s="61">
        <v>16840</v>
      </c>
      <c r="E1593" s="139">
        <v>12867</v>
      </c>
      <c r="F1593" s="61">
        <v>3598</v>
      </c>
      <c r="G1593" s="63">
        <v>41713</v>
      </c>
      <c r="H1593" s="63">
        <v>41713</v>
      </c>
      <c r="I1593" s="60" t="s">
        <v>1118</v>
      </c>
      <c r="J1593" s="62">
        <v>4089.2</v>
      </c>
      <c r="K1593" s="62">
        <v>0</v>
      </c>
      <c r="L1593" s="64">
        <v>4089.2</v>
      </c>
      <c r="M1593" s="82" t="str">
        <f t="shared" si="124"/>
        <v>DI</v>
      </c>
      <c r="N1593" s="82" t="s">
        <v>971</v>
      </c>
      <c r="P1593" s="75">
        <f>VLOOKUP(F1593,[1]!REGTEaflewerdatum,4,0)</f>
        <v>41713</v>
      </c>
      <c r="Q1593" s="91" t="str">
        <f t="shared" si="121"/>
        <v>ok</v>
      </c>
      <c r="R1593" s="92" t="s">
        <v>327</v>
      </c>
      <c r="S1593" s="93">
        <v>41746</v>
      </c>
      <c r="T1593" s="94">
        <f t="shared" si="122"/>
        <v>41743</v>
      </c>
      <c r="U1593" s="80">
        <f t="shared" si="123"/>
        <v>30</v>
      </c>
      <c r="W1593" s="95">
        <f t="shared" si="125"/>
        <v>30</v>
      </c>
    </row>
    <row r="1594" spans="1:23" x14ac:dyDescent="0.5">
      <c r="A1594" s="105" t="s">
        <v>461</v>
      </c>
      <c r="B1594" s="63">
        <v>41719</v>
      </c>
      <c r="C1594" s="60" t="s">
        <v>10</v>
      </c>
      <c r="D1594" s="61">
        <v>16838</v>
      </c>
      <c r="E1594" s="139">
        <v>12849</v>
      </c>
      <c r="F1594" s="61">
        <v>3576</v>
      </c>
      <c r="G1594" s="63">
        <v>41713</v>
      </c>
      <c r="H1594" s="63">
        <v>41711</v>
      </c>
      <c r="I1594" s="60" t="s">
        <v>1104</v>
      </c>
      <c r="J1594" s="62">
        <v>4315.2299999999996</v>
      </c>
      <c r="K1594" s="62">
        <v>604.14</v>
      </c>
      <c r="L1594" s="64">
        <v>4919.37</v>
      </c>
      <c r="M1594" s="82" t="str">
        <f t="shared" si="124"/>
        <v>DS</v>
      </c>
      <c r="N1594" s="82" t="s">
        <v>971</v>
      </c>
      <c r="P1594" s="75">
        <f>VLOOKUP(F1594,[1]!REGTEaflewerdatum,4,0)</f>
        <v>41717</v>
      </c>
      <c r="Q1594" s="91">
        <f t="shared" si="121"/>
        <v>41713</v>
      </c>
      <c r="T1594" s="94">
        <f t="shared" si="122"/>
        <v>41743</v>
      </c>
      <c r="U1594" s="80">
        <f t="shared" si="123"/>
        <v>30</v>
      </c>
      <c r="W1594" s="95">
        <f t="shared" si="125"/>
        <v>41749</v>
      </c>
    </row>
    <row r="1595" spans="1:23" x14ac:dyDescent="0.5">
      <c r="A1595" s="105" t="s">
        <v>463</v>
      </c>
      <c r="B1595" s="63">
        <v>41719</v>
      </c>
      <c r="C1595" s="60" t="s">
        <v>10</v>
      </c>
      <c r="D1595" s="61">
        <v>16841</v>
      </c>
      <c r="E1595" s="139">
        <v>12865</v>
      </c>
      <c r="F1595" s="61">
        <v>3588</v>
      </c>
      <c r="G1595" s="63">
        <v>41713</v>
      </c>
      <c r="H1595" s="63">
        <v>41713</v>
      </c>
      <c r="I1595" s="60" t="s">
        <v>1177</v>
      </c>
      <c r="J1595" s="62">
        <v>13873.48</v>
      </c>
      <c r="K1595" s="62">
        <v>1942.29</v>
      </c>
      <c r="L1595" s="64">
        <v>15815.77</v>
      </c>
      <c r="M1595" s="82" t="str">
        <f t="shared" si="124"/>
        <v>DS</v>
      </c>
      <c r="N1595" s="82" t="s">
        <v>971</v>
      </c>
      <c r="P1595" s="75">
        <f>VLOOKUP(F1595,[1]!REGTEaflewerdatum,4,0)</f>
        <v>41713</v>
      </c>
      <c r="Q1595" s="91" t="str">
        <f t="shared" si="121"/>
        <v>ok</v>
      </c>
      <c r="T1595" s="94">
        <f t="shared" si="122"/>
        <v>41743</v>
      </c>
      <c r="U1595" s="80">
        <f t="shared" si="123"/>
        <v>30</v>
      </c>
      <c r="W1595" s="95">
        <f t="shared" si="125"/>
        <v>41749</v>
      </c>
    </row>
    <row r="1596" spans="1:23" hidden="1" x14ac:dyDescent="0.5">
      <c r="A1596" s="105">
        <v>14345</v>
      </c>
      <c r="B1596" s="63"/>
      <c r="C1596" s="60" t="s">
        <v>10</v>
      </c>
      <c r="D1596" s="61">
        <v>16839</v>
      </c>
      <c r="E1596" s="139">
        <v>12868</v>
      </c>
      <c r="F1596" s="61">
        <v>3561</v>
      </c>
      <c r="G1596" s="63">
        <v>41714</v>
      </c>
      <c r="H1596" s="63">
        <v>41709</v>
      </c>
      <c r="I1596" s="60" t="s">
        <v>1160</v>
      </c>
      <c r="J1596" s="62">
        <v>222.1</v>
      </c>
      <c r="K1596" s="62">
        <v>0</v>
      </c>
      <c r="L1596" s="64">
        <v>222.1</v>
      </c>
      <c r="M1596" s="82" t="str">
        <f t="shared" si="124"/>
        <v>DI</v>
      </c>
      <c r="N1596" s="82" t="s">
        <v>971</v>
      </c>
      <c r="P1596" s="75">
        <f>VLOOKUP(F1596,[1]!REGTEaflewerdatum,4,0)</f>
        <v>41709</v>
      </c>
      <c r="Q1596" s="91">
        <f t="shared" si="121"/>
        <v>41714</v>
      </c>
      <c r="R1596" s="92" t="s">
        <v>327</v>
      </c>
      <c r="S1596" s="93">
        <v>41712</v>
      </c>
      <c r="T1596" s="94">
        <f t="shared" si="122"/>
        <v>41715</v>
      </c>
      <c r="U1596" s="80">
        <f t="shared" si="123"/>
        <v>1</v>
      </c>
      <c r="W1596" s="95">
        <f t="shared" si="125"/>
        <v>1</v>
      </c>
    </row>
    <row r="1597" spans="1:23" x14ac:dyDescent="0.5">
      <c r="A1597" s="105">
        <v>6039217063</v>
      </c>
      <c r="B1597" s="63">
        <v>41719</v>
      </c>
      <c r="C1597" s="60" t="s">
        <v>10</v>
      </c>
      <c r="D1597" s="61">
        <v>16863</v>
      </c>
      <c r="E1597" s="139">
        <v>12818</v>
      </c>
      <c r="F1597" s="61">
        <v>3512</v>
      </c>
      <c r="G1597" s="63">
        <v>41715</v>
      </c>
      <c r="H1597" s="63">
        <v>41715</v>
      </c>
      <c r="I1597" s="60" t="s">
        <v>23</v>
      </c>
      <c r="J1597" s="62">
        <v>275.16000000000003</v>
      </c>
      <c r="K1597" s="62">
        <v>19.5</v>
      </c>
      <c r="L1597" s="64">
        <v>294.66000000000003</v>
      </c>
      <c r="M1597" s="82" t="str">
        <f t="shared" si="124"/>
        <v>DS</v>
      </c>
      <c r="N1597" s="82" t="s">
        <v>971</v>
      </c>
      <c r="P1597" s="75">
        <f>VLOOKUP(F1597,[1]!REGTEaflewerdatum,4,0)</f>
        <v>41704</v>
      </c>
      <c r="Q1597" s="91">
        <f t="shared" ref="Q1597:Q1660" si="126">IF(P1597=G1597,"ok",G1597)</f>
        <v>41715</v>
      </c>
      <c r="T1597" s="94">
        <f t="shared" si="122"/>
        <v>41745</v>
      </c>
      <c r="U1597" s="80">
        <f t="shared" si="123"/>
        <v>30</v>
      </c>
      <c r="W1597" s="95">
        <f t="shared" si="125"/>
        <v>41749</v>
      </c>
    </row>
    <row r="1598" spans="1:23" x14ac:dyDescent="0.5">
      <c r="A1598" s="105">
        <v>70932</v>
      </c>
      <c r="B1598" s="63">
        <v>41719</v>
      </c>
      <c r="C1598" s="60" t="s">
        <v>10</v>
      </c>
      <c r="D1598" s="61">
        <v>16865</v>
      </c>
      <c r="E1598" s="139"/>
      <c r="F1598" s="61">
        <v>3513</v>
      </c>
      <c r="G1598" s="63">
        <v>41715</v>
      </c>
      <c r="H1598" s="63">
        <v>41715</v>
      </c>
      <c r="I1598" s="60" t="s">
        <v>1116</v>
      </c>
      <c r="J1598" s="62">
        <v>345.6</v>
      </c>
      <c r="K1598" s="62">
        <v>12.1</v>
      </c>
      <c r="L1598" s="64">
        <v>357.7</v>
      </c>
      <c r="M1598" s="82" t="str">
        <f t="shared" si="124"/>
        <v>DS</v>
      </c>
      <c r="N1598" s="82" t="s">
        <v>971</v>
      </c>
      <c r="P1598" s="75">
        <f>VLOOKUP(F1598,[1]!REGTEaflewerdatum,4,0)</f>
        <v>41704</v>
      </c>
      <c r="Q1598" s="91">
        <f t="shared" si="126"/>
        <v>41715</v>
      </c>
      <c r="T1598" s="94">
        <f t="shared" ref="T1598:T1661" si="127">G1598+U1598</f>
        <v>41745</v>
      </c>
      <c r="U1598" s="80">
        <f t="shared" ref="U1598:U1661" si="128">VLOOKUP(I1598,verskaffersterme,2,0)</f>
        <v>30</v>
      </c>
      <c r="W1598" s="95">
        <f t="shared" si="125"/>
        <v>41749</v>
      </c>
    </row>
    <row r="1599" spans="1:23" hidden="1" x14ac:dyDescent="0.5">
      <c r="A1599" s="105">
        <v>772007</v>
      </c>
      <c r="B1599" s="63">
        <v>41719</v>
      </c>
      <c r="C1599" s="60" t="s">
        <v>10</v>
      </c>
      <c r="D1599" s="61">
        <v>16849</v>
      </c>
      <c r="E1599" s="139">
        <v>11790</v>
      </c>
      <c r="F1599" s="61">
        <v>3271</v>
      </c>
      <c r="G1599" s="63">
        <v>41715</v>
      </c>
      <c r="H1599" s="63">
        <v>41714</v>
      </c>
      <c r="I1599" s="60" t="s">
        <v>1075</v>
      </c>
      <c r="J1599" s="62">
        <v>710.85</v>
      </c>
      <c r="K1599" s="62">
        <v>99.52</v>
      </c>
      <c r="L1599" s="64">
        <v>810.37</v>
      </c>
      <c r="M1599" s="82" t="str">
        <f t="shared" si="124"/>
        <v>DC</v>
      </c>
      <c r="N1599" s="82" t="s">
        <v>971</v>
      </c>
      <c r="P1599" s="75">
        <f>VLOOKUP(F1599,[1]!REGTEaflewerdatum,4,0)</f>
        <v>41715</v>
      </c>
      <c r="Q1599" s="91" t="str">
        <f t="shared" si="126"/>
        <v>ok</v>
      </c>
      <c r="T1599" s="94">
        <f t="shared" si="127"/>
        <v>41734</v>
      </c>
      <c r="U1599" s="80">
        <f t="shared" si="128"/>
        <v>19</v>
      </c>
      <c r="W1599" s="95">
        <f t="shared" si="125"/>
        <v>41738</v>
      </c>
    </row>
    <row r="1600" spans="1:23" hidden="1" x14ac:dyDescent="0.5">
      <c r="A1600" s="105">
        <v>772008</v>
      </c>
      <c r="B1600" s="63">
        <v>41719</v>
      </c>
      <c r="C1600" s="60" t="s">
        <v>10</v>
      </c>
      <c r="D1600" s="61">
        <v>16850</v>
      </c>
      <c r="E1600" s="139">
        <v>11808</v>
      </c>
      <c r="F1600" s="61">
        <v>3279</v>
      </c>
      <c r="G1600" s="63">
        <v>41715</v>
      </c>
      <c r="H1600" s="63">
        <v>41714</v>
      </c>
      <c r="I1600" s="60" t="s">
        <v>1075</v>
      </c>
      <c r="J1600" s="62">
        <v>83890.92</v>
      </c>
      <c r="K1600" s="62">
        <v>8090.34</v>
      </c>
      <c r="L1600" s="64">
        <v>91981.26</v>
      </c>
      <c r="M1600" s="82" t="str">
        <f t="shared" si="124"/>
        <v>DC</v>
      </c>
      <c r="N1600" s="82" t="s">
        <v>971</v>
      </c>
      <c r="P1600" s="75">
        <f>VLOOKUP(F1600,[1]!REGTEaflewerdatum,4,0)</f>
        <v>41722</v>
      </c>
      <c r="Q1600" s="91">
        <f t="shared" si="126"/>
        <v>41715</v>
      </c>
      <c r="T1600" s="94">
        <f t="shared" si="127"/>
        <v>41734</v>
      </c>
      <c r="U1600" s="80">
        <f t="shared" si="128"/>
        <v>19</v>
      </c>
      <c r="W1600" s="95">
        <f t="shared" si="125"/>
        <v>41738</v>
      </c>
    </row>
    <row r="1601" spans="1:23" hidden="1" x14ac:dyDescent="0.5">
      <c r="A1601" s="105">
        <v>772008</v>
      </c>
      <c r="B1601" s="63"/>
      <c r="C1601" s="60" t="s">
        <v>15</v>
      </c>
      <c r="D1601" s="61">
        <v>16864</v>
      </c>
      <c r="E1601" s="139">
        <v>12895</v>
      </c>
      <c r="F1601" s="61">
        <v>3279</v>
      </c>
      <c r="G1601" s="63">
        <v>41715</v>
      </c>
      <c r="H1601" s="63">
        <v>41714</v>
      </c>
      <c r="I1601" s="60" t="s">
        <v>1075</v>
      </c>
      <c r="J1601" s="62">
        <v>-597.64</v>
      </c>
      <c r="K1601" s="62">
        <v>-6.06</v>
      </c>
      <c r="L1601" s="64">
        <v>-603.70000000000005</v>
      </c>
      <c r="M1601" s="82" t="str">
        <f t="shared" si="124"/>
        <v>DC</v>
      </c>
      <c r="P1601" s="75">
        <f>VLOOKUP(F1601,[1]!REGTEaflewerdatum,4,0)</f>
        <v>41722</v>
      </c>
      <c r="Q1601" s="91">
        <f t="shared" si="126"/>
        <v>41715</v>
      </c>
      <c r="T1601" s="94">
        <f t="shared" si="127"/>
        <v>41734</v>
      </c>
      <c r="U1601" s="80">
        <f t="shared" si="128"/>
        <v>19</v>
      </c>
      <c r="W1601" s="95">
        <f t="shared" si="125"/>
        <v>19</v>
      </c>
    </row>
    <row r="1602" spans="1:23" hidden="1" x14ac:dyDescent="0.5">
      <c r="A1602" s="105">
        <v>772009</v>
      </c>
      <c r="B1602" s="63">
        <v>41719</v>
      </c>
      <c r="C1602" s="60" t="s">
        <v>10</v>
      </c>
      <c r="D1602" s="61">
        <v>16851</v>
      </c>
      <c r="E1602" s="139">
        <v>12824</v>
      </c>
      <c r="F1602" s="61">
        <v>3585</v>
      </c>
      <c r="G1602" s="63">
        <v>41715</v>
      </c>
      <c r="H1602" s="63">
        <v>41714</v>
      </c>
      <c r="I1602" s="60" t="s">
        <v>1075</v>
      </c>
      <c r="J1602" s="62">
        <v>42814.06</v>
      </c>
      <c r="K1602" s="62">
        <v>5081.1000000000004</v>
      </c>
      <c r="L1602" s="64">
        <v>47895.16</v>
      </c>
      <c r="M1602" s="82" t="str">
        <f t="shared" ref="M1602:M1665" si="129">VLOOKUP(I1602,KODE,3,0)</f>
        <v>DC</v>
      </c>
      <c r="N1602" s="82" t="s">
        <v>971</v>
      </c>
      <c r="P1602" s="75">
        <f>VLOOKUP(F1602,[1]!REGTEaflewerdatum,4,0)</f>
        <v>41715</v>
      </c>
      <c r="Q1602" s="91" t="str">
        <f t="shared" si="126"/>
        <v>ok</v>
      </c>
      <c r="T1602" s="94">
        <f t="shared" si="127"/>
        <v>41734</v>
      </c>
      <c r="U1602" s="80">
        <f t="shared" si="128"/>
        <v>19</v>
      </c>
      <c r="W1602" s="95">
        <f t="shared" si="125"/>
        <v>41738</v>
      </c>
    </row>
    <row r="1603" spans="1:23" hidden="1" x14ac:dyDescent="0.5">
      <c r="A1603" s="105">
        <v>772009</v>
      </c>
      <c r="B1603" s="63"/>
      <c r="C1603" s="60" t="s">
        <v>15</v>
      </c>
      <c r="D1603" s="61">
        <v>16871</v>
      </c>
      <c r="E1603" s="139">
        <v>12896</v>
      </c>
      <c r="F1603" s="61">
        <v>3585</v>
      </c>
      <c r="G1603" s="63">
        <v>41715</v>
      </c>
      <c r="H1603" s="63">
        <v>41714</v>
      </c>
      <c r="I1603" s="60" t="s">
        <v>1075</v>
      </c>
      <c r="J1603" s="62">
        <v>-275.83999999999997</v>
      </c>
      <c r="K1603" s="62">
        <v>-38.619999999999997</v>
      </c>
      <c r="L1603" s="64">
        <v>-314.45999999999998</v>
      </c>
      <c r="M1603" s="82" t="str">
        <f t="shared" si="129"/>
        <v>DC</v>
      </c>
      <c r="P1603" s="75">
        <f>VLOOKUP(F1603,[1]!REGTEaflewerdatum,4,0)</f>
        <v>41715</v>
      </c>
      <c r="Q1603" s="91" t="str">
        <f t="shared" si="126"/>
        <v>ok</v>
      </c>
      <c r="T1603" s="94">
        <f t="shared" si="127"/>
        <v>41734</v>
      </c>
      <c r="U1603" s="80">
        <f t="shared" si="128"/>
        <v>19</v>
      </c>
      <c r="W1603" s="95">
        <f t="shared" ref="W1603:W1666" si="130">B1603+U1603</f>
        <v>19</v>
      </c>
    </row>
    <row r="1604" spans="1:23" hidden="1" x14ac:dyDescent="0.5">
      <c r="A1604" s="105">
        <v>772010</v>
      </c>
      <c r="B1604" s="63">
        <v>41719</v>
      </c>
      <c r="C1604" s="60" t="s">
        <v>10</v>
      </c>
      <c r="D1604" s="61">
        <v>16845</v>
      </c>
      <c r="E1604" s="139">
        <v>12826</v>
      </c>
      <c r="F1604" s="61">
        <v>3587</v>
      </c>
      <c r="G1604" s="63">
        <v>41715</v>
      </c>
      <c r="H1604" s="63">
        <v>41714</v>
      </c>
      <c r="I1604" s="60" t="s">
        <v>1075</v>
      </c>
      <c r="J1604" s="62">
        <v>6382.75</v>
      </c>
      <c r="K1604" s="62">
        <v>893.59</v>
      </c>
      <c r="L1604" s="64">
        <v>7276.34</v>
      </c>
      <c r="M1604" s="82" t="str">
        <f t="shared" si="129"/>
        <v>DC</v>
      </c>
      <c r="N1604" s="82" t="s">
        <v>971</v>
      </c>
      <c r="P1604" s="75">
        <f>VLOOKUP(F1604,[1]!REGTEaflewerdatum,4,0)</f>
        <v>41715</v>
      </c>
      <c r="Q1604" s="91" t="str">
        <f t="shared" si="126"/>
        <v>ok</v>
      </c>
      <c r="T1604" s="94">
        <f t="shared" si="127"/>
        <v>41734</v>
      </c>
      <c r="U1604" s="80">
        <f t="shared" si="128"/>
        <v>19</v>
      </c>
      <c r="W1604" s="95">
        <f t="shared" si="130"/>
        <v>41738</v>
      </c>
    </row>
    <row r="1605" spans="1:23" hidden="1" x14ac:dyDescent="0.5">
      <c r="A1605" s="105">
        <v>772010</v>
      </c>
      <c r="B1605" s="63"/>
      <c r="C1605" s="60" t="s">
        <v>15</v>
      </c>
      <c r="D1605" s="61">
        <v>16872</v>
      </c>
      <c r="E1605" s="139">
        <v>12897</v>
      </c>
      <c r="F1605" s="61">
        <v>3587</v>
      </c>
      <c r="G1605" s="63">
        <v>41715</v>
      </c>
      <c r="H1605" s="63">
        <v>41714</v>
      </c>
      <c r="I1605" s="60" t="s">
        <v>1075</v>
      </c>
      <c r="J1605" s="62">
        <v>-18.100000000000001</v>
      </c>
      <c r="K1605" s="62">
        <v>-2.5299999999999998</v>
      </c>
      <c r="L1605" s="64">
        <v>-20.63</v>
      </c>
      <c r="M1605" s="82" t="str">
        <f t="shared" si="129"/>
        <v>DC</v>
      </c>
      <c r="P1605" s="75">
        <f>VLOOKUP(F1605,[1]!REGTEaflewerdatum,4,0)</f>
        <v>41715</v>
      </c>
      <c r="Q1605" s="91" t="str">
        <f t="shared" si="126"/>
        <v>ok</v>
      </c>
      <c r="T1605" s="94">
        <f t="shared" si="127"/>
        <v>41734</v>
      </c>
      <c r="U1605" s="80">
        <f t="shared" si="128"/>
        <v>19</v>
      </c>
      <c r="W1605" s="95">
        <f t="shared" si="130"/>
        <v>19</v>
      </c>
    </row>
    <row r="1606" spans="1:23" hidden="1" x14ac:dyDescent="0.5">
      <c r="A1606" s="105">
        <v>772011</v>
      </c>
      <c r="B1606" s="63">
        <v>41719</v>
      </c>
      <c r="C1606" s="60" t="s">
        <v>10</v>
      </c>
      <c r="D1606" s="61">
        <v>16859</v>
      </c>
      <c r="E1606" s="139">
        <v>12889</v>
      </c>
      <c r="F1606" s="61">
        <v>3589</v>
      </c>
      <c r="G1606" s="63">
        <v>41715</v>
      </c>
      <c r="H1606" s="63">
        <v>41714</v>
      </c>
      <c r="I1606" s="60" t="s">
        <v>1075</v>
      </c>
      <c r="J1606" s="62">
        <v>2581.64</v>
      </c>
      <c r="K1606" s="62">
        <v>361.4</v>
      </c>
      <c r="L1606" s="64">
        <v>2943.04</v>
      </c>
      <c r="M1606" s="82" t="str">
        <f t="shared" si="129"/>
        <v>DC</v>
      </c>
      <c r="N1606" s="82" t="s">
        <v>971</v>
      </c>
      <c r="P1606" s="75">
        <f>VLOOKUP(F1606,[1]!REGTEaflewerdatum,4,0)</f>
        <v>41715</v>
      </c>
      <c r="Q1606" s="91" t="str">
        <f t="shared" si="126"/>
        <v>ok</v>
      </c>
      <c r="T1606" s="94">
        <f t="shared" si="127"/>
        <v>41734</v>
      </c>
      <c r="U1606" s="80">
        <f t="shared" si="128"/>
        <v>19</v>
      </c>
      <c r="W1606" s="95">
        <f t="shared" si="130"/>
        <v>41738</v>
      </c>
    </row>
    <row r="1607" spans="1:23" hidden="1" x14ac:dyDescent="0.5">
      <c r="A1607" s="105">
        <v>772012</v>
      </c>
      <c r="B1607" s="63">
        <v>41719</v>
      </c>
      <c r="C1607" s="60" t="s">
        <v>10</v>
      </c>
      <c r="D1607" s="61">
        <v>16860</v>
      </c>
      <c r="E1607" s="139">
        <v>12890</v>
      </c>
      <c r="F1607" s="61">
        <v>3589</v>
      </c>
      <c r="G1607" s="63">
        <v>41715</v>
      </c>
      <c r="H1607" s="63">
        <v>41714</v>
      </c>
      <c r="I1607" s="60" t="s">
        <v>1075</v>
      </c>
      <c r="J1607" s="62">
        <v>2458.06</v>
      </c>
      <c r="K1607" s="62">
        <v>344.15</v>
      </c>
      <c r="L1607" s="64">
        <v>2802.21</v>
      </c>
      <c r="M1607" s="82" t="str">
        <f t="shared" si="129"/>
        <v>DC</v>
      </c>
      <c r="N1607" s="82" t="s">
        <v>971</v>
      </c>
      <c r="P1607" s="75">
        <f>VLOOKUP(F1607,[1]!REGTEaflewerdatum,4,0)</f>
        <v>41715</v>
      </c>
      <c r="Q1607" s="91" t="str">
        <f t="shared" si="126"/>
        <v>ok</v>
      </c>
      <c r="T1607" s="94">
        <f t="shared" si="127"/>
        <v>41734</v>
      </c>
      <c r="U1607" s="80">
        <f t="shared" si="128"/>
        <v>19</v>
      </c>
      <c r="W1607" s="95">
        <f t="shared" si="130"/>
        <v>41738</v>
      </c>
    </row>
    <row r="1608" spans="1:23" hidden="1" x14ac:dyDescent="0.5">
      <c r="A1608" s="105">
        <v>772013</v>
      </c>
      <c r="B1608" s="63">
        <v>41719</v>
      </c>
      <c r="C1608" s="60" t="s">
        <v>10</v>
      </c>
      <c r="D1608" s="61">
        <v>16861</v>
      </c>
      <c r="E1608" s="139">
        <v>12891</v>
      </c>
      <c r="F1608" s="61">
        <v>3589</v>
      </c>
      <c r="G1608" s="63">
        <v>41715</v>
      </c>
      <c r="H1608" s="63">
        <v>41714</v>
      </c>
      <c r="I1608" s="60" t="s">
        <v>1075</v>
      </c>
      <c r="J1608" s="62">
        <v>2173.85</v>
      </c>
      <c r="K1608" s="62">
        <v>304.33999999999997</v>
      </c>
      <c r="L1608" s="64">
        <v>2478.19</v>
      </c>
      <c r="M1608" s="82" t="str">
        <f t="shared" si="129"/>
        <v>DC</v>
      </c>
      <c r="N1608" s="82" t="s">
        <v>971</v>
      </c>
      <c r="P1608" s="75">
        <f>VLOOKUP(F1608,[1]!REGTEaflewerdatum,4,0)</f>
        <v>41715</v>
      </c>
      <c r="Q1608" s="91" t="str">
        <f t="shared" si="126"/>
        <v>ok</v>
      </c>
      <c r="T1608" s="94">
        <f t="shared" si="127"/>
        <v>41734</v>
      </c>
      <c r="U1608" s="80">
        <f t="shared" si="128"/>
        <v>19</v>
      </c>
      <c r="W1608" s="95">
        <f t="shared" si="130"/>
        <v>41738</v>
      </c>
    </row>
    <row r="1609" spans="1:23" hidden="1" x14ac:dyDescent="0.5">
      <c r="A1609" s="105">
        <v>772014</v>
      </c>
      <c r="B1609" s="63">
        <v>41719</v>
      </c>
      <c r="C1609" s="60" t="s">
        <v>10</v>
      </c>
      <c r="D1609" s="61">
        <v>16862</v>
      </c>
      <c r="E1609" s="139">
        <v>12892</v>
      </c>
      <c r="F1609" s="61">
        <v>3589</v>
      </c>
      <c r="G1609" s="63">
        <v>41715</v>
      </c>
      <c r="H1609" s="63">
        <v>41714</v>
      </c>
      <c r="I1609" s="60" t="s">
        <v>1075</v>
      </c>
      <c r="J1609" s="62">
        <v>1762.66</v>
      </c>
      <c r="K1609" s="62">
        <v>246.78</v>
      </c>
      <c r="L1609" s="64">
        <v>2009.44</v>
      </c>
      <c r="M1609" s="82" t="str">
        <f t="shared" si="129"/>
        <v>DC</v>
      </c>
      <c r="N1609" s="82" t="s">
        <v>971</v>
      </c>
      <c r="P1609" s="75">
        <f>VLOOKUP(F1609,[1]!REGTEaflewerdatum,4,0)</f>
        <v>41715</v>
      </c>
      <c r="Q1609" s="91" t="str">
        <f t="shared" si="126"/>
        <v>ok</v>
      </c>
      <c r="T1609" s="94">
        <f t="shared" si="127"/>
        <v>41734</v>
      </c>
      <c r="U1609" s="80">
        <f t="shared" si="128"/>
        <v>19</v>
      </c>
      <c r="W1609" s="95">
        <f t="shared" si="130"/>
        <v>41738</v>
      </c>
    </row>
    <row r="1610" spans="1:23" hidden="1" x14ac:dyDescent="0.5">
      <c r="A1610" s="105">
        <v>772015</v>
      </c>
      <c r="B1610" s="63">
        <v>41719</v>
      </c>
      <c r="C1610" s="60" t="s">
        <v>10</v>
      </c>
      <c r="D1610" s="61">
        <v>16846</v>
      </c>
      <c r="E1610" s="139">
        <v>12880</v>
      </c>
      <c r="F1610" s="61">
        <v>3589</v>
      </c>
      <c r="G1610" s="63">
        <v>41715</v>
      </c>
      <c r="H1610" s="63">
        <v>41714</v>
      </c>
      <c r="I1610" s="60" t="s">
        <v>1075</v>
      </c>
      <c r="J1610" s="62">
        <v>1410.4</v>
      </c>
      <c r="K1610" s="62">
        <v>0</v>
      </c>
      <c r="L1610" s="64">
        <v>1410.4</v>
      </c>
      <c r="M1610" s="82" t="str">
        <f t="shared" si="129"/>
        <v>DC</v>
      </c>
      <c r="N1610" s="82" t="s">
        <v>971</v>
      </c>
      <c r="P1610" s="75">
        <f>VLOOKUP(F1610,[1]!REGTEaflewerdatum,4,0)</f>
        <v>41715</v>
      </c>
      <c r="Q1610" s="91" t="str">
        <f t="shared" si="126"/>
        <v>ok</v>
      </c>
      <c r="T1610" s="94">
        <f t="shared" si="127"/>
        <v>41734</v>
      </c>
      <c r="U1610" s="80">
        <f t="shared" si="128"/>
        <v>19</v>
      </c>
      <c r="W1610" s="95">
        <f t="shared" si="130"/>
        <v>41738</v>
      </c>
    </row>
    <row r="1611" spans="1:23" hidden="1" x14ac:dyDescent="0.5">
      <c r="A1611" s="105">
        <v>772016</v>
      </c>
      <c r="B1611" s="63">
        <v>41719</v>
      </c>
      <c r="C1611" s="60" t="s">
        <v>10</v>
      </c>
      <c r="D1611" s="61">
        <v>16847</v>
      </c>
      <c r="E1611" s="139">
        <v>12881</v>
      </c>
      <c r="F1611" s="61">
        <v>3589</v>
      </c>
      <c r="G1611" s="63">
        <v>41715</v>
      </c>
      <c r="H1611" s="63">
        <v>41714</v>
      </c>
      <c r="I1611" s="60" t="s">
        <v>1075</v>
      </c>
      <c r="J1611" s="62">
        <v>9156.1</v>
      </c>
      <c r="K1611" s="62">
        <v>0</v>
      </c>
      <c r="L1611" s="64">
        <v>9156.1</v>
      </c>
      <c r="M1611" s="82" t="str">
        <f t="shared" si="129"/>
        <v>DC</v>
      </c>
      <c r="N1611" s="82" t="s">
        <v>971</v>
      </c>
      <c r="P1611" s="75">
        <f>VLOOKUP(F1611,[1]!REGTEaflewerdatum,4,0)</f>
        <v>41715</v>
      </c>
      <c r="Q1611" s="91" t="str">
        <f t="shared" si="126"/>
        <v>ok</v>
      </c>
      <c r="T1611" s="94">
        <f t="shared" si="127"/>
        <v>41734</v>
      </c>
      <c r="U1611" s="80">
        <f t="shared" si="128"/>
        <v>19</v>
      </c>
      <c r="W1611" s="95">
        <f t="shared" si="130"/>
        <v>41738</v>
      </c>
    </row>
    <row r="1612" spans="1:23" hidden="1" x14ac:dyDescent="0.5">
      <c r="A1612" s="105">
        <v>772017</v>
      </c>
      <c r="B1612" s="63">
        <v>41719</v>
      </c>
      <c r="C1612" s="60" t="s">
        <v>10</v>
      </c>
      <c r="D1612" s="61">
        <v>16848</v>
      </c>
      <c r="E1612" s="139">
        <v>12882</v>
      </c>
      <c r="F1612" s="61">
        <v>3589</v>
      </c>
      <c r="G1612" s="63">
        <v>41715</v>
      </c>
      <c r="H1612" s="63">
        <v>41714</v>
      </c>
      <c r="I1612" s="60" t="s">
        <v>1075</v>
      </c>
      <c r="J1612" s="62">
        <v>2861.82</v>
      </c>
      <c r="K1612" s="62">
        <v>87.72</v>
      </c>
      <c r="L1612" s="64">
        <v>2949.54</v>
      </c>
      <c r="M1612" s="82" t="str">
        <f t="shared" si="129"/>
        <v>DC</v>
      </c>
      <c r="N1612" s="82" t="s">
        <v>971</v>
      </c>
      <c r="P1612" s="75">
        <f>VLOOKUP(F1612,[1]!REGTEaflewerdatum,4,0)</f>
        <v>41715</v>
      </c>
      <c r="Q1612" s="91" t="str">
        <f t="shared" si="126"/>
        <v>ok</v>
      </c>
      <c r="T1612" s="94">
        <f t="shared" si="127"/>
        <v>41734</v>
      </c>
      <c r="U1612" s="80">
        <f t="shared" si="128"/>
        <v>19</v>
      </c>
      <c r="W1612" s="95">
        <f t="shared" si="130"/>
        <v>41738</v>
      </c>
    </row>
    <row r="1613" spans="1:23" hidden="1" x14ac:dyDescent="0.5">
      <c r="A1613" s="105">
        <v>772018</v>
      </c>
      <c r="B1613" s="63">
        <v>41719</v>
      </c>
      <c r="C1613" s="60" t="s">
        <v>10</v>
      </c>
      <c r="D1613" s="61">
        <v>16852</v>
      </c>
      <c r="E1613" s="139">
        <v>12883</v>
      </c>
      <c r="F1613" s="61">
        <v>3279</v>
      </c>
      <c r="G1613" s="63">
        <v>41715</v>
      </c>
      <c r="H1613" s="63">
        <v>41714</v>
      </c>
      <c r="I1613" s="60" t="s">
        <v>1075</v>
      </c>
      <c r="J1613" s="62">
        <v>5722.86</v>
      </c>
      <c r="K1613" s="62">
        <v>801.2</v>
      </c>
      <c r="L1613" s="64">
        <v>6524.06</v>
      </c>
      <c r="M1613" s="82" t="str">
        <f t="shared" si="129"/>
        <v>DC</v>
      </c>
      <c r="N1613" s="82" t="s">
        <v>971</v>
      </c>
      <c r="P1613" s="75">
        <f>VLOOKUP(F1613,[1]!REGTEaflewerdatum,4,0)</f>
        <v>41722</v>
      </c>
      <c r="Q1613" s="91">
        <f t="shared" si="126"/>
        <v>41715</v>
      </c>
      <c r="T1613" s="94">
        <f t="shared" si="127"/>
        <v>41734</v>
      </c>
      <c r="U1613" s="80">
        <f t="shared" si="128"/>
        <v>19</v>
      </c>
      <c r="W1613" s="95">
        <f t="shared" si="130"/>
        <v>41738</v>
      </c>
    </row>
    <row r="1614" spans="1:23" hidden="1" x14ac:dyDescent="0.5">
      <c r="A1614" s="105">
        <v>772019</v>
      </c>
      <c r="B1614" s="63">
        <v>41719</v>
      </c>
      <c r="C1614" s="60" t="s">
        <v>10</v>
      </c>
      <c r="D1614" s="61">
        <v>16853</v>
      </c>
      <c r="E1614" s="139">
        <v>12821</v>
      </c>
      <c r="F1614" s="61">
        <v>3583</v>
      </c>
      <c r="G1614" s="63">
        <v>41715</v>
      </c>
      <c r="H1614" s="63">
        <v>41714</v>
      </c>
      <c r="I1614" s="60" t="s">
        <v>1075</v>
      </c>
      <c r="J1614" s="62">
        <v>2120.35</v>
      </c>
      <c r="K1614" s="62">
        <v>0</v>
      </c>
      <c r="L1614" s="64">
        <v>2120.35</v>
      </c>
      <c r="M1614" s="82" t="str">
        <f t="shared" si="129"/>
        <v>DC</v>
      </c>
      <c r="N1614" s="82" t="s">
        <v>971</v>
      </c>
      <c r="P1614" s="75">
        <f>VLOOKUP(F1614,[1]!REGTEaflewerdatum,4,0)</f>
        <v>41715</v>
      </c>
      <c r="Q1614" s="91" t="str">
        <f t="shared" si="126"/>
        <v>ok</v>
      </c>
      <c r="T1614" s="94">
        <f t="shared" si="127"/>
        <v>41734</v>
      </c>
      <c r="U1614" s="80">
        <f t="shared" si="128"/>
        <v>19</v>
      </c>
      <c r="W1614" s="95">
        <f t="shared" si="130"/>
        <v>41738</v>
      </c>
    </row>
    <row r="1615" spans="1:23" hidden="1" x14ac:dyDescent="0.5">
      <c r="A1615" s="105">
        <v>772020</v>
      </c>
      <c r="B1615" s="63">
        <v>41719</v>
      </c>
      <c r="C1615" s="60" t="s">
        <v>10</v>
      </c>
      <c r="D1615" s="61">
        <v>16854</v>
      </c>
      <c r="E1615" s="139">
        <v>12822</v>
      </c>
      <c r="F1615" s="61">
        <v>3582</v>
      </c>
      <c r="G1615" s="63">
        <v>41715</v>
      </c>
      <c r="H1615" s="63">
        <v>41714</v>
      </c>
      <c r="I1615" s="60" t="s">
        <v>1075</v>
      </c>
      <c r="J1615" s="62">
        <v>18014.310000000001</v>
      </c>
      <c r="K1615" s="62">
        <v>1988.76</v>
      </c>
      <c r="L1615" s="64">
        <v>20003.07</v>
      </c>
      <c r="M1615" s="82" t="str">
        <f t="shared" si="129"/>
        <v>DC</v>
      </c>
      <c r="N1615" s="82" t="s">
        <v>971</v>
      </c>
      <c r="P1615" s="75">
        <f>VLOOKUP(F1615,[1]!REGTEaflewerdatum,4,0)</f>
        <v>41715</v>
      </c>
      <c r="Q1615" s="91" t="str">
        <f t="shared" si="126"/>
        <v>ok</v>
      </c>
      <c r="T1615" s="94">
        <f t="shared" si="127"/>
        <v>41734</v>
      </c>
      <c r="U1615" s="80">
        <f t="shared" si="128"/>
        <v>19</v>
      </c>
      <c r="W1615" s="95">
        <f t="shared" si="130"/>
        <v>41738</v>
      </c>
    </row>
    <row r="1616" spans="1:23" hidden="1" x14ac:dyDescent="0.5">
      <c r="A1616" s="105">
        <v>772021</v>
      </c>
      <c r="B1616" s="63">
        <v>41719</v>
      </c>
      <c r="C1616" s="60" t="s">
        <v>10</v>
      </c>
      <c r="D1616" s="61">
        <v>16855</v>
      </c>
      <c r="E1616" s="139">
        <v>12884</v>
      </c>
      <c r="F1616" s="61">
        <v>3583</v>
      </c>
      <c r="G1616" s="63">
        <v>41715</v>
      </c>
      <c r="H1616" s="63">
        <v>41714</v>
      </c>
      <c r="I1616" s="60" t="s">
        <v>1075</v>
      </c>
      <c r="J1616" s="62">
        <v>6792.49</v>
      </c>
      <c r="K1616" s="62">
        <v>0</v>
      </c>
      <c r="L1616" s="64">
        <v>6792.49</v>
      </c>
      <c r="M1616" s="82" t="str">
        <f t="shared" si="129"/>
        <v>DC</v>
      </c>
      <c r="N1616" s="82" t="s">
        <v>971</v>
      </c>
      <c r="P1616" s="75">
        <f>VLOOKUP(F1616,[1]!REGTEaflewerdatum,4,0)</f>
        <v>41715</v>
      </c>
      <c r="Q1616" s="91" t="str">
        <f t="shared" si="126"/>
        <v>ok</v>
      </c>
      <c r="T1616" s="94">
        <f t="shared" si="127"/>
        <v>41734</v>
      </c>
      <c r="U1616" s="80">
        <f t="shared" si="128"/>
        <v>19</v>
      </c>
      <c r="W1616" s="95">
        <f t="shared" si="130"/>
        <v>41738</v>
      </c>
    </row>
    <row r="1617" spans="1:23" hidden="1" x14ac:dyDescent="0.5">
      <c r="A1617" s="105">
        <v>772022</v>
      </c>
      <c r="B1617" s="63">
        <v>41719</v>
      </c>
      <c r="C1617" s="60" t="s">
        <v>10</v>
      </c>
      <c r="D1617" s="61">
        <v>16856</v>
      </c>
      <c r="E1617" s="139">
        <v>12885</v>
      </c>
      <c r="F1617" s="61">
        <v>3582</v>
      </c>
      <c r="G1617" s="63">
        <v>41715</v>
      </c>
      <c r="H1617" s="63">
        <v>41714</v>
      </c>
      <c r="I1617" s="60" t="s">
        <v>1075</v>
      </c>
      <c r="J1617" s="62">
        <v>4235.6400000000003</v>
      </c>
      <c r="K1617" s="62">
        <v>394.24</v>
      </c>
      <c r="L1617" s="64">
        <v>4629.88</v>
      </c>
      <c r="M1617" s="82" t="str">
        <f t="shared" si="129"/>
        <v>DC</v>
      </c>
      <c r="N1617" s="82" t="s">
        <v>971</v>
      </c>
      <c r="P1617" s="75">
        <f>VLOOKUP(F1617,[1]!REGTEaflewerdatum,4,0)</f>
        <v>41715</v>
      </c>
      <c r="Q1617" s="91" t="str">
        <f t="shared" si="126"/>
        <v>ok</v>
      </c>
      <c r="T1617" s="94">
        <f t="shared" si="127"/>
        <v>41734</v>
      </c>
      <c r="U1617" s="80">
        <f t="shared" si="128"/>
        <v>19</v>
      </c>
      <c r="W1617" s="95">
        <f t="shared" si="130"/>
        <v>41738</v>
      </c>
    </row>
    <row r="1618" spans="1:23" hidden="1" x14ac:dyDescent="0.5">
      <c r="A1618" s="105">
        <v>772023</v>
      </c>
      <c r="B1618" s="63">
        <v>41719</v>
      </c>
      <c r="C1618" s="60" t="s">
        <v>10</v>
      </c>
      <c r="D1618" s="61">
        <v>16857</v>
      </c>
      <c r="E1618" s="139">
        <v>12886</v>
      </c>
      <c r="F1618" s="61">
        <v>3278</v>
      </c>
      <c r="G1618" s="63">
        <v>41715</v>
      </c>
      <c r="H1618" s="63">
        <v>41714</v>
      </c>
      <c r="I1618" s="60" t="s">
        <v>1075</v>
      </c>
      <c r="J1618" s="62">
        <v>658</v>
      </c>
      <c r="K1618" s="62">
        <v>92.12</v>
      </c>
      <c r="L1618" s="64">
        <v>750.12</v>
      </c>
      <c r="M1618" s="82" t="str">
        <f t="shared" si="129"/>
        <v>DC</v>
      </c>
      <c r="N1618" s="82" t="s">
        <v>971</v>
      </c>
      <c r="P1618" s="75">
        <f>VLOOKUP(F1618,[1]!REGTEaflewerdatum,4,0)</f>
        <v>41715</v>
      </c>
      <c r="Q1618" s="91" t="str">
        <f t="shared" si="126"/>
        <v>ok</v>
      </c>
      <c r="T1618" s="94">
        <f t="shared" si="127"/>
        <v>41734</v>
      </c>
      <c r="U1618" s="80">
        <f t="shared" si="128"/>
        <v>19</v>
      </c>
      <c r="W1618" s="95">
        <f t="shared" si="130"/>
        <v>41738</v>
      </c>
    </row>
    <row r="1619" spans="1:23" hidden="1" x14ac:dyDescent="0.5">
      <c r="A1619" s="105">
        <v>772023</v>
      </c>
      <c r="B1619" s="63"/>
      <c r="C1619" s="60" t="s">
        <v>15</v>
      </c>
      <c r="D1619" s="61">
        <v>16873</v>
      </c>
      <c r="E1619" s="139">
        <v>12898</v>
      </c>
      <c r="F1619" s="61">
        <v>3278</v>
      </c>
      <c r="G1619" s="63">
        <v>41715</v>
      </c>
      <c r="H1619" s="63">
        <v>41714</v>
      </c>
      <c r="I1619" s="60" t="s">
        <v>1075</v>
      </c>
      <c r="J1619" s="62">
        <v>-29.36</v>
      </c>
      <c r="K1619" s="62">
        <v>-4.1100000000000003</v>
      </c>
      <c r="L1619" s="64">
        <v>-33.47</v>
      </c>
      <c r="M1619" s="82" t="str">
        <f t="shared" si="129"/>
        <v>DC</v>
      </c>
      <c r="P1619" s="75">
        <f>VLOOKUP(F1619,[1]!REGTEaflewerdatum,4,0)</f>
        <v>41715</v>
      </c>
      <c r="Q1619" s="91" t="str">
        <f t="shared" si="126"/>
        <v>ok</v>
      </c>
      <c r="T1619" s="94">
        <f t="shared" si="127"/>
        <v>41734</v>
      </c>
      <c r="U1619" s="80">
        <f t="shared" si="128"/>
        <v>19</v>
      </c>
      <c r="W1619" s="95">
        <f t="shared" si="130"/>
        <v>19</v>
      </c>
    </row>
    <row r="1620" spans="1:23" hidden="1" x14ac:dyDescent="0.5">
      <c r="A1620" s="105">
        <v>772024</v>
      </c>
      <c r="B1620" s="63">
        <v>41719</v>
      </c>
      <c r="C1620" s="60" t="s">
        <v>10</v>
      </c>
      <c r="D1620" s="61">
        <v>16858</v>
      </c>
      <c r="E1620" s="139">
        <v>12887</v>
      </c>
      <c r="F1620" s="61">
        <v>2713</v>
      </c>
      <c r="G1620" s="63">
        <v>41715</v>
      </c>
      <c r="H1620" s="63">
        <v>41714</v>
      </c>
      <c r="I1620" s="60" t="s">
        <v>1075</v>
      </c>
      <c r="J1620" s="62">
        <v>1927</v>
      </c>
      <c r="K1620" s="62">
        <v>269.77999999999997</v>
      </c>
      <c r="L1620" s="64">
        <v>2196.7800000000002</v>
      </c>
      <c r="M1620" s="82" t="str">
        <f t="shared" si="129"/>
        <v>DC</v>
      </c>
      <c r="N1620" s="82" t="s">
        <v>971</v>
      </c>
      <c r="P1620" s="75">
        <f>VLOOKUP(F1620,[1]!REGTEaflewerdatum,4,0)</f>
        <v>41579</v>
      </c>
      <c r="Q1620" s="91">
        <f t="shared" si="126"/>
        <v>41715</v>
      </c>
      <c r="T1620" s="94">
        <f t="shared" si="127"/>
        <v>41734</v>
      </c>
      <c r="U1620" s="80">
        <f t="shared" si="128"/>
        <v>19</v>
      </c>
      <c r="W1620" s="95">
        <f t="shared" si="130"/>
        <v>41738</v>
      </c>
    </row>
    <row r="1621" spans="1:23" x14ac:dyDescent="0.5">
      <c r="A1621" s="105">
        <v>9001561986</v>
      </c>
      <c r="B1621" s="63">
        <v>41733</v>
      </c>
      <c r="C1621" s="60" t="s">
        <v>10</v>
      </c>
      <c r="D1621" s="61">
        <v>16868</v>
      </c>
      <c r="E1621" s="139">
        <v>12888</v>
      </c>
      <c r="F1621" s="61">
        <v>3608</v>
      </c>
      <c r="G1621" s="63">
        <v>41715</v>
      </c>
      <c r="H1621" s="63">
        <v>41715</v>
      </c>
      <c r="I1621" s="60" t="s">
        <v>1112</v>
      </c>
      <c r="J1621" s="62">
        <v>1770.82</v>
      </c>
      <c r="K1621" s="62">
        <v>247.91</v>
      </c>
      <c r="L1621" s="64">
        <v>2018.73</v>
      </c>
      <c r="M1621" s="82" t="str">
        <f t="shared" si="129"/>
        <v>DS</v>
      </c>
      <c r="N1621" s="82" t="s">
        <v>971</v>
      </c>
      <c r="P1621" s="75">
        <f>VLOOKUP(F1621,[1]!REGTEaflewerdatum,4,0)</f>
        <v>41715</v>
      </c>
      <c r="Q1621" s="91" t="str">
        <f t="shared" si="126"/>
        <v>ok</v>
      </c>
      <c r="T1621" s="94">
        <f t="shared" si="127"/>
        <v>41745</v>
      </c>
      <c r="U1621" s="80">
        <f t="shared" si="128"/>
        <v>30</v>
      </c>
      <c r="W1621" s="95">
        <f t="shared" si="130"/>
        <v>41763</v>
      </c>
    </row>
    <row r="1622" spans="1:23" hidden="1" x14ac:dyDescent="0.5">
      <c r="A1622" s="105" t="s">
        <v>459</v>
      </c>
      <c r="B1622" s="63"/>
      <c r="C1622" s="60" t="s">
        <v>10</v>
      </c>
      <c r="D1622" s="61">
        <v>16866</v>
      </c>
      <c r="E1622" s="139">
        <v>12879</v>
      </c>
      <c r="F1622" s="61">
        <v>3610</v>
      </c>
      <c r="G1622" s="63">
        <v>41715</v>
      </c>
      <c r="H1622" s="63">
        <v>41715</v>
      </c>
      <c r="I1622" s="60" t="s">
        <v>1118</v>
      </c>
      <c r="J1622" s="62">
        <v>1148</v>
      </c>
      <c r="K1622" s="62">
        <v>0</v>
      </c>
      <c r="L1622" s="64">
        <v>1148</v>
      </c>
      <c r="M1622" s="82" t="str">
        <f t="shared" si="129"/>
        <v>DI</v>
      </c>
      <c r="N1622" s="82" t="s">
        <v>971</v>
      </c>
      <c r="P1622" s="75">
        <f>VLOOKUP(F1622,[1]!REGTEaflewerdatum,4,0)</f>
        <v>41716</v>
      </c>
      <c r="Q1622" s="91">
        <f t="shared" si="126"/>
        <v>41715</v>
      </c>
      <c r="R1622" s="92" t="s">
        <v>327</v>
      </c>
      <c r="S1622" s="93">
        <v>41746</v>
      </c>
      <c r="T1622" s="94">
        <f t="shared" si="127"/>
        <v>41745</v>
      </c>
      <c r="U1622" s="80">
        <f t="shared" si="128"/>
        <v>30</v>
      </c>
      <c r="W1622" s="95">
        <f t="shared" si="130"/>
        <v>30</v>
      </c>
    </row>
    <row r="1623" spans="1:23" hidden="1" x14ac:dyDescent="0.5">
      <c r="A1623" s="105" t="s">
        <v>1314</v>
      </c>
      <c r="B1623" s="63"/>
      <c r="C1623" s="60" t="s">
        <v>10</v>
      </c>
      <c r="D1623" s="61">
        <v>16870</v>
      </c>
      <c r="E1623" s="139">
        <v>12875</v>
      </c>
      <c r="F1623" s="61">
        <v>3609</v>
      </c>
      <c r="G1623" s="63">
        <v>41715</v>
      </c>
      <c r="H1623" s="63">
        <v>41715</v>
      </c>
      <c r="I1623" s="60" t="s">
        <v>1121</v>
      </c>
      <c r="J1623" s="62">
        <v>2048.4</v>
      </c>
      <c r="K1623" s="62">
        <v>0</v>
      </c>
      <c r="L1623" s="64">
        <v>2048.4</v>
      </c>
      <c r="M1623" s="82" t="str">
        <f t="shared" si="129"/>
        <v>DI</v>
      </c>
      <c r="N1623" s="82" t="s">
        <v>971</v>
      </c>
      <c r="P1623" s="75">
        <f>VLOOKUP(F1623,[1]!REGTEaflewerdatum,4,0)</f>
        <v>41715</v>
      </c>
      <c r="Q1623" s="91" t="str">
        <f t="shared" si="126"/>
        <v>ok</v>
      </c>
      <c r="R1623" s="92" t="s">
        <v>329</v>
      </c>
      <c r="S1623" s="93">
        <f>G1623</f>
        <v>41715</v>
      </c>
      <c r="T1623" s="94">
        <f t="shared" si="127"/>
        <v>41722</v>
      </c>
      <c r="U1623" s="80">
        <f t="shared" si="128"/>
        <v>7</v>
      </c>
      <c r="W1623" s="95">
        <f t="shared" si="130"/>
        <v>7</v>
      </c>
    </row>
    <row r="1624" spans="1:23" x14ac:dyDescent="0.5">
      <c r="A1624" s="105" t="s">
        <v>460</v>
      </c>
      <c r="B1624" s="63">
        <v>41719</v>
      </c>
      <c r="C1624" s="60" t="s">
        <v>10</v>
      </c>
      <c r="D1624" s="61">
        <v>16867</v>
      </c>
      <c r="E1624" s="139">
        <v>12877</v>
      </c>
      <c r="F1624" s="61">
        <v>3584</v>
      </c>
      <c r="G1624" s="63">
        <v>41715</v>
      </c>
      <c r="H1624" s="63">
        <v>41715</v>
      </c>
      <c r="I1624" s="60" t="s">
        <v>1166</v>
      </c>
      <c r="J1624" s="62">
        <v>2736.52</v>
      </c>
      <c r="K1624" s="62">
        <v>64.88</v>
      </c>
      <c r="L1624" s="64">
        <v>2801.4</v>
      </c>
      <c r="M1624" s="82" t="str">
        <f t="shared" si="129"/>
        <v>DS</v>
      </c>
      <c r="N1624" s="82" t="s">
        <v>971</v>
      </c>
      <c r="P1624" s="75">
        <f>VLOOKUP(F1624,[1]!REGTEaflewerdatum,4,0)</f>
        <v>41712</v>
      </c>
      <c r="Q1624" s="91">
        <f t="shared" si="126"/>
        <v>41715</v>
      </c>
      <c r="T1624" s="94">
        <f t="shared" si="127"/>
        <v>41745</v>
      </c>
      <c r="U1624" s="80">
        <f t="shared" si="128"/>
        <v>30</v>
      </c>
      <c r="W1624" s="95">
        <f t="shared" si="130"/>
        <v>41749</v>
      </c>
    </row>
    <row r="1625" spans="1:23" hidden="1" x14ac:dyDescent="0.5">
      <c r="A1625" s="105" t="s">
        <v>462</v>
      </c>
      <c r="B1625" s="63"/>
      <c r="C1625" s="60" t="s">
        <v>10</v>
      </c>
      <c r="D1625" s="61">
        <v>16869</v>
      </c>
      <c r="E1625" s="139">
        <v>12876</v>
      </c>
      <c r="F1625" s="61">
        <v>3601</v>
      </c>
      <c r="G1625" s="63">
        <v>41715</v>
      </c>
      <c r="H1625" s="63">
        <v>41715</v>
      </c>
      <c r="I1625" s="60" t="s">
        <v>1156</v>
      </c>
      <c r="J1625" s="62">
        <v>4971.49</v>
      </c>
      <c r="K1625" s="62">
        <v>696.01</v>
      </c>
      <c r="L1625" s="64">
        <v>5667.5</v>
      </c>
      <c r="M1625" s="82" t="str">
        <f t="shared" si="129"/>
        <v>DI</v>
      </c>
      <c r="N1625" s="82" t="s">
        <v>971</v>
      </c>
      <c r="P1625" s="75">
        <f>VLOOKUP(F1625,[1]!REGTEaflewerdatum,4,0)</f>
        <v>41715</v>
      </c>
      <c r="Q1625" s="91" t="str">
        <f t="shared" si="126"/>
        <v>ok</v>
      </c>
      <c r="R1625" s="92" t="s">
        <v>327</v>
      </c>
      <c r="S1625" s="93">
        <v>41729</v>
      </c>
      <c r="T1625" s="94">
        <f t="shared" si="127"/>
        <v>41717</v>
      </c>
      <c r="U1625" s="80">
        <f t="shared" si="128"/>
        <v>2</v>
      </c>
      <c r="W1625" s="95">
        <f t="shared" si="130"/>
        <v>2</v>
      </c>
    </row>
    <row r="1626" spans="1:23" x14ac:dyDescent="0.5">
      <c r="A1626" s="105">
        <v>11918652</v>
      </c>
      <c r="B1626" s="63">
        <v>41719</v>
      </c>
      <c r="C1626" s="60" t="s">
        <v>10</v>
      </c>
      <c r="D1626" s="61">
        <v>16888</v>
      </c>
      <c r="E1626" s="139">
        <v>12830</v>
      </c>
      <c r="F1626" s="61">
        <v>3591</v>
      </c>
      <c r="G1626" s="63">
        <v>41716</v>
      </c>
      <c r="H1626" s="63">
        <v>41716</v>
      </c>
      <c r="I1626" s="60" t="s">
        <v>443</v>
      </c>
      <c r="J1626" s="62">
        <v>1473</v>
      </c>
      <c r="K1626" s="62">
        <v>206.22</v>
      </c>
      <c r="L1626" s="64">
        <v>1679.22</v>
      </c>
      <c r="M1626" s="82" t="str">
        <f t="shared" si="129"/>
        <v>DS</v>
      </c>
      <c r="N1626" s="82" t="s">
        <v>971</v>
      </c>
      <c r="P1626" s="75">
        <f>VLOOKUP(F1626,[1]!REGTEaflewerdatum,4,0)</f>
        <v>41713</v>
      </c>
      <c r="Q1626" s="91">
        <f t="shared" si="126"/>
        <v>41716</v>
      </c>
      <c r="T1626" s="94">
        <f t="shared" si="127"/>
        <v>41746</v>
      </c>
      <c r="U1626" s="80">
        <f t="shared" si="128"/>
        <v>30</v>
      </c>
      <c r="W1626" s="95">
        <f t="shared" si="130"/>
        <v>41749</v>
      </c>
    </row>
    <row r="1627" spans="1:23" x14ac:dyDescent="0.5">
      <c r="A1627" s="105">
        <v>11918652</v>
      </c>
      <c r="B1627" s="63"/>
      <c r="C1627" s="60" t="s">
        <v>15</v>
      </c>
      <c r="D1627" s="61">
        <v>16889</v>
      </c>
      <c r="E1627" s="139">
        <v>12923</v>
      </c>
      <c r="F1627" s="61">
        <v>3591</v>
      </c>
      <c r="G1627" s="63">
        <v>41716</v>
      </c>
      <c r="H1627" s="63">
        <v>41716</v>
      </c>
      <c r="I1627" s="60" t="s">
        <v>443</v>
      </c>
      <c r="J1627" s="62">
        <v>-14.73</v>
      </c>
      <c r="K1627" s="62">
        <v>-2.06</v>
      </c>
      <c r="L1627" s="64">
        <v>-16.79</v>
      </c>
      <c r="M1627" s="82" t="str">
        <f t="shared" si="129"/>
        <v>DS</v>
      </c>
      <c r="P1627" s="75">
        <f>VLOOKUP(F1627,[1]!REGTEaflewerdatum,4,0)</f>
        <v>41713</v>
      </c>
      <c r="Q1627" s="91">
        <f t="shared" si="126"/>
        <v>41716</v>
      </c>
      <c r="T1627" s="94">
        <f t="shared" si="127"/>
        <v>41746</v>
      </c>
      <c r="U1627" s="80">
        <f t="shared" si="128"/>
        <v>30</v>
      </c>
      <c r="W1627" s="95">
        <f t="shared" si="130"/>
        <v>30</v>
      </c>
    </row>
    <row r="1628" spans="1:23" x14ac:dyDescent="0.5">
      <c r="A1628" s="105">
        <v>11918653</v>
      </c>
      <c r="B1628" s="63">
        <v>41719</v>
      </c>
      <c r="C1628" s="60" t="s">
        <v>10</v>
      </c>
      <c r="D1628" s="61">
        <v>16881</v>
      </c>
      <c r="E1628" s="139">
        <v>12873</v>
      </c>
      <c r="F1628" s="61">
        <v>3605</v>
      </c>
      <c r="G1628" s="63">
        <v>41716</v>
      </c>
      <c r="H1628" s="63">
        <v>41715</v>
      </c>
      <c r="I1628" s="60" t="s">
        <v>1312</v>
      </c>
      <c r="J1628" s="62">
        <v>7871.06</v>
      </c>
      <c r="K1628" s="62">
        <v>566.36</v>
      </c>
      <c r="L1628" s="64">
        <v>8437.42</v>
      </c>
      <c r="M1628" s="82" t="str">
        <f t="shared" si="129"/>
        <v>DS</v>
      </c>
      <c r="N1628" s="82" t="s">
        <v>971</v>
      </c>
      <c r="P1628" s="75">
        <f>VLOOKUP(F1628,[1]!REGTEaflewerdatum,4,0)</f>
        <v>41716</v>
      </c>
      <c r="Q1628" s="91" t="str">
        <f t="shared" si="126"/>
        <v>ok</v>
      </c>
      <c r="T1628" s="94">
        <f t="shared" si="127"/>
        <v>41746</v>
      </c>
      <c r="U1628" s="80">
        <f t="shared" si="128"/>
        <v>30</v>
      </c>
      <c r="W1628" s="95">
        <f t="shared" si="130"/>
        <v>41749</v>
      </c>
    </row>
    <row r="1629" spans="1:23" x14ac:dyDescent="0.5">
      <c r="A1629" s="105">
        <v>8170464501</v>
      </c>
      <c r="B1629" s="63">
        <v>41719</v>
      </c>
      <c r="C1629" s="60" t="s">
        <v>10</v>
      </c>
      <c r="D1629" s="61">
        <v>16882</v>
      </c>
      <c r="E1629" s="139">
        <v>12912</v>
      </c>
      <c r="F1629" s="61">
        <v>3604</v>
      </c>
      <c r="G1629" s="63">
        <v>41716</v>
      </c>
      <c r="H1629" s="63">
        <v>41715</v>
      </c>
      <c r="I1629" s="60" t="s">
        <v>1313</v>
      </c>
      <c r="J1629" s="62">
        <v>9757.82</v>
      </c>
      <c r="K1629" s="62">
        <v>1224.46</v>
      </c>
      <c r="L1629" s="64">
        <v>10982.28</v>
      </c>
      <c r="M1629" s="82" t="str">
        <f t="shared" si="129"/>
        <v>DS</v>
      </c>
      <c r="N1629" s="82" t="s">
        <v>971</v>
      </c>
      <c r="P1629" s="75">
        <f>VLOOKUP(F1629,[1]!REGTEaflewerdatum,4,0)</f>
        <v>41716</v>
      </c>
      <c r="Q1629" s="91" t="str">
        <f t="shared" si="126"/>
        <v>ok</v>
      </c>
      <c r="T1629" s="94">
        <f t="shared" si="127"/>
        <v>41746</v>
      </c>
      <c r="U1629" s="80">
        <f t="shared" si="128"/>
        <v>30</v>
      </c>
      <c r="W1629" s="95">
        <f t="shared" si="130"/>
        <v>41749</v>
      </c>
    </row>
    <row r="1630" spans="1:23" x14ac:dyDescent="0.5">
      <c r="A1630" s="105">
        <v>8170464501</v>
      </c>
      <c r="B1630" s="63">
        <v>41733</v>
      </c>
      <c r="C1630" s="60" t="s">
        <v>15</v>
      </c>
      <c r="D1630" s="61">
        <v>16887</v>
      </c>
      <c r="E1630" s="139">
        <v>12922</v>
      </c>
      <c r="F1630" s="61">
        <v>3604</v>
      </c>
      <c r="G1630" s="63">
        <v>41716</v>
      </c>
      <c r="H1630" s="63">
        <v>41715</v>
      </c>
      <c r="I1630" s="60" t="s">
        <v>1313</v>
      </c>
      <c r="J1630" s="62">
        <v>-310.63</v>
      </c>
      <c r="K1630" s="62">
        <v>-43.49</v>
      </c>
      <c r="L1630" s="64">
        <v>-354.12</v>
      </c>
      <c r="M1630" s="82" t="str">
        <f t="shared" si="129"/>
        <v>DS</v>
      </c>
      <c r="P1630" s="75">
        <f>VLOOKUP(F1630,[1]!REGTEaflewerdatum,4,0)</f>
        <v>41716</v>
      </c>
      <c r="Q1630" s="91" t="str">
        <f t="shared" si="126"/>
        <v>ok</v>
      </c>
      <c r="T1630" s="94">
        <f t="shared" si="127"/>
        <v>41746</v>
      </c>
      <c r="U1630" s="80">
        <f t="shared" si="128"/>
        <v>30</v>
      </c>
      <c r="W1630" s="95">
        <f t="shared" si="130"/>
        <v>41763</v>
      </c>
    </row>
    <row r="1631" spans="1:23" x14ac:dyDescent="0.5">
      <c r="A1631" s="105" t="s">
        <v>465</v>
      </c>
      <c r="B1631" s="63">
        <v>41719</v>
      </c>
      <c r="C1631" s="60" t="s">
        <v>10</v>
      </c>
      <c r="D1631" s="61">
        <v>16880</v>
      </c>
      <c r="E1631" s="139">
        <v>12874</v>
      </c>
      <c r="F1631" s="61">
        <v>3606</v>
      </c>
      <c r="G1631" s="63">
        <v>41716</v>
      </c>
      <c r="H1631" s="63">
        <v>41715</v>
      </c>
      <c r="I1631" s="60" t="s">
        <v>1162</v>
      </c>
      <c r="J1631" s="62">
        <v>10906.5</v>
      </c>
      <c r="K1631" s="62">
        <v>1526.91</v>
      </c>
      <c r="L1631" s="64">
        <v>12433.41</v>
      </c>
      <c r="M1631" s="82" t="str">
        <f t="shared" si="129"/>
        <v>DS</v>
      </c>
      <c r="N1631" s="82" t="s">
        <v>971</v>
      </c>
      <c r="P1631" s="75">
        <f>VLOOKUP(F1631,[1]!REGTEaflewerdatum,4,0)</f>
        <v>41716</v>
      </c>
      <c r="Q1631" s="91" t="str">
        <f t="shared" si="126"/>
        <v>ok</v>
      </c>
      <c r="T1631" s="94">
        <f t="shared" si="127"/>
        <v>41746</v>
      </c>
      <c r="U1631" s="80">
        <f t="shared" si="128"/>
        <v>30</v>
      </c>
      <c r="W1631" s="95">
        <f t="shared" si="130"/>
        <v>41749</v>
      </c>
    </row>
    <row r="1632" spans="1:23" x14ac:dyDescent="0.5">
      <c r="A1632" s="105" t="s">
        <v>465</v>
      </c>
      <c r="B1632" s="63"/>
      <c r="C1632" s="60" t="s">
        <v>15</v>
      </c>
      <c r="D1632" s="61">
        <v>16883</v>
      </c>
      <c r="E1632" s="139">
        <v>12921</v>
      </c>
      <c r="F1632" s="61">
        <v>3606</v>
      </c>
      <c r="G1632" s="63">
        <v>41716</v>
      </c>
      <c r="H1632" s="63">
        <v>41715</v>
      </c>
      <c r="I1632" s="60" t="s">
        <v>1162</v>
      </c>
      <c r="J1632" s="62">
        <v>-10.74</v>
      </c>
      <c r="K1632" s="62">
        <v>-1.5</v>
      </c>
      <c r="L1632" s="64">
        <v>-12.24</v>
      </c>
      <c r="M1632" s="82" t="str">
        <f t="shared" si="129"/>
        <v>DS</v>
      </c>
      <c r="P1632" s="75">
        <f>VLOOKUP(F1632,[1]!REGTEaflewerdatum,4,0)</f>
        <v>41716</v>
      </c>
      <c r="Q1632" s="91" t="str">
        <f t="shared" si="126"/>
        <v>ok</v>
      </c>
      <c r="T1632" s="94">
        <f t="shared" si="127"/>
        <v>41746</v>
      </c>
      <c r="U1632" s="80">
        <f t="shared" si="128"/>
        <v>30</v>
      </c>
      <c r="W1632" s="95">
        <f t="shared" si="130"/>
        <v>30</v>
      </c>
    </row>
    <row r="1633" spans="1:23" x14ac:dyDescent="0.5">
      <c r="A1633" s="105">
        <v>331644</v>
      </c>
      <c r="B1633" s="124"/>
      <c r="C1633" s="60" t="s">
        <v>10</v>
      </c>
      <c r="D1633" s="61">
        <v>16885</v>
      </c>
      <c r="E1633" s="139">
        <v>12915</v>
      </c>
      <c r="F1633" s="61">
        <v>3511</v>
      </c>
      <c r="G1633" s="63">
        <v>41717</v>
      </c>
      <c r="H1633" s="63">
        <v>41717</v>
      </c>
      <c r="I1633" s="60" t="s">
        <v>1114</v>
      </c>
      <c r="J1633" s="62">
        <v>174.12</v>
      </c>
      <c r="K1633" s="62">
        <v>12.2</v>
      </c>
      <c r="L1633" s="64">
        <v>186.32</v>
      </c>
      <c r="M1633" s="82" t="str">
        <f t="shared" si="129"/>
        <v>DS</v>
      </c>
      <c r="N1633" s="82" t="s">
        <v>971</v>
      </c>
      <c r="P1633" s="75">
        <f>VLOOKUP(F1633,[1]!REGTEaflewerdatum,4,0)</f>
        <v>41704</v>
      </c>
      <c r="Q1633" s="91">
        <f t="shared" si="126"/>
        <v>41717</v>
      </c>
      <c r="T1633" s="94">
        <f t="shared" si="127"/>
        <v>41747</v>
      </c>
      <c r="U1633" s="80">
        <f t="shared" si="128"/>
        <v>30</v>
      </c>
      <c r="W1633" s="95">
        <f t="shared" si="130"/>
        <v>30</v>
      </c>
    </row>
    <row r="1634" spans="1:23" x14ac:dyDescent="0.5">
      <c r="A1634" s="105">
        <v>6039263078</v>
      </c>
      <c r="B1634" s="63">
        <v>41719</v>
      </c>
      <c r="C1634" s="60" t="s">
        <v>10</v>
      </c>
      <c r="D1634" s="61">
        <v>16892</v>
      </c>
      <c r="E1634" s="139">
        <v>12901</v>
      </c>
      <c r="F1634" s="61">
        <v>3512</v>
      </c>
      <c r="G1634" s="63">
        <v>41717</v>
      </c>
      <c r="H1634" s="63">
        <v>41717</v>
      </c>
      <c r="I1634" s="60" t="s">
        <v>23</v>
      </c>
      <c r="J1634" s="62">
        <v>229.86</v>
      </c>
      <c r="K1634" s="62">
        <v>19.5</v>
      </c>
      <c r="L1634" s="64">
        <v>249.36</v>
      </c>
      <c r="M1634" s="82" t="str">
        <f t="shared" si="129"/>
        <v>DS</v>
      </c>
      <c r="N1634" s="82" t="s">
        <v>971</v>
      </c>
      <c r="P1634" s="75">
        <f>VLOOKUP(F1634,[1]!REGTEaflewerdatum,4,0)</f>
        <v>41704</v>
      </c>
      <c r="Q1634" s="91">
        <f t="shared" si="126"/>
        <v>41717</v>
      </c>
      <c r="T1634" s="94">
        <f t="shared" si="127"/>
        <v>41747</v>
      </c>
      <c r="U1634" s="80">
        <f t="shared" si="128"/>
        <v>30</v>
      </c>
      <c r="W1634" s="95">
        <f t="shared" si="130"/>
        <v>41749</v>
      </c>
    </row>
    <row r="1635" spans="1:23" x14ac:dyDescent="0.5">
      <c r="A1635" s="105">
        <v>71109</v>
      </c>
      <c r="B1635" s="124"/>
      <c r="C1635" s="60" t="s">
        <v>10</v>
      </c>
      <c r="D1635" s="61">
        <v>16894</v>
      </c>
      <c r="E1635" s="139"/>
      <c r="F1635" s="61">
        <v>3513</v>
      </c>
      <c r="G1635" s="63">
        <v>41717</v>
      </c>
      <c r="H1635" s="63">
        <v>41717</v>
      </c>
      <c r="I1635" s="60" t="s">
        <v>1116</v>
      </c>
      <c r="J1635" s="62">
        <v>345.6</v>
      </c>
      <c r="K1635" s="62">
        <v>12.1</v>
      </c>
      <c r="L1635" s="64">
        <v>357.7</v>
      </c>
      <c r="M1635" s="82" t="str">
        <f t="shared" si="129"/>
        <v>DS</v>
      </c>
      <c r="N1635" s="82" t="s">
        <v>971</v>
      </c>
      <c r="P1635" s="75">
        <f>VLOOKUP(F1635,[1]!REGTEaflewerdatum,4,0)</f>
        <v>41704</v>
      </c>
      <c r="Q1635" s="91">
        <f t="shared" si="126"/>
        <v>41717</v>
      </c>
      <c r="T1635" s="94">
        <f t="shared" si="127"/>
        <v>41747</v>
      </c>
      <c r="U1635" s="80">
        <f t="shared" si="128"/>
        <v>30</v>
      </c>
      <c r="W1635" s="95">
        <f t="shared" si="130"/>
        <v>30</v>
      </c>
    </row>
    <row r="1636" spans="1:23" x14ac:dyDescent="0.5">
      <c r="A1636" s="105">
        <v>91019717</v>
      </c>
      <c r="B1636" s="124"/>
      <c r="C1636" s="60" t="s">
        <v>10</v>
      </c>
      <c r="D1636" s="61">
        <v>16893</v>
      </c>
      <c r="E1636" s="139">
        <v>12870</v>
      </c>
      <c r="F1636" s="61">
        <v>3603</v>
      </c>
      <c r="G1636" s="63">
        <v>41717</v>
      </c>
      <c r="H1636" s="63">
        <v>41717</v>
      </c>
      <c r="I1636" s="60" t="s">
        <v>1234</v>
      </c>
      <c r="J1636" s="62">
        <v>9134.49</v>
      </c>
      <c r="K1636" s="62">
        <v>1278.83</v>
      </c>
      <c r="L1636" s="64">
        <v>10413.32</v>
      </c>
      <c r="M1636" s="82" t="str">
        <f t="shared" si="129"/>
        <v>DS</v>
      </c>
      <c r="N1636" s="82" t="s">
        <v>971</v>
      </c>
      <c r="P1636" s="75">
        <f>VLOOKUP(F1636,[1]!REGTEaflewerdatum,4,0)</f>
        <v>41717</v>
      </c>
      <c r="Q1636" s="91" t="str">
        <f t="shared" si="126"/>
        <v>ok</v>
      </c>
      <c r="T1636" s="94">
        <f t="shared" si="127"/>
        <v>41747</v>
      </c>
      <c r="U1636" s="80">
        <f t="shared" si="128"/>
        <v>30</v>
      </c>
      <c r="W1636" s="95">
        <f t="shared" si="130"/>
        <v>30</v>
      </c>
    </row>
    <row r="1637" spans="1:23" hidden="1" x14ac:dyDescent="0.5">
      <c r="A1637" s="105" t="s">
        <v>464</v>
      </c>
      <c r="B1637" s="63"/>
      <c r="C1637" s="60" t="s">
        <v>10</v>
      </c>
      <c r="D1637" s="61">
        <v>16890</v>
      </c>
      <c r="E1637" s="139">
        <v>12908</v>
      </c>
      <c r="F1637" s="61">
        <v>3614</v>
      </c>
      <c r="G1637" s="63">
        <v>41717</v>
      </c>
      <c r="H1637" s="63">
        <v>41716</v>
      </c>
      <c r="I1637" s="60" t="s">
        <v>1118</v>
      </c>
      <c r="J1637" s="62">
        <v>4384.2</v>
      </c>
      <c r="K1637" s="62">
        <v>0</v>
      </c>
      <c r="L1637" s="64">
        <v>4384.2</v>
      </c>
      <c r="M1637" s="82" t="str">
        <f t="shared" si="129"/>
        <v>DI</v>
      </c>
      <c r="N1637" s="82" t="s">
        <v>971</v>
      </c>
      <c r="P1637" s="75">
        <f>VLOOKUP(F1637,[1]!REGTEaflewerdatum,4,0)</f>
        <v>41716</v>
      </c>
      <c r="Q1637" s="91">
        <f t="shared" si="126"/>
        <v>41717</v>
      </c>
      <c r="R1637" s="92" t="s">
        <v>327</v>
      </c>
      <c r="S1637" s="93">
        <v>41746</v>
      </c>
      <c r="T1637" s="94">
        <f t="shared" si="127"/>
        <v>41747</v>
      </c>
      <c r="U1637" s="80">
        <f t="shared" si="128"/>
        <v>30</v>
      </c>
      <c r="W1637" s="95">
        <f t="shared" si="130"/>
        <v>30</v>
      </c>
    </row>
    <row r="1638" spans="1:23" x14ac:dyDescent="0.5">
      <c r="A1638" s="105" t="s">
        <v>466</v>
      </c>
      <c r="B1638" s="124"/>
      <c r="C1638" s="60" t="s">
        <v>10</v>
      </c>
      <c r="D1638" s="61">
        <v>16886</v>
      </c>
      <c r="E1638" s="139">
        <v>12919</v>
      </c>
      <c r="F1638" s="61">
        <v>3602</v>
      </c>
      <c r="G1638" s="63">
        <v>41717</v>
      </c>
      <c r="H1638" s="63">
        <v>41717</v>
      </c>
      <c r="I1638" s="60" t="s">
        <v>1177</v>
      </c>
      <c r="J1638" s="62">
        <v>18101.5</v>
      </c>
      <c r="K1638" s="62">
        <v>2534.21</v>
      </c>
      <c r="L1638" s="64">
        <v>20635.71</v>
      </c>
      <c r="M1638" s="82" t="str">
        <f t="shared" si="129"/>
        <v>DS</v>
      </c>
      <c r="N1638" s="82" t="s">
        <v>971</v>
      </c>
      <c r="P1638" s="75">
        <f>VLOOKUP(F1638,[1]!REGTEaflewerdatum,4,0)</f>
        <v>41717</v>
      </c>
      <c r="Q1638" s="91" t="str">
        <f t="shared" si="126"/>
        <v>ok</v>
      </c>
      <c r="T1638" s="94">
        <f t="shared" si="127"/>
        <v>41747</v>
      </c>
      <c r="U1638" s="80">
        <f t="shared" si="128"/>
        <v>30</v>
      </c>
      <c r="W1638" s="95">
        <f t="shared" si="130"/>
        <v>30</v>
      </c>
    </row>
    <row r="1639" spans="1:23" hidden="1" x14ac:dyDescent="0.5">
      <c r="A1639" s="105" t="s">
        <v>467</v>
      </c>
      <c r="B1639" s="63"/>
      <c r="C1639" s="60" t="s">
        <v>10</v>
      </c>
      <c r="D1639" s="61">
        <v>16884</v>
      </c>
      <c r="E1639" s="139">
        <v>12918</v>
      </c>
      <c r="F1639" s="61">
        <v>3607</v>
      </c>
      <c r="G1639" s="63">
        <v>41717</v>
      </c>
      <c r="H1639" s="63">
        <v>41717</v>
      </c>
      <c r="I1639" s="60" t="s">
        <v>1160</v>
      </c>
      <c r="J1639" s="62">
        <v>3208</v>
      </c>
      <c r="K1639" s="62">
        <v>0</v>
      </c>
      <c r="L1639" s="64">
        <v>3208</v>
      </c>
      <c r="M1639" s="82" t="str">
        <f t="shared" si="129"/>
        <v>DI</v>
      </c>
      <c r="N1639" s="82" t="s">
        <v>971</v>
      </c>
      <c r="P1639" s="75">
        <f>VLOOKUP(F1639,[1]!REGTEaflewerdatum,4,0)</f>
        <v>41717</v>
      </c>
      <c r="Q1639" s="91" t="str">
        <f t="shared" si="126"/>
        <v>ok</v>
      </c>
      <c r="R1639" s="92" t="s">
        <v>327</v>
      </c>
      <c r="S1639" s="93">
        <v>41718</v>
      </c>
      <c r="T1639" s="94">
        <f t="shared" si="127"/>
        <v>41718</v>
      </c>
      <c r="U1639" s="80">
        <f t="shared" si="128"/>
        <v>1</v>
      </c>
      <c r="W1639" s="95">
        <f t="shared" si="130"/>
        <v>1</v>
      </c>
    </row>
    <row r="1640" spans="1:23" hidden="1" x14ac:dyDescent="0.5">
      <c r="A1640" s="105" t="s">
        <v>468</v>
      </c>
      <c r="B1640" s="63"/>
      <c r="C1640" s="60" t="s">
        <v>10</v>
      </c>
      <c r="D1640" s="61">
        <v>16891</v>
      </c>
      <c r="E1640" s="139">
        <v>12909</v>
      </c>
      <c r="F1640" s="61">
        <v>3600</v>
      </c>
      <c r="G1640" s="63">
        <v>41717</v>
      </c>
      <c r="H1640" s="63">
        <v>41716</v>
      </c>
      <c r="I1640" s="60" t="s">
        <v>1123</v>
      </c>
      <c r="J1640" s="62">
        <v>1425</v>
      </c>
      <c r="K1640" s="62">
        <v>0</v>
      </c>
      <c r="L1640" s="64">
        <v>1425</v>
      </c>
      <c r="M1640" s="82" t="str">
        <f t="shared" si="129"/>
        <v>DI</v>
      </c>
      <c r="N1640" s="82" t="s">
        <v>971</v>
      </c>
      <c r="P1640" s="75">
        <f>VLOOKUP(F1640,[1]!REGTEaflewerdatum,4,0)</f>
        <v>41715</v>
      </c>
      <c r="Q1640" s="91">
        <f t="shared" si="126"/>
        <v>41717</v>
      </c>
      <c r="R1640" s="92" t="s">
        <v>329</v>
      </c>
      <c r="S1640" s="93">
        <f>H1640</f>
        <v>41716</v>
      </c>
      <c r="T1640" s="94">
        <f t="shared" si="127"/>
        <v>41718</v>
      </c>
      <c r="U1640" s="80">
        <f t="shared" si="128"/>
        <v>1</v>
      </c>
      <c r="W1640" s="95">
        <f t="shared" si="130"/>
        <v>1</v>
      </c>
    </row>
    <row r="1641" spans="1:23" x14ac:dyDescent="0.5">
      <c r="A1641" s="105" t="s">
        <v>469</v>
      </c>
      <c r="B1641" s="63">
        <v>41719</v>
      </c>
      <c r="C1641" s="60" t="s">
        <v>10</v>
      </c>
      <c r="D1641" s="61">
        <v>16899</v>
      </c>
      <c r="E1641" s="139">
        <v>12954</v>
      </c>
      <c r="F1641" s="61">
        <v>3597</v>
      </c>
      <c r="G1641" s="63">
        <v>41718</v>
      </c>
      <c r="H1641" s="63">
        <v>41718</v>
      </c>
      <c r="I1641" s="60" t="s">
        <v>1161</v>
      </c>
      <c r="J1641" s="62">
        <v>12958.9</v>
      </c>
      <c r="K1641" s="62">
        <v>1204.28</v>
      </c>
      <c r="L1641" s="64">
        <v>14163.18</v>
      </c>
      <c r="M1641" s="82" t="str">
        <f t="shared" si="129"/>
        <v>DS</v>
      </c>
      <c r="N1641" s="82" t="s">
        <v>971</v>
      </c>
      <c r="P1641" s="75">
        <f>VLOOKUP(F1641,[1]!REGTEaflewerdatum,4,0)</f>
        <v>41718</v>
      </c>
      <c r="Q1641" s="91" t="str">
        <f t="shared" si="126"/>
        <v>ok</v>
      </c>
      <c r="T1641" s="94">
        <f t="shared" si="127"/>
        <v>41748</v>
      </c>
      <c r="U1641" s="80">
        <f t="shared" si="128"/>
        <v>30</v>
      </c>
      <c r="W1641" s="95">
        <f t="shared" si="130"/>
        <v>41749</v>
      </c>
    </row>
    <row r="1642" spans="1:23" x14ac:dyDescent="0.5">
      <c r="A1642" s="105">
        <v>11920149</v>
      </c>
      <c r="B1642" s="63">
        <v>41719</v>
      </c>
      <c r="C1642" s="60" t="s">
        <v>10</v>
      </c>
      <c r="D1642" s="61">
        <v>16907</v>
      </c>
      <c r="E1642" s="139">
        <v>12917</v>
      </c>
      <c r="F1642" s="61">
        <v>3620</v>
      </c>
      <c r="G1642" s="63">
        <v>41718</v>
      </c>
      <c r="H1642" s="63">
        <v>41718</v>
      </c>
      <c r="I1642" s="60" t="s">
        <v>1312</v>
      </c>
      <c r="J1642" s="62">
        <v>4437.13</v>
      </c>
      <c r="K1642" s="62">
        <v>231.86</v>
      </c>
      <c r="L1642" s="64">
        <v>4668.99</v>
      </c>
      <c r="M1642" s="82" t="str">
        <f t="shared" si="129"/>
        <v>DS</v>
      </c>
      <c r="N1642" s="82" t="s">
        <v>971</v>
      </c>
      <c r="P1642" s="75">
        <f>VLOOKUP(F1642,[1]!REGTEaflewerdatum,4,0)</f>
        <v>41718</v>
      </c>
      <c r="Q1642" s="91" t="str">
        <f t="shared" si="126"/>
        <v>ok</v>
      </c>
      <c r="T1642" s="94">
        <f t="shared" si="127"/>
        <v>41748</v>
      </c>
      <c r="U1642" s="80">
        <f t="shared" si="128"/>
        <v>30</v>
      </c>
      <c r="W1642" s="95">
        <f t="shared" si="130"/>
        <v>41749</v>
      </c>
    </row>
    <row r="1643" spans="1:23" x14ac:dyDescent="0.5">
      <c r="A1643" s="105">
        <v>333221</v>
      </c>
      <c r="B1643" s="124"/>
      <c r="C1643" s="60" t="s">
        <v>10</v>
      </c>
      <c r="D1643" s="61">
        <v>16901</v>
      </c>
      <c r="E1643" s="139">
        <v>12939</v>
      </c>
      <c r="F1643" s="61">
        <v>3511</v>
      </c>
      <c r="G1643" s="63">
        <v>41718</v>
      </c>
      <c r="H1643" s="63">
        <v>41718</v>
      </c>
      <c r="I1643" s="60" t="s">
        <v>1114</v>
      </c>
      <c r="J1643" s="62">
        <v>203.1</v>
      </c>
      <c r="K1643" s="62">
        <v>10.16</v>
      </c>
      <c r="L1643" s="64">
        <v>213.26</v>
      </c>
      <c r="M1643" s="82" t="str">
        <f t="shared" si="129"/>
        <v>DS</v>
      </c>
      <c r="N1643" s="82" t="s">
        <v>971</v>
      </c>
      <c r="P1643" s="75">
        <f>VLOOKUP(F1643,[1]!REGTEaflewerdatum,4,0)</f>
        <v>41704</v>
      </c>
      <c r="Q1643" s="91">
        <f t="shared" si="126"/>
        <v>41718</v>
      </c>
      <c r="T1643" s="94">
        <f t="shared" si="127"/>
        <v>41748</v>
      </c>
      <c r="U1643" s="80">
        <f t="shared" si="128"/>
        <v>30</v>
      </c>
      <c r="W1643" s="95">
        <f t="shared" si="130"/>
        <v>30</v>
      </c>
    </row>
    <row r="1644" spans="1:23" x14ac:dyDescent="0.5">
      <c r="A1644" s="105">
        <v>508238</v>
      </c>
      <c r="B1644" s="63">
        <v>41719</v>
      </c>
      <c r="C1644" s="60" t="s">
        <v>10</v>
      </c>
      <c r="D1644" s="61">
        <v>16910</v>
      </c>
      <c r="E1644" s="139">
        <v>12963</v>
      </c>
      <c r="F1644" s="61">
        <v>3621</v>
      </c>
      <c r="G1644" s="63">
        <v>41718</v>
      </c>
      <c r="H1644" s="63">
        <v>41718</v>
      </c>
      <c r="I1644" s="60" t="s">
        <v>22</v>
      </c>
      <c r="J1644" s="62">
        <v>5451</v>
      </c>
      <c r="K1644" s="62">
        <v>705.04</v>
      </c>
      <c r="L1644" s="64">
        <v>6156.04</v>
      </c>
      <c r="M1644" s="82" t="str">
        <f t="shared" si="129"/>
        <v>DS</v>
      </c>
      <c r="N1644" s="82" t="s">
        <v>971</v>
      </c>
      <c r="P1644" s="75">
        <f>VLOOKUP(F1644,[1]!REGTEaflewerdatum,4,0)</f>
        <v>41719</v>
      </c>
      <c r="Q1644" s="91">
        <f t="shared" si="126"/>
        <v>41718</v>
      </c>
      <c r="T1644" s="94">
        <f t="shared" si="127"/>
        <v>41748</v>
      </c>
      <c r="U1644" s="80">
        <f t="shared" si="128"/>
        <v>30</v>
      </c>
      <c r="W1644" s="95">
        <f t="shared" si="130"/>
        <v>41749</v>
      </c>
    </row>
    <row r="1645" spans="1:23" x14ac:dyDescent="0.5">
      <c r="A1645" s="105">
        <v>8170469434</v>
      </c>
      <c r="B1645" s="124"/>
      <c r="C1645" s="60" t="s">
        <v>10</v>
      </c>
      <c r="D1645" s="61">
        <v>16908</v>
      </c>
      <c r="E1645" s="139">
        <v>12914</v>
      </c>
      <c r="F1645" s="61">
        <v>3619</v>
      </c>
      <c r="G1645" s="63">
        <v>41718</v>
      </c>
      <c r="H1645" s="63">
        <v>41718</v>
      </c>
      <c r="I1645" s="60" t="s">
        <v>1313</v>
      </c>
      <c r="J1645" s="62">
        <v>6537.64</v>
      </c>
      <c r="K1645" s="62">
        <v>810.79</v>
      </c>
      <c r="L1645" s="64">
        <v>7348.43</v>
      </c>
      <c r="M1645" s="82" t="str">
        <f t="shared" si="129"/>
        <v>DS</v>
      </c>
      <c r="N1645" s="82" t="s">
        <v>971</v>
      </c>
      <c r="P1645" s="75">
        <f>VLOOKUP(F1645,[1]!REGTEaflewerdatum,4,0)</f>
        <v>41718</v>
      </c>
      <c r="Q1645" s="91" t="str">
        <f t="shared" si="126"/>
        <v>ok</v>
      </c>
      <c r="T1645" s="94">
        <f t="shared" si="127"/>
        <v>41748</v>
      </c>
      <c r="U1645" s="80">
        <f t="shared" si="128"/>
        <v>30</v>
      </c>
      <c r="W1645" s="95">
        <f t="shared" si="130"/>
        <v>30</v>
      </c>
    </row>
    <row r="1646" spans="1:23" x14ac:dyDescent="0.5">
      <c r="A1646" s="105">
        <v>8170469434</v>
      </c>
      <c r="B1646" s="63"/>
      <c r="C1646" s="60" t="s">
        <v>15</v>
      </c>
      <c r="D1646" s="61">
        <v>16911</v>
      </c>
      <c r="E1646" s="139">
        <v>12965</v>
      </c>
      <c r="F1646" s="61">
        <v>3619</v>
      </c>
      <c r="G1646" s="63">
        <v>41718</v>
      </c>
      <c r="H1646" s="63">
        <v>41718</v>
      </c>
      <c r="I1646" s="60" t="s">
        <v>1313</v>
      </c>
      <c r="J1646" s="62">
        <v>-16.399999999999999</v>
      </c>
      <c r="K1646" s="62">
        <v>-2.2999999999999998</v>
      </c>
      <c r="L1646" s="64">
        <v>-18.7</v>
      </c>
      <c r="M1646" s="82" t="str">
        <f t="shared" si="129"/>
        <v>DS</v>
      </c>
      <c r="P1646" s="75">
        <f>VLOOKUP(F1646,[1]!REGTEaflewerdatum,4,0)</f>
        <v>41718</v>
      </c>
      <c r="Q1646" s="91" t="str">
        <f t="shared" si="126"/>
        <v>ok</v>
      </c>
      <c r="T1646" s="94">
        <f t="shared" si="127"/>
        <v>41748</v>
      </c>
      <c r="U1646" s="80">
        <f t="shared" si="128"/>
        <v>30</v>
      </c>
      <c r="W1646" s="95">
        <f t="shared" si="130"/>
        <v>30</v>
      </c>
    </row>
    <row r="1647" spans="1:23" hidden="1" x14ac:dyDescent="0.5">
      <c r="A1647" s="105" t="s">
        <v>1315</v>
      </c>
      <c r="B1647" s="63"/>
      <c r="C1647" s="60" t="s">
        <v>10</v>
      </c>
      <c r="D1647" s="61">
        <v>16897</v>
      </c>
      <c r="E1647" s="139">
        <v>12957</v>
      </c>
      <c r="F1647" s="61">
        <v>3630</v>
      </c>
      <c r="G1647" s="63">
        <v>41718</v>
      </c>
      <c r="H1647" s="63">
        <v>41718</v>
      </c>
      <c r="I1647" s="60" t="s">
        <v>1121</v>
      </c>
      <c r="J1647" s="62">
        <v>731.1</v>
      </c>
      <c r="K1647" s="62">
        <v>0</v>
      </c>
      <c r="L1647" s="64">
        <v>731.1</v>
      </c>
      <c r="M1647" s="82" t="str">
        <f t="shared" si="129"/>
        <v>DI</v>
      </c>
      <c r="N1647" s="82" t="s">
        <v>971</v>
      </c>
      <c r="P1647" s="75">
        <f>VLOOKUP(F1647,[1]!REGTEaflewerdatum,4,0)</f>
        <v>41718</v>
      </c>
      <c r="Q1647" s="91" t="str">
        <f t="shared" si="126"/>
        <v>ok</v>
      </c>
      <c r="R1647" s="92" t="s">
        <v>329</v>
      </c>
      <c r="S1647" s="93">
        <f>G1647</f>
        <v>41718</v>
      </c>
      <c r="T1647" s="94">
        <f t="shared" si="127"/>
        <v>41725</v>
      </c>
      <c r="U1647" s="80">
        <f t="shared" si="128"/>
        <v>7</v>
      </c>
      <c r="W1647" s="95">
        <f t="shared" si="130"/>
        <v>7</v>
      </c>
    </row>
    <row r="1648" spans="1:23" x14ac:dyDescent="0.5">
      <c r="A1648" s="105" t="s">
        <v>471</v>
      </c>
      <c r="B1648" s="63">
        <v>41719</v>
      </c>
      <c r="C1648" s="60" t="s">
        <v>10</v>
      </c>
      <c r="D1648" s="61">
        <v>16903</v>
      </c>
      <c r="E1648" s="139">
        <v>12931</v>
      </c>
      <c r="F1648" s="61">
        <v>3599</v>
      </c>
      <c r="G1648" s="63">
        <v>41718</v>
      </c>
      <c r="H1648" s="63">
        <v>41716</v>
      </c>
      <c r="I1648" s="60" t="s">
        <v>1107</v>
      </c>
      <c r="J1648" s="62">
        <v>1045.2</v>
      </c>
      <c r="K1648" s="62">
        <v>146.34</v>
      </c>
      <c r="L1648" s="64">
        <v>1191.54</v>
      </c>
      <c r="M1648" s="82" t="str">
        <f t="shared" si="129"/>
        <v>DS</v>
      </c>
      <c r="N1648" s="82" t="s">
        <v>971</v>
      </c>
      <c r="P1648" s="75">
        <f>VLOOKUP(F1648,[1]!REGTEaflewerdatum,4,0)</f>
        <v>41716</v>
      </c>
      <c r="Q1648" s="91">
        <f t="shared" si="126"/>
        <v>41718</v>
      </c>
      <c r="T1648" s="94">
        <f t="shared" si="127"/>
        <v>41748</v>
      </c>
      <c r="U1648" s="80">
        <f t="shared" si="128"/>
        <v>30</v>
      </c>
      <c r="W1648" s="95">
        <f t="shared" si="130"/>
        <v>41749</v>
      </c>
    </row>
    <row r="1649" spans="1:23" x14ac:dyDescent="0.5">
      <c r="A1649" s="105" t="s">
        <v>472</v>
      </c>
      <c r="B1649" s="63">
        <v>41719</v>
      </c>
      <c r="C1649" s="60" t="s">
        <v>10</v>
      </c>
      <c r="D1649" s="61">
        <v>16904</v>
      </c>
      <c r="E1649" s="139">
        <v>12943</v>
      </c>
      <c r="F1649" s="61">
        <v>3599</v>
      </c>
      <c r="G1649" s="63">
        <v>41718</v>
      </c>
      <c r="H1649" s="63">
        <v>41716</v>
      </c>
      <c r="I1649" s="60" t="s">
        <v>1107</v>
      </c>
      <c r="J1649" s="62">
        <v>737.95</v>
      </c>
      <c r="K1649" s="62">
        <v>103.32</v>
      </c>
      <c r="L1649" s="64">
        <v>841.27</v>
      </c>
      <c r="M1649" s="82" t="str">
        <f t="shared" si="129"/>
        <v>DS</v>
      </c>
      <c r="N1649" s="82" t="s">
        <v>971</v>
      </c>
      <c r="P1649" s="75">
        <f>VLOOKUP(F1649,[1]!REGTEaflewerdatum,4,0)</f>
        <v>41716</v>
      </c>
      <c r="Q1649" s="91">
        <f t="shared" si="126"/>
        <v>41718</v>
      </c>
      <c r="T1649" s="94">
        <f t="shared" si="127"/>
        <v>41748</v>
      </c>
      <c r="U1649" s="80">
        <f t="shared" si="128"/>
        <v>30</v>
      </c>
      <c r="W1649" s="95">
        <f t="shared" si="130"/>
        <v>41749</v>
      </c>
    </row>
    <row r="1650" spans="1:23" x14ac:dyDescent="0.5">
      <c r="A1650" s="105" t="s">
        <v>473</v>
      </c>
      <c r="B1650" s="63">
        <v>41719</v>
      </c>
      <c r="C1650" s="60" t="s">
        <v>10</v>
      </c>
      <c r="D1650" s="61">
        <v>16902</v>
      </c>
      <c r="E1650" s="139">
        <v>12945</v>
      </c>
      <c r="F1650" s="61">
        <v>3599</v>
      </c>
      <c r="G1650" s="63">
        <v>41718</v>
      </c>
      <c r="H1650" s="63">
        <v>41716</v>
      </c>
      <c r="I1650" s="60" t="s">
        <v>1107</v>
      </c>
      <c r="J1650" s="62">
        <v>2395.5</v>
      </c>
      <c r="K1650" s="62">
        <v>335.37</v>
      </c>
      <c r="L1650" s="64">
        <v>2730.87</v>
      </c>
      <c r="M1650" s="82" t="str">
        <f t="shared" si="129"/>
        <v>DS</v>
      </c>
      <c r="N1650" s="82" t="s">
        <v>971</v>
      </c>
      <c r="P1650" s="75">
        <f>VLOOKUP(F1650,[1]!REGTEaflewerdatum,4,0)</f>
        <v>41716</v>
      </c>
      <c r="Q1650" s="91">
        <f t="shared" si="126"/>
        <v>41718</v>
      </c>
      <c r="T1650" s="94">
        <f t="shared" si="127"/>
        <v>41748</v>
      </c>
      <c r="U1650" s="80">
        <f t="shared" si="128"/>
        <v>30</v>
      </c>
      <c r="W1650" s="95">
        <f t="shared" si="130"/>
        <v>41749</v>
      </c>
    </row>
    <row r="1651" spans="1:23" x14ac:dyDescent="0.5">
      <c r="A1651" s="105" t="s">
        <v>474</v>
      </c>
      <c r="B1651" s="63">
        <v>41719</v>
      </c>
      <c r="C1651" s="60" t="s">
        <v>10</v>
      </c>
      <c r="D1651" s="61">
        <v>16906</v>
      </c>
      <c r="E1651" s="139">
        <v>12941</v>
      </c>
      <c r="F1651" s="61">
        <v>3599</v>
      </c>
      <c r="G1651" s="63">
        <v>41718</v>
      </c>
      <c r="H1651" s="63">
        <v>41716</v>
      </c>
      <c r="I1651" s="60" t="s">
        <v>1107</v>
      </c>
      <c r="J1651" s="62">
        <v>971.9</v>
      </c>
      <c r="K1651" s="62">
        <v>136.07</v>
      </c>
      <c r="L1651" s="64">
        <v>1107.97</v>
      </c>
      <c r="M1651" s="82" t="str">
        <f t="shared" si="129"/>
        <v>DS</v>
      </c>
      <c r="N1651" s="82" t="s">
        <v>971</v>
      </c>
      <c r="P1651" s="75">
        <f>VLOOKUP(F1651,[1]!REGTEaflewerdatum,4,0)</f>
        <v>41716</v>
      </c>
      <c r="Q1651" s="91">
        <f t="shared" si="126"/>
        <v>41718</v>
      </c>
      <c r="T1651" s="94">
        <f t="shared" si="127"/>
        <v>41748</v>
      </c>
      <c r="U1651" s="80">
        <f t="shared" si="128"/>
        <v>30</v>
      </c>
      <c r="W1651" s="95">
        <f t="shared" si="130"/>
        <v>41749</v>
      </c>
    </row>
    <row r="1652" spans="1:23" x14ac:dyDescent="0.5">
      <c r="A1652" s="105" t="s">
        <v>475</v>
      </c>
      <c r="B1652" s="63">
        <v>41719</v>
      </c>
      <c r="C1652" s="60" t="s">
        <v>10</v>
      </c>
      <c r="D1652" s="61">
        <v>16905</v>
      </c>
      <c r="E1652" s="139">
        <v>12949</v>
      </c>
      <c r="F1652" s="61">
        <v>3599</v>
      </c>
      <c r="G1652" s="63">
        <v>41718</v>
      </c>
      <c r="H1652" s="63">
        <v>41716</v>
      </c>
      <c r="I1652" s="60" t="s">
        <v>1107</v>
      </c>
      <c r="J1652" s="62">
        <v>1448.65</v>
      </c>
      <c r="K1652" s="62">
        <v>202.81</v>
      </c>
      <c r="L1652" s="64">
        <v>1651.46</v>
      </c>
      <c r="M1652" s="82" t="str">
        <f t="shared" si="129"/>
        <v>DS</v>
      </c>
      <c r="N1652" s="82" t="s">
        <v>971</v>
      </c>
      <c r="P1652" s="75">
        <f>VLOOKUP(F1652,[1]!REGTEaflewerdatum,4,0)</f>
        <v>41716</v>
      </c>
      <c r="Q1652" s="91">
        <f t="shared" si="126"/>
        <v>41718</v>
      </c>
      <c r="T1652" s="94">
        <f t="shared" si="127"/>
        <v>41748</v>
      </c>
      <c r="U1652" s="80">
        <f t="shared" si="128"/>
        <v>30</v>
      </c>
      <c r="W1652" s="95">
        <f t="shared" si="130"/>
        <v>41749</v>
      </c>
    </row>
    <row r="1653" spans="1:23" x14ac:dyDescent="0.5">
      <c r="A1653" s="105" t="s">
        <v>476</v>
      </c>
      <c r="B1653" s="63">
        <v>41719</v>
      </c>
      <c r="C1653" s="60" t="s">
        <v>10</v>
      </c>
      <c r="D1653" s="61">
        <v>16909</v>
      </c>
      <c r="E1653" s="139">
        <v>12936</v>
      </c>
      <c r="F1653" s="61">
        <v>3599</v>
      </c>
      <c r="G1653" s="63">
        <v>41718</v>
      </c>
      <c r="H1653" s="63">
        <v>41716</v>
      </c>
      <c r="I1653" s="60" t="s">
        <v>1107</v>
      </c>
      <c r="J1653" s="62">
        <v>210.8</v>
      </c>
      <c r="K1653" s="62">
        <v>29.51</v>
      </c>
      <c r="L1653" s="64">
        <v>240.31</v>
      </c>
      <c r="M1653" s="82" t="str">
        <f t="shared" si="129"/>
        <v>DS</v>
      </c>
      <c r="N1653" s="82" t="s">
        <v>971</v>
      </c>
      <c r="P1653" s="75">
        <f>VLOOKUP(F1653,[1]!REGTEaflewerdatum,4,0)</f>
        <v>41716</v>
      </c>
      <c r="Q1653" s="91">
        <f t="shared" si="126"/>
        <v>41718</v>
      </c>
      <c r="T1653" s="94">
        <f t="shared" si="127"/>
        <v>41748</v>
      </c>
      <c r="U1653" s="80">
        <f t="shared" si="128"/>
        <v>30</v>
      </c>
      <c r="W1653" s="95">
        <f t="shared" si="130"/>
        <v>41749</v>
      </c>
    </row>
    <row r="1654" spans="1:23" hidden="1" x14ac:dyDescent="0.5">
      <c r="A1654" s="105" t="s">
        <v>478</v>
      </c>
      <c r="B1654" s="63"/>
      <c r="C1654" s="60" t="s">
        <v>10</v>
      </c>
      <c r="D1654" s="61">
        <v>16896</v>
      </c>
      <c r="E1654" s="139">
        <v>12952</v>
      </c>
      <c r="F1654" s="61">
        <v>3627</v>
      </c>
      <c r="G1654" s="63">
        <v>41718</v>
      </c>
      <c r="H1654" s="63">
        <v>41718</v>
      </c>
      <c r="I1654" s="60" t="s">
        <v>1123</v>
      </c>
      <c r="J1654" s="62">
        <v>656</v>
      </c>
      <c r="K1654" s="62">
        <v>0</v>
      </c>
      <c r="L1654" s="64">
        <v>656</v>
      </c>
      <c r="M1654" s="82" t="str">
        <f t="shared" si="129"/>
        <v>DI</v>
      </c>
      <c r="N1654" s="82" t="s">
        <v>971</v>
      </c>
      <c r="P1654" s="75">
        <f>VLOOKUP(F1654,[1]!REGTEaflewerdatum,4,0)</f>
        <v>41718</v>
      </c>
      <c r="Q1654" s="91" t="str">
        <f t="shared" si="126"/>
        <v>ok</v>
      </c>
      <c r="R1654" s="92" t="s">
        <v>329</v>
      </c>
      <c r="S1654" s="93">
        <f>H1654</f>
        <v>41718</v>
      </c>
      <c r="T1654" s="94">
        <f t="shared" si="127"/>
        <v>41719</v>
      </c>
      <c r="U1654" s="80">
        <f t="shared" si="128"/>
        <v>1</v>
      </c>
      <c r="W1654" s="95">
        <f t="shared" si="130"/>
        <v>1</v>
      </c>
    </row>
    <row r="1655" spans="1:23" x14ac:dyDescent="0.5">
      <c r="A1655" s="105" t="s">
        <v>479</v>
      </c>
      <c r="B1655" s="63">
        <v>41733</v>
      </c>
      <c r="C1655" s="60" t="s">
        <v>10</v>
      </c>
      <c r="D1655" s="61">
        <v>16898</v>
      </c>
      <c r="E1655" s="139">
        <v>12947</v>
      </c>
      <c r="F1655" s="61">
        <v>3631</v>
      </c>
      <c r="G1655" s="63">
        <v>41718</v>
      </c>
      <c r="H1655" s="63">
        <v>41715</v>
      </c>
      <c r="I1655" s="85" t="s">
        <v>130</v>
      </c>
      <c r="J1655" s="62">
        <v>932.24</v>
      </c>
      <c r="K1655" s="62">
        <v>130.51</v>
      </c>
      <c r="L1655" s="64">
        <v>1062.75</v>
      </c>
      <c r="M1655" s="82" t="str">
        <f t="shared" si="129"/>
        <v>DS</v>
      </c>
      <c r="N1655" s="82" t="s">
        <v>971</v>
      </c>
      <c r="P1655" s="75">
        <f>VLOOKUP(F1655,[1]!REGTEaflewerdatum,4,0)</f>
        <v>41720</v>
      </c>
      <c r="Q1655" s="91">
        <f t="shared" si="126"/>
        <v>41718</v>
      </c>
      <c r="T1655" s="94">
        <f t="shared" si="127"/>
        <v>41748</v>
      </c>
      <c r="U1655" s="80">
        <f t="shared" si="128"/>
        <v>30</v>
      </c>
      <c r="W1655" s="95">
        <f t="shared" si="130"/>
        <v>41763</v>
      </c>
    </row>
    <row r="1656" spans="1:23" hidden="1" x14ac:dyDescent="0.5">
      <c r="A1656" s="105" t="s">
        <v>480</v>
      </c>
      <c r="B1656" s="63"/>
      <c r="C1656" s="60" t="s">
        <v>10</v>
      </c>
      <c r="D1656" s="61">
        <v>16900</v>
      </c>
      <c r="E1656" s="139">
        <v>12956</v>
      </c>
      <c r="F1656" s="61">
        <v>3624</v>
      </c>
      <c r="G1656" s="63">
        <v>41718</v>
      </c>
      <c r="H1656" s="63">
        <v>41718</v>
      </c>
      <c r="I1656" s="60" t="s">
        <v>1160</v>
      </c>
      <c r="J1656" s="62">
        <v>1740</v>
      </c>
      <c r="K1656" s="62">
        <v>0</v>
      </c>
      <c r="L1656" s="64">
        <v>1740</v>
      </c>
      <c r="M1656" s="82" t="str">
        <f t="shared" si="129"/>
        <v>DI</v>
      </c>
      <c r="N1656" s="82" t="s">
        <v>971</v>
      </c>
      <c r="P1656" s="75">
        <f>VLOOKUP(F1656,[1]!REGTEaflewerdatum,4,0)</f>
        <v>41718</v>
      </c>
      <c r="Q1656" s="91" t="str">
        <f t="shared" si="126"/>
        <v>ok</v>
      </c>
      <c r="R1656" s="92" t="s">
        <v>327</v>
      </c>
      <c r="S1656" s="93">
        <v>41723</v>
      </c>
      <c r="T1656" s="94">
        <f t="shared" si="127"/>
        <v>41719</v>
      </c>
      <c r="U1656" s="80">
        <f t="shared" si="128"/>
        <v>1</v>
      </c>
      <c r="W1656" s="95">
        <f t="shared" si="130"/>
        <v>1</v>
      </c>
    </row>
    <row r="1657" spans="1:23" hidden="1" x14ac:dyDescent="0.5">
      <c r="A1657" s="105" t="s">
        <v>481</v>
      </c>
      <c r="B1657" s="63"/>
      <c r="C1657" s="60" t="s">
        <v>10</v>
      </c>
      <c r="D1657" s="61">
        <v>16927</v>
      </c>
      <c r="E1657" s="139">
        <v>12967</v>
      </c>
      <c r="F1657" s="61">
        <v>3613</v>
      </c>
      <c r="G1657" s="63">
        <v>41718</v>
      </c>
      <c r="H1657" s="63">
        <v>41719</v>
      </c>
      <c r="I1657" s="60" t="s">
        <v>1123</v>
      </c>
      <c r="J1657" s="62">
        <v>1900</v>
      </c>
      <c r="K1657" s="62">
        <v>0</v>
      </c>
      <c r="L1657" s="64">
        <v>1900</v>
      </c>
      <c r="M1657" s="82" t="str">
        <f t="shared" si="129"/>
        <v>DI</v>
      </c>
      <c r="N1657" s="82" t="s">
        <v>971</v>
      </c>
      <c r="P1657" s="75">
        <f>VLOOKUP(F1657,[1]!REGTEaflewerdatum,4,0)</f>
        <v>41718</v>
      </c>
      <c r="Q1657" s="91" t="str">
        <f t="shared" si="126"/>
        <v>ok</v>
      </c>
      <c r="R1657" s="92" t="s">
        <v>329</v>
      </c>
      <c r="S1657" s="93">
        <f>H1657</f>
        <v>41719</v>
      </c>
      <c r="T1657" s="94">
        <f t="shared" si="127"/>
        <v>41719</v>
      </c>
      <c r="U1657" s="80">
        <f t="shared" si="128"/>
        <v>1</v>
      </c>
      <c r="W1657" s="95">
        <f t="shared" si="130"/>
        <v>1</v>
      </c>
    </row>
    <row r="1658" spans="1:23" x14ac:dyDescent="0.5">
      <c r="A1658" s="105">
        <v>71302</v>
      </c>
      <c r="B1658" s="124"/>
      <c r="C1658" s="60" t="s">
        <v>10</v>
      </c>
      <c r="D1658" s="61">
        <v>16928</v>
      </c>
      <c r="E1658" s="139"/>
      <c r="F1658" s="61">
        <v>3513</v>
      </c>
      <c r="G1658" s="63">
        <v>41719</v>
      </c>
      <c r="H1658" s="63">
        <v>41719</v>
      </c>
      <c r="I1658" s="60" t="s">
        <v>1116</v>
      </c>
      <c r="J1658" s="62">
        <v>432</v>
      </c>
      <c r="K1658" s="62">
        <v>12.1</v>
      </c>
      <c r="L1658" s="64">
        <v>444.1</v>
      </c>
      <c r="M1658" s="82" t="str">
        <f t="shared" si="129"/>
        <v>DS</v>
      </c>
      <c r="N1658" s="82" t="s">
        <v>971</v>
      </c>
      <c r="P1658" s="75">
        <f>VLOOKUP(F1658,[1]!REGTEaflewerdatum,4,0)</f>
        <v>41704</v>
      </c>
      <c r="Q1658" s="91">
        <f t="shared" si="126"/>
        <v>41719</v>
      </c>
      <c r="T1658" s="94">
        <f t="shared" si="127"/>
        <v>41749</v>
      </c>
      <c r="U1658" s="80">
        <f t="shared" si="128"/>
        <v>30</v>
      </c>
      <c r="W1658" s="95">
        <f t="shared" si="130"/>
        <v>30</v>
      </c>
    </row>
    <row r="1659" spans="1:23" hidden="1" x14ac:dyDescent="0.5">
      <c r="A1659" s="105">
        <v>776475</v>
      </c>
      <c r="B1659" s="63">
        <v>41719</v>
      </c>
      <c r="C1659" s="60" t="s">
        <v>10</v>
      </c>
      <c r="D1659" s="61">
        <v>16912</v>
      </c>
      <c r="E1659" s="139">
        <v>12968</v>
      </c>
      <c r="F1659" s="61">
        <v>3575</v>
      </c>
      <c r="G1659" s="63">
        <v>41719</v>
      </c>
      <c r="H1659" s="63">
        <v>41718</v>
      </c>
      <c r="I1659" s="60" t="s">
        <v>1075</v>
      </c>
      <c r="J1659" s="62">
        <v>2423.12</v>
      </c>
      <c r="K1659" s="62">
        <v>339.24</v>
      </c>
      <c r="L1659" s="64">
        <v>2762.36</v>
      </c>
      <c r="M1659" s="82" t="str">
        <f t="shared" si="129"/>
        <v>DC</v>
      </c>
      <c r="N1659" s="82" t="s">
        <v>971</v>
      </c>
      <c r="P1659" s="75">
        <f>VLOOKUP(F1659,[1]!REGTEaflewerdatum,4,0)</f>
        <v>41712</v>
      </c>
      <c r="Q1659" s="91">
        <f t="shared" si="126"/>
        <v>41719</v>
      </c>
      <c r="T1659" s="94">
        <f t="shared" si="127"/>
        <v>41738</v>
      </c>
      <c r="U1659" s="80">
        <f t="shared" si="128"/>
        <v>19</v>
      </c>
      <c r="W1659" s="95">
        <f t="shared" si="130"/>
        <v>41738</v>
      </c>
    </row>
    <row r="1660" spans="1:23" hidden="1" x14ac:dyDescent="0.5">
      <c r="A1660" s="105">
        <v>776476</v>
      </c>
      <c r="B1660" s="63">
        <v>41719</v>
      </c>
      <c r="C1660" s="60" t="s">
        <v>10</v>
      </c>
      <c r="D1660" s="61">
        <v>16913</v>
      </c>
      <c r="E1660" s="139">
        <v>12900</v>
      </c>
      <c r="F1660" s="61">
        <v>3612</v>
      </c>
      <c r="G1660" s="63">
        <v>41719</v>
      </c>
      <c r="H1660" s="63">
        <v>41718</v>
      </c>
      <c r="I1660" s="60" t="s">
        <v>1075</v>
      </c>
      <c r="J1660" s="62">
        <v>28995.1</v>
      </c>
      <c r="K1660" s="62">
        <v>3531.17</v>
      </c>
      <c r="L1660" s="64">
        <v>32526.27</v>
      </c>
      <c r="M1660" s="82" t="str">
        <f t="shared" si="129"/>
        <v>DC</v>
      </c>
      <c r="N1660" s="82" t="s">
        <v>971</v>
      </c>
      <c r="P1660" s="75">
        <f>VLOOKUP(F1660,[1]!REGTEaflewerdatum,4,0)</f>
        <v>41719</v>
      </c>
      <c r="Q1660" s="91" t="str">
        <f t="shared" si="126"/>
        <v>ok</v>
      </c>
      <c r="T1660" s="94">
        <f t="shared" si="127"/>
        <v>41738</v>
      </c>
      <c r="U1660" s="80">
        <f t="shared" si="128"/>
        <v>19</v>
      </c>
      <c r="W1660" s="95">
        <f t="shared" si="130"/>
        <v>41738</v>
      </c>
    </row>
    <row r="1661" spans="1:23" hidden="1" x14ac:dyDescent="0.5">
      <c r="A1661" s="105">
        <v>776477</v>
      </c>
      <c r="B1661" s="63">
        <v>41719</v>
      </c>
      <c r="C1661" s="60" t="s">
        <v>10</v>
      </c>
      <c r="D1661" s="61">
        <v>16914</v>
      </c>
      <c r="E1661" s="139">
        <v>12969</v>
      </c>
      <c r="F1661" s="61">
        <v>3589</v>
      </c>
      <c r="G1661" s="63">
        <v>41719</v>
      </c>
      <c r="H1661" s="63">
        <v>41718</v>
      </c>
      <c r="I1661" s="60" t="s">
        <v>1075</v>
      </c>
      <c r="J1661" s="62">
        <v>2886.64</v>
      </c>
      <c r="K1661" s="62">
        <v>404.13</v>
      </c>
      <c r="L1661" s="64">
        <v>3290.77</v>
      </c>
      <c r="M1661" s="82" t="str">
        <f t="shared" si="129"/>
        <v>DC</v>
      </c>
      <c r="N1661" s="82" t="s">
        <v>971</v>
      </c>
      <c r="P1661" s="75">
        <f>VLOOKUP(F1661,[1]!REGTEaflewerdatum,4,0)</f>
        <v>41715</v>
      </c>
      <c r="Q1661" s="91">
        <f t="shared" ref="Q1661:Q1724" si="131">IF(P1661=G1661,"ok",G1661)</f>
        <v>41719</v>
      </c>
      <c r="T1661" s="94">
        <f t="shared" si="127"/>
        <v>41738</v>
      </c>
      <c r="U1661" s="80">
        <f t="shared" si="128"/>
        <v>19</v>
      </c>
      <c r="W1661" s="95">
        <f t="shared" si="130"/>
        <v>41738</v>
      </c>
    </row>
    <row r="1662" spans="1:23" hidden="1" x14ac:dyDescent="0.5">
      <c r="A1662" s="105">
        <v>776478</v>
      </c>
      <c r="B1662" s="63">
        <v>41719</v>
      </c>
      <c r="C1662" s="60" t="s">
        <v>10</v>
      </c>
      <c r="D1662" s="61">
        <v>16915</v>
      </c>
      <c r="E1662" s="139">
        <v>12970</v>
      </c>
      <c r="F1662" s="61">
        <v>3589</v>
      </c>
      <c r="G1662" s="63">
        <v>41719</v>
      </c>
      <c r="H1662" s="63">
        <v>41718</v>
      </c>
      <c r="I1662" s="60" t="s">
        <v>1075</v>
      </c>
      <c r="J1662" s="62">
        <v>229.6</v>
      </c>
      <c r="K1662" s="62">
        <v>32.159999999999997</v>
      </c>
      <c r="L1662" s="64">
        <v>261.76</v>
      </c>
      <c r="M1662" s="82" t="str">
        <f t="shared" si="129"/>
        <v>DC</v>
      </c>
      <c r="N1662" s="82" t="s">
        <v>971</v>
      </c>
      <c r="P1662" s="75">
        <f>VLOOKUP(F1662,[1]!REGTEaflewerdatum,4,0)</f>
        <v>41715</v>
      </c>
      <c r="Q1662" s="91">
        <f t="shared" si="131"/>
        <v>41719</v>
      </c>
      <c r="T1662" s="94">
        <f t="shared" ref="T1662:T1725" si="132">G1662+U1662</f>
        <v>41738</v>
      </c>
      <c r="U1662" s="80">
        <f t="shared" ref="U1662:U1725" si="133">VLOOKUP(I1662,verskaffersterme,2,0)</f>
        <v>19</v>
      </c>
      <c r="W1662" s="95">
        <f t="shared" si="130"/>
        <v>41738</v>
      </c>
    </row>
    <row r="1663" spans="1:23" hidden="1" x14ac:dyDescent="0.5">
      <c r="A1663" s="105">
        <v>776479</v>
      </c>
      <c r="B1663" s="63">
        <v>41719</v>
      </c>
      <c r="C1663" s="60" t="s">
        <v>10</v>
      </c>
      <c r="D1663" s="61">
        <v>16916</v>
      </c>
      <c r="E1663" s="139">
        <v>12971</v>
      </c>
      <c r="F1663" s="61">
        <v>3589</v>
      </c>
      <c r="G1663" s="63">
        <v>41719</v>
      </c>
      <c r="H1663" s="63">
        <v>41718</v>
      </c>
      <c r="I1663" s="60" t="s">
        <v>1075</v>
      </c>
      <c r="J1663" s="62">
        <v>1532.1</v>
      </c>
      <c r="K1663" s="62">
        <v>214.49</v>
      </c>
      <c r="L1663" s="64">
        <v>1746.59</v>
      </c>
      <c r="M1663" s="82" t="str">
        <f t="shared" si="129"/>
        <v>DC</v>
      </c>
      <c r="N1663" s="82" t="s">
        <v>971</v>
      </c>
      <c r="P1663" s="75">
        <f>VLOOKUP(F1663,[1]!REGTEaflewerdatum,4,0)</f>
        <v>41715</v>
      </c>
      <c r="Q1663" s="91">
        <f t="shared" si="131"/>
        <v>41719</v>
      </c>
      <c r="T1663" s="94">
        <f t="shared" si="132"/>
        <v>41738</v>
      </c>
      <c r="U1663" s="80">
        <f t="shared" si="133"/>
        <v>19</v>
      </c>
      <c r="W1663" s="95">
        <f t="shared" si="130"/>
        <v>41738</v>
      </c>
    </row>
    <row r="1664" spans="1:23" hidden="1" x14ac:dyDescent="0.5">
      <c r="A1664" s="105">
        <v>776480</v>
      </c>
      <c r="B1664" s="63">
        <v>41719</v>
      </c>
      <c r="C1664" s="60" t="s">
        <v>10</v>
      </c>
      <c r="D1664" s="61">
        <v>16917</v>
      </c>
      <c r="E1664" s="139">
        <v>12972</v>
      </c>
      <c r="F1664" s="61">
        <v>3589</v>
      </c>
      <c r="G1664" s="63">
        <v>41719</v>
      </c>
      <c r="H1664" s="63">
        <v>41718</v>
      </c>
      <c r="I1664" s="60" t="s">
        <v>1075</v>
      </c>
      <c r="J1664" s="62">
        <v>768.78</v>
      </c>
      <c r="K1664" s="62">
        <v>107.64</v>
      </c>
      <c r="L1664" s="64">
        <v>876.42</v>
      </c>
      <c r="M1664" s="82" t="str">
        <f t="shared" si="129"/>
        <v>DC</v>
      </c>
      <c r="N1664" s="82" t="s">
        <v>971</v>
      </c>
      <c r="P1664" s="75">
        <f>VLOOKUP(F1664,[1]!REGTEaflewerdatum,4,0)</f>
        <v>41715</v>
      </c>
      <c r="Q1664" s="91">
        <f t="shared" si="131"/>
        <v>41719</v>
      </c>
      <c r="T1664" s="94">
        <f t="shared" si="132"/>
        <v>41738</v>
      </c>
      <c r="U1664" s="80">
        <f t="shared" si="133"/>
        <v>19</v>
      </c>
      <c r="W1664" s="95">
        <f t="shared" si="130"/>
        <v>41738</v>
      </c>
    </row>
    <row r="1665" spans="1:23" hidden="1" x14ac:dyDescent="0.5">
      <c r="A1665" s="105">
        <v>776481</v>
      </c>
      <c r="B1665" s="63">
        <v>41719</v>
      </c>
      <c r="C1665" s="60" t="s">
        <v>10</v>
      </c>
      <c r="D1665" s="61">
        <v>16918</v>
      </c>
      <c r="E1665" s="139">
        <v>12973</v>
      </c>
      <c r="F1665" s="61">
        <v>3589</v>
      </c>
      <c r="G1665" s="63">
        <v>41719</v>
      </c>
      <c r="H1665" s="63">
        <v>41718</v>
      </c>
      <c r="I1665" s="60" t="s">
        <v>1075</v>
      </c>
      <c r="J1665" s="62">
        <v>749.94</v>
      </c>
      <c r="K1665" s="62">
        <v>105</v>
      </c>
      <c r="L1665" s="64">
        <v>854.94</v>
      </c>
      <c r="M1665" s="82" t="str">
        <f t="shared" si="129"/>
        <v>DC</v>
      </c>
      <c r="N1665" s="82" t="s">
        <v>971</v>
      </c>
      <c r="P1665" s="75">
        <f>VLOOKUP(F1665,[1]!REGTEaflewerdatum,4,0)</f>
        <v>41715</v>
      </c>
      <c r="Q1665" s="91">
        <f t="shared" si="131"/>
        <v>41719</v>
      </c>
      <c r="T1665" s="94">
        <f t="shared" si="132"/>
        <v>41738</v>
      </c>
      <c r="U1665" s="80">
        <f t="shared" si="133"/>
        <v>19</v>
      </c>
      <c r="W1665" s="95">
        <f t="shared" si="130"/>
        <v>41738</v>
      </c>
    </row>
    <row r="1666" spans="1:23" hidden="1" x14ac:dyDescent="0.5">
      <c r="A1666" s="105">
        <v>776482</v>
      </c>
      <c r="B1666" s="63">
        <v>41719</v>
      </c>
      <c r="C1666" s="60" t="s">
        <v>10</v>
      </c>
      <c r="D1666" s="61">
        <v>16919</v>
      </c>
      <c r="E1666" s="139">
        <v>12974</v>
      </c>
      <c r="F1666" s="61">
        <v>3589</v>
      </c>
      <c r="G1666" s="63">
        <v>41719</v>
      </c>
      <c r="H1666" s="63">
        <v>41718</v>
      </c>
      <c r="I1666" s="60" t="s">
        <v>1075</v>
      </c>
      <c r="J1666" s="62">
        <v>7608.54</v>
      </c>
      <c r="K1666" s="62">
        <v>821.72</v>
      </c>
      <c r="L1666" s="64">
        <v>8430.26</v>
      </c>
      <c r="M1666" s="82" t="str">
        <f t="shared" ref="M1666:M1729" si="134">VLOOKUP(I1666,KODE,3,0)</f>
        <v>DC</v>
      </c>
      <c r="N1666" s="82" t="s">
        <v>971</v>
      </c>
      <c r="P1666" s="75">
        <f>VLOOKUP(F1666,[1]!REGTEaflewerdatum,4,0)</f>
        <v>41715</v>
      </c>
      <c r="Q1666" s="91">
        <f t="shared" si="131"/>
        <v>41719</v>
      </c>
      <c r="T1666" s="94">
        <f t="shared" si="132"/>
        <v>41738</v>
      </c>
      <c r="U1666" s="80">
        <f t="shared" si="133"/>
        <v>19</v>
      </c>
      <c r="W1666" s="95">
        <f t="shared" si="130"/>
        <v>41738</v>
      </c>
    </row>
    <row r="1667" spans="1:23" hidden="1" x14ac:dyDescent="0.5">
      <c r="A1667" s="105">
        <v>776483</v>
      </c>
      <c r="B1667" s="63">
        <v>41719</v>
      </c>
      <c r="C1667" s="60" t="s">
        <v>10</v>
      </c>
      <c r="D1667" s="61">
        <v>16920</v>
      </c>
      <c r="E1667" s="139">
        <v>12975</v>
      </c>
      <c r="F1667" s="61">
        <v>3589</v>
      </c>
      <c r="G1667" s="63">
        <v>41719</v>
      </c>
      <c r="H1667" s="63">
        <v>41718</v>
      </c>
      <c r="I1667" s="60" t="s">
        <v>1075</v>
      </c>
      <c r="J1667" s="62">
        <v>450.01</v>
      </c>
      <c r="K1667" s="62">
        <v>63</v>
      </c>
      <c r="L1667" s="64">
        <v>513.01</v>
      </c>
      <c r="M1667" s="82" t="str">
        <f t="shared" si="134"/>
        <v>DC</v>
      </c>
      <c r="N1667" s="82" t="s">
        <v>971</v>
      </c>
      <c r="P1667" s="75">
        <f>VLOOKUP(F1667,[1]!REGTEaflewerdatum,4,0)</f>
        <v>41715</v>
      </c>
      <c r="Q1667" s="91">
        <f t="shared" si="131"/>
        <v>41719</v>
      </c>
      <c r="T1667" s="94">
        <f t="shared" si="132"/>
        <v>41738</v>
      </c>
      <c r="U1667" s="80">
        <f t="shared" si="133"/>
        <v>19</v>
      </c>
      <c r="W1667" s="95">
        <f t="shared" ref="W1667:W1730" si="135">B1667+U1667</f>
        <v>41738</v>
      </c>
    </row>
    <row r="1668" spans="1:23" hidden="1" x14ac:dyDescent="0.5">
      <c r="A1668" s="105">
        <v>776484</v>
      </c>
      <c r="B1668" s="63">
        <v>41719</v>
      </c>
      <c r="C1668" s="60" t="s">
        <v>10</v>
      </c>
      <c r="D1668" s="61">
        <v>16921</v>
      </c>
      <c r="E1668" s="139">
        <v>12976</v>
      </c>
      <c r="F1668" s="61">
        <v>3589</v>
      </c>
      <c r="G1668" s="63">
        <v>41719</v>
      </c>
      <c r="H1668" s="63">
        <v>41718</v>
      </c>
      <c r="I1668" s="60" t="s">
        <v>1075</v>
      </c>
      <c r="J1668" s="62">
        <v>921.48</v>
      </c>
      <c r="K1668" s="62">
        <v>129.01</v>
      </c>
      <c r="L1668" s="64">
        <v>1050.49</v>
      </c>
      <c r="M1668" s="82" t="str">
        <f t="shared" si="134"/>
        <v>DC</v>
      </c>
      <c r="N1668" s="82" t="s">
        <v>971</v>
      </c>
      <c r="P1668" s="75">
        <f>VLOOKUP(F1668,[1]!REGTEaflewerdatum,4,0)</f>
        <v>41715</v>
      </c>
      <c r="Q1668" s="91">
        <f t="shared" si="131"/>
        <v>41719</v>
      </c>
      <c r="T1668" s="94">
        <f t="shared" si="132"/>
        <v>41738</v>
      </c>
      <c r="U1668" s="80">
        <f t="shared" si="133"/>
        <v>19</v>
      </c>
      <c r="W1668" s="95">
        <f t="shared" si="135"/>
        <v>41738</v>
      </c>
    </row>
    <row r="1669" spans="1:23" x14ac:dyDescent="0.5">
      <c r="A1669" s="105">
        <v>11920660</v>
      </c>
      <c r="B1669" s="124"/>
      <c r="C1669" s="60" t="s">
        <v>10</v>
      </c>
      <c r="D1669" s="61">
        <v>16929</v>
      </c>
      <c r="E1669" s="139">
        <v>12959</v>
      </c>
      <c r="F1669" s="61">
        <v>3634</v>
      </c>
      <c r="G1669" s="63">
        <v>41720</v>
      </c>
      <c r="H1669" s="63">
        <v>41718</v>
      </c>
      <c r="I1669" s="60" t="s">
        <v>1312</v>
      </c>
      <c r="J1669" s="62">
        <v>3105.03</v>
      </c>
      <c r="K1669" s="62">
        <v>173.83</v>
      </c>
      <c r="L1669" s="64">
        <v>3278.86</v>
      </c>
      <c r="M1669" s="82" t="str">
        <f t="shared" si="134"/>
        <v>DS</v>
      </c>
      <c r="N1669" s="82" t="s">
        <v>971</v>
      </c>
      <c r="P1669" s="75">
        <f>VLOOKUP(F1669,[1]!REGTEaflewerdatum,4,0)</f>
        <v>41720</v>
      </c>
      <c r="Q1669" s="91" t="str">
        <f t="shared" si="131"/>
        <v>ok</v>
      </c>
      <c r="T1669" s="94">
        <f t="shared" si="132"/>
        <v>41750</v>
      </c>
      <c r="U1669" s="80">
        <f t="shared" si="133"/>
        <v>30</v>
      </c>
      <c r="W1669" s="95">
        <f t="shared" si="135"/>
        <v>30</v>
      </c>
    </row>
    <row r="1670" spans="1:23" x14ac:dyDescent="0.5">
      <c r="A1670" s="105">
        <v>335707</v>
      </c>
      <c r="B1670" s="63">
        <v>41733</v>
      </c>
      <c r="C1670" s="60" t="s">
        <v>10</v>
      </c>
      <c r="D1670" s="61">
        <v>16933</v>
      </c>
      <c r="E1670" s="139">
        <v>12985</v>
      </c>
      <c r="F1670" s="61">
        <v>3511</v>
      </c>
      <c r="G1670" s="63">
        <v>41720</v>
      </c>
      <c r="H1670" s="63">
        <v>41720</v>
      </c>
      <c r="I1670" s="60" t="s">
        <v>1114</v>
      </c>
      <c r="J1670" s="62">
        <v>522.36</v>
      </c>
      <c r="K1670" s="62">
        <v>36.590000000000003</v>
      </c>
      <c r="L1670" s="64">
        <v>558.95000000000005</v>
      </c>
      <c r="M1670" s="82" t="str">
        <f t="shared" si="134"/>
        <v>DS</v>
      </c>
      <c r="N1670" s="82" t="s">
        <v>971</v>
      </c>
      <c r="P1670" s="75">
        <f>VLOOKUP(F1670,[1]!REGTEaflewerdatum,4,0)</f>
        <v>41704</v>
      </c>
      <c r="Q1670" s="91">
        <f t="shared" si="131"/>
        <v>41720</v>
      </c>
      <c r="T1670" s="94">
        <f t="shared" si="132"/>
        <v>41750</v>
      </c>
      <c r="U1670" s="80">
        <f t="shared" si="133"/>
        <v>30</v>
      </c>
      <c r="W1670" s="95">
        <f t="shared" si="135"/>
        <v>41763</v>
      </c>
    </row>
    <row r="1671" spans="1:23" x14ac:dyDescent="0.5">
      <c r="A1671" s="105">
        <v>8170470830</v>
      </c>
      <c r="B1671" s="124"/>
      <c r="C1671" s="60" t="s">
        <v>10</v>
      </c>
      <c r="D1671" s="61">
        <v>16930</v>
      </c>
      <c r="E1671" s="139">
        <v>12988</v>
      </c>
      <c r="F1671" s="61">
        <v>3633</v>
      </c>
      <c r="G1671" s="63">
        <v>41720</v>
      </c>
      <c r="H1671" s="63">
        <v>41718</v>
      </c>
      <c r="I1671" s="60" t="s">
        <v>1313</v>
      </c>
      <c r="J1671" s="62">
        <v>6537.64</v>
      </c>
      <c r="K1671" s="62">
        <v>810.79</v>
      </c>
      <c r="L1671" s="64">
        <v>7348.43</v>
      </c>
      <c r="M1671" s="82" t="str">
        <f t="shared" si="134"/>
        <v>DS</v>
      </c>
      <c r="N1671" s="82" t="s">
        <v>971</v>
      </c>
      <c r="P1671" s="75">
        <f>VLOOKUP(F1671,[1]!REGTEaflewerdatum,4,0)</f>
        <v>41720</v>
      </c>
      <c r="Q1671" s="91" t="str">
        <f t="shared" si="131"/>
        <v>ok</v>
      </c>
      <c r="T1671" s="94">
        <f t="shared" si="132"/>
        <v>41750</v>
      </c>
      <c r="U1671" s="80">
        <f t="shared" si="133"/>
        <v>30</v>
      </c>
      <c r="W1671" s="95">
        <f t="shared" si="135"/>
        <v>30</v>
      </c>
    </row>
    <row r="1672" spans="1:23" x14ac:dyDescent="0.5">
      <c r="A1672" s="105">
        <v>8170470830</v>
      </c>
      <c r="B1672" s="63"/>
      <c r="C1672" s="60" t="s">
        <v>15</v>
      </c>
      <c r="D1672" s="61">
        <v>16934</v>
      </c>
      <c r="E1672" s="139">
        <v>12990</v>
      </c>
      <c r="F1672" s="61">
        <v>3633</v>
      </c>
      <c r="G1672" s="63">
        <v>41720</v>
      </c>
      <c r="H1672" s="63">
        <v>41718</v>
      </c>
      <c r="I1672" s="60" t="s">
        <v>1313</v>
      </c>
      <c r="J1672" s="62">
        <v>-16.399999999999999</v>
      </c>
      <c r="K1672" s="62">
        <v>-2.2999999999999998</v>
      </c>
      <c r="L1672" s="64">
        <v>-18.7</v>
      </c>
      <c r="M1672" s="82" t="str">
        <f t="shared" si="134"/>
        <v>DS</v>
      </c>
      <c r="P1672" s="75">
        <f>VLOOKUP(F1672,[1]!REGTEaflewerdatum,4,0)</f>
        <v>41720</v>
      </c>
      <c r="Q1672" s="91" t="str">
        <f t="shared" si="131"/>
        <v>ok</v>
      </c>
      <c r="T1672" s="94">
        <f t="shared" si="132"/>
        <v>41750</v>
      </c>
      <c r="U1672" s="80">
        <f t="shared" si="133"/>
        <v>30</v>
      </c>
      <c r="W1672" s="95">
        <f t="shared" si="135"/>
        <v>30</v>
      </c>
    </row>
    <row r="1673" spans="1:23" hidden="1" x14ac:dyDescent="0.5">
      <c r="A1673" s="105" t="s">
        <v>470</v>
      </c>
      <c r="B1673" s="63"/>
      <c r="C1673" s="60" t="s">
        <v>10</v>
      </c>
      <c r="D1673" s="61">
        <v>16932</v>
      </c>
      <c r="E1673" s="139">
        <v>12984</v>
      </c>
      <c r="F1673" s="61">
        <v>3637</v>
      </c>
      <c r="G1673" s="63">
        <v>41720</v>
      </c>
      <c r="H1673" s="63">
        <v>41720</v>
      </c>
      <c r="I1673" s="60" t="s">
        <v>1118</v>
      </c>
      <c r="J1673" s="62">
        <v>6928.2</v>
      </c>
      <c r="K1673" s="62">
        <v>0</v>
      </c>
      <c r="L1673" s="64">
        <v>6928.2</v>
      </c>
      <c r="M1673" s="82" t="str">
        <f t="shared" si="134"/>
        <v>DI</v>
      </c>
      <c r="N1673" s="82" t="s">
        <v>971</v>
      </c>
      <c r="P1673" s="75">
        <f>VLOOKUP(F1673,[1]!REGTEaflewerdatum,4,0)</f>
        <v>41720</v>
      </c>
      <c r="Q1673" s="91" t="str">
        <f t="shared" si="131"/>
        <v>ok</v>
      </c>
      <c r="R1673" s="92" t="s">
        <v>327</v>
      </c>
      <c r="S1673" s="93">
        <v>41746</v>
      </c>
      <c r="T1673" s="94">
        <f t="shared" si="132"/>
        <v>41750</v>
      </c>
      <c r="U1673" s="80">
        <f t="shared" si="133"/>
        <v>30</v>
      </c>
      <c r="W1673" s="95">
        <f t="shared" si="135"/>
        <v>30</v>
      </c>
    </row>
    <row r="1674" spans="1:23" x14ac:dyDescent="0.5">
      <c r="A1674" s="105" t="s">
        <v>477</v>
      </c>
      <c r="B1674" s="124"/>
      <c r="C1674" s="60" t="s">
        <v>10</v>
      </c>
      <c r="D1674" s="61">
        <v>16931</v>
      </c>
      <c r="E1674" s="139">
        <v>12982</v>
      </c>
      <c r="F1674" s="61">
        <v>3628</v>
      </c>
      <c r="G1674" s="63">
        <v>41720</v>
      </c>
      <c r="H1674" s="63">
        <v>41720</v>
      </c>
      <c r="I1674" s="60" t="s">
        <v>1177</v>
      </c>
      <c r="J1674" s="62">
        <v>21896.49</v>
      </c>
      <c r="K1674" s="62">
        <v>3065.51</v>
      </c>
      <c r="L1674" s="64">
        <v>24962</v>
      </c>
      <c r="M1674" s="82" t="str">
        <f t="shared" si="134"/>
        <v>DS</v>
      </c>
      <c r="N1674" s="82" t="s">
        <v>971</v>
      </c>
      <c r="P1674" s="75">
        <f>VLOOKUP(F1674,[1]!REGTEaflewerdatum,4,0)</f>
        <v>41720</v>
      </c>
      <c r="Q1674" s="91" t="str">
        <f t="shared" si="131"/>
        <v>ok</v>
      </c>
      <c r="T1674" s="94">
        <f t="shared" si="132"/>
        <v>41750</v>
      </c>
      <c r="U1674" s="80">
        <f t="shared" si="133"/>
        <v>30</v>
      </c>
      <c r="W1674" s="95">
        <f t="shared" si="135"/>
        <v>30</v>
      </c>
    </row>
    <row r="1675" spans="1:23" hidden="1" x14ac:dyDescent="0.5">
      <c r="A1675" s="105">
        <v>491900</v>
      </c>
      <c r="B1675" s="63">
        <v>41712</v>
      </c>
      <c r="C1675" s="60" t="s">
        <v>10</v>
      </c>
      <c r="D1675" s="61">
        <v>17132</v>
      </c>
      <c r="E1675" s="139">
        <v>13014</v>
      </c>
      <c r="F1675" s="61">
        <v>3586</v>
      </c>
      <c r="G1675" s="63">
        <v>41721</v>
      </c>
      <c r="H1675" s="63">
        <v>41721</v>
      </c>
      <c r="I1675" s="60" t="s">
        <v>1075</v>
      </c>
      <c r="J1675" s="62">
        <v>2000</v>
      </c>
      <c r="K1675" s="62">
        <v>280</v>
      </c>
      <c r="L1675" s="64">
        <v>2280</v>
      </c>
      <c r="M1675" s="82" t="str">
        <f t="shared" si="134"/>
        <v>DC</v>
      </c>
      <c r="N1675" s="82" t="s">
        <v>971</v>
      </c>
      <c r="P1675" s="75">
        <f>VLOOKUP(F1675,[1]!REGTEaflewerdatum,4,0)</f>
        <v>41708</v>
      </c>
      <c r="Q1675" s="91">
        <f t="shared" si="131"/>
        <v>41721</v>
      </c>
      <c r="T1675" s="94">
        <f t="shared" si="132"/>
        <v>41740</v>
      </c>
      <c r="U1675" s="80">
        <f t="shared" si="133"/>
        <v>19</v>
      </c>
      <c r="W1675" s="95">
        <f t="shared" si="135"/>
        <v>41731</v>
      </c>
    </row>
    <row r="1676" spans="1:23" hidden="1" x14ac:dyDescent="0.5">
      <c r="A1676" s="105">
        <v>491900</v>
      </c>
      <c r="B1676" s="63"/>
      <c r="C1676" s="60" t="s">
        <v>15</v>
      </c>
      <c r="D1676" s="61">
        <v>17134</v>
      </c>
      <c r="E1676" s="139">
        <v>13016</v>
      </c>
      <c r="F1676" s="61">
        <v>3586</v>
      </c>
      <c r="G1676" s="63">
        <v>41721</v>
      </c>
      <c r="H1676" s="63">
        <v>41721</v>
      </c>
      <c r="I1676" s="60" t="s">
        <v>1075</v>
      </c>
      <c r="J1676" s="62">
        <v>-2000</v>
      </c>
      <c r="K1676" s="62">
        <v>-280</v>
      </c>
      <c r="L1676" s="64">
        <v>-2280</v>
      </c>
      <c r="M1676" s="82" t="str">
        <f t="shared" si="134"/>
        <v>DC</v>
      </c>
      <c r="P1676" s="75">
        <f>VLOOKUP(F1676,[1]!REGTEaflewerdatum,4,0)</f>
        <v>41708</v>
      </c>
      <c r="Q1676" s="91">
        <f t="shared" si="131"/>
        <v>41721</v>
      </c>
      <c r="T1676" s="94">
        <f t="shared" si="132"/>
        <v>41740</v>
      </c>
      <c r="U1676" s="80">
        <f t="shared" si="133"/>
        <v>19</v>
      </c>
      <c r="W1676" s="95">
        <f t="shared" si="135"/>
        <v>19</v>
      </c>
    </row>
    <row r="1677" spans="1:23" hidden="1" x14ac:dyDescent="0.5">
      <c r="A1677" s="105">
        <v>696583</v>
      </c>
      <c r="B1677" s="63"/>
      <c r="C1677" s="60" t="s">
        <v>15</v>
      </c>
      <c r="D1677" s="61">
        <v>17133</v>
      </c>
      <c r="E1677" s="139">
        <v>13015</v>
      </c>
      <c r="F1677" s="61">
        <v>3586</v>
      </c>
      <c r="G1677" s="63">
        <v>41722</v>
      </c>
      <c r="H1677" s="63">
        <v>41708</v>
      </c>
      <c r="I1677" s="60" t="s">
        <v>1075</v>
      </c>
      <c r="J1677" s="62">
        <v>-2491</v>
      </c>
      <c r="K1677" s="62">
        <v>-348.74</v>
      </c>
      <c r="L1677" s="64">
        <v>-2839.74</v>
      </c>
      <c r="M1677" s="82" t="str">
        <f t="shared" si="134"/>
        <v>DC</v>
      </c>
      <c r="P1677" s="75">
        <f>VLOOKUP(F1677,[1]!REGTEaflewerdatum,4,0)</f>
        <v>41708</v>
      </c>
      <c r="Q1677" s="91">
        <f t="shared" si="131"/>
        <v>41722</v>
      </c>
      <c r="T1677" s="94">
        <f t="shared" si="132"/>
        <v>41741</v>
      </c>
      <c r="U1677" s="80">
        <f t="shared" si="133"/>
        <v>19</v>
      </c>
      <c r="W1677" s="95">
        <f t="shared" si="135"/>
        <v>19</v>
      </c>
    </row>
    <row r="1678" spans="1:23" hidden="1" x14ac:dyDescent="0.5">
      <c r="A1678" s="105">
        <v>492061</v>
      </c>
      <c r="B1678" s="63">
        <v>41712</v>
      </c>
      <c r="C1678" s="60" t="s">
        <v>10</v>
      </c>
      <c r="D1678" s="61">
        <v>17135</v>
      </c>
      <c r="E1678" s="139">
        <v>13017</v>
      </c>
      <c r="F1678" s="61">
        <v>3586</v>
      </c>
      <c r="G1678" s="63">
        <v>41722</v>
      </c>
      <c r="H1678" s="63">
        <v>41722</v>
      </c>
      <c r="I1678" s="60" t="s">
        <v>1075</v>
      </c>
      <c r="J1678" s="62">
        <v>2000</v>
      </c>
      <c r="K1678" s="62">
        <v>280</v>
      </c>
      <c r="L1678" s="64">
        <v>2280</v>
      </c>
      <c r="M1678" s="82" t="str">
        <f t="shared" si="134"/>
        <v>DC</v>
      </c>
      <c r="N1678" s="82" t="s">
        <v>971</v>
      </c>
      <c r="P1678" s="75">
        <f>VLOOKUP(F1678,[1]!REGTEaflewerdatum,4,0)</f>
        <v>41708</v>
      </c>
      <c r="Q1678" s="91">
        <f t="shared" si="131"/>
        <v>41722</v>
      </c>
      <c r="T1678" s="94">
        <f t="shared" si="132"/>
        <v>41741</v>
      </c>
      <c r="U1678" s="80">
        <f t="shared" si="133"/>
        <v>19</v>
      </c>
      <c r="W1678" s="95">
        <f t="shared" si="135"/>
        <v>41731</v>
      </c>
    </row>
    <row r="1679" spans="1:23" x14ac:dyDescent="0.5">
      <c r="A1679" s="105">
        <v>6012234078</v>
      </c>
      <c r="B1679" s="63">
        <v>41719</v>
      </c>
      <c r="C1679" s="60" t="s">
        <v>10</v>
      </c>
      <c r="D1679" s="61">
        <v>17158</v>
      </c>
      <c r="E1679" s="139">
        <v>12809</v>
      </c>
      <c r="F1679" s="61">
        <v>3580</v>
      </c>
      <c r="G1679" s="63">
        <v>41722</v>
      </c>
      <c r="H1679" s="63">
        <v>41722</v>
      </c>
      <c r="I1679" s="60" t="s">
        <v>1194</v>
      </c>
      <c r="J1679" s="62">
        <v>6626.66</v>
      </c>
      <c r="K1679" s="62">
        <v>927.72</v>
      </c>
      <c r="L1679" s="64">
        <v>7554.38</v>
      </c>
      <c r="M1679" s="82" t="str">
        <f t="shared" si="134"/>
        <v>DS</v>
      </c>
      <c r="N1679" s="82" t="s">
        <v>971</v>
      </c>
      <c r="P1679" s="75">
        <f>VLOOKUP(F1679,[1]!REGTEaflewerdatum,4,0)</f>
        <v>41712</v>
      </c>
      <c r="Q1679" s="91">
        <f t="shared" si="131"/>
        <v>41722</v>
      </c>
      <c r="T1679" s="94">
        <f t="shared" si="132"/>
        <v>41752</v>
      </c>
      <c r="U1679" s="80">
        <f t="shared" si="133"/>
        <v>30</v>
      </c>
      <c r="W1679" s="95">
        <f t="shared" si="135"/>
        <v>41749</v>
      </c>
    </row>
    <row r="1680" spans="1:23" x14ac:dyDescent="0.5">
      <c r="A1680" s="105">
        <v>71489</v>
      </c>
      <c r="B1680" s="124"/>
      <c r="C1680" s="60" t="s">
        <v>10</v>
      </c>
      <c r="D1680" s="61">
        <v>17156</v>
      </c>
      <c r="E1680" s="139"/>
      <c r="F1680" s="61">
        <v>3513</v>
      </c>
      <c r="G1680" s="63">
        <v>41722</v>
      </c>
      <c r="H1680" s="63">
        <v>41722</v>
      </c>
      <c r="I1680" s="60" t="s">
        <v>1116</v>
      </c>
      <c r="J1680" s="62">
        <v>345.6</v>
      </c>
      <c r="K1680" s="62">
        <v>12.1</v>
      </c>
      <c r="L1680" s="64">
        <v>357.7</v>
      </c>
      <c r="M1680" s="82" t="str">
        <f t="shared" si="134"/>
        <v>DS</v>
      </c>
      <c r="N1680" s="82" t="s">
        <v>971</v>
      </c>
      <c r="P1680" s="75">
        <f>VLOOKUP(F1680,[1]!REGTEaflewerdatum,4,0)</f>
        <v>41704</v>
      </c>
      <c r="Q1680" s="91">
        <f t="shared" si="131"/>
        <v>41722</v>
      </c>
      <c r="T1680" s="94">
        <f t="shared" si="132"/>
        <v>41752</v>
      </c>
      <c r="U1680" s="80">
        <f t="shared" si="133"/>
        <v>30</v>
      </c>
      <c r="W1680" s="95">
        <f t="shared" si="135"/>
        <v>30</v>
      </c>
    </row>
    <row r="1681" spans="1:23" hidden="1" x14ac:dyDescent="0.5">
      <c r="A1681" s="105">
        <v>778510</v>
      </c>
      <c r="B1681" s="63">
        <v>41726</v>
      </c>
      <c r="C1681" s="60" t="s">
        <v>10</v>
      </c>
      <c r="D1681" s="61">
        <v>17136</v>
      </c>
      <c r="E1681" s="139">
        <v>11809</v>
      </c>
      <c r="F1681" s="61">
        <v>3279</v>
      </c>
      <c r="G1681" s="63">
        <v>41722</v>
      </c>
      <c r="H1681" s="63">
        <v>41721</v>
      </c>
      <c r="I1681" s="60" t="s">
        <v>1075</v>
      </c>
      <c r="J1681" s="62">
        <v>81661.06</v>
      </c>
      <c r="K1681" s="62">
        <v>7778.19</v>
      </c>
      <c r="L1681" s="64">
        <v>89439.25</v>
      </c>
      <c r="M1681" s="82" t="str">
        <f t="shared" si="134"/>
        <v>DC</v>
      </c>
      <c r="N1681" s="82" t="s">
        <v>971</v>
      </c>
      <c r="P1681" s="75">
        <f>VLOOKUP(F1681,[1]!REGTEaflewerdatum,4,0)</f>
        <v>41722</v>
      </c>
      <c r="Q1681" s="91" t="str">
        <f t="shared" si="131"/>
        <v>ok</v>
      </c>
      <c r="T1681" s="94">
        <f t="shared" si="132"/>
        <v>41741</v>
      </c>
      <c r="U1681" s="80">
        <f t="shared" si="133"/>
        <v>19</v>
      </c>
      <c r="W1681" s="95">
        <f t="shared" si="135"/>
        <v>41745</v>
      </c>
    </row>
    <row r="1682" spans="1:23" hidden="1" x14ac:dyDescent="0.5">
      <c r="A1682" s="105">
        <v>778511</v>
      </c>
      <c r="B1682" s="63">
        <v>41726</v>
      </c>
      <c r="C1682" s="60" t="s">
        <v>10</v>
      </c>
      <c r="D1682" s="61">
        <v>17137</v>
      </c>
      <c r="E1682" s="139">
        <v>13023</v>
      </c>
      <c r="F1682" s="61">
        <v>3577</v>
      </c>
      <c r="G1682" s="63">
        <v>41722</v>
      </c>
      <c r="H1682" s="63">
        <v>41721</v>
      </c>
      <c r="I1682" s="60" t="s">
        <v>1075</v>
      </c>
      <c r="J1682" s="62">
        <v>16517.97</v>
      </c>
      <c r="K1682" s="62">
        <v>2312.5100000000002</v>
      </c>
      <c r="L1682" s="64">
        <v>18830.48</v>
      </c>
      <c r="M1682" s="82" t="str">
        <f t="shared" si="134"/>
        <v>DC</v>
      </c>
      <c r="N1682" s="82" t="s">
        <v>971</v>
      </c>
      <c r="P1682" s="75">
        <f>VLOOKUP(F1682,[1]!REGTEaflewerdatum,4,0)</f>
        <v>41719</v>
      </c>
      <c r="Q1682" s="91">
        <f t="shared" si="131"/>
        <v>41722</v>
      </c>
      <c r="T1682" s="94">
        <f t="shared" si="132"/>
        <v>41741</v>
      </c>
      <c r="U1682" s="80">
        <f t="shared" si="133"/>
        <v>19</v>
      </c>
      <c r="W1682" s="95">
        <f t="shared" si="135"/>
        <v>41745</v>
      </c>
    </row>
    <row r="1683" spans="1:23" hidden="1" x14ac:dyDescent="0.5">
      <c r="A1683" s="105">
        <v>778512</v>
      </c>
      <c r="B1683" s="63">
        <v>41726</v>
      </c>
      <c r="C1683" s="60" t="s">
        <v>10</v>
      </c>
      <c r="D1683" s="61">
        <v>17138</v>
      </c>
      <c r="E1683" s="139">
        <v>11787</v>
      </c>
      <c r="F1683" s="61">
        <v>3636</v>
      </c>
      <c r="G1683" s="63">
        <v>41722</v>
      </c>
      <c r="H1683" s="63">
        <v>41721</v>
      </c>
      <c r="I1683" s="60" t="s">
        <v>1075</v>
      </c>
      <c r="J1683" s="62">
        <v>65751.259999999995</v>
      </c>
      <c r="K1683" s="62">
        <v>8585.49</v>
      </c>
      <c r="L1683" s="64">
        <v>74336.75</v>
      </c>
      <c r="M1683" s="82" t="str">
        <f t="shared" si="134"/>
        <v>DC</v>
      </c>
      <c r="N1683" s="82" t="s">
        <v>971</v>
      </c>
      <c r="P1683" s="75">
        <f>VLOOKUP(F1683,[1]!REGTEaflewerdatum,4,0)</f>
        <v>41722</v>
      </c>
      <c r="Q1683" s="91" t="str">
        <f t="shared" si="131"/>
        <v>ok</v>
      </c>
      <c r="T1683" s="94">
        <f t="shared" si="132"/>
        <v>41741</v>
      </c>
      <c r="U1683" s="80">
        <f t="shared" si="133"/>
        <v>19</v>
      </c>
      <c r="W1683" s="95">
        <f t="shared" si="135"/>
        <v>41745</v>
      </c>
    </row>
    <row r="1684" spans="1:23" hidden="1" x14ac:dyDescent="0.5">
      <c r="A1684" s="105">
        <v>778512</v>
      </c>
      <c r="B1684" s="63"/>
      <c r="C1684" s="60" t="s">
        <v>15</v>
      </c>
      <c r="D1684" s="61">
        <v>17151</v>
      </c>
      <c r="E1684" s="139">
        <v>13039</v>
      </c>
      <c r="F1684" s="61">
        <v>3636</v>
      </c>
      <c r="G1684" s="63">
        <v>41722</v>
      </c>
      <c r="H1684" s="63">
        <v>41721</v>
      </c>
      <c r="I1684" s="60" t="s">
        <v>1075</v>
      </c>
      <c r="J1684" s="62">
        <v>-23.16</v>
      </c>
      <c r="K1684" s="62">
        <v>-3.24</v>
      </c>
      <c r="L1684" s="64">
        <v>-26.4</v>
      </c>
      <c r="M1684" s="82" t="str">
        <f t="shared" si="134"/>
        <v>DC</v>
      </c>
      <c r="P1684" s="75">
        <f>VLOOKUP(F1684,[1]!REGTEaflewerdatum,4,0)</f>
        <v>41722</v>
      </c>
      <c r="Q1684" s="91" t="str">
        <f t="shared" si="131"/>
        <v>ok</v>
      </c>
      <c r="T1684" s="94">
        <f t="shared" si="132"/>
        <v>41741</v>
      </c>
      <c r="U1684" s="80">
        <f t="shared" si="133"/>
        <v>19</v>
      </c>
      <c r="W1684" s="95">
        <f t="shared" si="135"/>
        <v>19</v>
      </c>
    </row>
    <row r="1685" spans="1:23" hidden="1" x14ac:dyDescent="0.5">
      <c r="A1685" s="105">
        <v>778513</v>
      </c>
      <c r="B1685" s="63">
        <v>41726</v>
      </c>
      <c r="C1685" s="60" t="s">
        <v>10</v>
      </c>
      <c r="D1685" s="61">
        <v>17139</v>
      </c>
      <c r="E1685" s="139">
        <v>12951</v>
      </c>
      <c r="F1685" s="61">
        <v>3629</v>
      </c>
      <c r="G1685" s="63">
        <v>41722</v>
      </c>
      <c r="H1685" s="63">
        <v>41721</v>
      </c>
      <c r="I1685" s="60" t="s">
        <v>1075</v>
      </c>
      <c r="J1685" s="62">
        <v>10892.75</v>
      </c>
      <c r="K1685" s="62">
        <v>1524.99</v>
      </c>
      <c r="L1685" s="64">
        <v>12417.74</v>
      </c>
      <c r="M1685" s="82" t="str">
        <f t="shared" si="134"/>
        <v>DC</v>
      </c>
      <c r="N1685" s="82" t="s">
        <v>971</v>
      </c>
      <c r="P1685" s="75">
        <f>VLOOKUP(F1685,[1]!REGTEaflewerdatum,4,0)</f>
        <v>41722</v>
      </c>
      <c r="Q1685" s="91" t="str">
        <f t="shared" si="131"/>
        <v>ok</v>
      </c>
      <c r="T1685" s="94">
        <f t="shared" si="132"/>
        <v>41741</v>
      </c>
      <c r="U1685" s="80">
        <f t="shared" si="133"/>
        <v>19</v>
      </c>
      <c r="W1685" s="95">
        <f t="shared" si="135"/>
        <v>41745</v>
      </c>
    </row>
    <row r="1686" spans="1:23" hidden="1" x14ac:dyDescent="0.5">
      <c r="A1686" s="105">
        <v>778513</v>
      </c>
      <c r="B1686" s="63"/>
      <c r="C1686" s="60" t="s">
        <v>15</v>
      </c>
      <c r="D1686" s="61">
        <v>17150</v>
      </c>
      <c r="E1686" s="139">
        <v>13031</v>
      </c>
      <c r="F1686" s="61">
        <v>3629</v>
      </c>
      <c r="G1686" s="63">
        <v>41722</v>
      </c>
      <c r="H1686" s="63">
        <v>41721</v>
      </c>
      <c r="I1686" s="60" t="s">
        <v>1075</v>
      </c>
      <c r="J1686" s="62">
        <v>-72.319999999999993</v>
      </c>
      <c r="K1686" s="62">
        <v>-10.119999999999999</v>
      </c>
      <c r="L1686" s="64">
        <v>-82.44</v>
      </c>
      <c r="M1686" s="82" t="str">
        <f t="shared" si="134"/>
        <v>DC</v>
      </c>
      <c r="P1686" s="75">
        <f>VLOOKUP(F1686,[1]!REGTEaflewerdatum,4,0)</f>
        <v>41722</v>
      </c>
      <c r="Q1686" s="91" t="str">
        <f t="shared" si="131"/>
        <v>ok</v>
      </c>
      <c r="T1686" s="94">
        <f t="shared" si="132"/>
        <v>41741</v>
      </c>
      <c r="U1686" s="80">
        <f t="shared" si="133"/>
        <v>19</v>
      </c>
      <c r="W1686" s="95">
        <f t="shared" si="135"/>
        <v>19</v>
      </c>
    </row>
    <row r="1687" spans="1:23" hidden="1" x14ac:dyDescent="0.5">
      <c r="A1687" s="105">
        <v>778514</v>
      </c>
      <c r="B1687" s="63">
        <v>41726</v>
      </c>
      <c r="C1687" s="60" t="s">
        <v>10</v>
      </c>
      <c r="D1687" s="61">
        <v>17140</v>
      </c>
      <c r="E1687" s="139">
        <v>13024</v>
      </c>
      <c r="F1687" s="61">
        <v>3563</v>
      </c>
      <c r="G1687" s="63">
        <v>41722</v>
      </c>
      <c r="H1687" s="63">
        <v>41721</v>
      </c>
      <c r="I1687" s="60" t="s">
        <v>1075</v>
      </c>
      <c r="J1687" s="62">
        <v>993.84</v>
      </c>
      <c r="K1687" s="62">
        <v>139.12</v>
      </c>
      <c r="L1687" s="64">
        <v>1132.96</v>
      </c>
      <c r="M1687" s="82" t="str">
        <f t="shared" si="134"/>
        <v>DC</v>
      </c>
      <c r="N1687" s="82" t="s">
        <v>971</v>
      </c>
      <c r="P1687" s="75">
        <f>VLOOKUP(F1687,[1]!REGTEaflewerdatum,4,0)</f>
        <v>41712</v>
      </c>
      <c r="Q1687" s="91">
        <f t="shared" si="131"/>
        <v>41722</v>
      </c>
      <c r="T1687" s="94">
        <f t="shared" si="132"/>
        <v>41741</v>
      </c>
      <c r="U1687" s="80">
        <f t="shared" si="133"/>
        <v>19</v>
      </c>
      <c r="W1687" s="95">
        <f t="shared" si="135"/>
        <v>41745</v>
      </c>
    </row>
    <row r="1688" spans="1:23" hidden="1" x14ac:dyDescent="0.5">
      <c r="A1688" s="105">
        <v>778515</v>
      </c>
      <c r="B1688" s="63">
        <v>41726</v>
      </c>
      <c r="C1688" s="60" t="s">
        <v>10</v>
      </c>
      <c r="D1688" s="61">
        <v>17141</v>
      </c>
      <c r="E1688" s="139">
        <v>13025</v>
      </c>
      <c r="F1688" s="61">
        <v>3279</v>
      </c>
      <c r="G1688" s="63">
        <v>41722</v>
      </c>
      <c r="H1688" s="63">
        <v>41721</v>
      </c>
      <c r="I1688" s="60" t="s">
        <v>1075</v>
      </c>
      <c r="J1688" s="62">
        <v>5722.86</v>
      </c>
      <c r="K1688" s="62">
        <v>801.2</v>
      </c>
      <c r="L1688" s="64">
        <v>6524.06</v>
      </c>
      <c r="M1688" s="82" t="str">
        <f t="shared" si="134"/>
        <v>DC</v>
      </c>
      <c r="N1688" s="82" t="s">
        <v>971</v>
      </c>
      <c r="P1688" s="75">
        <f>VLOOKUP(F1688,[1]!REGTEaflewerdatum,4,0)</f>
        <v>41722</v>
      </c>
      <c r="Q1688" s="91" t="str">
        <f t="shared" si="131"/>
        <v>ok</v>
      </c>
      <c r="T1688" s="94">
        <f t="shared" si="132"/>
        <v>41741</v>
      </c>
      <c r="U1688" s="80">
        <f t="shared" si="133"/>
        <v>19</v>
      </c>
      <c r="W1688" s="95">
        <f t="shared" si="135"/>
        <v>41745</v>
      </c>
    </row>
    <row r="1689" spans="1:23" hidden="1" x14ac:dyDescent="0.5">
      <c r="A1689" s="105">
        <v>778516</v>
      </c>
      <c r="B1689" s="63">
        <v>41726</v>
      </c>
      <c r="C1689" s="60" t="s">
        <v>10</v>
      </c>
      <c r="D1689" s="61">
        <v>17142</v>
      </c>
      <c r="E1689" s="139">
        <v>13026</v>
      </c>
      <c r="F1689" s="61">
        <v>3622</v>
      </c>
      <c r="G1689" s="63">
        <v>41722</v>
      </c>
      <c r="H1689" s="63">
        <v>41721</v>
      </c>
      <c r="I1689" s="60" t="s">
        <v>1075</v>
      </c>
      <c r="J1689" s="62">
        <v>44383.5</v>
      </c>
      <c r="K1689" s="62">
        <v>6213.69</v>
      </c>
      <c r="L1689" s="64">
        <v>50597.19</v>
      </c>
      <c r="M1689" s="82" t="str">
        <f t="shared" si="134"/>
        <v>DC</v>
      </c>
      <c r="N1689" s="82" t="s">
        <v>971</v>
      </c>
      <c r="P1689" s="75">
        <f>VLOOKUP(F1689,[1]!REGTEaflewerdatum,4,0)</f>
        <v>41722</v>
      </c>
      <c r="Q1689" s="91" t="str">
        <f t="shared" si="131"/>
        <v>ok</v>
      </c>
      <c r="T1689" s="94">
        <f t="shared" si="132"/>
        <v>41741</v>
      </c>
      <c r="U1689" s="80">
        <f t="shared" si="133"/>
        <v>19</v>
      </c>
      <c r="W1689" s="95">
        <f t="shared" si="135"/>
        <v>41745</v>
      </c>
    </row>
    <row r="1690" spans="1:23" hidden="1" x14ac:dyDescent="0.5">
      <c r="A1690" s="105">
        <v>778517</v>
      </c>
      <c r="B1690" s="63">
        <v>41726</v>
      </c>
      <c r="C1690" s="60" t="s">
        <v>10</v>
      </c>
      <c r="D1690" s="61">
        <v>17143</v>
      </c>
      <c r="E1690" s="139">
        <v>12929</v>
      </c>
      <c r="F1690" s="61">
        <v>3625</v>
      </c>
      <c r="G1690" s="63">
        <v>41722</v>
      </c>
      <c r="H1690" s="63">
        <v>41721</v>
      </c>
      <c r="I1690" s="60" t="s">
        <v>1075</v>
      </c>
      <c r="J1690" s="62">
        <v>703.25</v>
      </c>
      <c r="K1690" s="62">
        <v>0</v>
      </c>
      <c r="L1690" s="64">
        <v>703.25</v>
      </c>
      <c r="M1690" s="82" t="str">
        <f t="shared" si="134"/>
        <v>DC</v>
      </c>
      <c r="N1690" s="82" t="s">
        <v>971</v>
      </c>
      <c r="P1690" s="75">
        <f>VLOOKUP(F1690,[1]!REGTEaflewerdatum,4,0)</f>
        <v>41722</v>
      </c>
      <c r="Q1690" s="91" t="str">
        <f t="shared" si="131"/>
        <v>ok</v>
      </c>
      <c r="T1690" s="94">
        <f t="shared" si="132"/>
        <v>41741</v>
      </c>
      <c r="U1690" s="80">
        <f t="shared" si="133"/>
        <v>19</v>
      </c>
      <c r="W1690" s="95">
        <f t="shared" si="135"/>
        <v>41745</v>
      </c>
    </row>
    <row r="1691" spans="1:23" hidden="1" x14ac:dyDescent="0.5">
      <c r="A1691" s="105">
        <v>778518</v>
      </c>
      <c r="B1691" s="63">
        <v>41726</v>
      </c>
      <c r="C1691" s="60" t="s">
        <v>10</v>
      </c>
      <c r="D1691" s="61">
        <v>17144</v>
      </c>
      <c r="E1691" s="139">
        <v>12935</v>
      </c>
      <c r="F1691" s="61">
        <v>3626</v>
      </c>
      <c r="G1691" s="63">
        <v>41722</v>
      </c>
      <c r="H1691" s="63">
        <v>41721</v>
      </c>
      <c r="I1691" s="60" t="s">
        <v>1075</v>
      </c>
      <c r="J1691" s="62">
        <v>14887.28</v>
      </c>
      <c r="K1691" s="62">
        <v>1810.4</v>
      </c>
      <c r="L1691" s="64">
        <v>16697.68</v>
      </c>
      <c r="M1691" s="82" t="str">
        <f t="shared" si="134"/>
        <v>DC</v>
      </c>
      <c r="N1691" s="82" t="s">
        <v>971</v>
      </c>
      <c r="P1691" s="75">
        <f>VLOOKUP(F1691,[1]!REGTEaflewerdatum,4,0)</f>
        <v>41722</v>
      </c>
      <c r="Q1691" s="91" t="str">
        <f t="shared" si="131"/>
        <v>ok</v>
      </c>
      <c r="T1691" s="94">
        <f t="shared" si="132"/>
        <v>41741</v>
      </c>
      <c r="U1691" s="80">
        <f t="shared" si="133"/>
        <v>19</v>
      </c>
      <c r="W1691" s="95">
        <f t="shared" si="135"/>
        <v>41745</v>
      </c>
    </row>
    <row r="1692" spans="1:23" hidden="1" x14ac:dyDescent="0.5">
      <c r="A1692" s="105">
        <v>778519</v>
      </c>
      <c r="B1692" s="63">
        <v>41726</v>
      </c>
      <c r="C1692" s="60" t="s">
        <v>10</v>
      </c>
      <c r="D1692" s="61">
        <v>17145</v>
      </c>
      <c r="E1692" s="139">
        <v>12938</v>
      </c>
      <c r="F1692" s="61">
        <v>3626</v>
      </c>
      <c r="G1692" s="63">
        <v>41722</v>
      </c>
      <c r="H1692" s="63">
        <v>41721</v>
      </c>
      <c r="I1692" s="60" t="s">
        <v>1075</v>
      </c>
      <c r="J1692" s="62">
        <v>11792.65</v>
      </c>
      <c r="K1692" s="62">
        <v>1650.95</v>
      </c>
      <c r="L1692" s="64">
        <v>13443.6</v>
      </c>
      <c r="M1692" s="82" t="str">
        <f t="shared" si="134"/>
        <v>DC</v>
      </c>
      <c r="N1692" s="82" t="s">
        <v>971</v>
      </c>
      <c r="P1692" s="75">
        <f>VLOOKUP(F1692,[1]!REGTEaflewerdatum,4,0)</f>
        <v>41722</v>
      </c>
      <c r="Q1692" s="91" t="str">
        <f t="shared" si="131"/>
        <v>ok</v>
      </c>
      <c r="T1692" s="94">
        <f t="shared" si="132"/>
        <v>41741</v>
      </c>
      <c r="U1692" s="80">
        <f t="shared" si="133"/>
        <v>19</v>
      </c>
      <c r="W1692" s="95">
        <f t="shared" si="135"/>
        <v>41745</v>
      </c>
    </row>
    <row r="1693" spans="1:23" hidden="1" x14ac:dyDescent="0.5">
      <c r="A1693" s="105">
        <v>778520</v>
      </c>
      <c r="B1693" s="63">
        <v>41726</v>
      </c>
      <c r="C1693" s="60" t="s">
        <v>10</v>
      </c>
      <c r="D1693" s="61">
        <v>17146</v>
      </c>
      <c r="E1693" s="139">
        <v>13027</v>
      </c>
      <c r="F1693" s="61">
        <v>2946</v>
      </c>
      <c r="G1693" s="63">
        <v>41722</v>
      </c>
      <c r="H1693" s="63">
        <v>41721</v>
      </c>
      <c r="I1693" s="60" t="s">
        <v>1075</v>
      </c>
      <c r="J1693" s="62">
        <v>405.9</v>
      </c>
      <c r="K1693" s="62">
        <v>56.83</v>
      </c>
      <c r="L1693" s="64">
        <v>462.73</v>
      </c>
      <c r="M1693" s="82" t="str">
        <f t="shared" si="134"/>
        <v>DC</v>
      </c>
      <c r="N1693" s="82" t="s">
        <v>971</v>
      </c>
      <c r="P1693" s="75">
        <f>VLOOKUP(F1693,[1]!REGTEaflewerdatum,4,0)</f>
        <v>41613</v>
      </c>
      <c r="Q1693" s="91">
        <f t="shared" si="131"/>
        <v>41722</v>
      </c>
      <c r="T1693" s="94">
        <f t="shared" si="132"/>
        <v>41741</v>
      </c>
      <c r="U1693" s="80">
        <f t="shared" si="133"/>
        <v>19</v>
      </c>
      <c r="W1693" s="95">
        <f t="shared" si="135"/>
        <v>41745</v>
      </c>
    </row>
    <row r="1694" spans="1:23" hidden="1" x14ac:dyDescent="0.5">
      <c r="A1694" s="105">
        <v>778521</v>
      </c>
      <c r="B1694" s="63">
        <v>41726</v>
      </c>
      <c r="C1694" s="60" t="s">
        <v>10</v>
      </c>
      <c r="D1694" s="61">
        <v>17147</v>
      </c>
      <c r="E1694" s="139">
        <v>13028</v>
      </c>
      <c r="F1694" s="61">
        <v>3625</v>
      </c>
      <c r="G1694" s="63">
        <v>41722</v>
      </c>
      <c r="H1694" s="63">
        <v>41721</v>
      </c>
      <c r="I1694" s="60" t="s">
        <v>1075</v>
      </c>
      <c r="J1694" s="62">
        <v>3306.58</v>
      </c>
      <c r="K1694" s="62">
        <v>0</v>
      </c>
      <c r="L1694" s="64">
        <v>3306.58</v>
      </c>
      <c r="M1694" s="82" t="str">
        <f t="shared" si="134"/>
        <v>DC</v>
      </c>
      <c r="N1694" s="82" t="s">
        <v>971</v>
      </c>
      <c r="P1694" s="75">
        <f>VLOOKUP(F1694,[1]!REGTEaflewerdatum,4,0)</f>
        <v>41722</v>
      </c>
      <c r="Q1694" s="91" t="str">
        <f t="shared" si="131"/>
        <v>ok</v>
      </c>
      <c r="T1694" s="94">
        <f t="shared" si="132"/>
        <v>41741</v>
      </c>
      <c r="U1694" s="80">
        <f t="shared" si="133"/>
        <v>19</v>
      </c>
      <c r="W1694" s="95">
        <f t="shared" si="135"/>
        <v>41745</v>
      </c>
    </row>
    <row r="1695" spans="1:23" hidden="1" x14ac:dyDescent="0.5">
      <c r="A1695" s="105">
        <v>778522</v>
      </c>
      <c r="B1695" s="63">
        <v>41726</v>
      </c>
      <c r="C1695" s="60" t="s">
        <v>10</v>
      </c>
      <c r="D1695" s="61">
        <v>17148</v>
      </c>
      <c r="E1695" s="139">
        <v>13029</v>
      </c>
      <c r="F1695" s="61">
        <v>3279</v>
      </c>
      <c r="G1695" s="63">
        <v>41722</v>
      </c>
      <c r="H1695" s="63">
        <v>41721</v>
      </c>
      <c r="I1695" s="60" t="s">
        <v>1075</v>
      </c>
      <c r="J1695" s="62">
        <v>822.5</v>
      </c>
      <c r="K1695" s="62">
        <v>115.15</v>
      </c>
      <c r="L1695" s="64">
        <v>937.65</v>
      </c>
      <c r="M1695" s="82" t="str">
        <f t="shared" si="134"/>
        <v>DC</v>
      </c>
      <c r="N1695" s="82" t="s">
        <v>971</v>
      </c>
      <c r="P1695" s="75">
        <f>VLOOKUP(F1695,[1]!REGTEaflewerdatum,4,0)</f>
        <v>41722</v>
      </c>
      <c r="Q1695" s="91" t="str">
        <f t="shared" si="131"/>
        <v>ok</v>
      </c>
      <c r="T1695" s="94">
        <f t="shared" si="132"/>
        <v>41741</v>
      </c>
      <c r="U1695" s="80">
        <f t="shared" si="133"/>
        <v>19</v>
      </c>
      <c r="W1695" s="95">
        <f t="shared" si="135"/>
        <v>41745</v>
      </c>
    </row>
    <row r="1696" spans="1:23" hidden="1" x14ac:dyDescent="0.5">
      <c r="A1696" s="105">
        <v>778523</v>
      </c>
      <c r="B1696" s="63">
        <v>41726</v>
      </c>
      <c r="C1696" s="60" t="s">
        <v>10</v>
      </c>
      <c r="D1696" s="61">
        <v>17149</v>
      </c>
      <c r="E1696" s="139">
        <v>13030</v>
      </c>
      <c r="F1696" s="61">
        <v>2713</v>
      </c>
      <c r="G1696" s="63">
        <v>41722</v>
      </c>
      <c r="H1696" s="63">
        <v>41721</v>
      </c>
      <c r="I1696" s="60" t="s">
        <v>1075</v>
      </c>
      <c r="J1696" s="62">
        <v>1504</v>
      </c>
      <c r="K1696" s="62">
        <v>210.56</v>
      </c>
      <c r="L1696" s="64">
        <v>1714.56</v>
      </c>
      <c r="M1696" s="82" t="str">
        <f t="shared" si="134"/>
        <v>DC</v>
      </c>
      <c r="N1696" s="82" t="s">
        <v>971</v>
      </c>
      <c r="P1696" s="75">
        <f>VLOOKUP(F1696,[1]!REGTEaflewerdatum,4,0)</f>
        <v>41579</v>
      </c>
      <c r="Q1696" s="91">
        <f t="shared" si="131"/>
        <v>41722</v>
      </c>
      <c r="T1696" s="94">
        <f t="shared" si="132"/>
        <v>41741</v>
      </c>
      <c r="U1696" s="80">
        <f t="shared" si="133"/>
        <v>19</v>
      </c>
      <c r="W1696" s="95">
        <f t="shared" si="135"/>
        <v>41745</v>
      </c>
    </row>
    <row r="1697" spans="1:23" hidden="1" x14ac:dyDescent="0.5">
      <c r="A1697" s="105" t="s">
        <v>482</v>
      </c>
      <c r="B1697" s="63"/>
      <c r="C1697" s="60" t="s">
        <v>10</v>
      </c>
      <c r="D1697" s="61">
        <v>17157</v>
      </c>
      <c r="E1697" s="139">
        <v>13032</v>
      </c>
      <c r="F1697" s="61">
        <v>3649</v>
      </c>
      <c r="G1697" s="63">
        <v>41722</v>
      </c>
      <c r="H1697" s="63">
        <v>41722</v>
      </c>
      <c r="I1697" s="60" t="s">
        <v>1121</v>
      </c>
      <c r="J1697" s="62">
        <v>1508.8</v>
      </c>
      <c r="K1697" s="62">
        <v>0</v>
      </c>
      <c r="L1697" s="64">
        <v>1508.8</v>
      </c>
      <c r="M1697" s="82" t="str">
        <f t="shared" si="134"/>
        <v>DI</v>
      </c>
      <c r="N1697" s="82" t="s">
        <v>971</v>
      </c>
      <c r="P1697" s="75">
        <f>VLOOKUP(F1697,[1]!REGTEaflewerdatum,4,0)</f>
        <v>41722</v>
      </c>
      <c r="Q1697" s="91" t="str">
        <f t="shared" si="131"/>
        <v>ok</v>
      </c>
      <c r="R1697" s="92" t="s">
        <v>329</v>
      </c>
      <c r="S1697" s="93">
        <f>G1697</f>
        <v>41722</v>
      </c>
      <c r="T1697" s="94">
        <f t="shared" si="132"/>
        <v>41729</v>
      </c>
      <c r="U1697" s="80">
        <f t="shared" si="133"/>
        <v>7</v>
      </c>
      <c r="W1697" s="95">
        <f t="shared" si="135"/>
        <v>7</v>
      </c>
    </row>
    <row r="1698" spans="1:23" x14ac:dyDescent="0.5">
      <c r="A1698" s="105">
        <v>1210937713</v>
      </c>
      <c r="B1698" s="63">
        <v>41733</v>
      </c>
      <c r="C1698" s="60" t="s">
        <v>10</v>
      </c>
      <c r="D1698" s="61">
        <v>17155</v>
      </c>
      <c r="E1698" s="139">
        <v>13036</v>
      </c>
      <c r="F1698" s="61">
        <v>3648</v>
      </c>
      <c r="G1698" s="63">
        <v>41723</v>
      </c>
      <c r="H1698" s="63">
        <v>41722</v>
      </c>
      <c r="I1698" s="60" t="s">
        <v>1105</v>
      </c>
      <c r="J1698" s="62">
        <v>67549.490000000005</v>
      </c>
      <c r="K1698" s="62">
        <v>9456.93</v>
      </c>
      <c r="L1698" s="64">
        <v>77006.42</v>
      </c>
      <c r="M1698" s="82" t="str">
        <f t="shared" si="134"/>
        <v>DS</v>
      </c>
      <c r="N1698" s="82" t="s">
        <v>971</v>
      </c>
      <c r="P1698" s="75">
        <f>VLOOKUP(F1698,[1]!REGTEaflewerdatum,4,0)</f>
        <v>41722</v>
      </c>
      <c r="Q1698" s="91">
        <f t="shared" si="131"/>
        <v>41723</v>
      </c>
      <c r="T1698" s="94">
        <f t="shared" si="132"/>
        <v>41753</v>
      </c>
      <c r="U1698" s="80">
        <f t="shared" si="133"/>
        <v>30</v>
      </c>
      <c r="W1698" s="95">
        <f t="shared" si="135"/>
        <v>41763</v>
      </c>
    </row>
    <row r="1699" spans="1:23" x14ac:dyDescent="0.5">
      <c r="A1699" s="105">
        <v>1667845</v>
      </c>
      <c r="B1699" s="124"/>
      <c r="C1699" s="60" t="s">
        <v>10</v>
      </c>
      <c r="D1699" s="61">
        <v>17154</v>
      </c>
      <c r="E1699" s="139">
        <v>13034</v>
      </c>
      <c r="F1699" s="61">
        <v>3647</v>
      </c>
      <c r="G1699" s="63">
        <v>41723</v>
      </c>
      <c r="H1699" s="63">
        <v>41722</v>
      </c>
      <c r="I1699" s="60" t="s">
        <v>1112</v>
      </c>
      <c r="J1699" s="62">
        <v>1816.36</v>
      </c>
      <c r="K1699" s="62">
        <v>254.29</v>
      </c>
      <c r="L1699" s="64">
        <v>2070.65</v>
      </c>
      <c r="M1699" s="82" t="str">
        <f t="shared" si="134"/>
        <v>DS</v>
      </c>
      <c r="N1699" s="82" t="s">
        <v>971</v>
      </c>
      <c r="P1699" s="75">
        <f>VLOOKUP(F1699,[1]!REGTEaflewerdatum,4,0)</f>
        <v>41722</v>
      </c>
      <c r="Q1699" s="91">
        <f t="shared" si="131"/>
        <v>41723</v>
      </c>
      <c r="T1699" s="94">
        <f t="shared" si="132"/>
        <v>41753</v>
      </c>
      <c r="U1699" s="80">
        <f t="shared" si="133"/>
        <v>30</v>
      </c>
      <c r="W1699" s="95">
        <f t="shared" si="135"/>
        <v>30</v>
      </c>
    </row>
    <row r="1700" spans="1:23" x14ac:dyDescent="0.5">
      <c r="A1700" s="105">
        <v>1667846</v>
      </c>
      <c r="B1700" s="124"/>
      <c r="C1700" s="60" t="s">
        <v>10</v>
      </c>
      <c r="D1700" s="61">
        <v>17153</v>
      </c>
      <c r="E1700" s="139">
        <v>13035</v>
      </c>
      <c r="F1700" s="61">
        <v>3647</v>
      </c>
      <c r="G1700" s="63">
        <v>41723</v>
      </c>
      <c r="H1700" s="63">
        <v>41722</v>
      </c>
      <c r="I1700" s="60" t="s">
        <v>1112</v>
      </c>
      <c r="J1700" s="62">
        <v>607</v>
      </c>
      <c r="K1700" s="62">
        <v>84.98</v>
      </c>
      <c r="L1700" s="64">
        <v>691.98</v>
      </c>
      <c r="M1700" s="82" t="str">
        <f t="shared" si="134"/>
        <v>DS</v>
      </c>
      <c r="N1700" s="82" t="s">
        <v>971</v>
      </c>
      <c r="P1700" s="75">
        <f>VLOOKUP(F1700,[1]!REGTEaflewerdatum,4,0)</f>
        <v>41722</v>
      </c>
      <c r="Q1700" s="91">
        <f t="shared" si="131"/>
        <v>41723</v>
      </c>
      <c r="T1700" s="94">
        <f t="shared" si="132"/>
        <v>41753</v>
      </c>
      <c r="U1700" s="80">
        <f t="shared" si="133"/>
        <v>30</v>
      </c>
      <c r="W1700" s="95">
        <f t="shared" si="135"/>
        <v>30</v>
      </c>
    </row>
    <row r="1701" spans="1:23" x14ac:dyDescent="0.5">
      <c r="A1701" s="105">
        <v>6012234079</v>
      </c>
      <c r="B1701" s="63">
        <v>41719</v>
      </c>
      <c r="C1701" s="60" t="s">
        <v>10</v>
      </c>
      <c r="D1701" s="61">
        <v>17152</v>
      </c>
      <c r="E1701" s="139">
        <v>12810</v>
      </c>
      <c r="F1701" s="61">
        <v>3579</v>
      </c>
      <c r="G1701" s="63">
        <v>41723</v>
      </c>
      <c r="H1701" s="63">
        <v>41722</v>
      </c>
      <c r="I1701" s="60" t="s">
        <v>1194</v>
      </c>
      <c r="J1701" s="62">
        <v>4758</v>
      </c>
      <c r="K1701" s="62">
        <v>0</v>
      </c>
      <c r="L1701" s="64">
        <v>4758</v>
      </c>
      <c r="M1701" s="82" t="str">
        <f t="shared" si="134"/>
        <v>DS</v>
      </c>
      <c r="N1701" s="82" t="s">
        <v>971</v>
      </c>
      <c r="P1701" s="75">
        <f>VLOOKUP(F1701,[1]!REGTEaflewerdatum,4,0)</f>
        <v>41710</v>
      </c>
      <c r="Q1701" s="91">
        <f t="shared" si="131"/>
        <v>41723</v>
      </c>
      <c r="T1701" s="94">
        <f t="shared" si="132"/>
        <v>41753</v>
      </c>
      <c r="U1701" s="80">
        <f t="shared" si="133"/>
        <v>30</v>
      </c>
      <c r="W1701" s="95">
        <f t="shared" si="135"/>
        <v>41749</v>
      </c>
    </row>
    <row r="1702" spans="1:23" x14ac:dyDescent="0.5">
      <c r="A1702" s="105">
        <v>11921968</v>
      </c>
      <c r="B1702" s="63">
        <v>41726</v>
      </c>
      <c r="C1702" s="60" t="s">
        <v>10</v>
      </c>
      <c r="D1702" s="61">
        <v>17160</v>
      </c>
      <c r="E1702" s="139">
        <v>13020</v>
      </c>
      <c r="F1702" s="61">
        <v>3641</v>
      </c>
      <c r="G1702" s="63">
        <v>41723</v>
      </c>
      <c r="H1702" s="63">
        <v>41722</v>
      </c>
      <c r="I1702" s="60" t="s">
        <v>1312</v>
      </c>
      <c r="J1702" s="62">
        <v>3642.6</v>
      </c>
      <c r="K1702" s="62">
        <v>146.08000000000001</v>
      </c>
      <c r="L1702" s="64">
        <v>3788.68</v>
      </c>
      <c r="M1702" s="82" t="str">
        <f t="shared" si="134"/>
        <v>DS</v>
      </c>
      <c r="N1702" s="82" t="s">
        <v>971</v>
      </c>
      <c r="P1702" s="75">
        <f>VLOOKUP(F1702,[1]!REGTEaflewerdatum,4,0)</f>
        <v>41723</v>
      </c>
      <c r="Q1702" s="91" t="str">
        <f t="shared" si="131"/>
        <v>ok</v>
      </c>
      <c r="T1702" s="94">
        <f t="shared" si="132"/>
        <v>41753</v>
      </c>
      <c r="U1702" s="80">
        <f t="shared" si="133"/>
        <v>30</v>
      </c>
      <c r="W1702" s="95">
        <f t="shared" si="135"/>
        <v>41756</v>
      </c>
    </row>
    <row r="1703" spans="1:23" x14ac:dyDescent="0.5">
      <c r="A1703" s="105">
        <v>11921968</v>
      </c>
      <c r="B1703" s="63"/>
      <c r="C1703" s="60" t="s">
        <v>15</v>
      </c>
      <c r="D1703" s="61">
        <v>17172</v>
      </c>
      <c r="E1703" s="139">
        <v>13075</v>
      </c>
      <c r="F1703" s="61">
        <v>3641</v>
      </c>
      <c r="G1703" s="63">
        <v>41723</v>
      </c>
      <c r="H1703" s="63">
        <v>41722</v>
      </c>
      <c r="I1703" s="60" t="s">
        <v>1312</v>
      </c>
      <c r="J1703" s="62">
        <v>-228.38</v>
      </c>
      <c r="K1703" s="62">
        <v>-31.97</v>
      </c>
      <c r="L1703" s="64">
        <v>-260.35000000000002</v>
      </c>
      <c r="M1703" s="82" t="str">
        <f t="shared" si="134"/>
        <v>DS</v>
      </c>
      <c r="P1703" s="75">
        <f>VLOOKUP(F1703,[1]!REGTEaflewerdatum,4,0)</f>
        <v>41723</v>
      </c>
      <c r="Q1703" s="91" t="str">
        <f t="shared" si="131"/>
        <v>ok</v>
      </c>
      <c r="T1703" s="94">
        <f t="shared" si="132"/>
        <v>41753</v>
      </c>
      <c r="U1703" s="80">
        <f t="shared" si="133"/>
        <v>30</v>
      </c>
      <c r="W1703" s="95">
        <f t="shared" si="135"/>
        <v>30</v>
      </c>
    </row>
    <row r="1704" spans="1:23" x14ac:dyDescent="0.5">
      <c r="A1704" s="105">
        <v>6039342595</v>
      </c>
      <c r="B1704" s="63">
        <v>41733</v>
      </c>
      <c r="C1704" s="60" t="s">
        <v>10</v>
      </c>
      <c r="D1704" s="61">
        <v>17159</v>
      </c>
      <c r="E1704" s="139">
        <v>13052</v>
      </c>
      <c r="F1704" s="61">
        <v>3512</v>
      </c>
      <c r="G1704" s="63">
        <v>41723</v>
      </c>
      <c r="H1704" s="63">
        <v>41723</v>
      </c>
      <c r="I1704" s="60" t="s">
        <v>23</v>
      </c>
      <c r="J1704" s="62">
        <v>275.16000000000003</v>
      </c>
      <c r="K1704" s="62">
        <v>19.5</v>
      </c>
      <c r="L1704" s="64">
        <v>294.66000000000003</v>
      </c>
      <c r="M1704" s="82" t="str">
        <f t="shared" si="134"/>
        <v>DS</v>
      </c>
      <c r="N1704" s="82" t="s">
        <v>971</v>
      </c>
      <c r="P1704" s="75">
        <f>VLOOKUP(F1704,[1]!REGTEaflewerdatum,4,0)</f>
        <v>41704</v>
      </c>
      <c r="Q1704" s="91">
        <f t="shared" si="131"/>
        <v>41723</v>
      </c>
      <c r="T1704" s="94">
        <f t="shared" si="132"/>
        <v>41753</v>
      </c>
      <c r="U1704" s="80">
        <f t="shared" si="133"/>
        <v>30</v>
      </c>
      <c r="W1704" s="95">
        <f t="shared" si="135"/>
        <v>41763</v>
      </c>
    </row>
    <row r="1705" spans="1:23" x14ac:dyDescent="0.5">
      <c r="A1705" s="105" t="s">
        <v>483</v>
      </c>
      <c r="B1705" s="124"/>
      <c r="C1705" s="60" t="s">
        <v>10</v>
      </c>
      <c r="D1705" s="61">
        <v>17165</v>
      </c>
      <c r="E1705" s="139">
        <v>13044</v>
      </c>
      <c r="F1705" s="61">
        <v>3662</v>
      </c>
      <c r="G1705" s="63">
        <v>41724</v>
      </c>
      <c r="H1705" s="63">
        <v>41716</v>
      </c>
      <c r="I1705" s="60" t="s">
        <v>1316</v>
      </c>
      <c r="J1705" s="62">
        <v>6480.36</v>
      </c>
      <c r="K1705" s="62">
        <v>907.25</v>
      </c>
      <c r="L1705" s="64">
        <v>7387.61</v>
      </c>
      <c r="M1705" s="82" t="str">
        <f t="shared" si="134"/>
        <v>DS</v>
      </c>
      <c r="N1705" s="82" t="s">
        <v>971</v>
      </c>
      <c r="P1705" s="75">
        <f>VLOOKUP(F1705,[1]!REGTEaflewerdatum,4,0)</f>
        <v>41716</v>
      </c>
      <c r="Q1705" s="91">
        <f t="shared" si="131"/>
        <v>41724</v>
      </c>
      <c r="T1705" s="94">
        <f t="shared" si="132"/>
        <v>41754</v>
      </c>
      <c r="U1705" s="80">
        <f t="shared" si="133"/>
        <v>30</v>
      </c>
      <c r="W1705" s="95">
        <f t="shared" si="135"/>
        <v>30</v>
      </c>
    </row>
    <row r="1706" spans="1:23" x14ac:dyDescent="0.5">
      <c r="A1706" s="105">
        <v>1126901002</v>
      </c>
      <c r="B1706" s="124"/>
      <c r="C1706" s="60" t="s">
        <v>10</v>
      </c>
      <c r="D1706" s="61">
        <v>17179</v>
      </c>
      <c r="E1706" s="139">
        <v>12902</v>
      </c>
      <c r="F1706" s="61">
        <v>3615</v>
      </c>
      <c r="G1706" s="63">
        <v>41724</v>
      </c>
      <c r="H1706" s="63">
        <v>41722</v>
      </c>
      <c r="I1706" s="99" t="s">
        <v>1103</v>
      </c>
      <c r="J1706" s="62">
        <v>5204</v>
      </c>
      <c r="K1706" s="62">
        <v>728.56</v>
      </c>
      <c r="L1706" s="64">
        <v>5932.56</v>
      </c>
      <c r="M1706" s="82" t="str">
        <f t="shared" si="134"/>
        <v>DS</v>
      </c>
      <c r="N1706" s="82" t="s">
        <v>971</v>
      </c>
      <c r="P1706" s="75">
        <f>VLOOKUP(F1706,[1]!REGTEaflewerdatum,4,0)</f>
        <v>41718</v>
      </c>
      <c r="Q1706" s="91">
        <f t="shared" si="131"/>
        <v>41724</v>
      </c>
      <c r="T1706" s="94">
        <f t="shared" si="132"/>
        <v>41754</v>
      </c>
      <c r="U1706" s="80">
        <f t="shared" si="133"/>
        <v>30</v>
      </c>
      <c r="W1706" s="95">
        <f t="shared" si="135"/>
        <v>30</v>
      </c>
    </row>
    <row r="1707" spans="1:23" x14ac:dyDescent="0.5">
      <c r="A1707" s="105">
        <v>340353</v>
      </c>
      <c r="B1707" s="63">
        <v>41733</v>
      </c>
      <c r="C1707" s="60" t="s">
        <v>10</v>
      </c>
      <c r="D1707" s="61">
        <v>17169</v>
      </c>
      <c r="E1707" s="139">
        <v>13057</v>
      </c>
      <c r="F1707" s="61">
        <v>3511</v>
      </c>
      <c r="G1707" s="63">
        <v>41724</v>
      </c>
      <c r="H1707" s="63">
        <v>41724</v>
      </c>
      <c r="I1707" s="60" t="s">
        <v>1114</v>
      </c>
      <c r="J1707" s="62">
        <v>261.18</v>
      </c>
      <c r="K1707" s="62">
        <v>18.3</v>
      </c>
      <c r="L1707" s="64">
        <v>279.48</v>
      </c>
      <c r="M1707" s="82" t="str">
        <f t="shared" si="134"/>
        <v>DS</v>
      </c>
      <c r="N1707" s="82" t="s">
        <v>971</v>
      </c>
      <c r="P1707" s="75">
        <f>VLOOKUP(F1707,[1]!REGTEaflewerdatum,4,0)</f>
        <v>41704</v>
      </c>
      <c r="Q1707" s="91">
        <f t="shared" si="131"/>
        <v>41724</v>
      </c>
      <c r="T1707" s="94">
        <f t="shared" si="132"/>
        <v>41754</v>
      </c>
      <c r="U1707" s="80">
        <f t="shared" si="133"/>
        <v>30</v>
      </c>
      <c r="W1707" s="95">
        <f t="shared" si="135"/>
        <v>41763</v>
      </c>
    </row>
    <row r="1708" spans="1:23" x14ac:dyDescent="0.5">
      <c r="A1708" s="105">
        <v>6039360071</v>
      </c>
      <c r="B1708" s="124"/>
      <c r="C1708" s="60" t="s">
        <v>10</v>
      </c>
      <c r="D1708" s="61">
        <v>17171</v>
      </c>
      <c r="E1708" s="139">
        <v>13073</v>
      </c>
      <c r="F1708" s="61">
        <v>3512</v>
      </c>
      <c r="G1708" s="63">
        <v>41724</v>
      </c>
      <c r="H1708" s="63">
        <v>41724</v>
      </c>
      <c r="I1708" s="60" t="s">
        <v>23</v>
      </c>
      <c r="J1708" s="62">
        <v>183.44</v>
      </c>
      <c r="K1708" s="62">
        <v>13</v>
      </c>
      <c r="L1708" s="64">
        <v>196.44</v>
      </c>
      <c r="M1708" s="82" t="str">
        <f t="shared" si="134"/>
        <v>DS</v>
      </c>
      <c r="N1708" s="82" t="s">
        <v>971</v>
      </c>
      <c r="P1708" s="75">
        <f>VLOOKUP(F1708,[1]!REGTEaflewerdatum,4,0)</f>
        <v>41704</v>
      </c>
      <c r="Q1708" s="91">
        <f t="shared" si="131"/>
        <v>41724</v>
      </c>
      <c r="T1708" s="94">
        <f t="shared" si="132"/>
        <v>41754</v>
      </c>
      <c r="U1708" s="80">
        <f t="shared" si="133"/>
        <v>30</v>
      </c>
      <c r="W1708" s="95">
        <f t="shared" si="135"/>
        <v>30</v>
      </c>
    </row>
    <row r="1709" spans="1:23" x14ac:dyDescent="0.5">
      <c r="A1709" s="105">
        <v>8170474530</v>
      </c>
      <c r="B1709" s="124"/>
      <c r="C1709" s="60" t="s">
        <v>10</v>
      </c>
      <c r="D1709" s="61">
        <v>17161</v>
      </c>
      <c r="E1709" s="139">
        <v>13055</v>
      </c>
      <c r="F1709" s="61">
        <v>3642</v>
      </c>
      <c r="G1709" s="63">
        <v>41724</v>
      </c>
      <c r="H1709" s="63">
        <v>41722</v>
      </c>
      <c r="I1709" s="60" t="s">
        <v>1313</v>
      </c>
      <c r="J1709" s="62">
        <v>3335.33</v>
      </c>
      <c r="K1709" s="62">
        <v>345.59</v>
      </c>
      <c r="L1709" s="64">
        <v>3680.92</v>
      </c>
      <c r="M1709" s="82" t="str">
        <f t="shared" si="134"/>
        <v>DS</v>
      </c>
      <c r="N1709" s="82" t="s">
        <v>971</v>
      </c>
      <c r="P1709" s="75">
        <f>VLOOKUP(F1709,[1]!REGTEaflewerdatum,4,0)</f>
        <v>41723</v>
      </c>
      <c r="Q1709" s="91">
        <f t="shared" si="131"/>
        <v>41724</v>
      </c>
      <c r="T1709" s="94">
        <f t="shared" si="132"/>
        <v>41754</v>
      </c>
      <c r="U1709" s="80">
        <f t="shared" si="133"/>
        <v>30</v>
      </c>
      <c r="W1709" s="95">
        <f t="shared" si="135"/>
        <v>30</v>
      </c>
    </row>
    <row r="1710" spans="1:23" x14ac:dyDescent="0.5">
      <c r="A1710" s="105">
        <v>8170474530</v>
      </c>
      <c r="B1710" s="63"/>
      <c r="C1710" s="60" t="s">
        <v>15</v>
      </c>
      <c r="D1710" s="61">
        <v>17166</v>
      </c>
      <c r="E1710" s="139">
        <v>13060</v>
      </c>
      <c r="F1710" s="61">
        <v>3642</v>
      </c>
      <c r="G1710" s="63">
        <v>41724</v>
      </c>
      <c r="H1710" s="63">
        <v>41722</v>
      </c>
      <c r="I1710" s="60" t="s">
        <v>1313</v>
      </c>
      <c r="J1710" s="62">
        <v>-42.69</v>
      </c>
      <c r="K1710" s="62">
        <v>-2.19</v>
      </c>
      <c r="L1710" s="64">
        <v>-44.88</v>
      </c>
      <c r="M1710" s="82" t="str">
        <f t="shared" si="134"/>
        <v>DS</v>
      </c>
      <c r="P1710" s="75">
        <f>VLOOKUP(F1710,[1]!REGTEaflewerdatum,4,0)</f>
        <v>41723</v>
      </c>
      <c r="Q1710" s="91">
        <f t="shared" si="131"/>
        <v>41724</v>
      </c>
      <c r="T1710" s="94">
        <f t="shared" si="132"/>
        <v>41754</v>
      </c>
      <c r="U1710" s="80">
        <f t="shared" si="133"/>
        <v>30</v>
      </c>
      <c r="W1710" s="95">
        <f t="shared" si="135"/>
        <v>30</v>
      </c>
    </row>
    <row r="1711" spans="1:23" hidden="1" x14ac:dyDescent="0.5">
      <c r="A1711" s="105" t="s">
        <v>484</v>
      </c>
      <c r="B1711" s="63"/>
      <c r="C1711" s="60" t="s">
        <v>10</v>
      </c>
      <c r="D1711" s="61">
        <v>17170</v>
      </c>
      <c r="E1711" s="139">
        <v>13059</v>
      </c>
      <c r="F1711" s="61">
        <v>3702</v>
      </c>
      <c r="G1711" s="63">
        <v>41724</v>
      </c>
      <c r="H1711" s="63">
        <v>41723</v>
      </c>
      <c r="I1711" s="60" t="s">
        <v>1118</v>
      </c>
      <c r="J1711" s="62">
        <v>4844.3999999999996</v>
      </c>
      <c r="K1711" s="62">
        <v>0</v>
      </c>
      <c r="L1711" s="64">
        <v>4844.3999999999996</v>
      </c>
      <c r="M1711" s="82" t="str">
        <f t="shared" si="134"/>
        <v>DI</v>
      </c>
      <c r="N1711" s="82" t="s">
        <v>971</v>
      </c>
      <c r="P1711" s="75">
        <f>VLOOKUP(F1711,[1]!REGTEaflewerdatum,4,0)</f>
        <v>41723</v>
      </c>
      <c r="Q1711" s="91">
        <f t="shared" si="131"/>
        <v>41724</v>
      </c>
      <c r="R1711" s="92" t="s">
        <v>327</v>
      </c>
      <c r="S1711" s="93">
        <v>41746</v>
      </c>
      <c r="T1711" s="94">
        <f t="shared" si="132"/>
        <v>41754</v>
      </c>
      <c r="U1711" s="80">
        <f t="shared" si="133"/>
        <v>30</v>
      </c>
      <c r="W1711" s="95">
        <f t="shared" si="135"/>
        <v>30</v>
      </c>
    </row>
    <row r="1712" spans="1:23" x14ac:dyDescent="0.5">
      <c r="A1712" s="105" t="s">
        <v>485</v>
      </c>
      <c r="B1712" s="124"/>
      <c r="C1712" s="60" t="s">
        <v>10</v>
      </c>
      <c r="D1712" s="61">
        <v>17162</v>
      </c>
      <c r="E1712" s="139">
        <v>13045</v>
      </c>
      <c r="F1712" s="61">
        <v>3639</v>
      </c>
      <c r="G1712" s="63">
        <v>41724</v>
      </c>
      <c r="H1712" s="63">
        <v>41723</v>
      </c>
      <c r="I1712" s="60" t="s">
        <v>1166</v>
      </c>
      <c r="J1712" s="62">
        <v>2594.9699999999998</v>
      </c>
      <c r="K1712" s="62">
        <v>146.43</v>
      </c>
      <c r="L1712" s="64">
        <v>2741.4</v>
      </c>
      <c r="M1712" s="82" t="str">
        <f t="shared" si="134"/>
        <v>DS</v>
      </c>
      <c r="N1712" s="82" t="s">
        <v>971</v>
      </c>
      <c r="P1712" s="75">
        <f>VLOOKUP(F1712,[1]!REGTEaflewerdatum,4,0)</f>
        <v>41723</v>
      </c>
      <c r="Q1712" s="91">
        <f t="shared" si="131"/>
        <v>41724</v>
      </c>
      <c r="T1712" s="94">
        <f t="shared" si="132"/>
        <v>41754</v>
      </c>
      <c r="U1712" s="80">
        <f t="shared" si="133"/>
        <v>30</v>
      </c>
      <c r="W1712" s="95">
        <f t="shared" si="135"/>
        <v>30</v>
      </c>
    </row>
    <row r="1713" spans="1:23" hidden="1" x14ac:dyDescent="0.5">
      <c r="A1713" s="105" t="s">
        <v>486</v>
      </c>
      <c r="B1713" s="63"/>
      <c r="C1713" s="60" t="s">
        <v>10</v>
      </c>
      <c r="D1713" s="61">
        <v>17163</v>
      </c>
      <c r="E1713" s="139">
        <v>13047</v>
      </c>
      <c r="F1713" s="61">
        <v>3703</v>
      </c>
      <c r="G1713" s="63">
        <v>41724</v>
      </c>
      <c r="H1713" s="63">
        <v>41723</v>
      </c>
      <c r="I1713" s="60" t="s">
        <v>1156</v>
      </c>
      <c r="J1713" s="62">
        <v>5390.7</v>
      </c>
      <c r="K1713" s="62">
        <v>754.7</v>
      </c>
      <c r="L1713" s="64">
        <v>6145.4</v>
      </c>
      <c r="M1713" s="82" t="str">
        <f t="shared" si="134"/>
        <v>DI</v>
      </c>
      <c r="N1713" s="82" t="s">
        <v>971</v>
      </c>
      <c r="P1713" s="75">
        <f>VLOOKUP(F1713,[1]!REGTEaflewerdatum,4,0)</f>
        <v>41723</v>
      </c>
      <c r="Q1713" s="91">
        <f t="shared" si="131"/>
        <v>41724</v>
      </c>
      <c r="R1713" s="92" t="s">
        <v>327</v>
      </c>
      <c r="S1713" s="93">
        <v>41731</v>
      </c>
      <c r="T1713" s="94">
        <f t="shared" si="132"/>
        <v>41726</v>
      </c>
      <c r="U1713" s="80">
        <f t="shared" si="133"/>
        <v>2</v>
      </c>
      <c r="W1713" s="95">
        <f t="shared" si="135"/>
        <v>2</v>
      </c>
    </row>
    <row r="1714" spans="1:23" x14ac:dyDescent="0.5">
      <c r="A1714" s="105" t="s">
        <v>487</v>
      </c>
      <c r="B1714" s="63">
        <v>41726</v>
      </c>
      <c r="C1714" s="60" t="s">
        <v>10</v>
      </c>
      <c r="D1714" s="61">
        <v>17177</v>
      </c>
      <c r="E1714" s="139">
        <v>13070</v>
      </c>
      <c r="F1714" s="61">
        <v>3640</v>
      </c>
      <c r="G1714" s="63">
        <v>41724</v>
      </c>
      <c r="H1714" s="63">
        <v>41723</v>
      </c>
      <c r="I1714" s="60" t="s">
        <v>1107</v>
      </c>
      <c r="J1714" s="62">
        <v>939</v>
      </c>
      <c r="K1714" s="62">
        <v>131.47</v>
      </c>
      <c r="L1714" s="64">
        <v>1070.47</v>
      </c>
      <c r="M1714" s="82" t="str">
        <f t="shared" si="134"/>
        <v>DS</v>
      </c>
      <c r="N1714" s="82" t="s">
        <v>971</v>
      </c>
      <c r="P1714" s="75">
        <f>VLOOKUP(F1714,[1]!REGTEaflewerdatum,4,0)</f>
        <v>41723</v>
      </c>
      <c r="Q1714" s="91">
        <f t="shared" si="131"/>
        <v>41724</v>
      </c>
      <c r="T1714" s="94">
        <f t="shared" si="132"/>
        <v>41754</v>
      </c>
      <c r="U1714" s="80">
        <f t="shared" si="133"/>
        <v>30</v>
      </c>
      <c r="W1714" s="95">
        <f t="shared" si="135"/>
        <v>41756</v>
      </c>
    </row>
    <row r="1715" spans="1:23" x14ac:dyDescent="0.5">
      <c r="A1715" s="105" t="s">
        <v>488</v>
      </c>
      <c r="B1715" s="63">
        <v>41726</v>
      </c>
      <c r="C1715" s="60" t="s">
        <v>10</v>
      </c>
      <c r="D1715" s="61">
        <v>17176</v>
      </c>
      <c r="E1715" s="139">
        <v>13068</v>
      </c>
      <c r="F1715" s="61">
        <v>3640</v>
      </c>
      <c r="G1715" s="63">
        <v>41724</v>
      </c>
      <c r="H1715" s="63">
        <v>41723</v>
      </c>
      <c r="I1715" s="60" t="s">
        <v>1107</v>
      </c>
      <c r="J1715" s="62">
        <v>2001.9</v>
      </c>
      <c r="K1715" s="62">
        <v>280.27999999999997</v>
      </c>
      <c r="L1715" s="64">
        <v>2282.1799999999998</v>
      </c>
      <c r="M1715" s="82" t="str">
        <f t="shared" si="134"/>
        <v>DS</v>
      </c>
      <c r="N1715" s="82" t="s">
        <v>971</v>
      </c>
      <c r="P1715" s="75">
        <f>VLOOKUP(F1715,[1]!REGTEaflewerdatum,4,0)</f>
        <v>41723</v>
      </c>
      <c r="Q1715" s="91">
        <f t="shared" si="131"/>
        <v>41724</v>
      </c>
      <c r="T1715" s="94">
        <f t="shared" si="132"/>
        <v>41754</v>
      </c>
      <c r="U1715" s="80">
        <f t="shared" si="133"/>
        <v>30</v>
      </c>
      <c r="W1715" s="95">
        <f t="shared" si="135"/>
        <v>41756</v>
      </c>
    </row>
    <row r="1716" spans="1:23" x14ac:dyDescent="0.5">
      <c r="A1716" s="105" t="s">
        <v>489</v>
      </c>
      <c r="B1716" s="63">
        <v>41726</v>
      </c>
      <c r="C1716" s="60" t="s">
        <v>10</v>
      </c>
      <c r="D1716" s="61">
        <v>17173</v>
      </c>
      <c r="E1716" s="139">
        <v>13062</v>
      </c>
      <c r="F1716" s="61">
        <v>3640</v>
      </c>
      <c r="G1716" s="63">
        <v>41724</v>
      </c>
      <c r="H1716" s="63">
        <v>41723</v>
      </c>
      <c r="I1716" s="60" t="s">
        <v>1107</v>
      </c>
      <c r="J1716" s="62">
        <v>6225</v>
      </c>
      <c r="K1716" s="62">
        <v>871.5</v>
      </c>
      <c r="L1716" s="64">
        <v>7096.5</v>
      </c>
      <c r="M1716" s="82" t="str">
        <f t="shared" si="134"/>
        <v>DS</v>
      </c>
      <c r="N1716" s="82" t="s">
        <v>971</v>
      </c>
      <c r="P1716" s="75">
        <f>VLOOKUP(F1716,[1]!REGTEaflewerdatum,4,0)</f>
        <v>41723</v>
      </c>
      <c r="Q1716" s="91">
        <f t="shared" si="131"/>
        <v>41724</v>
      </c>
      <c r="T1716" s="94">
        <f t="shared" si="132"/>
        <v>41754</v>
      </c>
      <c r="U1716" s="80">
        <f t="shared" si="133"/>
        <v>30</v>
      </c>
      <c r="W1716" s="95">
        <f t="shared" si="135"/>
        <v>41756</v>
      </c>
    </row>
    <row r="1717" spans="1:23" x14ac:dyDescent="0.5">
      <c r="A1717" s="105" t="s">
        <v>490</v>
      </c>
      <c r="B1717" s="63">
        <v>41726</v>
      </c>
      <c r="C1717" s="60" t="s">
        <v>10</v>
      </c>
      <c r="D1717" s="61">
        <v>17174</v>
      </c>
      <c r="E1717" s="139">
        <v>13064</v>
      </c>
      <c r="F1717" s="61">
        <v>3640</v>
      </c>
      <c r="G1717" s="63">
        <v>41724</v>
      </c>
      <c r="H1717" s="63">
        <v>41723</v>
      </c>
      <c r="I1717" s="60" t="s">
        <v>1107</v>
      </c>
      <c r="J1717" s="62">
        <v>1194.0999999999999</v>
      </c>
      <c r="K1717" s="62">
        <v>167.18</v>
      </c>
      <c r="L1717" s="64">
        <v>1361.28</v>
      </c>
      <c r="M1717" s="82" t="str">
        <f t="shared" si="134"/>
        <v>DS</v>
      </c>
      <c r="N1717" s="82" t="s">
        <v>971</v>
      </c>
      <c r="P1717" s="75">
        <f>VLOOKUP(F1717,[1]!REGTEaflewerdatum,4,0)</f>
        <v>41723</v>
      </c>
      <c r="Q1717" s="91">
        <f t="shared" si="131"/>
        <v>41724</v>
      </c>
      <c r="T1717" s="94">
        <f t="shared" si="132"/>
        <v>41754</v>
      </c>
      <c r="U1717" s="80">
        <f t="shared" si="133"/>
        <v>30</v>
      </c>
      <c r="W1717" s="95">
        <f t="shared" si="135"/>
        <v>41756</v>
      </c>
    </row>
    <row r="1718" spans="1:23" x14ac:dyDescent="0.5">
      <c r="A1718" s="105" t="s">
        <v>491</v>
      </c>
      <c r="B1718" s="63">
        <v>41726</v>
      </c>
      <c r="C1718" s="60" t="s">
        <v>10</v>
      </c>
      <c r="D1718" s="61">
        <v>17175</v>
      </c>
      <c r="E1718" s="139">
        <v>13066</v>
      </c>
      <c r="F1718" s="61">
        <v>3640</v>
      </c>
      <c r="G1718" s="63">
        <v>41724</v>
      </c>
      <c r="H1718" s="63">
        <v>41723</v>
      </c>
      <c r="I1718" s="60" t="s">
        <v>1107</v>
      </c>
      <c r="J1718" s="62">
        <v>654.95000000000005</v>
      </c>
      <c r="K1718" s="62">
        <v>91.7</v>
      </c>
      <c r="L1718" s="64">
        <v>746.65</v>
      </c>
      <c r="M1718" s="82" t="str">
        <f t="shared" si="134"/>
        <v>DS</v>
      </c>
      <c r="N1718" s="82" t="s">
        <v>971</v>
      </c>
      <c r="P1718" s="75">
        <f>VLOOKUP(F1718,[1]!REGTEaflewerdatum,4,0)</f>
        <v>41723</v>
      </c>
      <c r="Q1718" s="91">
        <f t="shared" si="131"/>
        <v>41724</v>
      </c>
      <c r="T1718" s="94">
        <f t="shared" si="132"/>
        <v>41754</v>
      </c>
      <c r="U1718" s="80">
        <f t="shared" si="133"/>
        <v>30</v>
      </c>
      <c r="W1718" s="95">
        <f t="shared" si="135"/>
        <v>41756</v>
      </c>
    </row>
    <row r="1719" spans="1:23" hidden="1" x14ac:dyDescent="0.5">
      <c r="A1719" s="105" t="s">
        <v>1317</v>
      </c>
      <c r="B1719" s="63"/>
      <c r="C1719" s="60" t="s">
        <v>10</v>
      </c>
      <c r="D1719" s="61">
        <v>17164</v>
      </c>
      <c r="E1719" s="139">
        <v>13048</v>
      </c>
      <c r="F1719" s="61">
        <v>3701</v>
      </c>
      <c r="G1719" s="63">
        <v>41724</v>
      </c>
      <c r="H1719" s="63">
        <v>41723</v>
      </c>
      <c r="I1719" s="60" t="s">
        <v>1160</v>
      </c>
      <c r="J1719" s="62">
        <v>4968</v>
      </c>
      <c r="K1719" s="62">
        <v>0</v>
      </c>
      <c r="L1719" s="64">
        <v>4968</v>
      </c>
      <c r="M1719" s="82" t="str">
        <f t="shared" si="134"/>
        <v>DI</v>
      </c>
      <c r="N1719" s="82" t="s">
        <v>971</v>
      </c>
      <c r="P1719" s="75">
        <f>VLOOKUP(F1719,[1]!REGTEaflewerdatum,4,0)</f>
        <v>41729</v>
      </c>
      <c r="Q1719" s="91">
        <f t="shared" si="131"/>
        <v>41724</v>
      </c>
      <c r="R1719" s="92" t="s">
        <v>327</v>
      </c>
      <c r="S1719" s="93">
        <v>41731</v>
      </c>
      <c r="T1719" s="94">
        <f t="shared" si="132"/>
        <v>41725</v>
      </c>
      <c r="U1719" s="80">
        <f t="shared" si="133"/>
        <v>1</v>
      </c>
      <c r="W1719" s="95">
        <f t="shared" si="135"/>
        <v>1</v>
      </c>
    </row>
    <row r="1720" spans="1:23" hidden="1" x14ac:dyDescent="0.5">
      <c r="A1720" s="105" t="s">
        <v>492</v>
      </c>
      <c r="B1720" s="63"/>
      <c r="C1720" s="60" t="s">
        <v>10</v>
      </c>
      <c r="D1720" s="61">
        <v>17178</v>
      </c>
      <c r="E1720" s="139">
        <v>13072</v>
      </c>
      <c r="F1720" s="61">
        <v>3635</v>
      </c>
      <c r="G1720" s="63">
        <v>41724</v>
      </c>
      <c r="H1720" s="63">
        <v>41724</v>
      </c>
      <c r="I1720" s="60" t="s">
        <v>1123</v>
      </c>
      <c r="J1720" s="62">
        <v>2850</v>
      </c>
      <c r="K1720" s="62">
        <v>0</v>
      </c>
      <c r="L1720" s="64">
        <v>2850</v>
      </c>
      <c r="M1720" s="82" t="str">
        <f t="shared" si="134"/>
        <v>DI</v>
      </c>
      <c r="N1720" s="82" t="s">
        <v>971</v>
      </c>
      <c r="P1720" s="75">
        <f>VLOOKUP(F1720,[1]!REGTEaflewerdatum,4,0)</f>
        <v>41722</v>
      </c>
      <c r="Q1720" s="91">
        <f t="shared" si="131"/>
        <v>41724</v>
      </c>
      <c r="R1720" s="92" t="s">
        <v>329</v>
      </c>
      <c r="S1720" s="93">
        <f>H1720</f>
        <v>41724</v>
      </c>
      <c r="T1720" s="94">
        <f t="shared" si="132"/>
        <v>41725</v>
      </c>
      <c r="U1720" s="80">
        <f t="shared" si="133"/>
        <v>1</v>
      </c>
      <c r="W1720" s="95">
        <f t="shared" si="135"/>
        <v>1</v>
      </c>
    </row>
    <row r="1721" spans="1:23" x14ac:dyDescent="0.5">
      <c r="A1721" s="105" t="s">
        <v>494</v>
      </c>
      <c r="B1721" s="63">
        <v>41733</v>
      </c>
      <c r="C1721" s="60" t="s">
        <v>10</v>
      </c>
      <c r="D1721" s="61">
        <v>17200</v>
      </c>
      <c r="E1721" s="139">
        <v>13104</v>
      </c>
      <c r="F1721" s="61">
        <v>3638</v>
      </c>
      <c r="G1721" s="63">
        <v>41725</v>
      </c>
      <c r="H1721" s="63">
        <v>41725</v>
      </c>
      <c r="I1721" s="60" t="s">
        <v>1161</v>
      </c>
      <c r="J1721" s="62">
        <v>12165.75</v>
      </c>
      <c r="K1721" s="62">
        <v>788.26</v>
      </c>
      <c r="L1721" s="64">
        <v>12954.01</v>
      </c>
      <c r="M1721" s="82" t="str">
        <f t="shared" si="134"/>
        <v>DS</v>
      </c>
      <c r="N1721" s="82" t="s">
        <v>971</v>
      </c>
      <c r="P1721" s="75">
        <f>VLOOKUP(F1721,[1]!REGTEaflewerdatum,4,0)</f>
        <v>41725</v>
      </c>
      <c r="Q1721" s="91" t="str">
        <f t="shared" si="131"/>
        <v>ok</v>
      </c>
      <c r="T1721" s="94">
        <f t="shared" si="132"/>
        <v>41755</v>
      </c>
      <c r="U1721" s="80">
        <f t="shared" si="133"/>
        <v>30</v>
      </c>
      <c r="W1721" s="95">
        <f t="shared" si="135"/>
        <v>41763</v>
      </c>
    </row>
    <row r="1722" spans="1:23" x14ac:dyDescent="0.5">
      <c r="A1722" s="105">
        <v>71448</v>
      </c>
      <c r="B1722" s="63">
        <v>41726</v>
      </c>
      <c r="C1722" s="60" t="s">
        <v>10</v>
      </c>
      <c r="D1722" s="61">
        <v>17202</v>
      </c>
      <c r="E1722" s="139"/>
      <c r="F1722" s="61">
        <v>3513</v>
      </c>
      <c r="G1722" s="63">
        <v>41725</v>
      </c>
      <c r="H1722" s="63">
        <v>41725</v>
      </c>
      <c r="I1722" s="60" t="s">
        <v>1116</v>
      </c>
      <c r="J1722" s="62">
        <v>432</v>
      </c>
      <c r="K1722" s="62">
        <v>12.1</v>
      </c>
      <c r="L1722" s="64">
        <v>444.1</v>
      </c>
      <c r="M1722" s="82" t="str">
        <f t="shared" si="134"/>
        <v>DS</v>
      </c>
      <c r="N1722" s="82" t="s">
        <v>971</v>
      </c>
      <c r="P1722" s="75">
        <f>VLOOKUP(F1722,[1]!REGTEaflewerdatum,4,0)</f>
        <v>41704</v>
      </c>
      <c r="Q1722" s="91">
        <f t="shared" si="131"/>
        <v>41725</v>
      </c>
      <c r="T1722" s="94">
        <f t="shared" si="132"/>
        <v>41755</v>
      </c>
      <c r="U1722" s="80">
        <f t="shared" si="133"/>
        <v>30</v>
      </c>
      <c r="W1722" s="95">
        <f t="shared" si="135"/>
        <v>41756</v>
      </c>
    </row>
    <row r="1723" spans="1:23" x14ac:dyDescent="0.5">
      <c r="A1723" s="105">
        <v>341920</v>
      </c>
      <c r="B1723" s="63">
        <v>41733</v>
      </c>
      <c r="C1723" s="60" t="s">
        <v>10</v>
      </c>
      <c r="D1723" s="61">
        <v>17203</v>
      </c>
      <c r="E1723" s="139">
        <v>13109</v>
      </c>
      <c r="F1723" s="61">
        <v>3511</v>
      </c>
      <c r="G1723" s="63">
        <v>41725</v>
      </c>
      <c r="H1723" s="63">
        <v>41725</v>
      </c>
      <c r="I1723" s="60" t="s">
        <v>1114</v>
      </c>
      <c r="J1723" s="62">
        <v>261.18</v>
      </c>
      <c r="K1723" s="62">
        <v>18.3</v>
      </c>
      <c r="L1723" s="64">
        <v>279.48</v>
      </c>
      <c r="M1723" s="82" t="str">
        <f t="shared" si="134"/>
        <v>DS</v>
      </c>
      <c r="N1723" s="82" t="s">
        <v>971</v>
      </c>
      <c r="P1723" s="75">
        <f>VLOOKUP(F1723,[1]!REGTEaflewerdatum,4,0)</f>
        <v>41704</v>
      </c>
      <c r="Q1723" s="91">
        <f t="shared" si="131"/>
        <v>41725</v>
      </c>
      <c r="T1723" s="94">
        <f t="shared" si="132"/>
        <v>41755</v>
      </c>
      <c r="U1723" s="80">
        <f t="shared" si="133"/>
        <v>30</v>
      </c>
      <c r="W1723" s="95">
        <f t="shared" si="135"/>
        <v>41763</v>
      </c>
    </row>
    <row r="1724" spans="1:23" x14ac:dyDescent="0.5">
      <c r="A1724" s="105">
        <v>6039377689</v>
      </c>
      <c r="B1724" s="124"/>
      <c r="C1724" s="60" t="s">
        <v>10</v>
      </c>
      <c r="D1724" s="61">
        <v>17195</v>
      </c>
      <c r="E1724" s="139">
        <v>13111</v>
      </c>
      <c r="F1724" s="61">
        <v>3512</v>
      </c>
      <c r="G1724" s="63">
        <v>41725</v>
      </c>
      <c r="H1724" s="63">
        <v>41725</v>
      </c>
      <c r="I1724" s="60" t="s">
        <v>1109</v>
      </c>
      <c r="J1724" s="62">
        <v>183.44</v>
      </c>
      <c r="K1724" s="62">
        <v>13</v>
      </c>
      <c r="L1724" s="64">
        <v>196.44</v>
      </c>
      <c r="M1724" s="82" t="str">
        <f t="shared" si="134"/>
        <v>DS</v>
      </c>
      <c r="N1724" s="82" t="s">
        <v>971</v>
      </c>
      <c r="P1724" s="75">
        <f>VLOOKUP(F1724,[1]!REGTEaflewerdatum,4,0)</f>
        <v>41704</v>
      </c>
      <c r="Q1724" s="91">
        <f t="shared" si="131"/>
        <v>41725</v>
      </c>
      <c r="T1724" s="94">
        <f t="shared" si="132"/>
        <v>41755</v>
      </c>
      <c r="U1724" s="80">
        <f t="shared" si="133"/>
        <v>30</v>
      </c>
      <c r="W1724" s="95">
        <f t="shared" si="135"/>
        <v>30</v>
      </c>
    </row>
    <row r="1725" spans="1:23" hidden="1" x14ac:dyDescent="0.5">
      <c r="A1725" s="105">
        <v>752721</v>
      </c>
      <c r="B1725" s="63"/>
      <c r="C1725" s="60" t="s">
        <v>15</v>
      </c>
      <c r="D1725" s="61">
        <v>17191</v>
      </c>
      <c r="E1725" s="139">
        <v>13093</v>
      </c>
      <c r="F1725" s="61">
        <v>2713</v>
      </c>
      <c r="G1725" s="63">
        <v>41725</v>
      </c>
      <c r="H1725" s="63">
        <v>41693</v>
      </c>
      <c r="I1725" s="60" t="s">
        <v>1075</v>
      </c>
      <c r="J1725" s="62">
        <v>-2115</v>
      </c>
      <c r="K1725" s="62">
        <v>-296.10000000000002</v>
      </c>
      <c r="L1725" s="64">
        <v>-2411.1</v>
      </c>
      <c r="M1725" s="82" t="str">
        <f t="shared" si="134"/>
        <v>DC</v>
      </c>
      <c r="P1725" s="75">
        <f>VLOOKUP(F1725,[1]!REGTEaflewerdatum,4,0)</f>
        <v>41579</v>
      </c>
      <c r="Q1725" s="91">
        <f t="shared" ref="Q1725:Q1788" si="136">IF(P1725=G1725,"ok",G1725)</f>
        <v>41725</v>
      </c>
      <c r="T1725" s="94">
        <f t="shared" si="132"/>
        <v>41744</v>
      </c>
      <c r="U1725" s="80">
        <f t="shared" si="133"/>
        <v>19</v>
      </c>
      <c r="W1725" s="95">
        <f t="shared" si="135"/>
        <v>19</v>
      </c>
    </row>
    <row r="1726" spans="1:23" hidden="1" x14ac:dyDescent="0.5">
      <c r="A1726" s="105" t="s">
        <v>496</v>
      </c>
      <c r="B1726" s="63"/>
      <c r="C1726" s="60" t="s">
        <v>10</v>
      </c>
      <c r="D1726" s="61">
        <v>17201</v>
      </c>
      <c r="E1726" s="139">
        <v>13106</v>
      </c>
      <c r="F1726" s="61">
        <v>3679</v>
      </c>
      <c r="G1726" s="63">
        <v>41725</v>
      </c>
      <c r="H1726" s="63">
        <v>41725</v>
      </c>
      <c r="I1726" s="60" t="s">
        <v>1123</v>
      </c>
      <c r="J1726" s="62">
        <v>415</v>
      </c>
      <c r="K1726" s="62">
        <v>0</v>
      </c>
      <c r="L1726" s="64">
        <v>415</v>
      </c>
      <c r="M1726" s="82" t="str">
        <f t="shared" si="134"/>
        <v>DI</v>
      </c>
      <c r="N1726" s="82" t="s">
        <v>971</v>
      </c>
      <c r="P1726" s="75">
        <f>VLOOKUP(F1726,[1]!REGTEaflewerdatum,4,0)</f>
        <v>41729</v>
      </c>
      <c r="Q1726" s="91">
        <f t="shared" si="136"/>
        <v>41725</v>
      </c>
      <c r="R1726" s="92" t="s">
        <v>329</v>
      </c>
      <c r="S1726" s="93">
        <f>H1726</f>
        <v>41725</v>
      </c>
      <c r="T1726" s="94">
        <f t="shared" ref="T1726:T1789" si="137">G1726+U1726</f>
        <v>41726</v>
      </c>
      <c r="U1726" s="80">
        <f t="shared" ref="U1726:U1789" si="138">VLOOKUP(I1726,verskaffersterme,2,0)</f>
        <v>1</v>
      </c>
      <c r="W1726" s="95">
        <f t="shared" si="135"/>
        <v>1</v>
      </c>
    </row>
    <row r="1727" spans="1:23" hidden="1" x14ac:dyDescent="0.5">
      <c r="A1727" s="105" t="s">
        <v>498</v>
      </c>
      <c r="B1727" s="63"/>
      <c r="C1727" s="60" t="s">
        <v>10</v>
      </c>
      <c r="D1727" s="61">
        <v>17197</v>
      </c>
      <c r="E1727" s="139">
        <v>13108</v>
      </c>
      <c r="F1727" s="61">
        <v>3686</v>
      </c>
      <c r="G1727" s="63">
        <v>41725</v>
      </c>
      <c r="H1727" s="63">
        <v>41725</v>
      </c>
      <c r="I1727" s="60" t="s">
        <v>1121</v>
      </c>
      <c r="J1727" s="62">
        <v>687.9</v>
      </c>
      <c r="K1727" s="62">
        <v>0</v>
      </c>
      <c r="L1727" s="64">
        <v>687.9</v>
      </c>
      <c r="M1727" s="82" t="str">
        <f t="shared" si="134"/>
        <v>DI</v>
      </c>
      <c r="N1727" s="82" t="s">
        <v>971</v>
      </c>
      <c r="P1727" s="75">
        <f>VLOOKUP(F1727,[1]!REGTEaflewerdatum,4,0)</f>
        <v>41725</v>
      </c>
      <c r="Q1727" s="91" t="str">
        <f t="shared" si="136"/>
        <v>ok</v>
      </c>
      <c r="R1727" s="92" t="s">
        <v>329</v>
      </c>
      <c r="S1727" s="93">
        <f>G1727</f>
        <v>41725</v>
      </c>
      <c r="T1727" s="94">
        <f t="shared" si="137"/>
        <v>41732</v>
      </c>
      <c r="U1727" s="80">
        <f t="shared" si="138"/>
        <v>7</v>
      </c>
      <c r="W1727" s="95">
        <f t="shared" si="135"/>
        <v>7</v>
      </c>
    </row>
    <row r="1728" spans="1:23" hidden="1" x14ac:dyDescent="0.5">
      <c r="A1728" s="105" t="s">
        <v>502</v>
      </c>
      <c r="B1728" s="63"/>
      <c r="C1728" s="60" t="s">
        <v>10</v>
      </c>
      <c r="D1728" s="61">
        <v>17199</v>
      </c>
      <c r="E1728" s="139">
        <v>13103</v>
      </c>
      <c r="F1728" s="61">
        <v>3675</v>
      </c>
      <c r="G1728" s="63">
        <v>41725</v>
      </c>
      <c r="H1728" s="63">
        <v>41725</v>
      </c>
      <c r="I1728" s="60" t="s">
        <v>1173</v>
      </c>
      <c r="J1728" s="62">
        <v>300</v>
      </c>
      <c r="K1728" s="62">
        <v>0</v>
      </c>
      <c r="L1728" s="64">
        <v>300</v>
      </c>
      <c r="M1728" s="82" t="str">
        <f t="shared" si="134"/>
        <v>DI</v>
      </c>
      <c r="N1728" s="82" t="s">
        <v>971</v>
      </c>
      <c r="P1728" s="75">
        <f>VLOOKUP(F1728,[1]!REGTEaflewerdatum,4,0)</f>
        <v>41729</v>
      </c>
      <c r="Q1728" s="91">
        <f t="shared" si="136"/>
        <v>41725</v>
      </c>
      <c r="R1728" s="92" t="s">
        <v>327</v>
      </c>
      <c r="S1728" s="93">
        <v>41726</v>
      </c>
      <c r="T1728" s="94">
        <f t="shared" si="137"/>
        <v>41726</v>
      </c>
      <c r="U1728" s="80">
        <f t="shared" si="138"/>
        <v>1</v>
      </c>
      <c r="W1728" s="95">
        <f t="shared" si="135"/>
        <v>1</v>
      </c>
    </row>
    <row r="1729" spans="1:23" x14ac:dyDescent="0.5">
      <c r="A1729" s="105">
        <v>2709032745</v>
      </c>
      <c r="B1729" s="63">
        <v>41733</v>
      </c>
      <c r="C1729" s="60" t="s">
        <v>10</v>
      </c>
      <c r="D1729" s="61">
        <v>17196</v>
      </c>
      <c r="E1729" s="139">
        <v>12903</v>
      </c>
      <c r="F1729" s="61">
        <v>3617</v>
      </c>
      <c r="G1729" s="63">
        <v>41726</v>
      </c>
      <c r="H1729" s="63">
        <v>41726</v>
      </c>
      <c r="I1729" s="60" t="s">
        <v>1318</v>
      </c>
      <c r="J1729" s="62">
        <v>6874.17</v>
      </c>
      <c r="K1729" s="62">
        <v>962.38</v>
      </c>
      <c r="L1729" s="64">
        <v>7836.55</v>
      </c>
      <c r="M1729" s="82" t="str">
        <f t="shared" si="134"/>
        <v>DS</v>
      </c>
      <c r="N1729" s="82" t="s">
        <v>971</v>
      </c>
      <c r="P1729" s="75">
        <f>VLOOKUP(F1729,[1]!REGTEaflewerdatum,4,0)</f>
        <v>41724</v>
      </c>
      <c r="Q1729" s="91">
        <f t="shared" si="136"/>
        <v>41726</v>
      </c>
      <c r="T1729" s="94">
        <f t="shared" si="137"/>
        <v>41756</v>
      </c>
      <c r="U1729" s="80">
        <f t="shared" si="138"/>
        <v>30</v>
      </c>
      <c r="W1729" s="95">
        <f t="shared" si="135"/>
        <v>41763</v>
      </c>
    </row>
    <row r="1730" spans="1:23" x14ac:dyDescent="0.5">
      <c r="A1730" s="105">
        <v>2709032745</v>
      </c>
      <c r="B1730" s="63"/>
      <c r="C1730" s="60" t="s">
        <v>15</v>
      </c>
      <c r="D1730" s="61">
        <v>17198</v>
      </c>
      <c r="E1730" s="139">
        <v>13116</v>
      </c>
      <c r="F1730" s="61">
        <v>3617</v>
      </c>
      <c r="G1730" s="63">
        <v>41726</v>
      </c>
      <c r="H1730" s="63">
        <v>41726</v>
      </c>
      <c r="I1730" s="60" t="s">
        <v>1318</v>
      </c>
      <c r="J1730" s="62">
        <v>-180</v>
      </c>
      <c r="K1730" s="62">
        <v>-25.2</v>
      </c>
      <c r="L1730" s="64">
        <v>-205.2</v>
      </c>
      <c r="M1730" s="82" t="str">
        <f t="shared" ref="M1730:M1793" si="139">VLOOKUP(I1730,KODE,3,0)</f>
        <v>DS</v>
      </c>
      <c r="P1730" s="75">
        <f>VLOOKUP(F1730,[1]!REGTEaflewerdatum,4,0)</f>
        <v>41724</v>
      </c>
      <c r="Q1730" s="91">
        <f t="shared" si="136"/>
        <v>41726</v>
      </c>
      <c r="T1730" s="94">
        <f t="shared" si="137"/>
        <v>41756</v>
      </c>
      <c r="U1730" s="80">
        <f t="shared" si="138"/>
        <v>30</v>
      </c>
      <c r="W1730" s="95">
        <f t="shared" si="135"/>
        <v>30</v>
      </c>
    </row>
    <row r="1731" spans="1:23" x14ac:dyDescent="0.5">
      <c r="A1731" s="105">
        <v>43232</v>
      </c>
      <c r="B1731" s="63">
        <v>41733</v>
      </c>
      <c r="C1731" s="60" t="s">
        <v>10</v>
      </c>
      <c r="D1731" s="61">
        <v>17207</v>
      </c>
      <c r="E1731" s="139">
        <v>13043</v>
      </c>
      <c r="F1731" s="61">
        <v>3659</v>
      </c>
      <c r="G1731" s="63">
        <v>41726</v>
      </c>
      <c r="H1731" s="63">
        <v>41726</v>
      </c>
      <c r="I1731" s="60" t="s">
        <v>1167</v>
      </c>
      <c r="J1731" s="62">
        <v>11726.2</v>
      </c>
      <c r="K1731" s="62">
        <v>627.42999999999995</v>
      </c>
      <c r="L1731" s="64">
        <v>12353.63</v>
      </c>
      <c r="M1731" s="82" t="str">
        <f t="shared" si="139"/>
        <v>DS</v>
      </c>
      <c r="N1731" s="82" t="s">
        <v>971</v>
      </c>
      <c r="P1731" s="75">
        <f>VLOOKUP(F1731,[1]!REGTEaflewerdatum,4,0)</f>
        <v>41724</v>
      </c>
      <c r="Q1731" s="91">
        <f t="shared" si="136"/>
        <v>41726</v>
      </c>
      <c r="T1731" s="94">
        <f t="shared" si="137"/>
        <v>41756</v>
      </c>
      <c r="U1731" s="80">
        <f t="shared" si="138"/>
        <v>30</v>
      </c>
      <c r="W1731" s="95">
        <f t="shared" ref="W1731:W1794" si="140">B1731+U1731</f>
        <v>41763</v>
      </c>
    </row>
    <row r="1732" spans="1:23" x14ac:dyDescent="0.5">
      <c r="A1732" s="105">
        <v>508607</v>
      </c>
      <c r="B1732" s="63">
        <v>41740</v>
      </c>
      <c r="C1732" s="60" t="s">
        <v>10</v>
      </c>
      <c r="D1732" s="61">
        <v>17208</v>
      </c>
      <c r="E1732" s="139">
        <v>13120</v>
      </c>
      <c r="F1732" s="61">
        <v>3663</v>
      </c>
      <c r="G1732" s="63">
        <v>41726</v>
      </c>
      <c r="H1732" s="63">
        <v>41726</v>
      </c>
      <c r="I1732" s="60" t="s">
        <v>22</v>
      </c>
      <c r="J1732" s="62">
        <v>11596.54</v>
      </c>
      <c r="K1732" s="62">
        <v>1623.52</v>
      </c>
      <c r="L1732" s="64">
        <v>13220.06</v>
      </c>
      <c r="M1732" s="82" t="str">
        <f t="shared" si="139"/>
        <v>DS</v>
      </c>
      <c r="N1732" s="82" t="s">
        <v>971</v>
      </c>
      <c r="P1732" s="75">
        <f>VLOOKUP(F1732,[1]!REGTEaflewerdatum,4,0)</f>
        <v>41726</v>
      </c>
      <c r="Q1732" s="91" t="str">
        <f t="shared" si="136"/>
        <v>ok</v>
      </c>
      <c r="T1732" s="94">
        <f t="shared" si="137"/>
        <v>41756</v>
      </c>
      <c r="U1732" s="80">
        <f t="shared" si="138"/>
        <v>30</v>
      </c>
      <c r="W1732" s="95">
        <f t="shared" si="140"/>
        <v>41770</v>
      </c>
    </row>
    <row r="1733" spans="1:23" x14ac:dyDescent="0.5">
      <c r="A1733" s="105">
        <v>6039395834</v>
      </c>
      <c r="B1733" s="124"/>
      <c r="C1733" s="60" t="s">
        <v>10</v>
      </c>
      <c r="D1733" s="61">
        <v>17205</v>
      </c>
      <c r="E1733" s="139">
        <v>13086</v>
      </c>
      <c r="F1733" s="61">
        <v>3512</v>
      </c>
      <c r="G1733" s="63">
        <v>41726</v>
      </c>
      <c r="H1733" s="63">
        <v>41726</v>
      </c>
      <c r="I1733" s="60" t="s">
        <v>1109</v>
      </c>
      <c r="J1733" s="62">
        <v>183.44</v>
      </c>
      <c r="K1733" s="62">
        <v>13</v>
      </c>
      <c r="L1733" s="64">
        <v>196.44</v>
      </c>
      <c r="M1733" s="82" t="str">
        <f t="shared" si="139"/>
        <v>DS</v>
      </c>
      <c r="N1733" s="82" t="s">
        <v>971</v>
      </c>
      <c r="P1733" s="75">
        <f>VLOOKUP(F1733,[1]!REGTEaflewerdatum,4,0)</f>
        <v>41704</v>
      </c>
      <c r="Q1733" s="91">
        <f t="shared" si="136"/>
        <v>41726</v>
      </c>
      <c r="T1733" s="94">
        <f t="shared" si="137"/>
        <v>41756</v>
      </c>
      <c r="U1733" s="80">
        <f t="shared" si="138"/>
        <v>30</v>
      </c>
      <c r="W1733" s="95">
        <f t="shared" si="140"/>
        <v>30</v>
      </c>
    </row>
    <row r="1734" spans="1:23" hidden="1" x14ac:dyDescent="0.5">
      <c r="A1734" s="105">
        <v>783650</v>
      </c>
      <c r="B1734" s="63">
        <v>41733</v>
      </c>
      <c r="C1734" s="60" t="s">
        <v>10</v>
      </c>
      <c r="D1734" s="61">
        <v>17214</v>
      </c>
      <c r="E1734" s="139">
        <v>13128</v>
      </c>
      <c r="F1734" s="61">
        <v>3577</v>
      </c>
      <c r="G1734" s="63">
        <v>41726</v>
      </c>
      <c r="H1734" s="63">
        <v>41726</v>
      </c>
      <c r="I1734" s="60" t="s">
        <v>1075</v>
      </c>
      <c r="J1734" s="62">
        <v>6315.96</v>
      </c>
      <c r="K1734" s="62">
        <v>884.22</v>
      </c>
      <c r="L1734" s="64">
        <v>7200.18</v>
      </c>
      <c r="M1734" s="82" t="str">
        <f t="shared" si="139"/>
        <v>DC</v>
      </c>
      <c r="N1734" s="82" t="s">
        <v>971</v>
      </c>
      <c r="P1734" s="75">
        <f>VLOOKUP(F1734,[1]!REGTEaflewerdatum,4,0)</f>
        <v>41719</v>
      </c>
      <c r="Q1734" s="91">
        <f t="shared" si="136"/>
        <v>41726</v>
      </c>
      <c r="T1734" s="94">
        <f t="shared" si="137"/>
        <v>41745</v>
      </c>
      <c r="U1734" s="80">
        <f t="shared" si="138"/>
        <v>19</v>
      </c>
      <c r="W1734" s="95">
        <f t="shared" si="140"/>
        <v>41752</v>
      </c>
    </row>
    <row r="1735" spans="1:23" hidden="1" x14ac:dyDescent="0.5">
      <c r="A1735" s="105">
        <v>783651</v>
      </c>
      <c r="B1735" s="63">
        <v>41733</v>
      </c>
      <c r="C1735" s="60" t="s">
        <v>10</v>
      </c>
      <c r="D1735" s="61">
        <v>17215</v>
      </c>
      <c r="E1735" s="139">
        <v>13050</v>
      </c>
      <c r="F1735" s="61">
        <v>3661</v>
      </c>
      <c r="G1735" s="63">
        <v>41726</v>
      </c>
      <c r="H1735" s="63">
        <v>41726</v>
      </c>
      <c r="I1735" s="60" t="s">
        <v>1075</v>
      </c>
      <c r="J1735" s="62">
        <v>38160.480000000003</v>
      </c>
      <c r="K1735" s="62">
        <v>5342.49</v>
      </c>
      <c r="L1735" s="64">
        <v>43502.97</v>
      </c>
      <c r="M1735" s="82" t="str">
        <f t="shared" si="139"/>
        <v>DC</v>
      </c>
      <c r="N1735" s="82" t="s">
        <v>971</v>
      </c>
      <c r="P1735" s="75">
        <f>VLOOKUP(F1735,[1]!REGTEaflewerdatum,4,0)</f>
        <v>41726</v>
      </c>
      <c r="Q1735" s="91" t="str">
        <f t="shared" si="136"/>
        <v>ok</v>
      </c>
      <c r="T1735" s="94">
        <f t="shared" si="137"/>
        <v>41745</v>
      </c>
      <c r="U1735" s="80">
        <f t="shared" si="138"/>
        <v>19</v>
      </c>
      <c r="W1735" s="95">
        <f t="shared" si="140"/>
        <v>41752</v>
      </c>
    </row>
    <row r="1736" spans="1:23" hidden="1" x14ac:dyDescent="0.5">
      <c r="A1736" s="105">
        <v>783651</v>
      </c>
      <c r="B1736" s="63"/>
      <c r="C1736" s="60" t="s">
        <v>15</v>
      </c>
      <c r="D1736" s="61">
        <v>17216</v>
      </c>
      <c r="E1736" s="139">
        <v>13129</v>
      </c>
      <c r="F1736" s="61">
        <v>3661</v>
      </c>
      <c r="G1736" s="63">
        <v>41726</v>
      </c>
      <c r="H1736" s="63">
        <v>41726</v>
      </c>
      <c r="I1736" s="60" t="s">
        <v>1075</v>
      </c>
      <c r="J1736" s="62">
        <v>-51.25</v>
      </c>
      <c r="K1736" s="62">
        <v>-7.18</v>
      </c>
      <c r="L1736" s="64">
        <v>-58.43</v>
      </c>
      <c r="M1736" s="82" t="str">
        <f t="shared" si="139"/>
        <v>DC</v>
      </c>
      <c r="P1736" s="75">
        <f>VLOOKUP(F1736,[1]!REGTEaflewerdatum,4,0)</f>
        <v>41726</v>
      </c>
      <c r="Q1736" s="91" t="str">
        <f t="shared" si="136"/>
        <v>ok</v>
      </c>
      <c r="T1736" s="94">
        <f t="shared" si="137"/>
        <v>41745</v>
      </c>
      <c r="U1736" s="80">
        <f t="shared" si="138"/>
        <v>19</v>
      </c>
      <c r="W1736" s="95">
        <f t="shared" si="140"/>
        <v>19</v>
      </c>
    </row>
    <row r="1737" spans="1:23" hidden="1" x14ac:dyDescent="0.5">
      <c r="A1737" s="105">
        <v>783652</v>
      </c>
      <c r="B1737" s="63">
        <v>41733</v>
      </c>
      <c r="C1737" s="60" t="s">
        <v>10</v>
      </c>
      <c r="D1737" s="61">
        <v>17213</v>
      </c>
      <c r="E1737" s="139">
        <v>13051</v>
      </c>
      <c r="F1737" s="61">
        <v>2946</v>
      </c>
      <c r="G1737" s="63">
        <v>41726</v>
      </c>
      <c r="H1737" s="63">
        <v>41726</v>
      </c>
      <c r="I1737" s="60" t="s">
        <v>1075</v>
      </c>
      <c r="J1737" s="62">
        <v>627.07000000000005</v>
      </c>
      <c r="K1737" s="62">
        <v>87.79</v>
      </c>
      <c r="L1737" s="64">
        <v>714.86</v>
      </c>
      <c r="M1737" s="82" t="str">
        <f t="shared" si="139"/>
        <v>DC</v>
      </c>
      <c r="N1737" s="82" t="s">
        <v>971</v>
      </c>
      <c r="P1737" s="75">
        <f>VLOOKUP(F1737,[1]!REGTEaflewerdatum,4,0)</f>
        <v>41613</v>
      </c>
      <c r="Q1737" s="91">
        <f t="shared" si="136"/>
        <v>41726</v>
      </c>
      <c r="T1737" s="94">
        <f t="shared" si="137"/>
        <v>41745</v>
      </c>
      <c r="U1737" s="80">
        <f t="shared" si="138"/>
        <v>19</v>
      </c>
      <c r="W1737" s="95">
        <f t="shared" si="140"/>
        <v>41752</v>
      </c>
    </row>
    <row r="1738" spans="1:23" hidden="1" x14ac:dyDescent="0.5">
      <c r="A1738" s="105" t="s">
        <v>497</v>
      </c>
      <c r="B1738" s="63"/>
      <c r="C1738" s="60" t="s">
        <v>10</v>
      </c>
      <c r="D1738" s="61">
        <v>17209</v>
      </c>
      <c r="E1738" s="139">
        <v>13118</v>
      </c>
      <c r="F1738" s="61">
        <v>3667</v>
      </c>
      <c r="G1738" s="63">
        <v>41726</v>
      </c>
      <c r="H1738" s="63">
        <v>41726</v>
      </c>
      <c r="I1738" s="60" t="s">
        <v>1118</v>
      </c>
      <c r="J1738" s="62">
        <v>7094</v>
      </c>
      <c r="K1738" s="62">
        <v>0</v>
      </c>
      <c r="L1738" s="64">
        <v>7094</v>
      </c>
      <c r="M1738" s="82" t="str">
        <f t="shared" si="139"/>
        <v>DI</v>
      </c>
      <c r="N1738" s="82" t="s">
        <v>971</v>
      </c>
      <c r="P1738" s="75">
        <f>VLOOKUP(F1738,[1]!REGTEaflewerdatum,4,0)</f>
        <v>41699</v>
      </c>
      <c r="Q1738" s="91">
        <f t="shared" si="136"/>
        <v>41726</v>
      </c>
      <c r="R1738" s="92" t="s">
        <v>327</v>
      </c>
      <c r="S1738" s="93">
        <v>41746</v>
      </c>
      <c r="T1738" s="94">
        <f t="shared" si="137"/>
        <v>41756</v>
      </c>
      <c r="U1738" s="80">
        <f t="shared" si="138"/>
        <v>30</v>
      </c>
      <c r="W1738" s="95">
        <f t="shared" si="140"/>
        <v>30</v>
      </c>
    </row>
    <row r="1739" spans="1:23" x14ac:dyDescent="0.5">
      <c r="A1739" s="105" t="s">
        <v>499</v>
      </c>
      <c r="B1739" s="63">
        <v>41733</v>
      </c>
      <c r="C1739" s="60" t="s">
        <v>10</v>
      </c>
      <c r="D1739" s="61">
        <v>17204</v>
      </c>
      <c r="E1739" s="139">
        <v>13114</v>
      </c>
      <c r="F1739" s="61">
        <v>3666</v>
      </c>
      <c r="G1739" s="63">
        <v>41726</v>
      </c>
      <c r="H1739" s="63">
        <v>41726</v>
      </c>
      <c r="I1739" s="60" t="s">
        <v>1166</v>
      </c>
      <c r="J1739" s="62">
        <v>4190.7</v>
      </c>
      <c r="K1739" s="62">
        <v>204.9</v>
      </c>
      <c r="L1739" s="64">
        <v>4395.6000000000004</v>
      </c>
      <c r="M1739" s="82" t="str">
        <f t="shared" si="139"/>
        <v>DS</v>
      </c>
      <c r="N1739" s="82" t="s">
        <v>971</v>
      </c>
      <c r="P1739" s="75">
        <f>VLOOKUP(F1739,[1]!REGTEaflewerdatum,4,0)</f>
        <v>41726</v>
      </c>
      <c r="Q1739" s="91" t="str">
        <f t="shared" si="136"/>
        <v>ok</v>
      </c>
      <c r="T1739" s="94">
        <f t="shared" si="137"/>
        <v>41756</v>
      </c>
      <c r="U1739" s="80">
        <f t="shared" si="138"/>
        <v>30</v>
      </c>
      <c r="W1739" s="95">
        <f t="shared" si="140"/>
        <v>41763</v>
      </c>
    </row>
    <row r="1740" spans="1:23" hidden="1" x14ac:dyDescent="0.5">
      <c r="A1740" s="105" t="s">
        <v>500</v>
      </c>
      <c r="B1740" s="63"/>
      <c r="C1740" s="60" t="s">
        <v>10</v>
      </c>
      <c r="D1740" s="61">
        <v>17206</v>
      </c>
      <c r="E1740" s="139">
        <v>13022</v>
      </c>
      <c r="F1740" s="61">
        <v>3646</v>
      </c>
      <c r="G1740" s="63">
        <v>41726</v>
      </c>
      <c r="H1740" s="63">
        <v>41726</v>
      </c>
      <c r="I1740" s="60" t="s">
        <v>1163</v>
      </c>
      <c r="J1740" s="62">
        <v>6757.4</v>
      </c>
      <c r="K1740" s="62">
        <v>946.03</v>
      </c>
      <c r="L1740" s="62">
        <v>7703.43</v>
      </c>
      <c r="M1740" s="82" t="str">
        <f t="shared" si="139"/>
        <v>DI</v>
      </c>
      <c r="N1740" s="82" t="s">
        <v>971</v>
      </c>
      <c r="P1740" s="75">
        <f>VLOOKUP(F1740,[1]!REGTEaflewerdatum,4,0)</f>
        <v>41726</v>
      </c>
      <c r="Q1740" s="91" t="str">
        <f t="shared" si="136"/>
        <v>ok</v>
      </c>
      <c r="R1740" s="92" t="s">
        <v>327</v>
      </c>
      <c r="S1740" s="93">
        <v>41766</v>
      </c>
      <c r="T1740" s="94">
        <f t="shared" si="137"/>
        <v>41733</v>
      </c>
      <c r="U1740" s="80">
        <f t="shared" si="138"/>
        <v>7</v>
      </c>
      <c r="W1740" s="95">
        <f t="shared" si="140"/>
        <v>7</v>
      </c>
    </row>
    <row r="1741" spans="1:23" x14ac:dyDescent="0.5">
      <c r="A1741" s="105">
        <v>11924890</v>
      </c>
      <c r="B1741" s="63">
        <v>41733</v>
      </c>
      <c r="C1741" s="60" t="s">
        <v>10</v>
      </c>
      <c r="D1741" s="61">
        <v>17211</v>
      </c>
      <c r="E1741" s="139">
        <v>13101</v>
      </c>
      <c r="F1741" s="61">
        <v>3684</v>
      </c>
      <c r="G1741" s="63">
        <v>41727</v>
      </c>
      <c r="H1741" s="63">
        <v>41727</v>
      </c>
      <c r="I1741" s="60" t="s">
        <v>1113</v>
      </c>
      <c r="J1741" s="62">
        <v>7547.83</v>
      </c>
      <c r="K1741" s="62">
        <v>464.97</v>
      </c>
      <c r="L1741" s="64">
        <v>8012.8</v>
      </c>
      <c r="M1741" s="82" t="str">
        <f t="shared" si="139"/>
        <v>DS</v>
      </c>
      <c r="N1741" s="82" t="s">
        <v>971</v>
      </c>
      <c r="P1741" s="75">
        <f>VLOOKUP(F1741,[1]!REGTEaflewerdatum,4,0)</f>
        <v>41727</v>
      </c>
      <c r="Q1741" s="91" t="str">
        <f t="shared" si="136"/>
        <v>ok</v>
      </c>
      <c r="T1741" s="94">
        <f t="shared" si="137"/>
        <v>41757</v>
      </c>
      <c r="U1741" s="80">
        <f t="shared" si="138"/>
        <v>30</v>
      </c>
      <c r="W1741" s="95">
        <f t="shared" si="140"/>
        <v>41763</v>
      </c>
    </row>
    <row r="1742" spans="1:23" x14ac:dyDescent="0.5">
      <c r="A1742" s="105">
        <v>8170484491</v>
      </c>
      <c r="B1742" s="63">
        <v>41733</v>
      </c>
      <c r="C1742" s="60" t="s">
        <v>10</v>
      </c>
      <c r="D1742" s="61">
        <v>17212</v>
      </c>
      <c r="E1742" s="139">
        <v>13097</v>
      </c>
      <c r="F1742" s="61">
        <v>3685</v>
      </c>
      <c r="G1742" s="63">
        <v>41727</v>
      </c>
      <c r="H1742" s="63">
        <v>41727</v>
      </c>
      <c r="I1742" s="60" t="s">
        <v>26</v>
      </c>
      <c r="J1742" s="62">
        <v>4130.22</v>
      </c>
      <c r="K1742" s="62">
        <v>407.01</v>
      </c>
      <c r="L1742" s="64">
        <v>4537.2299999999996</v>
      </c>
      <c r="M1742" s="82" t="str">
        <f t="shared" si="139"/>
        <v>DS</v>
      </c>
      <c r="N1742" s="82" t="s">
        <v>971</v>
      </c>
      <c r="P1742" s="75">
        <f>VLOOKUP(F1742,[1]!REGTEaflewerdatum,4,0)</f>
        <v>41727</v>
      </c>
      <c r="Q1742" s="91" t="str">
        <f t="shared" si="136"/>
        <v>ok</v>
      </c>
      <c r="T1742" s="94">
        <f t="shared" si="137"/>
        <v>41757</v>
      </c>
      <c r="U1742" s="80">
        <f t="shared" si="138"/>
        <v>30</v>
      </c>
      <c r="W1742" s="95">
        <f t="shared" si="140"/>
        <v>41763</v>
      </c>
    </row>
    <row r="1743" spans="1:23" x14ac:dyDescent="0.5">
      <c r="A1743" s="105" t="s">
        <v>501</v>
      </c>
      <c r="B1743" s="63">
        <v>41733</v>
      </c>
      <c r="C1743" s="60" t="s">
        <v>10</v>
      </c>
      <c r="D1743" s="61">
        <v>17217</v>
      </c>
      <c r="E1743" s="139">
        <v>13126</v>
      </c>
      <c r="F1743" s="61">
        <v>3676</v>
      </c>
      <c r="G1743" s="63">
        <v>41727</v>
      </c>
      <c r="H1743" s="63">
        <v>41727</v>
      </c>
      <c r="I1743" s="60" t="s">
        <v>1177</v>
      </c>
      <c r="J1743" s="62">
        <v>31879.03</v>
      </c>
      <c r="K1743" s="62">
        <v>4463.0600000000004</v>
      </c>
      <c r="L1743" s="64">
        <v>36342.089999999997</v>
      </c>
      <c r="M1743" s="82" t="str">
        <f t="shared" si="139"/>
        <v>DS</v>
      </c>
      <c r="N1743" s="82" t="s">
        <v>971</v>
      </c>
      <c r="P1743" s="75">
        <f>VLOOKUP(F1743,[1]!REGTEaflewerdatum,4,0)</f>
        <v>41729</v>
      </c>
      <c r="Q1743" s="91">
        <f t="shared" si="136"/>
        <v>41727</v>
      </c>
      <c r="T1743" s="94">
        <f t="shared" si="137"/>
        <v>41757</v>
      </c>
      <c r="U1743" s="80">
        <f t="shared" si="138"/>
        <v>30</v>
      </c>
      <c r="W1743" s="95">
        <f t="shared" si="140"/>
        <v>41763</v>
      </c>
    </row>
    <row r="1744" spans="1:23" x14ac:dyDescent="0.5">
      <c r="A1744" s="105">
        <v>1210966936</v>
      </c>
      <c r="B1744" s="63">
        <v>41733</v>
      </c>
      <c r="C1744" s="60" t="s">
        <v>10</v>
      </c>
      <c r="D1744" s="61">
        <v>17248</v>
      </c>
      <c r="E1744" s="139">
        <v>13167</v>
      </c>
      <c r="F1744" s="61">
        <v>3665</v>
      </c>
      <c r="G1744" s="63">
        <v>41729</v>
      </c>
      <c r="H1744" s="63">
        <v>41729</v>
      </c>
      <c r="I1744" s="60" t="s">
        <v>1105</v>
      </c>
      <c r="J1744" s="62">
        <v>100457.14</v>
      </c>
      <c r="K1744" s="62">
        <v>14064</v>
      </c>
      <c r="L1744" s="64">
        <v>114521.14</v>
      </c>
      <c r="M1744" s="82" t="str">
        <f t="shared" si="139"/>
        <v>DS</v>
      </c>
      <c r="N1744" s="82" t="s">
        <v>971</v>
      </c>
      <c r="P1744" s="75">
        <f>VLOOKUP(F1744,[1]!REGTEaflewerdatum,4,0)</f>
        <v>41729</v>
      </c>
      <c r="Q1744" s="91" t="str">
        <f t="shared" si="136"/>
        <v>ok</v>
      </c>
      <c r="T1744" s="94">
        <f t="shared" si="137"/>
        <v>41759</v>
      </c>
      <c r="U1744" s="80">
        <f t="shared" si="138"/>
        <v>30</v>
      </c>
      <c r="W1744" s="95">
        <f t="shared" si="140"/>
        <v>41763</v>
      </c>
    </row>
    <row r="1745" spans="1:23" x14ac:dyDescent="0.5">
      <c r="A1745" s="105">
        <v>1772223</v>
      </c>
      <c r="B1745" s="63">
        <v>41747</v>
      </c>
      <c r="C1745" s="60" t="s">
        <v>10</v>
      </c>
      <c r="D1745" s="61">
        <v>17238</v>
      </c>
      <c r="E1745" s="139">
        <v>13151</v>
      </c>
      <c r="F1745" s="61">
        <v>3700</v>
      </c>
      <c r="G1745" s="63">
        <v>41729</v>
      </c>
      <c r="H1745" s="63">
        <v>41729</v>
      </c>
      <c r="I1745" s="60" t="s">
        <v>1112</v>
      </c>
      <c r="J1745" s="62">
        <v>1089.22</v>
      </c>
      <c r="K1745" s="62">
        <v>152.49</v>
      </c>
      <c r="L1745" s="64">
        <v>1241.71</v>
      </c>
      <c r="M1745" s="82" t="str">
        <f t="shared" si="139"/>
        <v>DS</v>
      </c>
      <c r="N1745" s="82" t="s">
        <v>971</v>
      </c>
      <c r="P1745" s="75">
        <f>VLOOKUP(F1745,[1]!REGTEaflewerdatum,4,0)</f>
        <v>41729</v>
      </c>
      <c r="Q1745" s="91" t="str">
        <f t="shared" si="136"/>
        <v>ok</v>
      </c>
      <c r="T1745" s="94">
        <f t="shared" si="137"/>
        <v>41759</v>
      </c>
      <c r="U1745" s="80">
        <f t="shared" si="138"/>
        <v>30</v>
      </c>
      <c r="W1745" s="95">
        <f t="shared" si="140"/>
        <v>41777</v>
      </c>
    </row>
    <row r="1746" spans="1:23" x14ac:dyDescent="0.5">
      <c r="A1746" s="105">
        <v>346706</v>
      </c>
      <c r="B1746" s="124"/>
      <c r="C1746" s="60" t="s">
        <v>10</v>
      </c>
      <c r="D1746" s="61">
        <v>17237</v>
      </c>
      <c r="E1746" s="139">
        <v>13158</v>
      </c>
      <c r="F1746" s="61">
        <v>3511</v>
      </c>
      <c r="G1746" s="63">
        <v>41729</v>
      </c>
      <c r="H1746" s="63">
        <v>41729</v>
      </c>
      <c r="I1746" s="60" t="s">
        <v>1114</v>
      </c>
      <c r="J1746" s="62">
        <v>261.18</v>
      </c>
      <c r="K1746" s="62">
        <v>18.3</v>
      </c>
      <c r="L1746" s="64">
        <v>279.48</v>
      </c>
      <c r="M1746" s="82" t="str">
        <f t="shared" si="139"/>
        <v>DS</v>
      </c>
      <c r="N1746" s="82" t="s">
        <v>971</v>
      </c>
      <c r="P1746" s="75">
        <f>VLOOKUP(F1746,[1]!REGTEaflewerdatum,4,0)</f>
        <v>41704</v>
      </c>
      <c r="Q1746" s="91">
        <f t="shared" si="136"/>
        <v>41729</v>
      </c>
      <c r="T1746" s="94">
        <f t="shared" si="137"/>
        <v>41759</v>
      </c>
      <c r="U1746" s="80">
        <f t="shared" si="138"/>
        <v>30</v>
      </c>
      <c r="W1746" s="95">
        <f t="shared" si="140"/>
        <v>30</v>
      </c>
    </row>
    <row r="1747" spans="1:23" hidden="1" x14ac:dyDescent="0.5">
      <c r="A1747" s="105">
        <v>492422</v>
      </c>
      <c r="B1747" s="63">
        <v>41719</v>
      </c>
      <c r="C1747" s="60" t="s">
        <v>10</v>
      </c>
      <c r="D1747" s="61">
        <v>17256</v>
      </c>
      <c r="E1747" s="139">
        <v>13178</v>
      </c>
      <c r="F1747" s="61">
        <v>3586</v>
      </c>
      <c r="G1747" s="63">
        <v>41729</v>
      </c>
      <c r="H1747" s="63">
        <v>41729</v>
      </c>
      <c r="I1747" s="60" t="s">
        <v>1075</v>
      </c>
      <c r="J1747" s="62">
        <v>2000</v>
      </c>
      <c r="K1747" s="62">
        <v>280</v>
      </c>
      <c r="L1747" s="64">
        <v>2280</v>
      </c>
      <c r="M1747" s="82" t="str">
        <f t="shared" si="139"/>
        <v>DC</v>
      </c>
      <c r="N1747" s="82" t="s">
        <v>971</v>
      </c>
      <c r="P1747" s="75">
        <f>VLOOKUP(F1747,[1]!REGTEaflewerdatum,4,0)</f>
        <v>41708</v>
      </c>
      <c r="Q1747" s="91">
        <f t="shared" si="136"/>
        <v>41729</v>
      </c>
      <c r="T1747" s="94">
        <f t="shared" si="137"/>
        <v>41748</v>
      </c>
      <c r="U1747" s="80">
        <f t="shared" si="138"/>
        <v>19</v>
      </c>
      <c r="W1747" s="95">
        <f t="shared" si="140"/>
        <v>41738</v>
      </c>
    </row>
    <row r="1748" spans="1:23" x14ac:dyDescent="0.5">
      <c r="A1748" s="105">
        <v>6039416872</v>
      </c>
      <c r="B1748" s="63">
        <v>41733</v>
      </c>
      <c r="C1748" s="60" t="s">
        <v>10</v>
      </c>
      <c r="D1748" s="61">
        <v>17222</v>
      </c>
      <c r="E1748" s="139">
        <v>13137</v>
      </c>
      <c r="F1748" s="61">
        <v>3512</v>
      </c>
      <c r="G1748" s="63">
        <v>41729</v>
      </c>
      <c r="H1748" s="63">
        <v>41729</v>
      </c>
      <c r="I1748" s="60" t="s">
        <v>1109</v>
      </c>
      <c r="J1748" s="62">
        <v>183.44</v>
      </c>
      <c r="K1748" s="62">
        <v>13</v>
      </c>
      <c r="L1748" s="64">
        <v>196.44</v>
      </c>
      <c r="M1748" s="82" t="str">
        <f t="shared" si="139"/>
        <v>DS</v>
      </c>
      <c r="N1748" s="82" t="s">
        <v>971</v>
      </c>
      <c r="P1748" s="75">
        <f>VLOOKUP(F1748,[1]!REGTEaflewerdatum,4,0)</f>
        <v>41704</v>
      </c>
      <c r="Q1748" s="91">
        <f t="shared" si="136"/>
        <v>41729</v>
      </c>
      <c r="T1748" s="94">
        <f t="shared" si="137"/>
        <v>41759</v>
      </c>
      <c r="U1748" s="80">
        <f t="shared" si="138"/>
        <v>30</v>
      </c>
      <c r="W1748" s="95">
        <f t="shared" si="140"/>
        <v>41763</v>
      </c>
    </row>
    <row r="1749" spans="1:23" x14ac:dyDescent="0.5">
      <c r="A1749" s="105">
        <v>71923</v>
      </c>
      <c r="B1749" s="63">
        <v>41733</v>
      </c>
      <c r="C1749" s="60" t="s">
        <v>10</v>
      </c>
      <c r="D1749" s="61">
        <v>17245</v>
      </c>
      <c r="E1749" s="139"/>
      <c r="F1749" s="61">
        <v>3706</v>
      </c>
      <c r="G1749" s="63">
        <v>41729</v>
      </c>
      <c r="H1749" s="63">
        <v>41727</v>
      </c>
      <c r="I1749" s="60" t="s">
        <v>1116</v>
      </c>
      <c r="J1749" s="62">
        <v>345.6</v>
      </c>
      <c r="K1749" s="62">
        <v>12.1</v>
      </c>
      <c r="L1749" s="64">
        <v>357.7</v>
      </c>
      <c r="M1749" s="82" t="str">
        <f t="shared" si="139"/>
        <v>DS</v>
      </c>
      <c r="N1749" s="82" t="s">
        <v>971</v>
      </c>
      <c r="P1749" s="75">
        <f>VLOOKUP(F1749,[1]!REGTEaflewerdatum,4,0)</f>
        <v>0</v>
      </c>
      <c r="Q1749" s="91">
        <f t="shared" si="136"/>
        <v>41729</v>
      </c>
      <c r="T1749" s="94">
        <f t="shared" si="137"/>
        <v>41759</v>
      </c>
      <c r="U1749" s="80">
        <f t="shared" si="138"/>
        <v>30</v>
      </c>
      <c r="W1749" s="95">
        <f t="shared" si="140"/>
        <v>41763</v>
      </c>
    </row>
    <row r="1750" spans="1:23" x14ac:dyDescent="0.5">
      <c r="A1750" s="105">
        <v>72045</v>
      </c>
      <c r="B1750" s="63">
        <v>41733</v>
      </c>
      <c r="C1750" s="60" t="s">
        <v>10</v>
      </c>
      <c r="D1750" s="61">
        <v>17244</v>
      </c>
      <c r="E1750" s="139"/>
      <c r="F1750" s="61">
        <v>3706</v>
      </c>
      <c r="G1750" s="63">
        <v>41729</v>
      </c>
      <c r="H1750" s="63">
        <v>41729</v>
      </c>
      <c r="I1750" s="60" t="s">
        <v>1116</v>
      </c>
      <c r="J1750" s="62">
        <v>432</v>
      </c>
      <c r="K1750" s="62">
        <v>12.1</v>
      </c>
      <c r="L1750" s="64">
        <v>444.1</v>
      </c>
      <c r="M1750" s="82" t="str">
        <f t="shared" si="139"/>
        <v>DS</v>
      </c>
      <c r="N1750" s="82" t="s">
        <v>971</v>
      </c>
      <c r="P1750" s="75">
        <f>VLOOKUP(F1750,[1]!REGTEaflewerdatum,4,0)</f>
        <v>0</v>
      </c>
      <c r="Q1750" s="91">
        <f t="shared" si="136"/>
        <v>41729</v>
      </c>
      <c r="T1750" s="94">
        <f t="shared" si="137"/>
        <v>41759</v>
      </c>
      <c r="U1750" s="80">
        <f t="shared" si="138"/>
        <v>30</v>
      </c>
      <c r="W1750" s="95">
        <f t="shared" si="140"/>
        <v>41763</v>
      </c>
    </row>
    <row r="1751" spans="1:23" hidden="1" x14ac:dyDescent="0.5">
      <c r="A1751" s="105">
        <v>784883</v>
      </c>
      <c r="B1751" s="63">
        <v>41733</v>
      </c>
      <c r="C1751" s="60" t="s">
        <v>10</v>
      </c>
      <c r="D1751" s="61">
        <v>17221</v>
      </c>
      <c r="E1751" s="139">
        <v>11791</v>
      </c>
      <c r="F1751" s="61">
        <v>3272</v>
      </c>
      <c r="G1751" s="63">
        <v>41729</v>
      </c>
      <c r="H1751" s="63">
        <v>41728</v>
      </c>
      <c r="I1751" s="60" t="s">
        <v>1075</v>
      </c>
      <c r="J1751" s="62">
        <v>1918.56</v>
      </c>
      <c r="K1751" s="62">
        <v>268.60000000000002</v>
      </c>
      <c r="L1751" s="64">
        <v>2187.16</v>
      </c>
      <c r="M1751" s="82" t="str">
        <f t="shared" si="139"/>
        <v>DC</v>
      </c>
      <c r="N1751" s="82" t="s">
        <v>971</v>
      </c>
      <c r="P1751" s="75">
        <f>VLOOKUP(F1751,[1]!REGTEaflewerdatum,4,0)</f>
        <v>41729</v>
      </c>
      <c r="Q1751" s="91" t="str">
        <f t="shared" si="136"/>
        <v>ok</v>
      </c>
      <c r="T1751" s="94">
        <f t="shared" si="137"/>
        <v>41748</v>
      </c>
      <c r="U1751" s="80">
        <f t="shared" si="138"/>
        <v>19</v>
      </c>
      <c r="W1751" s="95">
        <f t="shared" si="140"/>
        <v>41752</v>
      </c>
    </row>
    <row r="1752" spans="1:23" hidden="1" x14ac:dyDescent="0.5">
      <c r="A1752" s="105">
        <v>784884</v>
      </c>
      <c r="B1752" s="63">
        <v>41733</v>
      </c>
      <c r="C1752" s="60" t="s">
        <v>10</v>
      </c>
      <c r="D1752" s="61">
        <v>17225</v>
      </c>
      <c r="E1752" s="139">
        <v>12781</v>
      </c>
      <c r="F1752" s="61">
        <v>3572</v>
      </c>
      <c r="G1752" s="63">
        <v>41729</v>
      </c>
      <c r="H1752" s="63">
        <v>41728</v>
      </c>
      <c r="I1752" s="60" t="s">
        <v>1075</v>
      </c>
      <c r="J1752" s="62">
        <v>48241.82</v>
      </c>
      <c r="K1752" s="62">
        <v>6549.74</v>
      </c>
      <c r="L1752" s="64">
        <v>54791.56</v>
      </c>
      <c r="M1752" s="82" t="str">
        <f t="shared" si="139"/>
        <v>DC</v>
      </c>
      <c r="N1752" s="82" t="s">
        <v>971</v>
      </c>
      <c r="P1752" s="75">
        <f>VLOOKUP(F1752,[1]!REGTEaflewerdatum,4,0)</f>
        <v>41729</v>
      </c>
      <c r="Q1752" s="91" t="str">
        <f t="shared" si="136"/>
        <v>ok</v>
      </c>
      <c r="T1752" s="94">
        <f t="shared" si="137"/>
        <v>41748</v>
      </c>
      <c r="U1752" s="80">
        <f t="shared" si="138"/>
        <v>19</v>
      </c>
      <c r="W1752" s="95">
        <f t="shared" si="140"/>
        <v>41752</v>
      </c>
    </row>
    <row r="1753" spans="1:23" hidden="1" x14ac:dyDescent="0.5">
      <c r="A1753" s="105">
        <v>784884</v>
      </c>
      <c r="B1753" s="63"/>
      <c r="C1753" s="60" t="s">
        <v>15</v>
      </c>
      <c r="D1753" s="61">
        <v>17247</v>
      </c>
      <c r="E1753" s="139">
        <v>13170</v>
      </c>
      <c r="F1753" s="61">
        <v>3572</v>
      </c>
      <c r="G1753" s="63">
        <v>41729</v>
      </c>
      <c r="H1753" s="63">
        <v>41728</v>
      </c>
      <c r="I1753" s="60" t="s">
        <v>1075</v>
      </c>
      <c r="J1753" s="62">
        <v>-252.42</v>
      </c>
      <c r="K1753" s="62">
        <v>-35.340000000000003</v>
      </c>
      <c r="L1753" s="64">
        <v>-287.76</v>
      </c>
      <c r="M1753" s="82" t="str">
        <f t="shared" si="139"/>
        <v>DC</v>
      </c>
      <c r="P1753" s="75">
        <f>VLOOKUP(F1753,[1]!REGTEaflewerdatum,4,0)</f>
        <v>41729</v>
      </c>
      <c r="Q1753" s="91" t="str">
        <f t="shared" si="136"/>
        <v>ok</v>
      </c>
      <c r="T1753" s="94">
        <f t="shared" si="137"/>
        <v>41748</v>
      </c>
      <c r="U1753" s="80">
        <f t="shared" si="138"/>
        <v>19</v>
      </c>
      <c r="W1753" s="95">
        <f t="shared" si="140"/>
        <v>19</v>
      </c>
    </row>
    <row r="1754" spans="1:23" hidden="1" x14ac:dyDescent="0.5">
      <c r="A1754" s="105">
        <v>784885</v>
      </c>
      <c r="B1754" s="63">
        <v>41733</v>
      </c>
      <c r="C1754" s="60" t="s">
        <v>10</v>
      </c>
      <c r="D1754" s="61">
        <v>17219</v>
      </c>
      <c r="E1754" s="139">
        <v>13136</v>
      </c>
      <c r="F1754" s="61">
        <v>3678</v>
      </c>
      <c r="G1754" s="63">
        <v>41729</v>
      </c>
      <c r="H1754" s="63">
        <v>41728</v>
      </c>
      <c r="I1754" s="60" t="s">
        <v>1075</v>
      </c>
      <c r="J1754" s="62">
        <v>14015.22</v>
      </c>
      <c r="K1754" s="62">
        <v>501.81</v>
      </c>
      <c r="L1754" s="64">
        <v>14517.03</v>
      </c>
      <c r="M1754" s="82" t="str">
        <f t="shared" si="139"/>
        <v>DC</v>
      </c>
      <c r="N1754" s="82" t="s">
        <v>971</v>
      </c>
      <c r="P1754" s="75">
        <f>VLOOKUP(F1754,[1]!REGTEaflewerdatum,4,0)</f>
        <v>41729</v>
      </c>
      <c r="Q1754" s="91" t="str">
        <f t="shared" si="136"/>
        <v>ok</v>
      </c>
      <c r="T1754" s="94">
        <f t="shared" si="137"/>
        <v>41748</v>
      </c>
      <c r="U1754" s="80">
        <f t="shared" si="138"/>
        <v>19</v>
      </c>
      <c r="W1754" s="95">
        <f t="shared" si="140"/>
        <v>41752</v>
      </c>
    </row>
    <row r="1755" spans="1:23" hidden="1" x14ac:dyDescent="0.5">
      <c r="A1755" s="105">
        <v>784886</v>
      </c>
      <c r="B1755" s="63">
        <v>41733</v>
      </c>
      <c r="C1755" s="60" t="s">
        <v>10</v>
      </c>
      <c r="D1755" s="61">
        <v>17220</v>
      </c>
      <c r="E1755" s="139">
        <v>13084</v>
      </c>
      <c r="F1755" s="61">
        <v>3677</v>
      </c>
      <c r="G1755" s="63">
        <v>41729</v>
      </c>
      <c r="H1755" s="63">
        <v>41728</v>
      </c>
      <c r="I1755" s="60" t="s">
        <v>1075</v>
      </c>
      <c r="J1755" s="62">
        <v>7957.14</v>
      </c>
      <c r="K1755" s="62">
        <v>1114.01</v>
      </c>
      <c r="L1755" s="64">
        <v>9071.15</v>
      </c>
      <c r="M1755" s="82" t="str">
        <f t="shared" si="139"/>
        <v>DC</v>
      </c>
      <c r="N1755" s="82" t="s">
        <v>971</v>
      </c>
      <c r="P1755" s="75">
        <f>VLOOKUP(F1755,[1]!REGTEaflewerdatum,4,0)</f>
        <v>41729</v>
      </c>
      <c r="Q1755" s="91" t="str">
        <f t="shared" si="136"/>
        <v>ok</v>
      </c>
      <c r="T1755" s="94">
        <f t="shared" si="137"/>
        <v>41748</v>
      </c>
      <c r="U1755" s="80">
        <f t="shared" si="138"/>
        <v>19</v>
      </c>
      <c r="W1755" s="95">
        <f t="shared" si="140"/>
        <v>41752</v>
      </c>
    </row>
    <row r="1756" spans="1:23" hidden="1" x14ac:dyDescent="0.5">
      <c r="A1756" s="105">
        <v>784887</v>
      </c>
      <c r="B1756" s="63">
        <v>41733</v>
      </c>
      <c r="C1756" s="60" t="s">
        <v>10</v>
      </c>
      <c r="D1756" s="61">
        <v>17224</v>
      </c>
      <c r="E1756" s="139">
        <v>13091</v>
      </c>
      <c r="F1756" s="61">
        <v>3680</v>
      </c>
      <c r="G1756" s="63">
        <v>41729</v>
      </c>
      <c r="H1756" s="63">
        <v>41728</v>
      </c>
      <c r="I1756" s="60" t="s">
        <v>1075</v>
      </c>
      <c r="J1756" s="62">
        <v>148750.97</v>
      </c>
      <c r="K1756" s="62">
        <v>16095.87</v>
      </c>
      <c r="L1756" s="64">
        <v>164846.84</v>
      </c>
      <c r="M1756" s="82" t="str">
        <f t="shared" si="139"/>
        <v>DC</v>
      </c>
      <c r="N1756" s="82" t="s">
        <v>971</v>
      </c>
      <c r="P1756" s="75">
        <f>VLOOKUP(F1756,[1]!REGTEaflewerdatum,4,0)</f>
        <v>41729</v>
      </c>
      <c r="Q1756" s="91" t="str">
        <f t="shared" si="136"/>
        <v>ok</v>
      </c>
      <c r="T1756" s="94">
        <f t="shared" si="137"/>
        <v>41748</v>
      </c>
      <c r="U1756" s="80">
        <f t="shared" si="138"/>
        <v>19</v>
      </c>
      <c r="W1756" s="95">
        <f t="shared" si="140"/>
        <v>41752</v>
      </c>
    </row>
    <row r="1757" spans="1:23" hidden="1" x14ac:dyDescent="0.5">
      <c r="A1757" s="105">
        <v>784887</v>
      </c>
      <c r="B1757" s="63"/>
      <c r="C1757" s="60" t="s">
        <v>15</v>
      </c>
      <c r="D1757" s="61">
        <v>17234</v>
      </c>
      <c r="E1757" s="139">
        <v>13154</v>
      </c>
      <c r="F1757" s="61">
        <v>3680</v>
      </c>
      <c r="G1757" s="63">
        <v>41729</v>
      </c>
      <c r="H1757" s="63">
        <v>41728</v>
      </c>
      <c r="I1757" s="60" t="s">
        <v>1075</v>
      </c>
      <c r="J1757" s="62">
        <v>-5118.8500000000004</v>
      </c>
      <c r="K1757" s="62">
        <v>0</v>
      </c>
      <c r="L1757" s="64">
        <v>-5118.8500000000004</v>
      </c>
      <c r="M1757" s="82" t="str">
        <f t="shared" si="139"/>
        <v>DC</v>
      </c>
      <c r="P1757" s="75">
        <f>VLOOKUP(F1757,[1]!REGTEaflewerdatum,4,0)</f>
        <v>41729</v>
      </c>
      <c r="Q1757" s="91" t="str">
        <f t="shared" si="136"/>
        <v>ok</v>
      </c>
      <c r="T1757" s="94">
        <f t="shared" si="137"/>
        <v>41748</v>
      </c>
      <c r="U1757" s="80">
        <f t="shared" si="138"/>
        <v>19</v>
      </c>
      <c r="W1757" s="95">
        <f t="shared" si="140"/>
        <v>19</v>
      </c>
    </row>
    <row r="1758" spans="1:23" hidden="1" x14ac:dyDescent="0.5">
      <c r="A1758" s="105">
        <v>785043</v>
      </c>
      <c r="B1758" s="63">
        <v>41733</v>
      </c>
      <c r="C1758" s="60" t="s">
        <v>10</v>
      </c>
      <c r="D1758" s="61">
        <v>17226</v>
      </c>
      <c r="E1758" s="139">
        <v>13140</v>
      </c>
      <c r="F1758" s="61">
        <v>3572</v>
      </c>
      <c r="G1758" s="63">
        <v>41729</v>
      </c>
      <c r="H1758" s="63">
        <v>41728</v>
      </c>
      <c r="I1758" s="60" t="s">
        <v>1075</v>
      </c>
      <c r="J1758" s="62">
        <v>8619.76</v>
      </c>
      <c r="K1758" s="62">
        <v>960.07</v>
      </c>
      <c r="L1758" s="64">
        <v>9579.83</v>
      </c>
      <c r="M1758" s="82" t="str">
        <f t="shared" si="139"/>
        <v>DC</v>
      </c>
      <c r="N1758" s="82" t="s">
        <v>971</v>
      </c>
      <c r="P1758" s="75">
        <f>VLOOKUP(F1758,[1]!REGTEaflewerdatum,4,0)</f>
        <v>41729</v>
      </c>
      <c r="Q1758" s="91" t="str">
        <f t="shared" si="136"/>
        <v>ok</v>
      </c>
      <c r="T1758" s="94">
        <f t="shared" si="137"/>
        <v>41748</v>
      </c>
      <c r="U1758" s="80">
        <f t="shared" si="138"/>
        <v>19</v>
      </c>
      <c r="W1758" s="95">
        <f t="shared" si="140"/>
        <v>41752</v>
      </c>
    </row>
    <row r="1759" spans="1:23" hidden="1" x14ac:dyDescent="0.5">
      <c r="A1759" s="105">
        <v>785043</v>
      </c>
      <c r="B1759" s="63"/>
      <c r="C1759" s="60" t="s">
        <v>15</v>
      </c>
      <c r="D1759" s="61">
        <v>17246</v>
      </c>
      <c r="E1759" s="139">
        <v>13164</v>
      </c>
      <c r="F1759" s="61">
        <v>3572</v>
      </c>
      <c r="G1759" s="63">
        <v>41729</v>
      </c>
      <c r="H1759" s="63">
        <v>41728</v>
      </c>
      <c r="I1759" s="60" t="s">
        <v>1075</v>
      </c>
      <c r="J1759" s="62">
        <v>-259.73</v>
      </c>
      <c r="K1759" s="62">
        <v>-36.36</v>
      </c>
      <c r="L1759" s="64">
        <v>-296.08999999999997</v>
      </c>
      <c r="M1759" s="82" t="str">
        <f t="shared" si="139"/>
        <v>DC</v>
      </c>
      <c r="P1759" s="75">
        <f>VLOOKUP(F1759,[1]!REGTEaflewerdatum,4,0)</f>
        <v>41729</v>
      </c>
      <c r="Q1759" s="91" t="str">
        <f t="shared" si="136"/>
        <v>ok</v>
      </c>
      <c r="T1759" s="94">
        <f t="shared" si="137"/>
        <v>41748</v>
      </c>
      <c r="U1759" s="80">
        <f t="shared" si="138"/>
        <v>19</v>
      </c>
      <c r="W1759" s="95">
        <f t="shared" si="140"/>
        <v>19</v>
      </c>
    </row>
    <row r="1760" spans="1:23" hidden="1" x14ac:dyDescent="0.5">
      <c r="A1760" s="105">
        <v>785044</v>
      </c>
      <c r="B1760" s="63">
        <v>41733</v>
      </c>
      <c r="C1760" s="60" t="s">
        <v>10</v>
      </c>
      <c r="D1760" s="61">
        <v>17227</v>
      </c>
      <c r="E1760" s="139">
        <v>13141</v>
      </c>
      <c r="F1760" s="61">
        <v>3671</v>
      </c>
      <c r="G1760" s="63">
        <v>41729</v>
      </c>
      <c r="H1760" s="63">
        <v>41728</v>
      </c>
      <c r="I1760" s="60" t="s">
        <v>1075</v>
      </c>
      <c r="J1760" s="62">
        <v>31836.799999999999</v>
      </c>
      <c r="K1760" s="62">
        <v>4457.1499999999996</v>
      </c>
      <c r="L1760" s="64">
        <v>36293.949999999997</v>
      </c>
      <c r="M1760" s="82" t="str">
        <f t="shared" si="139"/>
        <v>DC</v>
      </c>
      <c r="N1760" s="82" t="s">
        <v>971</v>
      </c>
      <c r="P1760" s="75">
        <f>VLOOKUP(F1760,[1]!REGTEaflewerdatum,4,0)</f>
        <v>41729</v>
      </c>
      <c r="Q1760" s="91" t="str">
        <f t="shared" si="136"/>
        <v>ok</v>
      </c>
      <c r="T1760" s="94">
        <f t="shared" si="137"/>
        <v>41748</v>
      </c>
      <c r="U1760" s="80">
        <f t="shared" si="138"/>
        <v>19</v>
      </c>
      <c r="W1760" s="95">
        <f t="shared" si="140"/>
        <v>41752</v>
      </c>
    </row>
    <row r="1761" spans="1:23" hidden="1" x14ac:dyDescent="0.5">
      <c r="A1761" s="105">
        <v>785045</v>
      </c>
      <c r="B1761" s="63">
        <v>41733</v>
      </c>
      <c r="C1761" s="60" t="s">
        <v>10</v>
      </c>
      <c r="D1761" s="61">
        <v>17228</v>
      </c>
      <c r="E1761" s="139">
        <v>13142</v>
      </c>
      <c r="F1761" s="61">
        <v>3622</v>
      </c>
      <c r="G1761" s="63">
        <v>41729</v>
      </c>
      <c r="H1761" s="63">
        <v>41728</v>
      </c>
      <c r="I1761" s="60" t="s">
        <v>1075</v>
      </c>
      <c r="J1761" s="62">
        <v>29589</v>
      </c>
      <c r="K1761" s="62">
        <v>4142.46</v>
      </c>
      <c r="L1761" s="64">
        <v>33731.46</v>
      </c>
      <c r="M1761" s="82" t="str">
        <f t="shared" si="139"/>
        <v>DC</v>
      </c>
      <c r="N1761" s="82" t="s">
        <v>971</v>
      </c>
      <c r="P1761" s="75">
        <f>VLOOKUP(F1761,[1]!REGTEaflewerdatum,4,0)</f>
        <v>41722</v>
      </c>
      <c r="Q1761" s="91">
        <f t="shared" si="136"/>
        <v>41729</v>
      </c>
      <c r="T1761" s="94">
        <f t="shared" si="137"/>
        <v>41748</v>
      </c>
      <c r="U1761" s="80">
        <f t="shared" si="138"/>
        <v>19</v>
      </c>
      <c r="W1761" s="95">
        <f t="shared" si="140"/>
        <v>41752</v>
      </c>
    </row>
    <row r="1762" spans="1:23" hidden="1" x14ac:dyDescent="0.5">
      <c r="A1762" s="105">
        <v>785046</v>
      </c>
      <c r="B1762" s="63">
        <v>41733</v>
      </c>
      <c r="C1762" s="60" t="s">
        <v>10</v>
      </c>
      <c r="D1762" s="61">
        <v>17229</v>
      </c>
      <c r="E1762" s="139">
        <v>13076</v>
      </c>
      <c r="F1762" s="61">
        <v>3668</v>
      </c>
      <c r="G1762" s="63">
        <v>41729</v>
      </c>
      <c r="H1762" s="63">
        <v>41728</v>
      </c>
      <c r="I1762" s="60" t="s">
        <v>1075</v>
      </c>
      <c r="J1762" s="62">
        <v>31856.31</v>
      </c>
      <c r="K1762" s="62">
        <v>3657.22</v>
      </c>
      <c r="L1762" s="64">
        <v>35513.53</v>
      </c>
      <c r="M1762" s="82" t="str">
        <f t="shared" si="139"/>
        <v>DC</v>
      </c>
      <c r="N1762" s="82" t="s">
        <v>971</v>
      </c>
      <c r="P1762" s="75">
        <f>VLOOKUP(F1762,[1]!REGTEaflewerdatum,4,0)</f>
        <v>41729</v>
      </c>
      <c r="Q1762" s="91" t="str">
        <f t="shared" si="136"/>
        <v>ok</v>
      </c>
      <c r="T1762" s="94">
        <f t="shared" si="137"/>
        <v>41748</v>
      </c>
      <c r="U1762" s="80">
        <f t="shared" si="138"/>
        <v>19</v>
      </c>
      <c r="W1762" s="95">
        <f t="shared" si="140"/>
        <v>41752</v>
      </c>
    </row>
    <row r="1763" spans="1:23" hidden="1" x14ac:dyDescent="0.5">
      <c r="A1763" s="105">
        <v>785046</v>
      </c>
      <c r="B1763" s="63"/>
      <c r="C1763" s="60" t="s">
        <v>15</v>
      </c>
      <c r="D1763" s="61">
        <v>17235</v>
      </c>
      <c r="E1763" s="139">
        <v>13156</v>
      </c>
      <c r="F1763" s="61">
        <v>3668</v>
      </c>
      <c r="G1763" s="63">
        <v>41729</v>
      </c>
      <c r="H1763" s="63">
        <v>41728</v>
      </c>
      <c r="I1763" s="60" t="s">
        <v>1075</v>
      </c>
      <c r="J1763" s="62">
        <v>-335.7</v>
      </c>
      <c r="K1763" s="62">
        <v>-47</v>
      </c>
      <c r="L1763" s="64">
        <v>-382.7</v>
      </c>
      <c r="M1763" s="82" t="str">
        <f t="shared" si="139"/>
        <v>DC</v>
      </c>
      <c r="P1763" s="75">
        <f>VLOOKUP(F1763,[1]!REGTEaflewerdatum,4,0)</f>
        <v>41729</v>
      </c>
      <c r="Q1763" s="91" t="str">
        <f t="shared" si="136"/>
        <v>ok</v>
      </c>
      <c r="T1763" s="94">
        <f t="shared" si="137"/>
        <v>41748</v>
      </c>
      <c r="U1763" s="80">
        <f t="shared" si="138"/>
        <v>19</v>
      </c>
      <c r="W1763" s="95">
        <f t="shared" si="140"/>
        <v>19</v>
      </c>
    </row>
    <row r="1764" spans="1:23" hidden="1" x14ac:dyDescent="0.5">
      <c r="A1764" s="105">
        <v>785047</v>
      </c>
      <c r="B1764" s="63">
        <v>41733</v>
      </c>
      <c r="C1764" s="60" t="s">
        <v>10</v>
      </c>
      <c r="D1764" s="61">
        <v>17230</v>
      </c>
      <c r="E1764" s="139">
        <v>13078</v>
      </c>
      <c r="F1764" s="61">
        <v>3669</v>
      </c>
      <c r="G1764" s="63">
        <v>41729</v>
      </c>
      <c r="H1764" s="63">
        <v>41728</v>
      </c>
      <c r="I1764" s="60" t="s">
        <v>1075</v>
      </c>
      <c r="J1764" s="62">
        <v>722.65</v>
      </c>
      <c r="K1764" s="62">
        <v>0</v>
      </c>
      <c r="L1764" s="64">
        <v>722.65</v>
      </c>
      <c r="M1764" s="82" t="str">
        <f t="shared" si="139"/>
        <v>DC</v>
      </c>
      <c r="N1764" s="82" t="s">
        <v>971</v>
      </c>
      <c r="P1764" s="75">
        <f>VLOOKUP(F1764,[1]!REGTEaflewerdatum,4,0)</f>
        <v>41729</v>
      </c>
      <c r="Q1764" s="91" t="str">
        <f t="shared" si="136"/>
        <v>ok</v>
      </c>
      <c r="T1764" s="94">
        <f t="shared" si="137"/>
        <v>41748</v>
      </c>
      <c r="U1764" s="80">
        <f t="shared" si="138"/>
        <v>19</v>
      </c>
      <c r="W1764" s="95">
        <f t="shared" si="140"/>
        <v>41752</v>
      </c>
    </row>
    <row r="1765" spans="1:23" hidden="1" x14ac:dyDescent="0.5">
      <c r="A1765" s="105">
        <v>785048</v>
      </c>
      <c r="B1765" s="63">
        <v>41733</v>
      </c>
      <c r="C1765" s="60" t="s">
        <v>10</v>
      </c>
      <c r="D1765" s="61">
        <v>17231</v>
      </c>
      <c r="E1765" s="139">
        <v>13143</v>
      </c>
      <c r="F1765" s="61">
        <v>3668</v>
      </c>
      <c r="G1765" s="63">
        <v>41729</v>
      </c>
      <c r="H1765" s="63">
        <v>41728</v>
      </c>
      <c r="I1765" s="60" t="s">
        <v>1075</v>
      </c>
      <c r="J1765" s="62">
        <v>9488.59</v>
      </c>
      <c r="K1765" s="62">
        <v>674.57</v>
      </c>
      <c r="L1765" s="64">
        <v>10163.16</v>
      </c>
      <c r="M1765" s="82" t="str">
        <f t="shared" si="139"/>
        <v>DC</v>
      </c>
      <c r="N1765" s="82" t="s">
        <v>971</v>
      </c>
      <c r="P1765" s="75">
        <f>VLOOKUP(F1765,[1]!REGTEaflewerdatum,4,0)</f>
        <v>41729</v>
      </c>
      <c r="Q1765" s="91" t="str">
        <f t="shared" si="136"/>
        <v>ok</v>
      </c>
      <c r="T1765" s="94">
        <f t="shared" si="137"/>
        <v>41748</v>
      </c>
      <c r="U1765" s="80">
        <f t="shared" si="138"/>
        <v>19</v>
      </c>
      <c r="W1765" s="95">
        <f t="shared" si="140"/>
        <v>41752</v>
      </c>
    </row>
    <row r="1766" spans="1:23" hidden="1" x14ac:dyDescent="0.5">
      <c r="A1766" s="105">
        <v>785049</v>
      </c>
      <c r="B1766" s="63">
        <v>41733</v>
      </c>
      <c r="C1766" s="60" t="s">
        <v>10</v>
      </c>
      <c r="D1766" s="61">
        <v>17232</v>
      </c>
      <c r="E1766" s="139">
        <v>13144</v>
      </c>
      <c r="F1766" s="61">
        <v>3669</v>
      </c>
      <c r="G1766" s="63">
        <v>41729</v>
      </c>
      <c r="H1766" s="63">
        <v>41728</v>
      </c>
      <c r="I1766" s="60" t="s">
        <v>1075</v>
      </c>
      <c r="J1766" s="62">
        <v>6327.14</v>
      </c>
      <c r="K1766" s="62">
        <v>0</v>
      </c>
      <c r="L1766" s="64">
        <v>6327.14</v>
      </c>
      <c r="M1766" s="82" t="str">
        <f t="shared" si="139"/>
        <v>DC</v>
      </c>
      <c r="N1766" s="82" t="s">
        <v>971</v>
      </c>
      <c r="P1766" s="75">
        <f>VLOOKUP(F1766,[1]!REGTEaflewerdatum,4,0)</f>
        <v>41729</v>
      </c>
      <c r="Q1766" s="91" t="str">
        <f t="shared" si="136"/>
        <v>ok</v>
      </c>
      <c r="T1766" s="94">
        <f t="shared" si="137"/>
        <v>41748</v>
      </c>
      <c r="U1766" s="80">
        <f t="shared" si="138"/>
        <v>19</v>
      </c>
      <c r="W1766" s="95">
        <f t="shared" si="140"/>
        <v>41752</v>
      </c>
    </row>
    <row r="1767" spans="1:23" hidden="1" x14ac:dyDescent="0.5">
      <c r="A1767" s="105">
        <v>785050</v>
      </c>
      <c r="B1767" s="63">
        <v>41733</v>
      </c>
      <c r="C1767" s="60" t="s">
        <v>10</v>
      </c>
      <c r="D1767" s="61">
        <v>17233</v>
      </c>
      <c r="E1767" s="139">
        <v>13145</v>
      </c>
      <c r="F1767" s="61">
        <v>2713</v>
      </c>
      <c r="G1767" s="63">
        <v>41729</v>
      </c>
      <c r="H1767" s="63">
        <v>41728</v>
      </c>
      <c r="I1767" s="60" t="s">
        <v>1075</v>
      </c>
      <c r="J1767" s="62">
        <v>2961</v>
      </c>
      <c r="K1767" s="62">
        <v>414.54</v>
      </c>
      <c r="L1767" s="64">
        <v>3375.54</v>
      </c>
      <c r="M1767" s="82" t="str">
        <f t="shared" si="139"/>
        <v>DC</v>
      </c>
      <c r="N1767" s="82" t="s">
        <v>971</v>
      </c>
      <c r="P1767" s="75">
        <f>VLOOKUP(F1767,[1]!REGTEaflewerdatum,4,0)</f>
        <v>41579</v>
      </c>
      <c r="Q1767" s="91">
        <f t="shared" si="136"/>
        <v>41729</v>
      </c>
      <c r="T1767" s="94">
        <f t="shared" si="137"/>
        <v>41748</v>
      </c>
      <c r="U1767" s="80">
        <f t="shared" si="138"/>
        <v>19</v>
      </c>
      <c r="W1767" s="95">
        <f t="shared" si="140"/>
        <v>41752</v>
      </c>
    </row>
    <row r="1768" spans="1:23" hidden="1" x14ac:dyDescent="0.5">
      <c r="A1768" s="105" t="s">
        <v>503</v>
      </c>
      <c r="B1768" s="63"/>
      <c r="C1768" s="60" t="s">
        <v>10</v>
      </c>
      <c r="D1768" s="61">
        <v>17239</v>
      </c>
      <c r="E1768" s="139">
        <v>13146</v>
      </c>
      <c r="F1768" s="61">
        <v>3696</v>
      </c>
      <c r="G1768" s="63">
        <v>41729</v>
      </c>
      <c r="H1768" s="63">
        <v>41729</v>
      </c>
      <c r="I1768" s="60" t="s">
        <v>1123</v>
      </c>
      <c r="J1768" s="62">
        <v>446</v>
      </c>
      <c r="K1768" s="62">
        <v>0</v>
      </c>
      <c r="L1768" s="64">
        <v>446</v>
      </c>
      <c r="M1768" s="82" t="str">
        <f t="shared" si="139"/>
        <v>DI</v>
      </c>
      <c r="N1768" s="82" t="s">
        <v>971</v>
      </c>
      <c r="P1768" s="75">
        <f>VLOOKUP(F1768,[1]!REGTEaflewerdatum,4,0)</f>
        <v>41729</v>
      </c>
      <c r="Q1768" s="91" t="str">
        <f t="shared" si="136"/>
        <v>ok</v>
      </c>
      <c r="R1768" s="92" t="s">
        <v>329</v>
      </c>
      <c r="S1768" s="93">
        <f>H1768</f>
        <v>41729</v>
      </c>
      <c r="T1768" s="94">
        <f t="shared" si="137"/>
        <v>41730</v>
      </c>
      <c r="U1768" s="80">
        <f t="shared" si="138"/>
        <v>1</v>
      </c>
      <c r="W1768" s="95">
        <f t="shared" si="140"/>
        <v>1</v>
      </c>
    </row>
    <row r="1769" spans="1:23" hidden="1" x14ac:dyDescent="0.5">
      <c r="A1769" s="105" t="s">
        <v>504</v>
      </c>
      <c r="B1769" s="63"/>
      <c r="C1769" s="60" t="s">
        <v>10</v>
      </c>
      <c r="D1769" s="61">
        <v>17242</v>
      </c>
      <c r="E1769" s="139">
        <v>13150</v>
      </c>
      <c r="F1769" s="61">
        <v>3664</v>
      </c>
      <c r="G1769" s="63">
        <v>41729</v>
      </c>
      <c r="H1769" s="63">
        <v>41729</v>
      </c>
      <c r="I1769" s="60" t="s">
        <v>1118</v>
      </c>
      <c r="J1769" s="62">
        <v>8306.2999999999993</v>
      </c>
      <c r="K1769" s="62">
        <v>0</v>
      </c>
      <c r="L1769" s="64">
        <v>8306.2999999999993</v>
      </c>
      <c r="M1769" s="82" t="str">
        <f t="shared" si="139"/>
        <v>DI</v>
      </c>
      <c r="N1769" s="82" t="s">
        <v>971</v>
      </c>
      <c r="P1769" s="75">
        <f>VLOOKUP(F1769,[1]!REGTEaflewerdatum,4,0)</f>
        <v>41727</v>
      </c>
      <c r="Q1769" s="91">
        <f t="shared" si="136"/>
        <v>41729</v>
      </c>
      <c r="R1769" s="92" t="s">
        <v>327</v>
      </c>
      <c r="S1769" s="93">
        <v>41746</v>
      </c>
      <c r="T1769" s="94">
        <f t="shared" si="137"/>
        <v>41759</v>
      </c>
      <c r="U1769" s="80">
        <f t="shared" si="138"/>
        <v>30</v>
      </c>
      <c r="W1769" s="95">
        <f t="shared" si="140"/>
        <v>30</v>
      </c>
    </row>
    <row r="1770" spans="1:23" x14ac:dyDescent="0.5">
      <c r="A1770" s="105">
        <v>11926075</v>
      </c>
      <c r="B1770" s="63">
        <v>41733</v>
      </c>
      <c r="C1770" s="60" t="s">
        <v>10</v>
      </c>
      <c r="D1770" s="61">
        <v>17257</v>
      </c>
      <c r="E1770" s="139">
        <v>13131</v>
      </c>
      <c r="F1770" s="61">
        <v>3692</v>
      </c>
      <c r="G1770" s="63">
        <v>41730</v>
      </c>
      <c r="H1770" s="63">
        <v>41730</v>
      </c>
      <c r="I1770" s="60" t="s">
        <v>1113</v>
      </c>
      <c r="J1770" s="62">
        <v>8623.93</v>
      </c>
      <c r="K1770" s="62">
        <v>553.72</v>
      </c>
      <c r="L1770" s="64">
        <v>9177.65</v>
      </c>
      <c r="M1770" s="82" t="str">
        <f t="shared" si="139"/>
        <v>DS</v>
      </c>
      <c r="N1770" s="82" t="s">
        <v>971</v>
      </c>
      <c r="P1770" s="75">
        <f>VLOOKUP(F1770,[1]!REGTEaflewerdatum,4,0)</f>
        <v>41730</v>
      </c>
      <c r="Q1770" s="91" t="str">
        <f t="shared" si="136"/>
        <v>ok</v>
      </c>
      <c r="T1770" s="94">
        <f t="shared" si="137"/>
        <v>41760</v>
      </c>
      <c r="U1770" s="80">
        <f t="shared" si="138"/>
        <v>30</v>
      </c>
      <c r="W1770" s="95">
        <f t="shared" si="140"/>
        <v>41763</v>
      </c>
    </row>
    <row r="1771" spans="1:23" x14ac:dyDescent="0.5">
      <c r="A1771" s="105">
        <v>11926075</v>
      </c>
      <c r="B1771" s="63">
        <v>41740</v>
      </c>
      <c r="C1771" s="60" t="s">
        <v>526</v>
      </c>
      <c r="D1771" s="61">
        <v>17569</v>
      </c>
      <c r="E1771" s="139">
        <v>13266</v>
      </c>
      <c r="F1771" s="61">
        <v>825890</v>
      </c>
      <c r="G1771" s="63">
        <v>41730</v>
      </c>
      <c r="H1771" s="63">
        <v>41730</v>
      </c>
      <c r="I1771" s="60" t="s">
        <v>1113</v>
      </c>
      <c r="J1771" s="62">
        <v>-417.94</v>
      </c>
      <c r="K1771" s="62">
        <v>-18.23</v>
      </c>
      <c r="L1771" s="64">
        <v>-436.17</v>
      </c>
      <c r="M1771" s="82" t="str">
        <f t="shared" si="139"/>
        <v>DS</v>
      </c>
      <c r="P1771" s="75" t="e">
        <f>VLOOKUP(F1771,[1]!REGTEaflewerdatum,4,0)</f>
        <v>#N/A</v>
      </c>
      <c r="Q1771" s="91" t="e">
        <f t="shared" si="136"/>
        <v>#N/A</v>
      </c>
      <c r="T1771" s="94">
        <f t="shared" si="137"/>
        <v>41760</v>
      </c>
      <c r="U1771" s="80">
        <f t="shared" si="138"/>
        <v>30</v>
      </c>
      <c r="W1771" s="95">
        <f t="shared" si="140"/>
        <v>41770</v>
      </c>
    </row>
    <row r="1772" spans="1:23" x14ac:dyDescent="0.5">
      <c r="A1772" s="105">
        <v>11926075</v>
      </c>
      <c r="B1772" s="63">
        <v>41733</v>
      </c>
      <c r="C1772" s="60" t="s">
        <v>15</v>
      </c>
      <c r="D1772" s="61">
        <v>17572</v>
      </c>
      <c r="E1772" s="139">
        <v>13270</v>
      </c>
      <c r="F1772" s="61">
        <v>825889</v>
      </c>
      <c r="G1772" s="63">
        <v>41730</v>
      </c>
      <c r="H1772" s="63">
        <v>41730</v>
      </c>
      <c r="I1772" s="60" t="s">
        <v>1113</v>
      </c>
      <c r="J1772" s="62">
        <v>-93.68</v>
      </c>
      <c r="K1772" s="62">
        <v>-13.12</v>
      </c>
      <c r="L1772" s="64">
        <v>-106.8</v>
      </c>
      <c r="M1772" s="82" t="str">
        <f t="shared" si="139"/>
        <v>DS</v>
      </c>
      <c r="P1772" s="75" t="e">
        <f>VLOOKUP(F1772,[1]!REGTEaflewerdatum,4,0)</f>
        <v>#N/A</v>
      </c>
      <c r="Q1772" s="91" t="e">
        <f t="shared" si="136"/>
        <v>#N/A</v>
      </c>
      <c r="T1772" s="94">
        <f t="shared" si="137"/>
        <v>41760</v>
      </c>
      <c r="U1772" s="80">
        <f t="shared" si="138"/>
        <v>30</v>
      </c>
      <c r="W1772" s="95">
        <f t="shared" si="140"/>
        <v>41763</v>
      </c>
    </row>
    <row r="1773" spans="1:23" x14ac:dyDescent="0.5">
      <c r="A1773" s="105">
        <v>347898</v>
      </c>
      <c r="B1773" s="124"/>
      <c r="C1773" s="60" t="s">
        <v>10</v>
      </c>
      <c r="D1773" s="61">
        <v>17236</v>
      </c>
      <c r="E1773" s="139">
        <v>13160</v>
      </c>
      <c r="F1773" s="61">
        <v>3704</v>
      </c>
      <c r="G1773" s="63">
        <v>41730</v>
      </c>
      <c r="H1773" s="63">
        <v>41730</v>
      </c>
      <c r="I1773" s="60" t="s">
        <v>1114</v>
      </c>
      <c r="J1773" s="62">
        <v>522.24</v>
      </c>
      <c r="K1773" s="62">
        <v>24.39</v>
      </c>
      <c r="L1773" s="64">
        <v>546.63</v>
      </c>
      <c r="M1773" s="82" t="str">
        <f t="shared" si="139"/>
        <v>DS</v>
      </c>
      <c r="N1773" s="82" t="s">
        <v>971</v>
      </c>
      <c r="P1773" s="75">
        <f>VLOOKUP(F1773,[1]!REGTEaflewerdatum,4,0)</f>
        <v>0</v>
      </c>
      <c r="Q1773" s="91">
        <f t="shared" si="136"/>
        <v>41730</v>
      </c>
      <c r="T1773" s="94">
        <f t="shared" si="137"/>
        <v>41760</v>
      </c>
      <c r="U1773" s="80">
        <f t="shared" si="138"/>
        <v>30</v>
      </c>
      <c r="W1773" s="95">
        <f t="shared" si="140"/>
        <v>30</v>
      </c>
    </row>
    <row r="1774" spans="1:23" x14ac:dyDescent="0.5">
      <c r="A1774" s="105">
        <v>6039448510</v>
      </c>
      <c r="B1774" s="63">
        <v>41733</v>
      </c>
      <c r="C1774" s="60" t="s">
        <v>10</v>
      </c>
      <c r="D1774" s="61">
        <v>17223</v>
      </c>
      <c r="E1774" s="139">
        <v>13135</v>
      </c>
      <c r="F1774" s="61">
        <v>3705</v>
      </c>
      <c r="G1774" s="63">
        <v>41730</v>
      </c>
      <c r="H1774" s="63">
        <v>41730</v>
      </c>
      <c r="I1774" s="60" t="s">
        <v>1109</v>
      </c>
      <c r="J1774" s="62">
        <v>548.09</v>
      </c>
      <c r="K1774" s="62">
        <v>26</v>
      </c>
      <c r="L1774" s="64">
        <v>574.09</v>
      </c>
      <c r="M1774" s="82" t="str">
        <f t="shared" si="139"/>
        <v>DS</v>
      </c>
      <c r="N1774" s="82" t="s">
        <v>971</v>
      </c>
      <c r="P1774" s="75">
        <f>VLOOKUP(F1774,[1]!REGTEaflewerdatum,4,0)</f>
        <v>0</v>
      </c>
      <c r="Q1774" s="91">
        <f t="shared" si="136"/>
        <v>41730</v>
      </c>
      <c r="T1774" s="94">
        <f t="shared" si="137"/>
        <v>41760</v>
      </c>
      <c r="U1774" s="80">
        <f t="shared" si="138"/>
        <v>30</v>
      </c>
      <c r="W1774" s="95">
        <f t="shared" si="140"/>
        <v>41763</v>
      </c>
    </row>
    <row r="1775" spans="1:23" x14ac:dyDescent="0.5">
      <c r="A1775" s="105">
        <v>8170488333</v>
      </c>
      <c r="B1775" s="63">
        <v>41733</v>
      </c>
      <c r="C1775" s="60" t="s">
        <v>10</v>
      </c>
      <c r="D1775" s="61">
        <v>17258</v>
      </c>
      <c r="E1775" s="139">
        <v>13198</v>
      </c>
      <c r="F1775" s="61">
        <v>3691</v>
      </c>
      <c r="G1775" s="63">
        <v>41730</v>
      </c>
      <c r="H1775" s="63">
        <v>41730</v>
      </c>
      <c r="I1775" s="60" t="s">
        <v>26</v>
      </c>
      <c r="J1775" s="62">
        <v>10479.700000000001</v>
      </c>
      <c r="K1775" s="62">
        <v>1268.3599999999999</v>
      </c>
      <c r="L1775" s="64">
        <v>11748.06</v>
      </c>
      <c r="M1775" s="82" t="str">
        <f t="shared" si="139"/>
        <v>DS</v>
      </c>
      <c r="N1775" s="82" t="s">
        <v>971</v>
      </c>
      <c r="P1775" s="75">
        <f>VLOOKUP(F1775,[1]!REGTEaflewerdatum,4,0)</f>
        <v>41730</v>
      </c>
      <c r="Q1775" s="91" t="str">
        <f t="shared" si="136"/>
        <v>ok</v>
      </c>
      <c r="T1775" s="94">
        <f t="shared" si="137"/>
        <v>41760</v>
      </c>
      <c r="U1775" s="80">
        <f t="shared" si="138"/>
        <v>30</v>
      </c>
      <c r="W1775" s="95">
        <f t="shared" si="140"/>
        <v>41763</v>
      </c>
    </row>
    <row r="1776" spans="1:23" x14ac:dyDescent="0.5">
      <c r="A1776" s="105">
        <v>8170488333</v>
      </c>
      <c r="B1776" s="63"/>
      <c r="C1776" s="60" t="s">
        <v>15</v>
      </c>
      <c r="D1776" s="61">
        <v>17264</v>
      </c>
      <c r="E1776" s="139">
        <v>13206</v>
      </c>
      <c r="F1776" s="61">
        <v>3691</v>
      </c>
      <c r="G1776" s="63">
        <v>41730</v>
      </c>
      <c r="H1776" s="63">
        <v>41730</v>
      </c>
      <c r="I1776" s="60" t="s">
        <v>26</v>
      </c>
      <c r="J1776" s="62">
        <v>-76.37</v>
      </c>
      <c r="K1776" s="62">
        <v>-4.3899999999999997</v>
      </c>
      <c r="L1776" s="64">
        <v>-80.760000000000005</v>
      </c>
      <c r="M1776" s="82" t="str">
        <f t="shared" si="139"/>
        <v>DS</v>
      </c>
      <c r="P1776" s="75">
        <f>VLOOKUP(F1776,[1]!REGTEaflewerdatum,4,0)</f>
        <v>41730</v>
      </c>
      <c r="Q1776" s="91" t="str">
        <f t="shared" si="136"/>
        <v>ok</v>
      </c>
      <c r="T1776" s="94">
        <f t="shared" si="137"/>
        <v>41760</v>
      </c>
      <c r="U1776" s="80">
        <f t="shared" si="138"/>
        <v>30</v>
      </c>
      <c r="W1776" s="95">
        <f t="shared" si="140"/>
        <v>30</v>
      </c>
    </row>
    <row r="1777" spans="1:23" x14ac:dyDescent="0.5">
      <c r="A1777" s="105">
        <v>8170488333</v>
      </c>
      <c r="B1777" s="63"/>
      <c r="C1777" s="60" t="s">
        <v>15</v>
      </c>
      <c r="D1777" s="61">
        <v>17570</v>
      </c>
      <c r="E1777" s="139">
        <v>13267</v>
      </c>
      <c r="F1777" s="61">
        <v>3691</v>
      </c>
      <c r="G1777" s="63">
        <v>41730</v>
      </c>
      <c r="H1777" s="63">
        <v>41730</v>
      </c>
      <c r="I1777" s="60" t="s">
        <v>26</v>
      </c>
      <c r="J1777" s="62">
        <v>-310.36</v>
      </c>
      <c r="K1777" s="62">
        <v>-27.32</v>
      </c>
      <c r="L1777" s="64">
        <v>-337.68</v>
      </c>
      <c r="M1777" s="82" t="str">
        <f t="shared" si="139"/>
        <v>DS</v>
      </c>
      <c r="P1777" s="75">
        <f>VLOOKUP(F1777,[1]!REGTEaflewerdatum,4,0)</f>
        <v>41730</v>
      </c>
      <c r="Q1777" s="91" t="str">
        <f t="shared" si="136"/>
        <v>ok</v>
      </c>
      <c r="T1777" s="94">
        <f t="shared" si="137"/>
        <v>41760</v>
      </c>
      <c r="U1777" s="80">
        <f t="shared" si="138"/>
        <v>30</v>
      </c>
      <c r="W1777" s="95">
        <f t="shared" si="140"/>
        <v>30</v>
      </c>
    </row>
    <row r="1778" spans="1:23" hidden="1" x14ac:dyDescent="0.5">
      <c r="A1778" s="105" t="s">
        <v>507</v>
      </c>
      <c r="B1778" s="63"/>
      <c r="C1778" s="60" t="s">
        <v>10</v>
      </c>
      <c r="D1778" s="61">
        <v>17241</v>
      </c>
      <c r="E1778" s="139">
        <v>13149</v>
      </c>
      <c r="F1778" s="61">
        <v>3664</v>
      </c>
      <c r="G1778" s="63">
        <v>41730</v>
      </c>
      <c r="H1778" s="63">
        <v>41730</v>
      </c>
      <c r="I1778" s="60" t="s">
        <v>1118</v>
      </c>
      <c r="J1778" s="62">
        <v>426</v>
      </c>
      <c r="K1778" s="62">
        <v>0</v>
      </c>
      <c r="L1778" s="64">
        <v>426</v>
      </c>
      <c r="M1778" s="82" t="str">
        <f t="shared" si="139"/>
        <v>DI</v>
      </c>
      <c r="N1778" s="82" t="s">
        <v>971</v>
      </c>
      <c r="P1778" s="75">
        <f>VLOOKUP(F1778,[1]!REGTEaflewerdatum,4,0)</f>
        <v>41727</v>
      </c>
      <c r="Q1778" s="91">
        <f t="shared" si="136"/>
        <v>41730</v>
      </c>
      <c r="R1778" s="92" t="s">
        <v>327</v>
      </c>
      <c r="S1778" s="93">
        <v>41772</v>
      </c>
      <c r="T1778" s="94">
        <f t="shared" si="137"/>
        <v>41760</v>
      </c>
      <c r="U1778" s="80">
        <f t="shared" si="138"/>
        <v>30</v>
      </c>
      <c r="W1778" s="95">
        <f t="shared" si="140"/>
        <v>30</v>
      </c>
    </row>
    <row r="1779" spans="1:23" hidden="1" x14ac:dyDescent="0.5">
      <c r="A1779" s="105" t="s">
        <v>509</v>
      </c>
      <c r="B1779" s="63"/>
      <c r="C1779" s="60" t="s">
        <v>10</v>
      </c>
      <c r="D1779" s="61">
        <v>17240</v>
      </c>
      <c r="E1779" s="139">
        <v>13148</v>
      </c>
      <c r="F1779" s="61">
        <v>3698</v>
      </c>
      <c r="G1779" s="63">
        <v>41730</v>
      </c>
      <c r="H1779" s="63">
        <v>41730</v>
      </c>
      <c r="I1779" s="60" t="s">
        <v>1123</v>
      </c>
      <c r="J1779" s="62">
        <v>239</v>
      </c>
      <c r="K1779" s="62">
        <v>0</v>
      </c>
      <c r="L1779" s="64">
        <v>239</v>
      </c>
      <c r="M1779" s="82" t="str">
        <f t="shared" si="139"/>
        <v>DI</v>
      </c>
      <c r="N1779" s="82" t="s">
        <v>971</v>
      </c>
      <c r="P1779" s="75">
        <f>VLOOKUP(F1779,[1]!REGTEaflewerdatum,4,0)</f>
        <v>41730</v>
      </c>
      <c r="Q1779" s="91" t="str">
        <f t="shared" si="136"/>
        <v>ok</v>
      </c>
      <c r="R1779" s="92" t="s">
        <v>329</v>
      </c>
      <c r="S1779" s="93">
        <f>H1779</f>
        <v>41730</v>
      </c>
      <c r="T1779" s="94">
        <f t="shared" si="137"/>
        <v>41731</v>
      </c>
      <c r="U1779" s="80">
        <f t="shared" si="138"/>
        <v>1</v>
      </c>
      <c r="W1779" s="95">
        <f t="shared" si="140"/>
        <v>1</v>
      </c>
    </row>
    <row r="1780" spans="1:23" hidden="1" x14ac:dyDescent="0.5">
      <c r="A1780" s="105" t="s">
        <v>510</v>
      </c>
      <c r="B1780" s="63"/>
      <c r="C1780" s="60" t="s">
        <v>10</v>
      </c>
      <c r="D1780" s="61">
        <v>17265</v>
      </c>
      <c r="E1780" s="139">
        <v>13181</v>
      </c>
      <c r="F1780" s="61">
        <v>3713</v>
      </c>
      <c r="G1780" s="63">
        <v>41730</v>
      </c>
      <c r="H1780" s="63">
        <v>41730</v>
      </c>
      <c r="I1780" s="60" t="s">
        <v>1121</v>
      </c>
      <c r="J1780" s="62">
        <v>1953.2</v>
      </c>
      <c r="K1780" s="62">
        <v>0</v>
      </c>
      <c r="L1780" s="64">
        <v>1953.2</v>
      </c>
      <c r="M1780" s="82" t="str">
        <f t="shared" si="139"/>
        <v>DI</v>
      </c>
      <c r="N1780" s="82" t="s">
        <v>971</v>
      </c>
      <c r="P1780" s="75">
        <f>VLOOKUP(F1780,[1]!REGTEaflewerdatum,4,0)</f>
        <v>41730</v>
      </c>
      <c r="Q1780" s="91" t="str">
        <f t="shared" si="136"/>
        <v>ok</v>
      </c>
      <c r="R1780" s="92" t="s">
        <v>329</v>
      </c>
      <c r="S1780" s="93">
        <f>G1780</f>
        <v>41730</v>
      </c>
      <c r="T1780" s="94">
        <f t="shared" si="137"/>
        <v>41737</v>
      </c>
      <c r="U1780" s="80">
        <f t="shared" si="138"/>
        <v>7</v>
      </c>
      <c r="W1780" s="95">
        <f t="shared" si="140"/>
        <v>7</v>
      </c>
    </row>
    <row r="1781" spans="1:23" x14ac:dyDescent="0.5">
      <c r="A1781" s="105" t="s">
        <v>511</v>
      </c>
      <c r="B1781" s="63">
        <v>41733</v>
      </c>
      <c r="C1781" s="60" t="s">
        <v>10</v>
      </c>
      <c r="D1781" s="61">
        <v>17243</v>
      </c>
      <c r="E1781" s="139">
        <v>13162</v>
      </c>
      <c r="F1781" s="61">
        <v>3690</v>
      </c>
      <c r="G1781" s="63">
        <v>41730</v>
      </c>
      <c r="H1781" s="63">
        <v>41730</v>
      </c>
      <c r="I1781" s="60" t="s">
        <v>1166</v>
      </c>
      <c r="J1781" s="62">
        <v>4899.01</v>
      </c>
      <c r="K1781" s="62">
        <v>214.19</v>
      </c>
      <c r="L1781" s="64">
        <v>5113.2</v>
      </c>
      <c r="M1781" s="82" t="str">
        <f t="shared" si="139"/>
        <v>DS</v>
      </c>
      <c r="N1781" s="82" t="s">
        <v>971</v>
      </c>
      <c r="P1781" s="75">
        <f>VLOOKUP(F1781,[1]!REGTEaflewerdatum,4,0)</f>
        <v>41730</v>
      </c>
      <c r="Q1781" s="91" t="str">
        <f t="shared" si="136"/>
        <v>ok</v>
      </c>
      <c r="T1781" s="94">
        <f t="shared" si="137"/>
        <v>41760</v>
      </c>
      <c r="U1781" s="80">
        <f t="shared" si="138"/>
        <v>30</v>
      </c>
      <c r="W1781" s="95">
        <f t="shared" si="140"/>
        <v>41763</v>
      </c>
    </row>
    <row r="1782" spans="1:23" hidden="1" x14ac:dyDescent="0.5">
      <c r="A1782" s="105" t="s">
        <v>513</v>
      </c>
      <c r="B1782" s="63"/>
      <c r="C1782" s="60" t="s">
        <v>10</v>
      </c>
      <c r="D1782" s="61">
        <v>17260</v>
      </c>
      <c r="E1782" s="139">
        <v>13182</v>
      </c>
      <c r="F1782" s="61">
        <v>3697</v>
      </c>
      <c r="G1782" s="63">
        <v>41730</v>
      </c>
      <c r="H1782" s="63">
        <v>41730</v>
      </c>
      <c r="I1782" s="60" t="s">
        <v>1156</v>
      </c>
      <c r="J1782" s="62">
        <v>4971.49</v>
      </c>
      <c r="K1782" s="62">
        <v>696.01</v>
      </c>
      <c r="L1782" s="64">
        <v>5667.5</v>
      </c>
      <c r="M1782" s="82" t="str">
        <f t="shared" si="139"/>
        <v>DI</v>
      </c>
      <c r="N1782" s="82" t="s">
        <v>971</v>
      </c>
      <c r="P1782" s="75">
        <f>VLOOKUP(F1782,[1]!REGTEaflewerdatum,4,0)</f>
        <v>41730</v>
      </c>
      <c r="Q1782" s="91" t="str">
        <f t="shared" si="136"/>
        <v>ok</v>
      </c>
      <c r="R1782" s="92" t="s">
        <v>327</v>
      </c>
      <c r="S1782" s="93">
        <v>41739</v>
      </c>
      <c r="T1782" s="94">
        <f t="shared" si="137"/>
        <v>41732</v>
      </c>
      <c r="U1782" s="80">
        <f t="shared" si="138"/>
        <v>2</v>
      </c>
      <c r="W1782" s="95">
        <f t="shared" si="140"/>
        <v>2</v>
      </c>
    </row>
    <row r="1783" spans="1:23" x14ac:dyDescent="0.5">
      <c r="A1783" s="105" t="s">
        <v>515</v>
      </c>
      <c r="B1783" s="63">
        <v>41733</v>
      </c>
      <c r="C1783" s="60" t="s">
        <v>10</v>
      </c>
      <c r="D1783" s="61">
        <v>17266</v>
      </c>
      <c r="E1783" s="139">
        <v>13186</v>
      </c>
      <c r="F1783" s="61">
        <v>3693</v>
      </c>
      <c r="G1783" s="63">
        <v>41730</v>
      </c>
      <c r="H1783" s="63">
        <v>41730</v>
      </c>
      <c r="I1783" s="60" t="s">
        <v>1107</v>
      </c>
      <c r="J1783" s="62">
        <v>1799.65</v>
      </c>
      <c r="K1783" s="62">
        <v>251.95</v>
      </c>
      <c r="L1783" s="64">
        <v>2051.6</v>
      </c>
      <c r="M1783" s="82" t="str">
        <f t="shared" si="139"/>
        <v>DS</v>
      </c>
      <c r="N1783" s="82" t="s">
        <v>971</v>
      </c>
      <c r="P1783" s="75">
        <f>VLOOKUP(F1783,[1]!REGTEaflewerdatum,4,0)</f>
        <v>41730</v>
      </c>
      <c r="Q1783" s="91" t="str">
        <f t="shared" si="136"/>
        <v>ok</v>
      </c>
      <c r="T1783" s="94">
        <f t="shared" si="137"/>
        <v>41760</v>
      </c>
      <c r="U1783" s="80">
        <f t="shared" si="138"/>
        <v>30</v>
      </c>
      <c r="W1783" s="95">
        <f t="shared" si="140"/>
        <v>41763</v>
      </c>
    </row>
    <row r="1784" spans="1:23" x14ac:dyDescent="0.5">
      <c r="A1784" s="105" t="s">
        <v>516</v>
      </c>
      <c r="B1784" s="63">
        <v>41733</v>
      </c>
      <c r="C1784" s="60" t="s">
        <v>10</v>
      </c>
      <c r="D1784" s="61">
        <v>17267</v>
      </c>
      <c r="E1784" s="139">
        <v>13188</v>
      </c>
      <c r="F1784" s="61">
        <v>3693</v>
      </c>
      <c r="G1784" s="63">
        <v>41730</v>
      </c>
      <c r="H1784" s="63">
        <v>41730</v>
      </c>
      <c r="I1784" s="60" t="s">
        <v>1107</v>
      </c>
      <c r="J1784" s="62">
        <v>712.8</v>
      </c>
      <c r="K1784" s="62">
        <v>99.79</v>
      </c>
      <c r="L1784" s="64">
        <v>812.59</v>
      </c>
      <c r="M1784" s="82" t="str">
        <f t="shared" si="139"/>
        <v>DS</v>
      </c>
      <c r="N1784" s="82" t="s">
        <v>971</v>
      </c>
      <c r="P1784" s="75">
        <f>VLOOKUP(F1784,[1]!REGTEaflewerdatum,4,0)</f>
        <v>41730</v>
      </c>
      <c r="Q1784" s="91" t="str">
        <f t="shared" si="136"/>
        <v>ok</v>
      </c>
      <c r="T1784" s="94">
        <f t="shared" si="137"/>
        <v>41760</v>
      </c>
      <c r="U1784" s="80">
        <f t="shared" si="138"/>
        <v>30</v>
      </c>
      <c r="W1784" s="95">
        <f t="shared" si="140"/>
        <v>41763</v>
      </c>
    </row>
    <row r="1785" spans="1:23" x14ac:dyDescent="0.5">
      <c r="A1785" s="105" t="s">
        <v>517</v>
      </c>
      <c r="B1785" s="63">
        <v>41733</v>
      </c>
      <c r="C1785" s="60" t="s">
        <v>10</v>
      </c>
      <c r="D1785" s="61">
        <v>17271</v>
      </c>
      <c r="E1785" s="139">
        <v>13194</v>
      </c>
      <c r="F1785" s="61">
        <v>3693</v>
      </c>
      <c r="G1785" s="63">
        <v>41730</v>
      </c>
      <c r="H1785" s="63">
        <v>41730</v>
      </c>
      <c r="I1785" s="60" t="s">
        <v>1107</v>
      </c>
      <c r="J1785" s="62">
        <v>2883.3</v>
      </c>
      <c r="K1785" s="62">
        <v>403.67</v>
      </c>
      <c r="L1785" s="64">
        <v>3286.97</v>
      </c>
      <c r="M1785" s="82" t="str">
        <f t="shared" si="139"/>
        <v>DS</v>
      </c>
      <c r="N1785" s="82" t="s">
        <v>971</v>
      </c>
      <c r="P1785" s="75">
        <f>VLOOKUP(F1785,[1]!REGTEaflewerdatum,4,0)</f>
        <v>41730</v>
      </c>
      <c r="Q1785" s="91" t="str">
        <f t="shared" si="136"/>
        <v>ok</v>
      </c>
      <c r="T1785" s="94">
        <f t="shared" si="137"/>
        <v>41760</v>
      </c>
      <c r="U1785" s="80">
        <f t="shared" si="138"/>
        <v>30</v>
      </c>
      <c r="W1785" s="95">
        <f t="shared" si="140"/>
        <v>41763</v>
      </c>
    </row>
    <row r="1786" spans="1:23" x14ac:dyDescent="0.5">
      <c r="A1786" s="105" t="s">
        <v>518</v>
      </c>
      <c r="B1786" s="63">
        <v>41733</v>
      </c>
      <c r="C1786" s="60" t="s">
        <v>10</v>
      </c>
      <c r="D1786" s="61">
        <v>17270</v>
      </c>
      <c r="E1786" s="139">
        <v>13192</v>
      </c>
      <c r="F1786" s="61">
        <v>3693</v>
      </c>
      <c r="G1786" s="63">
        <v>41730</v>
      </c>
      <c r="H1786" s="63">
        <v>41730</v>
      </c>
      <c r="I1786" s="60" t="s">
        <v>1107</v>
      </c>
      <c r="J1786" s="62">
        <v>4170.68</v>
      </c>
      <c r="K1786" s="62">
        <v>583.91</v>
      </c>
      <c r="L1786" s="64">
        <v>4754.59</v>
      </c>
      <c r="M1786" s="82" t="str">
        <f t="shared" si="139"/>
        <v>DS</v>
      </c>
      <c r="N1786" s="82" t="s">
        <v>971</v>
      </c>
      <c r="P1786" s="75">
        <f>VLOOKUP(F1786,[1]!REGTEaflewerdatum,4,0)</f>
        <v>41730</v>
      </c>
      <c r="Q1786" s="91" t="str">
        <f t="shared" si="136"/>
        <v>ok</v>
      </c>
      <c r="T1786" s="94">
        <f t="shared" si="137"/>
        <v>41760</v>
      </c>
      <c r="U1786" s="80">
        <f t="shared" si="138"/>
        <v>30</v>
      </c>
      <c r="W1786" s="95">
        <f t="shared" si="140"/>
        <v>41763</v>
      </c>
    </row>
    <row r="1787" spans="1:23" x14ac:dyDescent="0.5">
      <c r="A1787" s="105" t="s">
        <v>519</v>
      </c>
      <c r="B1787" s="63">
        <v>41733</v>
      </c>
      <c r="C1787" s="60" t="s">
        <v>10</v>
      </c>
      <c r="D1787" s="61">
        <v>17268</v>
      </c>
      <c r="E1787" s="139">
        <v>13190</v>
      </c>
      <c r="F1787" s="61">
        <v>3693</v>
      </c>
      <c r="G1787" s="63">
        <v>41730</v>
      </c>
      <c r="H1787" s="63">
        <v>41730</v>
      </c>
      <c r="I1787" s="60" t="s">
        <v>1107</v>
      </c>
      <c r="J1787" s="62">
        <v>923.8</v>
      </c>
      <c r="K1787" s="62">
        <v>129.32</v>
      </c>
      <c r="L1787" s="64">
        <v>1053.1199999999999</v>
      </c>
      <c r="M1787" s="82" t="str">
        <f t="shared" si="139"/>
        <v>DS</v>
      </c>
      <c r="N1787" s="82" t="s">
        <v>971</v>
      </c>
      <c r="P1787" s="75">
        <f>VLOOKUP(F1787,[1]!REGTEaflewerdatum,4,0)</f>
        <v>41730</v>
      </c>
      <c r="Q1787" s="91" t="str">
        <f t="shared" si="136"/>
        <v>ok</v>
      </c>
      <c r="T1787" s="94">
        <f t="shared" si="137"/>
        <v>41760</v>
      </c>
      <c r="U1787" s="80">
        <f t="shared" si="138"/>
        <v>30</v>
      </c>
      <c r="W1787" s="95">
        <f t="shared" si="140"/>
        <v>41763</v>
      </c>
    </row>
    <row r="1788" spans="1:23" x14ac:dyDescent="0.5">
      <c r="A1788" s="105" t="s">
        <v>520</v>
      </c>
      <c r="B1788" s="63">
        <v>41733</v>
      </c>
      <c r="C1788" s="60" t="s">
        <v>10</v>
      </c>
      <c r="D1788" s="61">
        <v>17269</v>
      </c>
      <c r="E1788" s="139">
        <v>13184</v>
      </c>
      <c r="F1788" s="61">
        <v>3693</v>
      </c>
      <c r="G1788" s="63">
        <v>41730</v>
      </c>
      <c r="H1788" s="63">
        <v>41730</v>
      </c>
      <c r="I1788" s="60" t="s">
        <v>1107</v>
      </c>
      <c r="J1788" s="62">
        <v>3320</v>
      </c>
      <c r="K1788" s="62">
        <v>464.8</v>
      </c>
      <c r="L1788" s="64">
        <v>3784.8</v>
      </c>
      <c r="M1788" s="82" t="str">
        <f t="shared" si="139"/>
        <v>DS</v>
      </c>
      <c r="N1788" s="82" t="s">
        <v>971</v>
      </c>
      <c r="P1788" s="75">
        <f>VLOOKUP(F1788,[1]!REGTEaflewerdatum,4,0)</f>
        <v>41730</v>
      </c>
      <c r="Q1788" s="91" t="str">
        <f t="shared" si="136"/>
        <v>ok</v>
      </c>
      <c r="T1788" s="94">
        <f t="shared" si="137"/>
        <v>41760</v>
      </c>
      <c r="U1788" s="80">
        <f t="shared" si="138"/>
        <v>30</v>
      </c>
      <c r="W1788" s="95">
        <f t="shared" si="140"/>
        <v>41763</v>
      </c>
    </row>
    <row r="1789" spans="1:23" hidden="1" x14ac:dyDescent="0.5">
      <c r="A1789" s="105" t="s">
        <v>524</v>
      </c>
      <c r="B1789" s="63"/>
      <c r="C1789" s="60" t="s">
        <v>10</v>
      </c>
      <c r="D1789" s="61">
        <v>17259</v>
      </c>
      <c r="E1789" s="139">
        <v>13201</v>
      </c>
      <c r="F1789" s="61">
        <v>3660</v>
      </c>
      <c r="G1789" s="63">
        <v>41730</v>
      </c>
      <c r="H1789" s="63">
        <v>41730</v>
      </c>
      <c r="I1789" s="60" t="s">
        <v>1123</v>
      </c>
      <c r="J1789" s="62">
        <v>2850</v>
      </c>
      <c r="K1789" s="62">
        <v>0</v>
      </c>
      <c r="L1789" s="64">
        <v>2850</v>
      </c>
      <c r="M1789" s="82" t="str">
        <f t="shared" si="139"/>
        <v>DI</v>
      </c>
      <c r="N1789" s="82" t="s">
        <v>971</v>
      </c>
      <c r="P1789" s="75">
        <f>VLOOKUP(F1789,[1]!REGTEaflewerdatum,4,0)</f>
        <v>41724</v>
      </c>
      <c r="Q1789" s="91">
        <f t="shared" ref="Q1789:Q1852" si="141">IF(P1789=G1789,"ok",G1789)</f>
        <v>41730</v>
      </c>
      <c r="R1789" s="92" t="s">
        <v>329</v>
      </c>
      <c r="S1789" s="93">
        <f>H1789</f>
        <v>41730</v>
      </c>
      <c r="T1789" s="94">
        <f t="shared" si="137"/>
        <v>41731</v>
      </c>
      <c r="U1789" s="80">
        <f t="shared" si="138"/>
        <v>1</v>
      </c>
      <c r="W1789" s="95">
        <f t="shared" si="140"/>
        <v>1</v>
      </c>
    </row>
    <row r="1790" spans="1:23" x14ac:dyDescent="0.5">
      <c r="A1790" s="105">
        <v>349483</v>
      </c>
      <c r="B1790" s="124"/>
      <c r="C1790" s="60" t="s">
        <v>10</v>
      </c>
      <c r="D1790" s="61">
        <v>17262</v>
      </c>
      <c r="E1790" s="139">
        <v>13179</v>
      </c>
      <c r="F1790" s="61">
        <v>3704</v>
      </c>
      <c r="G1790" s="63">
        <v>41731</v>
      </c>
      <c r="H1790" s="63">
        <v>41731</v>
      </c>
      <c r="I1790" s="60" t="s">
        <v>1114</v>
      </c>
      <c r="J1790" s="62">
        <v>609</v>
      </c>
      <c r="K1790" s="62">
        <v>36.950000000000003</v>
      </c>
      <c r="L1790" s="64">
        <v>645.95000000000005</v>
      </c>
      <c r="M1790" s="82" t="str">
        <f t="shared" si="139"/>
        <v>DS</v>
      </c>
      <c r="N1790" s="82" t="s">
        <v>971</v>
      </c>
      <c r="P1790" s="75">
        <f>VLOOKUP(F1790,[1]!REGTEaflewerdatum,4,0)</f>
        <v>0</v>
      </c>
      <c r="Q1790" s="91">
        <f t="shared" si="141"/>
        <v>41731</v>
      </c>
      <c r="T1790" s="94">
        <f t="shared" ref="T1790:T1853" si="142">G1790+U1790</f>
        <v>41761</v>
      </c>
      <c r="U1790" s="80">
        <f t="shared" ref="U1790:U1853" si="143">VLOOKUP(I1790,verskaffersterme,2,0)</f>
        <v>30</v>
      </c>
      <c r="W1790" s="95">
        <f t="shared" si="140"/>
        <v>30</v>
      </c>
    </row>
    <row r="1791" spans="1:23" x14ac:dyDescent="0.5">
      <c r="A1791" s="105">
        <v>72215</v>
      </c>
      <c r="B1791" s="63">
        <v>41740</v>
      </c>
      <c r="C1791" s="60" t="s">
        <v>10</v>
      </c>
      <c r="D1791" s="61">
        <v>17263</v>
      </c>
      <c r="E1791" s="139"/>
      <c r="F1791" s="61">
        <v>3706</v>
      </c>
      <c r="G1791" s="63">
        <v>41731</v>
      </c>
      <c r="H1791" s="63">
        <v>41731</v>
      </c>
      <c r="I1791" s="60" t="s">
        <v>1116</v>
      </c>
      <c r="J1791" s="62">
        <v>345.6</v>
      </c>
      <c r="K1791" s="62">
        <v>12.1</v>
      </c>
      <c r="L1791" s="64">
        <v>357.7</v>
      </c>
      <c r="M1791" s="82" t="str">
        <f t="shared" si="139"/>
        <v>DS</v>
      </c>
      <c r="N1791" s="82" t="s">
        <v>971</v>
      </c>
      <c r="P1791" s="75">
        <f>VLOOKUP(F1791,[1]!REGTEaflewerdatum,4,0)</f>
        <v>0</v>
      </c>
      <c r="Q1791" s="91">
        <f t="shared" si="141"/>
        <v>41731</v>
      </c>
      <c r="T1791" s="94">
        <f t="shared" si="142"/>
        <v>41761</v>
      </c>
      <c r="U1791" s="80">
        <f t="shared" si="143"/>
        <v>30</v>
      </c>
      <c r="W1791" s="95">
        <f t="shared" si="140"/>
        <v>41770</v>
      </c>
    </row>
    <row r="1792" spans="1:23" x14ac:dyDescent="0.5">
      <c r="A1792" s="105">
        <v>7393647</v>
      </c>
      <c r="B1792" s="63">
        <v>41733</v>
      </c>
      <c r="C1792" s="60" t="s">
        <v>10</v>
      </c>
      <c r="D1792" s="61">
        <v>17277</v>
      </c>
      <c r="E1792" s="139">
        <v>13102</v>
      </c>
      <c r="F1792" s="61">
        <v>3687</v>
      </c>
      <c r="G1792" s="63">
        <v>41731</v>
      </c>
      <c r="H1792" s="63">
        <v>41731</v>
      </c>
      <c r="I1792" s="60" t="s">
        <v>1198</v>
      </c>
      <c r="J1792" s="62">
        <v>11409.9</v>
      </c>
      <c r="K1792" s="62">
        <v>1597.39</v>
      </c>
      <c r="L1792" s="64">
        <v>13007.29</v>
      </c>
      <c r="M1792" s="82" t="str">
        <f t="shared" si="139"/>
        <v>DS</v>
      </c>
      <c r="N1792" s="82" t="s">
        <v>971</v>
      </c>
      <c r="P1792" s="75">
        <f>VLOOKUP(F1792,[1]!REGTEaflewerdatum,4,0)</f>
        <v>41732</v>
      </c>
      <c r="Q1792" s="91">
        <f t="shared" si="141"/>
        <v>41731</v>
      </c>
      <c r="T1792" s="94">
        <f t="shared" si="142"/>
        <v>41761</v>
      </c>
      <c r="U1792" s="80">
        <f t="shared" si="143"/>
        <v>30</v>
      </c>
      <c r="W1792" s="95">
        <f t="shared" si="140"/>
        <v>41763</v>
      </c>
    </row>
    <row r="1793" spans="1:23" x14ac:dyDescent="0.5">
      <c r="A1793" s="105">
        <v>91045805</v>
      </c>
      <c r="B1793" s="124"/>
      <c r="C1793" s="60" t="s">
        <v>10</v>
      </c>
      <c r="D1793" s="61">
        <v>17562</v>
      </c>
      <c r="E1793" s="139">
        <v>13085</v>
      </c>
      <c r="F1793" s="61">
        <v>3673</v>
      </c>
      <c r="G1793" s="63">
        <v>41731</v>
      </c>
      <c r="H1793" s="63">
        <v>41731</v>
      </c>
      <c r="I1793" s="60" t="s">
        <v>1234</v>
      </c>
      <c r="J1793" s="62">
        <v>11462.75</v>
      </c>
      <c r="K1793" s="62">
        <v>1604.79</v>
      </c>
      <c r="L1793" s="64">
        <v>13067.54</v>
      </c>
      <c r="M1793" s="82" t="str">
        <f t="shared" si="139"/>
        <v>DS</v>
      </c>
      <c r="N1793" s="82" t="s">
        <v>971</v>
      </c>
      <c r="P1793" s="75">
        <f>VLOOKUP(F1793,[1]!REGTEaflewerdatum,4,0)</f>
        <v>41722</v>
      </c>
      <c r="Q1793" s="91">
        <f t="shared" si="141"/>
        <v>41731</v>
      </c>
      <c r="T1793" s="94">
        <f t="shared" si="142"/>
        <v>41761</v>
      </c>
      <c r="U1793" s="80">
        <f t="shared" si="143"/>
        <v>30</v>
      </c>
      <c r="W1793" s="95">
        <f t="shared" si="140"/>
        <v>30</v>
      </c>
    </row>
    <row r="1794" spans="1:23" x14ac:dyDescent="0.5">
      <c r="A1794" s="105" t="s">
        <v>506</v>
      </c>
      <c r="B1794" s="63">
        <v>41754</v>
      </c>
      <c r="C1794" s="60" t="s">
        <v>10</v>
      </c>
      <c r="D1794" s="61">
        <v>17563</v>
      </c>
      <c r="E1794" s="139">
        <v>12958</v>
      </c>
      <c r="F1794" s="61">
        <v>3632</v>
      </c>
      <c r="G1794" s="63">
        <v>41731</v>
      </c>
      <c r="H1794" s="63">
        <v>41731</v>
      </c>
      <c r="I1794" s="99" t="s">
        <v>1103</v>
      </c>
      <c r="J1794" s="62">
        <v>5030.8</v>
      </c>
      <c r="K1794" s="62">
        <v>704.31</v>
      </c>
      <c r="L1794" s="64">
        <v>5735.11</v>
      </c>
      <c r="M1794" s="82" t="str">
        <f t="shared" ref="M1794:M1857" si="144">VLOOKUP(I1794,KODE,3,0)</f>
        <v>DS</v>
      </c>
      <c r="N1794" s="82" t="s">
        <v>971</v>
      </c>
      <c r="P1794" s="75">
        <f>VLOOKUP(F1794,[1]!REGTEaflewerdatum,4,0)</f>
        <v>41724</v>
      </c>
      <c r="Q1794" s="91">
        <f t="shared" si="141"/>
        <v>41731</v>
      </c>
      <c r="T1794" s="94">
        <f t="shared" si="142"/>
        <v>41761</v>
      </c>
      <c r="U1794" s="80">
        <f t="shared" si="143"/>
        <v>30</v>
      </c>
      <c r="W1794" s="95">
        <f t="shared" si="140"/>
        <v>41784</v>
      </c>
    </row>
    <row r="1795" spans="1:23" x14ac:dyDescent="0.5">
      <c r="A1795" s="105" t="s">
        <v>506</v>
      </c>
      <c r="B1795" s="63"/>
      <c r="C1795" s="60" t="s">
        <v>15</v>
      </c>
      <c r="D1795" s="61">
        <v>17564</v>
      </c>
      <c r="E1795" s="139">
        <v>13263</v>
      </c>
      <c r="F1795" s="61">
        <v>3632</v>
      </c>
      <c r="G1795" s="63">
        <v>41731</v>
      </c>
      <c r="H1795" s="63">
        <v>41731</v>
      </c>
      <c r="I1795" s="99" t="s">
        <v>1103</v>
      </c>
      <c r="J1795" s="62">
        <v>-105</v>
      </c>
      <c r="K1795" s="62">
        <v>-14.7</v>
      </c>
      <c r="L1795" s="64">
        <v>-119.7</v>
      </c>
      <c r="M1795" s="82" t="str">
        <f t="shared" si="144"/>
        <v>DS</v>
      </c>
      <c r="P1795" s="75">
        <f>VLOOKUP(F1795,[1]!REGTEaflewerdatum,4,0)</f>
        <v>41724</v>
      </c>
      <c r="Q1795" s="91">
        <f t="shared" si="141"/>
        <v>41731</v>
      </c>
      <c r="T1795" s="94">
        <f t="shared" si="142"/>
        <v>41761</v>
      </c>
      <c r="U1795" s="80">
        <f t="shared" si="143"/>
        <v>30</v>
      </c>
      <c r="W1795" s="95">
        <f t="shared" ref="W1795:W1858" si="145">B1795+U1795</f>
        <v>30</v>
      </c>
    </row>
    <row r="1796" spans="1:23" hidden="1" x14ac:dyDescent="0.5">
      <c r="A1796" s="105" t="s">
        <v>508</v>
      </c>
      <c r="B1796" s="63"/>
      <c r="C1796" s="60" t="s">
        <v>10</v>
      </c>
      <c r="D1796" s="61">
        <v>17560</v>
      </c>
      <c r="E1796" s="139">
        <v>13208</v>
      </c>
      <c r="F1796" s="61">
        <v>3667</v>
      </c>
      <c r="G1796" s="63">
        <v>41731</v>
      </c>
      <c r="H1796" s="63">
        <v>41731</v>
      </c>
      <c r="I1796" s="60" t="s">
        <v>1118</v>
      </c>
      <c r="J1796" s="62">
        <v>5466</v>
      </c>
      <c r="K1796" s="62">
        <v>0</v>
      </c>
      <c r="L1796" s="64">
        <v>5466</v>
      </c>
      <c r="M1796" s="82" t="str">
        <f t="shared" si="144"/>
        <v>DI</v>
      </c>
      <c r="N1796" s="82" t="s">
        <v>971</v>
      </c>
      <c r="P1796" s="75">
        <f>VLOOKUP(F1796,[1]!REGTEaflewerdatum,4,0)</f>
        <v>41699</v>
      </c>
      <c r="Q1796" s="91">
        <f t="shared" si="141"/>
        <v>41731</v>
      </c>
      <c r="R1796" s="92" t="s">
        <v>327</v>
      </c>
      <c r="S1796" s="93">
        <v>41772</v>
      </c>
      <c r="T1796" s="94">
        <f t="shared" si="142"/>
        <v>41761</v>
      </c>
      <c r="U1796" s="80">
        <f t="shared" si="143"/>
        <v>30</v>
      </c>
      <c r="W1796" s="95">
        <f t="shared" si="145"/>
        <v>30</v>
      </c>
    </row>
    <row r="1797" spans="1:23" x14ac:dyDescent="0.5">
      <c r="A1797" s="105" t="s">
        <v>512</v>
      </c>
      <c r="B1797" s="63">
        <v>41733</v>
      </c>
      <c r="C1797" s="60" t="s">
        <v>10</v>
      </c>
      <c r="D1797" s="61">
        <v>17276</v>
      </c>
      <c r="E1797" s="139">
        <v>13134</v>
      </c>
      <c r="F1797" s="61">
        <v>3694</v>
      </c>
      <c r="G1797" s="63">
        <v>41731</v>
      </c>
      <c r="H1797" s="63">
        <v>41731</v>
      </c>
      <c r="I1797" s="60" t="s">
        <v>1162</v>
      </c>
      <c r="J1797" s="62">
        <v>17911</v>
      </c>
      <c r="K1797" s="62">
        <v>2507.54</v>
      </c>
      <c r="L1797" s="64">
        <v>20418.54</v>
      </c>
      <c r="M1797" s="82" t="str">
        <f t="shared" si="144"/>
        <v>DS</v>
      </c>
      <c r="N1797" s="82" t="s">
        <v>971</v>
      </c>
      <c r="P1797" s="75">
        <f>VLOOKUP(F1797,[1]!REGTEaflewerdatum,4,0)</f>
        <v>41730</v>
      </c>
      <c r="Q1797" s="91">
        <f t="shared" si="141"/>
        <v>41731</v>
      </c>
      <c r="T1797" s="94">
        <f t="shared" si="142"/>
        <v>41761</v>
      </c>
      <c r="U1797" s="80">
        <f t="shared" si="143"/>
        <v>30</v>
      </c>
      <c r="W1797" s="95">
        <f t="shared" si="145"/>
        <v>41763</v>
      </c>
    </row>
    <row r="1798" spans="1:23" x14ac:dyDescent="0.5">
      <c r="A1798" s="105" t="s">
        <v>512</v>
      </c>
      <c r="B1798" s="63"/>
      <c r="C1798" s="60" t="s">
        <v>15</v>
      </c>
      <c r="D1798" s="61">
        <v>17567</v>
      </c>
      <c r="E1798" s="139">
        <v>13265</v>
      </c>
      <c r="F1798" s="61">
        <v>3694</v>
      </c>
      <c r="G1798" s="63">
        <v>41731</v>
      </c>
      <c r="H1798" s="63">
        <v>41731</v>
      </c>
      <c r="I1798" s="60" t="s">
        <v>1162</v>
      </c>
      <c r="J1798" s="62">
        <v>-21.6</v>
      </c>
      <c r="K1798" s="62">
        <v>-3.02</v>
      </c>
      <c r="L1798" s="64">
        <v>-24.62</v>
      </c>
      <c r="M1798" s="82" t="str">
        <f t="shared" si="144"/>
        <v>DS</v>
      </c>
      <c r="P1798" s="75">
        <f>VLOOKUP(F1798,[1]!REGTEaflewerdatum,4,0)</f>
        <v>41730</v>
      </c>
      <c r="Q1798" s="91">
        <f t="shared" si="141"/>
        <v>41731</v>
      </c>
      <c r="T1798" s="94">
        <f t="shared" si="142"/>
        <v>41761</v>
      </c>
      <c r="U1798" s="80">
        <f t="shared" si="143"/>
        <v>30</v>
      </c>
      <c r="W1798" s="95">
        <f t="shared" si="145"/>
        <v>30</v>
      </c>
    </row>
    <row r="1799" spans="1:23" x14ac:dyDescent="0.5">
      <c r="A1799" s="105" t="s">
        <v>512</v>
      </c>
      <c r="B1799" s="63"/>
      <c r="C1799" s="60" t="s">
        <v>15</v>
      </c>
      <c r="D1799" s="61">
        <v>17571</v>
      </c>
      <c r="E1799" s="139">
        <v>13268</v>
      </c>
      <c r="F1799" s="61">
        <v>3694</v>
      </c>
      <c r="G1799" s="63">
        <v>41731</v>
      </c>
      <c r="H1799" s="63">
        <v>41731</v>
      </c>
      <c r="I1799" s="60" t="s">
        <v>1162</v>
      </c>
      <c r="J1799" s="62">
        <v>-109.51</v>
      </c>
      <c r="K1799" s="62">
        <v>-15.33</v>
      </c>
      <c r="L1799" s="64">
        <v>-124.84</v>
      </c>
      <c r="M1799" s="82" t="str">
        <f t="shared" si="144"/>
        <v>DS</v>
      </c>
      <c r="P1799" s="75">
        <f>VLOOKUP(F1799,[1]!REGTEaflewerdatum,4,0)</f>
        <v>41730</v>
      </c>
      <c r="Q1799" s="91">
        <f t="shared" si="141"/>
        <v>41731</v>
      </c>
      <c r="T1799" s="94">
        <f t="shared" si="142"/>
        <v>41761</v>
      </c>
      <c r="U1799" s="80">
        <f t="shared" si="143"/>
        <v>30</v>
      </c>
      <c r="W1799" s="95">
        <f t="shared" si="145"/>
        <v>30</v>
      </c>
    </row>
    <row r="1800" spans="1:23" hidden="1" x14ac:dyDescent="0.5">
      <c r="A1800" s="105" t="s">
        <v>514</v>
      </c>
      <c r="B1800" s="63"/>
      <c r="C1800" s="60" t="s">
        <v>10</v>
      </c>
      <c r="D1800" s="61">
        <v>17261</v>
      </c>
      <c r="E1800" s="139">
        <v>13183</v>
      </c>
      <c r="F1800" s="61">
        <v>3674</v>
      </c>
      <c r="G1800" s="63">
        <v>41731</v>
      </c>
      <c r="H1800" s="63">
        <v>41730</v>
      </c>
      <c r="I1800" s="60" t="s">
        <v>1222</v>
      </c>
      <c r="J1800" s="62">
        <v>6898.49</v>
      </c>
      <c r="K1800" s="62">
        <v>965.79</v>
      </c>
      <c r="L1800" s="64">
        <v>7864.28</v>
      </c>
      <c r="M1800" s="82" t="str">
        <f t="shared" si="144"/>
        <v>DI</v>
      </c>
      <c r="N1800" s="82" t="s">
        <v>971</v>
      </c>
      <c r="P1800" s="75">
        <f>VLOOKUP(F1800,[1]!REGTEaflewerdatum,4,0)</f>
        <v>41722</v>
      </c>
      <c r="Q1800" s="91">
        <f t="shared" si="141"/>
        <v>41731</v>
      </c>
      <c r="R1800" s="92" t="s">
        <v>327</v>
      </c>
      <c r="S1800" s="93">
        <v>41751</v>
      </c>
      <c r="T1800" s="94">
        <f t="shared" si="142"/>
        <v>41741</v>
      </c>
      <c r="U1800" s="80">
        <f t="shared" si="143"/>
        <v>10</v>
      </c>
      <c r="W1800" s="95">
        <f t="shared" si="145"/>
        <v>10</v>
      </c>
    </row>
    <row r="1801" spans="1:23" x14ac:dyDescent="0.5">
      <c r="A1801" s="105" t="s">
        <v>521</v>
      </c>
      <c r="B1801" s="124"/>
      <c r="C1801" s="60" t="s">
        <v>10</v>
      </c>
      <c r="D1801" s="61">
        <v>17558</v>
      </c>
      <c r="E1801" s="139">
        <v>13214</v>
      </c>
      <c r="F1801" s="61">
        <v>3717</v>
      </c>
      <c r="G1801" s="63">
        <v>41731</v>
      </c>
      <c r="H1801" s="63">
        <v>41731</v>
      </c>
      <c r="I1801" s="60" t="s">
        <v>1297</v>
      </c>
      <c r="J1801" s="62">
        <v>35110.559999999998</v>
      </c>
      <c r="K1801" s="62">
        <v>4915.4799999999996</v>
      </c>
      <c r="L1801" s="64">
        <v>40026.04</v>
      </c>
      <c r="M1801" s="82" t="str">
        <f t="shared" si="144"/>
        <v>DS</v>
      </c>
      <c r="N1801" s="82" t="s">
        <v>971</v>
      </c>
      <c r="P1801" s="75">
        <f>VLOOKUP(F1801,[1]!REGTEaflewerdatum,4,0)</f>
        <v>41731</v>
      </c>
      <c r="Q1801" s="91" t="str">
        <f t="shared" si="141"/>
        <v>ok</v>
      </c>
      <c r="T1801" s="94">
        <f t="shared" si="142"/>
        <v>41761</v>
      </c>
      <c r="U1801" s="80">
        <f t="shared" si="143"/>
        <v>30</v>
      </c>
      <c r="W1801" s="95">
        <f t="shared" si="145"/>
        <v>30</v>
      </c>
    </row>
    <row r="1802" spans="1:23" x14ac:dyDescent="0.5">
      <c r="A1802" s="105" t="s">
        <v>522</v>
      </c>
      <c r="B1802" s="63">
        <v>41740</v>
      </c>
      <c r="C1802" s="60" t="s">
        <v>10</v>
      </c>
      <c r="D1802" s="61">
        <v>17559</v>
      </c>
      <c r="E1802" s="139">
        <v>13210</v>
      </c>
      <c r="F1802" s="61">
        <v>3699</v>
      </c>
      <c r="G1802" s="63">
        <v>41731</v>
      </c>
      <c r="H1802" s="63">
        <v>41731</v>
      </c>
      <c r="I1802" s="60" t="s">
        <v>118</v>
      </c>
      <c r="J1802" s="62">
        <v>7429.4</v>
      </c>
      <c r="K1802" s="62">
        <v>1040.1199999999999</v>
      </c>
      <c r="L1802" s="64">
        <v>8469.52</v>
      </c>
      <c r="M1802" s="82" t="str">
        <f t="shared" si="144"/>
        <v>DS</v>
      </c>
      <c r="N1802" s="82" t="s">
        <v>971</v>
      </c>
      <c r="P1802" s="75">
        <f>VLOOKUP(F1802,[1]!REGTEaflewerdatum,4,0)</f>
        <v>41731</v>
      </c>
      <c r="Q1802" s="91" t="str">
        <f t="shared" si="141"/>
        <v>ok</v>
      </c>
      <c r="T1802" s="94">
        <f t="shared" si="142"/>
        <v>41761</v>
      </c>
      <c r="U1802" s="80">
        <f t="shared" si="143"/>
        <v>30</v>
      </c>
      <c r="W1802" s="95">
        <f t="shared" si="145"/>
        <v>41770</v>
      </c>
    </row>
    <row r="1803" spans="1:23" hidden="1" x14ac:dyDescent="0.5">
      <c r="A1803" s="105" t="s">
        <v>523</v>
      </c>
      <c r="B1803" s="63"/>
      <c r="C1803" s="60" t="s">
        <v>10</v>
      </c>
      <c r="D1803" s="61">
        <v>17561</v>
      </c>
      <c r="E1803" s="139">
        <v>13207</v>
      </c>
      <c r="F1803" s="61">
        <v>3695</v>
      </c>
      <c r="G1803" s="63">
        <v>41731</v>
      </c>
      <c r="H1803" s="63">
        <v>41731</v>
      </c>
      <c r="I1803" s="60" t="s">
        <v>1160</v>
      </c>
      <c r="J1803" s="62">
        <v>5657</v>
      </c>
      <c r="K1803" s="62">
        <v>0</v>
      </c>
      <c r="L1803" s="64">
        <v>5657</v>
      </c>
      <c r="M1803" s="82" t="str">
        <f t="shared" si="144"/>
        <v>DI</v>
      </c>
      <c r="N1803" s="82" t="s">
        <v>971</v>
      </c>
      <c r="P1803" s="75">
        <f>VLOOKUP(F1803,[1]!REGTEaflewerdatum,4,0)</f>
        <v>41730</v>
      </c>
      <c r="Q1803" s="91">
        <f t="shared" si="141"/>
        <v>41731</v>
      </c>
      <c r="R1803" s="92" t="s">
        <v>328</v>
      </c>
      <c r="S1803" s="93">
        <v>41739</v>
      </c>
      <c r="T1803" s="94">
        <f t="shared" si="142"/>
        <v>41732</v>
      </c>
      <c r="U1803" s="80">
        <f t="shared" si="143"/>
        <v>1</v>
      </c>
      <c r="W1803" s="95">
        <f t="shared" si="145"/>
        <v>1</v>
      </c>
    </row>
    <row r="1804" spans="1:23" x14ac:dyDescent="0.5">
      <c r="A1804" s="105" t="s">
        <v>505</v>
      </c>
      <c r="B1804" s="63">
        <v>41733</v>
      </c>
      <c r="C1804" s="60" t="s">
        <v>10</v>
      </c>
      <c r="D1804" s="61">
        <v>17566</v>
      </c>
      <c r="E1804" s="139">
        <v>13147</v>
      </c>
      <c r="F1804" s="61">
        <v>3729</v>
      </c>
      <c r="G1804" s="63">
        <v>41732</v>
      </c>
      <c r="H1804" s="63">
        <v>41732</v>
      </c>
      <c r="I1804" s="60" t="s">
        <v>1161</v>
      </c>
      <c r="J1804" s="62">
        <v>31232.25</v>
      </c>
      <c r="K1804" s="62">
        <v>2745.94</v>
      </c>
      <c r="L1804" s="64">
        <v>33978.19</v>
      </c>
      <c r="M1804" s="82" t="str">
        <f t="shared" si="144"/>
        <v>DS</v>
      </c>
      <c r="N1804" s="82" t="s">
        <v>971</v>
      </c>
      <c r="P1804" s="75">
        <f>VLOOKUP(F1804,[1]!REGTEaflewerdatum,4,0)</f>
        <v>41732</v>
      </c>
      <c r="Q1804" s="91" t="str">
        <f t="shared" si="141"/>
        <v>ok</v>
      </c>
      <c r="T1804" s="94">
        <f t="shared" si="142"/>
        <v>41762</v>
      </c>
      <c r="U1804" s="80">
        <f t="shared" si="143"/>
        <v>30</v>
      </c>
      <c r="W1804" s="95">
        <f t="shared" si="145"/>
        <v>41763</v>
      </c>
    </row>
    <row r="1805" spans="1:23" x14ac:dyDescent="0.5">
      <c r="A1805" s="105" t="s">
        <v>505</v>
      </c>
      <c r="B1805" s="63">
        <v>41747</v>
      </c>
      <c r="C1805" s="60" t="s">
        <v>15</v>
      </c>
      <c r="D1805" s="61">
        <v>17574</v>
      </c>
      <c r="E1805" s="139">
        <v>13277</v>
      </c>
      <c r="F1805" s="61">
        <v>825893</v>
      </c>
      <c r="G1805" s="63">
        <v>41732</v>
      </c>
      <c r="H1805" s="63">
        <v>41732</v>
      </c>
      <c r="I1805" s="60" t="s">
        <v>1161</v>
      </c>
      <c r="J1805" s="62">
        <v>-508.36</v>
      </c>
      <c r="K1805" s="62">
        <v>-71.05</v>
      </c>
      <c r="L1805" s="64">
        <v>-579.41</v>
      </c>
      <c r="M1805" s="82" t="str">
        <f t="shared" si="144"/>
        <v>DS</v>
      </c>
      <c r="P1805" s="75" t="e">
        <f>VLOOKUP(F1805,[1]!REGTEaflewerdatum,4,0)</f>
        <v>#N/A</v>
      </c>
      <c r="Q1805" s="91" t="e">
        <f t="shared" si="141"/>
        <v>#N/A</v>
      </c>
      <c r="T1805" s="94">
        <f t="shared" si="142"/>
        <v>41762</v>
      </c>
      <c r="U1805" s="80">
        <f t="shared" si="143"/>
        <v>30</v>
      </c>
      <c r="W1805" s="95">
        <f t="shared" si="145"/>
        <v>41777</v>
      </c>
    </row>
    <row r="1806" spans="1:23" x14ac:dyDescent="0.5">
      <c r="A1806" s="105">
        <v>11927511</v>
      </c>
      <c r="B1806" s="63">
        <v>41733</v>
      </c>
      <c r="C1806" s="60" t="s">
        <v>10</v>
      </c>
      <c r="D1806" s="61">
        <v>17422</v>
      </c>
      <c r="E1806" s="139">
        <v>13202</v>
      </c>
      <c r="F1806" s="61">
        <v>3715</v>
      </c>
      <c r="G1806" s="63">
        <v>41732</v>
      </c>
      <c r="H1806" s="63">
        <v>41732</v>
      </c>
      <c r="I1806" s="60" t="s">
        <v>1113</v>
      </c>
      <c r="J1806" s="62">
        <v>5448.79</v>
      </c>
      <c r="K1806" s="62">
        <v>238.45</v>
      </c>
      <c r="L1806" s="64">
        <v>5687.24</v>
      </c>
      <c r="M1806" s="82" t="str">
        <f t="shared" si="144"/>
        <v>DS</v>
      </c>
      <c r="N1806" s="82" t="s">
        <v>971</v>
      </c>
      <c r="P1806" s="75">
        <f>VLOOKUP(F1806,[1]!REGTEaflewerdatum,4,0)</f>
        <v>41731</v>
      </c>
      <c r="Q1806" s="91">
        <f t="shared" si="141"/>
        <v>41732</v>
      </c>
      <c r="T1806" s="94">
        <f t="shared" si="142"/>
        <v>41762</v>
      </c>
      <c r="U1806" s="80">
        <f t="shared" si="143"/>
        <v>30</v>
      </c>
      <c r="W1806" s="95">
        <f t="shared" si="145"/>
        <v>41763</v>
      </c>
    </row>
    <row r="1807" spans="1:23" x14ac:dyDescent="0.5">
      <c r="A1807" s="105">
        <v>11927512</v>
      </c>
      <c r="B1807" s="63">
        <v>41733</v>
      </c>
      <c r="C1807" s="60" t="s">
        <v>10</v>
      </c>
      <c r="D1807" s="61">
        <v>17423</v>
      </c>
      <c r="E1807" s="139">
        <v>13244</v>
      </c>
      <c r="F1807" s="61">
        <v>3715</v>
      </c>
      <c r="G1807" s="63">
        <v>41732</v>
      </c>
      <c r="H1807" s="63">
        <v>41732</v>
      </c>
      <c r="I1807" s="60" t="s">
        <v>1113</v>
      </c>
      <c r="J1807" s="62">
        <v>9222</v>
      </c>
      <c r="K1807" s="62">
        <v>0</v>
      </c>
      <c r="L1807" s="64">
        <v>9222</v>
      </c>
      <c r="M1807" s="82" t="str">
        <f t="shared" si="144"/>
        <v>DS</v>
      </c>
      <c r="N1807" s="82" t="s">
        <v>971</v>
      </c>
      <c r="P1807" s="75">
        <f>VLOOKUP(F1807,[1]!REGTEaflewerdatum,4,0)</f>
        <v>41731</v>
      </c>
      <c r="Q1807" s="91">
        <f t="shared" si="141"/>
        <v>41732</v>
      </c>
      <c r="T1807" s="94">
        <f t="shared" si="142"/>
        <v>41762</v>
      </c>
      <c r="U1807" s="80">
        <f t="shared" si="143"/>
        <v>30</v>
      </c>
      <c r="W1807" s="95">
        <f t="shared" si="145"/>
        <v>41763</v>
      </c>
    </row>
    <row r="1808" spans="1:23" x14ac:dyDescent="0.5">
      <c r="A1808" s="105">
        <v>350971</v>
      </c>
      <c r="B1808" s="124"/>
      <c r="C1808" s="60" t="s">
        <v>10</v>
      </c>
      <c r="D1808" s="61">
        <v>17568</v>
      </c>
      <c r="E1808" s="139">
        <v>13221</v>
      </c>
      <c r="F1808" s="61">
        <v>3704</v>
      </c>
      <c r="G1808" s="63">
        <v>41732</v>
      </c>
      <c r="H1808" s="63">
        <v>41732</v>
      </c>
      <c r="I1808" s="60" t="s">
        <v>1114</v>
      </c>
      <c r="J1808" s="62">
        <v>435.36</v>
      </c>
      <c r="K1808" s="62">
        <v>36.590000000000003</v>
      </c>
      <c r="L1808" s="64">
        <v>471.95</v>
      </c>
      <c r="M1808" s="82" t="str">
        <f t="shared" si="144"/>
        <v>DS</v>
      </c>
      <c r="N1808" s="82" t="s">
        <v>971</v>
      </c>
      <c r="P1808" s="75">
        <f>VLOOKUP(F1808,[1]!REGTEaflewerdatum,4,0)</f>
        <v>0</v>
      </c>
      <c r="Q1808" s="91">
        <f t="shared" si="141"/>
        <v>41732</v>
      </c>
      <c r="T1808" s="94">
        <f t="shared" si="142"/>
        <v>41762</v>
      </c>
      <c r="U1808" s="80">
        <f t="shared" si="143"/>
        <v>30</v>
      </c>
      <c r="W1808" s="95">
        <f t="shared" si="145"/>
        <v>30</v>
      </c>
    </row>
    <row r="1809" spans="1:23" x14ac:dyDescent="0.5">
      <c r="A1809" s="105">
        <v>6039484887</v>
      </c>
      <c r="B1809" s="63">
        <v>41733</v>
      </c>
      <c r="C1809" s="60" t="s">
        <v>10</v>
      </c>
      <c r="D1809" s="61">
        <v>17275</v>
      </c>
      <c r="E1809" s="139">
        <v>13205</v>
      </c>
      <c r="F1809" s="61">
        <v>3705</v>
      </c>
      <c r="G1809" s="63">
        <v>41732</v>
      </c>
      <c r="H1809" s="63">
        <v>41732</v>
      </c>
      <c r="I1809" s="60" t="s">
        <v>1109</v>
      </c>
      <c r="J1809" s="62">
        <v>548.09</v>
      </c>
      <c r="K1809" s="62">
        <v>26</v>
      </c>
      <c r="L1809" s="64">
        <v>574.09</v>
      </c>
      <c r="M1809" s="82" t="str">
        <f t="shared" si="144"/>
        <v>DS</v>
      </c>
      <c r="N1809" s="82" t="s">
        <v>971</v>
      </c>
      <c r="P1809" s="75">
        <f>VLOOKUP(F1809,[1]!REGTEaflewerdatum,4,0)</f>
        <v>0</v>
      </c>
      <c r="Q1809" s="91">
        <f t="shared" si="141"/>
        <v>41732</v>
      </c>
      <c r="T1809" s="94">
        <f t="shared" si="142"/>
        <v>41762</v>
      </c>
      <c r="U1809" s="80">
        <f t="shared" si="143"/>
        <v>30</v>
      </c>
      <c r="W1809" s="95">
        <f t="shared" si="145"/>
        <v>41763</v>
      </c>
    </row>
    <row r="1810" spans="1:23" hidden="1" x14ac:dyDescent="0.5">
      <c r="A1810" s="105">
        <v>788421</v>
      </c>
      <c r="B1810" s="63">
        <v>41733</v>
      </c>
      <c r="C1810" s="60" t="s">
        <v>10</v>
      </c>
      <c r="D1810" s="61">
        <v>17503</v>
      </c>
      <c r="E1810" s="139">
        <v>13255</v>
      </c>
      <c r="F1810" s="61">
        <v>3572</v>
      </c>
      <c r="G1810" s="63">
        <v>41732</v>
      </c>
      <c r="H1810" s="63">
        <v>41731</v>
      </c>
      <c r="I1810" s="60" t="s">
        <v>1075</v>
      </c>
      <c r="J1810" s="62">
        <v>120.8</v>
      </c>
      <c r="K1810" s="62">
        <v>16.91</v>
      </c>
      <c r="L1810" s="64">
        <v>137.71</v>
      </c>
      <c r="M1810" s="82" t="str">
        <f t="shared" si="144"/>
        <v>DC</v>
      </c>
      <c r="N1810" s="82" t="s">
        <v>971</v>
      </c>
      <c r="P1810" s="75">
        <f>VLOOKUP(F1810,[1]!REGTEaflewerdatum,4,0)</f>
        <v>41729</v>
      </c>
      <c r="Q1810" s="91">
        <f t="shared" si="141"/>
        <v>41732</v>
      </c>
      <c r="T1810" s="94">
        <f t="shared" si="142"/>
        <v>41751</v>
      </c>
      <c r="U1810" s="80">
        <f t="shared" si="143"/>
        <v>19</v>
      </c>
      <c r="W1810" s="95">
        <f t="shared" si="145"/>
        <v>41752</v>
      </c>
    </row>
    <row r="1811" spans="1:23" hidden="1" x14ac:dyDescent="0.5">
      <c r="A1811" s="105">
        <v>788422</v>
      </c>
      <c r="B1811" s="63">
        <v>41733</v>
      </c>
      <c r="C1811" s="60" t="s">
        <v>10</v>
      </c>
      <c r="D1811" s="61">
        <v>17504</v>
      </c>
      <c r="E1811" s="139">
        <v>13256</v>
      </c>
      <c r="F1811" s="61">
        <v>2946</v>
      </c>
      <c r="G1811" s="63">
        <v>41732</v>
      </c>
      <c r="H1811" s="63">
        <v>41731</v>
      </c>
      <c r="I1811" s="60" t="s">
        <v>1075</v>
      </c>
      <c r="J1811" s="62">
        <v>212.32</v>
      </c>
      <c r="K1811" s="62">
        <v>29.72</v>
      </c>
      <c r="L1811" s="64">
        <v>242.04</v>
      </c>
      <c r="M1811" s="82" t="str">
        <f t="shared" si="144"/>
        <v>DC</v>
      </c>
      <c r="N1811" s="82" t="s">
        <v>971</v>
      </c>
      <c r="P1811" s="75">
        <f>VLOOKUP(F1811,[1]!REGTEaflewerdatum,4,0)</f>
        <v>41613</v>
      </c>
      <c r="Q1811" s="91">
        <f t="shared" si="141"/>
        <v>41732</v>
      </c>
      <c r="T1811" s="94">
        <f t="shared" si="142"/>
        <v>41751</v>
      </c>
      <c r="U1811" s="80">
        <f t="shared" si="143"/>
        <v>19</v>
      </c>
      <c r="W1811" s="95">
        <f t="shared" si="145"/>
        <v>41752</v>
      </c>
    </row>
    <row r="1812" spans="1:23" hidden="1" x14ac:dyDescent="0.5">
      <c r="A1812" s="105">
        <v>788423</v>
      </c>
      <c r="B1812" s="63">
        <v>41733</v>
      </c>
      <c r="C1812" s="60" t="s">
        <v>10</v>
      </c>
      <c r="D1812" s="61">
        <v>17505</v>
      </c>
      <c r="E1812" s="139">
        <v>13257</v>
      </c>
      <c r="F1812" s="61">
        <v>3709</v>
      </c>
      <c r="G1812" s="63">
        <v>41732</v>
      </c>
      <c r="H1812" s="63">
        <v>41731</v>
      </c>
      <c r="I1812" s="60" t="s">
        <v>1075</v>
      </c>
      <c r="J1812" s="62">
        <v>4532.16</v>
      </c>
      <c r="K1812" s="62">
        <v>255.44</v>
      </c>
      <c r="L1812" s="64">
        <v>4787.6000000000004</v>
      </c>
      <c r="M1812" s="82" t="str">
        <f t="shared" si="144"/>
        <v>DC</v>
      </c>
      <c r="N1812" s="82" t="s">
        <v>971</v>
      </c>
      <c r="P1812" s="75">
        <f>VLOOKUP(F1812,[1]!REGTEaflewerdatum,4,0)</f>
        <v>41733</v>
      </c>
      <c r="Q1812" s="91">
        <f t="shared" si="141"/>
        <v>41732</v>
      </c>
      <c r="T1812" s="94">
        <f t="shared" si="142"/>
        <v>41751</v>
      </c>
      <c r="U1812" s="80">
        <f t="shared" si="143"/>
        <v>19</v>
      </c>
      <c r="W1812" s="95">
        <f t="shared" si="145"/>
        <v>41752</v>
      </c>
    </row>
    <row r="1813" spans="1:23" hidden="1" x14ac:dyDescent="0.5">
      <c r="A1813" s="105">
        <v>788424</v>
      </c>
      <c r="B1813" s="63">
        <v>41733</v>
      </c>
      <c r="C1813" s="60" t="s">
        <v>10</v>
      </c>
      <c r="D1813" s="61">
        <v>17520</v>
      </c>
      <c r="E1813" s="139">
        <v>13133</v>
      </c>
      <c r="F1813" s="61">
        <v>3710</v>
      </c>
      <c r="G1813" s="63">
        <v>41732</v>
      </c>
      <c r="H1813" s="63">
        <v>41731</v>
      </c>
      <c r="I1813" s="60" t="s">
        <v>1075</v>
      </c>
      <c r="J1813" s="62">
        <v>103043.94</v>
      </c>
      <c r="K1813" s="62">
        <v>13154.83</v>
      </c>
      <c r="L1813" s="64">
        <v>116198.77</v>
      </c>
      <c r="M1813" s="82" t="str">
        <f t="shared" si="144"/>
        <v>DC</v>
      </c>
      <c r="N1813" s="82" t="s">
        <v>971</v>
      </c>
      <c r="P1813" s="75">
        <f>VLOOKUP(F1813,[1]!REGTEaflewerdatum,4,0)</f>
        <v>41733</v>
      </c>
      <c r="Q1813" s="91">
        <f t="shared" si="141"/>
        <v>41732</v>
      </c>
      <c r="T1813" s="94">
        <f t="shared" si="142"/>
        <v>41751</v>
      </c>
      <c r="U1813" s="80">
        <f t="shared" si="143"/>
        <v>19</v>
      </c>
      <c r="W1813" s="95">
        <f t="shared" si="145"/>
        <v>41752</v>
      </c>
    </row>
    <row r="1814" spans="1:23" hidden="1" x14ac:dyDescent="0.5">
      <c r="A1814" s="105">
        <v>788424</v>
      </c>
      <c r="B1814" s="63"/>
      <c r="C1814" s="60" t="s">
        <v>15</v>
      </c>
      <c r="D1814" s="61">
        <v>17575</v>
      </c>
      <c r="E1814" s="139">
        <v>13280</v>
      </c>
      <c r="F1814" s="61">
        <v>3710</v>
      </c>
      <c r="G1814" s="63">
        <v>41732</v>
      </c>
      <c r="H1814" s="63">
        <v>41731</v>
      </c>
      <c r="I1814" s="60" t="s">
        <v>1075</v>
      </c>
      <c r="J1814" s="62">
        <v>-85.04</v>
      </c>
      <c r="K1814" s="62">
        <v>-11.91</v>
      </c>
      <c r="L1814" s="64">
        <v>-96.95</v>
      </c>
      <c r="M1814" s="82" t="str">
        <f t="shared" si="144"/>
        <v>DC</v>
      </c>
      <c r="P1814" s="75">
        <f>VLOOKUP(F1814,[1]!REGTEaflewerdatum,4,0)</f>
        <v>41733</v>
      </c>
      <c r="Q1814" s="91">
        <f t="shared" si="141"/>
        <v>41732</v>
      </c>
      <c r="T1814" s="94">
        <f t="shared" si="142"/>
        <v>41751</v>
      </c>
      <c r="U1814" s="80">
        <f t="shared" si="143"/>
        <v>19</v>
      </c>
      <c r="W1814" s="95">
        <f t="shared" si="145"/>
        <v>19</v>
      </c>
    </row>
    <row r="1815" spans="1:23" hidden="1" x14ac:dyDescent="0.5">
      <c r="A1815" s="105">
        <v>788425</v>
      </c>
      <c r="B1815" s="63">
        <v>41733</v>
      </c>
      <c r="C1815" s="60" t="s">
        <v>10</v>
      </c>
      <c r="D1815" s="61">
        <v>17521</v>
      </c>
      <c r="E1815" s="139">
        <v>13165</v>
      </c>
      <c r="F1815" s="61">
        <v>3711</v>
      </c>
      <c r="G1815" s="63">
        <v>41732</v>
      </c>
      <c r="H1815" s="63">
        <v>41731</v>
      </c>
      <c r="I1815" s="60" t="s">
        <v>1075</v>
      </c>
      <c r="J1815" s="62">
        <v>11888.76</v>
      </c>
      <c r="K1815" s="62">
        <v>1664.4</v>
      </c>
      <c r="L1815" s="64">
        <v>13553.16</v>
      </c>
      <c r="M1815" s="82" t="str">
        <f t="shared" si="144"/>
        <v>DC</v>
      </c>
      <c r="N1815" s="82" t="s">
        <v>971</v>
      </c>
      <c r="P1815" s="75">
        <f>VLOOKUP(F1815,[1]!REGTEaflewerdatum,4,0)</f>
        <v>41733</v>
      </c>
      <c r="Q1815" s="91">
        <f t="shared" si="141"/>
        <v>41732</v>
      </c>
      <c r="T1815" s="94">
        <f t="shared" si="142"/>
        <v>41751</v>
      </c>
      <c r="U1815" s="80">
        <f t="shared" si="143"/>
        <v>19</v>
      </c>
      <c r="W1815" s="95">
        <f t="shared" si="145"/>
        <v>41752</v>
      </c>
    </row>
    <row r="1816" spans="1:23" hidden="1" x14ac:dyDescent="0.5">
      <c r="A1816" s="105">
        <v>788425</v>
      </c>
      <c r="B1816" s="63"/>
      <c r="C1816" s="60" t="s">
        <v>15</v>
      </c>
      <c r="D1816" s="61">
        <v>17576</v>
      </c>
      <c r="E1816" s="139">
        <v>13281</v>
      </c>
      <c r="F1816" s="61">
        <v>3711</v>
      </c>
      <c r="G1816" s="63">
        <v>41732</v>
      </c>
      <c r="H1816" s="63">
        <v>41731</v>
      </c>
      <c r="I1816" s="60" t="s">
        <v>1075</v>
      </c>
      <c r="J1816" s="62">
        <v>-37.56</v>
      </c>
      <c r="K1816" s="62">
        <v>-5.26</v>
      </c>
      <c r="L1816" s="64">
        <v>-42.82</v>
      </c>
      <c r="M1816" s="82" t="str">
        <f t="shared" si="144"/>
        <v>DC</v>
      </c>
      <c r="P1816" s="75">
        <f>VLOOKUP(F1816,[1]!REGTEaflewerdatum,4,0)</f>
        <v>41733</v>
      </c>
      <c r="Q1816" s="91">
        <f t="shared" si="141"/>
        <v>41732</v>
      </c>
      <c r="T1816" s="94">
        <f t="shared" si="142"/>
        <v>41751</v>
      </c>
      <c r="U1816" s="80">
        <f t="shared" si="143"/>
        <v>19</v>
      </c>
      <c r="W1816" s="95">
        <f t="shared" si="145"/>
        <v>19</v>
      </c>
    </row>
    <row r="1817" spans="1:23" hidden="1" x14ac:dyDescent="0.5">
      <c r="A1817" s="105">
        <v>788426</v>
      </c>
      <c r="B1817" s="63">
        <v>41733</v>
      </c>
      <c r="C1817" s="60" t="s">
        <v>10</v>
      </c>
      <c r="D1817" s="61">
        <v>17522</v>
      </c>
      <c r="E1817" s="139">
        <v>13169</v>
      </c>
      <c r="F1817" s="61">
        <v>3710</v>
      </c>
      <c r="G1817" s="63">
        <v>41732</v>
      </c>
      <c r="H1817" s="63">
        <v>41731</v>
      </c>
      <c r="I1817" s="60" t="s">
        <v>1075</v>
      </c>
      <c r="J1817" s="62">
        <v>29607.68</v>
      </c>
      <c r="K1817" s="62">
        <v>4145.1000000000004</v>
      </c>
      <c r="L1817" s="64">
        <v>33752.78</v>
      </c>
      <c r="M1817" s="82" t="str">
        <f t="shared" si="144"/>
        <v>DC</v>
      </c>
      <c r="N1817" s="82" t="s">
        <v>971</v>
      </c>
      <c r="P1817" s="75">
        <f>VLOOKUP(F1817,[1]!REGTEaflewerdatum,4,0)</f>
        <v>41733</v>
      </c>
      <c r="Q1817" s="91">
        <f t="shared" si="141"/>
        <v>41732</v>
      </c>
      <c r="T1817" s="94">
        <f t="shared" si="142"/>
        <v>41751</v>
      </c>
      <c r="U1817" s="80">
        <f t="shared" si="143"/>
        <v>19</v>
      </c>
      <c r="W1817" s="95">
        <f t="shared" si="145"/>
        <v>41752</v>
      </c>
    </row>
    <row r="1818" spans="1:23" hidden="1" x14ac:dyDescent="0.5">
      <c r="A1818" s="105">
        <v>788426</v>
      </c>
      <c r="B1818" s="63"/>
      <c r="C1818" s="60" t="s">
        <v>15</v>
      </c>
      <c r="D1818" s="61">
        <v>17577</v>
      </c>
      <c r="E1818" s="139">
        <v>13282</v>
      </c>
      <c r="F1818" s="61">
        <v>3710</v>
      </c>
      <c r="G1818" s="63">
        <v>41732</v>
      </c>
      <c r="H1818" s="63">
        <v>41731</v>
      </c>
      <c r="I1818" s="60" t="s">
        <v>1075</v>
      </c>
      <c r="J1818" s="62">
        <v>-483.8</v>
      </c>
      <c r="K1818" s="62">
        <v>-67.73</v>
      </c>
      <c r="L1818" s="64">
        <v>-551.53</v>
      </c>
      <c r="M1818" s="82" t="str">
        <f t="shared" si="144"/>
        <v>DC</v>
      </c>
      <c r="P1818" s="75">
        <f>VLOOKUP(F1818,[1]!REGTEaflewerdatum,4,0)</f>
        <v>41733</v>
      </c>
      <c r="Q1818" s="91">
        <f t="shared" si="141"/>
        <v>41732</v>
      </c>
      <c r="T1818" s="94">
        <f t="shared" si="142"/>
        <v>41751</v>
      </c>
      <c r="U1818" s="80">
        <f t="shared" si="143"/>
        <v>19</v>
      </c>
      <c r="W1818" s="95">
        <f t="shared" si="145"/>
        <v>19</v>
      </c>
    </row>
    <row r="1819" spans="1:23" hidden="1" x14ac:dyDescent="0.5">
      <c r="A1819" s="105">
        <v>788427</v>
      </c>
      <c r="B1819" s="63">
        <v>41733</v>
      </c>
      <c r="C1819" s="60" t="s">
        <v>10</v>
      </c>
      <c r="D1819" s="61">
        <v>17523</v>
      </c>
      <c r="E1819" s="139">
        <v>13259</v>
      </c>
      <c r="F1819" s="61">
        <v>3711</v>
      </c>
      <c r="G1819" s="63">
        <v>41732</v>
      </c>
      <c r="H1819" s="63">
        <v>41731</v>
      </c>
      <c r="I1819" s="60" t="s">
        <v>1075</v>
      </c>
      <c r="J1819" s="62">
        <v>2999.01</v>
      </c>
      <c r="K1819" s="62">
        <v>419.86</v>
      </c>
      <c r="L1819" s="64">
        <v>3418.87</v>
      </c>
      <c r="M1819" s="82" t="str">
        <f t="shared" si="144"/>
        <v>DC</v>
      </c>
      <c r="N1819" s="82" t="s">
        <v>971</v>
      </c>
      <c r="P1819" s="75">
        <f>VLOOKUP(F1819,[1]!REGTEaflewerdatum,4,0)</f>
        <v>41733</v>
      </c>
      <c r="Q1819" s="91">
        <f t="shared" si="141"/>
        <v>41732</v>
      </c>
      <c r="T1819" s="94">
        <f t="shared" si="142"/>
        <v>41751</v>
      </c>
      <c r="U1819" s="80">
        <f t="shared" si="143"/>
        <v>19</v>
      </c>
      <c r="W1819" s="95">
        <f t="shared" si="145"/>
        <v>41752</v>
      </c>
    </row>
    <row r="1820" spans="1:23" x14ac:dyDescent="0.5">
      <c r="A1820" s="105">
        <v>8170493458</v>
      </c>
      <c r="B1820" s="63">
        <v>41740</v>
      </c>
      <c r="C1820" s="60" t="s">
        <v>10</v>
      </c>
      <c r="D1820" s="61">
        <v>17424</v>
      </c>
      <c r="E1820" s="139">
        <v>13200</v>
      </c>
      <c r="F1820" s="61">
        <v>3716</v>
      </c>
      <c r="G1820" s="63">
        <v>41732</v>
      </c>
      <c r="H1820" s="63">
        <v>41731</v>
      </c>
      <c r="I1820" s="60" t="s">
        <v>26</v>
      </c>
      <c r="J1820" s="62">
        <v>8388.92</v>
      </c>
      <c r="K1820" s="62">
        <v>969.71</v>
      </c>
      <c r="L1820" s="64">
        <v>9358.6299999999992</v>
      </c>
      <c r="M1820" s="82" t="str">
        <f t="shared" si="144"/>
        <v>DS</v>
      </c>
      <c r="N1820" s="82" t="s">
        <v>971</v>
      </c>
      <c r="P1820" s="75">
        <f>VLOOKUP(F1820,[1]!REGTEaflewerdatum,4,0)</f>
        <v>41732</v>
      </c>
      <c r="Q1820" s="91" t="str">
        <f t="shared" si="141"/>
        <v>ok</v>
      </c>
      <c r="T1820" s="94">
        <f t="shared" si="142"/>
        <v>41762</v>
      </c>
      <c r="U1820" s="80">
        <f t="shared" si="143"/>
        <v>30</v>
      </c>
      <c r="W1820" s="95">
        <f t="shared" si="145"/>
        <v>41770</v>
      </c>
    </row>
    <row r="1821" spans="1:23" x14ac:dyDescent="0.5">
      <c r="A1821" s="105">
        <v>8170493458</v>
      </c>
      <c r="B1821" s="63"/>
      <c r="C1821" s="60" t="s">
        <v>15</v>
      </c>
      <c r="D1821" s="61">
        <v>17565</v>
      </c>
      <c r="E1821" s="139">
        <v>13264</v>
      </c>
      <c r="F1821" s="61">
        <v>3716</v>
      </c>
      <c r="G1821" s="63">
        <v>41732</v>
      </c>
      <c r="H1821" s="63">
        <v>41731</v>
      </c>
      <c r="I1821" s="60" t="s">
        <v>26</v>
      </c>
      <c r="J1821" s="62">
        <v>-84.2</v>
      </c>
      <c r="K1821" s="62">
        <v>-5.48</v>
      </c>
      <c r="L1821" s="64">
        <v>-89.68</v>
      </c>
      <c r="M1821" s="82" t="str">
        <f t="shared" si="144"/>
        <v>DS</v>
      </c>
      <c r="P1821" s="75">
        <f>VLOOKUP(F1821,[1]!REGTEaflewerdatum,4,0)</f>
        <v>41732</v>
      </c>
      <c r="Q1821" s="91" t="str">
        <f t="shared" si="141"/>
        <v>ok</v>
      </c>
      <c r="T1821" s="94">
        <f t="shared" si="142"/>
        <v>41762</v>
      </c>
      <c r="U1821" s="80">
        <f t="shared" si="143"/>
        <v>30</v>
      </c>
      <c r="W1821" s="95">
        <f t="shared" si="145"/>
        <v>30</v>
      </c>
    </row>
    <row r="1822" spans="1:23" x14ac:dyDescent="0.5">
      <c r="A1822" s="105">
        <v>352485</v>
      </c>
      <c r="B1822" s="124"/>
      <c r="C1822" s="60" t="s">
        <v>10</v>
      </c>
      <c r="D1822" s="61">
        <v>17581</v>
      </c>
      <c r="E1822" s="139">
        <v>13273</v>
      </c>
      <c r="F1822" s="61">
        <v>3704</v>
      </c>
      <c r="G1822" s="63">
        <v>41733</v>
      </c>
      <c r="H1822" s="63">
        <v>41733</v>
      </c>
      <c r="I1822" s="60" t="s">
        <v>1114</v>
      </c>
      <c r="J1822" s="62">
        <v>435.24</v>
      </c>
      <c r="K1822" s="62">
        <v>24.39</v>
      </c>
      <c r="L1822" s="64">
        <v>459.63</v>
      </c>
      <c r="M1822" s="82" t="str">
        <f t="shared" si="144"/>
        <v>DS</v>
      </c>
      <c r="N1822" s="82" t="s">
        <v>971</v>
      </c>
      <c r="P1822" s="75">
        <f>VLOOKUP(F1822,[1]!REGTEaflewerdatum,4,0)</f>
        <v>0</v>
      </c>
      <c r="Q1822" s="91">
        <f t="shared" si="141"/>
        <v>41733</v>
      </c>
      <c r="T1822" s="94">
        <f t="shared" si="142"/>
        <v>41763</v>
      </c>
      <c r="U1822" s="80">
        <f t="shared" si="143"/>
        <v>30</v>
      </c>
      <c r="W1822" s="95">
        <f t="shared" si="145"/>
        <v>30</v>
      </c>
    </row>
    <row r="1823" spans="1:23" x14ac:dyDescent="0.5">
      <c r="A1823" s="105">
        <v>44568</v>
      </c>
      <c r="B1823" s="124"/>
      <c r="C1823" s="60" t="s">
        <v>10</v>
      </c>
      <c r="D1823" s="61">
        <v>17582</v>
      </c>
      <c r="E1823" s="139">
        <v>13203</v>
      </c>
      <c r="F1823" s="61">
        <v>3718</v>
      </c>
      <c r="G1823" s="63">
        <v>41733</v>
      </c>
      <c r="H1823" s="63">
        <v>41733</v>
      </c>
      <c r="I1823" s="60" t="s">
        <v>1167</v>
      </c>
      <c r="J1823" s="62">
        <v>13386.56</v>
      </c>
      <c r="K1823" s="62">
        <v>885.04</v>
      </c>
      <c r="L1823" s="64">
        <v>14271.6</v>
      </c>
      <c r="M1823" s="82" t="str">
        <f t="shared" si="144"/>
        <v>DS</v>
      </c>
      <c r="N1823" s="82" t="s">
        <v>971</v>
      </c>
      <c r="P1823" s="75">
        <f>VLOOKUP(F1823,[1]!REGTEaflewerdatum,4,0)</f>
        <v>41733</v>
      </c>
      <c r="Q1823" s="91" t="str">
        <f t="shared" si="141"/>
        <v>ok</v>
      </c>
      <c r="T1823" s="94">
        <f t="shared" si="142"/>
        <v>41763</v>
      </c>
      <c r="U1823" s="80">
        <f t="shared" si="143"/>
        <v>30</v>
      </c>
      <c r="W1823" s="95">
        <f t="shared" si="145"/>
        <v>30</v>
      </c>
    </row>
    <row r="1824" spans="1:23" x14ac:dyDescent="0.5">
      <c r="A1824" s="105">
        <v>509022</v>
      </c>
      <c r="B1824" s="63">
        <v>41740</v>
      </c>
      <c r="C1824" s="60" t="s">
        <v>10</v>
      </c>
      <c r="D1824" s="61">
        <v>17584</v>
      </c>
      <c r="E1824" s="139">
        <v>13286</v>
      </c>
      <c r="F1824" s="61">
        <v>3720</v>
      </c>
      <c r="G1824" s="63">
        <v>41733</v>
      </c>
      <c r="H1824" s="63">
        <v>41733</v>
      </c>
      <c r="I1824" s="60" t="s">
        <v>22</v>
      </c>
      <c r="J1824" s="62">
        <v>11323</v>
      </c>
      <c r="K1824" s="62">
        <v>1585.22</v>
      </c>
      <c r="L1824" s="64">
        <v>12908.22</v>
      </c>
      <c r="M1824" s="82" t="str">
        <f t="shared" si="144"/>
        <v>DS</v>
      </c>
      <c r="N1824" s="82" t="s">
        <v>971</v>
      </c>
      <c r="P1824" s="75">
        <f>VLOOKUP(F1824,[1]!REGTEaflewerdatum,4,0)</f>
        <v>41732</v>
      </c>
      <c r="Q1824" s="91">
        <f t="shared" si="141"/>
        <v>41733</v>
      </c>
      <c r="T1824" s="94">
        <f t="shared" si="142"/>
        <v>41763</v>
      </c>
      <c r="U1824" s="80">
        <f t="shared" si="143"/>
        <v>30</v>
      </c>
      <c r="W1824" s="95">
        <f t="shared" si="145"/>
        <v>41770</v>
      </c>
    </row>
    <row r="1825" spans="1:23" x14ac:dyDescent="0.5">
      <c r="A1825" s="105">
        <v>6039508052</v>
      </c>
      <c r="B1825" s="63">
        <v>41733</v>
      </c>
      <c r="C1825" s="60" t="s">
        <v>10</v>
      </c>
      <c r="D1825" s="61">
        <v>17573</v>
      </c>
      <c r="E1825" s="139">
        <v>13234</v>
      </c>
      <c r="F1825" s="61">
        <v>3705</v>
      </c>
      <c r="G1825" s="63">
        <v>41733</v>
      </c>
      <c r="H1825" s="63">
        <v>41733</v>
      </c>
      <c r="I1825" s="60" t="s">
        <v>1109</v>
      </c>
      <c r="J1825" s="62">
        <v>550.33000000000004</v>
      </c>
      <c r="K1825" s="62">
        <v>38.99</v>
      </c>
      <c r="L1825" s="64">
        <v>589.32000000000005</v>
      </c>
      <c r="M1825" s="82" t="str">
        <f t="shared" si="144"/>
        <v>DS</v>
      </c>
      <c r="N1825" s="82" t="s">
        <v>971</v>
      </c>
      <c r="P1825" s="75">
        <f>VLOOKUP(F1825,[1]!REGTEaflewerdatum,4,0)</f>
        <v>0</v>
      </c>
      <c r="Q1825" s="91">
        <f t="shared" si="141"/>
        <v>41733</v>
      </c>
      <c r="T1825" s="94">
        <f t="shared" si="142"/>
        <v>41763</v>
      </c>
      <c r="U1825" s="80">
        <f t="shared" si="143"/>
        <v>30</v>
      </c>
      <c r="W1825" s="95">
        <f t="shared" si="145"/>
        <v>41763</v>
      </c>
    </row>
    <row r="1826" spans="1:23" x14ac:dyDescent="0.5">
      <c r="A1826" s="105">
        <v>72384</v>
      </c>
      <c r="B1826" s="63">
        <v>41740</v>
      </c>
      <c r="C1826" s="60" t="s">
        <v>10</v>
      </c>
      <c r="D1826" s="61">
        <v>17580</v>
      </c>
      <c r="E1826" s="139"/>
      <c r="F1826" s="61">
        <v>3706</v>
      </c>
      <c r="G1826" s="63">
        <v>41733</v>
      </c>
      <c r="H1826" s="63">
        <v>41733</v>
      </c>
      <c r="I1826" s="60" t="s">
        <v>1116</v>
      </c>
      <c r="J1826" s="62">
        <v>646.65</v>
      </c>
      <c r="K1826" s="62">
        <v>31.23</v>
      </c>
      <c r="L1826" s="64">
        <v>677.88</v>
      </c>
      <c r="M1826" s="82" t="str">
        <f t="shared" si="144"/>
        <v>DS</v>
      </c>
      <c r="N1826" s="82" t="s">
        <v>971</v>
      </c>
      <c r="P1826" s="75">
        <f>VLOOKUP(F1826,[1]!REGTEaflewerdatum,4,0)</f>
        <v>0</v>
      </c>
      <c r="Q1826" s="91">
        <f t="shared" si="141"/>
        <v>41733</v>
      </c>
      <c r="T1826" s="94">
        <f t="shared" si="142"/>
        <v>41763</v>
      </c>
      <c r="U1826" s="80">
        <f t="shared" si="143"/>
        <v>30</v>
      </c>
      <c r="W1826" s="95">
        <f t="shared" si="145"/>
        <v>41770</v>
      </c>
    </row>
    <row r="1827" spans="1:23" x14ac:dyDescent="0.5">
      <c r="A1827" s="105" t="s">
        <v>525</v>
      </c>
      <c r="B1827" s="124"/>
      <c r="C1827" s="60" t="s">
        <v>10</v>
      </c>
      <c r="D1827" s="61">
        <v>17583</v>
      </c>
      <c r="E1827" s="139">
        <v>13284</v>
      </c>
      <c r="F1827" s="61">
        <v>3722</v>
      </c>
      <c r="G1827" s="63">
        <v>41733</v>
      </c>
      <c r="H1827" s="63">
        <v>41733</v>
      </c>
      <c r="I1827" s="60" t="s">
        <v>1166</v>
      </c>
      <c r="J1827" s="62">
        <v>4611.1000000000004</v>
      </c>
      <c r="K1827" s="62">
        <v>321.3</v>
      </c>
      <c r="L1827" s="64">
        <v>4932.3999999999996</v>
      </c>
      <c r="M1827" s="82" t="str">
        <f t="shared" si="144"/>
        <v>DS</v>
      </c>
      <c r="N1827" s="82" t="s">
        <v>971</v>
      </c>
      <c r="P1827" s="75">
        <f>VLOOKUP(F1827,[1]!REGTEaflewerdatum,4,0)</f>
        <v>41733</v>
      </c>
      <c r="Q1827" s="91" t="str">
        <f t="shared" si="141"/>
        <v>ok</v>
      </c>
      <c r="T1827" s="94">
        <f t="shared" si="142"/>
        <v>41763</v>
      </c>
      <c r="U1827" s="80">
        <f t="shared" si="143"/>
        <v>30</v>
      </c>
      <c r="W1827" s="95">
        <f t="shared" si="145"/>
        <v>30</v>
      </c>
    </row>
    <row r="1828" spans="1:23" x14ac:dyDescent="0.5">
      <c r="A1828" s="105">
        <v>11928745</v>
      </c>
      <c r="B1828" s="63">
        <v>41740</v>
      </c>
      <c r="C1828" s="60" t="s">
        <v>10</v>
      </c>
      <c r="D1828" s="61">
        <v>17586</v>
      </c>
      <c r="E1828" s="139">
        <v>13271</v>
      </c>
      <c r="F1828" s="61">
        <v>3732</v>
      </c>
      <c r="G1828" s="63">
        <v>41734</v>
      </c>
      <c r="H1828" s="63">
        <v>41734</v>
      </c>
      <c r="I1828" s="60" t="s">
        <v>1113</v>
      </c>
      <c r="J1828" s="62">
        <v>6591.96</v>
      </c>
      <c r="K1828" s="62">
        <v>380.74</v>
      </c>
      <c r="L1828" s="64">
        <v>6972.7</v>
      </c>
      <c r="M1828" s="82" t="str">
        <f t="shared" si="144"/>
        <v>DS</v>
      </c>
      <c r="N1828" s="82" t="s">
        <v>971</v>
      </c>
      <c r="P1828" s="75">
        <f>VLOOKUP(F1828,[1]!REGTEaflewerdatum,4,0)</f>
        <v>41734</v>
      </c>
      <c r="Q1828" s="91" t="str">
        <f t="shared" si="141"/>
        <v>ok</v>
      </c>
      <c r="T1828" s="94">
        <f t="shared" si="142"/>
        <v>41764</v>
      </c>
      <c r="U1828" s="80">
        <f t="shared" si="143"/>
        <v>30</v>
      </c>
      <c r="W1828" s="95">
        <f t="shared" si="145"/>
        <v>41770</v>
      </c>
    </row>
    <row r="1829" spans="1:23" x14ac:dyDescent="0.5">
      <c r="A1829" s="105">
        <v>353857</v>
      </c>
      <c r="B1829" s="63">
        <v>41747</v>
      </c>
      <c r="C1829" s="60" t="s">
        <v>10</v>
      </c>
      <c r="D1829" s="61">
        <v>17600</v>
      </c>
      <c r="E1829" s="139">
        <v>13288</v>
      </c>
      <c r="F1829" s="61">
        <v>3704</v>
      </c>
      <c r="G1829" s="63">
        <v>41734</v>
      </c>
      <c r="H1829" s="63">
        <v>41734</v>
      </c>
      <c r="I1829" s="60" t="s">
        <v>1114</v>
      </c>
      <c r="J1829" s="62">
        <v>696.48</v>
      </c>
      <c r="K1829" s="62">
        <v>48.79</v>
      </c>
      <c r="L1829" s="64">
        <v>745.27</v>
      </c>
      <c r="M1829" s="82" t="str">
        <f t="shared" si="144"/>
        <v>DS</v>
      </c>
      <c r="N1829" s="82" t="s">
        <v>971</v>
      </c>
      <c r="P1829" s="75">
        <f>VLOOKUP(F1829,[1]!REGTEaflewerdatum,4,0)</f>
        <v>0</v>
      </c>
      <c r="Q1829" s="91">
        <f t="shared" si="141"/>
        <v>41734</v>
      </c>
      <c r="T1829" s="94">
        <f t="shared" si="142"/>
        <v>41764</v>
      </c>
      <c r="U1829" s="80">
        <f t="shared" si="143"/>
        <v>30</v>
      </c>
      <c r="W1829" s="95">
        <f t="shared" si="145"/>
        <v>41777</v>
      </c>
    </row>
    <row r="1830" spans="1:23" x14ac:dyDescent="0.5">
      <c r="A1830" s="105">
        <v>6039517655</v>
      </c>
      <c r="B1830" s="124"/>
      <c r="C1830" s="60" t="s">
        <v>10</v>
      </c>
      <c r="D1830" s="61">
        <v>17585</v>
      </c>
      <c r="E1830" s="139">
        <v>13278</v>
      </c>
      <c r="F1830" s="61">
        <v>3705</v>
      </c>
      <c r="G1830" s="63">
        <v>41734</v>
      </c>
      <c r="H1830" s="63">
        <v>41734</v>
      </c>
      <c r="I1830" s="60" t="s">
        <v>1109</v>
      </c>
      <c r="J1830" s="62">
        <v>276.29000000000002</v>
      </c>
      <c r="K1830" s="62">
        <v>26</v>
      </c>
      <c r="L1830" s="64">
        <v>302.29000000000002</v>
      </c>
      <c r="M1830" s="82" t="str">
        <f t="shared" si="144"/>
        <v>DS</v>
      </c>
      <c r="N1830" s="82" t="s">
        <v>971</v>
      </c>
      <c r="P1830" s="75">
        <f>VLOOKUP(F1830,[1]!REGTEaflewerdatum,4,0)</f>
        <v>0</v>
      </c>
      <c r="Q1830" s="91">
        <f t="shared" si="141"/>
        <v>41734</v>
      </c>
      <c r="T1830" s="94">
        <f t="shared" si="142"/>
        <v>41764</v>
      </c>
      <c r="U1830" s="80">
        <f t="shared" si="143"/>
        <v>30</v>
      </c>
      <c r="W1830" s="95">
        <f t="shared" si="145"/>
        <v>30</v>
      </c>
    </row>
    <row r="1831" spans="1:23" hidden="1" x14ac:dyDescent="0.5">
      <c r="A1831" s="105">
        <v>712959</v>
      </c>
      <c r="B1831" s="63"/>
      <c r="C1831" s="60" t="s">
        <v>15</v>
      </c>
      <c r="D1831" s="61">
        <v>17589</v>
      </c>
      <c r="E1831" s="139">
        <v>13295</v>
      </c>
      <c r="F1831" s="61">
        <v>741149</v>
      </c>
      <c r="G1831" s="63">
        <v>41734</v>
      </c>
      <c r="H1831" s="124">
        <v>41644</v>
      </c>
      <c r="I1831" s="60" t="s">
        <v>1075</v>
      </c>
      <c r="J1831" s="62">
        <v>-1551</v>
      </c>
      <c r="K1831" s="62">
        <v>-217.14</v>
      </c>
      <c r="L1831" s="64">
        <v>-1768.14</v>
      </c>
      <c r="M1831" s="82" t="str">
        <f t="shared" si="144"/>
        <v>DC</v>
      </c>
      <c r="P1831" s="75" t="e">
        <f>VLOOKUP(F1831,[1]!REGTEaflewerdatum,4,0)</f>
        <v>#N/A</v>
      </c>
      <c r="Q1831" s="91" t="e">
        <f t="shared" si="141"/>
        <v>#N/A</v>
      </c>
      <c r="T1831" s="94">
        <f t="shared" si="142"/>
        <v>41753</v>
      </c>
      <c r="U1831" s="80">
        <f t="shared" si="143"/>
        <v>19</v>
      </c>
      <c r="W1831" s="95">
        <f t="shared" si="145"/>
        <v>19</v>
      </c>
    </row>
    <row r="1832" spans="1:23" hidden="1" x14ac:dyDescent="0.5">
      <c r="A1832" s="105">
        <v>712959</v>
      </c>
      <c r="B1832" s="63"/>
      <c r="C1832" s="60" t="s">
        <v>15</v>
      </c>
      <c r="D1832" s="61">
        <v>17593</v>
      </c>
      <c r="E1832" s="139">
        <v>13299</v>
      </c>
      <c r="F1832" s="61">
        <v>741152</v>
      </c>
      <c r="G1832" s="63">
        <v>41734</v>
      </c>
      <c r="H1832" s="124">
        <v>41644</v>
      </c>
      <c r="I1832" s="60" t="s">
        <v>1075</v>
      </c>
      <c r="J1832" s="62">
        <v>-846</v>
      </c>
      <c r="K1832" s="62">
        <v>-118.44</v>
      </c>
      <c r="L1832" s="64">
        <v>-964.44</v>
      </c>
      <c r="M1832" s="82" t="str">
        <f t="shared" si="144"/>
        <v>DC</v>
      </c>
      <c r="P1832" s="75" t="e">
        <f>VLOOKUP(F1832,[1]!REGTEaflewerdatum,4,0)</f>
        <v>#N/A</v>
      </c>
      <c r="Q1832" s="91" t="e">
        <f t="shared" si="141"/>
        <v>#N/A</v>
      </c>
      <c r="T1832" s="94">
        <f t="shared" si="142"/>
        <v>41753</v>
      </c>
      <c r="U1832" s="80">
        <f t="shared" si="143"/>
        <v>19</v>
      </c>
      <c r="W1832" s="95">
        <f t="shared" si="145"/>
        <v>19</v>
      </c>
    </row>
    <row r="1833" spans="1:23" x14ac:dyDescent="0.5">
      <c r="A1833" s="105">
        <v>8170497518</v>
      </c>
      <c r="B1833" s="63">
        <v>41740</v>
      </c>
      <c r="C1833" s="60" t="s">
        <v>10</v>
      </c>
      <c r="D1833" s="61">
        <v>17587</v>
      </c>
      <c r="E1833" s="139">
        <v>13269</v>
      </c>
      <c r="F1833" s="61">
        <v>3733</v>
      </c>
      <c r="G1833" s="63">
        <v>41734</v>
      </c>
      <c r="H1833" s="63">
        <v>41734</v>
      </c>
      <c r="I1833" s="60" t="s">
        <v>26</v>
      </c>
      <c r="J1833" s="62">
        <v>7362.12</v>
      </c>
      <c r="K1833" s="62">
        <v>738.12</v>
      </c>
      <c r="L1833" s="64">
        <v>8100.24</v>
      </c>
      <c r="M1833" s="82" t="str">
        <f t="shared" si="144"/>
        <v>DS</v>
      </c>
      <c r="N1833" s="82" t="s">
        <v>971</v>
      </c>
      <c r="P1833" s="75">
        <f>VLOOKUP(F1833,[1]!REGTEaflewerdatum,4,0)</f>
        <v>41734</v>
      </c>
      <c r="Q1833" s="91" t="str">
        <f t="shared" si="141"/>
        <v>ok</v>
      </c>
      <c r="T1833" s="94">
        <f t="shared" si="142"/>
        <v>41764</v>
      </c>
      <c r="U1833" s="80">
        <f t="shared" si="143"/>
        <v>30</v>
      </c>
      <c r="W1833" s="95">
        <f t="shared" si="145"/>
        <v>41770</v>
      </c>
    </row>
    <row r="1834" spans="1:23" x14ac:dyDescent="0.5">
      <c r="A1834" s="105">
        <v>8170497518</v>
      </c>
      <c r="B1834" s="63"/>
      <c r="C1834" s="60" t="s">
        <v>15</v>
      </c>
      <c r="D1834" s="61">
        <v>17648</v>
      </c>
      <c r="E1834" s="139">
        <v>13375</v>
      </c>
      <c r="F1834" s="61">
        <v>3733</v>
      </c>
      <c r="G1834" s="63">
        <v>41734</v>
      </c>
      <c r="H1834" s="63">
        <v>41734</v>
      </c>
      <c r="I1834" s="60" t="s">
        <v>26</v>
      </c>
      <c r="J1834" s="62">
        <v>-74.33</v>
      </c>
      <c r="K1834" s="62">
        <v>0</v>
      </c>
      <c r="L1834" s="64">
        <v>-74.33</v>
      </c>
      <c r="M1834" s="82" t="str">
        <f t="shared" si="144"/>
        <v>DS</v>
      </c>
      <c r="P1834" s="75">
        <f>VLOOKUP(F1834,[1]!REGTEaflewerdatum,4,0)</f>
        <v>41734</v>
      </c>
      <c r="Q1834" s="91" t="str">
        <f t="shared" si="141"/>
        <v>ok</v>
      </c>
      <c r="T1834" s="94">
        <f t="shared" si="142"/>
        <v>41764</v>
      </c>
      <c r="U1834" s="80">
        <f t="shared" si="143"/>
        <v>30</v>
      </c>
      <c r="W1834" s="95">
        <f t="shared" si="145"/>
        <v>30</v>
      </c>
    </row>
    <row r="1835" spans="1:23" hidden="1" x14ac:dyDescent="0.5">
      <c r="A1835" s="105" t="s">
        <v>531</v>
      </c>
      <c r="B1835" s="63"/>
      <c r="C1835" s="60" t="s">
        <v>10</v>
      </c>
      <c r="D1835" s="61">
        <v>17599</v>
      </c>
      <c r="E1835" s="139">
        <v>13293</v>
      </c>
      <c r="F1835" s="61">
        <v>3730</v>
      </c>
      <c r="G1835" s="63">
        <v>41734</v>
      </c>
      <c r="H1835" s="63">
        <v>41734</v>
      </c>
      <c r="I1835" s="60" t="s">
        <v>1118</v>
      </c>
      <c r="J1835" s="62">
        <v>7108.2</v>
      </c>
      <c r="K1835" s="62">
        <v>0</v>
      </c>
      <c r="L1835" s="64">
        <v>7108.2</v>
      </c>
      <c r="M1835" s="82" t="str">
        <f t="shared" si="144"/>
        <v>DI</v>
      </c>
      <c r="N1835" s="82" t="s">
        <v>971</v>
      </c>
      <c r="P1835" s="75">
        <f>VLOOKUP(F1835,[1]!REGTEaflewerdatum,4,0)</f>
        <v>41734</v>
      </c>
      <c r="Q1835" s="91" t="str">
        <f t="shared" si="141"/>
        <v>ok</v>
      </c>
      <c r="R1835" s="92" t="s">
        <v>327</v>
      </c>
      <c r="S1835" s="93">
        <v>41772</v>
      </c>
      <c r="T1835" s="94">
        <f t="shared" si="142"/>
        <v>41764</v>
      </c>
      <c r="U1835" s="80">
        <f t="shared" si="143"/>
        <v>30</v>
      </c>
      <c r="W1835" s="95">
        <f t="shared" si="145"/>
        <v>30</v>
      </c>
    </row>
    <row r="1836" spans="1:23" x14ac:dyDescent="0.5">
      <c r="A1836" s="105">
        <v>72552</v>
      </c>
      <c r="B1836" s="63">
        <v>41740</v>
      </c>
      <c r="C1836" s="60" t="s">
        <v>10</v>
      </c>
      <c r="D1836" s="61">
        <v>17598</v>
      </c>
      <c r="E1836" s="139"/>
      <c r="F1836" s="61">
        <v>3706</v>
      </c>
      <c r="G1836" s="63">
        <v>41735</v>
      </c>
      <c r="H1836" s="63">
        <v>41735</v>
      </c>
      <c r="I1836" s="60" t="s">
        <v>1116</v>
      </c>
      <c r="J1836" s="62">
        <v>646.65</v>
      </c>
      <c r="K1836" s="62">
        <v>31.23</v>
      </c>
      <c r="L1836" s="64">
        <v>677.88</v>
      </c>
      <c r="M1836" s="82" t="str">
        <f t="shared" si="144"/>
        <v>DS</v>
      </c>
      <c r="N1836" s="82" t="s">
        <v>971</v>
      </c>
      <c r="P1836" s="75">
        <f>VLOOKUP(F1836,[1]!REGTEaflewerdatum,4,0)</f>
        <v>0</v>
      </c>
      <c r="Q1836" s="91">
        <f t="shared" si="141"/>
        <v>41735</v>
      </c>
      <c r="T1836" s="94">
        <f t="shared" si="142"/>
        <v>41765</v>
      </c>
      <c r="U1836" s="80">
        <f t="shared" si="143"/>
        <v>30</v>
      </c>
      <c r="W1836" s="95">
        <f t="shared" si="145"/>
        <v>41770</v>
      </c>
    </row>
    <row r="1837" spans="1:23" x14ac:dyDescent="0.5">
      <c r="A1837" s="105">
        <v>1211008031</v>
      </c>
      <c r="B1837" s="124"/>
      <c r="C1837" s="60" t="s">
        <v>10</v>
      </c>
      <c r="D1837" s="61">
        <v>17642</v>
      </c>
      <c r="E1837" s="139">
        <v>13347</v>
      </c>
      <c r="F1837" s="61">
        <v>3736</v>
      </c>
      <c r="G1837" s="63">
        <v>41736</v>
      </c>
      <c r="H1837" s="63">
        <v>41736</v>
      </c>
      <c r="I1837" s="60" t="s">
        <v>1105</v>
      </c>
      <c r="J1837" s="62">
        <v>0</v>
      </c>
      <c r="K1837" s="62">
        <v>0</v>
      </c>
      <c r="L1837" s="64">
        <v>0</v>
      </c>
      <c r="M1837" s="82" t="str">
        <f t="shared" si="144"/>
        <v>DS</v>
      </c>
      <c r="N1837" s="82" t="s">
        <v>971</v>
      </c>
      <c r="P1837" s="75">
        <f>VLOOKUP(F1837,[1]!REGTEaflewerdatum,4,0)</f>
        <v>41736</v>
      </c>
      <c r="Q1837" s="91" t="str">
        <f t="shared" si="141"/>
        <v>ok</v>
      </c>
      <c r="T1837" s="94">
        <f t="shared" si="142"/>
        <v>41766</v>
      </c>
      <c r="U1837" s="80">
        <f t="shared" si="143"/>
        <v>30</v>
      </c>
      <c r="W1837" s="95">
        <f t="shared" si="145"/>
        <v>30</v>
      </c>
    </row>
    <row r="1838" spans="1:23" x14ac:dyDescent="0.5">
      <c r="A1838" s="105">
        <v>1211008067</v>
      </c>
      <c r="B1838" s="63">
        <v>41747</v>
      </c>
      <c r="C1838" s="60" t="s">
        <v>10</v>
      </c>
      <c r="D1838" s="61">
        <v>17643</v>
      </c>
      <c r="E1838" s="139">
        <v>13349</v>
      </c>
      <c r="F1838" s="61">
        <v>3736</v>
      </c>
      <c r="G1838" s="63">
        <v>41736</v>
      </c>
      <c r="H1838" s="63">
        <v>41736</v>
      </c>
      <c r="I1838" s="60" t="s">
        <v>1105</v>
      </c>
      <c r="J1838" s="62">
        <v>52559.86</v>
      </c>
      <c r="K1838" s="62">
        <v>7358.38</v>
      </c>
      <c r="L1838" s="64">
        <v>59918.239999999998</v>
      </c>
      <c r="M1838" s="82" t="str">
        <f t="shared" si="144"/>
        <v>DS</v>
      </c>
      <c r="N1838" s="82" t="s">
        <v>971</v>
      </c>
      <c r="P1838" s="75">
        <f>VLOOKUP(F1838,[1]!REGTEaflewerdatum,4,0)</f>
        <v>41736</v>
      </c>
      <c r="Q1838" s="91" t="str">
        <f t="shared" si="141"/>
        <v>ok</v>
      </c>
      <c r="T1838" s="94">
        <f t="shared" si="142"/>
        <v>41766</v>
      </c>
      <c r="U1838" s="80">
        <f t="shared" si="143"/>
        <v>30</v>
      </c>
      <c r="W1838" s="95">
        <f t="shared" si="145"/>
        <v>41777</v>
      </c>
    </row>
    <row r="1839" spans="1:23" x14ac:dyDescent="0.5">
      <c r="A1839" s="105">
        <v>1211008067</v>
      </c>
      <c r="B1839" s="63">
        <v>41747</v>
      </c>
      <c r="C1839" s="60" t="s">
        <v>15</v>
      </c>
      <c r="D1839" s="61">
        <v>17649</v>
      </c>
      <c r="E1839" s="139">
        <v>13376</v>
      </c>
      <c r="F1839" s="61">
        <v>707301</v>
      </c>
      <c r="G1839" s="63">
        <v>41736</v>
      </c>
      <c r="H1839" s="63">
        <v>41736</v>
      </c>
      <c r="I1839" s="60" t="s">
        <v>1105</v>
      </c>
      <c r="J1839" s="62">
        <v>-199.54</v>
      </c>
      <c r="K1839" s="62">
        <v>-27.94</v>
      </c>
      <c r="L1839" s="64">
        <v>-227.48</v>
      </c>
      <c r="M1839" s="82" t="str">
        <f t="shared" si="144"/>
        <v>DS</v>
      </c>
      <c r="P1839" s="75" t="e">
        <f>VLOOKUP(F1839,[1]!REGTEaflewerdatum,4,0)</f>
        <v>#N/A</v>
      </c>
      <c r="Q1839" s="91" t="e">
        <f t="shared" si="141"/>
        <v>#N/A</v>
      </c>
      <c r="T1839" s="94">
        <f t="shared" si="142"/>
        <v>41766</v>
      </c>
      <c r="U1839" s="80">
        <f t="shared" si="143"/>
        <v>30</v>
      </c>
      <c r="W1839" s="95">
        <f t="shared" si="145"/>
        <v>41777</v>
      </c>
    </row>
    <row r="1840" spans="1:23" x14ac:dyDescent="0.5">
      <c r="A1840" s="105">
        <v>1211008067</v>
      </c>
      <c r="B1840" s="63">
        <v>41747</v>
      </c>
      <c r="C1840" s="60" t="s">
        <v>15</v>
      </c>
      <c r="D1840" s="61">
        <v>17650</v>
      </c>
      <c r="E1840" s="139">
        <v>13377</v>
      </c>
      <c r="F1840" s="61">
        <v>707300</v>
      </c>
      <c r="G1840" s="63">
        <v>41736</v>
      </c>
      <c r="H1840" s="63">
        <v>41736</v>
      </c>
      <c r="I1840" s="60" t="s">
        <v>1105</v>
      </c>
      <c r="J1840" s="62">
        <v>-289.88</v>
      </c>
      <c r="K1840" s="62">
        <v>-40.57</v>
      </c>
      <c r="L1840" s="64">
        <v>-330.45</v>
      </c>
      <c r="M1840" s="82" t="str">
        <f t="shared" si="144"/>
        <v>DS</v>
      </c>
      <c r="P1840" s="75" t="e">
        <f>VLOOKUP(F1840,[1]!REGTEaflewerdatum,4,0)</f>
        <v>#N/A</v>
      </c>
      <c r="Q1840" s="91" t="e">
        <f t="shared" si="141"/>
        <v>#N/A</v>
      </c>
      <c r="T1840" s="94">
        <f t="shared" si="142"/>
        <v>41766</v>
      </c>
      <c r="U1840" s="80">
        <f t="shared" si="143"/>
        <v>30</v>
      </c>
      <c r="W1840" s="95">
        <f t="shared" si="145"/>
        <v>41777</v>
      </c>
    </row>
    <row r="1841" spans="1:23" x14ac:dyDescent="0.5">
      <c r="A1841" s="105">
        <v>1211008067</v>
      </c>
      <c r="B1841" s="63">
        <v>41747</v>
      </c>
      <c r="C1841" s="60" t="s">
        <v>15</v>
      </c>
      <c r="D1841" s="61">
        <v>17651</v>
      </c>
      <c r="E1841" s="139">
        <v>13378</v>
      </c>
      <c r="F1841" s="61">
        <v>707302</v>
      </c>
      <c r="G1841" s="63">
        <v>41736</v>
      </c>
      <c r="H1841" s="63">
        <v>41736</v>
      </c>
      <c r="I1841" s="60" t="s">
        <v>1105</v>
      </c>
      <c r="J1841" s="62">
        <v>-2885</v>
      </c>
      <c r="K1841" s="62">
        <v>-403.9</v>
      </c>
      <c r="L1841" s="64">
        <v>-3288.9</v>
      </c>
      <c r="M1841" s="82" t="str">
        <f t="shared" si="144"/>
        <v>DS</v>
      </c>
      <c r="P1841" s="75" t="e">
        <f>VLOOKUP(F1841,[1]!REGTEaflewerdatum,4,0)</f>
        <v>#N/A</v>
      </c>
      <c r="Q1841" s="91" t="e">
        <f t="shared" si="141"/>
        <v>#N/A</v>
      </c>
      <c r="T1841" s="94">
        <f t="shared" si="142"/>
        <v>41766</v>
      </c>
      <c r="U1841" s="80">
        <f t="shared" si="143"/>
        <v>30</v>
      </c>
      <c r="W1841" s="95">
        <f t="shared" si="145"/>
        <v>41777</v>
      </c>
    </row>
    <row r="1842" spans="1:23" x14ac:dyDescent="0.5">
      <c r="A1842" s="105">
        <v>1859973</v>
      </c>
      <c r="B1842" s="63">
        <v>41754</v>
      </c>
      <c r="C1842" s="60" t="s">
        <v>10</v>
      </c>
      <c r="D1842" s="61">
        <v>17630</v>
      </c>
      <c r="E1842" s="139">
        <v>13314</v>
      </c>
      <c r="F1842" s="61">
        <v>3747</v>
      </c>
      <c r="G1842" s="63">
        <v>41736</v>
      </c>
      <c r="H1842" s="63">
        <v>41736</v>
      </c>
      <c r="I1842" s="60" t="s">
        <v>1112</v>
      </c>
      <c r="J1842" s="62">
        <v>845.15</v>
      </c>
      <c r="K1842" s="62">
        <v>118.32</v>
      </c>
      <c r="L1842" s="64">
        <v>963.47</v>
      </c>
      <c r="M1842" s="82" t="str">
        <f t="shared" si="144"/>
        <v>DS</v>
      </c>
      <c r="N1842" s="82" t="s">
        <v>971</v>
      </c>
      <c r="P1842" s="75">
        <f>VLOOKUP(F1842,[1]!REGTEaflewerdatum,4,0)</f>
        <v>41736</v>
      </c>
      <c r="Q1842" s="91" t="str">
        <f t="shared" si="141"/>
        <v>ok</v>
      </c>
      <c r="T1842" s="94">
        <f t="shared" si="142"/>
        <v>41766</v>
      </c>
      <c r="U1842" s="80">
        <f t="shared" si="143"/>
        <v>30</v>
      </c>
      <c r="W1842" s="95">
        <f t="shared" si="145"/>
        <v>41784</v>
      </c>
    </row>
    <row r="1843" spans="1:23" x14ac:dyDescent="0.5">
      <c r="A1843" s="105">
        <v>1859974</v>
      </c>
      <c r="B1843" s="63">
        <v>41754</v>
      </c>
      <c r="C1843" s="60" t="s">
        <v>10</v>
      </c>
      <c r="D1843" s="61">
        <v>17631</v>
      </c>
      <c r="E1843" s="139">
        <v>13315</v>
      </c>
      <c r="F1843" s="61">
        <v>3747</v>
      </c>
      <c r="G1843" s="63">
        <v>41736</v>
      </c>
      <c r="H1843" s="63">
        <v>41736</v>
      </c>
      <c r="I1843" s="60" t="s">
        <v>1112</v>
      </c>
      <c r="J1843" s="62">
        <v>713.61</v>
      </c>
      <c r="K1843" s="62">
        <v>99.91</v>
      </c>
      <c r="L1843" s="64">
        <v>813.52</v>
      </c>
      <c r="M1843" s="82" t="str">
        <f t="shared" si="144"/>
        <v>DS</v>
      </c>
      <c r="N1843" s="82" t="s">
        <v>971</v>
      </c>
      <c r="P1843" s="75">
        <f>VLOOKUP(F1843,[1]!REGTEaflewerdatum,4,0)</f>
        <v>41736</v>
      </c>
      <c r="Q1843" s="91" t="str">
        <f t="shared" si="141"/>
        <v>ok</v>
      </c>
      <c r="T1843" s="94">
        <f t="shared" si="142"/>
        <v>41766</v>
      </c>
      <c r="U1843" s="80">
        <f t="shared" si="143"/>
        <v>30</v>
      </c>
      <c r="W1843" s="95">
        <f t="shared" si="145"/>
        <v>41784</v>
      </c>
    </row>
    <row r="1844" spans="1:23" x14ac:dyDescent="0.5">
      <c r="A1844" s="105">
        <v>355820</v>
      </c>
      <c r="B1844" s="63">
        <v>41747</v>
      </c>
      <c r="C1844" s="60" t="s">
        <v>10</v>
      </c>
      <c r="D1844" s="61">
        <v>17596</v>
      </c>
      <c r="E1844" s="139">
        <v>13303</v>
      </c>
      <c r="F1844" s="61">
        <v>3704</v>
      </c>
      <c r="G1844" s="63">
        <v>41736</v>
      </c>
      <c r="H1844" s="63">
        <v>41736</v>
      </c>
      <c r="I1844" s="60" t="s">
        <v>1114</v>
      </c>
      <c r="J1844" s="62">
        <v>261.18</v>
      </c>
      <c r="K1844" s="62">
        <v>18.3</v>
      </c>
      <c r="L1844" s="64">
        <v>279.48</v>
      </c>
      <c r="M1844" s="82" t="str">
        <f t="shared" si="144"/>
        <v>DS</v>
      </c>
      <c r="N1844" s="82" t="s">
        <v>971</v>
      </c>
      <c r="P1844" s="75">
        <f>VLOOKUP(F1844,[1]!REGTEaflewerdatum,4,0)</f>
        <v>0</v>
      </c>
      <c r="Q1844" s="91">
        <f t="shared" si="141"/>
        <v>41736</v>
      </c>
      <c r="T1844" s="94">
        <f t="shared" si="142"/>
        <v>41766</v>
      </c>
      <c r="U1844" s="80">
        <f t="shared" si="143"/>
        <v>30</v>
      </c>
      <c r="W1844" s="95">
        <f t="shared" si="145"/>
        <v>41777</v>
      </c>
    </row>
    <row r="1845" spans="1:23" x14ac:dyDescent="0.5">
      <c r="A1845" s="105">
        <v>6039523392</v>
      </c>
      <c r="B1845" s="124"/>
      <c r="C1845" s="60" t="s">
        <v>10</v>
      </c>
      <c r="D1845" s="61">
        <v>17594</v>
      </c>
      <c r="E1845" s="139">
        <v>13279</v>
      </c>
      <c r="F1845" s="61">
        <v>3705</v>
      </c>
      <c r="G1845" s="63">
        <v>41736</v>
      </c>
      <c r="H1845" s="63">
        <v>41736</v>
      </c>
      <c r="I1845" s="60" t="s">
        <v>1109</v>
      </c>
      <c r="J1845" s="62">
        <v>275.16000000000003</v>
      </c>
      <c r="K1845" s="62">
        <v>19.5</v>
      </c>
      <c r="L1845" s="64">
        <v>294.66000000000003</v>
      </c>
      <c r="M1845" s="82" t="str">
        <f t="shared" si="144"/>
        <v>DS</v>
      </c>
      <c r="N1845" s="82" t="s">
        <v>971</v>
      </c>
      <c r="P1845" s="75">
        <f>VLOOKUP(F1845,[1]!REGTEaflewerdatum,4,0)</f>
        <v>0</v>
      </c>
      <c r="Q1845" s="91">
        <f t="shared" si="141"/>
        <v>41736</v>
      </c>
      <c r="T1845" s="94">
        <f t="shared" si="142"/>
        <v>41766</v>
      </c>
      <c r="U1845" s="80">
        <f t="shared" si="143"/>
        <v>30</v>
      </c>
      <c r="W1845" s="95">
        <f t="shared" si="145"/>
        <v>30</v>
      </c>
    </row>
    <row r="1846" spans="1:23" x14ac:dyDescent="0.5">
      <c r="A1846" s="105">
        <v>71448</v>
      </c>
      <c r="B1846" s="124"/>
      <c r="C1846" s="60" t="s">
        <v>10</v>
      </c>
      <c r="D1846" s="61">
        <v>17666</v>
      </c>
      <c r="E1846" s="139"/>
      <c r="F1846" s="61">
        <v>3706</v>
      </c>
      <c r="G1846" s="63">
        <v>41736</v>
      </c>
      <c r="H1846" s="63">
        <v>41721</v>
      </c>
      <c r="I1846" s="60" t="s">
        <v>1116</v>
      </c>
      <c r="J1846" s="62">
        <v>432</v>
      </c>
      <c r="K1846" s="62">
        <v>12.1</v>
      </c>
      <c r="L1846" s="64">
        <v>444.1</v>
      </c>
      <c r="M1846" s="82" t="str">
        <f t="shared" si="144"/>
        <v>DS</v>
      </c>
      <c r="N1846" s="82" t="s">
        <v>971</v>
      </c>
      <c r="P1846" s="75">
        <f>VLOOKUP(F1846,[1]!REGTEaflewerdatum,4,0)</f>
        <v>0</v>
      </c>
      <c r="Q1846" s="91">
        <f t="shared" si="141"/>
        <v>41736</v>
      </c>
      <c r="T1846" s="94">
        <f t="shared" si="142"/>
        <v>41766</v>
      </c>
      <c r="U1846" s="80">
        <f t="shared" si="143"/>
        <v>30</v>
      </c>
      <c r="W1846" s="95">
        <f t="shared" si="145"/>
        <v>30</v>
      </c>
    </row>
    <row r="1847" spans="1:23" hidden="1" x14ac:dyDescent="0.5">
      <c r="A1847" s="105">
        <v>791294</v>
      </c>
      <c r="B1847" s="63">
        <v>41740</v>
      </c>
      <c r="C1847" s="60" t="s">
        <v>10</v>
      </c>
      <c r="D1847" s="61">
        <v>17618</v>
      </c>
      <c r="E1847" s="139">
        <v>13327</v>
      </c>
      <c r="F1847" s="61">
        <v>3573</v>
      </c>
      <c r="G1847" s="63">
        <v>41736</v>
      </c>
      <c r="H1847" s="63">
        <v>41735</v>
      </c>
      <c r="I1847" s="60" t="s">
        <v>1075</v>
      </c>
      <c r="J1847" s="62">
        <v>58054.48</v>
      </c>
      <c r="K1847" s="62">
        <v>7923.49</v>
      </c>
      <c r="L1847" s="64">
        <v>65977.97</v>
      </c>
      <c r="M1847" s="82" t="str">
        <f t="shared" si="144"/>
        <v>DC</v>
      </c>
      <c r="N1847" s="82" t="s">
        <v>971</v>
      </c>
      <c r="P1847" s="75">
        <f>VLOOKUP(F1847,[1]!REGTEaflewerdatum,4,0)</f>
        <v>41736</v>
      </c>
      <c r="Q1847" s="91" t="str">
        <f t="shared" si="141"/>
        <v>ok</v>
      </c>
      <c r="T1847" s="94">
        <f t="shared" si="142"/>
        <v>41755</v>
      </c>
      <c r="U1847" s="80">
        <f t="shared" si="143"/>
        <v>19</v>
      </c>
      <c r="W1847" s="95">
        <f t="shared" si="145"/>
        <v>41759</v>
      </c>
    </row>
    <row r="1848" spans="1:23" hidden="1" x14ac:dyDescent="0.5">
      <c r="A1848" s="105">
        <v>791294</v>
      </c>
      <c r="B1848" s="63"/>
      <c r="C1848" s="60" t="s">
        <v>15</v>
      </c>
      <c r="D1848" s="61">
        <v>17646</v>
      </c>
      <c r="E1848" s="139">
        <v>13358</v>
      </c>
      <c r="F1848" s="61">
        <v>3573</v>
      </c>
      <c r="G1848" s="63">
        <v>41736</v>
      </c>
      <c r="H1848" s="63">
        <v>41735</v>
      </c>
      <c r="I1848" s="60" t="s">
        <v>1075</v>
      </c>
      <c r="J1848" s="62">
        <v>-327.3</v>
      </c>
      <c r="K1848" s="62">
        <v>-45.82</v>
      </c>
      <c r="L1848" s="64">
        <v>-373.12</v>
      </c>
      <c r="M1848" s="82" t="str">
        <f t="shared" si="144"/>
        <v>DC</v>
      </c>
      <c r="P1848" s="75">
        <f>VLOOKUP(F1848,[1]!REGTEaflewerdatum,4,0)</f>
        <v>41736</v>
      </c>
      <c r="Q1848" s="91" t="str">
        <f t="shared" si="141"/>
        <v>ok</v>
      </c>
      <c r="T1848" s="94">
        <f t="shared" si="142"/>
        <v>41755</v>
      </c>
      <c r="U1848" s="80">
        <f t="shared" si="143"/>
        <v>19</v>
      </c>
      <c r="W1848" s="95">
        <f t="shared" si="145"/>
        <v>19</v>
      </c>
    </row>
    <row r="1849" spans="1:23" hidden="1" x14ac:dyDescent="0.5">
      <c r="A1849" s="105">
        <v>791295</v>
      </c>
      <c r="B1849" s="63">
        <v>41740</v>
      </c>
      <c r="C1849" s="60" t="s">
        <v>10</v>
      </c>
      <c r="D1849" s="61">
        <v>17619</v>
      </c>
      <c r="E1849" s="139">
        <v>13328</v>
      </c>
      <c r="F1849" s="61">
        <v>2946</v>
      </c>
      <c r="G1849" s="63">
        <v>41736</v>
      </c>
      <c r="H1849" s="63">
        <v>41735</v>
      </c>
      <c r="I1849" s="60" t="s">
        <v>1075</v>
      </c>
      <c r="J1849" s="62">
        <v>316.22000000000003</v>
      </c>
      <c r="K1849" s="62">
        <v>44.27</v>
      </c>
      <c r="L1849" s="64">
        <v>360.49</v>
      </c>
      <c r="M1849" s="82" t="str">
        <f t="shared" si="144"/>
        <v>DC</v>
      </c>
      <c r="N1849" s="82" t="s">
        <v>971</v>
      </c>
      <c r="P1849" s="75">
        <f>VLOOKUP(F1849,[1]!REGTEaflewerdatum,4,0)</f>
        <v>41613</v>
      </c>
      <c r="Q1849" s="91">
        <f t="shared" si="141"/>
        <v>41736</v>
      </c>
      <c r="T1849" s="94">
        <f t="shared" si="142"/>
        <v>41755</v>
      </c>
      <c r="U1849" s="80">
        <f t="shared" si="143"/>
        <v>19</v>
      </c>
      <c r="W1849" s="95">
        <f t="shared" si="145"/>
        <v>41759</v>
      </c>
    </row>
    <row r="1850" spans="1:23" hidden="1" x14ac:dyDescent="0.5">
      <c r="A1850" s="105">
        <v>791296</v>
      </c>
      <c r="B1850" s="63">
        <v>41740</v>
      </c>
      <c r="C1850" s="60" t="s">
        <v>10</v>
      </c>
      <c r="D1850" s="61">
        <v>17620</v>
      </c>
      <c r="E1850" s="139">
        <v>13329</v>
      </c>
      <c r="F1850" s="61">
        <v>3766</v>
      </c>
      <c r="G1850" s="63">
        <v>41736</v>
      </c>
      <c r="H1850" s="63">
        <v>41735</v>
      </c>
      <c r="I1850" s="60" t="s">
        <v>1075</v>
      </c>
      <c r="J1850" s="62">
        <v>558</v>
      </c>
      <c r="K1850" s="62">
        <v>78.12</v>
      </c>
      <c r="L1850" s="64">
        <v>636.12</v>
      </c>
      <c r="M1850" s="82" t="str">
        <f t="shared" si="144"/>
        <v>DC</v>
      </c>
      <c r="N1850" s="82" t="s">
        <v>971</v>
      </c>
      <c r="P1850" s="75">
        <f>VLOOKUP(F1850,[1]!REGTEaflewerdatum,4,0)</f>
        <v>0</v>
      </c>
      <c r="Q1850" s="91">
        <f t="shared" si="141"/>
        <v>41736</v>
      </c>
      <c r="T1850" s="94">
        <f t="shared" si="142"/>
        <v>41755</v>
      </c>
      <c r="U1850" s="80">
        <f t="shared" si="143"/>
        <v>19</v>
      </c>
      <c r="W1850" s="95">
        <f t="shared" si="145"/>
        <v>41759</v>
      </c>
    </row>
    <row r="1851" spans="1:23" hidden="1" x14ac:dyDescent="0.5">
      <c r="A1851" s="105">
        <v>791297</v>
      </c>
      <c r="B1851" s="63">
        <v>41740</v>
      </c>
      <c r="C1851" s="60" t="s">
        <v>10</v>
      </c>
      <c r="D1851" s="61">
        <v>17621</v>
      </c>
      <c r="E1851" s="139">
        <v>13220</v>
      </c>
      <c r="F1851" s="61">
        <v>3725</v>
      </c>
      <c r="G1851" s="63">
        <v>41736</v>
      </c>
      <c r="H1851" s="63">
        <v>41735</v>
      </c>
      <c r="I1851" s="60" t="s">
        <v>1075</v>
      </c>
      <c r="J1851" s="62">
        <v>6590.19</v>
      </c>
      <c r="K1851" s="62">
        <v>922.63</v>
      </c>
      <c r="L1851" s="64">
        <v>7512.82</v>
      </c>
      <c r="M1851" s="82" t="str">
        <f t="shared" si="144"/>
        <v>DC</v>
      </c>
      <c r="N1851" s="82" t="s">
        <v>971</v>
      </c>
      <c r="P1851" s="75">
        <f>VLOOKUP(F1851,[1]!REGTEaflewerdatum,4,0)</f>
        <v>41736</v>
      </c>
      <c r="Q1851" s="91" t="str">
        <f t="shared" si="141"/>
        <v>ok</v>
      </c>
      <c r="T1851" s="94">
        <f t="shared" si="142"/>
        <v>41755</v>
      </c>
      <c r="U1851" s="80">
        <f t="shared" si="143"/>
        <v>19</v>
      </c>
      <c r="W1851" s="95">
        <f t="shared" si="145"/>
        <v>41759</v>
      </c>
    </row>
    <row r="1852" spans="1:23" hidden="1" x14ac:dyDescent="0.5">
      <c r="A1852" s="105">
        <v>791297</v>
      </c>
      <c r="B1852" s="63"/>
      <c r="C1852" s="60" t="s">
        <v>15</v>
      </c>
      <c r="D1852" s="61">
        <v>17636</v>
      </c>
      <c r="E1852" s="139">
        <v>13340</v>
      </c>
      <c r="F1852" s="61">
        <v>3725</v>
      </c>
      <c r="G1852" s="63">
        <v>41736</v>
      </c>
      <c r="H1852" s="63">
        <v>41735</v>
      </c>
      <c r="I1852" s="60" t="s">
        <v>1075</v>
      </c>
      <c r="J1852" s="62">
        <v>-27.15</v>
      </c>
      <c r="K1852" s="62">
        <v>-3.8</v>
      </c>
      <c r="L1852" s="64">
        <v>-30.95</v>
      </c>
      <c r="M1852" s="82" t="str">
        <f t="shared" si="144"/>
        <v>DC</v>
      </c>
      <c r="P1852" s="75">
        <f>VLOOKUP(F1852,[1]!REGTEaflewerdatum,4,0)</f>
        <v>41736</v>
      </c>
      <c r="Q1852" s="91" t="str">
        <f t="shared" si="141"/>
        <v>ok</v>
      </c>
      <c r="T1852" s="94">
        <f t="shared" si="142"/>
        <v>41755</v>
      </c>
      <c r="U1852" s="80">
        <f t="shared" si="143"/>
        <v>19</v>
      </c>
      <c r="W1852" s="95">
        <f t="shared" si="145"/>
        <v>19</v>
      </c>
    </row>
    <row r="1853" spans="1:23" hidden="1" x14ac:dyDescent="0.5">
      <c r="A1853" s="105">
        <v>791298</v>
      </c>
      <c r="B1853" s="63">
        <v>41740</v>
      </c>
      <c r="C1853" s="60" t="s">
        <v>10</v>
      </c>
      <c r="D1853" s="61">
        <v>17622</v>
      </c>
      <c r="E1853" s="139">
        <v>13232</v>
      </c>
      <c r="F1853" s="61">
        <v>3728</v>
      </c>
      <c r="G1853" s="63">
        <v>41736</v>
      </c>
      <c r="H1853" s="63">
        <v>41735</v>
      </c>
      <c r="I1853" s="60" t="s">
        <v>1075</v>
      </c>
      <c r="J1853" s="62">
        <v>86171.65</v>
      </c>
      <c r="K1853" s="62">
        <v>8473.57</v>
      </c>
      <c r="L1853" s="64">
        <v>94645.22</v>
      </c>
      <c r="M1853" s="82" t="str">
        <f t="shared" si="144"/>
        <v>DC</v>
      </c>
      <c r="N1853" s="82" t="s">
        <v>971</v>
      </c>
      <c r="P1853" s="75">
        <f>VLOOKUP(F1853,[1]!REGTEaflewerdatum,4,0)</f>
        <v>41736</v>
      </c>
      <c r="Q1853" s="91" t="str">
        <f t="shared" ref="Q1853:Q1916" si="146">IF(P1853=G1853,"ok",G1853)</f>
        <v>ok</v>
      </c>
      <c r="T1853" s="94">
        <f t="shared" si="142"/>
        <v>41755</v>
      </c>
      <c r="U1853" s="80">
        <f t="shared" si="143"/>
        <v>19</v>
      </c>
      <c r="W1853" s="95">
        <f t="shared" si="145"/>
        <v>41759</v>
      </c>
    </row>
    <row r="1854" spans="1:23" hidden="1" x14ac:dyDescent="0.5">
      <c r="A1854" s="105">
        <v>791298</v>
      </c>
      <c r="B1854" s="63"/>
      <c r="C1854" s="60" t="s">
        <v>15</v>
      </c>
      <c r="D1854" s="61">
        <v>17638</v>
      </c>
      <c r="E1854" s="139">
        <v>13344</v>
      </c>
      <c r="F1854" s="61">
        <v>3728</v>
      </c>
      <c r="G1854" s="63">
        <v>41736</v>
      </c>
      <c r="H1854" s="63">
        <v>41735</v>
      </c>
      <c r="I1854" s="60" t="s">
        <v>1075</v>
      </c>
      <c r="J1854" s="62">
        <v>-98.64</v>
      </c>
      <c r="K1854" s="62">
        <v>-13.81</v>
      </c>
      <c r="L1854" s="64">
        <v>-112.45</v>
      </c>
      <c r="M1854" s="82" t="str">
        <f t="shared" si="144"/>
        <v>DC</v>
      </c>
      <c r="P1854" s="75">
        <f>VLOOKUP(F1854,[1]!REGTEaflewerdatum,4,0)</f>
        <v>41736</v>
      </c>
      <c r="Q1854" s="91" t="str">
        <f t="shared" si="146"/>
        <v>ok</v>
      </c>
      <c r="T1854" s="94">
        <f t="shared" ref="T1854:T1917" si="147">G1854+U1854</f>
        <v>41755</v>
      </c>
      <c r="U1854" s="80">
        <f t="shared" ref="U1854:U1917" si="148">VLOOKUP(I1854,verskaffersterme,2,0)</f>
        <v>19</v>
      </c>
      <c r="W1854" s="95">
        <f t="shared" si="145"/>
        <v>19</v>
      </c>
    </row>
    <row r="1855" spans="1:23" hidden="1" x14ac:dyDescent="0.5">
      <c r="A1855" s="105">
        <v>791299</v>
      </c>
      <c r="B1855" s="63">
        <v>41740</v>
      </c>
      <c r="C1855" s="60" t="s">
        <v>10</v>
      </c>
      <c r="D1855" s="61">
        <v>17623</v>
      </c>
      <c r="E1855" s="139">
        <v>13330</v>
      </c>
      <c r="F1855" s="61">
        <v>3644</v>
      </c>
      <c r="G1855" s="63">
        <v>41736</v>
      </c>
      <c r="H1855" s="63">
        <v>41735</v>
      </c>
      <c r="I1855" s="60" t="s">
        <v>1075</v>
      </c>
      <c r="J1855" s="62">
        <v>2648.86</v>
      </c>
      <c r="K1855" s="62">
        <v>370.84</v>
      </c>
      <c r="L1855" s="64">
        <v>3019.7</v>
      </c>
      <c r="M1855" s="82" t="str">
        <f t="shared" si="144"/>
        <v>DC</v>
      </c>
      <c r="N1855" s="82" t="s">
        <v>971</v>
      </c>
      <c r="P1855" s="75">
        <f>VLOOKUP(F1855,[1]!REGTEaflewerdatum,4,0)</f>
        <v>41733</v>
      </c>
      <c r="Q1855" s="91">
        <f t="shared" si="146"/>
        <v>41736</v>
      </c>
      <c r="T1855" s="94">
        <f t="shared" si="147"/>
        <v>41755</v>
      </c>
      <c r="U1855" s="80">
        <f t="shared" si="148"/>
        <v>19</v>
      </c>
      <c r="W1855" s="95">
        <f t="shared" si="145"/>
        <v>41759</v>
      </c>
    </row>
    <row r="1856" spans="1:23" hidden="1" x14ac:dyDescent="0.5">
      <c r="A1856" s="105">
        <v>791299</v>
      </c>
      <c r="B1856" s="63"/>
      <c r="C1856" s="60" t="s">
        <v>15</v>
      </c>
      <c r="D1856" s="61">
        <v>17652</v>
      </c>
      <c r="E1856" s="139">
        <v>13379</v>
      </c>
      <c r="F1856" s="61">
        <v>3644</v>
      </c>
      <c r="G1856" s="63">
        <v>41736</v>
      </c>
      <c r="H1856" s="63">
        <v>41735</v>
      </c>
      <c r="I1856" s="60" t="s">
        <v>1075</v>
      </c>
      <c r="J1856" s="62">
        <v>-344.12</v>
      </c>
      <c r="K1856" s="62">
        <v>-48.18</v>
      </c>
      <c r="L1856" s="64">
        <v>-392.3</v>
      </c>
      <c r="M1856" s="82" t="str">
        <f t="shared" si="144"/>
        <v>DC</v>
      </c>
      <c r="P1856" s="75">
        <f>VLOOKUP(F1856,[1]!REGTEaflewerdatum,4,0)</f>
        <v>41733</v>
      </c>
      <c r="Q1856" s="91">
        <f t="shared" si="146"/>
        <v>41736</v>
      </c>
      <c r="T1856" s="94">
        <f t="shared" si="147"/>
        <v>41755</v>
      </c>
      <c r="U1856" s="80">
        <f t="shared" si="148"/>
        <v>19</v>
      </c>
      <c r="W1856" s="95">
        <f t="shared" si="145"/>
        <v>19</v>
      </c>
    </row>
    <row r="1857" spans="1:23" hidden="1" x14ac:dyDescent="0.5">
      <c r="A1857" s="105">
        <v>791300</v>
      </c>
      <c r="B1857" s="63">
        <v>41740</v>
      </c>
      <c r="C1857" s="60" t="s">
        <v>10</v>
      </c>
      <c r="D1857" s="61">
        <v>17624</v>
      </c>
      <c r="E1857" s="139">
        <v>13331</v>
      </c>
      <c r="F1857" s="61">
        <v>3766</v>
      </c>
      <c r="G1857" s="63">
        <v>41736</v>
      </c>
      <c r="H1857" s="63">
        <v>41735</v>
      </c>
      <c r="I1857" s="60" t="s">
        <v>1075</v>
      </c>
      <c r="J1857" s="62">
        <v>1302.6199999999999</v>
      </c>
      <c r="K1857" s="62">
        <v>182.38</v>
      </c>
      <c r="L1857" s="64">
        <v>1485</v>
      </c>
      <c r="M1857" s="82" t="str">
        <f t="shared" si="144"/>
        <v>DC</v>
      </c>
      <c r="N1857" s="82" t="s">
        <v>971</v>
      </c>
      <c r="P1857" s="75">
        <f>VLOOKUP(F1857,[1]!REGTEaflewerdatum,4,0)</f>
        <v>0</v>
      </c>
      <c r="Q1857" s="91">
        <f t="shared" si="146"/>
        <v>41736</v>
      </c>
      <c r="T1857" s="94">
        <f t="shared" si="147"/>
        <v>41755</v>
      </c>
      <c r="U1857" s="80">
        <f t="shared" si="148"/>
        <v>19</v>
      </c>
      <c r="W1857" s="95">
        <f t="shared" si="145"/>
        <v>41759</v>
      </c>
    </row>
    <row r="1858" spans="1:23" hidden="1" x14ac:dyDescent="0.5">
      <c r="A1858" s="105">
        <v>791301</v>
      </c>
      <c r="B1858" s="63">
        <v>41740</v>
      </c>
      <c r="C1858" s="60" t="s">
        <v>10</v>
      </c>
      <c r="D1858" s="61">
        <v>17625</v>
      </c>
      <c r="E1858" s="139">
        <v>13332</v>
      </c>
      <c r="F1858" s="61">
        <v>3766</v>
      </c>
      <c r="G1858" s="63">
        <v>41736</v>
      </c>
      <c r="H1858" s="63">
        <v>41735</v>
      </c>
      <c r="I1858" s="60" t="s">
        <v>1075</v>
      </c>
      <c r="J1858" s="62">
        <v>2178.69</v>
      </c>
      <c r="K1858" s="62">
        <v>305.02999999999997</v>
      </c>
      <c r="L1858" s="64">
        <v>2483.7199999999998</v>
      </c>
      <c r="M1858" s="82" t="str">
        <f t="shared" ref="M1858:M1921" si="149">VLOOKUP(I1858,KODE,3,0)</f>
        <v>DC</v>
      </c>
      <c r="N1858" s="82" t="s">
        <v>971</v>
      </c>
      <c r="P1858" s="75">
        <f>VLOOKUP(F1858,[1]!REGTEaflewerdatum,4,0)</f>
        <v>0</v>
      </c>
      <c r="Q1858" s="91">
        <f t="shared" si="146"/>
        <v>41736</v>
      </c>
      <c r="T1858" s="94">
        <f t="shared" si="147"/>
        <v>41755</v>
      </c>
      <c r="U1858" s="80">
        <f t="shared" si="148"/>
        <v>19</v>
      </c>
      <c r="W1858" s="95">
        <f t="shared" si="145"/>
        <v>41759</v>
      </c>
    </row>
    <row r="1859" spans="1:23" hidden="1" x14ac:dyDescent="0.5">
      <c r="A1859" s="105">
        <v>791302</v>
      </c>
      <c r="B1859" s="63">
        <v>41740</v>
      </c>
      <c r="C1859" s="60" t="s">
        <v>10</v>
      </c>
      <c r="D1859" s="61">
        <v>17626</v>
      </c>
      <c r="E1859" s="139">
        <v>13333</v>
      </c>
      <c r="F1859" s="61">
        <v>3766</v>
      </c>
      <c r="G1859" s="63">
        <v>41736</v>
      </c>
      <c r="H1859" s="63">
        <v>41735</v>
      </c>
      <c r="I1859" s="60" t="s">
        <v>1075</v>
      </c>
      <c r="J1859" s="62">
        <v>2606.7600000000002</v>
      </c>
      <c r="K1859" s="62">
        <v>364.95</v>
      </c>
      <c r="L1859" s="64">
        <v>2971.71</v>
      </c>
      <c r="M1859" s="82" t="str">
        <f t="shared" si="149"/>
        <v>DC</v>
      </c>
      <c r="N1859" s="82" t="s">
        <v>971</v>
      </c>
      <c r="P1859" s="75">
        <f>VLOOKUP(F1859,[1]!REGTEaflewerdatum,4,0)</f>
        <v>0</v>
      </c>
      <c r="Q1859" s="91">
        <f t="shared" si="146"/>
        <v>41736</v>
      </c>
      <c r="T1859" s="94">
        <f t="shared" si="147"/>
        <v>41755</v>
      </c>
      <c r="U1859" s="80">
        <f t="shared" si="148"/>
        <v>19</v>
      </c>
      <c r="W1859" s="95">
        <f t="shared" ref="W1859:W1922" si="150">B1859+U1859</f>
        <v>41759</v>
      </c>
    </row>
    <row r="1860" spans="1:23" hidden="1" x14ac:dyDescent="0.5">
      <c r="A1860" s="105">
        <v>791303</v>
      </c>
      <c r="B1860" s="63">
        <v>41740</v>
      </c>
      <c r="C1860" s="60" t="s">
        <v>10</v>
      </c>
      <c r="D1860" s="61">
        <v>17627</v>
      </c>
      <c r="E1860" s="139">
        <v>13334</v>
      </c>
      <c r="F1860" s="61">
        <v>3766</v>
      </c>
      <c r="G1860" s="63">
        <v>41736</v>
      </c>
      <c r="H1860" s="63">
        <v>41735</v>
      </c>
      <c r="I1860" s="60" t="s">
        <v>1075</v>
      </c>
      <c r="J1860" s="62">
        <v>127.32</v>
      </c>
      <c r="K1860" s="62">
        <v>17.82</v>
      </c>
      <c r="L1860" s="64">
        <v>145.13999999999999</v>
      </c>
      <c r="M1860" s="82" t="str">
        <f t="shared" si="149"/>
        <v>DC</v>
      </c>
      <c r="N1860" s="82" t="s">
        <v>971</v>
      </c>
      <c r="P1860" s="75">
        <f>VLOOKUP(F1860,[1]!REGTEaflewerdatum,4,0)</f>
        <v>0</v>
      </c>
      <c r="Q1860" s="91">
        <f t="shared" si="146"/>
        <v>41736</v>
      </c>
      <c r="T1860" s="94">
        <f t="shared" si="147"/>
        <v>41755</v>
      </c>
      <c r="U1860" s="80">
        <f t="shared" si="148"/>
        <v>19</v>
      </c>
      <c r="W1860" s="95">
        <f t="shared" si="150"/>
        <v>41759</v>
      </c>
    </row>
    <row r="1861" spans="1:23" hidden="1" x14ac:dyDescent="0.5">
      <c r="A1861" s="105">
        <v>791304</v>
      </c>
      <c r="B1861" s="63">
        <v>41740</v>
      </c>
      <c r="C1861" s="60" t="s">
        <v>10</v>
      </c>
      <c r="D1861" s="61">
        <v>17628</v>
      </c>
      <c r="E1861" s="139">
        <v>13335</v>
      </c>
      <c r="F1861" s="61">
        <v>3766</v>
      </c>
      <c r="G1861" s="63">
        <v>41736</v>
      </c>
      <c r="H1861" s="63">
        <v>41735</v>
      </c>
      <c r="I1861" s="60" t="s">
        <v>1075</v>
      </c>
      <c r="J1861" s="62">
        <v>2101.6</v>
      </c>
      <c r="K1861" s="62">
        <v>294.22000000000003</v>
      </c>
      <c r="L1861" s="64">
        <v>2395.8200000000002</v>
      </c>
      <c r="M1861" s="82" t="str">
        <f t="shared" si="149"/>
        <v>DC</v>
      </c>
      <c r="N1861" s="82" t="s">
        <v>971</v>
      </c>
      <c r="P1861" s="75">
        <f>VLOOKUP(F1861,[1]!REGTEaflewerdatum,4,0)</f>
        <v>0</v>
      </c>
      <c r="Q1861" s="91">
        <f t="shared" si="146"/>
        <v>41736</v>
      </c>
      <c r="T1861" s="94">
        <f t="shared" si="147"/>
        <v>41755</v>
      </c>
      <c r="U1861" s="80">
        <f t="shared" si="148"/>
        <v>19</v>
      </c>
      <c r="W1861" s="95">
        <f t="shared" si="150"/>
        <v>41759</v>
      </c>
    </row>
    <row r="1862" spans="1:23" hidden="1" x14ac:dyDescent="0.5">
      <c r="A1862" s="105">
        <v>791305</v>
      </c>
      <c r="B1862" s="63">
        <v>41740</v>
      </c>
      <c r="C1862" s="60" t="s">
        <v>10</v>
      </c>
      <c r="D1862" s="61">
        <v>17629</v>
      </c>
      <c r="E1862" s="139">
        <v>13336</v>
      </c>
      <c r="F1862" s="61">
        <v>3766</v>
      </c>
      <c r="G1862" s="63">
        <v>41736</v>
      </c>
      <c r="H1862" s="63">
        <v>41735</v>
      </c>
      <c r="I1862" s="60" t="s">
        <v>1075</v>
      </c>
      <c r="J1862" s="62">
        <v>4262.38</v>
      </c>
      <c r="K1862" s="62">
        <v>384.36</v>
      </c>
      <c r="L1862" s="64">
        <v>4646.74</v>
      </c>
      <c r="M1862" s="82" t="str">
        <f t="shared" si="149"/>
        <v>DC</v>
      </c>
      <c r="N1862" s="82" t="s">
        <v>971</v>
      </c>
      <c r="P1862" s="75">
        <f>VLOOKUP(F1862,[1]!REGTEaflewerdatum,4,0)</f>
        <v>0</v>
      </c>
      <c r="Q1862" s="91">
        <f t="shared" si="146"/>
        <v>41736</v>
      </c>
      <c r="T1862" s="94">
        <f t="shared" si="147"/>
        <v>41755</v>
      </c>
      <c r="U1862" s="80">
        <f t="shared" si="148"/>
        <v>19</v>
      </c>
      <c r="W1862" s="95">
        <f t="shared" si="150"/>
        <v>41759</v>
      </c>
    </row>
    <row r="1863" spans="1:23" hidden="1" x14ac:dyDescent="0.5">
      <c r="A1863" s="105">
        <v>791306</v>
      </c>
      <c r="B1863" s="63">
        <v>41740</v>
      </c>
      <c r="C1863" s="60" t="s">
        <v>10</v>
      </c>
      <c r="D1863" s="61">
        <v>17613</v>
      </c>
      <c r="E1863" s="139">
        <v>12782</v>
      </c>
      <c r="F1863" s="61">
        <v>3573</v>
      </c>
      <c r="G1863" s="63">
        <v>41736</v>
      </c>
      <c r="H1863" s="63">
        <v>41735</v>
      </c>
      <c r="I1863" s="60" t="s">
        <v>1075</v>
      </c>
      <c r="J1863" s="62">
        <v>8947.8700000000008</v>
      </c>
      <c r="K1863" s="62">
        <v>960.07</v>
      </c>
      <c r="L1863" s="64">
        <v>9907.94</v>
      </c>
      <c r="M1863" s="82" t="str">
        <f t="shared" si="149"/>
        <v>DC</v>
      </c>
      <c r="N1863" s="82" t="s">
        <v>971</v>
      </c>
      <c r="P1863" s="75">
        <f>VLOOKUP(F1863,[1]!REGTEaflewerdatum,4,0)</f>
        <v>41736</v>
      </c>
      <c r="Q1863" s="91" t="str">
        <f t="shared" si="146"/>
        <v>ok</v>
      </c>
      <c r="T1863" s="94">
        <f t="shared" si="147"/>
        <v>41755</v>
      </c>
      <c r="U1863" s="80">
        <f t="shared" si="148"/>
        <v>19</v>
      </c>
      <c r="W1863" s="95">
        <f t="shared" si="150"/>
        <v>41759</v>
      </c>
    </row>
    <row r="1864" spans="1:23" hidden="1" x14ac:dyDescent="0.5">
      <c r="A1864" s="105">
        <v>791306</v>
      </c>
      <c r="B1864" s="63"/>
      <c r="C1864" s="60" t="s">
        <v>15</v>
      </c>
      <c r="D1864" s="61">
        <v>17667</v>
      </c>
      <c r="E1864" s="139">
        <v>13382</v>
      </c>
      <c r="F1864" s="61">
        <v>3573</v>
      </c>
      <c r="G1864" s="63">
        <v>41736</v>
      </c>
      <c r="H1864" s="63">
        <v>41735</v>
      </c>
      <c r="I1864" s="60" t="s">
        <v>1075</v>
      </c>
      <c r="J1864" s="62">
        <v>-233.34</v>
      </c>
      <c r="K1864" s="62">
        <v>-32.67</v>
      </c>
      <c r="L1864" s="64">
        <v>-266.01</v>
      </c>
      <c r="M1864" s="82" t="str">
        <f t="shared" si="149"/>
        <v>DC</v>
      </c>
      <c r="P1864" s="75">
        <f>VLOOKUP(F1864,[1]!REGTEaflewerdatum,4,0)</f>
        <v>41736</v>
      </c>
      <c r="Q1864" s="91" t="str">
        <f t="shared" si="146"/>
        <v>ok</v>
      </c>
      <c r="T1864" s="94">
        <f t="shared" si="147"/>
        <v>41755</v>
      </c>
      <c r="U1864" s="80">
        <f t="shared" si="148"/>
        <v>19</v>
      </c>
      <c r="W1864" s="95">
        <f t="shared" si="150"/>
        <v>19</v>
      </c>
    </row>
    <row r="1865" spans="1:23" hidden="1" x14ac:dyDescent="0.5">
      <c r="A1865" s="105">
        <v>791307</v>
      </c>
      <c r="B1865" s="63">
        <v>41740</v>
      </c>
      <c r="C1865" s="60" t="s">
        <v>10</v>
      </c>
      <c r="D1865" s="61">
        <v>17614</v>
      </c>
      <c r="E1865" s="139">
        <v>13323</v>
      </c>
      <c r="F1865" s="61">
        <v>3726</v>
      </c>
      <c r="G1865" s="63">
        <v>41736</v>
      </c>
      <c r="H1865" s="63">
        <v>41735</v>
      </c>
      <c r="I1865" s="60" t="s">
        <v>1075</v>
      </c>
      <c r="J1865" s="62">
        <v>80862.350000000006</v>
      </c>
      <c r="K1865" s="62">
        <v>11320.73</v>
      </c>
      <c r="L1865" s="64">
        <v>92183.08</v>
      </c>
      <c r="M1865" s="82" t="str">
        <f t="shared" si="149"/>
        <v>DC</v>
      </c>
      <c r="N1865" s="82" t="s">
        <v>971</v>
      </c>
      <c r="P1865" s="75">
        <f>VLOOKUP(F1865,[1]!REGTEaflewerdatum,4,0)</f>
        <v>41736</v>
      </c>
      <c r="Q1865" s="91" t="str">
        <f t="shared" si="146"/>
        <v>ok</v>
      </c>
      <c r="T1865" s="94">
        <f t="shared" si="147"/>
        <v>41755</v>
      </c>
      <c r="U1865" s="80">
        <f t="shared" si="148"/>
        <v>19</v>
      </c>
      <c r="W1865" s="95">
        <f t="shared" si="150"/>
        <v>41759</v>
      </c>
    </row>
    <row r="1866" spans="1:23" hidden="1" x14ac:dyDescent="0.5">
      <c r="A1866" s="105">
        <v>791308</v>
      </c>
      <c r="B1866" s="63">
        <v>41740</v>
      </c>
      <c r="C1866" s="60" t="s">
        <v>10</v>
      </c>
      <c r="D1866" s="61">
        <v>17615</v>
      </c>
      <c r="E1866" s="139">
        <v>13324</v>
      </c>
      <c r="F1866" s="61">
        <v>3723</v>
      </c>
      <c r="G1866" s="63">
        <v>41736</v>
      </c>
      <c r="H1866" s="63">
        <v>41735</v>
      </c>
      <c r="I1866" s="60" t="s">
        <v>1075</v>
      </c>
      <c r="J1866" s="62">
        <v>2811.83</v>
      </c>
      <c r="K1866" s="62">
        <v>0</v>
      </c>
      <c r="L1866" s="64">
        <v>2811.83</v>
      </c>
      <c r="M1866" s="82" t="str">
        <f t="shared" si="149"/>
        <v>DC</v>
      </c>
      <c r="N1866" s="82" t="s">
        <v>971</v>
      </c>
      <c r="P1866" s="75">
        <f>VLOOKUP(F1866,[1]!REGTEaflewerdatum,4,0)</f>
        <v>41736</v>
      </c>
      <c r="Q1866" s="91" t="str">
        <f t="shared" si="146"/>
        <v>ok</v>
      </c>
      <c r="T1866" s="94">
        <f t="shared" si="147"/>
        <v>41755</v>
      </c>
      <c r="U1866" s="80">
        <f t="shared" si="148"/>
        <v>19</v>
      </c>
      <c r="W1866" s="95">
        <f t="shared" si="150"/>
        <v>41759</v>
      </c>
    </row>
    <row r="1867" spans="1:23" hidden="1" x14ac:dyDescent="0.5">
      <c r="A1867" s="105">
        <v>791309</v>
      </c>
      <c r="B1867" s="63">
        <v>41740</v>
      </c>
      <c r="C1867" s="60" t="s">
        <v>10</v>
      </c>
      <c r="D1867" s="61">
        <v>17616</v>
      </c>
      <c r="E1867" s="139">
        <v>13325</v>
      </c>
      <c r="F1867" s="61">
        <v>3724</v>
      </c>
      <c r="G1867" s="63">
        <v>41736</v>
      </c>
      <c r="H1867" s="63">
        <v>41735</v>
      </c>
      <c r="I1867" s="60" t="s">
        <v>1075</v>
      </c>
      <c r="J1867" s="62">
        <v>41422.57</v>
      </c>
      <c r="K1867" s="62">
        <v>5711.91</v>
      </c>
      <c r="L1867" s="64">
        <v>47134.48</v>
      </c>
      <c r="M1867" s="82" t="str">
        <f t="shared" si="149"/>
        <v>DC</v>
      </c>
      <c r="N1867" s="82" t="s">
        <v>971</v>
      </c>
      <c r="P1867" s="75">
        <f>VLOOKUP(F1867,[1]!REGTEaflewerdatum,4,0)</f>
        <v>41736</v>
      </c>
      <c r="Q1867" s="91" t="str">
        <f t="shared" si="146"/>
        <v>ok</v>
      </c>
      <c r="T1867" s="94">
        <f t="shared" si="147"/>
        <v>41755</v>
      </c>
      <c r="U1867" s="80">
        <f t="shared" si="148"/>
        <v>19</v>
      </c>
      <c r="W1867" s="95">
        <f t="shared" si="150"/>
        <v>41759</v>
      </c>
    </row>
    <row r="1868" spans="1:23" hidden="1" x14ac:dyDescent="0.5">
      <c r="A1868" s="105">
        <v>791310</v>
      </c>
      <c r="B1868" s="63">
        <v>41740</v>
      </c>
      <c r="C1868" s="60" t="s">
        <v>10</v>
      </c>
      <c r="D1868" s="61">
        <v>17617</v>
      </c>
      <c r="E1868" s="139">
        <v>13326</v>
      </c>
      <c r="F1868" s="61">
        <v>3765</v>
      </c>
      <c r="G1868" s="63">
        <v>41736</v>
      </c>
      <c r="H1868" s="63">
        <v>41735</v>
      </c>
      <c r="I1868" s="60" t="s">
        <v>1075</v>
      </c>
      <c r="J1868" s="62">
        <v>7973.92</v>
      </c>
      <c r="K1868" s="62">
        <v>1116.3599999999999</v>
      </c>
      <c r="L1868" s="64">
        <v>9090.2800000000007</v>
      </c>
      <c r="M1868" s="82" t="str">
        <f t="shared" si="149"/>
        <v>DC</v>
      </c>
      <c r="N1868" s="82" t="s">
        <v>971</v>
      </c>
      <c r="P1868" s="75">
        <f>VLOOKUP(F1868,[1]!REGTEaflewerdatum,4,0)</f>
        <v>0</v>
      </c>
      <c r="Q1868" s="91">
        <f t="shared" si="146"/>
        <v>41736</v>
      </c>
      <c r="T1868" s="94">
        <f t="shared" si="147"/>
        <v>41755</v>
      </c>
      <c r="U1868" s="80">
        <f t="shared" si="148"/>
        <v>19</v>
      </c>
      <c r="W1868" s="95">
        <f t="shared" si="150"/>
        <v>41759</v>
      </c>
    </row>
    <row r="1869" spans="1:23" hidden="1" x14ac:dyDescent="0.5">
      <c r="A1869" s="105">
        <v>791311</v>
      </c>
      <c r="B1869" s="63">
        <v>41740</v>
      </c>
      <c r="C1869" s="60" t="s">
        <v>10</v>
      </c>
      <c r="D1869" s="61">
        <v>17606</v>
      </c>
      <c r="E1869" s="139">
        <v>13217</v>
      </c>
      <c r="F1869" s="61">
        <v>3723</v>
      </c>
      <c r="G1869" s="63">
        <v>41736</v>
      </c>
      <c r="H1869" s="63">
        <v>41735</v>
      </c>
      <c r="I1869" s="60" t="s">
        <v>1075</v>
      </c>
      <c r="J1869" s="62">
        <v>7770.74</v>
      </c>
      <c r="K1869" s="62">
        <v>0</v>
      </c>
      <c r="L1869" s="64">
        <v>7770.74</v>
      </c>
      <c r="M1869" s="82" t="str">
        <f t="shared" si="149"/>
        <v>DC</v>
      </c>
      <c r="N1869" s="82" t="s">
        <v>971</v>
      </c>
      <c r="P1869" s="75">
        <f>VLOOKUP(F1869,[1]!REGTEaflewerdatum,4,0)</f>
        <v>41736</v>
      </c>
      <c r="Q1869" s="91" t="str">
        <f t="shared" si="146"/>
        <v>ok</v>
      </c>
      <c r="T1869" s="94">
        <f t="shared" si="147"/>
        <v>41755</v>
      </c>
      <c r="U1869" s="80">
        <f t="shared" si="148"/>
        <v>19</v>
      </c>
      <c r="W1869" s="95">
        <f t="shared" si="150"/>
        <v>41759</v>
      </c>
    </row>
    <row r="1870" spans="1:23" hidden="1" x14ac:dyDescent="0.5">
      <c r="A1870" s="105">
        <v>791312</v>
      </c>
      <c r="B1870" s="63">
        <v>41740</v>
      </c>
      <c r="C1870" s="60" t="s">
        <v>10</v>
      </c>
      <c r="D1870" s="61">
        <v>17607</v>
      </c>
      <c r="E1870" s="139">
        <v>13219</v>
      </c>
      <c r="F1870" s="61">
        <v>3724</v>
      </c>
      <c r="G1870" s="63">
        <v>41736</v>
      </c>
      <c r="H1870" s="63">
        <v>41735</v>
      </c>
      <c r="I1870" s="60" t="s">
        <v>1075</v>
      </c>
      <c r="J1870" s="62">
        <v>6148.34</v>
      </c>
      <c r="K1870" s="62">
        <v>184.24</v>
      </c>
      <c r="L1870" s="64">
        <v>6332.58</v>
      </c>
      <c r="M1870" s="82" t="str">
        <f t="shared" si="149"/>
        <v>DC</v>
      </c>
      <c r="N1870" s="82" t="s">
        <v>971</v>
      </c>
      <c r="P1870" s="75">
        <f>VLOOKUP(F1870,[1]!REGTEaflewerdatum,4,0)</f>
        <v>41736</v>
      </c>
      <c r="Q1870" s="91" t="str">
        <f t="shared" si="146"/>
        <v>ok</v>
      </c>
      <c r="T1870" s="94">
        <f t="shared" si="147"/>
        <v>41755</v>
      </c>
      <c r="U1870" s="80">
        <f t="shared" si="148"/>
        <v>19</v>
      </c>
      <c r="W1870" s="95">
        <f t="shared" si="150"/>
        <v>41759</v>
      </c>
    </row>
    <row r="1871" spans="1:23" hidden="1" x14ac:dyDescent="0.5">
      <c r="A1871" s="105">
        <v>791313</v>
      </c>
      <c r="B1871" s="63">
        <v>41740</v>
      </c>
      <c r="C1871" s="60" t="s">
        <v>10</v>
      </c>
      <c r="D1871" s="61">
        <v>17608</v>
      </c>
      <c r="E1871" s="139">
        <v>13318</v>
      </c>
      <c r="F1871" s="61">
        <v>3765</v>
      </c>
      <c r="G1871" s="63">
        <v>41736</v>
      </c>
      <c r="H1871" s="63">
        <v>41735</v>
      </c>
      <c r="I1871" s="60" t="s">
        <v>1075</v>
      </c>
      <c r="J1871" s="62">
        <v>3995.45</v>
      </c>
      <c r="K1871" s="62">
        <v>559.38</v>
      </c>
      <c r="L1871" s="64">
        <v>4554.83</v>
      </c>
      <c r="M1871" s="82" t="str">
        <f t="shared" si="149"/>
        <v>DC</v>
      </c>
      <c r="N1871" s="82" t="s">
        <v>971</v>
      </c>
      <c r="P1871" s="75">
        <f>VLOOKUP(F1871,[1]!REGTEaflewerdatum,4,0)</f>
        <v>0</v>
      </c>
      <c r="Q1871" s="91">
        <f t="shared" si="146"/>
        <v>41736</v>
      </c>
      <c r="T1871" s="94">
        <f t="shared" si="147"/>
        <v>41755</v>
      </c>
      <c r="U1871" s="80">
        <f t="shared" si="148"/>
        <v>19</v>
      </c>
      <c r="W1871" s="95">
        <f t="shared" si="150"/>
        <v>41759</v>
      </c>
    </row>
    <row r="1872" spans="1:23" hidden="1" x14ac:dyDescent="0.5">
      <c r="A1872" s="105">
        <v>791314</v>
      </c>
      <c r="B1872" s="63">
        <v>41740</v>
      </c>
      <c r="C1872" s="60" t="s">
        <v>10</v>
      </c>
      <c r="D1872" s="61">
        <v>17609</v>
      </c>
      <c r="E1872" s="139">
        <v>13319</v>
      </c>
      <c r="F1872" s="61">
        <v>3765</v>
      </c>
      <c r="G1872" s="63">
        <v>41736</v>
      </c>
      <c r="H1872" s="63">
        <v>41735</v>
      </c>
      <c r="I1872" s="60" t="s">
        <v>1075</v>
      </c>
      <c r="J1872" s="62">
        <v>132.68</v>
      </c>
      <c r="K1872" s="62">
        <v>18.579999999999998</v>
      </c>
      <c r="L1872" s="64">
        <v>151.26</v>
      </c>
      <c r="M1872" s="82" t="str">
        <f t="shared" si="149"/>
        <v>DC</v>
      </c>
      <c r="N1872" s="82" t="s">
        <v>971</v>
      </c>
      <c r="P1872" s="75">
        <f>VLOOKUP(F1872,[1]!REGTEaflewerdatum,4,0)</f>
        <v>0</v>
      </c>
      <c r="Q1872" s="91">
        <f t="shared" si="146"/>
        <v>41736</v>
      </c>
      <c r="T1872" s="94">
        <f t="shared" si="147"/>
        <v>41755</v>
      </c>
      <c r="U1872" s="80">
        <f t="shared" si="148"/>
        <v>19</v>
      </c>
      <c r="W1872" s="95">
        <f t="shared" si="150"/>
        <v>41759</v>
      </c>
    </row>
    <row r="1873" spans="1:23" hidden="1" x14ac:dyDescent="0.5">
      <c r="A1873" s="105">
        <v>791315</v>
      </c>
      <c r="B1873" s="63">
        <v>41740</v>
      </c>
      <c r="C1873" s="60" t="s">
        <v>10</v>
      </c>
      <c r="D1873" s="61">
        <v>17610</v>
      </c>
      <c r="E1873" s="139">
        <v>13320</v>
      </c>
      <c r="F1873" s="61">
        <v>3765</v>
      </c>
      <c r="G1873" s="63">
        <v>41736</v>
      </c>
      <c r="H1873" s="63">
        <v>41735</v>
      </c>
      <c r="I1873" s="60" t="s">
        <v>1075</v>
      </c>
      <c r="J1873" s="62">
        <v>254.73</v>
      </c>
      <c r="K1873" s="62">
        <v>35.67</v>
      </c>
      <c r="L1873" s="64">
        <v>290.39999999999998</v>
      </c>
      <c r="M1873" s="82" t="str">
        <f t="shared" si="149"/>
        <v>DC</v>
      </c>
      <c r="N1873" s="82" t="s">
        <v>971</v>
      </c>
      <c r="P1873" s="75">
        <f>VLOOKUP(F1873,[1]!REGTEaflewerdatum,4,0)</f>
        <v>0</v>
      </c>
      <c r="Q1873" s="91">
        <f t="shared" si="146"/>
        <v>41736</v>
      </c>
      <c r="T1873" s="94">
        <f t="shared" si="147"/>
        <v>41755</v>
      </c>
      <c r="U1873" s="80">
        <f t="shared" si="148"/>
        <v>19</v>
      </c>
      <c r="W1873" s="95">
        <f t="shared" si="150"/>
        <v>41759</v>
      </c>
    </row>
    <row r="1874" spans="1:23" hidden="1" x14ac:dyDescent="0.5">
      <c r="A1874" s="105">
        <v>791316</v>
      </c>
      <c r="B1874" s="63">
        <v>41740</v>
      </c>
      <c r="C1874" s="60" t="s">
        <v>10</v>
      </c>
      <c r="D1874" s="61">
        <v>17611</v>
      </c>
      <c r="E1874" s="139">
        <v>13321</v>
      </c>
      <c r="F1874" s="61">
        <v>3765</v>
      </c>
      <c r="G1874" s="63">
        <v>41736</v>
      </c>
      <c r="H1874" s="63">
        <v>41735</v>
      </c>
      <c r="I1874" s="60" t="s">
        <v>1075</v>
      </c>
      <c r="J1874" s="62">
        <v>1580.4</v>
      </c>
      <c r="K1874" s="62">
        <v>221.25</v>
      </c>
      <c r="L1874" s="64">
        <v>1801.65</v>
      </c>
      <c r="M1874" s="82" t="str">
        <f t="shared" si="149"/>
        <v>DC</v>
      </c>
      <c r="N1874" s="82" t="s">
        <v>971</v>
      </c>
      <c r="P1874" s="75">
        <f>VLOOKUP(F1874,[1]!REGTEaflewerdatum,4,0)</f>
        <v>0</v>
      </c>
      <c r="Q1874" s="91">
        <f t="shared" si="146"/>
        <v>41736</v>
      </c>
      <c r="T1874" s="94">
        <f t="shared" si="147"/>
        <v>41755</v>
      </c>
      <c r="U1874" s="80">
        <f t="shared" si="148"/>
        <v>19</v>
      </c>
      <c r="W1874" s="95">
        <f t="shared" si="150"/>
        <v>41759</v>
      </c>
    </row>
    <row r="1875" spans="1:23" hidden="1" x14ac:dyDescent="0.5">
      <c r="A1875" s="105">
        <v>791317</v>
      </c>
      <c r="B1875" s="63">
        <v>41740</v>
      </c>
      <c r="C1875" s="60" t="s">
        <v>10</v>
      </c>
      <c r="D1875" s="61">
        <v>17612</v>
      </c>
      <c r="E1875" s="139">
        <v>13322</v>
      </c>
      <c r="F1875" s="61">
        <v>2713</v>
      </c>
      <c r="G1875" s="63">
        <v>41736</v>
      </c>
      <c r="H1875" s="63">
        <v>41735</v>
      </c>
      <c r="I1875" s="60" t="s">
        <v>1075</v>
      </c>
      <c r="J1875" s="62">
        <v>5311</v>
      </c>
      <c r="K1875" s="62">
        <v>743.54</v>
      </c>
      <c r="L1875" s="64">
        <v>6054.54</v>
      </c>
      <c r="M1875" s="82" t="str">
        <f t="shared" si="149"/>
        <v>DC</v>
      </c>
      <c r="N1875" s="82" t="s">
        <v>971</v>
      </c>
      <c r="P1875" s="75">
        <f>VLOOKUP(F1875,[1]!REGTEaflewerdatum,4,0)</f>
        <v>41579</v>
      </c>
      <c r="Q1875" s="91">
        <f t="shared" si="146"/>
        <v>41736</v>
      </c>
      <c r="T1875" s="94">
        <f t="shared" si="147"/>
        <v>41755</v>
      </c>
      <c r="U1875" s="80">
        <f t="shared" si="148"/>
        <v>19</v>
      </c>
      <c r="W1875" s="95">
        <f t="shared" si="150"/>
        <v>41759</v>
      </c>
    </row>
    <row r="1876" spans="1:23" hidden="1" x14ac:dyDescent="0.5">
      <c r="A1876" s="105" t="s">
        <v>530</v>
      </c>
      <c r="B1876" s="63"/>
      <c r="C1876" s="60" t="s">
        <v>10</v>
      </c>
      <c r="D1876" s="61">
        <v>17633</v>
      </c>
      <c r="E1876" s="139">
        <v>13312</v>
      </c>
      <c r="F1876" s="61">
        <v>3745</v>
      </c>
      <c r="G1876" s="63">
        <v>41736</v>
      </c>
      <c r="H1876" s="63">
        <v>41736</v>
      </c>
      <c r="I1876" s="60" t="s">
        <v>1123</v>
      </c>
      <c r="J1876" s="62">
        <v>490</v>
      </c>
      <c r="K1876" s="62">
        <v>0</v>
      </c>
      <c r="L1876" s="64">
        <v>490</v>
      </c>
      <c r="M1876" s="82" t="str">
        <f t="shared" si="149"/>
        <v>DI</v>
      </c>
      <c r="N1876" s="82" t="s">
        <v>971</v>
      </c>
      <c r="P1876" s="75">
        <f>VLOOKUP(F1876,[1]!REGTEaflewerdatum,4,0)</f>
        <v>41736</v>
      </c>
      <c r="Q1876" s="91" t="str">
        <f t="shared" si="146"/>
        <v>ok</v>
      </c>
      <c r="R1876" s="92" t="s">
        <v>329</v>
      </c>
      <c r="S1876" s="93">
        <f>G1876</f>
        <v>41736</v>
      </c>
      <c r="T1876" s="94">
        <f t="shared" si="147"/>
        <v>41737</v>
      </c>
      <c r="U1876" s="80">
        <f t="shared" si="148"/>
        <v>1</v>
      </c>
      <c r="W1876" s="95">
        <f t="shared" si="150"/>
        <v>1</v>
      </c>
    </row>
    <row r="1877" spans="1:23" hidden="1" x14ac:dyDescent="0.5">
      <c r="A1877" s="105" t="s">
        <v>533</v>
      </c>
      <c r="B1877" s="63"/>
      <c r="C1877" s="60" t="s">
        <v>10</v>
      </c>
      <c r="D1877" s="61">
        <v>17595</v>
      </c>
      <c r="E1877" s="139">
        <v>13306</v>
      </c>
      <c r="F1877" s="61">
        <v>3739</v>
      </c>
      <c r="G1877" s="63">
        <v>41736</v>
      </c>
      <c r="H1877" s="63">
        <v>41736</v>
      </c>
      <c r="I1877" s="60" t="s">
        <v>1121</v>
      </c>
      <c r="J1877" s="62">
        <v>2620.5</v>
      </c>
      <c r="K1877" s="62">
        <v>0</v>
      </c>
      <c r="L1877" s="64">
        <v>2620.5</v>
      </c>
      <c r="M1877" s="82" t="str">
        <f t="shared" si="149"/>
        <v>DI</v>
      </c>
      <c r="N1877" s="82" t="s">
        <v>971</v>
      </c>
      <c r="P1877" s="75">
        <f>VLOOKUP(F1877,[1]!REGTEaflewerdatum,4,0)</f>
        <v>41736</v>
      </c>
      <c r="Q1877" s="91" t="str">
        <f t="shared" si="146"/>
        <v>ok</v>
      </c>
      <c r="R1877" s="92" t="s">
        <v>329</v>
      </c>
      <c r="S1877" s="93">
        <f>G1877</f>
        <v>41736</v>
      </c>
      <c r="T1877" s="94">
        <f t="shared" si="147"/>
        <v>41743</v>
      </c>
      <c r="U1877" s="80">
        <f t="shared" si="148"/>
        <v>7</v>
      </c>
      <c r="W1877" s="95">
        <f t="shared" si="150"/>
        <v>7</v>
      </c>
    </row>
    <row r="1878" spans="1:23" hidden="1" x14ac:dyDescent="0.5">
      <c r="A1878" s="105" t="s">
        <v>534</v>
      </c>
      <c r="B1878" s="63"/>
      <c r="C1878" s="60" t="s">
        <v>10</v>
      </c>
      <c r="D1878" s="61">
        <v>17597</v>
      </c>
      <c r="E1878" s="139">
        <v>13307</v>
      </c>
      <c r="F1878" s="61">
        <v>3721</v>
      </c>
      <c r="G1878" s="63">
        <v>41736</v>
      </c>
      <c r="H1878" s="63">
        <v>41736</v>
      </c>
      <c r="I1878" s="60" t="s">
        <v>1221</v>
      </c>
      <c r="J1878" s="62">
        <v>19569.599999999999</v>
      </c>
      <c r="K1878" s="62">
        <v>266.62</v>
      </c>
      <c r="L1878" s="64">
        <v>19836.22</v>
      </c>
      <c r="M1878" s="82" t="str">
        <f t="shared" si="149"/>
        <v>DI</v>
      </c>
      <c r="N1878" s="82" t="s">
        <v>971</v>
      </c>
      <c r="P1878" s="75">
        <f>VLOOKUP(F1878,[1]!REGTEaflewerdatum,4,0)</f>
        <v>41736</v>
      </c>
      <c r="Q1878" s="91" t="str">
        <f t="shared" si="146"/>
        <v>ok</v>
      </c>
      <c r="R1878" s="92" t="s">
        <v>330</v>
      </c>
      <c r="S1878" s="93">
        <v>41767</v>
      </c>
      <c r="T1878" s="94">
        <f t="shared" si="147"/>
        <v>41766</v>
      </c>
      <c r="U1878" s="80">
        <f t="shared" si="148"/>
        <v>30</v>
      </c>
      <c r="W1878" s="95">
        <f t="shared" si="150"/>
        <v>30</v>
      </c>
    </row>
    <row r="1879" spans="1:23" hidden="1" x14ac:dyDescent="0.5">
      <c r="A1879" s="105" t="s">
        <v>535</v>
      </c>
      <c r="B1879" s="63"/>
      <c r="C1879" s="60" t="s">
        <v>10</v>
      </c>
      <c r="D1879" s="61">
        <v>17632</v>
      </c>
      <c r="E1879" s="139">
        <v>13313</v>
      </c>
      <c r="F1879" s="61">
        <v>3748</v>
      </c>
      <c r="G1879" s="63">
        <v>41736</v>
      </c>
      <c r="H1879" s="63">
        <v>41736</v>
      </c>
      <c r="I1879" s="60" t="s">
        <v>1156</v>
      </c>
      <c r="J1879" s="62">
        <v>5345.78</v>
      </c>
      <c r="K1879" s="62">
        <v>748.42</v>
      </c>
      <c r="L1879" s="64">
        <v>6094.2</v>
      </c>
      <c r="M1879" s="82" t="str">
        <f t="shared" si="149"/>
        <v>DI</v>
      </c>
      <c r="N1879" s="82" t="s">
        <v>971</v>
      </c>
      <c r="P1879" s="75">
        <f>VLOOKUP(F1879,[1]!REGTEaflewerdatum,4,0)</f>
        <v>41736</v>
      </c>
      <c r="Q1879" s="91" t="str">
        <f t="shared" si="146"/>
        <v>ok</v>
      </c>
      <c r="R1879" s="92" t="s">
        <v>327</v>
      </c>
      <c r="S1879" s="93">
        <v>41751</v>
      </c>
      <c r="T1879" s="94">
        <f t="shared" si="147"/>
        <v>41738</v>
      </c>
      <c r="U1879" s="80">
        <f t="shared" si="148"/>
        <v>2</v>
      </c>
      <c r="W1879" s="95">
        <f t="shared" si="150"/>
        <v>2</v>
      </c>
    </row>
    <row r="1880" spans="1:23" x14ac:dyDescent="0.5">
      <c r="A1880" s="105" t="s">
        <v>539</v>
      </c>
      <c r="B1880" s="124"/>
      <c r="C1880" s="60" t="s">
        <v>10</v>
      </c>
      <c r="D1880" s="61">
        <v>17635</v>
      </c>
      <c r="E1880" s="139">
        <v>13317</v>
      </c>
      <c r="F1880" s="61">
        <v>3750</v>
      </c>
      <c r="G1880" s="63">
        <v>41736</v>
      </c>
      <c r="H1880" s="63">
        <v>41736</v>
      </c>
      <c r="I1880" s="60" t="s">
        <v>1319</v>
      </c>
      <c r="J1880" s="62">
        <v>991</v>
      </c>
      <c r="K1880" s="62">
        <v>138.74</v>
      </c>
      <c r="L1880" s="64">
        <v>1129.74</v>
      </c>
      <c r="M1880" s="82" t="str">
        <f t="shared" si="149"/>
        <v>DS</v>
      </c>
      <c r="N1880" s="82" t="s">
        <v>971</v>
      </c>
      <c r="P1880" s="75">
        <f>VLOOKUP(F1880,[1]!REGTEaflewerdatum,4,0)</f>
        <v>41736</v>
      </c>
      <c r="Q1880" s="91" t="str">
        <f t="shared" si="146"/>
        <v>ok</v>
      </c>
      <c r="T1880" s="94">
        <f t="shared" si="147"/>
        <v>41766</v>
      </c>
      <c r="U1880" s="80">
        <f t="shared" si="148"/>
        <v>30</v>
      </c>
      <c r="W1880" s="95">
        <f t="shared" si="150"/>
        <v>30</v>
      </c>
    </row>
    <row r="1881" spans="1:23" x14ac:dyDescent="0.5">
      <c r="A1881" s="105" t="s">
        <v>541</v>
      </c>
      <c r="B1881" s="124"/>
      <c r="C1881" s="60" t="s">
        <v>10</v>
      </c>
      <c r="D1881" s="61">
        <v>17634</v>
      </c>
      <c r="E1881" s="139">
        <v>13337</v>
      </c>
      <c r="F1881" s="61">
        <v>3749</v>
      </c>
      <c r="G1881" s="63">
        <v>41736</v>
      </c>
      <c r="H1881" s="63">
        <v>41736</v>
      </c>
      <c r="I1881" s="60" t="s">
        <v>1320</v>
      </c>
      <c r="J1881" s="62">
        <v>3146.92</v>
      </c>
      <c r="K1881" s="62">
        <v>440.57</v>
      </c>
      <c r="L1881" s="64">
        <v>3587.49</v>
      </c>
      <c r="M1881" s="82" t="str">
        <f t="shared" si="149"/>
        <v>DS</v>
      </c>
      <c r="N1881" s="82" t="s">
        <v>971</v>
      </c>
      <c r="P1881" s="75">
        <f>VLOOKUP(F1881,[1]!REGTEaflewerdatum,4,0)</f>
        <v>41736</v>
      </c>
      <c r="Q1881" s="91" t="str">
        <f t="shared" si="146"/>
        <v>ok</v>
      </c>
      <c r="T1881" s="94">
        <f t="shared" si="147"/>
        <v>41766</v>
      </c>
      <c r="U1881" s="80">
        <f t="shared" si="148"/>
        <v>30</v>
      </c>
      <c r="W1881" s="95">
        <f t="shared" si="150"/>
        <v>30</v>
      </c>
    </row>
    <row r="1882" spans="1:23" x14ac:dyDescent="0.5">
      <c r="A1882" s="105" t="s">
        <v>528</v>
      </c>
      <c r="B1882" s="124"/>
      <c r="C1882" s="60" t="s">
        <v>10</v>
      </c>
      <c r="D1882" s="61">
        <v>17645</v>
      </c>
      <c r="E1882" s="139">
        <v>13301</v>
      </c>
      <c r="F1882" s="61">
        <v>3742</v>
      </c>
      <c r="G1882" s="63">
        <v>41737</v>
      </c>
      <c r="H1882" s="63">
        <v>41736</v>
      </c>
      <c r="I1882" s="60" t="s">
        <v>26</v>
      </c>
      <c r="J1882" s="62">
        <v>4044.88</v>
      </c>
      <c r="K1882" s="62">
        <v>257.61</v>
      </c>
      <c r="L1882" s="64">
        <v>4302.49</v>
      </c>
      <c r="M1882" s="82" t="str">
        <f t="shared" si="149"/>
        <v>DS</v>
      </c>
      <c r="N1882" s="82" t="s">
        <v>971</v>
      </c>
      <c r="P1882" s="75">
        <f>VLOOKUP(F1882,[1]!REGTEaflewerdatum,4,0)</f>
        <v>41737</v>
      </c>
      <c r="Q1882" s="91" t="str">
        <f t="shared" si="146"/>
        <v>ok</v>
      </c>
      <c r="T1882" s="94">
        <f t="shared" si="147"/>
        <v>41767</v>
      </c>
      <c r="U1882" s="80">
        <f t="shared" si="148"/>
        <v>30</v>
      </c>
      <c r="W1882" s="95">
        <f t="shared" si="150"/>
        <v>30</v>
      </c>
    </row>
    <row r="1883" spans="1:23" x14ac:dyDescent="0.5">
      <c r="A1883" s="105" t="s">
        <v>528</v>
      </c>
      <c r="B1883" s="63"/>
      <c r="C1883" s="60" t="s">
        <v>15</v>
      </c>
      <c r="D1883" s="61">
        <v>17665</v>
      </c>
      <c r="E1883" s="139">
        <v>13381</v>
      </c>
      <c r="F1883" s="61">
        <v>3742</v>
      </c>
      <c r="G1883" s="63">
        <v>41737</v>
      </c>
      <c r="H1883" s="63">
        <v>41736</v>
      </c>
      <c r="I1883" s="60" t="s">
        <v>26</v>
      </c>
      <c r="J1883" s="62">
        <v>-58.35</v>
      </c>
      <c r="K1883" s="62">
        <v>-4.38</v>
      </c>
      <c r="L1883" s="64">
        <v>-62.73</v>
      </c>
      <c r="M1883" s="82" t="str">
        <f t="shared" si="149"/>
        <v>DS</v>
      </c>
      <c r="P1883" s="75">
        <f>VLOOKUP(F1883,[1]!REGTEaflewerdatum,4,0)</f>
        <v>41737</v>
      </c>
      <c r="Q1883" s="91" t="str">
        <f t="shared" si="146"/>
        <v>ok</v>
      </c>
      <c r="T1883" s="94">
        <f t="shared" si="147"/>
        <v>41767</v>
      </c>
      <c r="U1883" s="80">
        <f t="shared" si="148"/>
        <v>30</v>
      </c>
      <c r="W1883" s="95">
        <f t="shared" si="150"/>
        <v>30</v>
      </c>
    </row>
    <row r="1884" spans="1:23" x14ac:dyDescent="0.5">
      <c r="A1884" s="105">
        <v>11929855</v>
      </c>
      <c r="B1884" s="63">
        <v>41740</v>
      </c>
      <c r="C1884" s="60" t="s">
        <v>10</v>
      </c>
      <c r="D1884" s="61">
        <v>17662</v>
      </c>
      <c r="E1884" s="139">
        <v>13355</v>
      </c>
      <c r="F1884" s="61">
        <v>3741</v>
      </c>
      <c r="G1884" s="63">
        <v>41737</v>
      </c>
      <c r="H1884" s="63">
        <v>41737</v>
      </c>
      <c r="I1884" s="60" t="s">
        <v>1321</v>
      </c>
      <c r="J1884" s="62">
        <v>1182.4000000000001</v>
      </c>
      <c r="K1884" s="62">
        <v>165.53</v>
      </c>
      <c r="L1884" s="64">
        <v>1347.93</v>
      </c>
      <c r="M1884" s="82" t="str">
        <f t="shared" si="149"/>
        <v>DS</v>
      </c>
      <c r="N1884" s="82" t="s">
        <v>971</v>
      </c>
      <c r="P1884" s="75">
        <f>VLOOKUP(F1884,[1]!REGTEaflewerdatum,4,0)</f>
        <v>41737</v>
      </c>
      <c r="Q1884" s="91" t="str">
        <f t="shared" si="146"/>
        <v>ok</v>
      </c>
      <c r="T1884" s="94">
        <f t="shared" si="147"/>
        <v>41767</v>
      </c>
      <c r="U1884" s="80">
        <f t="shared" si="148"/>
        <v>30</v>
      </c>
      <c r="W1884" s="95">
        <f t="shared" si="150"/>
        <v>41770</v>
      </c>
    </row>
    <row r="1885" spans="1:23" x14ac:dyDescent="0.5">
      <c r="A1885" s="105">
        <v>11929855</v>
      </c>
      <c r="B1885" s="63"/>
      <c r="C1885" s="60" t="s">
        <v>15</v>
      </c>
      <c r="D1885" s="61">
        <v>17663</v>
      </c>
      <c r="E1885" s="139">
        <v>13380</v>
      </c>
      <c r="F1885" s="61">
        <v>3741</v>
      </c>
      <c r="G1885" s="63">
        <v>41737</v>
      </c>
      <c r="H1885" s="63">
        <v>41737</v>
      </c>
      <c r="I1885" s="60" t="s">
        <v>1321</v>
      </c>
      <c r="J1885" s="62">
        <v>-11.83</v>
      </c>
      <c r="K1885" s="62">
        <v>-1.66</v>
      </c>
      <c r="L1885" s="64">
        <v>-13.49</v>
      </c>
      <c r="M1885" s="82" t="str">
        <f t="shared" si="149"/>
        <v>DS</v>
      </c>
      <c r="P1885" s="75">
        <f>VLOOKUP(F1885,[1]!REGTEaflewerdatum,4,0)</f>
        <v>41737</v>
      </c>
      <c r="Q1885" s="91" t="str">
        <f t="shared" si="146"/>
        <v>ok</v>
      </c>
      <c r="T1885" s="94">
        <f t="shared" si="147"/>
        <v>41767</v>
      </c>
      <c r="U1885" s="80">
        <f t="shared" si="148"/>
        <v>30</v>
      </c>
      <c r="W1885" s="95">
        <f t="shared" si="150"/>
        <v>30</v>
      </c>
    </row>
    <row r="1886" spans="1:23" x14ac:dyDescent="0.5">
      <c r="A1886" s="105">
        <v>11929856</v>
      </c>
      <c r="B1886" s="63">
        <v>41740</v>
      </c>
      <c r="C1886" s="60" t="s">
        <v>10</v>
      </c>
      <c r="D1886" s="61">
        <v>17644</v>
      </c>
      <c r="E1886" s="139">
        <v>13308</v>
      </c>
      <c r="F1886" s="61">
        <v>3741</v>
      </c>
      <c r="G1886" s="63">
        <v>41737</v>
      </c>
      <c r="H1886" s="63">
        <v>41736</v>
      </c>
      <c r="I1886" s="60" t="s">
        <v>1113</v>
      </c>
      <c r="J1886" s="62">
        <v>4815.28</v>
      </c>
      <c r="K1886" s="62">
        <v>367.59</v>
      </c>
      <c r="L1886" s="64">
        <v>5182.87</v>
      </c>
      <c r="M1886" s="82" t="str">
        <f t="shared" si="149"/>
        <v>DS</v>
      </c>
      <c r="N1886" s="82" t="s">
        <v>971</v>
      </c>
      <c r="P1886" s="75">
        <f>VLOOKUP(F1886,[1]!REGTEaflewerdatum,4,0)</f>
        <v>41737</v>
      </c>
      <c r="Q1886" s="91" t="str">
        <f t="shared" si="146"/>
        <v>ok</v>
      </c>
      <c r="T1886" s="94">
        <f t="shared" si="147"/>
        <v>41767</v>
      </c>
      <c r="U1886" s="80">
        <f t="shared" si="148"/>
        <v>30</v>
      </c>
      <c r="W1886" s="95">
        <f t="shared" si="150"/>
        <v>41770</v>
      </c>
    </row>
    <row r="1887" spans="1:23" x14ac:dyDescent="0.5">
      <c r="A1887" s="105">
        <v>1921029</v>
      </c>
      <c r="B1887" s="63">
        <v>41740</v>
      </c>
      <c r="C1887" s="60" t="s">
        <v>10</v>
      </c>
      <c r="D1887" s="61">
        <v>17658</v>
      </c>
      <c r="E1887" s="139">
        <v>13365</v>
      </c>
      <c r="F1887" s="61">
        <v>3738</v>
      </c>
      <c r="G1887" s="63">
        <v>41737</v>
      </c>
      <c r="H1887" s="63">
        <v>41737</v>
      </c>
      <c r="I1887" s="60" t="s">
        <v>1107</v>
      </c>
      <c r="J1887" s="62">
        <v>25.55</v>
      </c>
      <c r="K1887" s="62">
        <v>3.58</v>
      </c>
      <c r="L1887" s="64">
        <v>29.13</v>
      </c>
      <c r="M1887" s="82" t="str">
        <f t="shared" si="149"/>
        <v>DS</v>
      </c>
      <c r="N1887" s="82" t="s">
        <v>971</v>
      </c>
      <c r="P1887" s="75">
        <f>VLOOKUP(F1887,[1]!REGTEaflewerdatum,4,0)</f>
        <v>41730</v>
      </c>
      <c r="Q1887" s="91">
        <f t="shared" si="146"/>
        <v>41737</v>
      </c>
      <c r="T1887" s="94">
        <f t="shared" si="147"/>
        <v>41767</v>
      </c>
      <c r="U1887" s="80">
        <f t="shared" si="148"/>
        <v>30</v>
      </c>
      <c r="W1887" s="95">
        <f t="shared" si="150"/>
        <v>41770</v>
      </c>
    </row>
    <row r="1888" spans="1:23" x14ac:dyDescent="0.5">
      <c r="A1888" s="105">
        <v>1921042</v>
      </c>
      <c r="B1888" s="63">
        <v>41740</v>
      </c>
      <c r="C1888" s="60" t="s">
        <v>10</v>
      </c>
      <c r="D1888" s="61">
        <v>17659</v>
      </c>
      <c r="E1888" s="139">
        <v>13367</v>
      </c>
      <c r="F1888" s="61">
        <v>3738</v>
      </c>
      <c r="G1888" s="63">
        <v>41737</v>
      </c>
      <c r="H1888" s="63">
        <v>41737</v>
      </c>
      <c r="I1888" s="60" t="s">
        <v>1107</v>
      </c>
      <c r="J1888" s="62">
        <v>4980</v>
      </c>
      <c r="K1888" s="62">
        <v>697.2</v>
      </c>
      <c r="L1888" s="64">
        <v>5677.2</v>
      </c>
      <c r="M1888" s="82" t="str">
        <f t="shared" si="149"/>
        <v>DS</v>
      </c>
      <c r="N1888" s="82" t="s">
        <v>971</v>
      </c>
      <c r="P1888" s="75">
        <f>VLOOKUP(F1888,[1]!REGTEaflewerdatum,4,0)</f>
        <v>41730</v>
      </c>
      <c r="Q1888" s="91">
        <f t="shared" si="146"/>
        <v>41737</v>
      </c>
      <c r="T1888" s="94">
        <f t="shared" si="147"/>
        <v>41767</v>
      </c>
      <c r="U1888" s="80">
        <f t="shared" si="148"/>
        <v>30</v>
      </c>
      <c r="W1888" s="95">
        <f t="shared" si="150"/>
        <v>41770</v>
      </c>
    </row>
    <row r="1889" spans="1:23" x14ac:dyDescent="0.5">
      <c r="A1889" s="105">
        <v>1921043</v>
      </c>
      <c r="B1889" s="63">
        <v>41740</v>
      </c>
      <c r="C1889" s="60" t="s">
        <v>10</v>
      </c>
      <c r="D1889" s="61">
        <v>17656</v>
      </c>
      <c r="E1889" s="139">
        <v>13361</v>
      </c>
      <c r="F1889" s="61">
        <v>3837</v>
      </c>
      <c r="G1889" s="63">
        <v>41737</v>
      </c>
      <c r="H1889" s="63">
        <v>41737</v>
      </c>
      <c r="I1889" s="60" t="s">
        <v>1107</v>
      </c>
      <c r="J1889" s="62">
        <v>1184.4000000000001</v>
      </c>
      <c r="K1889" s="62">
        <v>165.82</v>
      </c>
      <c r="L1889" s="64">
        <v>1350.22</v>
      </c>
      <c r="M1889" s="82" t="str">
        <f t="shared" si="149"/>
        <v>DS</v>
      </c>
      <c r="N1889" s="82" t="s">
        <v>971</v>
      </c>
      <c r="P1889" s="75">
        <f>VLOOKUP(F1889,[1]!REGTEaflewerdatum,4,0)</f>
        <v>0</v>
      </c>
      <c r="Q1889" s="91">
        <f t="shared" si="146"/>
        <v>41737</v>
      </c>
      <c r="T1889" s="94">
        <f t="shared" si="147"/>
        <v>41767</v>
      </c>
      <c r="U1889" s="80">
        <f t="shared" si="148"/>
        <v>30</v>
      </c>
      <c r="W1889" s="95">
        <f t="shared" si="150"/>
        <v>41770</v>
      </c>
    </row>
    <row r="1890" spans="1:23" x14ac:dyDescent="0.5">
      <c r="A1890" s="105">
        <v>1921044</v>
      </c>
      <c r="B1890" s="63">
        <v>41740</v>
      </c>
      <c r="C1890" s="60" t="s">
        <v>10</v>
      </c>
      <c r="D1890" s="61">
        <v>17657</v>
      </c>
      <c r="E1890" s="139">
        <v>13363</v>
      </c>
      <c r="F1890" s="61">
        <v>3738</v>
      </c>
      <c r="G1890" s="63">
        <v>41737</v>
      </c>
      <c r="H1890" s="63">
        <v>41737</v>
      </c>
      <c r="I1890" s="60" t="s">
        <v>1107</v>
      </c>
      <c r="J1890" s="62">
        <v>224.6</v>
      </c>
      <c r="K1890" s="62">
        <v>31.44</v>
      </c>
      <c r="L1890" s="64">
        <v>256.04000000000002</v>
      </c>
      <c r="M1890" s="82" t="str">
        <f t="shared" si="149"/>
        <v>DS</v>
      </c>
      <c r="N1890" s="82" t="s">
        <v>971</v>
      </c>
      <c r="P1890" s="75">
        <f>VLOOKUP(F1890,[1]!REGTEaflewerdatum,4,0)</f>
        <v>41730</v>
      </c>
      <c r="Q1890" s="91">
        <f t="shared" si="146"/>
        <v>41737</v>
      </c>
      <c r="T1890" s="94">
        <f t="shared" si="147"/>
        <v>41767</v>
      </c>
      <c r="U1890" s="80">
        <f t="shared" si="148"/>
        <v>30</v>
      </c>
      <c r="W1890" s="95">
        <f t="shared" si="150"/>
        <v>41770</v>
      </c>
    </row>
    <row r="1891" spans="1:23" x14ac:dyDescent="0.5">
      <c r="A1891" s="105">
        <v>1921045</v>
      </c>
      <c r="B1891" s="63">
        <v>41740</v>
      </c>
      <c r="C1891" s="60" t="s">
        <v>10</v>
      </c>
      <c r="D1891" s="61">
        <v>17660</v>
      </c>
      <c r="E1891" s="139">
        <v>13369</v>
      </c>
      <c r="F1891" s="61">
        <v>3738</v>
      </c>
      <c r="G1891" s="63">
        <v>41737</v>
      </c>
      <c r="H1891" s="63">
        <v>41737</v>
      </c>
      <c r="I1891" s="60" t="s">
        <v>1107</v>
      </c>
      <c r="J1891" s="62">
        <v>1157.95</v>
      </c>
      <c r="K1891" s="62">
        <v>162.12</v>
      </c>
      <c r="L1891" s="64">
        <v>1320.07</v>
      </c>
      <c r="M1891" s="82" t="str">
        <f t="shared" si="149"/>
        <v>DS</v>
      </c>
      <c r="N1891" s="82" t="s">
        <v>971</v>
      </c>
      <c r="P1891" s="75">
        <f>VLOOKUP(F1891,[1]!REGTEaflewerdatum,4,0)</f>
        <v>41730</v>
      </c>
      <c r="Q1891" s="91">
        <f t="shared" si="146"/>
        <v>41737</v>
      </c>
      <c r="T1891" s="94">
        <f t="shared" si="147"/>
        <v>41767</v>
      </c>
      <c r="U1891" s="80">
        <f t="shared" si="148"/>
        <v>30</v>
      </c>
      <c r="W1891" s="95">
        <f t="shared" si="150"/>
        <v>41770</v>
      </c>
    </row>
    <row r="1892" spans="1:23" x14ac:dyDescent="0.5">
      <c r="A1892" s="105">
        <v>1921367</v>
      </c>
      <c r="B1892" s="63">
        <v>41740</v>
      </c>
      <c r="C1892" s="60" t="s">
        <v>10</v>
      </c>
      <c r="D1892" s="61">
        <v>17655</v>
      </c>
      <c r="E1892" s="139">
        <v>13359</v>
      </c>
      <c r="F1892" s="61">
        <v>3738</v>
      </c>
      <c r="G1892" s="63">
        <v>41737</v>
      </c>
      <c r="H1892" s="63">
        <v>41737</v>
      </c>
      <c r="I1892" s="60" t="s">
        <v>1107</v>
      </c>
      <c r="J1892" s="62">
        <v>4721.1000000000004</v>
      </c>
      <c r="K1892" s="62">
        <v>660.98</v>
      </c>
      <c r="L1892" s="64">
        <v>5382.08</v>
      </c>
      <c r="M1892" s="82" t="str">
        <f t="shared" si="149"/>
        <v>DS</v>
      </c>
      <c r="N1892" s="82" t="s">
        <v>971</v>
      </c>
      <c r="P1892" s="75">
        <f>VLOOKUP(F1892,[1]!REGTEaflewerdatum,4,0)</f>
        <v>41730</v>
      </c>
      <c r="Q1892" s="91">
        <f t="shared" si="146"/>
        <v>41737</v>
      </c>
      <c r="T1892" s="94">
        <f t="shared" si="147"/>
        <v>41767</v>
      </c>
      <c r="U1892" s="80">
        <f t="shared" si="148"/>
        <v>30</v>
      </c>
      <c r="W1892" s="95">
        <f t="shared" si="150"/>
        <v>41770</v>
      </c>
    </row>
    <row r="1893" spans="1:23" x14ac:dyDescent="0.5">
      <c r="A1893" s="105">
        <v>72684</v>
      </c>
      <c r="B1893" s="63">
        <v>41747</v>
      </c>
      <c r="C1893" s="60" t="s">
        <v>10</v>
      </c>
      <c r="D1893" s="61">
        <v>17641</v>
      </c>
      <c r="E1893" s="139"/>
      <c r="F1893" s="61">
        <v>3706</v>
      </c>
      <c r="G1893" s="63">
        <v>41737</v>
      </c>
      <c r="H1893" s="63">
        <v>41737</v>
      </c>
      <c r="I1893" s="60" t="s">
        <v>1116</v>
      </c>
      <c r="J1893" s="62">
        <v>456</v>
      </c>
      <c r="K1893" s="62">
        <v>12.77</v>
      </c>
      <c r="L1893" s="64">
        <v>468.77</v>
      </c>
      <c r="M1893" s="82" t="str">
        <f t="shared" si="149"/>
        <v>DS</v>
      </c>
      <c r="N1893" s="82" t="s">
        <v>971</v>
      </c>
      <c r="P1893" s="75">
        <f>VLOOKUP(F1893,[1]!REGTEaflewerdatum,4,0)</f>
        <v>0</v>
      </c>
      <c r="Q1893" s="91">
        <f t="shared" si="146"/>
        <v>41737</v>
      </c>
      <c r="T1893" s="94">
        <f t="shared" si="147"/>
        <v>41767</v>
      </c>
      <c r="U1893" s="80">
        <f t="shared" si="148"/>
        <v>30</v>
      </c>
      <c r="W1893" s="95">
        <f t="shared" si="150"/>
        <v>41777</v>
      </c>
    </row>
    <row r="1894" spans="1:23" x14ac:dyDescent="0.5">
      <c r="A1894" s="105">
        <v>27234</v>
      </c>
      <c r="B1894" s="63">
        <v>41747</v>
      </c>
      <c r="C1894" s="60" t="s">
        <v>10</v>
      </c>
      <c r="D1894" s="61">
        <v>17661</v>
      </c>
      <c r="E1894" s="139">
        <v>13371</v>
      </c>
      <c r="F1894" s="61">
        <v>3735</v>
      </c>
      <c r="G1894" s="63">
        <v>41737</v>
      </c>
      <c r="H1894" s="63">
        <v>41737</v>
      </c>
      <c r="I1894" s="60" t="s">
        <v>1177</v>
      </c>
      <c r="J1894" s="62">
        <v>25396.94</v>
      </c>
      <c r="K1894" s="62">
        <v>3555.69</v>
      </c>
      <c r="L1894" s="64">
        <v>28952.63</v>
      </c>
      <c r="M1894" s="82" t="str">
        <f t="shared" si="149"/>
        <v>DS</v>
      </c>
      <c r="N1894" s="82" t="s">
        <v>971</v>
      </c>
      <c r="P1894" s="75">
        <f>VLOOKUP(F1894,[1]!REGTEaflewerdatum,4,0)</f>
        <v>41737</v>
      </c>
      <c r="Q1894" s="91" t="str">
        <f t="shared" si="146"/>
        <v>ok</v>
      </c>
      <c r="T1894" s="94">
        <f t="shared" si="147"/>
        <v>41767</v>
      </c>
      <c r="U1894" s="80">
        <f t="shared" si="148"/>
        <v>30</v>
      </c>
      <c r="W1894" s="95">
        <f t="shared" si="150"/>
        <v>41777</v>
      </c>
    </row>
    <row r="1895" spans="1:23" x14ac:dyDescent="0.5">
      <c r="A1895" s="105">
        <v>357213</v>
      </c>
      <c r="B1895" s="63">
        <v>41747</v>
      </c>
      <c r="C1895" s="60" t="s">
        <v>10</v>
      </c>
      <c r="D1895" s="61">
        <v>17640</v>
      </c>
      <c r="E1895" s="139">
        <v>13342</v>
      </c>
      <c r="F1895" s="61">
        <v>3704</v>
      </c>
      <c r="G1895" s="63">
        <v>41737</v>
      </c>
      <c r="H1895" s="63">
        <v>41737</v>
      </c>
      <c r="I1895" s="60" t="s">
        <v>1114</v>
      </c>
      <c r="J1895" s="62">
        <v>174.12</v>
      </c>
      <c r="K1895" s="62">
        <v>12.2</v>
      </c>
      <c r="L1895" s="64">
        <v>186.32</v>
      </c>
      <c r="M1895" s="82" t="str">
        <f t="shared" si="149"/>
        <v>DS</v>
      </c>
      <c r="N1895" s="82" t="s">
        <v>971</v>
      </c>
      <c r="P1895" s="75">
        <f>VLOOKUP(F1895,[1]!REGTEaflewerdatum,4,0)</f>
        <v>0</v>
      </c>
      <c r="Q1895" s="91">
        <f t="shared" si="146"/>
        <v>41737</v>
      </c>
      <c r="T1895" s="94">
        <f t="shared" si="147"/>
        <v>41767</v>
      </c>
      <c r="U1895" s="80">
        <f t="shared" si="148"/>
        <v>30</v>
      </c>
      <c r="W1895" s="95">
        <f t="shared" si="150"/>
        <v>41777</v>
      </c>
    </row>
    <row r="1896" spans="1:23" x14ac:dyDescent="0.5">
      <c r="A1896" s="105">
        <v>6039557665</v>
      </c>
      <c r="B1896" s="124"/>
      <c r="C1896" s="60" t="s">
        <v>10</v>
      </c>
      <c r="D1896" s="61">
        <v>17637</v>
      </c>
      <c r="E1896" s="139">
        <v>13309</v>
      </c>
      <c r="F1896" s="61">
        <v>3705</v>
      </c>
      <c r="G1896" s="63">
        <v>41737</v>
      </c>
      <c r="H1896" s="63">
        <v>41737</v>
      </c>
      <c r="I1896" s="60" t="s">
        <v>1109</v>
      </c>
      <c r="J1896" s="62">
        <v>135.9</v>
      </c>
      <c r="K1896" s="62">
        <v>0</v>
      </c>
      <c r="L1896" s="64">
        <v>135.9</v>
      </c>
      <c r="M1896" s="82" t="str">
        <f t="shared" si="149"/>
        <v>DS</v>
      </c>
      <c r="N1896" s="82" t="s">
        <v>971</v>
      </c>
      <c r="P1896" s="75">
        <f>VLOOKUP(F1896,[1]!REGTEaflewerdatum,4,0)</f>
        <v>0</v>
      </c>
      <c r="Q1896" s="91">
        <f t="shared" si="146"/>
        <v>41737</v>
      </c>
      <c r="T1896" s="94">
        <f t="shared" si="147"/>
        <v>41767</v>
      </c>
      <c r="U1896" s="80">
        <f t="shared" si="148"/>
        <v>30</v>
      </c>
      <c r="W1896" s="95">
        <f t="shared" si="150"/>
        <v>30</v>
      </c>
    </row>
    <row r="1897" spans="1:23" x14ac:dyDescent="0.5">
      <c r="A1897" s="105">
        <v>70360</v>
      </c>
      <c r="B1897" s="124"/>
      <c r="C1897" s="60" t="s">
        <v>10</v>
      </c>
      <c r="D1897" s="61">
        <v>17653</v>
      </c>
      <c r="E1897" s="139">
        <v>13373</v>
      </c>
      <c r="F1897" s="61">
        <v>3643</v>
      </c>
      <c r="G1897" s="63">
        <v>41737</v>
      </c>
      <c r="H1897" s="63">
        <v>41737</v>
      </c>
      <c r="I1897" s="60" t="s">
        <v>1322</v>
      </c>
      <c r="J1897" s="62">
        <v>2271.96</v>
      </c>
      <c r="K1897" s="62">
        <v>318.08</v>
      </c>
      <c r="L1897" s="64">
        <v>2590.04</v>
      </c>
      <c r="M1897" s="82" t="str">
        <f t="shared" si="149"/>
        <v>DS</v>
      </c>
      <c r="N1897" s="82" t="s">
        <v>971</v>
      </c>
      <c r="P1897" s="75">
        <f>VLOOKUP(F1897,[1]!REGTEaflewerdatum,4,0)</f>
        <v>41729</v>
      </c>
      <c r="Q1897" s="91">
        <f t="shared" si="146"/>
        <v>41737</v>
      </c>
      <c r="T1897" s="94">
        <f t="shared" si="147"/>
        <v>41767</v>
      </c>
      <c r="U1897" s="80">
        <f t="shared" si="148"/>
        <v>30</v>
      </c>
      <c r="W1897" s="95">
        <f t="shared" si="150"/>
        <v>30</v>
      </c>
    </row>
    <row r="1898" spans="1:23" hidden="1" x14ac:dyDescent="0.5">
      <c r="A1898" s="105" t="s">
        <v>532</v>
      </c>
      <c r="B1898" s="63"/>
      <c r="C1898" s="60" t="s">
        <v>10</v>
      </c>
      <c r="D1898" s="61">
        <v>17664</v>
      </c>
      <c r="E1898" s="139">
        <v>13356</v>
      </c>
      <c r="F1898" s="61">
        <v>3746</v>
      </c>
      <c r="G1898" s="63">
        <v>41737</v>
      </c>
      <c r="H1898" s="63">
        <v>41737</v>
      </c>
      <c r="I1898" s="60" t="s">
        <v>1118</v>
      </c>
      <c r="J1898" s="62">
        <v>6554</v>
      </c>
      <c r="K1898" s="62">
        <v>0</v>
      </c>
      <c r="L1898" s="64">
        <v>6554</v>
      </c>
      <c r="M1898" s="82" t="str">
        <f t="shared" si="149"/>
        <v>DI</v>
      </c>
      <c r="N1898" s="82" t="s">
        <v>971</v>
      </c>
      <c r="P1898" s="75">
        <f>VLOOKUP(F1898,[1]!REGTEaflewerdatum,4,0)</f>
        <v>41737</v>
      </c>
      <c r="Q1898" s="91" t="str">
        <f t="shared" si="146"/>
        <v>ok</v>
      </c>
      <c r="R1898" s="92" t="s">
        <v>327</v>
      </c>
      <c r="S1898" s="93">
        <v>41772</v>
      </c>
      <c r="T1898" s="94">
        <f t="shared" si="147"/>
        <v>41767</v>
      </c>
      <c r="U1898" s="80">
        <f t="shared" si="148"/>
        <v>30</v>
      </c>
      <c r="W1898" s="95">
        <f t="shared" si="150"/>
        <v>30</v>
      </c>
    </row>
    <row r="1899" spans="1:23" hidden="1" x14ac:dyDescent="0.5">
      <c r="A1899" s="105" t="s">
        <v>536</v>
      </c>
      <c r="B1899" s="63"/>
      <c r="C1899" s="60" t="s">
        <v>10</v>
      </c>
      <c r="D1899" s="61">
        <v>17639</v>
      </c>
      <c r="E1899" s="139">
        <v>13345</v>
      </c>
      <c r="F1899" s="61">
        <v>3740</v>
      </c>
      <c r="G1899" s="63">
        <v>41737</v>
      </c>
      <c r="H1899" s="63">
        <v>41737</v>
      </c>
      <c r="I1899" s="60" t="s">
        <v>1160</v>
      </c>
      <c r="J1899" s="62">
        <v>2999</v>
      </c>
      <c r="K1899" s="62">
        <v>0</v>
      </c>
      <c r="L1899" s="64">
        <v>2999</v>
      </c>
      <c r="M1899" s="82" t="str">
        <f t="shared" si="149"/>
        <v>DI</v>
      </c>
      <c r="N1899" s="82" t="s">
        <v>971</v>
      </c>
      <c r="P1899" s="75">
        <f>VLOOKUP(F1899,[1]!REGTEaflewerdatum,4,0)</f>
        <v>41740</v>
      </c>
      <c r="Q1899" s="91">
        <f t="shared" si="146"/>
        <v>41737</v>
      </c>
      <c r="R1899" s="92" t="s">
        <v>328</v>
      </c>
      <c r="S1899" s="93">
        <v>41739</v>
      </c>
      <c r="T1899" s="94">
        <f t="shared" si="147"/>
        <v>41738</v>
      </c>
      <c r="U1899" s="80">
        <f t="shared" si="148"/>
        <v>1</v>
      </c>
      <c r="W1899" s="95">
        <f t="shared" si="150"/>
        <v>1</v>
      </c>
    </row>
    <row r="1900" spans="1:23" hidden="1" x14ac:dyDescent="0.5">
      <c r="A1900" s="105" t="s">
        <v>537</v>
      </c>
      <c r="B1900" s="63"/>
      <c r="C1900" s="60" t="s">
        <v>10</v>
      </c>
      <c r="D1900" s="61">
        <v>17654</v>
      </c>
      <c r="E1900" s="139">
        <v>13357</v>
      </c>
      <c r="F1900" s="61">
        <v>3734</v>
      </c>
      <c r="G1900" s="63">
        <v>41737</v>
      </c>
      <c r="H1900" s="63">
        <v>41737</v>
      </c>
      <c r="I1900" s="60" t="s">
        <v>1123</v>
      </c>
      <c r="J1900" s="62">
        <v>1890</v>
      </c>
      <c r="K1900" s="62">
        <v>0</v>
      </c>
      <c r="L1900" s="64">
        <v>1890</v>
      </c>
      <c r="M1900" s="82" t="str">
        <f t="shared" si="149"/>
        <v>DI</v>
      </c>
      <c r="N1900" s="82" t="s">
        <v>971</v>
      </c>
      <c r="P1900" s="75">
        <f>VLOOKUP(F1900,[1]!REGTEaflewerdatum,4,0)</f>
        <v>41736</v>
      </c>
      <c r="Q1900" s="91">
        <f t="shared" si="146"/>
        <v>41737</v>
      </c>
      <c r="R1900" s="92" t="s">
        <v>329</v>
      </c>
      <c r="S1900" s="93">
        <f>G1900</f>
        <v>41737</v>
      </c>
      <c r="T1900" s="94">
        <f t="shared" si="147"/>
        <v>41738</v>
      </c>
      <c r="U1900" s="80">
        <f t="shared" si="148"/>
        <v>1</v>
      </c>
      <c r="W1900" s="95">
        <f t="shared" si="150"/>
        <v>1</v>
      </c>
    </row>
    <row r="1901" spans="1:23" x14ac:dyDescent="0.5">
      <c r="A1901" s="105" t="s">
        <v>527</v>
      </c>
      <c r="B1901" s="124"/>
      <c r="C1901" s="60" t="s">
        <v>10</v>
      </c>
      <c r="D1901" s="61">
        <v>17676</v>
      </c>
      <c r="E1901" s="139">
        <v>13310</v>
      </c>
      <c r="F1901" s="61">
        <v>3743</v>
      </c>
      <c r="G1901" s="63">
        <v>41738</v>
      </c>
      <c r="H1901" s="63">
        <v>41738</v>
      </c>
      <c r="I1901" s="60" t="s">
        <v>1162</v>
      </c>
      <c r="J1901" s="62">
        <v>15137.5</v>
      </c>
      <c r="K1901" s="62">
        <v>2119.25</v>
      </c>
      <c r="L1901" s="64">
        <v>17256.75</v>
      </c>
      <c r="M1901" s="82" t="str">
        <f t="shared" si="149"/>
        <v>DS</v>
      </c>
      <c r="N1901" s="82" t="s">
        <v>971</v>
      </c>
      <c r="P1901" s="75">
        <f>VLOOKUP(F1901,[1]!REGTEaflewerdatum,4,0)</f>
        <v>41737</v>
      </c>
      <c r="Q1901" s="91">
        <f t="shared" si="146"/>
        <v>41738</v>
      </c>
      <c r="T1901" s="94">
        <f t="shared" si="147"/>
        <v>41768</v>
      </c>
      <c r="U1901" s="80">
        <f t="shared" si="148"/>
        <v>30</v>
      </c>
      <c r="W1901" s="95">
        <f t="shared" si="150"/>
        <v>30</v>
      </c>
    </row>
    <row r="1902" spans="1:23" x14ac:dyDescent="0.5">
      <c r="A1902" s="105" t="s">
        <v>527</v>
      </c>
      <c r="B1902" s="63"/>
      <c r="C1902" s="60" t="s">
        <v>15</v>
      </c>
      <c r="D1902" s="61">
        <v>17678</v>
      </c>
      <c r="E1902" s="139">
        <v>13412</v>
      </c>
      <c r="F1902" s="61">
        <v>3743</v>
      </c>
      <c r="G1902" s="63">
        <v>41738</v>
      </c>
      <c r="H1902" s="63">
        <v>41738</v>
      </c>
      <c r="I1902" s="60" t="s">
        <v>1162</v>
      </c>
      <c r="J1902" s="62">
        <v>-21.48</v>
      </c>
      <c r="K1902" s="62">
        <v>-3.01</v>
      </c>
      <c r="L1902" s="64">
        <v>-24.49</v>
      </c>
      <c r="M1902" s="82" t="str">
        <f t="shared" si="149"/>
        <v>DS</v>
      </c>
      <c r="P1902" s="75">
        <f>VLOOKUP(F1902,[1]!REGTEaflewerdatum,4,0)</f>
        <v>41737</v>
      </c>
      <c r="Q1902" s="91">
        <f t="shared" si="146"/>
        <v>41738</v>
      </c>
      <c r="T1902" s="94">
        <f t="shared" si="147"/>
        <v>41768</v>
      </c>
      <c r="U1902" s="80">
        <f t="shared" si="148"/>
        <v>30</v>
      </c>
      <c r="W1902" s="95">
        <f t="shared" si="150"/>
        <v>30</v>
      </c>
    </row>
    <row r="1903" spans="1:23" x14ac:dyDescent="0.5">
      <c r="A1903" s="105">
        <v>2709048339</v>
      </c>
      <c r="B1903" s="124"/>
      <c r="C1903" s="60" t="s">
        <v>10</v>
      </c>
      <c r="D1903" s="61">
        <v>17671</v>
      </c>
      <c r="E1903" s="139">
        <v>13226</v>
      </c>
      <c r="F1903" s="61">
        <v>3727</v>
      </c>
      <c r="G1903" s="63">
        <v>41738</v>
      </c>
      <c r="H1903" s="63">
        <v>41738</v>
      </c>
      <c r="I1903" s="60" t="s">
        <v>1318</v>
      </c>
      <c r="J1903" s="62">
        <v>5603.31</v>
      </c>
      <c r="K1903" s="62">
        <v>784.46</v>
      </c>
      <c r="L1903" s="64">
        <v>6387.77</v>
      </c>
      <c r="M1903" s="82" t="str">
        <f t="shared" si="149"/>
        <v>DS</v>
      </c>
      <c r="N1903" s="82" t="s">
        <v>971</v>
      </c>
      <c r="P1903" s="75">
        <f>VLOOKUP(F1903,[1]!REGTEaflewerdatum,4,0)</f>
        <v>41738</v>
      </c>
      <c r="Q1903" s="91" t="str">
        <f t="shared" si="146"/>
        <v>ok</v>
      </c>
      <c r="T1903" s="94">
        <f t="shared" si="147"/>
        <v>41768</v>
      </c>
      <c r="U1903" s="80">
        <f t="shared" si="148"/>
        <v>30</v>
      </c>
      <c r="W1903" s="95">
        <f t="shared" si="150"/>
        <v>30</v>
      </c>
    </row>
    <row r="1904" spans="1:23" x14ac:dyDescent="0.5">
      <c r="A1904" s="105">
        <v>2709048339</v>
      </c>
      <c r="B1904" s="63">
        <v>41754</v>
      </c>
      <c r="C1904" s="60" t="s">
        <v>15</v>
      </c>
      <c r="D1904" s="61">
        <v>17674</v>
      </c>
      <c r="E1904" s="139">
        <v>13397</v>
      </c>
      <c r="F1904" s="61">
        <v>3727</v>
      </c>
      <c r="G1904" s="63">
        <v>41738</v>
      </c>
      <c r="H1904" s="63">
        <v>41738</v>
      </c>
      <c r="I1904" s="60" t="s">
        <v>1318</v>
      </c>
      <c r="J1904" s="62">
        <v>-103.08</v>
      </c>
      <c r="K1904" s="62">
        <v>-14.43</v>
      </c>
      <c r="L1904" s="64">
        <v>-117.51</v>
      </c>
      <c r="M1904" s="82" t="str">
        <f t="shared" si="149"/>
        <v>DS</v>
      </c>
      <c r="P1904" s="75">
        <f>VLOOKUP(F1904,[1]!REGTEaflewerdatum,4,0)</f>
        <v>41738</v>
      </c>
      <c r="Q1904" s="91" t="str">
        <f t="shared" si="146"/>
        <v>ok</v>
      </c>
      <c r="T1904" s="94">
        <f t="shared" si="147"/>
        <v>41768</v>
      </c>
      <c r="U1904" s="80">
        <f t="shared" si="148"/>
        <v>30</v>
      </c>
      <c r="W1904" s="95">
        <f t="shared" si="150"/>
        <v>41784</v>
      </c>
    </row>
    <row r="1905" spans="1:23" x14ac:dyDescent="0.5">
      <c r="A1905" s="105">
        <v>2709048344</v>
      </c>
      <c r="B1905" s="124"/>
      <c r="C1905" s="60" t="s">
        <v>10</v>
      </c>
      <c r="D1905" s="61">
        <v>17672</v>
      </c>
      <c r="E1905" s="139">
        <v>13388</v>
      </c>
      <c r="F1905" s="61">
        <v>3727</v>
      </c>
      <c r="G1905" s="63">
        <v>41738</v>
      </c>
      <c r="H1905" s="63">
        <v>41738</v>
      </c>
      <c r="I1905" s="60" t="s">
        <v>1318</v>
      </c>
      <c r="J1905" s="62">
        <v>7976.87</v>
      </c>
      <c r="K1905" s="62">
        <v>1116.76</v>
      </c>
      <c r="L1905" s="64">
        <v>9093.6299999999992</v>
      </c>
      <c r="M1905" s="82" t="str">
        <f t="shared" si="149"/>
        <v>DS</v>
      </c>
      <c r="N1905" s="82" t="s">
        <v>971</v>
      </c>
      <c r="P1905" s="75">
        <f>VLOOKUP(F1905,[1]!REGTEaflewerdatum,4,0)</f>
        <v>41738</v>
      </c>
      <c r="Q1905" s="91" t="str">
        <f t="shared" si="146"/>
        <v>ok</v>
      </c>
      <c r="T1905" s="94">
        <f t="shared" si="147"/>
        <v>41768</v>
      </c>
      <c r="U1905" s="80">
        <f t="shared" si="148"/>
        <v>30</v>
      </c>
      <c r="W1905" s="95">
        <f t="shared" si="150"/>
        <v>30</v>
      </c>
    </row>
    <row r="1906" spans="1:23" x14ac:dyDescent="0.5">
      <c r="A1906" s="105">
        <v>2709048344</v>
      </c>
      <c r="B1906" s="63">
        <v>41754</v>
      </c>
      <c r="C1906" s="60" t="s">
        <v>15</v>
      </c>
      <c r="D1906" s="61">
        <v>17675</v>
      </c>
      <c r="E1906" s="139">
        <v>13398</v>
      </c>
      <c r="F1906" s="61">
        <v>3727</v>
      </c>
      <c r="G1906" s="63">
        <v>41738</v>
      </c>
      <c r="H1906" s="63">
        <v>41738</v>
      </c>
      <c r="I1906" s="60" t="s">
        <v>1318</v>
      </c>
      <c r="J1906" s="62">
        <v>-196.83</v>
      </c>
      <c r="K1906" s="62">
        <v>-27.56</v>
      </c>
      <c r="L1906" s="64">
        <v>-224.39</v>
      </c>
      <c r="M1906" s="82" t="str">
        <f t="shared" si="149"/>
        <v>DS</v>
      </c>
      <c r="P1906" s="75">
        <f>VLOOKUP(F1906,[1]!REGTEaflewerdatum,4,0)</f>
        <v>41738</v>
      </c>
      <c r="Q1906" s="91" t="str">
        <f t="shared" si="146"/>
        <v>ok</v>
      </c>
      <c r="T1906" s="94">
        <f t="shared" si="147"/>
        <v>41768</v>
      </c>
      <c r="U1906" s="80">
        <f t="shared" si="148"/>
        <v>30</v>
      </c>
      <c r="W1906" s="95">
        <f t="shared" si="150"/>
        <v>41784</v>
      </c>
    </row>
    <row r="1907" spans="1:23" x14ac:dyDescent="0.5">
      <c r="A1907" s="105">
        <v>6039575773</v>
      </c>
      <c r="B1907" s="124"/>
      <c r="C1907" s="60" t="s">
        <v>10</v>
      </c>
      <c r="D1907" s="61">
        <v>17673</v>
      </c>
      <c r="E1907" s="139">
        <v>13351</v>
      </c>
      <c r="F1907" s="61">
        <v>3705</v>
      </c>
      <c r="G1907" s="63">
        <v>41738</v>
      </c>
      <c r="H1907" s="63">
        <v>41738</v>
      </c>
      <c r="I1907" s="60" t="s">
        <v>1109</v>
      </c>
      <c r="J1907" s="62">
        <v>275.16000000000003</v>
      </c>
      <c r="K1907" s="62">
        <v>19.5</v>
      </c>
      <c r="L1907" s="64">
        <v>294.66000000000003</v>
      </c>
      <c r="M1907" s="82" t="str">
        <f t="shared" si="149"/>
        <v>DS</v>
      </c>
      <c r="N1907" s="82" t="s">
        <v>971</v>
      </c>
      <c r="P1907" s="75">
        <f>VLOOKUP(F1907,[1]!REGTEaflewerdatum,4,0)</f>
        <v>0</v>
      </c>
      <c r="Q1907" s="91">
        <f t="shared" si="146"/>
        <v>41738</v>
      </c>
      <c r="T1907" s="94">
        <f t="shared" si="147"/>
        <v>41768</v>
      </c>
      <c r="U1907" s="80">
        <f t="shared" si="148"/>
        <v>30</v>
      </c>
      <c r="W1907" s="95">
        <f t="shared" si="150"/>
        <v>30</v>
      </c>
    </row>
    <row r="1908" spans="1:23" hidden="1" x14ac:dyDescent="0.5">
      <c r="A1908" s="105" t="s">
        <v>538</v>
      </c>
      <c r="B1908" s="63"/>
      <c r="C1908" s="60" t="s">
        <v>10</v>
      </c>
      <c r="D1908" s="61">
        <v>17670</v>
      </c>
      <c r="E1908" s="139">
        <v>13383</v>
      </c>
      <c r="F1908" s="61">
        <v>3803</v>
      </c>
      <c r="G1908" s="63">
        <v>41738</v>
      </c>
      <c r="H1908" s="63">
        <v>41727</v>
      </c>
      <c r="I1908" s="60" t="s">
        <v>1123</v>
      </c>
      <c r="J1908" s="62">
        <v>2185</v>
      </c>
      <c r="K1908" s="62">
        <v>0</v>
      </c>
      <c r="L1908" s="64">
        <v>2185</v>
      </c>
      <c r="M1908" s="82" t="str">
        <f t="shared" si="149"/>
        <v>DI</v>
      </c>
      <c r="N1908" s="82" t="s">
        <v>971</v>
      </c>
      <c r="P1908" s="75">
        <f>VLOOKUP(F1908,[1]!REGTEaflewerdatum,4,0)</f>
        <v>0</v>
      </c>
      <c r="Q1908" s="91">
        <f t="shared" si="146"/>
        <v>41738</v>
      </c>
      <c r="R1908" s="92" t="s">
        <v>329</v>
      </c>
      <c r="S1908" s="93">
        <f>G1908</f>
        <v>41738</v>
      </c>
      <c r="T1908" s="94">
        <f t="shared" si="147"/>
        <v>41739</v>
      </c>
      <c r="U1908" s="80">
        <f t="shared" si="148"/>
        <v>1</v>
      </c>
      <c r="W1908" s="95">
        <f t="shared" si="150"/>
        <v>1</v>
      </c>
    </row>
    <row r="1909" spans="1:23" x14ac:dyDescent="0.5">
      <c r="A1909" s="105" t="s">
        <v>547</v>
      </c>
      <c r="B1909" s="63">
        <v>41754</v>
      </c>
      <c r="C1909" s="60" t="s">
        <v>10</v>
      </c>
      <c r="D1909" s="61">
        <v>17680</v>
      </c>
      <c r="E1909" s="139">
        <v>13405</v>
      </c>
      <c r="F1909" s="61">
        <v>3752</v>
      </c>
      <c r="G1909" s="63">
        <v>41739</v>
      </c>
      <c r="H1909" s="63">
        <v>41739</v>
      </c>
      <c r="I1909" s="60" t="s">
        <v>1176</v>
      </c>
      <c r="J1909" s="62">
        <v>10751</v>
      </c>
      <c r="K1909" s="62">
        <v>1505.14</v>
      </c>
      <c r="L1909" s="64">
        <v>12256.14</v>
      </c>
      <c r="M1909" s="82" t="str">
        <f t="shared" si="149"/>
        <v>DS</v>
      </c>
      <c r="N1909" s="82" t="s">
        <v>971</v>
      </c>
      <c r="P1909" s="75">
        <f>VLOOKUP(F1909,[1]!REGTEaflewerdatum,4,0)</f>
        <v>41739</v>
      </c>
      <c r="Q1909" s="91" t="str">
        <f t="shared" si="146"/>
        <v>ok</v>
      </c>
      <c r="T1909" s="94">
        <f t="shared" si="147"/>
        <v>41769</v>
      </c>
      <c r="U1909" s="80">
        <f t="shared" si="148"/>
        <v>30</v>
      </c>
      <c r="W1909" s="95">
        <f t="shared" si="150"/>
        <v>41784</v>
      </c>
    </row>
    <row r="1910" spans="1:23" hidden="1" x14ac:dyDescent="0.5">
      <c r="A1910" s="105">
        <v>15958</v>
      </c>
      <c r="B1910" s="63"/>
      <c r="C1910" s="60" t="s">
        <v>10</v>
      </c>
      <c r="D1910" s="61">
        <v>17701</v>
      </c>
      <c r="E1910" s="139">
        <v>13438</v>
      </c>
      <c r="F1910" s="61">
        <v>3760</v>
      </c>
      <c r="G1910" s="63">
        <v>41739</v>
      </c>
      <c r="H1910" s="63">
        <v>41739</v>
      </c>
      <c r="I1910" s="60" t="s">
        <v>1160</v>
      </c>
      <c r="J1910" s="62">
        <v>122.44</v>
      </c>
      <c r="K1910" s="62">
        <v>0</v>
      </c>
      <c r="L1910" s="64">
        <v>122.44</v>
      </c>
      <c r="M1910" s="82" t="str">
        <f t="shared" si="149"/>
        <v>DI</v>
      </c>
      <c r="N1910" s="82" t="s">
        <v>971</v>
      </c>
      <c r="P1910" s="75">
        <f>VLOOKUP(F1910,[1]!REGTEaflewerdatum,4,0)</f>
        <v>41739</v>
      </c>
      <c r="Q1910" s="91" t="str">
        <f t="shared" si="146"/>
        <v>ok</v>
      </c>
      <c r="R1910" s="92" t="s">
        <v>327</v>
      </c>
      <c r="S1910" s="93">
        <f>G1910+7</f>
        <v>41746</v>
      </c>
      <c r="T1910" s="94">
        <f t="shared" si="147"/>
        <v>41740</v>
      </c>
      <c r="U1910" s="80">
        <f t="shared" si="148"/>
        <v>1</v>
      </c>
      <c r="W1910" s="95">
        <f t="shared" si="150"/>
        <v>1</v>
      </c>
    </row>
    <row r="1911" spans="1:23" x14ac:dyDescent="0.5">
      <c r="A1911" s="105">
        <v>360424</v>
      </c>
      <c r="B1911" s="63">
        <v>41747</v>
      </c>
      <c r="C1911" s="60" t="s">
        <v>10</v>
      </c>
      <c r="D1911" s="61">
        <v>17681</v>
      </c>
      <c r="E1911" s="139">
        <v>13403</v>
      </c>
      <c r="F1911" s="61">
        <v>3704</v>
      </c>
      <c r="G1911" s="63">
        <v>41739</v>
      </c>
      <c r="H1911" s="63">
        <v>41739</v>
      </c>
      <c r="I1911" s="60" t="s">
        <v>1114</v>
      </c>
      <c r="J1911" s="62">
        <v>261.18</v>
      </c>
      <c r="K1911" s="62">
        <v>18.3</v>
      </c>
      <c r="L1911" s="64">
        <v>279.48</v>
      </c>
      <c r="M1911" s="82" t="str">
        <f t="shared" si="149"/>
        <v>DS</v>
      </c>
      <c r="N1911" s="82" t="s">
        <v>971</v>
      </c>
      <c r="P1911" s="75">
        <f>VLOOKUP(F1911,[1]!REGTEaflewerdatum,4,0)</f>
        <v>0</v>
      </c>
      <c r="Q1911" s="91">
        <f t="shared" si="146"/>
        <v>41739</v>
      </c>
      <c r="T1911" s="94">
        <f t="shared" si="147"/>
        <v>41769</v>
      </c>
      <c r="U1911" s="80">
        <f t="shared" si="148"/>
        <v>30</v>
      </c>
      <c r="W1911" s="95">
        <f t="shared" si="150"/>
        <v>41777</v>
      </c>
    </row>
    <row r="1912" spans="1:23" x14ac:dyDescent="0.5">
      <c r="A1912" s="105">
        <v>6039589686</v>
      </c>
      <c r="B1912" s="124"/>
      <c r="C1912" s="60" t="s">
        <v>10</v>
      </c>
      <c r="D1912" s="61">
        <v>17677</v>
      </c>
      <c r="E1912" s="139">
        <v>13352</v>
      </c>
      <c r="F1912" s="61">
        <v>3705</v>
      </c>
      <c r="G1912" s="63">
        <v>41739</v>
      </c>
      <c r="H1912" s="63">
        <v>41739</v>
      </c>
      <c r="I1912" s="60" t="s">
        <v>1109</v>
      </c>
      <c r="J1912" s="62">
        <v>275.16000000000003</v>
      </c>
      <c r="K1912" s="62">
        <v>19.5</v>
      </c>
      <c r="L1912" s="64">
        <v>294.66000000000003</v>
      </c>
      <c r="M1912" s="82" t="str">
        <f t="shared" si="149"/>
        <v>DS</v>
      </c>
      <c r="N1912" s="82" t="s">
        <v>971</v>
      </c>
      <c r="P1912" s="75">
        <f>VLOOKUP(F1912,[1]!REGTEaflewerdatum,4,0)</f>
        <v>0</v>
      </c>
      <c r="Q1912" s="91">
        <f t="shared" si="146"/>
        <v>41739</v>
      </c>
      <c r="T1912" s="94">
        <f t="shared" si="147"/>
        <v>41769</v>
      </c>
      <c r="U1912" s="80">
        <f t="shared" si="148"/>
        <v>30</v>
      </c>
      <c r="W1912" s="95">
        <f t="shared" si="150"/>
        <v>30</v>
      </c>
    </row>
    <row r="1913" spans="1:23" x14ac:dyDescent="0.5">
      <c r="A1913" s="105">
        <v>72859</v>
      </c>
      <c r="B1913" s="63">
        <v>41747</v>
      </c>
      <c r="C1913" s="60" t="s">
        <v>10</v>
      </c>
      <c r="D1913" s="61">
        <v>17682</v>
      </c>
      <c r="E1913" s="139"/>
      <c r="F1913" s="61">
        <v>3706</v>
      </c>
      <c r="G1913" s="63">
        <v>41739</v>
      </c>
      <c r="H1913" s="63">
        <v>41739</v>
      </c>
      <c r="I1913" s="60" t="s">
        <v>1116</v>
      </c>
      <c r="J1913" s="62">
        <v>456</v>
      </c>
      <c r="K1913" s="62">
        <v>12.77</v>
      </c>
      <c r="L1913" s="64">
        <v>468.77</v>
      </c>
      <c r="M1913" s="82" t="str">
        <f t="shared" si="149"/>
        <v>DS</v>
      </c>
      <c r="N1913" s="82" t="s">
        <v>971</v>
      </c>
      <c r="P1913" s="75">
        <f>VLOOKUP(F1913,[1]!REGTEaflewerdatum,4,0)</f>
        <v>0</v>
      </c>
      <c r="Q1913" s="91">
        <f t="shared" si="146"/>
        <v>41739</v>
      </c>
      <c r="T1913" s="94">
        <f t="shared" si="147"/>
        <v>41769</v>
      </c>
      <c r="U1913" s="80">
        <f t="shared" si="148"/>
        <v>30</v>
      </c>
      <c r="W1913" s="95">
        <f t="shared" si="150"/>
        <v>41777</v>
      </c>
    </row>
    <row r="1914" spans="1:23" hidden="1" x14ac:dyDescent="0.5">
      <c r="A1914" s="105">
        <v>794564</v>
      </c>
      <c r="B1914" s="63">
        <v>41740</v>
      </c>
      <c r="C1914" s="60" t="s">
        <v>10</v>
      </c>
      <c r="D1914" s="61">
        <v>17684</v>
      </c>
      <c r="E1914" s="139">
        <v>13419</v>
      </c>
      <c r="F1914" s="61">
        <v>3573</v>
      </c>
      <c r="G1914" s="63">
        <v>41739</v>
      </c>
      <c r="H1914" s="63">
        <v>41738</v>
      </c>
      <c r="I1914" s="60" t="s">
        <v>1075</v>
      </c>
      <c r="J1914" s="62">
        <v>405.08</v>
      </c>
      <c r="K1914" s="62">
        <v>56.71</v>
      </c>
      <c r="L1914" s="64">
        <v>461.79</v>
      </c>
      <c r="M1914" s="82" t="str">
        <f t="shared" si="149"/>
        <v>DC</v>
      </c>
      <c r="N1914" s="82" t="s">
        <v>971</v>
      </c>
      <c r="P1914" s="75">
        <f>VLOOKUP(F1914,[1]!REGTEaflewerdatum,4,0)</f>
        <v>41736</v>
      </c>
      <c r="Q1914" s="91">
        <f t="shared" si="146"/>
        <v>41739</v>
      </c>
      <c r="T1914" s="94">
        <f t="shared" si="147"/>
        <v>41758</v>
      </c>
      <c r="U1914" s="80">
        <f t="shared" si="148"/>
        <v>19</v>
      </c>
      <c r="W1914" s="95">
        <f t="shared" si="150"/>
        <v>41759</v>
      </c>
    </row>
    <row r="1915" spans="1:23" hidden="1" x14ac:dyDescent="0.5">
      <c r="A1915" s="105">
        <v>794565</v>
      </c>
      <c r="B1915" s="63">
        <v>41740</v>
      </c>
      <c r="C1915" s="60" t="s">
        <v>10</v>
      </c>
      <c r="D1915" s="61">
        <v>17685</v>
      </c>
      <c r="E1915" s="139">
        <v>13420</v>
      </c>
      <c r="F1915" s="61">
        <v>3573</v>
      </c>
      <c r="G1915" s="63">
        <v>41739</v>
      </c>
      <c r="H1915" s="63">
        <v>41738</v>
      </c>
      <c r="I1915" s="60" t="s">
        <v>1075</v>
      </c>
      <c r="J1915" s="62">
        <v>1602.63</v>
      </c>
      <c r="K1915" s="62">
        <v>224.37</v>
      </c>
      <c r="L1915" s="64">
        <v>1827</v>
      </c>
      <c r="M1915" s="82" t="str">
        <f t="shared" si="149"/>
        <v>DC</v>
      </c>
      <c r="N1915" s="82" t="s">
        <v>971</v>
      </c>
      <c r="P1915" s="75">
        <f>VLOOKUP(F1915,[1]!REGTEaflewerdatum,4,0)</f>
        <v>41736</v>
      </c>
      <c r="Q1915" s="91">
        <f t="shared" si="146"/>
        <v>41739</v>
      </c>
      <c r="T1915" s="94">
        <f t="shared" si="147"/>
        <v>41758</v>
      </c>
      <c r="U1915" s="80">
        <f t="shared" si="148"/>
        <v>19</v>
      </c>
      <c r="W1915" s="95">
        <f t="shared" si="150"/>
        <v>41759</v>
      </c>
    </row>
    <row r="1916" spans="1:23" hidden="1" x14ac:dyDescent="0.5">
      <c r="A1916" s="105">
        <v>794566</v>
      </c>
      <c r="B1916" s="63">
        <v>41740</v>
      </c>
      <c r="C1916" s="60" t="s">
        <v>10</v>
      </c>
      <c r="D1916" s="61">
        <v>17686</v>
      </c>
      <c r="E1916" s="139">
        <v>13421</v>
      </c>
      <c r="F1916" s="61">
        <v>3753</v>
      </c>
      <c r="G1916" s="63">
        <v>41739</v>
      </c>
      <c r="H1916" s="63">
        <v>41738</v>
      </c>
      <c r="I1916" s="60" t="s">
        <v>1075</v>
      </c>
      <c r="J1916" s="62">
        <v>26245.8</v>
      </c>
      <c r="K1916" s="62">
        <v>510.89</v>
      </c>
      <c r="L1916" s="64">
        <v>26756.69</v>
      </c>
      <c r="M1916" s="82" t="str">
        <f t="shared" si="149"/>
        <v>DC</v>
      </c>
      <c r="N1916" s="82" t="s">
        <v>971</v>
      </c>
      <c r="P1916" s="75">
        <f>VLOOKUP(F1916,[1]!REGTEaflewerdatum,4,0)</f>
        <v>41739</v>
      </c>
      <c r="Q1916" s="91" t="str">
        <f t="shared" si="146"/>
        <v>ok</v>
      </c>
      <c r="T1916" s="94">
        <f t="shared" si="147"/>
        <v>41758</v>
      </c>
      <c r="U1916" s="80">
        <f t="shared" si="148"/>
        <v>19</v>
      </c>
      <c r="W1916" s="95">
        <f t="shared" si="150"/>
        <v>41759</v>
      </c>
    </row>
    <row r="1917" spans="1:23" hidden="1" x14ac:dyDescent="0.5">
      <c r="A1917" s="105">
        <v>794567</v>
      </c>
      <c r="B1917" s="63">
        <v>41740</v>
      </c>
      <c r="C1917" s="60" t="s">
        <v>10</v>
      </c>
      <c r="D1917" s="61">
        <v>17687</v>
      </c>
      <c r="E1917" s="139">
        <v>13339</v>
      </c>
      <c r="F1917" s="61">
        <v>3754</v>
      </c>
      <c r="G1917" s="63">
        <v>41739</v>
      </c>
      <c r="H1917" s="63">
        <v>41738</v>
      </c>
      <c r="I1917" s="60" t="s">
        <v>1075</v>
      </c>
      <c r="J1917" s="62">
        <v>71954.05</v>
      </c>
      <c r="K1917" s="62">
        <v>8530.69</v>
      </c>
      <c r="L1917" s="64">
        <v>80484.740000000005</v>
      </c>
      <c r="M1917" s="82" t="str">
        <f t="shared" si="149"/>
        <v>DC</v>
      </c>
      <c r="N1917" s="82" t="s">
        <v>971</v>
      </c>
      <c r="P1917" s="75">
        <f>VLOOKUP(F1917,[1]!REGTEaflewerdatum,4,0)</f>
        <v>41737</v>
      </c>
      <c r="Q1917" s="91">
        <f t="shared" ref="Q1917:Q1980" si="151">IF(P1917=G1917,"ok",G1917)</f>
        <v>41739</v>
      </c>
      <c r="T1917" s="94">
        <f t="shared" si="147"/>
        <v>41758</v>
      </c>
      <c r="U1917" s="80">
        <f t="shared" si="148"/>
        <v>19</v>
      </c>
      <c r="W1917" s="95">
        <f t="shared" si="150"/>
        <v>41759</v>
      </c>
    </row>
    <row r="1918" spans="1:23" hidden="1" x14ac:dyDescent="0.5">
      <c r="A1918" s="105">
        <v>794567</v>
      </c>
      <c r="B1918" s="63"/>
      <c r="C1918" s="60" t="s">
        <v>15</v>
      </c>
      <c r="D1918" s="61">
        <v>17697</v>
      </c>
      <c r="E1918" s="139">
        <v>13431</v>
      </c>
      <c r="F1918" s="61">
        <v>3754</v>
      </c>
      <c r="G1918" s="63">
        <v>41739</v>
      </c>
      <c r="H1918" s="63">
        <v>41738</v>
      </c>
      <c r="I1918" s="60" t="s">
        <v>1075</v>
      </c>
      <c r="J1918" s="62">
        <v>-31.65</v>
      </c>
      <c r="K1918" s="62">
        <v>-4.43</v>
      </c>
      <c r="L1918" s="64">
        <v>-36.08</v>
      </c>
      <c r="M1918" s="82" t="str">
        <f t="shared" si="149"/>
        <v>DC</v>
      </c>
      <c r="P1918" s="75">
        <f>VLOOKUP(F1918,[1]!REGTEaflewerdatum,4,0)</f>
        <v>41737</v>
      </c>
      <c r="Q1918" s="91">
        <f t="shared" si="151"/>
        <v>41739</v>
      </c>
      <c r="T1918" s="94">
        <f t="shared" ref="T1918:T1981" si="152">G1918+U1918</f>
        <v>41758</v>
      </c>
      <c r="U1918" s="80">
        <f t="shared" ref="U1918:U1981" si="153">VLOOKUP(I1918,verskaffersterme,2,0)</f>
        <v>19</v>
      </c>
      <c r="W1918" s="95">
        <f t="shared" si="150"/>
        <v>19</v>
      </c>
    </row>
    <row r="1919" spans="1:23" hidden="1" x14ac:dyDescent="0.5">
      <c r="A1919" s="105">
        <v>794568</v>
      </c>
      <c r="B1919" s="63">
        <v>41740</v>
      </c>
      <c r="C1919" s="60" t="s">
        <v>10</v>
      </c>
      <c r="D1919" s="61">
        <v>17688</v>
      </c>
      <c r="E1919" s="139">
        <v>13422</v>
      </c>
      <c r="F1919" s="61">
        <v>3766</v>
      </c>
      <c r="G1919" s="63">
        <v>41739</v>
      </c>
      <c r="H1919" s="63">
        <v>41738</v>
      </c>
      <c r="I1919" s="60" t="s">
        <v>1075</v>
      </c>
      <c r="J1919" s="62">
        <v>996.95</v>
      </c>
      <c r="K1919" s="62">
        <v>139.58000000000001</v>
      </c>
      <c r="L1919" s="64">
        <v>1136.53</v>
      </c>
      <c r="M1919" s="82" t="str">
        <f t="shared" si="149"/>
        <v>DC</v>
      </c>
      <c r="N1919" s="82" t="s">
        <v>971</v>
      </c>
      <c r="P1919" s="75">
        <f>VLOOKUP(F1919,[1]!REGTEaflewerdatum,4,0)</f>
        <v>0</v>
      </c>
      <c r="Q1919" s="91">
        <f t="shared" si="151"/>
        <v>41739</v>
      </c>
      <c r="T1919" s="94">
        <f t="shared" si="152"/>
        <v>41758</v>
      </c>
      <c r="U1919" s="80">
        <f t="shared" si="153"/>
        <v>19</v>
      </c>
      <c r="W1919" s="95">
        <f t="shared" si="150"/>
        <v>41759</v>
      </c>
    </row>
    <row r="1920" spans="1:23" hidden="1" x14ac:dyDescent="0.5">
      <c r="A1920" s="105">
        <v>794569</v>
      </c>
      <c r="B1920" s="63">
        <v>41740</v>
      </c>
      <c r="C1920" s="60" t="s">
        <v>10</v>
      </c>
      <c r="D1920" s="61">
        <v>17689</v>
      </c>
      <c r="E1920" s="139">
        <v>13423</v>
      </c>
      <c r="F1920" s="61">
        <v>3766</v>
      </c>
      <c r="G1920" s="63">
        <v>41739</v>
      </c>
      <c r="H1920" s="63">
        <v>41738</v>
      </c>
      <c r="I1920" s="60" t="s">
        <v>1075</v>
      </c>
      <c r="J1920" s="62">
        <v>889.76</v>
      </c>
      <c r="K1920" s="62">
        <v>124.57</v>
      </c>
      <c r="L1920" s="64">
        <v>1014.33</v>
      </c>
      <c r="M1920" s="82" t="str">
        <f t="shared" si="149"/>
        <v>DC</v>
      </c>
      <c r="N1920" s="82" t="s">
        <v>971</v>
      </c>
      <c r="P1920" s="75">
        <f>VLOOKUP(F1920,[1]!REGTEaflewerdatum,4,0)</f>
        <v>0</v>
      </c>
      <c r="Q1920" s="91">
        <f t="shared" si="151"/>
        <v>41739</v>
      </c>
      <c r="T1920" s="94">
        <f t="shared" si="152"/>
        <v>41758</v>
      </c>
      <c r="U1920" s="80">
        <f t="shared" si="153"/>
        <v>19</v>
      </c>
      <c r="W1920" s="95">
        <f t="shared" si="150"/>
        <v>41759</v>
      </c>
    </row>
    <row r="1921" spans="1:23" hidden="1" x14ac:dyDescent="0.5">
      <c r="A1921" s="105">
        <v>794570</v>
      </c>
      <c r="B1921" s="63">
        <v>41740</v>
      </c>
      <c r="C1921" s="60" t="s">
        <v>10</v>
      </c>
      <c r="D1921" s="61">
        <v>17690</v>
      </c>
      <c r="E1921" s="139">
        <v>13424</v>
      </c>
      <c r="F1921" s="61">
        <v>3766</v>
      </c>
      <c r="G1921" s="63">
        <v>41739</v>
      </c>
      <c r="H1921" s="63">
        <v>41738</v>
      </c>
      <c r="I1921" s="60" t="s">
        <v>1075</v>
      </c>
      <c r="J1921" s="62">
        <v>3465.75</v>
      </c>
      <c r="K1921" s="62">
        <v>485.21</v>
      </c>
      <c r="L1921" s="64">
        <v>3950.96</v>
      </c>
      <c r="M1921" s="82" t="str">
        <f t="shared" si="149"/>
        <v>DC</v>
      </c>
      <c r="N1921" s="82" t="s">
        <v>971</v>
      </c>
      <c r="P1921" s="75">
        <f>VLOOKUP(F1921,[1]!REGTEaflewerdatum,4,0)</f>
        <v>0</v>
      </c>
      <c r="Q1921" s="91">
        <f t="shared" si="151"/>
        <v>41739</v>
      </c>
      <c r="T1921" s="94">
        <f t="shared" si="152"/>
        <v>41758</v>
      </c>
      <c r="U1921" s="80">
        <f t="shared" si="153"/>
        <v>19</v>
      </c>
      <c r="W1921" s="95">
        <f t="shared" si="150"/>
        <v>41759</v>
      </c>
    </row>
    <row r="1922" spans="1:23" hidden="1" x14ac:dyDescent="0.5">
      <c r="A1922" s="105">
        <v>794571</v>
      </c>
      <c r="B1922" s="63">
        <v>41740</v>
      </c>
      <c r="C1922" s="60" t="s">
        <v>10</v>
      </c>
      <c r="D1922" s="61">
        <v>17691</v>
      </c>
      <c r="E1922" s="139">
        <v>13425</v>
      </c>
      <c r="F1922" s="61">
        <v>3753</v>
      </c>
      <c r="G1922" s="63">
        <v>41739</v>
      </c>
      <c r="H1922" s="63">
        <v>41738</v>
      </c>
      <c r="I1922" s="60" t="s">
        <v>1075</v>
      </c>
      <c r="J1922" s="62">
        <v>1759.8</v>
      </c>
      <c r="K1922" s="62">
        <v>246.37</v>
      </c>
      <c r="L1922" s="64">
        <v>2006.17</v>
      </c>
      <c r="M1922" s="82" t="str">
        <f t="shared" ref="M1922:M1985" si="154">VLOOKUP(I1922,KODE,3,0)</f>
        <v>DC</v>
      </c>
      <c r="N1922" s="82" t="s">
        <v>971</v>
      </c>
      <c r="P1922" s="75">
        <f>VLOOKUP(F1922,[1]!REGTEaflewerdatum,4,0)</f>
        <v>41739</v>
      </c>
      <c r="Q1922" s="91" t="str">
        <f t="shared" si="151"/>
        <v>ok</v>
      </c>
      <c r="T1922" s="94">
        <f t="shared" si="152"/>
        <v>41758</v>
      </c>
      <c r="U1922" s="80">
        <f t="shared" si="153"/>
        <v>19</v>
      </c>
      <c r="W1922" s="95">
        <f t="shared" si="150"/>
        <v>41759</v>
      </c>
    </row>
    <row r="1923" spans="1:23" hidden="1" x14ac:dyDescent="0.5">
      <c r="A1923" s="105">
        <v>794572</v>
      </c>
      <c r="B1923" s="63">
        <v>41740</v>
      </c>
      <c r="C1923" s="60" t="s">
        <v>10</v>
      </c>
      <c r="D1923" s="61">
        <v>17692</v>
      </c>
      <c r="E1923" s="139">
        <v>13426</v>
      </c>
      <c r="F1923" s="61">
        <v>3766</v>
      </c>
      <c r="G1923" s="63">
        <v>41739</v>
      </c>
      <c r="H1923" s="63">
        <v>41738</v>
      </c>
      <c r="I1923" s="60" t="s">
        <v>1075</v>
      </c>
      <c r="J1923" s="62">
        <v>2074.64</v>
      </c>
      <c r="K1923" s="62">
        <v>290.45</v>
      </c>
      <c r="L1923" s="64">
        <v>2365.09</v>
      </c>
      <c r="M1923" s="82" t="str">
        <f t="shared" si="154"/>
        <v>DC</v>
      </c>
      <c r="N1923" s="82" t="s">
        <v>971</v>
      </c>
      <c r="P1923" s="75">
        <f>VLOOKUP(F1923,[1]!REGTEaflewerdatum,4,0)</f>
        <v>0</v>
      </c>
      <c r="Q1923" s="91">
        <f t="shared" si="151"/>
        <v>41739</v>
      </c>
      <c r="T1923" s="94">
        <f t="shared" si="152"/>
        <v>41758</v>
      </c>
      <c r="U1923" s="80">
        <f t="shared" si="153"/>
        <v>19</v>
      </c>
      <c r="W1923" s="95">
        <f t="shared" ref="W1923:W1986" si="155">B1923+U1923</f>
        <v>41759</v>
      </c>
    </row>
    <row r="1924" spans="1:23" hidden="1" x14ac:dyDescent="0.5">
      <c r="A1924" s="105">
        <v>794573</v>
      </c>
      <c r="B1924" s="63">
        <v>41740</v>
      </c>
      <c r="C1924" s="60" t="s">
        <v>10</v>
      </c>
      <c r="D1924" s="61">
        <v>17693</v>
      </c>
      <c r="E1924" s="139">
        <v>13427</v>
      </c>
      <c r="F1924" s="61">
        <v>3766</v>
      </c>
      <c r="G1924" s="63">
        <v>41739</v>
      </c>
      <c r="H1924" s="63">
        <v>41738</v>
      </c>
      <c r="I1924" s="60" t="s">
        <v>1075</v>
      </c>
      <c r="J1924" s="62">
        <v>11886.27</v>
      </c>
      <c r="K1924" s="62">
        <v>1664.09</v>
      </c>
      <c r="L1924" s="64">
        <v>13550.36</v>
      </c>
      <c r="M1924" s="82" t="str">
        <f t="shared" si="154"/>
        <v>DC</v>
      </c>
      <c r="N1924" s="82" t="s">
        <v>971</v>
      </c>
      <c r="P1924" s="75">
        <f>VLOOKUP(F1924,[1]!REGTEaflewerdatum,4,0)</f>
        <v>0</v>
      </c>
      <c r="Q1924" s="91">
        <f t="shared" si="151"/>
        <v>41739</v>
      </c>
      <c r="T1924" s="94">
        <f t="shared" si="152"/>
        <v>41758</v>
      </c>
      <c r="U1924" s="80">
        <f t="shared" si="153"/>
        <v>19</v>
      </c>
      <c r="W1924" s="95">
        <f t="shared" si="155"/>
        <v>41759</v>
      </c>
    </row>
    <row r="1925" spans="1:23" hidden="1" x14ac:dyDescent="0.5">
      <c r="A1925" s="105">
        <v>794574</v>
      </c>
      <c r="B1925" s="63">
        <v>41740</v>
      </c>
      <c r="C1925" s="60" t="s">
        <v>10</v>
      </c>
      <c r="D1925" s="61">
        <v>17694</v>
      </c>
      <c r="E1925" s="139">
        <v>13428</v>
      </c>
      <c r="F1925" s="61">
        <v>3766</v>
      </c>
      <c r="G1925" s="63">
        <v>41739</v>
      </c>
      <c r="H1925" s="63">
        <v>41738</v>
      </c>
      <c r="I1925" s="60" t="s">
        <v>1075</v>
      </c>
      <c r="J1925" s="62">
        <v>939.13</v>
      </c>
      <c r="K1925" s="62">
        <v>131.47</v>
      </c>
      <c r="L1925" s="64">
        <v>1070.5999999999999</v>
      </c>
      <c r="M1925" s="82" t="str">
        <f t="shared" si="154"/>
        <v>DC</v>
      </c>
      <c r="N1925" s="82" t="s">
        <v>971</v>
      </c>
      <c r="P1925" s="75">
        <f>VLOOKUP(F1925,[1]!REGTEaflewerdatum,4,0)</f>
        <v>0</v>
      </c>
      <c r="Q1925" s="91">
        <f t="shared" si="151"/>
        <v>41739</v>
      </c>
      <c r="T1925" s="94">
        <f t="shared" si="152"/>
        <v>41758</v>
      </c>
      <c r="U1925" s="80">
        <f t="shared" si="153"/>
        <v>19</v>
      </c>
      <c r="W1925" s="95">
        <f t="shared" si="155"/>
        <v>41759</v>
      </c>
    </row>
    <row r="1926" spans="1:23" hidden="1" x14ac:dyDescent="0.5">
      <c r="A1926" s="105">
        <v>794575</v>
      </c>
      <c r="B1926" s="63">
        <v>41740</v>
      </c>
      <c r="C1926" s="60" t="s">
        <v>10</v>
      </c>
      <c r="D1926" s="61">
        <v>17695</v>
      </c>
      <c r="E1926" s="139">
        <v>13429</v>
      </c>
      <c r="F1926" s="61">
        <v>3766</v>
      </c>
      <c r="G1926" s="63">
        <v>41739</v>
      </c>
      <c r="H1926" s="63">
        <v>41738</v>
      </c>
      <c r="I1926" s="60" t="s">
        <v>1075</v>
      </c>
      <c r="J1926" s="62">
        <v>259.56</v>
      </c>
      <c r="K1926" s="62">
        <v>36.33</v>
      </c>
      <c r="L1926" s="64">
        <v>295.89</v>
      </c>
      <c r="M1926" s="82" t="str">
        <f t="shared" si="154"/>
        <v>DC</v>
      </c>
      <c r="N1926" s="82" t="s">
        <v>971</v>
      </c>
      <c r="P1926" s="75">
        <f>VLOOKUP(F1926,[1]!REGTEaflewerdatum,4,0)</f>
        <v>0</v>
      </c>
      <c r="Q1926" s="91">
        <f t="shared" si="151"/>
        <v>41739</v>
      </c>
      <c r="T1926" s="94">
        <f t="shared" si="152"/>
        <v>41758</v>
      </c>
      <c r="U1926" s="80">
        <f t="shared" si="153"/>
        <v>19</v>
      </c>
      <c r="W1926" s="95">
        <f t="shared" si="155"/>
        <v>41759</v>
      </c>
    </row>
    <row r="1927" spans="1:23" hidden="1" x14ac:dyDescent="0.5">
      <c r="A1927" s="105">
        <v>794576</v>
      </c>
      <c r="B1927" s="63">
        <v>41740</v>
      </c>
      <c r="C1927" s="60" t="s">
        <v>10</v>
      </c>
      <c r="D1927" s="61">
        <v>17696</v>
      </c>
      <c r="E1927" s="139">
        <v>13430</v>
      </c>
      <c r="F1927" s="61">
        <v>3766</v>
      </c>
      <c r="G1927" s="63">
        <v>41739</v>
      </c>
      <c r="H1927" s="63">
        <v>41738</v>
      </c>
      <c r="I1927" s="60" t="s">
        <v>1075</v>
      </c>
      <c r="J1927" s="62">
        <v>1793.8</v>
      </c>
      <c r="K1927" s="62">
        <v>251.13</v>
      </c>
      <c r="L1927" s="64">
        <v>2044.93</v>
      </c>
      <c r="M1927" s="82" t="str">
        <f t="shared" si="154"/>
        <v>DC</v>
      </c>
      <c r="N1927" s="82" t="s">
        <v>971</v>
      </c>
      <c r="P1927" s="75">
        <f>VLOOKUP(F1927,[1]!REGTEaflewerdatum,4,0)</f>
        <v>0</v>
      </c>
      <c r="Q1927" s="91">
        <f t="shared" si="151"/>
        <v>41739</v>
      </c>
      <c r="T1927" s="94">
        <f t="shared" si="152"/>
        <v>41758</v>
      </c>
      <c r="U1927" s="80">
        <f t="shared" si="153"/>
        <v>19</v>
      </c>
      <c r="W1927" s="95">
        <f t="shared" si="155"/>
        <v>41759</v>
      </c>
    </row>
    <row r="1928" spans="1:23" hidden="1" x14ac:dyDescent="0.5">
      <c r="A1928" s="105" t="s">
        <v>548</v>
      </c>
      <c r="B1928" s="63"/>
      <c r="C1928" s="60" t="s">
        <v>10</v>
      </c>
      <c r="D1928" s="61">
        <v>17679</v>
      </c>
      <c r="E1928" s="139">
        <v>13406</v>
      </c>
      <c r="F1928" s="61">
        <v>3768</v>
      </c>
      <c r="G1928" s="63">
        <v>41739</v>
      </c>
      <c r="H1928" s="63">
        <v>41739</v>
      </c>
      <c r="I1928" s="60" t="s">
        <v>1121</v>
      </c>
      <c r="J1928" s="62">
        <v>736.5</v>
      </c>
      <c r="K1928" s="62">
        <v>0</v>
      </c>
      <c r="L1928" s="64">
        <v>736.5</v>
      </c>
      <c r="M1928" s="82" t="str">
        <f t="shared" si="154"/>
        <v>DI</v>
      </c>
      <c r="N1928" s="82" t="s">
        <v>971</v>
      </c>
      <c r="P1928" s="75">
        <f>VLOOKUP(F1928,[1]!REGTEaflewerdatum,4,0)</f>
        <v>0</v>
      </c>
      <c r="Q1928" s="91">
        <f t="shared" si="151"/>
        <v>41739</v>
      </c>
      <c r="R1928" s="92" t="s">
        <v>329</v>
      </c>
      <c r="S1928" s="93">
        <f>G1928</f>
        <v>41739</v>
      </c>
      <c r="T1928" s="94">
        <f t="shared" si="152"/>
        <v>41746</v>
      </c>
      <c r="U1928" s="80">
        <f t="shared" si="153"/>
        <v>7</v>
      </c>
      <c r="W1928" s="95">
        <f t="shared" si="155"/>
        <v>7</v>
      </c>
    </row>
    <row r="1929" spans="1:23" x14ac:dyDescent="0.5">
      <c r="A1929" s="105" t="s">
        <v>549</v>
      </c>
      <c r="B1929" s="63">
        <v>41768</v>
      </c>
      <c r="C1929" s="60" t="s">
        <v>10</v>
      </c>
      <c r="D1929" s="61">
        <v>17683</v>
      </c>
      <c r="E1929" s="139">
        <v>13399</v>
      </c>
      <c r="F1929" s="61">
        <v>3767</v>
      </c>
      <c r="G1929" s="63">
        <v>41739</v>
      </c>
      <c r="H1929" s="63">
        <v>41739</v>
      </c>
      <c r="I1929" s="60" t="s">
        <v>1229</v>
      </c>
      <c r="J1929" s="62">
        <v>5919.41</v>
      </c>
      <c r="K1929" s="62">
        <v>828.72</v>
      </c>
      <c r="L1929" s="64">
        <v>6748.13</v>
      </c>
      <c r="M1929" s="82" t="str">
        <f t="shared" si="154"/>
        <v>DS</v>
      </c>
      <c r="N1929" s="82" t="s">
        <v>971</v>
      </c>
      <c r="P1929" s="75">
        <f>VLOOKUP(F1929,[1]!REGTEaflewerdatum,4,0)</f>
        <v>0</v>
      </c>
      <c r="Q1929" s="91">
        <f t="shared" si="151"/>
        <v>41739</v>
      </c>
      <c r="T1929" s="94">
        <f t="shared" si="152"/>
        <v>41769</v>
      </c>
      <c r="U1929" s="80">
        <f t="shared" si="153"/>
        <v>30</v>
      </c>
      <c r="W1929" s="95">
        <f t="shared" si="155"/>
        <v>41798</v>
      </c>
    </row>
    <row r="1930" spans="1:23" hidden="1" x14ac:dyDescent="0.5">
      <c r="A1930" s="105" t="s">
        <v>1323</v>
      </c>
      <c r="B1930" s="63"/>
      <c r="C1930" s="60" t="s">
        <v>10</v>
      </c>
      <c r="D1930" s="61">
        <v>17698</v>
      </c>
      <c r="E1930" s="139">
        <v>13432</v>
      </c>
      <c r="F1930" s="61">
        <v>3760</v>
      </c>
      <c r="G1930" s="63">
        <v>41739</v>
      </c>
      <c r="H1930" s="63">
        <v>41739</v>
      </c>
      <c r="I1930" s="60" t="s">
        <v>1160</v>
      </c>
      <c r="J1930" s="62">
        <v>7611</v>
      </c>
      <c r="K1930" s="62">
        <v>0</v>
      </c>
      <c r="L1930" s="64">
        <v>7611</v>
      </c>
      <c r="M1930" s="82" t="str">
        <f t="shared" si="154"/>
        <v>DI</v>
      </c>
      <c r="N1930" s="82" t="s">
        <v>971</v>
      </c>
      <c r="P1930" s="75">
        <f>VLOOKUP(F1930,[1]!REGTEaflewerdatum,4,0)</f>
        <v>41739</v>
      </c>
      <c r="Q1930" s="91" t="str">
        <f t="shared" si="151"/>
        <v>ok</v>
      </c>
      <c r="R1930" s="92" t="s">
        <v>327</v>
      </c>
      <c r="S1930" s="93">
        <f>G1930+7</f>
        <v>41746</v>
      </c>
      <c r="T1930" s="94">
        <f t="shared" si="152"/>
        <v>41740</v>
      </c>
      <c r="U1930" s="80">
        <f t="shared" si="153"/>
        <v>1</v>
      </c>
      <c r="W1930" s="95">
        <f t="shared" si="155"/>
        <v>1</v>
      </c>
    </row>
    <row r="1931" spans="1:23" x14ac:dyDescent="0.5">
      <c r="A1931" s="105" t="s">
        <v>551</v>
      </c>
      <c r="B1931" s="124"/>
      <c r="C1931" s="60" t="s">
        <v>10</v>
      </c>
      <c r="D1931" s="61">
        <v>17700</v>
      </c>
      <c r="E1931" s="139">
        <v>13433</v>
      </c>
      <c r="F1931" s="61">
        <v>3737</v>
      </c>
      <c r="G1931" s="63">
        <v>41740</v>
      </c>
      <c r="H1931" s="63">
        <v>41739</v>
      </c>
      <c r="I1931" s="60" t="s">
        <v>1161</v>
      </c>
      <c r="J1931" s="62">
        <v>12352.45</v>
      </c>
      <c r="K1931" s="62">
        <v>1322.7</v>
      </c>
      <c r="L1931" s="64">
        <v>13675.15</v>
      </c>
      <c r="M1931" s="82" t="str">
        <f t="shared" si="154"/>
        <v>DS</v>
      </c>
      <c r="N1931" s="82" t="s">
        <v>971</v>
      </c>
      <c r="P1931" s="75">
        <f>VLOOKUP(F1931,[1]!REGTEaflewerdatum,4,0)</f>
        <v>41739</v>
      </c>
      <c r="Q1931" s="91">
        <f t="shared" si="151"/>
        <v>41740</v>
      </c>
      <c r="T1931" s="94">
        <f t="shared" si="152"/>
        <v>41770</v>
      </c>
      <c r="U1931" s="80">
        <f t="shared" si="153"/>
        <v>30</v>
      </c>
      <c r="W1931" s="95">
        <f t="shared" si="155"/>
        <v>30</v>
      </c>
    </row>
    <row r="1932" spans="1:23" x14ac:dyDescent="0.5">
      <c r="A1932" s="105" t="s">
        <v>551</v>
      </c>
      <c r="B1932" s="63"/>
      <c r="C1932" s="60" t="s">
        <v>15</v>
      </c>
      <c r="D1932" s="61">
        <v>17703</v>
      </c>
      <c r="E1932" s="139">
        <v>13448</v>
      </c>
      <c r="F1932" s="61">
        <v>707305</v>
      </c>
      <c r="G1932" s="63">
        <v>41740</v>
      </c>
      <c r="H1932" s="63">
        <v>41739</v>
      </c>
      <c r="I1932" s="60" t="s">
        <v>1161</v>
      </c>
      <c r="J1932" s="62">
        <v>-458.03</v>
      </c>
      <c r="K1932" s="62">
        <v>-43.79</v>
      </c>
      <c r="L1932" s="64">
        <v>-501.82</v>
      </c>
      <c r="M1932" s="82" t="str">
        <f t="shared" si="154"/>
        <v>DS</v>
      </c>
      <c r="P1932" s="75" t="e">
        <f>VLOOKUP(F1932,[1]!REGTEaflewerdatum,4,0)</f>
        <v>#N/A</v>
      </c>
      <c r="Q1932" s="91" t="e">
        <f t="shared" si="151"/>
        <v>#N/A</v>
      </c>
      <c r="T1932" s="94">
        <f t="shared" si="152"/>
        <v>41770</v>
      </c>
      <c r="U1932" s="80">
        <f t="shared" si="153"/>
        <v>30</v>
      </c>
      <c r="W1932" s="95">
        <f t="shared" si="155"/>
        <v>30</v>
      </c>
    </row>
    <row r="1933" spans="1:23" x14ac:dyDescent="0.5">
      <c r="A1933" s="105">
        <v>46100</v>
      </c>
      <c r="B1933" s="63">
        <v>41747</v>
      </c>
      <c r="C1933" s="60" t="s">
        <v>10</v>
      </c>
      <c r="D1933" s="61">
        <v>17710</v>
      </c>
      <c r="E1933" s="139">
        <v>13395</v>
      </c>
      <c r="F1933" s="61">
        <v>3759</v>
      </c>
      <c r="G1933" s="63">
        <v>41740</v>
      </c>
      <c r="H1933" s="63">
        <v>41740</v>
      </c>
      <c r="I1933" s="60" t="s">
        <v>1167</v>
      </c>
      <c r="J1933" s="62">
        <v>11213.06</v>
      </c>
      <c r="K1933" s="62">
        <v>902.34</v>
      </c>
      <c r="L1933" s="64">
        <v>12115.4</v>
      </c>
      <c r="M1933" s="82" t="str">
        <f t="shared" si="154"/>
        <v>DS</v>
      </c>
      <c r="N1933" s="82" t="s">
        <v>971</v>
      </c>
      <c r="P1933" s="75">
        <f>VLOOKUP(F1933,[1]!REGTEaflewerdatum,4,0)</f>
        <v>41739</v>
      </c>
      <c r="Q1933" s="91">
        <f t="shared" si="151"/>
        <v>41740</v>
      </c>
      <c r="T1933" s="94">
        <f t="shared" si="152"/>
        <v>41770</v>
      </c>
      <c r="U1933" s="80">
        <f t="shared" si="153"/>
        <v>30</v>
      </c>
      <c r="W1933" s="95">
        <f t="shared" si="155"/>
        <v>41777</v>
      </c>
    </row>
    <row r="1934" spans="1:23" x14ac:dyDescent="0.5">
      <c r="A1934" s="105">
        <v>509410</v>
      </c>
      <c r="B1934" s="63">
        <v>41740</v>
      </c>
      <c r="C1934" s="60" t="s">
        <v>10</v>
      </c>
      <c r="D1934" s="61">
        <v>17727</v>
      </c>
      <c r="E1934" s="139">
        <v>13470</v>
      </c>
      <c r="F1934" s="61">
        <v>3762</v>
      </c>
      <c r="G1934" s="63">
        <v>41740</v>
      </c>
      <c r="H1934" s="63">
        <v>41740</v>
      </c>
      <c r="I1934" s="60" t="s">
        <v>22</v>
      </c>
      <c r="J1934" s="62">
        <v>12904.15</v>
      </c>
      <c r="K1934" s="62">
        <v>1806.58</v>
      </c>
      <c r="L1934" s="64">
        <v>14710.73</v>
      </c>
      <c r="M1934" s="82" t="str">
        <f t="shared" si="154"/>
        <v>DS</v>
      </c>
      <c r="N1934" s="82" t="s">
        <v>971</v>
      </c>
      <c r="P1934" s="75">
        <f>VLOOKUP(F1934,[1]!REGTEaflewerdatum,4,0)</f>
        <v>0</v>
      </c>
      <c r="Q1934" s="91">
        <f t="shared" si="151"/>
        <v>41740</v>
      </c>
      <c r="T1934" s="94">
        <f t="shared" si="152"/>
        <v>41770</v>
      </c>
      <c r="U1934" s="80">
        <f t="shared" si="153"/>
        <v>30</v>
      </c>
      <c r="W1934" s="95">
        <f t="shared" si="155"/>
        <v>41770</v>
      </c>
    </row>
    <row r="1935" spans="1:23" x14ac:dyDescent="0.5">
      <c r="A1935" s="105">
        <v>509442</v>
      </c>
      <c r="B1935" s="63">
        <v>41740</v>
      </c>
      <c r="C1935" s="60" t="s">
        <v>10</v>
      </c>
      <c r="D1935" s="61">
        <v>17715</v>
      </c>
      <c r="E1935" s="139">
        <v>13463</v>
      </c>
      <c r="F1935" s="61">
        <v>3762</v>
      </c>
      <c r="G1935" s="63">
        <v>41740</v>
      </c>
      <c r="H1935" s="63">
        <v>41740</v>
      </c>
      <c r="I1935" s="60" t="s">
        <v>22</v>
      </c>
      <c r="J1935" s="62">
        <v>428</v>
      </c>
      <c r="K1935" s="62">
        <v>59.92</v>
      </c>
      <c r="L1935" s="64">
        <v>487.92</v>
      </c>
      <c r="M1935" s="82" t="str">
        <f t="shared" si="154"/>
        <v>DS</v>
      </c>
      <c r="N1935" s="82" t="s">
        <v>971</v>
      </c>
      <c r="P1935" s="75">
        <f>VLOOKUP(F1935,[1]!REGTEaflewerdatum,4,0)</f>
        <v>0</v>
      </c>
      <c r="Q1935" s="91">
        <f t="shared" si="151"/>
        <v>41740</v>
      </c>
      <c r="T1935" s="94">
        <f t="shared" si="152"/>
        <v>41770</v>
      </c>
      <c r="U1935" s="80">
        <f t="shared" si="153"/>
        <v>30</v>
      </c>
      <c r="W1935" s="95">
        <f t="shared" si="155"/>
        <v>41770</v>
      </c>
    </row>
    <row r="1936" spans="1:23" x14ac:dyDescent="0.5">
      <c r="A1936" s="105">
        <v>509451</v>
      </c>
      <c r="B1936" s="63">
        <v>41754</v>
      </c>
      <c r="C1936" s="60" t="s">
        <v>10</v>
      </c>
      <c r="D1936" s="61">
        <v>17716</v>
      </c>
      <c r="E1936" s="139">
        <v>13465</v>
      </c>
      <c r="F1936" s="61">
        <v>3762</v>
      </c>
      <c r="G1936" s="63">
        <v>41740</v>
      </c>
      <c r="H1936" s="63">
        <v>41740</v>
      </c>
      <c r="I1936" s="60" t="s">
        <v>22</v>
      </c>
      <c r="J1936" s="62">
        <v>1284</v>
      </c>
      <c r="K1936" s="62">
        <v>179.76</v>
      </c>
      <c r="L1936" s="64">
        <v>1463.76</v>
      </c>
      <c r="M1936" s="82" t="str">
        <f t="shared" si="154"/>
        <v>DS</v>
      </c>
      <c r="N1936" s="82" t="s">
        <v>971</v>
      </c>
      <c r="P1936" s="75">
        <f>VLOOKUP(F1936,[1]!REGTEaflewerdatum,4,0)</f>
        <v>0</v>
      </c>
      <c r="Q1936" s="91">
        <f t="shared" si="151"/>
        <v>41740</v>
      </c>
      <c r="T1936" s="94">
        <f t="shared" si="152"/>
        <v>41770</v>
      </c>
      <c r="U1936" s="80">
        <f t="shared" si="153"/>
        <v>30</v>
      </c>
      <c r="W1936" s="95">
        <f t="shared" si="155"/>
        <v>41784</v>
      </c>
    </row>
    <row r="1937" spans="1:23" x14ac:dyDescent="0.5">
      <c r="A1937" s="105">
        <v>6039611848</v>
      </c>
      <c r="B1937" s="124"/>
      <c r="C1937" s="60" t="s">
        <v>10</v>
      </c>
      <c r="D1937" s="61">
        <v>17711</v>
      </c>
      <c r="E1937" s="139">
        <v>13409</v>
      </c>
      <c r="F1937" s="61">
        <v>3705</v>
      </c>
      <c r="G1937" s="63">
        <v>41740</v>
      </c>
      <c r="H1937" s="63">
        <v>41740</v>
      </c>
      <c r="I1937" s="60" t="s">
        <v>1109</v>
      </c>
      <c r="J1937" s="62">
        <v>275.16000000000003</v>
      </c>
      <c r="K1937" s="62">
        <v>19.5</v>
      </c>
      <c r="L1937" s="64">
        <v>294.66000000000003</v>
      </c>
      <c r="M1937" s="82" t="str">
        <f t="shared" si="154"/>
        <v>DS</v>
      </c>
      <c r="N1937" s="82" t="s">
        <v>971</v>
      </c>
      <c r="P1937" s="75">
        <f>VLOOKUP(F1937,[1]!REGTEaflewerdatum,4,0)</f>
        <v>0</v>
      </c>
      <c r="Q1937" s="91">
        <f t="shared" si="151"/>
        <v>41740</v>
      </c>
      <c r="T1937" s="94">
        <f t="shared" si="152"/>
        <v>41770</v>
      </c>
      <c r="U1937" s="80">
        <f t="shared" si="153"/>
        <v>30</v>
      </c>
      <c r="W1937" s="95">
        <f t="shared" si="155"/>
        <v>30</v>
      </c>
    </row>
    <row r="1938" spans="1:23" hidden="1" x14ac:dyDescent="0.5">
      <c r="A1938" s="105" t="s">
        <v>1324</v>
      </c>
      <c r="B1938" s="63"/>
      <c r="C1938" s="60" t="s">
        <v>10</v>
      </c>
      <c r="D1938" s="61">
        <v>17699</v>
      </c>
      <c r="E1938" s="139">
        <v>13435</v>
      </c>
      <c r="F1938" s="61">
        <v>3778</v>
      </c>
      <c r="G1938" s="63">
        <v>41740</v>
      </c>
      <c r="H1938" s="63">
        <v>41738</v>
      </c>
      <c r="I1938" s="60" t="s">
        <v>1123</v>
      </c>
      <c r="J1938" s="62">
        <v>405</v>
      </c>
      <c r="K1938" s="62">
        <v>0</v>
      </c>
      <c r="L1938" s="64">
        <v>405</v>
      </c>
      <c r="M1938" s="82" t="str">
        <f t="shared" si="154"/>
        <v>DI</v>
      </c>
      <c r="N1938" s="82" t="s">
        <v>971</v>
      </c>
      <c r="P1938" s="75">
        <f>VLOOKUP(F1938,[1]!REGTEaflewerdatum,4,0)</f>
        <v>0</v>
      </c>
      <c r="Q1938" s="91">
        <f t="shared" si="151"/>
        <v>41740</v>
      </c>
      <c r="R1938" s="92" t="s">
        <v>329</v>
      </c>
      <c r="S1938" s="93">
        <f>G1938</f>
        <v>41740</v>
      </c>
      <c r="T1938" s="94">
        <f t="shared" si="152"/>
        <v>41741</v>
      </c>
      <c r="U1938" s="80">
        <f t="shared" si="153"/>
        <v>1</v>
      </c>
      <c r="W1938" s="95">
        <f t="shared" si="155"/>
        <v>1</v>
      </c>
    </row>
    <row r="1939" spans="1:23" hidden="1" x14ac:dyDescent="0.5">
      <c r="A1939" s="105" t="s">
        <v>1325</v>
      </c>
      <c r="B1939" s="63"/>
      <c r="C1939" s="60" t="s">
        <v>10</v>
      </c>
      <c r="D1939" s="61">
        <v>17718</v>
      </c>
      <c r="E1939" s="139">
        <v>13460</v>
      </c>
      <c r="F1939" s="61">
        <v>3781</v>
      </c>
      <c r="G1939" s="63">
        <v>41740</v>
      </c>
      <c r="H1939" s="63">
        <v>41740</v>
      </c>
      <c r="I1939" s="60" t="s">
        <v>1118</v>
      </c>
      <c r="J1939" s="62">
        <v>4254.8</v>
      </c>
      <c r="K1939" s="62">
        <v>0</v>
      </c>
      <c r="L1939" s="64">
        <v>4254.8</v>
      </c>
      <c r="M1939" s="82" t="str">
        <f t="shared" si="154"/>
        <v>DI</v>
      </c>
      <c r="N1939" s="82" t="s">
        <v>971</v>
      </c>
      <c r="P1939" s="75">
        <f>VLOOKUP(F1939,[1]!REGTEaflewerdatum,4,0)</f>
        <v>0</v>
      </c>
      <c r="Q1939" s="91">
        <f t="shared" si="151"/>
        <v>41740</v>
      </c>
      <c r="R1939" s="92" t="s">
        <v>327</v>
      </c>
      <c r="S1939" s="93">
        <v>41772</v>
      </c>
      <c r="T1939" s="94">
        <f t="shared" si="152"/>
        <v>41770</v>
      </c>
      <c r="U1939" s="80">
        <f t="shared" si="153"/>
        <v>30</v>
      </c>
      <c r="W1939" s="95">
        <f t="shared" si="155"/>
        <v>30</v>
      </c>
    </row>
    <row r="1940" spans="1:23" hidden="1" x14ac:dyDescent="0.5">
      <c r="A1940" s="105" t="s">
        <v>1326</v>
      </c>
      <c r="B1940" s="63"/>
      <c r="C1940" s="60" t="s">
        <v>10</v>
      </c>
      <c r="D1940" s="61">
        <v>17723</v>
      </c>
      <c r="E1940" s="139">
        <v>13475</v>
      </c>
      <c r="F1940" s="61">
        <v>3761</v>
      </c>
      <c r="G1940" s="63">
        <v>41740</v>
      </c>
      <c r="H1940" s="63">
        <v>41740</v>
      </c>
      <c r="I1940" s="60" t="s">
        <v>1123</v>
      </c>
      <c r="J1940" s="62">
        <v>3295</v>
      </c>
      <c r="K1940" s="62">
        <v>0</v>
      </c>
      <c r="L1940" s="64">
        <v>3295</v>
      </c>
      <c r="M1940" s="82" t="str">
        <f t="shared" si="154"/>
        <v>DI</v>
      </c>
      <c r="N1940" s="82" t="s">
        <v>971</v>
      </c>
      <c r="P1940" s="75">
        <f>VLOOKUP(F1940,[1]!REGTEaflewerdatum,4,0)</f>
        <v>41739</v>
      </c>
      <c r="Q1940" s="91">
        <f t="shared" si="151"/>
        <v>41740</v>
      </c>
      <c r="R1940" s="92" t="s">
        <v>329</v>
      </c>
      <c r="S1940" s="93">
        <f>G1940</f>
        <v>41740</v>
      </c>
      <c r="T1940" s="94">
        <f t="shared" si="152"/>
        <v>41741</v>
      </c>
      <c r="U1940" s="80">
        <f t="shared" si="153"/>
        <v>1</v>
      </c>
      <c r="W1940" s="95">
        <f t="shared" si="155"/>
        <v>1</v>
      </c>
    </row>
    <row r="1941" spans="1:23" hidden="1" x14ac:dyDescent="0.5">
      <c r="A1941" s="105" t="s">
        <v>1327</v>
      </c>
      <c r="B1941" s="63"/>
      <c r="C1941" s="60" t="s">
        <v>10</v>
      </c>
      <c r="D1941" s="61">
        <v>17728</v>
      </c>
      <c r="E1941" s="139">
        <v>13474</v>
      </c>
      <c r="F1941" s="61">
        <v>3789</v>
      </c>
      <c r="G1941" s="63">
        <v>41740</v>
      </c>
      <c r="H1941" s="63">
        <v>41740</v>
      </c>
      <c r="I1941" s="60" t="s">
        <v>1123</v>
      </c>
      <c r="J1941" s="62">
        <v>625</v>
      </c>
      <c r="K1941" s="62">
        <v>0</v>
      </c>
      <c r="L1941" s="64">
        <v>625</v>
      </c>
      <c r="M1941" s="82" t="str">
        <f t="shared" si="154"/>
        <v>DI</v>
      </c>
      <c r="N1941" s="82" t="s">
        <v>971</v>
      </c>
      <c r="P1941" s="75">
        <f>VLOOKUP(F1941,[1]!REGTEaflewerdatum,4,0)</f>
        <v>0</v>
      </c>
      <c r="Q1941" s="91">
        <f t="shared" si="151"/>
        <v>41740</v>
      </c>
      <c r="R1941" s="92" t="s">
        <v>329</v>
      </c>
      <c r="S1941" s="93">
        <f>G1941</f>
        <v>41740</v>
      </c>
      <c r="T1941" s="94">
        <f t="shared" si="152"/>
        <v>41741</v>
      </c>
      <c r="U1941" s="80">
        <f t="shared" si="153"/>
        <v>1</v>
      </c>
      <c r="W1941" s="95">
        <f t="shared" si="155"/>
        <v>1</v>
      </c>
    </row>
    <row r="1942" spans="1:23" x14ac:dyDescent="0.5">
      <c r="A1942" s="105">
        <v>11932525</v>
      </c>
      <c r="B1942" s="63">
        <v>41747</v>
      </c>
      <c r="C1942" s="60" t="s">
        <v>10</v>
      </c>
      <c r="D1942" s="61">
        <v>17725</v>
      </c>
      <c r="E1942" s="139">
        <v>1669</v>
      </c>
      <c r="F1942" s="61">
        <v>3763</v>
      </c>
      <c r="G1942" s="63">
        <v>41741</v>
      </c>
      <c r="H1942" s="63">
        <v>41741</v>
      </c>
      <c r="I1942" s="60" t="s">
        <v>1321</v>
      </c>
      <c r="J1942" s="62">
        <v>1403.2</v>
      </c>
      <c r="K1942" s="62">
        <v>196.44</v>
      </c>
      <c r="L1942" s="64">
        <v>1599.64</v>
      </c>
      <c r="M1942" s="82" t="str">
        <f t="shared" si="154"/>
        <v>DS</v>
      </c>
      <c r="N1942" s="82" t="s">
        <v>971</v>
      </c>
      <c r="P1942" s="75">
        <f>VLOOKUP(F1942,[1]!REGTEaflewerdatum,4,0)</f>
        <v>0</v>
      </c>
      <c r="Q1942" s="91">
        <f t="shared" si="151"/>
        <v>41741</v>
      </c>
      <c r="T1942" s="94">
        <f t="shared" si="152"/>
        <v>41771</v>
      </c>
      <c r="U1942" s="80">
        <f t="shared" si="153"/>
        <v>30</v>
      </c>
      <c r="W1942" s="95">
        <f t="shared" si="155"/>
        <v>41777</v>
      </c>
    </row>
    <row r="1943" spans="1:23" x14ac:dyDescent="0.5">
      <c r="A1943" s="105">
        <v>11932525</v>
      </c>
      <c r="B1943" s="63"/>
      <c r="C1943" s="60" t="s">
        <v>15</v>
      </c>
      <c r="D1943" s="61">
        <v>17726</v>
      </c>
      <c r="E1943" s="139">
        <v>13481</v>
      </c>
      <c r="F1943" s="61">
        <v>3763</v>
      </c>
      <c r="G1943" s="63">
        <v>41741</v>
      </c>
      <c r="H1943" s="63">
        <v>41741</v>
      </c>
      <c r="I1943" s="60" t="s">
        <v>1321</v>
      </c>
      <c r="J1943" s="62">
        <v>-14.04</v>
      </c>
      <c r="K1943" s="62">
        <v>-1.97</v>
      </c>
      <c r="L1943" s="64">
        <v>-16.010000000000002</v>
      </c>
      <c r="M1943" s="82" t="str">
        <f t="shared" si="154"/>
        <v>DS</v>
      </c>
      <c r="P1943" s="75">
        <f>VLOOKUP(F1943,[1]!REGTEaflewerdatum,4,0)</f>
        <v>0</v>
      </c>
      <c r="Q1943" s="91">
        <f t="shared" si="151"/>
        <v>41741</v>
      </c>
      <c r="T1943" s="94">
        <f t="shared" si="152"/>
        <v>41771</v>
      </c>
      <c r="U1943" s="80">
        <f t="shared" si="153"/>
        <v>30</v>
      </c>
      <c r="W1943" s="95">
        <f t="shared" si="155"/>
        <v>30</v>
      </c>
    </row>
    <row r="1944" spans="1:23" x14ac:dyDescent="0.5">
      <c r="A1944" s="105">
        <v>11932526</v>
      </c>
      <c r="B1944" s="63">
        <v>41747</v>
      </c>
      <c r="C1944" s="60" t="s">
        <v>10</v>
      </c>
      <c r="D1944" s="61">
        <v>17712</v>
      </c>
      <c r="E1944" s="139">
        <v>13437</v>
      </c>
      <c r="F1944" s="61">
        <v>3779</v>
      </c>
      <c r="G1944" s="63">
        <v>41741</v>
      </c>
      <c r="H1944" s="63">
        <v>41740</v>
      </c>
      <c r="I1944" s="60" t="s">
        <v>1113</v>
      </c>
      <c r="J1944" s="62">
        <v>9299.9699999999993</v>
      </c>
      <c r="K1944" s="62">
        <v>962.18</v>
      </c>
      <c r="L1944" s="64">
        <v>10262.15</v>
      </c>
      <c r="M1944" s="82" t="str">
        <f t="shared" si="154"/>
        <v>DS</v>
      </c>
      <c r="N1944" s="82" t="s">
        <v>971</v>
      </c>
      <c r="P1944" s="75">
        <f>VLOOKUP(F1944,[1]!REGTEaflewerdatum,4,0)</f>
        <v>0</v>
      </c>
      <c r="Q1944" s="91">
        <f t="shared" si="151"/>
        <v>41741</v>
      </c>
      <c r="T1944" s="94">
        <f t="shared" si="152"/>
        <v>41771</v>
      </c>
      <c r="U1944" s="80">
        <f t="shared" si="153"/>
        <v>30</v>
      </c>
      <c r="W1944" s="95">
        <f t="shared" si="155"/>
        <v>41777</v>
      </c>
    </row>
    <row r="1945" spans="1:23" x14ac:dyDescent="0.5">
      <c r="A1945" s="105">
        <v>27345</v>
      </c>
      <c r="B1945" s="63">
        <v>41754</v>
      </c>
      <c r="C1945" s="60" t="s">
        <v>10</v>
      </c>
      <c r="D1945" s="61">
        <v>17717</v>
      </c>
      <c r="E1945" s="139">
        <v>13461</v>
      </c>
      <c r="F1945" s="61">
        <v>3782</v>
      </c>
      <c r="G1945" s="63">
        <v>41741</v>
      </c>
      <c r="H1945" s="63">
        <v>41741</v>
      </c>
      <c r="I1945" s="60" t="s">
        <v>1177</v>
      </c>
      <c r="J1945" s="62">
        <v>34018.06</v>
      </c>
      <c r="K1945" s="62">
        <v>4762.54</v>
      </c>
      <c r="L1945" s="64">
        <v>38780.6</v>
      </c>
      <c r="M1945" s="82" t="str">
        <f t="shared" si="154"/>
        <v>DS</v>
      </c>
      <c r="N1945" s="82" t="s">
        <v>971</v>
      </c>
      <c r="P1945" s="75">
        <f>VLOOKUP(F1945,[1]!REGTEaflewerdatum,4,0)</f>
        <v>0</v>
      </c>
      <c r="Q1945" s="91">
        <f t="shared" si="151"/>
        <v>41741</v>
      </c>
      <c r="T1945" s="94">
        <f t="shared" si="152"/>
        <v>41771</v>
      </c>
      <c r="U1945" s="80">
        <f t="shared" si="153"/>
        <v>30</v>
      </c>
      <c r="W1945" s="95">
        <f t="shared" si="155"/>
        <v>41784</v>
      </c>
    </row>
    <row r="1946" spans="1:23" x14ac:dyDescent="0.5">
      <c r="A1946" s="105">
        <v>3046</v>
      </c>
      <c r="B1946" s="63">
        <v>41754</v>
      </c>
      <c r="C1946" s="60" t="s">
        <v>10</v>
      </c>
      <c r="D1946" s="61">
        <v>17720</v>
      </c>
      <c r="E1946" s="139"/>
      <c r="F1946" s="61">
        <v>3706</v>
      </c>
      <c r="G1946" s="63">
        <v>41741</v>
      </c>
      <c r="H1946" s="63">
        <v>41741</v>
      </c>
      <c r="I1946" s="60" t="s">
        <v>1116</v>
      </c>
      <c r="J1946" s="62">
        <v>364.8</v>
      </c>
      <c r="K1946" s="62">
        <v>12.77</v>
      </c>
      <c r="L1946" s="64">
        <v>377.57</v>
      </c>
      <c r="M1946" s="82" t="str">
        <f t="shared" si="154"/>
        <v>DS</v>
      </c>
      <c r="N1946" s="82" t="s">
        <v>971</v>
      </c>
      <c r="P1946" s="75">
        <f>VLOOKUP(F1946,[1]!REGTEaflewerdatum,4,0)</f>
        <v>0</v>
      </c>
      <c r="Q1946" s="91">
        <f t="shared" si="151"/>
        <v>41741</v>
      </c>
      <c r="T1946" s="94">
        <f t="shared" si="152"/>
        <v>41771</v>
      </c>
      <c r="U1946" s="80">
        <f t="shared" si="153"/>
        <v>30</v>
      </c>
      <c r="W1946" s="95">
        <f t="shared" si="155"/>
        <v>41784</v>
      </c>
    </row>
    <row r="1947" spans="1:23" x14ac:dyDescent="0.5">
      <c r="A1947" s="105">
        <v>363222</v>
      </c>
      <c r="B1947" s="63">
        <v>41782</v>
      </c>
      <c r="C1947" s="60" t="s">
        <v>10</v>
      </c>
      <c r="D1947" s="61">
        <v>17719</v>
      </c>
      <c r="E1947" s="139">
        <v>13458</v>
      </c>
      <c r="F1947" s="61">
        <v>3704</v>
      </c>
      <c r="G1947" s="63">
        <v>41741</v>
      </c>
      <c r="H1947" s="63">
        <v>41741</v>
      </c>
      <c r="I1947" s="60" t="s">
        <v>1114</v>
      </c>
      <c r="J1947" s="62">
        <v>282.60000000000002</v>
      </c>
      <c r="K1947" s="62">
        <v>19.91</v>
      </c>
      <c r="L1947" s="64">
        <v>302.51</v>
      </c>
      <c r="M1947" s="82" t="str">
        <f t="shared" si="154"/>
        <v>DS</v>
      </c>
      <c r="N1947" s="82" t="s">
        <v>971</v>
      </c>
      <c r="P1947" s="75">
        <f>VLOOKUP(F1947,[1]!REGTEaflewerdatum,4,0)</f>
        <v>0</v>
      </c>
      <c r="Q1947" s="91">
        <f t="shared" si="151"/>
        <v>41741</v>
      </c>
      <c r="T1947" s="94">
        <f t="shared" si="152"/>
        <v>41771</v>
      </c>
      <c r="U1947" s="80">
        <f t="shared" si="153"/>
        <v>30</v>
      </c>
      <c r="W1947" s="95">
        <f t="shared" si="155"/>
        <v>41812</v>
      </c>
    </row>
    <row r="1948" spans="1:23" x14ac:dyDescent="0.5">
      <c r="A1948" s="105">
        <v>8170510414</v>
      </c>
      <c r="B1948" s="63">
        <v>41747</v>
      </c>
      <c r="C1948" s="60" t="s">
        <v>10</v>
      </c>
      <c r="D1948" s="61">
        <v>17713</v>
      </c>
      <c r="E1948" s="139">
        <v>13468</v>
      </c>
      <c r="F1948" s="61">
        <v>3780</v>
      </c>
      <c r="G1948" s="63">
        <v>41741</v>
      </c>
      <c r="H1948" s="63">
        <v>41740</v>
      </c>
      <c r="I1948" s="60" t="s">
        <v>26</v>
      </c>
      <c r="J1948" s="62">
        <v>7052.08</v>
      </c>
      <c r="K1948" s="62">
        <v>749.04</v>
      </c>
      <c r="L1948" s="64">
        <v>7801.12</v>
      </c>
      <c r="M1948" s="82" t="str">
        <f t="shared" si="154"/>
        <v>DS</v>
      </c>
      <c r="N1948" s="82" t="s">
        <v>971</v>
      </c>
      <c r="P1948" s="75">
        <f>VLOOKUP(F1948,[1]!REGTEaflewerdatum,4,0)</f>
        <v>0</v>
      </c>
      <c r="Q1948" s="91">
        <f t="shared" si="151"/>
        <v>41741</v>
      </c>
      <c r="T1948" s="94">
        <f t="shared" si="152"/>
        <v>41771</v>
      </c>
      <c r="U1948" s="80">
        <f t="shared" si="153"/>
        <v>30</v>
      </c>
      <c r="W1948" s="95">
        <f t="shared" si="155"/>
        <v>41777</v>
      </c>
    </row>
    <row r="1949" spans="1:23" x14ac:dyDescent="0.5">
      <c r="A1949" s="105">
        <v>8170510414</v>
      </c>
      <c r="B1949" s="63"/>
      <c r="C1949" s="60" t="s">
        <v>15</v>
      </c>
      <c r="D1949" s="61">
        <v>17714</v>
      </c>
      <c r="E1949" s="139">
        <v>13471</v>
      </c>
      <c r="F1949" s="61">
        <v>3780</v>
      </c>
      <c r="G1949" s="63">
        <v>41741</v>
      </c>
      <c r="H1949" s="63">
        <v>41740</v>
      </c>
      <c r="I1949" s="60" t="s">
        <v>26</v>
      </c>
      <c r="J1949" s="62">
        <v>-117.5</v>
      </c>
      <c r="K1949" s="62">
        <v>-16.45</v>
      </c>
      <c r="L1949" s="64">
        <v>-133.94999999999999</v>
      </c>
      <c r="M1949" s="82" t="str">
        <f t="shared" si="154"/>
        <v>DS</v>
      </c>
      <c r="P1949" s="75">
        <f>VLOOKUP(F1949,[1]!REGTEaflewerdatum,4,0)</f>
        <v>0</v>
      </c>
      <c r="Q1949" s="91">
        <f t="shared" si="151"/>
        <v>41741</v>
      </c>
      <c r="T1949" s="94">
        <f t="shared" si="152"/>
        <v>41771</v>
      </c>
      <c r="U1949" s="80">
        <f t="shared" si="153"/>
        <v>30</v>
      </c>
      <c r="W1949" s="95">
        <f t="shared" si="155"/>
        <v>30</v>
      </c>
    </row>
    <row r="1950" spans="1:23" x14ac:dyDescent="0.5">
      <c r="A1950" s="105">
        <v>153515</v>
      </c>
      <c r="B1950" s="124"/>
      <c r="C1950" s="60" t="s">
        <v>10</v>
      </c>
      <c r="D1950" s="61">
        <v>17760</v>
      </c>
      <c r="E1950" s="139">
        <v>13495</v>
      </c>
      <c r="F1950" s="61">
        <v>3755</v>
      </c>
      <c r="G1950" s="63">
        <v>41743</v>
      </c>
      <c r="H1950" s="63">
        <v>41743</v>
      </c>
      <c r="I1950" s="60" t="s">
        <v>1104</v>
      </c>
      <c r="J1950" s="62">
        <v>7772.11</v>
      </c>
      <c r="K1950" s="62">
        <v>1088.1300000000001</v>
      </c>
      <c r="L1950" s="64">
        <v>8860.24</v>
      </c>
      <c r="M1950" s="82" t="str">
        <f t="shared" si="154"/>
        <v>DS</v>
      </c>
      <c r="N1950" s="82" t="s">
        <v>971</v>
      </c>
      <c r="P1950" s="75">
        <f>VLOOKUP(F1950,[1]!REGTEaflewerdatum,4,0)</f>
        <v>41739</v>
      </c>
      <c r="Q1950" s="91">
        <f t="shared" si="151"/>
        <v>41743</v>
      </c>
      <c r="T1950" s="94">
        <f t="shared" si="152"/>
        <v>41773</v>
      </c>
      <c r="U1950" s="80">
        <f t="shared" si="153"/>
        <v>30</v>
      </c>
      <c r="W1950" s="95">
        <f t="shared" si="155"/>
        <v>30</v>
      </c>
    </row>
    <row r="1951" spans="1:23" x14ac:dyDescent="0.5">
      <c r="A1951" s="105">
        <v>153532</v>
      </c>
      <c r="B1951" s="124"/>
      <c r="C1951" s="60" t="s">
        <v>10</v>
      </c>
      <c r="D1951" s="61">
        <v>17761</v>
      </c>
      <c r="E1951" s="139">
        <v>13493</v>
      </c>
      <c r="F1951" s="61">
        <v>3755</v>
      </c>
      <c r="G1951" s="63">
        <v>41743</v>
      </c>
      <c r="H1951" s="63">
        <v>41743</v>
      </c>
      <c r="I1951" s="60" t="s">
        <v>1104</v>
      </c>
      <c r="J1951" s="62">
        <v>1400</v>
      </c>
      <c r="K1951" s="62">
        <v>196</v>
      </c>
      <c r="L1951" s="64">
        <v>1596</v>
      </c>
      <c r="M1951" s="82" t="str">
        <f t="shared" si="154"/>
        <v>DS</v>
      </c>
      <c r="N1951" s="82" t="s">
        <v>971</v>
      </c>
      <c r="P1951" s="75">
        <f>VLOOKUP(F1951,[1]!REGTEaflewerdatum,4,0)</f>
        <v>41739</v>
      </c>
      <c r="Q1951" s="91">
        <f t="shared" si="151"/>
        <v>41743</v>
      </c>
      <c r="T1951" s="94">
        <f t="shared" si="152"/>
        <v>41773</v>
      </c>
      <c r="U1951" s="80">
        <f t="shared" si="153"/>
        <v>30</v>
      </c>
      <c r="W1951" s="95">
        <f t="shared" si="155"/>
        <v>30</v>
      </c>
    </row>
    <row r="1952" spans="1:23" x14ac:dyDescent="0.5">
      <c r="A1952" s="105">
        <v>1968439</v>
      </c>
      <c r="B1952" s="63">
        <v>41768</v>
      </c>
      <c r="C1952" s="60" t="s">
        <v>10</v>
      </c>
      <c r="D1952" s="61">
        <v>17736</v>
      </c>
      <c r="E1952" s="139">
        <v>13485</v>
      </c>
      <c r="F1952" s="61">
        <v>3799</v>
      </c>
      <c r="G1952" s="63">
        <v>41743</v>
      </c>
      <c r="H1952" s="63">
        <v>41743</v>
      </c>
      <c r="I1952" s="60" t="s">
        <v>1112</v>
      </c>
      <c r="J1952" s="62">
        <v>881.53</v>
      </c>
      <c r="K1952" s="62">
        <v>123.41</v>
      </c>
      <c r="L1952" s="64">
        <v>1004.94</v>
      </c>
      <c r="M1952" s="82" t="str">
        <f t="shared" si="154"/>
        <v>DS</v>
      </c>
      <c r="N1952" s="82" t="s">
        <v>971</v>
      </c>
      <c r="P1952" s="75">
        <f>VLOOKUP(F1952,[1]!REGTEaflewerdatum,4,0)</f>
        <v>0</v>
      </c>
      <c r="Q1952" s="91">
        <f t="shared" si="151"/>
        <v>41743</v>
      </c>
      <c r="T1952" s="94">
        <f t="shared" si="152"/>
        <v>41773</v>
      </c>
      <c r="U1952" s="80">
        <f t="shared" si="153"/>
        <v>30</v>
      </c>
      <c r="W1952" s="95">
        <f t="shared" si="155"/>
        <v>41798</v>
      </c>
    </row>
    <row r="1953" spans="1:23" x14ac:dyDescent="0.5">
      <c r="A1953" s="105">
        <v>6039625803</v>
      </c>
      <c r="B1953" s="63">
        <v>41747</v>
      </c>
      <c r="C1953" s="60" t="s">
        <v>10</v>
      </c>
      <c r="D1953" s="61">
        <v>17721</v>
      </c>
      <c r="E1953" s="139">
        <v>13455</v>
      </c>
      <c r="F1953" s="61">
        <v>3705</v>
      </c>
      <c r="G1953" s="63">
        <v>41743</v>
      </c>
      <c r="H1953" s="63">
        <v>41743</v>
      </c>
      <c r="I1953" s="60" t="s">
        <v>1109</v>
      </c>
      <c r="J1953" s="62">
        <v>275.16000000000003</v>
      </c>
      <c r="K1953" s="62">
        <v>19.5</v>
      </c>
      <c r="L1953" s="64">
        <v>294.66000000000003</v>
      </c>
      <c r="M1953" s="82" t="str">
        <f t="shared" si="154"/>
        <v>DS</v>
      </c>
      <c r="N1953" s="82" t="s">
        <v>971</v>
      </c>
      <c r="P1953" s="75">
        <f>VLOOKUP(F1953,[1]!REGTEaflewerdatum,4,0)</f>
        <v>0</v>
      </c>
      <c r="Q1953" s="91">
        <f t="shared" si="151"/>
        <v>41743</v>
      </c>
      <c r="T1953" s="94">
        <f t="shared" si="152"/>
        <v>41773</v>
      </c>
      <c r="U1953" s="80">
        <f t="shared" si="153"/>
        <v>30</v>
      </c>
      <c r="W1953" s="95">
        <f t="shared" si="155"/>
        <v>41777</v>
      </c>
    </row>
    <row r="1954" spans="1:23" x14ac:dyDescent="0.5">
      <c r="A1954" s="105">
        <v>61908</v>
      </c>
      <c r="B1954" s="63">
        <v>41754</v>
      </c>
      <c r="C1954" s="60" t="s">
        <v>10</v>
      </c>
      <c r="D1954" s="61">
        <v>17735</v>
      </c>
      <c r="E1954" s="139">
        <v>13482</v>
      </c>
      <c r="F1954" s="61">
        <v>3751</v>
      </c>
      <c r="G1954" s="63">
        <v>41743</v>
      </c>
      <c r="H1954" s="63">
        <v>41743</v>
      </c>
      <c r="I1954" s="60" t="s">
        <v>118</v>
      </c>
      <c r="J1954" s="62">
        <v>51281.4</v>
      </c>
      <c r="K1954" s="62">
        <v>7179.4</v>
      </c>
      <c r="L1954" s="64">
        <v>58460.800000000003</v>
      </c>
      <c r="M1954" s="82" t="str">
        <f t="shared" si="154"/>
        <v>DS</v>
      </c>
      <c r="N1954" s="82" t="s">
        <v>971</v>
      </c>
      <c r="P1954" s="75">
        <f>VLOOKUP(F1954,[1]!REGTEaflewerdatum,4,0)</f>
        <v>41744</v>
      </c>
      <c r="Q1954" s="91">
        <f t="shared" si="151"/>
        <v>41743</v>
      </c>
      <c r="T1954" s="94">
        <f t="shared" si="152"/>
        <v>41773</v>
      </c>
      <c r="U1954" s="80">
        <f t="shared" si="153"/>
        <v>30</v>
      </c>
      <c r="W1954" s="95">
        <f t="shared" si="155"/>
        <v>41784</v>
      </c>
    </row>
    <row r="1955" spans="1:23" x14ac:dyDescent="0.5">
      <c r="A1955" s="105">
        <v>73168</v>
      </c>
      <c r="B1955" s="63">
        <v>41754</v>
      </c>
      <c r="C1955" s="60" t="s">
        <v>10</v>
      </c>
      <c r="D1955" s="61">
        <v>17724</v>
      </c>
      <c r="E1955" s="139"/>
      <c r="F1955" s="61">
        <v>3706</v>
      </c>
      <c r="G1955" s="63">
        <v>41743</v>
      </c>
      <c r="H1955" s="63">
        <v>41743</v>
      </c>
      <c r="I1955" s="60" t="s">
        <v>1116</v>
      </c>
      <c r="J1955" s="62">
        <v>364.8</v>
      </c>
      <c r="K1955" s="62">
        <v>12.77</v>
      </c>
      <c r="L1955" s="64">
        <v>377.57</v>
      </c>
      <c r="M1955" s="82" t="str">
        <f t="shared" si="154"/>
        <v>DS</v>
      </c>
      <c r="N1955" s="82" t="s">
        <v>971</v>
      </c>
      <c r="P1955" s="75">
        <f>VLOOKUP(F1955,[1]!REGTEaflewerdatum,4,0)</f>
        <v>0</v>
      </c>
      <c r="Q1955" s="91">
        <f t="shared" si="151"/>
        <v>41743</v>
      </c>
      <c r="T1955" s="94">
        <f t="shared" si="152"/>
        <v>41773</v>
      </c>
      <c r="U1955" s="80">
        <f t="shared" si="153"/>
        <v>30</v>
      </c>
      <c r="W1955" s="95">
        <f t="shared" si="155"/>
        <v>41784</v>
      </c>
    </row>
    <row r="1956" spans="1:23" hidden="1" x14ac:dyDescent="0.5">
      <c r="A1956" s="105">
        <v>796679</v>
      </c>
      <c r="B1956" s="63">
        <v>41747</v>
      </c>
      <c r="C1956" s="60" t="s">
        <v>10</v>
      </c>
      <c r="D1956" s="61">
        <v>17737</v>
      </c>
      <c r="E1956" s="139">
        <v>12783</v>
      </c>
      <c r="F1956" s="61">
        <v>3681</v>
      </c>
      <c r="G1956" s="63">
        <v>41743</v>
      </c>
      <c r="H1956" s="63">
        <v>41742</v>
      </c>
      <c r="I1956" s="60" t="s">
        <v>1075</v>
      </c>
      <c r="J1956" s="62">
        <v>76857.56</v>
      </c>
      <c r="K1956" s="62">
        <v>10453.82</v>
      </c>
      <c r="L1956" s="64">
        <v>87311.38</v>
      </c>
      <c r="M1956" s="82" t="str">
        <f t="shared" si="154"/>
        <v>DC</v>
      </c>
      <c r="N1956" s="82" t="s">
        <v>971</v>
      </c>
      <c r="P1956" s="75">
        <f>VLOOKUP(F1956,[1]!REGTEaflewerdatum,4,0)</f>
        <v>41743</v>
      </c>
      <c r="Q1956" s="91" t="str">
        <f t="shared" si="151"/>
        <v>ok</v>
      </c>
      <c r="T1956" s="94">
        <f t="shared" si="152"/>
        <v>41762</v>
      </c>
      <c r="U1956" s="80">
        <f t="shared" si="153"/>
        <v>19</v>
      </c>
      <c r="W1956" s="95">
        <f t="shared" si="155"/>
        <v>41766</v>
      </c>
    </row>
    <row r="1957" spans="1:23" hidden="1" x14ac:dyDescent="0.5">
      <c r="A1957" s="105">
        <v>796679</v>
      </c>
      <c r="B1957" s="63"/>
      <c r="C1957" s="60" t="s">
        <v>15</v>
      </c>
      <c r="D1957" s="61">
        <v>17754</v>
      </c>
      <c r="E1957" s="139">
        <v>13507</v>
      </c>
      <c r="F1957" s="61">
        <v>3681</v>
      </c>
      <c r="G1957" s="63">
        <v>41743</v>
      </c>
      <c r="H1957" s="63">
        <v>41742</v>
      </c>
      <c r="I1957" s="60" t="s">
        <v>1075</v>
      </c>
      <c r="J1957" s="62">
        <v>-402.18</v>
      </c>
      <c r="K1957" s="62">
        <v>-56.31</v>
      </c>
      <c r="L1957" s="64">
        <v>-458.49</v>
      </c>
      <c r="M1957" s="82" t="str">
        <f t="shared" si="154"/>
        <v>DC</v>
      </c>
      <c r="P1957" s="75">
        <f>VLOOKUP(F1957,[1]!REGTEaflewerdatum,4,0)</f>
        <v>41743</v>
      </c>
      <c r="Q1957" s="91" t="str">
        <f t="shared" si="151"/>
        <v>ok</v>
      </c>
      <c r="T1957" s="94">
        <f t="shared" si="152"/>
        <v>41762</v>
      </c>
      <c r="U1957" s="80">
        <f t="shared" si="153"/>
        <v>19</v>
      </c>
      <c r="W1957" s="95">
        <f t="shared" si="155"/>
        <v>19</v>
      </c>
    </row>
    <row r="1958" spans="1:23" hidden="1" x14ac:dyDescent="0.5">
      <c r="A1958" s="105">
        <v>796680</v>
      </c>
      <c r="B1958" s="63">
        <v>41747</v>
      </c>
      <c r="C1958" s="60" t="s">
        <v>10</v>
      </c>
      <c r="D1958" s="61">
        <v>17738</v>
      </c>
      <c r="E1958" s="139">
        <v>12899</v>
      </c>
      <c r="F1958" s="61">
        <v>3611</v>
      </c>
      <c r="G1958" s="63">
        <v>41743</v>
      </c>
      <c r="H1958" s="63">
        <v>41742</v>
      </c>
      <c r="I1958" s="60" t="s">
        <v>1075</v>
      </c>
      <c r="J1958" s="62">
        <v>693.12</v>
      </c>
      <c r="K1958" s="62">
        <v>97.04</v>
      </c>
      <c r="L1958" s="64">
        <v>790.16</v>
      </c>
      <c r="M1958" s="82" t="str">
        <f t="shared" si="154"/>
        <v>DC</v>
      </c>
      <c r="N1958" s="82" t="s">
        <v>971</v>
      </c>
      <c r="P1958" s="75">
        <f>VLOOKUP(F1958,[1]!REGTEaflewerdatum,4,0)</f>
        <v>41743</v>
      </c>
      <c r="Q1958" s="91" t="str">
        <f t="shared" si="151"/>
        <v>ok</v>
      </c>
      <c r="T1958" s="94">
        <f t="shared" si="152"/>
        <v>41762</v>
      </c>
      <c r="U1958" s="80">
        <f t="shared" si="153"/>
        <v>19</v>
      </c>
      <c r="W1958" s="95">
        <f t="shared" si="155"/>
        <v>41766</v>
      </c>
    </row>
    <row r="1959" spans="1:23" hidden="1" x14ac:dyDescent="0.5">
      <c r="A1959" s="105">
        <v>796681</v>
      </c>
      <c r="B1959" s="63">
        <v>41747</v>
      </c>
      <c r="C1959" s="60" t="s">
        <v>10</v>
      </c>
      <c r="D1959" s="61">
        <v>17739</v>
      </c>
      <c r="E1959" s="139">
        <v>13488</v>
      </c>
      <c r="F1959" s="61">
        <v>3775</v>
      </c>
      <c r="G1959" s="63">
        <v>41743</v>
      </c>
      <c r="H1959" s="63">
        <v>41742</v>
      </c>
      <c r="I1959" s="60" t="s">
        <v>1075</v>
      </c>
      <c r="J1959" s="62">
        <v>37282.6</v>
      </c>
      <c r="K1959" s="62">
        <v>493.64</v>
      </c>
      <c r="L1959" s="64">
        <v>37776.239999999998</v>
      </c>
      <c r="M1959" s="82" t="str">
        <f t="shared" si="154"/>
        <v>DC</v>
      </c>
      <c r="N1959" s="82" t="s">
        <v>971</v>
      </c>
      <c r="P1959" s="75">
        <f>VLOOKUP(F1959,[1]!REGTEaflewerdatum,4,0)</f>
        <v>0</v>
      </c>
      <c r="Q1959" s="91">
        <f t="shared" si="151"/>
        <v>41743</v>
      </c>
      <c r="T1959" s="94">
        <f t="shared" si="152"/>
        <v>41762</v>
      </c>
      <c r="U1959" s="80">
        <f t="shared" si="153"/>
        <v>19</v>
      </c>
      <c r="W1959" s="95">
        <f t="shared" si="155"/>
        <v>41766</v>
      </c>
    </row>
    <row r="1960" spans="1:23" hidden="1" x14ac:dyDescent="0.5">
      <c r="A1960" s="105">
        <v>796681</v>
      </c>
      <c r="B1960" s="63"/>
      <c r="C1960" s="60" t="s">
        <v>15</v>
      </c>
      <c r="D1960" s="61">
        <v>17743</v>
      </c>
      <c r="E1960" s="139">
        <v>13490</v>
      </c>
      <c r="F1960" s="61">
        <v>3775</v>
      </c>
      <c r="G1960" s="63">
        <v>41743</v>
      </c>
      <c r="H1960" s="63">
        <v>41742</v>
      </c>
      <c r="I1960" s="60" t="s">
        <v>1075</v>
      </c>
      <c r="J1960" s="62">
        <v>-471.5</v>
      </c>
      <c r="K1960" s="62">
        <v>-1.44</v>
      </c>
      <c r="L1960" s="64">
        <v>-472.94</v>
      </c>
      <c r="M1960" s="82" t="str">
        <f t="shared" si="154"/>
        <v>DC</v>
      </c>
      <c r="P1960" s="75">
        <f>VLOOKUP(F1960,[1]!REGTEaflewerdatum,4,0)</f>
        <v>0</v>
      </c>
      <c r="Q1960" s="91">
        <f t="shared" si="151"/>
        <v>41743</v>
      </c>
      <c r="T1960" s="94">
        <f t="shared" si="152"/>
        <v>41762</v>
      </c>
      <c r="U1960" s="80">
        <f t="shared" si="153"/>
        <v>19</v>
      </c>
      <c r="W1960" s="95">
        <f t="shared" si="155"/>
        <v>19</v>
      </c>
    </row>
    <row r="1961" spans="1:23" hidden="1" x14ac:dyDescent="0.5">
      <c r="A1961" s="105">
        <v>796682</v>
      </c>
      <c r="B1961" s="63">
        <v>41747</v>
      </c>
      <c r="C1961" s="60" t="s">
        <v>10</v>
      </c>
      <c r="D1961" s="61">
        <v>17740</v>
      </c>
      <c r="E1961" s="139">
        <v>13410</v>
      </c>
      <c r="F1961" s="61">
        <v>3777</v>
      </c>
      <c r="G1961" s="63">
        <v>41743</v>
      </c>
      <c r="H1961" s="63">
        <v>41742</v>
      </c>
      <c r="I1961" s="60" t="s">
        <v>1075</v>
      </c>
      <c r="J1961" s="62">
        <v>9330.8700000000008</v>
      </c>
      <c r="K1961" s="62">
        <v>1306.3</v>
      </c>
      <c r="L1961" s="64">
        <v>10637.17</v>
      </c>
      <c r="M1961" s="82" t="str">
        <f t="shared" si="154"/>
        <v>DC</v>
      </c>
      <c r="N1961" s="82" t="s">
        <v>971</v>
      </c>
      <c r="P1961" s="75">
        <f>VLOOKUP(F1961,[1]!REGTEaflewerdatum,4,0)</f>
        <v>0</v>
      </c>
      <c r="Q1961" s="91">
        <f t="shared" si="151"/>
        <v>41743</v>
      </c>
      <c r="T1961" s="94">
        <f t="shared" si="152"/>
        <v>41762</v>
      </c>
      <c r="U1961" s="80">
        <f t="shared" si="153"/>
        <v>19</v>
      </c>
      <c r="W1961" s="95">
        <f t="shared" si="155"/>
        <v>41766</v>
      </c>
    </row>
    <row r="1962" spans="1:23" hidden="1" x14ac:dyDescent="0.5">
      <c r="A1962" s="105">
        <v>796683</v>
      </c>
      <c r="B1962" s="63">
        <v>41747</v>
      </c>
      <c r="C1962" s="60" t="s">
        <v>10</v>
      </c>
      <c r="D1962" s="61">
        <v>17741</v>
      </c>
      <c r="E1962" s="139">
        <v>13417</v>
      </c>
      <c r="F1962" s="61">
        <v>3776</v>
      </c>
      <c r="G1962" s="63">
        <v>41743</v>
      </c>
      <c r="H1962" s="63">
        <v>41742</v>
      </c>
      <c r="I1962" s="60" t="s">
        <v>1075</v>
      </c>
      <c r="J1962" s="62">
        <v>122894.62</v>
      </c>
      <c r="K1962" s="62">
        <v>12724.4</v>
      </c>
      <c r="L1962" s="64">
        <v>135619.01999999999</v>
      </c>
      <c r="M1962" s="82" t="str">
        <f t="shared" si="154"/>
        <v>DC</v>
      </c>
      <c r="N1962" s="82" t="s">
        <v>971</v>
      </c>
      <c r="P1962" s="75">
        <f>VLOOKUP(F1962,[1]!REGTEaflewerdatum,4,0)</f>
        <v>0</v>
      </c>
      <c r="Q1962" s="91">
        <f t="shared" si="151"/>
        <v>41743</v>
      </c>
      <c r="T1962" s="94">
        <f t="shared" si="152"/>
        <v>41762</v>
      </c>
      <c r="U1962" s="80">
        <f t="shared" si="153"/>
        <v>19</v>
      </c>
      <c r="W1962" s="95">
        <f t="shared" si="155"/>
        <v>41766</v>
      </c>
    </row>
    <row r="1963" spans="1:23" hidden="1" x14ac:dyDescent="0.5">
      <c r="A1963" s="105">
        <v>796683</v>
      </c>
      <c r="B1963" s="63"/>
      <c r="C1963" s="60" t="s">
        <v>15</v>
      </c>
      <c r="D1963" s="61">
        <v>17742</v>
      </c>
      <c r="E1963" s="139">
        <v>13489</v>
      </c>
      <c r="F1963" s="61">
        <v>3776</v>
      </c>
      <c r="G1963" s="63">
        <v>41743</v>
      </c>
      <c r="H1963" s="63">
        <v>41742</v>
      </c>
      <c r="I1963" s="60" t="s">
        <v>1075</v>
      </c>
      <c r="J1963" s="62">
        <v>-494.3</v>
      </c>
      <c r="K1963" s="62">
        <v>-57.28</v>
      </c>
      <c r="L1963" s="64">
        <v>-551.58000000000004</v>
      </c>
      <c r="M1963" s="82" t="str">
        <f t="shared" si="154"/>
        <v>DC</v>
      </c>
      <c r="P1963" s="75">
        <f>VLOOKUP(F1963,[1]!REGTEaflewerdatum,4,0)</f>
        <v>0</v>
      </c>
      <c r="Q1963" s="91">
        <f t="shared" si="151"/>
        <v>41743</v>
      </c>
      <c r="T1963" s="94">
        <f t="shared" si="152"/>
        <v>41762</v>
      </c>
      <c r="U1963" s="80">
        <f t="shared" si="153"/>
        <v>19</v>
      </c>
      <c r="W1963" s="95">
        <f t="shared" si="155"/>
        <v>19</v>
      </c>
    </row>
    <row r="1964" spans="1:23" hidden="1" x14ac:dyDescent="0.5">
      <c r="A1964" s="105">
        <v>798185</v>
      </c>
      <c r="B1964" s="63">
        <v>41747</v>
      </c>
      <c r="C1964" s="60" t="s">
        <v>10</v>
      </c>
      <c r="D1964" s="61">
        <v>17746</v>
      </c>
      <c r="E1964" s="139">
        <v>13497</v>
      </c>
      <c r="F1964" s="61">
        <v>3574</v>
      </c>
      <c r="G1964" s="63">
        <v>41743</v>
      </c>
      <c r="H1964" s="63">
        <v>41742</v>
      </c>
      <c r="I1964" s="60" t="s">
        <v>1075</v>
      </c>
      <c r="J1964" s="62">
        <v>12577.3</v>
      </c>
      <c r="K1964" s="62">
        <v>1284.45</v>
      </c>
      <c r="L1964" s="64">
        <v>13861.75</v>
      </c>
      <c r="M1964" s="82" t="str">
        <f t="shared" si="154"/>
        <v>DC</v>
      </c>
      <c r="N1964" s="82" t="s">
        <v>971</v>
      </c>
      <c r="P1964" s="75">
        <f>VLOOKUP(F1964,[1]!REGTEaflewerdatum,4,0)</f>
        <v>41743</v>
      </c>
      <c r="Q1964" s="91" t="str">
        <f t="shared" si="151"/>
        <v>ok</v>
      </c>
      <c r="T1964" s="94">
        <f t="shared" si="152"/>
        <v>41762</v>
      </c>
      <c r="U1964" s="80">
        <f t="shared" si="153"/>
        <v>19</v>
      </c>
      <c r="W1964" s="95">
        <f t="shared" si="155"/>
        <v>41766</v>
      </c>
    </row>
    <row r="1965" spans="1:23" hidden="1" x14ac:dyDescent="0.5">
      <c r="A1965" s="105">
        <v>798185</v>
      </c>
      <c r="B1965" s="63"/>
      <c r="C1965" s="60" t="s">
        <v>15</v>
      </c>
      <c r="D1965" s="61">
        <v>17755</v>
      </c>
      <c r="E1965" s="139">
        <v>13508</v>
      </c>
      <c r="F1965" s="61">
        <v>3574</v>
      </c>
      <c r="G1965" s="63">
        <v>41743</v>
      </c>
      <c r="H1965" s="63">
        <v>41742</v>
      </c>
      <c r="I1965" s="60" t="s">
        <v>1075</v>
      </c>
      <c r="J1965" s="62">
        <v>-307.76</v>
      </c>
      <c r="K1965" s="62">
        <v>-43.09</v>
      </c>
      <c r="L1965" s="64">
        <v>-350.85</v>
      </c>
      <c r="M1965" s="82" t="str">
        <f t="shared" si="154"/>
        <v>DC</v>
      </c>
      <c r="P1965" s="75">
        <f>VLOOKUP(F1965,[1]!REGTEaflewerdatum,4,0)</f>
        <v>41743</v>
      </c>
      <c r="Q1965" s="91" t="str">
        <f t="shared" si="151"/>
        <v>ok</v>
      </c>
      <c r="T1965" s="94">
        <f t="shared" si="152"/>
        <v>41762</v>
      </c>
      <c r="U1965" s="80">
        <f t="shared" si="153"/>
        <v>19</v>
      </c>
      <c r="W1965" s="95">
        <f t="shared" si="155"/>
        <v>19</v>
      </c>
    </row>
    <row r="1966" spans="1:23" hidden="1" x14ac:dyDescent="0.5">
      <c r="A1966" s="105">
        <v>798186</v>
      </c>
      <c r="B1966" s="63">
        <v>41747</v>
      </c>
      <c r="C1966" s="60" t="s">
        <v>10</v>
      </c>
      <c r="D1966" s="61">
        <v>17747</v>
      </c>
      <c r="E1966" s="139">
        <v>13498</v>
      </c>
      <c r="F1966" s="61">
        <v>3774</v>
      </c>
      <c r="G1966" s="63">
        <v>41743</v>
      </c>
      <c r="H1966" s="63">
        <v>41742</v>
      </c>
      <c r="I1966" s="60" t="s">
        <v>1075</v>
      </c>
      <c r="J1966" s="62">
        <v>32110.5</v>
      </c>
      <c r="K1966" s="62">
        <v>4495.47</v>
      </c>
      <c r="L1966" s="64">
        <v>36605.97</v>
      </c>
      <c r="M1966" s="82" t="str">
        <f t="shared" si="154"/>
        <v>DC</v>
      </c>
      <c r="N1966" s="82" t="s">
        <v>971</v>
      </c>
      <c r="P1966" s="75">
        <f>VLOOKUP(F1966,[1]!REGTEaflewerdatum,4,0)</f>
        <v>0</v>
      </c>
      <c r="Q1966" s="91">
        <f t="shared" si="151"/>
        <v>41743</v>
      </c>
      <c r="T1966" s="94">
        <f t="shared" si="152"/>
        <v>41762</v>
      </c>
      <c r="U1966" s="80">
        <f t="shared" si="153"/>
        <v>19</v>
      </c>
      <c r="W1966" s="95">
        <f t="shared" si="155"/>
        <v>41766</v>
      </c>
    </row>
    <row r="1967" spans="1:23" hidden="1" x14ac:dyDescent="0.5">
      <c r="A1967" s="105">
        <v>798187</v>
      </c>
      <c r="B1967" s="63">
        <v>41747</v>
      </c>
      <c r="C1967" s="60" t="s">
        <v>10</v>
      </c>
      <c r="D1967" s="61">
        <v>17748</v>
      </c>
      <c r="E1967" s="139">
        <v>13407</v>
      </c>
      <c r="F1967" s="61">
        <v>3769</v>
      </c>
      <c r="G1967" s="63">
        <v>41743</v>
      </c>
      <c r="H1967" s="63">
        <v>41742</v>
      </c>
      <c r="I1967" s="60" t="s">
        <v>1075</v>
      </c>
      <c r="J1967" s="62">
        <v>35335.64</v>
      </c>
      <c r="K1967" s="62">
        <v>4574.37</v>
      </c>
      <c r="L1967" s="64">
        <v>39910.01</v>
      </c>
      <c r="M1967" s="82" t="str">
        <f t="shared" si="154"/>
        <v>DC</v>
      </c>
      <c r="N1967" s="82" t="s">
        <v>971</v>
      </c>
      <c r="P1967" s="75">
        <f>VLOOKUP(F1967,[1]!REGTEaflewerdatum,4,0)</f>
        <v>0</v>
      </c>
      <c r="Q1967" s="91">
        <f t="shared" si="151"/>
        <v>41743</v>
      </c>
      <c r="T1967" s="94">
        <f t="shared" si="152"/>
        <v>41762</v>
      </c>
      <c r="U1967" s="80">
        <f t="shared" si="153"/>
        <v>19</v>
      </c>
      <c r="W1967" s="95">
        <f t="shared" si="155"/>
        <v>41766</v>
      </c>
    </row>
    <row r="1968" spans="1:23" hidden="1" x14ac:dyDescent="0.5">
      <c r="A1968" s="105">
        <v>798188</v>
      </c>
      <c r="B1968" s="63">
        <v>41747</v>
      </c>
      <c r="C1968" s="60" t="s">
        <v>10</v>
      </c>
      <c r="D1968" s="61">
        <v>17749</v>
      </c>
      <c r="E1968" s="139">
        <v>13408</v>
      </c>
      <c r="F1968" s="61">
        <v>3770</v>
      </c>
      <c r="G1968" s="63">
        <v>41743</v>
      </c>
      <c r="H1968" s="63">
        <v>41742</v>
      </c>
      <c r="I1968" s="60" t="s">
        <v>1075</v>
      </c>
      <c r="J1968" s="62">
        <v>3502.44</v>
      </c>
      <c r="K1968" s="62">
        <v>0</v>
      </c>
      <c r="L1968" s="64">
        <v>3502.44</v>
      </c>
      <c r="M1968" s="82" t="str">
        <f t="shared" si="154"/>
        <v>DC</v>
      </c>
      <c r="N1968" s="82" t="s">
        <v>971</v>
      </c>
      <c r="P1968" s="75">
        <f>VLOOKUP(F1968,[1]!REGTEaflewerdatum,4,0)</f>
        <v>0</v>
      </c>
      <c r="Q1968" s="91">
        <f t="shared" si="151"/>
        <v>41743</v>
      </c>
      <c r="T1968" s="94">
        <f t="shared" si="152"/>
        <v>41762</v>
      </c>
      <c r="U1968" s="80">
        <f t="shared" si="153"/>
        <v>19</v>
      </c>
      <c r="W1968" s="95">
        <f t="shared" si="155"/>
        <v>41766</v>
      </c>
    </row>
    <row r="1969" spans="1:23" hidden="1" x14ac:dyDescent="0.5">
      <c r="A1969" s="105">
        <v>798189</v>
      </c>
      <c r="B1969" s="63">
        <v>41747</v>
      </c>
      <c r="C1969" s="60" t="s">
        <v>10</v>
      </c>
      <c r="D1969" s="61">
        <v>17750</v>
      </c>
      <c r="E1969" s="139">
        <v>13499</v>
      </c>
      <c r="F1969" s="61">
        <v>3769</v>
      </c>
      <c r="G1969" s="63">
        <v>41743</v>
      </c>
      <c r="H1969" s="63">
        <v>41742</v>
      </c>
      <c r="I1969" s="60" t="s">
        <v>1075</v>
      </c>
      <c r="J1969" s="62">
        <v>11577.07</v>
      </c>
      <c r="K1969" s="62">
        <v>996.22</v>
      </c>
      <c r="L1969" s="64">
        <v>12573.29</v>
      </c>
      <c r="M1969" s="82" t="str">
        <f t="shared" si="154"/>
        <v>DC</v>
      </c>
      <c r="N1969" s="82" t="s">
        <v>971</v>
      </c>
      <c r="P1969" s="75">
        <f>VLOOKUP(F1969,[1]!REGTEaflewerdatum,4,0)</f>
        <v>0</v>
      </c>
      <c r="Q1969" s="91">
        <f t="shared" si="151"/>
        <v>41743</v>
      </c>
      <c r="T1969" s="94">
        <f t="shared" si="152"/>
        <v>41762</v>
      </c>
      <c r="U1969" s="80">
        <f t="shared" si="153"/>
        <v>19</v>
      </c>
      <c r="W1969" s="95">
        <f t="shared" si="155"/>
        <v>41766</v>
      </c>
    </row>
    <row r="1970" spans="1:23" hidden="1" x14ac:dyDescent="0.5">
      <c r="A1970" s="105">
        <v>798190</v>
      </c>
      <c r="B1970" s="63">
        <v>41747</v>
      </c>
      <c r="C1970" s="60" t="s">
        <v>10</v>
      </c>
      <c r="D1970" s="61">
        <v>17751</v>
      </c>
      <c r="E1970" s="139">
        <v>13500</v>
      </c>
      <c r="F1970" s="61">
        <v>3770</v>
      </c>
      <c r="G1970" s="63">
        <v>41743</v>
      </c>
      <c r="H1970" s="63">
        <v>41742</v>
      </c>
      <c r="I1970" s="60" t="s">
        <v>1075</v>
      </c>
      <c r="J1970" s="62">
        <v>6765.31</v>
      </c>
      <c r="K1970" s="62">
        <v>0</v>
      </c>
      <c r="L1970" s="64">
        <v>6765.31</v>
      </c>
      <c r="M1970" s="82" t="str">
        <f t="shared" si="154"/>
        <v>DC</v>
      </c>
      <c r="N1970" s="82" t="s">
        <v>971</v>
      </c>
      <c r="P1970" s="75">
        <f>VLOOKUP(F1970,[1]!REGTEaflewerdatum,4,0)</f>
        <v>0</v>
      </c>
      <c r="Q1970" s="91">
        <f t="shared" si="151"/>
        <v>41743</v>
      </c>
      <c r="T1970" s="94">
        <f t="shared" si="152"/>
        <v>41762</v>
      </c>
      <c r="U1970" s="80">
        <f t="shared" si="153"/>
        <v>19</v>
      </c>
      <c r="W1970" s="95">
        <f t="shared" si="155"/>
        <v>41766</v>
      </c>
    </row>
    <row r="1971" spans="1:23" hidden="1" x14ac:dyDescent="0.5">
      <c r="A1971" s="105">
        <v>798190</v>
      </c>
      <c r="B1971" s="63"/>
      <c r="C1971" s="60" t="s">
        <v>15</v>
      </c>
      <c r="D1971" s="61">
        <v>17756</v>
      </c>
      <c r="E1971" s="139">
        <v>13511</v>
      </c>
      <c r="F1971" s="61">
        <v>3770</v>
      </c>
      <c r="G1971" s="63">
        <v>41743</v>
      </c>
      <c r="H1971" s="63">
        <v>41742</v>
      </c>
      <c r="I1971" s="60" t="s">
        <v>1075</v>
      </c>
      <c r="J1971" s="62">
        <v>-182.03</v>
      </c>
      <c r="K1971" s="62">
        <v>0</v>
      </c>
      <c r="L1971" s="64">
        <v>-182.03</v>
      </c>
      <c r="M1971" s="82" t="str">
        <f t="shared" si="154"/>
        <v>DC</v>
      </c>
      <c r="P1971" s="75">
        <f>VLOOKUP(F1971,[1]!REGTEaflewerdatum,4,0)</f>
        <v>0</v>
      </c>
      <c r="Q1971" s="91">
        <f t="shared" si="151"/>
        <v>41743</v>
      </c>
      <c r="T1971" s="94">
        <f t="shared" si="152"/>
        <v>41762</v>
      </c>
      <c r="U1971" s="80">
        <f t="shared" si="153"/>
        <v>19</v>
      </c>
      <c r="W1971" s="95">
        <f t="shared" si="155"/>
        <v>19</v>
      </c>
    </row>
    <row r="1972" spans="1:23" hidden="1" x14ac:dyDescent="0.5">
      <c r="A1972" s="105">
        <v>798191</v>
      </c>
      <c r="B1972" s="63">
        <v>41747</v>
      </c>
      <c r="C1972" s="60" t="s">
        <v>10</v>
      </c>
      <c r="D1972" s="61">
        <v>17752</v>
      </c>
      <c r="E1972" s="139">
        <v>13501</v>
      </c>
      <c r="F1972" s="61">
        <v>2713</v>
      </c>
      <c r="G1972" s="63">
        <v>41743</v>
      </c>
      <c r="H1972" s="63">
        <v>41742</v>
      </c>
      <c r="I1972" s="60" t="s">
        <v>1075</v>
      </c>
      <c r="J1972" s="62">
        <v>4136</v>
      </c>
      <c r="K1972" s="62">
        <v>579.04</v>
      </c>
      <c r="L1972" s="64">
        <v>4715.04</v>
      </c>
      <c r="M1972" s="82" t="str">
        <f t="shared" si="154"/>
        <v>DC</v>
      </c>
      <c r="N1972" s="82" t="s">
        <v>971</v>
      </c>
      <c r="P1972" s="75">
        <f>VLOOKUP(F1972,[1]!REGTEaflewerdatum,4,0)</f>
        <v>41579</v>
      </c>
      <c r="Q1972" s="91">
        <f t="shared" si="151"/>
        <v>41743</v>
      </c>
      <c r="T1972" s="94">
        <f t="shared" si="152"/>
        <v>41762</v>
      </c>
      <c r="U1972" s="80">
        <f t="shared" si="153"/>
        <v>19</v>
      </c>
      <c r="W1972" s="95">
        <f t="shared" si="155"/>
        <v>41766</v>
      </c>
    </row>
    <row r="1973" spans="1:23" hidden="1" x14ac:dyDescent="0.5">
      <c r="A1973" s="105">
        <v>798191</v>
      </c>
      <c r="B1973" s="63"/>
      <c r="C1973" s="60" t="s">
        <v>15</v>
      </c>
      <c r="D1973" s="61">
        <v>17767</v>
      </c>
      <c r="E1973" s="139">
        <v>13521</v>
      </c>
      <c r="F1973" s="61">
        <v>707304</v>
      </c>
      <c r="G1973" s="63">
        <v>41743</v>
      </c>
      <c r="H1973" s="63">
        <v>41742</v>
      </c>
      <c r="I1973" s="60" t="s">
        <v>1075</v>
      </c>
      <c r="J1973" s="62">
        <v>-4559</v>
      </c>
      <c r="K1973" s="62">
        <v>-638.26</v>
      </c>
      <c r="L1973" s="64">
        <v>-5197.26</v>
      </c>
      <c r="M1973" s="82" t="str">
        <f t="shared" si="154"/>
        <v>DC</v>
      </c>
      <c r="P1973" s="75" t="e">
        <f>VLOOKUP(F1973,[1]!REGTEaflewerdatum,4,0)</f>
        <v>#N/A</v>
      </c>
      <c r="Q1973" s="91" t="e">
        <f t="shared" si="151"/>
        <v>#N/A</v>
      </c>
      <c r="T1973" s="94">
        <f t="shared" si="152"/>
        <v>41762</v>
      </c>
      <c r="U1973" s="80">
        <f t="shared" si="153"/>
        <v>19</v>
      </c>
      <c r="W1973" s="95">
        <f t="shared" si="155"/>
        <v>19</v>
      </c>
    </row>
    <row r="1974" spans="1:23" hidden="1" x14ac:dyDescent="0.5">
      <c r="A1974" s="105" t="s">
        <v>1328</v>
      </c>
      <c r="B1974" s="63"/>
      <c r="C1974" s="60" t="s">
        <v>10</v>
      </c>
      <c r="D1974" s="61">
        <v>17722</v>
      </c>
      <c r="E1974" s="139">
        <v>13478</v>
      </c>
      <c r="F1974" s="61">
        <v>3798</v>
      </c>
      <c r="G1974" s="63">
        <v>41743</v>
      </c>
      <c r="H1974" s="63">
        <v>41743</v>
      </c>
      <c r="I1974" s="60" t="s">
        <v>1121</v>
      </c>
      <c r="J1974" s="62">
        <v>1856.3</v>
      </c>
      <c r="K1974" s="62">
        <v>0</v>
      </c>
      <c r="L1974" s="64">
        <v>1856.3</v>
      </c>
      <c r="M1974" s="82" t="str">
        <f t="shared" si="154"/>
        <v>DI</v>
      </c>
      <c r="N1974" s="82" t="s">
        <v>971</v>
      </c>
      <c r="P1974" s="75">
        <f>VLOOKUP(F1974,[1]!REGTEaflewerdatum,4,0)</f>
        <v>0</v>
      </c>
      <c r="Q1974" s="91">
        <f t="shared" si="151"/>
        <v>41743</v>
      </c>
      <c r="R1974" s="92" t="s">
        <v>329</v>
      </c>
      <c r="S1974" s="93">
        <f>G1974</f>
        <v>41743</v>
      </c>
      <c r="T1974" s="94">
        <f t="shared" si="152"/>
        <v>41750</v>
      </c>
      <c r="U1974" s="80">
        <f t="shared" si="153"/>
        <v>7</v>
      </c>
      <c r="W1974" s="95">
        <f t="shared" si="155"/>
        <v>7</v>
      </c>
    </row>
    <row r="1975" spans="1:23" hidden="1" x14ac:dyDescent="0.5">
      <c r="A1975" s="105" t="s">
        <v>554</v>
      </c>
      <c r="B1975" s="63"/>
      <c r="C1975" s="60" t="s">
        <v>10</v>
      </c>
      <c r="D1975" s="61">
        <v>17734</v>
      </c>
      <c r="E1975" s="139">
        <v>13486</v>
      </c>
      <c r="F1975" s="61">
        <v>3790</v>
      </c>
      <c r="G1975" s="63">
        <v>41743</v>
      </c>
      <c r="H1975" s="63">
        <v>41743</v>
      </c>
      <c r="I1975" s="60" t="s">
        <v>1156</v>
      </c>
      <c r="J1975" s="62">
        <v>4929.82</v>
      </c>
      <c r="K1975" s="62">
        <v>690.18</v>
      </c>
      <c r="L1975" s="64">
        <v>5620</v>
      </c>
      <c r="M1975" s="82" t="str">
        <f t="shared" si="154"/>
        <v>DI</v>
      </c>
      <c r="N1975" s="82" t="s">
        <v>971</v>
      </c>
      <c r="P1975" s="75">
        <f>VLOOKUP(F1975,[1]!REGTEaflewerdatum,4,0)</f>
        <v>0</v>
      </c>
      <c r="Q1975" s="91">
        <f t="shared" si="151"/>
        <v>41743</v>
      </c>
      <c r="R1975" s="92" t="s">
        <v>327</v>
      </c>
      <c r="S1975" s="93">
        <f>G1975+7</f>
        <v>41750</v>
      </c>
      <c r="T1975" s="94">
        <f t="shared" si="152"/>
        <v>41745</v>
      </c>
      <c r="U1975" s="80">
        <f t="shared" si="153"/>
        <v>2</v>
      </c>
      <c r="W1975" s="95">
        <f t="shared" si="155"/>
        <v>2</v>
      </c>
    </row>
    <row r="1976" spans="1:23" hidden="1" x14ac:dyDescent="0.5">
      <c r="A1976" s="105"/>
      <c r="B1976" s="63"/>
      <c r="C1976" s="60" t="s">
        <v>15</v>
      </c>
      <c r="D1976" s="61">
        <v>17745</v>
      </c>
      <c r="E1976" s="139">
        <v>13492</v>
      </c>
      <c r="F1976" s="61">
        <v>2713</v>
      </c>
      <c r="G1976" s="63">
        <v>41744</v>
      </c>
      <c r="H1976" s="63">
        <v>41744</v>
      </c>
      <c r="I1976" s="60" t="s">
        <v>1075</v>
      </c>
      <c r="J1976" s="62">
        <v>-1269</v>
      </c>
      <c r="K1976" s="62">
        <v>-177.66</v>
      </c>
      <c r="L1976" s="64">
        <v>-1446.66</v>
      </c>
      <c r="M1976" s="82" t="str">
        <f t="shared" si="154"/>
        <v>DC</v>
      </c>
      <c r="P1976" s="75">
        <f>VLOOKUP(F1976,[1]!REGTEaflewerdatum,4,0)</f>
        <v>41579</v>
      </c>
      <c r="Q1976" s="91">
        <f t="shared" si="151"/>
        <v>41744</v>
      </c>
      <c r="T1976" s="94">
        <f t="shared" si="152"/>
        <v>41763</v>
      </c>
      <c r="U1976" s="80">
        <f t="shared" si="153"/>
        <v>19</v>
      </c>
      <c r="W1976" s="95">
        <f t="shared" si="155"/>
        <v>19</v>
      </c>
    </row>
    <row r="1977" spans="1:23" x14ac:dyDescent="0.5">
      <c r="A1977" s="105">
        <v>8170514798</v>
      </c>
      <c r="B1977" s="63">
        <v>41747</v>
      </c>
      <c r="C1977" s="60" t="s">
        <v>10</v>
      </c>
      <c r="D1977" s="61">
        <v>17763</v>
      </c>
      <c r="E1977" s="139">
        <v>13472</v>
      </c>
      <c r="F1977" s="61">
        <v>3793</v>
      </c>
      <c r="G1977" s="63">
        <v>41744</v>
      </c>
      <c r="H1977" s="63">
        <v>41743</v>
      </c>
      <c r="I1977" s="60" t="s">
        <v>26</v>
      </c>
      <c r="J1977" s="62">
        <v>6922.06</v>
      </c>
      <c r="K1977" s="62">
        <v>814.21</v>
      </c>
      <c r="L1977" s="64">
        <v>7736.27</v>
      </c>
      <c r="M1977" s="82" t="str">
        <f t="shared" si="154"/>
        <v>DS</v>
      </c>
      <c r="N1977" s="82" t="s">
        <v>971</v>
      </c>
      <c r="P1977" s="75">
        <f>VLOOKUP(F1977,[1]!REGTEaflewerdatum,4,0)</f>
        <v>0</v>
      </c>
      <c r="Q1977" s="91">
        <f t="shared" si="151"/>
        <v>41744</v>
      </c>
      <c r="T1977" s="94">
        <f t="shared" si="152"/>
        <v>41774</v>
      </c>
      <c r="U1977" s="80">
        <f t="shared" si="153"/>
        <v>30</v>
      </c>
      <c r="W1977" s="95">
        <f t="shared" si="155"/>
        <v>41777</v>
      </c>
    </row>
    <row r="1978" spans="1:23" x14ac:dyDescent="0.5">
      <c r="A1978" s="105">
        <v>8170514798</v>
      </c>
      <c r="B1978" s="63"/>
      <c r="C1978" s="60" t="s">
        <v>15</v>
      </c>
      <c r="D1978" s="61">
        <v>17787</v>
      </c>
      <c r="E1978" s="139">
        <v>13569</v>
      </c>
      <c r="F1978" s="61">
        <v>3793</v>
      </c>
      <c r="G1978" s="63">
        <v>41744</v>
      </c>
      <c r="H1978" s="63">
        <v>41743</v>
      </c>
      <c r="I1978" s="60" t="s">
        <v>26</v>
      </c>
      <c r="J1978" s="62">
        <v>-46.98</v>
      </c>
      <c r="K1978" s="62">
        <v>-6.58</v>
      </c>
      <c r="L1978" s="64">
        <v>-53.56</v>
      </c>
      <c r="M1978" s="82" t="str">
        <f t="shared" si="154"/>
        <v>DS</v>
      </c>
      <c r="P1978" s="75">
        <f>VLOOKUP(F1978,[1]!REGTEaflewerdatum,4,0)</f>
        <v>0</v>
      </c>
      <c r="Q1978" s="91">
        <f t="shared" si="151"/>
        <v>41744</v>
      </c>
      <c r="T1978" s="94">
        <f t="shared" si="152"/>
        <v>41774</v>
      </c>
      <c r="U1978" s="80">
        <f t="shared" si="153"/>
        <v>30</v>
      </c>
      <c r="W1978" s="95">
        <f t="shared" si="155"/>
        <v>30</v>
      </c>
    </row>
    <row r="1979" spans="1:23" x14ac:dyDescent="0.5">
      <c r="A1979" s="105">
        <v>1127301114</v>
      </c>
      <c r="B1979" s="63">
        <v>41747</v>
      </c>
      <c r="C1979" s="60" t="s">
        <v>10</v>
      </c>
      <c r="D1979" s="61">
        <v>17769</v>
      </c>
      <c r="E1979" s="139">
        <v>13413</v>
      </c>
      <c r="F1979" s="61">
        <v>3772</v>
      </c>
      <c r="G1979" s="63">
        <v>41744</v>
      </c>
      <c r="H1979" s="63">
        <v>41744</v>
      </c>
      <c r="I1979" s="99" t="s">
        <v>1103</v>
      </c>
      <c r="J1979" s="62">
        <v>4679.6000000000004</v>
      </c>
      <c r="K1979" s="62">
        <v>655.14</v>
      </c>
      <c r="L1979" s="64">
        <v>5334.74</v>
      </c>
      <c r="M1979" s="82" t="str">
        <f t="shared" si="154"/>
        <v>DS</v>
      </c>
      <c r="N1979" s="82" t="s">
        <v>971</v>
      </c>
      <c r="P1979" s="75">
        <f>VLOOKUP(F1979,[1]!REGTEaflewerdatum,4,0)</f>
        <v>0</v>
      </c>
      <c r="Q1979" s="91">
        <f t="shared" si="151"/>
        <v>41744</v>
      </c>
      <c r="T1979" s="94">
        <f t="shared" si="152"/>
        <v>41774</v>
      </c>
      <c r="U1979" s="80">
        <f t="shared" si="153"/>
        <v>30</v>
      </c>
      <c r="W1979" s="95">
        <f t="shared" si="155"/>
        <v>41777</v>
      </c>
    </row>
    <row r="1980" spans="1:23" x14ac:dyDescent="0.5">
      <c r="A1980" s="105">
        <v>1127301114</v>
      </c>
      <c r="B1980" s="63"/>
      <c r="C1980" s="60" t="s">
        <v>15</v>
      </c>
      <c r="D1980" s="61">
        <v>17770</v>
      </c>
      <c r="E1980" s="139">
        <v>13564</v>
      </c>
      <c r="F1980" s="61">
        <v>3772</v>
      </c>
      <c r="G1980" s="63">
        <v>41744</v>
      </c>
      <c r="H1980" s="63">
        <v>41744</v>
      </c>
      <c r="I1980" s="99" t="s">
        <v>1103</v>
      </c>
      <c r="J1980" s="62">
        <v>-213</v>
      </c>
      <c r="K1980" s="62">
        <v>-29.82</v>
      </c>
      <c r="L1980" s="64">
        <v>-242.82</v>
      </c>
      <c r="M1980" s="82" t="str">
        <f t="shared" si="154"/>
        <v>DS</v>
      </c>
      <c r="P1980" s="75">
        <f>VLOOKUP(F1980,[1]!REGTEaflewerdatum,4,0)</f>
        <v>0</v>
      </c>
      <c r="Q1980" s="91">
        <f t="shared" si="151"/>
        <v>41744</v>
      </c>
      <c r="T1980" s="94">
        <f t="shared" si="152"/>
        <v>41774</v>
      </c>
      <c r="U1980" s="80">
        <f t="shared" si="153"/>
        <v>30</v>
      </c>
      <c r="W1980" s="95">
        <f t="shared" si="155"/>
        <v>30</v>
      </c>
    </row>
    <row r="1981" spans="1:23" x14ac:dyDescent="0.5">
      <c r="A1981" s="105">
        <v>11933759</v>
      </c>
      <c r="B1981" s="63">
        <v>41747</v>
      </c>
      <c r="C1981" s="60" t="s">
        <v>10</v>
      </c>
      <c r="D1981" s="61">
        <v>17762</v>
      </c>
      <c r="E1981" s="139">
        <v>13473</v>
      </c>
      <c r="F1981" s="61">
        <v>3794</v>
      </c>
      <c r="G1981" s="63">
        <v>41744</v>
      </c>
      <c r="H1981" s="63">
        <v>41743</v>
      </c>
      <c r="I1981" s="60" t="s">
        <v>1113</v>
      </c>
      <c r="J1981" s="62">
        <v>3183.94</v>
      </c>
      <c r="K1981" s="62">
        <v>233.63</v>
      </c>
      <c r="L1981" s="64">
        <v>3417.57</v>
      </c>
      <c r="M1981" s="82" t="str">
        <f t="shared" si="154"/>
        <v>DS</v>
      </c>
      <c r="N1981" s="82" t="s">
        <v>971</v>
      </c>
      <c r="P1981" s="75">
        <f>VLOOKUP(F1981,[1]!REGTEaflewerdatum,4,0)</f>
        <v>0</v>
      </c>
      <c r="Q1981" s="91">
        <f t="shared" ref="Q1981:Q2044" si="156">IF(P1981=G1981,"ok",G1981)</f>
        <v>41744</v>
      </c>
      <c r="T1981" s="94">
        <f t="shared" si="152"/>
        <v>41774</v>
      </c>
      <c r="U1981" s="80">
        <f t="shared" si="153"/>
        <v>30</v>
      </c>
      <c r="W1981" s="95">
        <f t="shared" si="155"/>
        <v>41777</v>
      </c>
    </row>
    <row r="1982" spans="1:23" x14ac:dyDescent="0.5">
      <c r="A1982" s="105">
        <v>1211050752</v>
      </c>
      <c r="B1982" s="63">
        <v>41754</v>
      </c>
      <c r="C1982" s="60" t="s">
        <v>10</v>
      </c>
      <c r="D1982" s="61">
        <v>17757</v>
      </c>
      <c r="E1982" s="139">
        <v>13509</v>
      </c>
      <c r="F1982" s="61">
        <v>3764</v>
      </c>
      <c r="G1982" s="63">
        <v>41744</v>
      </c>
      <c r="H1982" s="63">
        <v>41744</v>
      </c>
      <c r="I1982" s="60" t="s">
        <v>1105</v>
      </c>
      <c r="J1982" s="62">
        <v>63087.61</v>
      </c>
      <c r="K1982" s="62">
        <v>8832.27</v>
      </c>
      <c r="L1982" s="64">
        <v>71919.88</v>
      </c>
      <c r="M1982" s="82" t="str">
        <f t="shared" si="154"/>
        <v>DS</v>
      </c>
      <c r="N1982" s="82" t="s">
        <v>971</v>
      </c>
      <c r="P1982" s="75">
        <f>VLOOKUP(F1982,[1]!REGTEaflewerdatum,4,0)</f>
        <v>0</v>
      </c>
      <c r="Q1982" s="91">
        <f t="shared" si="156"/>
        <v>41744</v>
      </c>
      <c r="T1982" s="94">
        <f t="shared" ref="T1982:T2045" si="157">G1982+U1982</f>
        <v>41774</v>
      </c>
      <c r="U1982" s="80">
        <f t="shared" ref="U1982:U2045" si="158">VLOOKUP(I1982,verskaffersterme,2,0)</f>
        <v>30</v>
      </c>
      <c r="W1982" s="95">
        <f t="shared" si="155"/>
        <v>41784</v>
      </c>
    </row>
    <row r="1983" spans="1:23" x14ac:dyDescent="0.5">
      <c r="A1983" s="105">
        <v>366358</v>
      </c>
      <c r="B1983" s="63">
        <v>41782</v>
      </c>
      <c r="C1983" s="60" t="s">
        <v>10</v>
      </c>
      <c r="D1983" s="61">
        <v>17758</v>
      </c>
      <c r="E1983" s="139">
        <v>13503</v>
      </c>
      <c r="F1983" s="61">
        <v>3704</v>
      </c>
      <c r="G1983" s="63">
        <v>41744</v>
      </c>
      <c r="H1983" s="63">
        <v>41744</v>
      </c>
      <c r="I1983" s="60" t="s">
        <v>1114</v>
      </c>
      <c r="J1983" s="62">
        <v>553.67999999999995</v>
      </c>
      <c r="K1983" s="62">
        <v>39.01</v>
      </c>
      <c r="L1983" s="64">
        <v>592.69000000000005</v>
      </c>
      <c r="M1983" s="82" t="str">
        <f t="shared" si="154"/>
        <v>DS</v>
      </c>
      <c r="N1983" s="82" t="s">
        <v>971</v>
      </c>
      <c r="P1983" s="75">
        <f>VLOOKUP(F1983,[1]!REGTEaflewerdatum,4,0)</f>
        <v>0</v>
      </c>
      <c r="Q1983" s="91">
        <f t="shared" si="156"/>
        <v>41744</v>
      </c>
      <c r="T1983" s="94">
        <f t="shared" si="157"/>
        <v>41774</v>
      </c>
      <c r="U1983" s="80">
        <f t="shared" si="158"/>
        <v>30</v>
      </c>
      <c r="W1983" s="95">
        <f t="shared" si="155"/>
        <v>41812</v>
      </c>
    </row>
    <row r="1984" spans="1:23" hidden="1" x14ac:dyDescent="0.5">
      <c r="A1984" s="105">
        <v>494548</v>
      </c>
      <c r="B1984" s="63">
        <v>41733</v>
      </c>
      <c r="C1984" s="60" t="s">
        <v>10</v>
      </c>
      <c r="D1984" s="61">
        <v>17744</v>
      </c>
      <c r="E1984" s="139">
        <v>13491</v>
      </c>
      <c r="F1984" s="61">
        <v>3586</v>
      </c>
      <c r="G1984" s="63">
        <v>41744</v>
      </c>
      <c r="H1984" s="63">
        <v>41744</v>
      </c>
      <c r="I1984" s="60" t="s">
        <v>1075</v>
      </c>
      <c r="J1984" s="62">
        <v>2000</v>
      </c>
      <c r="K1984" s="62">
        <v>280</v>
      </c>
      <c r="L1984" s="64">
        <v>2280</v>
      </c>
      <c r="M1984" s="82" t="str">
        <f t="shared" si="154"/>
        <v>DC</v>
      </c>
      <c r="N1984" s="82" t="s">
        <v>971</v>
      </c>
      <c r="P1984" s="75">
        <f>VLOOKUP(F1984,[1]!REGTEaflewerdatum,4,0)</f>
        <v>41708</v>
      </c>
      <c r="Q1984" s="91">
        <f t="shared" si="156"/>
        <v>41744</v>
      </c>
      <c r="T1984" s="94">
        <f t="shared" si="157"/>
        <v>41763</v>
      </c>
      <c r="U1984" s="80">
        <f t="shared" si="158"/>
        <v>19</v>
      </c>
      <c r="W1984" s="95">
        <f t="shared" si="155"/>
        <v>41752</v>
      </c>
    </row>
    <row r="1985" spans="1:23" x14ac:dyDescent="0.5">
      <c r="A1985" s="105">
        <v>6039658450</v>
      </c>
      <c r="B1985" s="63">
        <v>41747</v>
      </c>
      <c r="C1985" s="60" t="s">
        <v>10</v>
      </c>
      <c r="D1985" s="61">
        <v>17753</v>
      </c>
      <c r="E1985" s="139">
        <v>13505</v>
      </c>
      <c r="F1985" s="61">
        <v>3705</v>
      </c>
      <c r="G1985" s="63">
        <v>41744</v>
      </c>
      <c r="H1985" s="63">
        <v>41744</v>
      </c>
      <c r="I1985" s="60" t="s">
        <v>1109</v>
      </c>
      <c r="J1985" s="62">
        <v>275.16000000000003</v>
      </c>
      <c r="K1985" s="62">
        <v>19.5</v>
      </c>
      <c r="L1985" s="64">
        <v>294.66000000000003</v>
      </c>
      <c r="M1985" s="82" t="str">
        <f t="shared" si="154"/>
        <v>DS</v>
      </c>
      <c r="N1985" s="82" t="s">
        <v>971</v>
      </c>
      <c r="P1985" s="75">
        <f>VLOOKUP(F1985,[1]!REGTEaflewerdatum,4,0)</f>
        <v>0</v>
      </c>
      <c r="Q1985" s="91">
        <f t="shared" si="156"/>
        <v>41744</v>
      </c>
      <c r="T1985" s="94">
        <f t="shared" si="157"/>
        <v>41774</v>
      </c>
      <c r="U1985" s="80">
        <f t="shared" si="158"/>
        <v>30</v>
      </c>
      <c r="W1985" s="95">
        <f t="shared" si="155"/>
        <v>41777</v>
      </c>
    </row>
    <row r="1986" spans="1:23" x14ac:dyDescent="0.5">
      <c r="A1986" s="105" t="s">
        <v>552</v>
      </c>
      <c r="B1986" s="63">
        <v>41761</v>
      </c>
      <c r="C1986" s="60" t="s">
        <v>10</v>
      </c>
      <c r="D1986" s="61">
        <v>17786</v>
      </c>
      <c r="E1986" s="139">
        <v>13513</v>
      </c>
      <c r="F1986" s="61">
        <v>3771</v>
      </c>
      <c r="G1986" s="63">
        <v>41744</v>
      </c>
      <c r="H1986" s="63">
        <v>41744</v>
      </c>
      <c r="I1986" s="99" t="s">
        <v>1103</v>
      </c>
      <c r="J1986" s="62">
        <v>446.4</v>
      </c>
      <c r="K1986" s="62">
        <v>62.48</v>
      </c>
      <c r="L1986" s="64">
        <v>508.88</v>
      </c>
      <c r="M1986" s="82" t="str">
        <f t="shared" ref="M1986:M2049" si="159">VLOOKUP(I1986,KODE,3,0)</f>
        <v>DS</v>
      </c>
      <c r="N1986" s="82" t="s">
        <v>971</v>
      </c>
      <c r="P1986" s="75">
        <f>VLOOKUP(F1986,[1]!REGTEaflewerdatum,4,0)</f>
        <v>0</v>
      </c>
      <c r="Q1986" s="91">
        <f t="shared" si="156"/>
        <v>41744</v>
      </c>
      <c r="T1986" s="94">
        <f t="shared" si="157"/>
        <v>41774</v>
      </c>
      <c r="U1986" s="80">
        <f t="shared" si="158"/>
        <v>30</v>
      </c>
      <c r="W1986" s="95">
        <f t="shared" si="155"/>
        <v>41791</v>
      </c>
    </row>
    <row r="1987" spans="1:23" x14ac:dyDescent="0.5">
      <c r="A1987" s="105" t="s">
        <v>553</v>
      </c>
      <c r="B1987" s="63">
        <v>41761</v>
      </c>
      <c r="C1987" s="60" t="s">
        <v>10</v>
      </c>
      <c r="D1987" s="61">
        <v>17788</v>
      </c>
      <c r="E1987" s="139">
        <v>13411</v>
      </c>
      <c r="F1987" s="61">
        <v>3771</v>
      </c>
      <c r="G1987" s="63">
        <v>41744</v>
      </c>
      <c r="H1987" s="63">
        <v>41744</v>
      </c>
      <c r="I1987" s="99" t="s">
        <v>1103</v>
      </c>
      <c r="J1987" s="62">
        <v>1745.2</v>
      </c>
      <c r="K1987" s="62">
        <v>244.32</v>
      </c>
      <c r="L1987" s="64">
        <v>1989.52</v>
      </c>
      <c r="M1987" s="82" t="str">
        <f t="shared" si="159"/>
        <v>DS</v>
      </c>
      <c r="N1987" s="82" t="s">
        <v>971</v>
      </c>
      <c r="P1987" s="75">
        <f>VLOOKUP(F1987,[1]!REGTEaflewerdatum,4,0)</f>
        <v>0</v>
      </c>
      <c r="Q1987" s="91">
        <f t="shared" si="156"/>
        <v>41744</v>
      </c>
      <c r="T1987" s="94">
        <f t="shared" si="157"/>
        <v>41774</v>
      </c>
      <c r="U1987" s="80">
        <f t="shared" si="158"/>
        <v>30</v>
      </c>
      <c r="W1987" s="95">
        <f t="shared" ref="W1987:W2050" si="160">B1987+U1987</f>
        <v>41791</v>
      </c>
    </row>
    <row r="1988" spans="1:23" x14ac:dyDescent="0.5">
      <c r="A1988" s="105" t="s">
        <v>553</v>
      </c>
      <c r="B1988" s="63"/>
      <c r="C1988" s="60" t="s">
        <v>15</v>
      </c>
      <c r="D1988" s="61">
        <v>17789</v>
      </c>
      <c r="E1988" s="139">
        <v>13574</v>
      </c>
      <c r="F1988" s="61">
        <v>3771</v>
      </c>
      <c r="G1988" s="63">
        <v>41744</v>
      </c>
      <c r="H1988" s="63">
        <v>41744</v>
      </c>
      <c r="I1988" s="99" t="s">
        <v>1103</v>
      </c>
      <c r="J1988" s="62">
        <v>-126</v>
      </c>
      <c r="K1988" s="62">
        <v>-17.64</v>
      </c>
      <c r="L1988" s="64">
        <v>-143.63999999999999</v>
      </c>
      <c r="M1988" s="82" t="str">
        <f t="shared" si="159"/>
        <v>DS</v>
      </c>
      <c r="P1988" s="75">
        <f>VLOOKUP(F1988,[1]!REGTEaflewerdatum,4,0)</f>
        <v>0</v>
      </c>
      <c r="Q1988" s="91">
        <f t="shared" si="156"/>
        <v>41744</v>
      </c>
      <c r="T1988" s="94">
        <f t="shared" si="157"/>
        <v>41774</v>
      </c>
      <c r="U1988" s="80">
        <f t="shared" si="158"/>
        <v>30</v>
      </c>
      <c r="W1988" s="95">
        <f t="shared" si="160"/>
        <v>30</v>
      </c>
    </row>
    <row r="1989" spans="1:23" hidden="1" x14ac:dyDescent="0.5">
      <c r="A1989" s="105" t="s">
        <v>1329</v>
      </c>
      <c r="B1989" s="63"/>
      <c r="C1989" s="60" t="s">
        <v>10</v>
      </c>
      <c r="D1989" s="61">
        <v>17759</v>
      </c>
      <c r="E1989" s="139">
        <v>13502</v>
      </c>
      <c r="F1989" s="61">
        <v>3801</v>
      </c>
      <c r="G1989" s="63">
        <v>41744</v>
      </c>
      <c r="H1989" s="63">
        <v>41744</v>
      </c>
      <c r="I1989" s="60" t="s">
        <v>1123</v>
      </c>
      <c r="J1989" s="62">
        <v>530</v>
      </c>
      <c r="K1989" s="62">
        <v>0</v>
      </c>
      <c r="L1989" s="64">
        <v>530</v>
      </c>
      <c r="M1989" s="82" t="str">
        <f t="shared" si="159"/>
        <v>DI</v>
      </c>
      <c r="N1989" s="82" t="s">
        <v>971</v>
      </c>
      <c r="P1989" s="75">
        <f>VLOOKUP(F1989,[1]!REGTEaflewerdatum,4,0)</f>
        <v>0</v>
      </c>
      <c r="Q1989" s="91">
        <f t="shared" si="156"/>
        <v>41744</v>
      </c>
      <c r="R1989" s="92" t="s">
        <v>329</v>
      </c>
      <c r="S1989" s="93">
        <f>G1989</f>
        <v>41744</v>
      </c>
      <c r="T1989" s="94">
        <f t="shared" si="157"/>
        <v>41745</v>
      </c>
      <c r="U1989" s="80">
        <f t="shared" si="158"/>
        <v>1</v>
      </c>
      <c r="W1989" s="95">
        <f t="shared" si="160"/>
        <v>1</v>
      </c>
    </row>
    <row r="1990" spans="1:23" x14ac:dyDescent="0.5">
      <c r="A1990" s="105">
        <v>1924480</v>
      </c>
      <c r="B1990" s="63">
        <v>41754</v>
      </c>
      <c r="C1990" s="60" t="s">
        <v>10</v>
      </c>
      <c r="D1990" s="61">
        <v>17778</v>
      </c>
      <c r="E1990" s="139">
        <v>13541</v>
      </c>
      <c r="F1990" s="61">
        <v>3792</v>
      </c>
      <c r="G1990" s="63">
        <v>41745</v>
      </c>
      <c r="H1990" s="63">
        <v>41745</v>
      </c>
      <c r="I1990" s="60" t="s">
        <v>1107</v>
      </c>
      <c r="J1990" s="62">
        <v>163.65</v>
      </c>
      <c r="K1990" s="62">
        <v>22.91</v>
      </c>
      <c r="L1990" s="64">
        <v>186.56</v>
      </c>
      <c r="M1990" s="82" t="str">
        <f t="shared" si="159"/>
        <v>DS</v>
      </c>
      <c r="N1990" s="82" t="s">
        <v>971</v>
      </c>
      <c r="P1990" s="75">
        <f>VLOOKUP(F1990,[1]!REGTEaflewerdatum,4,0)</f>
        <v>0</v>
      </c>
      <c r="Q1990" s="91">
        <f t="shared" si="156"/>
        <v>41745</v>
      </c>
      <c r="T1990" s="94">
        <f t="shared" si="157"/>
        <v>41775</v>
      </c>
      <c r="U1990" s="80">
        <f t="shared" si="158"/>
        <v>30</v>
      </c>
      <c r="W1990" s="95">
        <f t="shared" si="160"/>
        <v>41784</v>
      </c>
    </row>
    <row r="1991" spans="1:23" x14ac:dyDescent="0.5">
      <c r="A1991" s="105">
        <v>1924481</v>
      </c>
      <c r="B1991" s="63">
        <v>41754</v>
      </c>
      <c r="C1991" s="60" t="s">
        <v>10</v>
      </c>
      <c r="D1991" s="61">
        <v>17773</v>
      </c>
      <c r="E1991" s="139">
        <v>13551</v>
      </c>
      <c r="F1991" s="61">
        <v>3792</v>
      </c>
      <c r="G1991" s="63">
        <v>41745</v>
      </c>
      <c r="H1991" s="63">
        <v>41745</v>
      </c>
      <c r="I1991" s="60" t="s">
        <v>1107</v>
      </c>
      <c r="J1991" s="62">
        <v>2437.65</v>
      </c>
      <c r="K1991" s="62">
        <v>341.27</v>
      </c>
      <c r="L1991" s="64">
        <v>2778.92</v>
      </c>
      <c r="M1991" s="82" t="str">
        <f t="shared" si="159"/>
        <v>DS</v>
      </c>
      <c r="N1991" s="82" t="s">
        <v>971</v>
      </c>
      <c r="P1991" s="75">
        <f>VLOOKUP(F1991,[1]!REGTEaflewerdatum,4,0)</f>
        <v>0</v>
      </c>
      <c r="Q1991" s="91">
        <f t="shared" si="156"/>
        <v>41745</v>
      </c>
      <c r="T1991" s="94">
        <f t="shared" si="157"/>
        <v>41775</v>
      </c>
      <c r="U1991" s="80">
        <f t="shared" si="158"/>
        <v>30</v>
      </c>
      <c r="W1991" s="95">
        <f t="shared" si="160"/>
        <v>41784</v>
      </c>
    </row>
    <row r="1992" spans="1:23" x14ac:dyDescent="0.5">
      <c r="A1992" s="105">
        <v>1924482</v>
      </c>
      <c r="B1992" s="63">
        <v>41754</v>
      </c>
      <c r="C1992" s="60" t="s">
        <v>10</v>
      </c>
      <c r="D1992" s="61">
        <v>17779</v>
      </c>
      <c r="E1992" s="139">
        <v>13539</v>
      </c>
      <c r="F1992" s="61">
        <v>3796</v>
      </c>
      <c r="G1992" s="63">
        <v>41745</v>
      </c>
      <c r="H1992" s="63">
        <v>41750</v>
      </c>
      <c r="I1992" s="60" t="s">
        <v>1107</v>
      </c>
      <c r="J1992" s="62">
        <v>2490</v>
      </c>
      <c r="K1992" s="62">
        <v>348.6</v>
      </c>
      <c r="L1992" s="64">
        <v>2838.6</v>
      </c>
      <c r="M1992" s="82" t="str">
        <f t="shared" si="159"/>
        <v>DS</v>
      </c>
      <c r="N1992" s="82" t="s">
        <v>971</v>
      </c>
      <c r="P1992" s="75">
        <f>VLOOKUP(F1992,[1]!REGTEaflewerdatum,4,0)</f>
        <v>0</v>
      </c>
      <c r="Q1992" s="91">
        <f t="shared" si="156"/>
        <v>41745</v>
      </c>
      <c r="T1992" s="94">
        <f t="shared" si="157"/>
        <v>41775</v>
      </c>
      <c r="U1992" s="80">
        <f t="shared" si="158"/>
        <v>30</v>
      </c>
      <c r="W1992" s="95">
        <f t="shared" si="160"/>
        <v>41784</v>
      </c>
    </row>
    <row r="1993" spans="1:23" x14ac:dyDescent="0.5">
      <c r="A1993" s="105">
        <v>1924483</v>
      </c>
      <c r="B1993" s="63">
        <v>41754</v>
      </c>
      <c r="C1993" s="60" t="s">
        <v>10</v>
      </c>
      <c r="D1993" s="61">
        <v>17784</v>
      </c>
      <c r="E1993" s="139">
        <v>13525</v>
      </c>
      <c r="F1993" s="61">
        <v>3796</v>
      </c>
      <c r="G1993" s="63">
        <v>41745</v>
      </c>
      <c r="H1993" s="63">
        <v>41750</v>
      </c>
      <c r="I1993" s="60" t="s">
        <v>1107</v>
      </c>
      <c r="J1993" s="62">
        <v>1194.0999999999999</v>
      </c>
      <c r="K1993" s="62">
        <v>167.18</v>
      </c>
      <c r="L1993" s="64">
        <v>1361.28</v>
      </c>
      <c r="M1993" s="82" t="str">
        <f t="shared" si="159"/>
        <v>DS</v>
      </c>
      <c r="N1993" s="82" t="s">
        <v>971</v>
      </c>
      <c r="P1993" s="75">
        <f>VLOOKUP(F1993,[1]!REGTEaflewerdatum,4,0)</f>
        <v>0</v>
      </c>
      <c r="Q1993" s="91">
        <f t="shared" si="156"/>
        <v>41745</v>
      </c>
      <c r="T1993" s="94">
        <f t="shared" si="157"/>
        <v>41775</v>
      </c>
      <c r="U1993" s="80">
        <f t="shared" si="158"/>
        <v>30</v>
      </c>
      <c r="W1993" s="95">
        <f t="shared" si="160"/>
        <v>41784</v>
      </c>
    </row>
    <row r="1994" spans="1:23" x14ac:dyDescent="0.5">
      <c r="A1994" s="105">
        <v>1924484</v>
      </c>
      <c r="B1994" s="63">
        <v>41754</v>
      </c>
      <c r="C1994" s="60" t="s">
        <v>10</v>
      </c>
      <c r="D1994" s="61">
        <v>17783</v>
      </c>
      <c r="E1994" s="139">
        <v>13527</v>
      </c>
      <c r="F1994" s="61">
        <v>3796</v>
      </c>
      <c r="G1994" s="63">
        <v>41745</v>
      </c>
      <c r="H1994" s="63">
        <v>41750</v>
      </c>
      <c r="I1994" s="60" t="s">
        <v>1107</v>
      </c>
      <c r="J1994" s="62">
        <v>233.55</v>
      </c>
      <c r="K1994" s="62">
        <v>32.700000000000003</v>
      </c>
      <c r="L1994" s="64">
        <v>266.25</v>
      </c>
      <c r="M1994" s="82" t="str">
        <f t="shared" si="159"/>
        <v>DS</v>
      </c>
      <c r="N1994" s="82" t="s">
        <v>971</v>
      </c>
      <c r="P1994" s="75">
        <f>VLOOKUP(F1994,[1]!REGTEaflewerdatum,4,0)</f>
        <v>0</v>
      </c>
      <c r="Q1994" s="91">
        <f t="shared" si="156"/>
        <v>41745</v>
      </c>
      <c r="T1994" s="94">
        <f t="shared" si="157"/>
        <v>41775</v>
      </c>
      <c r="U1994" s="80">
        <f t="shared" si="158"/>
        <v>30</v>
      </c>
      <c r="W1994" s="95">
        <f t="shared" si="160"/>
        <v>41784</v>
      </c>
    </row>
    <row r="1995" spans="1:23" x14ac:dyDescent="0.5">
      <c r="A1995" s="105">
        <v>1924485</v>
      </c>
      <c r="B1995" s="63">
        <v>41754</v>
      </c>
      <c r="C1995" s="60" t="s">
        <v>10</v>
      </c>
      <c r="D1995" s="61">
        <v>17771</v>
      </c>
      <c r="E1995" s="139">
        <v>13555</v>
      </c>
      <c r="F1995" s="61">
        <v>3796</v>
      </c>
      <c r="G1995" s="63">
        <v>41745</v>
      </c>
      <c r="H1995" s="63">
        <v>41750</v>
      </c>
      <c r="I1995" s="60" t="s">
        <v>1107</v>
      </c>
      <c r="J1995" s="62">
        <v>2268.83</v>
      </c>
      <c r="K1995" s="62">
        <v>317.64999999999998</v>
      </c>
      <c r="L1995" s="64">
        <v>2586.48</v>
      </c>
      <c r="M1995" s="82" t="str">
        <f t="shared" si="159"/>
        <v>DS</v>
      </c>
      <c r="N1995" s="82" t="s">
        <v>971</v>
      </c>
      <c r="P1995" s="75">
        <f>VLOOKUP(F1995,[1]!REGTEaflewerdatum,4,0)</f>
        <v>0</v>
      </c>
      <c r="Q1995" s="91">
        <f t="shared" si="156"/>
        <v>41745</v>
      </c>
      <c r="T1995" s="94">
        <f t="shared" si="157"/>
        <v>41775</v>
      </c>
      <c r="U1995" s="80">
        <f t="shared" si="158"/>
        <v>30</v>
      </c>
      <c r="W1995" s="95">
        <f t="shared" si="160"/>
        <v>41784</v>
      </c>
    </row>
    <row r="1996" spans="1:23" x14ac:dyDescent="0.5">
      <c r="A1996" s="105">
        <v>1924486</v>
      </c>
      <c r="B1996" s="63">
        <v>41754</v>
      </c>
      <c r="C1996" s="60" t="s">
        <v>10</v>
      </c>
      <c r="D1996" s="61">
        <v>17781</v>
      </c>
      <c r="E1996" s="139">
        <v>13535</v>
      </c>
      <c r="F1996" s="61">
        <v>3796</v>
      </c>
      <c r="G1996" s="63">
        <v>41745</v>
      </c>
      <c r="H1996" s="63">
        <v>41750</v>
      </c>
      <c r="I1996" s="60" t="s">
        <v>1107</v>
      </c>
      <c r="J1996" s="62">
        <v>917.78</v>
      </c>
      <c r="K1996" s="62">
        <v>128.49</v>
      </c>
      <c r="L1996" s="64">
        <v>1046.27</v>
      </c>
      <c r="M1996" s="82" t="str">
        <f t="shared" si="159"/>
        <v>DS</v>
      </c>
      <c r="N1996" s="82" t="s">
        <v>971</v>
      </c>
      <c r="P1996" s="75">
        <f>VLOOKUP(F1996,[1]!REGTEaflewerdatum,4,0)</f>
        <v>0</v>
      </c>
      <c r="Q1996" s="91">
        <f t="shared" si="156"/>
        <v>41745</v>
      </c>
      <c r="T1996" s="94">
        <f t="shared" si="157"/>
        <v>41775</v>
      </c>
      <c r="U1996" s="80">
        <f t="shared" si="158"/>
        <v>30</v>
      </c>
      <c r="W1996" s="95">
        <f t="shared" si="160"/>
        <v>41784</v>
      </c>
    </row>
    <row r="1997" spans="1:23" x14ac:dyDescent="0.5">
      <c r="A1997" s="105">
        <v>1924487</v>
      </c>
      <c r="B1997" s="63">
        <v>41754</v>
      </c>
      <c r="C1997" s="60" t="s">
        <v>10</v>
      </c>
      <c r="D1997" s="61">
        <v>17772</v>
      </c>
      <c r="E1997" s="139">
        <v>13553</v>
      </c>
      <c r="F1997" s="61">
        <v>3796</v>
      </c>
      <c r="G1997" s="63">
        <v>41745</v>
      </c>
      <c r="H1997" s="63">
        <v>41750</v>
      </c>
      <c r="I1997" s="60" t="s">
        <v>1107</v>
      </c>
      <c r="J1997" s="62">
        <v>2417.35</v>
      </c>
      <c r="K1997" s="62">
        <v>338.43</v>
      </c>
      <c r="L1997" s="64">
        <v>2755.78</v>
      </c>
      <c r="M1997" s="82" t="str">
        <f t="shared" si="159"/>
        <v>DS</v>
      </c>
      <c r="N1997" s="82" t="s">
        <v>971</v>
      </c>
      <c r="P1997" s="75">
        <f>VLOOKUP(F1997,[1]!REGTEaflewerdatum,4,0)</f>
        <v>0</v>
      </c>
      <c r="Q1997" s="91">
        <f t="shared" si="156"/>
        <v>41745</v>
      </c>
      <c r="T1997" s="94">
        <f t="shared" si="157"/>
        <v>41775</v>
      </c>
      <c r="U1997" s="80">
        <f t="shared" si="158"/>
        <v>30</v>
      </c>
      <c r="W1997" s="95">
        <f t="shared" si="160"/>
        <v>41784</v>
      </c>
    </row>
    <row r="1998" spans="1:23" x14ac:dyDescent="0.5">
      <c r="A1998" s="105">
        <v>1924488</v>
      </c>
      <c r="B1998" s="63">
        <v>41754</v>
      </c>
      <c r="C1998" s="60" t="s">
        <v>10</v>
      </c>
      <c r="D1998" s="61">
        <v>17782</v>
      </c>
      <c r="E1998" s="139">
        <v>13531</v>
      </c>
      <c r="F1998" s="61">
        <v>3796</v>
      </c>
      <c r="G1998" s="63">
        <v>41745</v>
      </c>
      <c r="H1998" s="63">
        <v>41750</v>
      </c>
      <c r="I1998" s="60" t="s">
        <v>1107</v>
      </c>
      <c r="J1998" s="62">
        <v>352.75</v>
      </c>
      <c r="K1998" s="62">
        <v>49.39</v>
      </c>
      <c r="L1998" s="64">
        <v>402.14</v>
      </c>
      <c r="M1998" s="82" t="str">
        <f t="shared" si="159"/>
        <v>DS</v>
      </c>
      <c r="N1998" s="82" t="s">
        <v>971</v>
      </c>
      <c r="P1998" s="75">
        <f>VLOOKUP(F1998,[1]!REGTEaflewerdatum,4,0)</f>
        <v>0</v>
      </c>
      <c r="Q1998" s="91">
        <f t="shared" si="156"/>
        <v>41745</v>
      </c>
      <c r="T1998" s="94">
        <f t="shared" si="157"/>
        <v>41775</v>
      </c>
      <c r="U1998" s="80">
        <f t="shared" si="158"/>
        <v>30</v>
      </c>
      <c r="W1998" s="95">
        <f t="shared" si="160"/>
        <v>41784</v>
      </c>
    </row>
    <row r="1999" spans="1:23" x14ac:dyDescent="0.5">
      <c r="A1999" s="105">
        <v>1924502</v>
      </c>
      <c r="B1999" s="63">
        <v>41754</v>
      </c>
      <c r="C1999" s="60" t="s">
        <v>10</v>
      </c>
      <c r="D1999" s="61">
        <v>17775</v>
      </c>
      <c r="E1999" s="139">
        <v>13547</v>
      </c>
      <c r="F1999" s="61">
        <v>3792</v>
      </c>
      <c r="G1999" s="63">
        <v>41745</v>
      </c>
      <c r="H1999" s="63">
        <v>41745</v>
      </c>
      <c r="I1999" s="60" t="s">
        <v>1107</v>
      </c>
      <c r="J1999" s="62">
        <v>3656.6</v>
      </c>
      <c r="K1999" s="62">
        <v>511.95</v>
      </c>
      <c r="L1999" s="64">
        <v>4168.55</v>
      </c>
      <c r="M1999" s="82" t="str">
        <f t="shared" si="159"/>
        <v>DS</v>
      </c>
      <c r="N1999" s="82" t="s">
        <v>971</v>
      </c>
      <c r="P1999" s="75">
        <f>VLOOKUP(F1999,[1]!REGTEaflewerdatum,4,0)</f>
        <v>0</v>
      </c>
      <c r="Q1999" s="91">
        <f t="shared" si="156"/>
        <v>41745</v>
      </c>
      <c r="T1999" s="94">
        <f t="shared" si="157"/>
        <v>41775</v>
      </c>
      <c r="U1999" s="80">
        <f t="shared" si="158"/>
        <v>30</v>
      </c>
      <c r="W1999" s="95">
        <f t="shared" si="160"/>
        <v>41784</v>
      </c>
    </row>
    <row r="2000" spans="1:23" x14ac:dyDescent="0.5">
      <c r="A2000" s="105">
        <v>1924503</v>
      </c>
      <c r="B2000" s="63">
        <v>41754</v>
      </c>
      <c r="C2000" s="60" t="s">
        <v>10</v>
      </c>
      <c r="D2000" s="61">
        <v>17774</v>
      </c>
      <c r="E2000" s="139">
        <v>13549</v>
      </c>
      <c r="F2000" s="61">
        <v>3792</v>
      </c>
      <c r="G2000" s="63">
        <v>41745</v>
      </c>
      <c r="H2000" s="63">
        <v>41745</v>
      </c>
      <c r="I2000" s="60" t="s">
        <v>1107</v>
      </c>
      <c r="J2000" s="62">
        <v>1446.15</v>
      </c>
      <c r="K2000" s="62">
        <v>202.46</v>
      </c>
      <c r="L2000" s="64">
        <v>1648.61</v>
      </c>
      <c r="M2000" s="82" t="str">
        <f t="shared" si="159"/>
        <v>DS</v>
      </c>
      <c r="N2000" s="82" t="s">
        <v>971</v>
      </c>
      <c r="P2000" s="75">
        <f>VLOOKUP(F2000,[1]!REGTEaflewerdatum,4,0)</f>
        <v>0</v>
      </c>
      <c r="Q2000" s="91">
        <f t="shared" si="156"/>
        <v>41745</v>
      </c>
      <c r="T2000" s="94">
        <f t="shared" si="157"/>
        <v>41775</v>
      </c>
      <c r="U2000" s="80">
        <f t="shared" si="158"/>
        <v>30</v>
      </c>
      <c r="W2000" s="95">
        <f t="shared" si="160"/>
        <v>41784</v>
      </c>
    </row>
    <row r="2001" spans="1:23" x14ac:dyDescent="0.5">
      <c r="A2001" s="105">
        <v>1924504</v>
      </c>
      <c r="B2001" s="63">
        <v>41754</v>
      </c>
      <c r="C2001" s="60" t="s">
        <v>10</v>
      </c>
      <c r="D2001" s="61">
        <v>17777</v>
      </c>
      <c r="E2001" s="139">
        <v>13543</v>
      </c>
      <c r="F2001" s="61">
        <v>3792</v>
      </c>
      <c r="G2001" s="63">
        <v>41745</v>
      </c>
      <c r="H2001" s="63">
        <v>41745</v>
      </c>
      <c r="I2001" s="60" t="s">
        <v>1107</v>
      </c>
      <c r="J2001" s="62">
        <v>2490</v>
      </c>
      <c r="K2001" s="62">
        <v>348.6</v>
      </c>
      <c r="L2001" s="64">
        <v>2838.6</v>
      </c>
      <c r="M2001" s="82" t="str">
        <f t="shared" si="159"/>
        <v>DS</v>
      </c>
      <c r="N2001" s="82" t="s">
        <v>971</v>
      </c>
      <c r="P2001" s="75">
        <f>VLOOKUP(F2001,[1]!REGTEaflewerdatum,4,0)</f>
        <v>0</v>
      </c>
      <c r="Q2001" s="91">
        <f t="shared" si="156"/>
        <v>41745</v>
      </c>
      <c r="T2001" s="94">
        <f t="shared" si="157"/>
        <v>41775</v>
      </c>
      <c r="U2001" s="80">
        <f t="shared" si="158"/>
        <v>30</v>
      </c>
      <c r="W2001" s="95">
        <f t="shared" si="160"/>
        <v>41784</v>
      </c>
    </row>
    <row r="2002" spans="1:23" x14ac:dyDescent="0.5">
      <c r="A2002" s="105">
        <v>1924505</v>
      </c>
      <c r="B2002" s="63">
        <v>41754</v>
      </c>
      <c r="C2002" s="60" t="s">
        <v>10</v>
      </c>
      <c r="D2002" s="61">
        <v>17780</v>
      </c>
      <c r="E2002" s="139">
        <v>13537</v>
      </c>
      <c r="F2002" s="61">
        <v>3792</v>
      </c>
      <c r="G2002" s="63">
        <v>41745</v>
      </c>
      <c r="H2002" s="63">
        <v>41745</v>
      </c>
      <c r="I2002" s="60" t="s">
        <v>1107</v>
      </c>
      <c r="J2002" s="62">
        <v>1194.0999999999999</v>
      </c>
      <c r="K2002" s="62">
        <v>167.18</v>
      </c>
      <c r="L2002" s="64">
        <v>1361.28</v>
      </c>
      <c r="M2002" s="82" t="str">
        <f t="shared" si="159"/>
        <v>DS</v>
      </c>
      <c r="N2002" s="82" t="s">
        <v>971</v>
      </c>
      <c r="P2002" s="75">
        <f>VLOOKUP(F2002,[1]!REGTEaflewerdatum,4,0)</f>
        <v>0</v>
      </c>
      <c r="Q2002" s="91">
        <f t="shared" si="156"/>
        <v>41745</v>
      </c>
      <c r="T2002" s="94">
        <f t="shared" si="157"/>
        <v>41775</v>
      </c>
      <c r="U2002" s="80">
        <f t="shared" si="158"/>
        <v>30</v>
      </c>
      <c r="W2002" s="95">
        <f t="shared" si="160"/>
        <v>41784</v>
      </c>
    </row>
    <row r="2003" spans="1:23" x14ac:dyDescent="0.5">
      <c r="A2003" s="105">
        <v>1924506</v>
      </c>
      <c r="B2003" s="63">
        <v>41754</v>
      </c>
      <c r="C2003" s="60" t="s">
        <v>10</v>
      </c>
      <c r="D2003" s="61">
        <v>17776</v>
      </c>
      <c r="E2003" s="139">
        <v>13545</v>
      </c>
      <c r="F2003" s="61">
        <v>3792</v>
      </c>
      <c r="G2003" s="63">
        <v>41745</v>
      </c>
      <c r="H2003" s="63">
        <v>41745</v>
      </c>
      <c r="I2003" s="60" t="s">
        <v>1107</v>
      </c>
      <c r="J2003" s="62">
        <v>752.35</v>
      </c>
      <c r="K2003" s="62">
        <v>105.33</v>
      </c>
      <c r="L2003" s="64">
        <v>857.68</v>
      </c>
      <c r="M2003" s="82" t="str">
        <f t="shared" si="159"/>
        <v>DS</v>
      </c>
      <c r="N2003" s="82" t="s">
        <v>971</v>
      </c>
      <c r="P2003" s="75">
        <f>VLOOKUP(F2003,[1]!REGTEaflewerdatum,4,0)</f>
        <v>0</v>
      </c>
      <c r="Q2003" s="91">
        <f t="shared" si="156"/>
        <v>41745</v>
      </c>
      <c r="T2003" s="94">
        <f t="shared" si="157"/>
        <v>41775</v>
      </c>
      <c r="U2003" s="80">
        <f t="shared" si="158"/>
        <v>30</v>
      </c>
      <c r="W2003" s="95">
        <f t="shared" si="160"/>
        <v>41784</v>
      </c>
    </row>
    <row r="2004" spans="1:23" x14ac:dyDescent="0.5">
      <c r="A2004" s="105">
        <v>19938</v>
      </c>
      <c r="B2004" s="63">
        <v>41747</v>
      </c>
      <c r="C2004" s="60" t="s">
        <v>10</v>
      </c>
      <c r="D2004" s="61">
        <v>17790</v>
      </c>
      <c r="E2004" s="139">
        <v>13476</v>
      </c>
      <c r="F2004" s="61">
        <v>3797</v>
      </c>
      <c r="G2004" s="63">
        <v>41745</v>
      </c>
      <c r="H2004" s="63">
        <v>41744</v>
      </c>
      <c r="I2004" s="60" t="s">
        <v>1162</v>
      </c>
      <c r="J2004" s="62">
        <v>15039.5</v>
      </c>
      <c r="K2004" s="62">
        <v>2105.5300000000002</v>
      </c>
      <c r="L2004" s="64">
        <v>17145.03</v>
      </c>
      <c r="M2004" s="82" t="str">
        <f t="shared" si="159"/>
        <v>DS</v>
      </c>
      <c r="N2004" s="82" t="s">
        <v>971</v>
      </c>
      <c r="P2004" s="75">
        <f>VLOOKUP(F2004,[1]!REGTEaflewerdatum,4,0)</f>
        <v>0</v>
      </c>
      <c r="Q2004" s="91">
        <f t="shared" si="156"/>
        <v>41745</v>
      </c>
      <c r="T2004" s="94">
        <f t="shared" si="157"/>
        <v>41775</v>
      </c>
      <c r="U2004" s="80">
        <f t="shared" si="158"/>
        <v>30</v>
      </c>
      <c r="W2004" s="95">
        <f t="shared" si="160"/>
        <v>41777</v>
      </c>
    </row>
    <row r="2005" spans="1:23" x14ac:dyDescent="0.5">
      <c r="A2005" s="105">
        <v>19938</v>
      </c>
      <c r="B2005" s="63"/>
      <c r="C2005" s="60" t="s">
        <v>15</v>
      </c>
      <c r="D2005" s="61">
        <v>17807</v>
      </c>
      <c r="E2005" s="139">
        <v>13593</v>
      </c>
      <c r="F2005" s="61">
        <v>3797</v>
      </c>
      <c r="G2005" s="63">
        <v>41745</v>
      </c>
      <c r="H2005" s="63">
        <v>41744</v>
      </c>
      <c r="I2005" s="60" t="s">
        <v>1162</v>
      </c>
      <c r="J2005" s="62">
        <v>-53.69</v>
      </c>
      <c r="K2005" s="62">
        <v>-7.52</v>
      </c>
      <c r="L2005" s="64">
        <v>-61.21</v>
      </c>
      <c r="M2005" s="82" t="str">
        <f t="shared" si="159"/>
        <v>DS</v>
      </c>
      <c r="P2005" s="75">
        <f>VLOOKUP(F2005,[1]!REGTEaflewerdatum,4,0)</f>
        <v>0</v>
      </c>
      <c r="Q2005" s="91">
        <f t="shared" si="156"/>
        <v>41745</v>
      </c>
      <c r="T2005" s="94">
        <f t="shared" si="157"/>
        <v>41775</v>
      </c>
      <c r="U2005" s="80">
        <f t="shared" si="158"/>
        <v>30</v>
      </c>
      <c r="W2005" s="95">
        <f t="shared" si="160"/>
        <v>30</v>
      </c>
    </row>
    <row r="2006" spans="1:23" x14ac:dyDescent="0.5">
      <c r="A2006" s="105">
        <v>2265557</v>
      </c>
      <c r="B2006" s="63">
        <v>41754</v>
      </c>
      <c r="C2006" s="60" t="s">
        <v>10</v>
      </c>
      <c r="D2006" s="61">
        <v>17806</v>
      </c>
      <c r="E2006" s="139">
        <v>13386</v>
      </c>
      <c r="F2006" s="61">
        <v>3756</v>
      </c>
      <c r="G2006" s="63">
        <v>41745</v>
      </c>
      <c r="H2006" s="63">
        <v>41745</v>
      </c>
      <c r="I2006" s="60" t="s">
        <v>1194</v>
      </c>
      <c r="J2006" s="62">
        <v>4487.5</v>
      </c>
      <c r="K2006" s="62">
        <v>0</v>
      </c>
      <c r="L2006" s="64">
        <v>4487.5</v>
      </c>
      <c r="M2006" s="82" t="str">
        <f t="shared" si="159"/>
        <v>DS</v>
      </c>
      <c r="N2006" s="82" t="s">
        <v>971</v>
      </c>
      <c r="P2006" s="75">
        <f>VLOOKUP(F2006,[1]!REGTEaflewerdatum,4,0)</f>
        <v>41739</v>
      </c>
      <c r="Q2006" s="91">
        <f t="shared" si="156"/>
        <v>41745</v>
      </c>
      <c r="T2006" s="94">
        <f t="shared" si="157"/>
        <v>41775</v>
      </c>
      <c r="U2006" s="80">
        <f t="shared" si="158"/>
        <v>30</v>
      </c>
      <c r="W2006" s="95">
        <f t="shared" si="160"/>
        <v>41784</v>
      </c>
    </row>
    <row r="2007" spans="1:23" x14ac:dyDescent="0.5">
      <c r="A2007" s="105">
        <v>2265582</v>
      </c>
      <c r="B2007" s="63">
        <v>41754</v>
      </c>
      <c r="C2007" s="60" t="s">
        <v>10</v>
      </c>
      <c r="D2007" s="61">
        <v>17802</v>
      </c>
      <c r="E2007" s="139">
        <v>13391</v>
      </c>
      <c r="F2007" s="61">
        <v>3757</v>
      </c>
      <c r="G2007" s="63">
        <v>41745</v>
      </c>
      <c r="H2007" s="63">
        <v>41745</v>
      </c>
      <c r="I2007" s="60" t="s">
        <v>1194</v>
      </c>
      <c r="J2007" s="62">
        <v>4237.6000000000004</v>
      </c>
      <c r="K2007" s="62">
        <v>593.27</v>
      </c>
      <c r="L2007" s="64">
        <v>4830.87</v>
      </c>
      <c r="M2007" s="82" t="str">
        <f t="shared" si="159"/>
        <v>DS</v>
      </c>
      <c r="N2007" s="82" t="s">
        <v>971</v>
      </c>
      <c r="P2007" s="75">
        <f>VLOOKUP(F2007,[1]!REGTEaflewerdatum,4,0)</f>
        <v>41739</v>
      </c>
      <c r="Q2007" s="91">
        <f t="shared" si="156"/>
        <v>41745</v>
      </c>
      <c r="T2007" s="94">
        <f t="shared" si="157"/>
        <v>41775</v>
      </c>
      <c r="U2007" s="80">
        <f t="shared" si="158"/>
        <v>30</v>
      </c>
      <c r="W2007" s="95">
        <f t="shared" si="160"/>
        <v>41784</v>
      </c>
    </row>
    <row r="2008" spans="1:23" x14ac:dyDescent="0.5">
      <c r="A2008" s="105">
        <v>2265582</v>
      </c>
      <c r="B2008" s="63"/>
      <c r="C2008" s="60" t="s">
        <v>15</v>
      </c>
      <c r="D2008" s="61">
        <v>17803</v>
      </c>
      <c r="E2008" s="139">
        <v>13591</v>
      </c>
      <c r="F2008" s="61">
        <v>3757</v>
      </c>
      <c r="G2008" s="63">
        <v>41745</v>
      </c>
      <c r="H2008" s="63">
        <v>41745</v>
      </c>
      <c r="I2008" s="60" t="s">
        <v>1194</v>
      </c>
      <c r="J2008" s="62">
        <v>-60</v>
      </c>
      <c r="K2008" s="62">
        <v>-8.4</v>
      </c>
      <c r="L2008" s="64">
        <v>-68.400000000000006</v>
      </c>
      <c r="M2008" s="82" t="str">
        <f t="shared" si="159"/>
        <v>DS</v>
      </c>
      <c r="P2008" s="75">
        <f>VLOOKUP(F2008,[1]!REGTEaflewerdatum,4,0)</f>
        <v>41739</v>
      </c>
      <c r="Q2008" s="91">
        <f t="shared" si="156"/>
        <v>41745</v>
      </c>
      <c r="T2008" s="94">
        <f t="shared" si="157"/>
        <v>41775</v>
      </c>
      <c r="U2008" s="80">
        <f t="shared" si="158"/>
        <v>30</v>
      </c>
      <c r="W2008" s="95">
        <f t="shared" si="160"/>
        <v>30</v>
      </c>
    </row>
    <row r="2009" spans="1:23" x14ac:dyDescent="0.5">
      <c r="A2009" s="105">
        <v>2265583</v>
      </c>
      <c r="B2009" s="63">
        <v>41754</v>
      </c>
      <c r="C2009" s="60" t="s">
        <v>10</v>
      </c>
      <c r="D2009" s="61">
        <v>17804</v>
      </c>
      <c r="E2009" s="139">
        <v>13392</v>
      </c>
      <c r="F2009" s="61">
        <v>3758</v>
      </c>
      <c r="G2009" s="63">
        <v>41745</v>
      </c>
      <c r="H2009" s="63">
        <v>41745</v>
      </c>
      <c r="I2009" s="60" t="s">
        <v>1194</v>
      </c>
      <c r="J2009" s="62">
        <v>6453.23</v>
      </c>
      <c r="K2009" s="62">
        <v>903.43</v>
      </c>
      <c r="L2009" s="64">
        <v>7356.66</v>
      </c>
      <c r="M2009" s="82" t="str">
        <f t="shared" si="159"/>
        <v>DS</v>
      </c>
      <c r="N2009" s="82" t="s">
        <v>971</v>
      </c>
      <c r="P2009" s="75">
        <f>VLOOKUP(F2009,[1]!REGTEaflewerdatum,4,0)</f>
        <v>41739</v>
      </c>
      <c r="Q2009" s="91">
        <f t="shared" si="156"/>
        <v>41745</v>
      </c>
      <c r="T2009" s="94">
        <f t="shared" si="157"/>
        <v>41775</v>
      </c>
      <c r="U2009" s="80">
        <f t="shared" si="158"/>
        <v>30</v>
      </c>
      <c r="W2009" s="95">
        <f t="shared" si="160"/>
        <v>41784</v>
      </c>
    </row>
    <row r="2010" spans="1:23" x14ac:dyDescent="0.5">
      <c r="A2010" s="105">
        <v>2265583</v>
      </c>
      <c r="B2010" s="63"/>
      <c r="C2010" s="60" t="s">
        <v>15</v>
      </c>
      <c r="D2010" s="61">
        <v>17805</v>
      </c>
      <c r="E2010" s="139">
        <v>13592</v>
      </c>
      <c r="F2010" s="61">
        <v>3758</v>
      </c>
      <c r="G2010" s="63">
        <v>41745</v>
      </c>
      <c r="H2010" s="63">
        <v>41745</v>
      </c>
      <c r="I2010" s="60" t="s">
        <v>1194</v>
      </c>
      <c r="J2010" s="62">
        <v>-171.63</v>
      </c>
      <c r="K2010" s="62">
        <v>-24.03</v>
      </c>
      <c r="L2010" s="64">
        <v>-195.66</v>
      </c>
      <c r="M2010" s="82" t="str">
        <f t="shared" si="159"/>
        <v>DS</v>
      </c>
      <c r="P2010" s="75">
        <f>VLOOKUP(F2010,[1]!REGTEaflewerdatum,4,0)</f>
        <v>41739</v>
      </c>
      <c r="Q2010" s="91">
        <f t="shared" si="156"/>
        <v>41745</v>
      </c>
      <c r="T2010" s="94">
        <f t="shared" si="157"/>
        <v>41775</v>
      </c>
      <c r="U2010" s="80">
        <f t="shared" si="158"/>
        <v>30</v>
      </c>
      <c r="W2010" s="95">
        <f t="shared" si="160"/>
        <v>30</v>
      </c>
    </row>
    <row r="2011" spans="1:23" x14ac:dyDescent="0.5">
      <c r="A2011" s="105">
        <v>27419</v>
      </c>
      <c r="B2011" s="63">
        <v>41754</v>
      </c>
      <c r="C2011" s="60" t="s">
        <v>10</v>
      </c>
      <c r="D2011" s="61">
        <v>17795</v>
      </c>
      <c r="E2011" s="139">
        <v>13575</v>
      </c>
      <c r="F2011" s="61">
        <v>3800</v>
      </c>
      <c r="G2011" s="63">
        <v>41745</v>
      </c>
      <c r="H2011" s="63">
        <v>41745</v>
      </c>
      <c r="I2011" s="60" t="s">
        <v>1177</v>
      </c>
      <c r="J2011" s="62">
        <v>25702.53</v>
      </c>
      <c r="K2011" s="62">
        <v>3598.35</v>
      </c>
      <c r="L2011" s="64">
        <v>29300.880000000001</v>
      </c>
      <c r="M2011" s="82" t="str">
        <f t="shared" si="159"/>
        <v>DS</v>
      </c>
      <c r="N2011" s="82" t="s">
        <v>971</v>
      </c>
      <c r="P2011" s="75">
        <f>VLOOKUP(F2011,[1]!REGTEaflewerdatum,4,0)</f>
        <v>0</v>
      </c>
      <c r="Q2011" s="91">
        <f t="shared" si="156"/>
        <v>41745</v>
      </c>
      <c r="T2011" s="94">
        <f t="shared" si="157"/>
        <v>41775</v>
      </c>
      <c r="U2011" s="80">
        <f t="shared" si="158"/>
        <v>30</v>
      </c>
      <c r="W2011" s="95">
        <f t="shared" si="160"/>
        <v>41784</v>
      </c>
    </row>
    <row r="2012" spans="1:23" x14ac:dyDescent="0.5">
      <c r="A2012" s="105">
        <v>73340</v>
      </c>
      <c r="B2012" s="63">
        <v>41754</v>
      </c>
      <c r="C2012" s="60" t="s">
        <v>10</v>
      </c>
      <c r="D2012" s="61">
        <v>17796</v>
      </c>
      <c r="E2012" s="139"/>
      <c r="F2012" s="61">
        <v>3706</v>
      </c>
      <c r="G2012" s="63">
        <v>41745</v>
      </c>
      <c r="H2012" s="63">
        <v>41745</v>
      </c>
      <c r="I2012" s="60" t="s">
        <v>1116</v>
      </c>
      <c r="J2012" s="62">
        <v>456</v>
      </c>
      <c r="K2012" s="62">
        <v>12.77</v>
      </c>
      <c r="L2012" s="64">
        <v>468.77</v>
      </c>
      <c r="M2012" s="82" t="str">
        <f t="shared" si="159"/>
        <v>DS</v>
      </c>
      <c r="N2012" s="82" t="s">
        <v>971</v>
      </c>
      <c r="P2012" s="75">
        <f>VLOOKUP(F2012,[1]!REGTEaflewerdatum,4,0)</f>
        <v>0</v>
      </c>
      <c r="Q2012" s="91">
        <f t="shared" si="156"/>
        <v>41745</v>
      </c>
      <c r="T2012" s="94">
        <f t="shared" si="157"/>
        <v>41775</v>
      </c>
      <c r="U2012" s="80">
        <f t="shared" si="158"/>
        <v>30</v>
      </c>
      <c r="W2012" s="95">
        <f t="shared" si="160"/>
        <v>41784</v>
      </c>
    </row>
    <row r="2013" spans="1:23" x14ac:dyDescent="0.5">
      <c r="A2013" s="105">
        <v>91071160</v>
      </c>
      <c r="B2013" s="63">
        <v>41754</v>
      </c>
      <c r="C2013" s="60" t="s">
        <v>10</v>
      </c>
      <c r="D2013" s="61">
        <v>17800</v>
      </c>
      <c r="E2013" s="139">
        <v>13418</v>
      </c>
      <c r="F2013" s="61">
        <v>3773</v>
      </c>
      <c r="G2013" s="63">
        <v>41745</v>
      </c>
      <c r="H2013" s="63">
        <v>41745</v>
      </c>
      <c r="I2013" s="60" t="s">
        <v>1330</v>
      </c>
      <c r="J2013" s="62">
        <v>14195.97</v>
      </c>
      <c r="K2013" s="62">
        <v>1987.44</v>
      </c>
      <c r="L2013" s="64">
        <v>16183.41</v>
      </c>
      <c r="M2013" s="82" t="str">
        <f t="shared" si="159"/>
        <v>DS</v>
      </c>
      <c r="N2013" s="82" t="s">
        <v>971</v>
      </c>
      <c r="P2013" s="75">
        <f>VLOOKUP(F2013,[1]!REGTEaflewerdatum,4,0)</f>
        <v>0</v>
      </c>
      <c r="Q2013" s="91">
        <f t="shared" si="156"/>
        <v>41745</v>
      </c>
      <c r="T2013" s="94">
        <f t="shared" si="157"/>
        <v>41775</v>
      </c>
      <c r="U2013" s="80">
        <f t="shared" si="158"/>
        <v>30</v>
      </c>
      <c r="W2013" s="95">
        <f t="shared" si="160"/>
        <v>41784</v>
      </c>
    </row>
    <row r="2014" spans="1:23" x14ac:dyDescent="0.5">
      <c r="A2014" s="105">
        <v>91071160</v>
      </c>
      <c r="B2014" s="63"/>
      <c r="C2014" s="60" t="s">
        <v>15</v>
      </c>
      <c r="D2014" s="61">
        <v>17801</v>
      </c>
      <c r="E2014" s="139">
        <v>13590</v>
      </c>
      <c r="F2014" s="61">
        <v>3773</v>
      </c>
      <c r="G2014" s="63">
        <v>41745</v>
      </c>
      <c r="H2014" s="63">
        <v>41745</v>
      </c>
      <c r="I2014" s="60" t="s">
        <v>1330</v>
      </c>
      <c r="J2014" s="62">
        <v>-283.02999999999997</v>
      </c>
      <c r="K2014" s="62">
        <v>-39.619999999999997</v>
      </c>
      <c r="L2014" s="64">
        <v>-322.64999999999998</v>
      </c>
      <c r="M2014" s="82" t="str">
        <f t="shared" si="159"/>
        <v>DS</v>
      </c>
      <c r="P2014" s="75">
        <f>VLOOKUP(F2014,[1]!REGTEaflewerdatum,4,0)</f>
        <v>0</v>
      </c>
      <c r="Q2014" s="91">
        <f t="shared" si="156"/>
        <v>41745</v>
      </c>
      <c r="T2014" s="94">
        <f t="shared" si="157"/>
        <v>41775</v>
      </c>
      <c r="U2014" s="80">
        <f t="shared" si="158"/>
        <v>30</v>
      </c>
      <c r="W2014" s="95">
        <f t="shared" si="160"/>
        <v>30</v>
      </c>
    </row>
    <row r="2015" spans="1:23" x14ac:dyDescent="0.5">
      <c r="A2015" s="105">
        <v>9676136</v>
      </c>
      <c r="B2015" s="63">
        <v>41747</v>
      </c>
      <c r="C2015" s="60" t="s">
        <v>10</v>
      </c>
      <c r="D2015" s="61">
        <v>17791</v>
      </c>
      <c r="E2015" s="139">
        <v>13587</v>
      </c>
      <c r="F2015" s="61">
        <v>3705</v>
      </c>
      <c r="G2015" s="63">
        <v>41745</v>
      </c>
      <c r="H2015" s="63">
        <v>41745</v>
      </c>
      <c r="I2015" s="60" t="s">
        <v>1109</v>
      </c>
      <c r="J2015" s="62">
        <v>275.16000000000003</v>
      </c>
      <c r="K2015" s="62">
        <v>19.5</v>
      </c>
      <c r="L2015" s="64">
        <v>294.66000000000003</v>
      </c>
      <c r="M2015" s="82" t="str">
        <f t="shared" si="159"/>
        <v>DS</v>
      </c>
      <c r="N2015" s="82" t="s">
        <v>971</v>
      </c>
      <c r="P2015" s="75">
        <f>VLOOKUP(F2015,[1]!REGTEaflewerdatum,4,0)</f>
        <v>0</v>
      </c>
      <c r="Q2015" s="91">
        <f t="shared" si="156"/>
        <v>41745</v>
      </c>
      <c r="T2015" s="94">
        <f t="shared" si="157"/>
        <v>41775</v>
      </c>
      <c r="U2015" s="80">
        <f t="shared" si="158"/>
        <v>30</v>
      </c>
      <c r="W2015" s="95">
        <f t="shared" si="160"/>
        <v>41777</v>
      </c>
    </row>
    <row r="2016" spans="1:23" hidden="1" x14ac:dyDescent="0.5">
      <c r="A2016" s="105" t="s">
        <v>1331</v>
      </c>
      <c r="B2016" s="63"/>
      <c r="C2016" s="60" t="s">
        <v>10</v>
      </c>
      <c r="D2016" s="61">
        <v>17813</v>
      </c>
      <c r="E2016" s="139">
        <v>13596</v>
      </c>
      <c r="F2016" s="61">
        <v>3802</v>
      </c>
      <c r="G2016" s="63">
        <v>41745</v>
      </c>
      <c r="H2016" s="63">
        <v>41745</v>
      </c>
      <c r="I2016" s="60" t="s">
        <v>1118</v>
      </c>
      <c r="J2016" s="62">
        <v>10183.4</v>
      </c>
      <c r="K2016" s="62">
        <v>0</v>
      </c>
      <c r="L2016" s="64">
        <v>10183.4</v>
      </c>
      <c r="M2016" s="82" t="str">
        <f t="shared" si="159"/>
        <v>DI</v>
      </c>
      <c r="N2016" s="82" t="s">
        <v>971</v>
      </c>
      <c r="P2016" s="75">
        <f>VLOOKUP(F2016,[1]!REGTEaflewerdatum,4,0)</f>
        <v>0</v>
      </c>
      <c r="Q2016" s="91">
        <f t="shared" si="156"/>
        <v>41745</v>
      </c>
      <c r="R2016" s="92" t="s">
        <v>327</v>
      </c>
      <c r="S2016" s="93">
        <v>41772</v>
      </c>
      <c r="T2016" s="94">
        <f t="shared" si="157"/>
        <v>41775</v>
      </c>
      <c r="U2016" s="80">
        <f t="shared" si="158"/>
        <v>30</v>
      </c>
      <c r="W2016" s="95">
        <f t="shared" si="160"/>
        <v>30</v>
      </c>
    </row>
    <row r="2017" spans="1:23" hidden="1" x14ac:dyDescent="0.5">
      <c r="A2017" s="105" t="s">
        <v>1332</v>
      </c>
      <c r="B2017" s="63"/>
      <c r="C2017" s="60" t="s">
        <v>10</v>
      </c>
      <c r="D2017" s="61">
        <v>17794</v>
      </c>
      <c r="E2017" s="139">
        <v>13581</v>
      </c>
      <c r="F2017" s="61">
        <v>3822</v>
      </c>
      <c r="G2017" s="63">
        <v>41745</v>
      </c>
      <c r="H2017" s="63">
        <v>41745</v>
      </c>
      <c r="I2017" s="60" t="s">
        <v>1123</v>
      </c>
      <c r="J2017" s="62">
        <v>3145</v>
      </c>
      <c r="K2017" s="62">
        <v>0</v>
      </c>
      <c r="L2017" s="64">
        <v>3145</v>
      </c>
      <c r="M2017" s="82" t="str">
        <f t="shared" si="159"/>
        <v>DI</v>
      </c>
      <c r="N2017" s="82" t="s">
        <v>971</v>
      </c>
      <c r="P2017" s="75">
        <f>VLOOKUP(F2017,[1]!REGTEaflewerdatum,4,0)</f>
        <v>0</v>
      </c>
      <c r="Q2017" s="91">
        <f t="shared" si="156"/>
        <v>41745</v>
      </c>
      <c r="R2017" s="92" t="s">
        <v>329</v>
      </c>
      <c r="S2017" s="93">
        <f>G2017</f>
        <v>41745</v>
      </c>
      <c r="T2017" s="94">
        <f t="shared" si="157"/>
        <v>41746</v>
      </c>
      <c r="U2017" s="80">
        <f t="shared" si="158"/>
        <v>1</v>
      </c>
      <c r="W2017" s="95">
        <f t="shared" si="160"/>
        <v>1</v>
      </c>
    </row>
    <row r="2018" spans="1:23" x14ac:dyDescent="0.5">
      <c r="A2018" s="105" t="s">
        <v>555</v>
      </c>
      <c r="B2018" s="140"/>
      <c r="C2018" s="60" t="s">
        <v>15</v>
      </c>
      <c r="D2018" s="61">
        <v>17785</v>
      </c>
      <c r="E2018" s="139">
        <v>13567</v>
      </c>
      <c r="F2018" s="61">
        <v>825870</v>
      </c>
      <c r="G2018" s="63">
        <v>41746</v>
      </c>
      <c r="H2018" s="63">
        <v>41746</v>
      </c>
      <c r="I2018" s="60" t="s">
        <v>1107</v>
      </c>
      <c r="J2018" s="62">
        <v>-1800</v>
      </c>
      <c r="K2018" s="62">
        <v>-252</v>
      </c>
      <c r="L2018" s="64">
        <v>-2052</v>
      </c>
      <c r="M2018" s="82" t="str">
        <f t="shared" si="159"/>
        <v>DS</v>
      </c>
      <c r="P2018" s="75" t="e">
        <f>VLOOKUP(F2018,[1]!REGTEaflewerdatum,4,0)</f>
        <v>#N/A</v>
      </c>
      <c r="Q2018" s="91" t="e">
        <f t="shared" si="156"/>
        <v>#N/A</v>
      </c>
      <c r="T2018" s="94">
        <f t="shared" si="157"/>
        <v>41776</v>
      </c>
      <c r="U2018" s="80">
        <f t="shared" si="158"/>
        <v>30</v>
      </c>
      <c r="W2018" s="95">
        <f t="shared" si="160"/>
        <v>30</v>
      </c>
    </row>
    <row r="2019" spans="1:23" x14ac:dyDescent="0.5">
      <c r="A2019" s="105" t="s">
        <v>557</v>
      </c>
      <c r="B2019" s="63">
        <v>41747</v>
      </c>
      <c r="C2019" s="60" t="s">
        <v>10</v>
      </c>
      <c r="D2019" s="61">
        <v>17798</v>
      </c>
      <c r="E2019" s="139">
        <v>13584</v>
      </c>
      <c r="F2019" s="61">
        <v>3791</v>
      </c>
      <c r="G2019" s="63">
        <v>41746</v>
      </c>
      <c r="H2019" s="63">
        <v>41746</v>
      </c>
      <c r="I2019" s="60" t="s">
        <v>1161</v>
      </c>
      <c r="J2019" s="62">
        <v>13740.9</v>
      </c>
      <c r="K2019" s="62">
        <v>1313.76</v>
      </c>
      <c r="L2019" s="64">
        <v>15054.66</v>
      </c>
      <c r="M2019" s="82" t="str">
        <f t="shared" si="159"/>
        <v>DS</v>
      </c>
      <c r="N2019" s="82" t="s">
        <v>971</v>
      </c>
      <c r="P2019" s="75">
        <f>VLOOKUP(F2019,[1]!REGTEaflewerdatum,4,0)</f>
        <v>0</v>
      </c>
      <c r="Q2019" s="91">
        <f t="shared" si="156"/>
        <v>41746</v>
      </c>
      <c r="T2019" s="94">
        <f t="shared" si="157"/>
        <v>41776</v>
      </c>
      <c r="U2019" s="80">
        <f t="shared" si="158"/>
        <v>30</v>
      </c>
      <c r="W2019" s="95">
        <f t="shared" si="160"/>
        <v>41777</v>
      </c>
    </row>
    <row r="2020" spans="1:23" x14ac:dyDescent="0.5">
      <c r="A2020" s="105">
        <v>11935612</v>
      </c>
      <c r="B2020" s="63">
        <v>41754</v>
      </c>
      <c r="C2020" s="60" t="s">
        <v>10</v>
      </c>
      <c r="D2020" s="61">
        <v>17808</v>
      </c>
      <c r="E2020" s="139">
        <v>13524</v>
      </c>
      <c r="F2020" s="61">
        <v>3808</v>
      </c>
      <c r="G2020" s="63">
        <v>41746</v>
      </c>
      <c r="H2020" s="63">
        <v>41745</v>
      </c>
      <c r="I2020" s="60" t="s">
        <v>1113</v>
      </c>
      <c r="J2020" s="62">
        <v>4800.9399999999996</v>
      </c>
      <c r="K2020" s="62">
        <v>240.41</v>
      </c>
      <c r="L2020" s="64">
        <v>5041.3500000000004</v>
      </c>
      <c r="M2020" s="82" t="str">
        <f t="shared" si="159"/>
        <v>DS</v>
      </c>
      <c r="N2020" s="82" t="s">
        <v>971</v>
      </c>
      <c r="P2020" s="75">
        <f>VLOOKUP(F2020,[1]!REGTEaflewerdatum,4,0)</f>
        <v>0</v>
      </c>
      <c r="Q2020" s="91">
        <f t="shared" si="156"/>
        <v>41746</v>
      </c>
      <c r="T2020" s="94">
        <f t="shared" si="157"/>
        <v>41776</v>
      </c>
      <c r="U2020" s="80">
        <f t="shared" si="158"/>
        <v>30</v>
      </c>
      <c r="W2020" s="95">
        <f t="shared" si="160"/>
        <v>41784</v>
      </c>
    </row>
    <row r="2021" spans="1:23" hidden="1" x14ac:dyDescent="0.5">
      <c r="A2021" s="105">
        <v>123239</v>
      </c>
      <c r="B2021" s="63"/>
      <c r="C2021" s="60" t="s">
        <v>10</v>
      </c>
      <c r="D2021" s="61">
        <v>17818</v>
      </c>
      <c r="E2021" s="139">
        <v>13594</v>
      </c>
      <c r="F2021" s="61">
        <v>3825</v>
      </c>
      <c r="G2021" s="63">
        <v>41746</v>
      </c>
      <c r="H2021" s="63">
        <v>41746</v>
      </c>
      <c r="I2021" s="60" t="s">
        <v>1333</v>
      </c>
      <c r="J2021" s="62">
        <v>3603</v>
      </c>
      <c r="K2021" s="62">
        <v>504.88</v>
      </c>
      <c r="L2021" s="64">
        <v>4107.88</v>
      </c>
      <c r="M2021" s="82" t="str">
        <f t="shared" si="159"/>
        <v>DI</v>
      </c>
      <c r="N2021" s="82" t="s">
        <v>971</v>
      </c>
      <c r="P2021" s="75">
        <f>VLOOKUP(F2021,[1]!REGTEaflewerdatum,4,0)</f>
        <v>0</v>
      </c>
      <c r="Q2021" s="91">
        <f t="shared" si="156"/>
        <v>41746</v>
      </c>
      <c r="R2021" s="92" t="s">
        <v>327</v>
      </c>
      <c r="S2021" s="93">
        <v>41746</v>
      </c>
      <c r="T2021" s="94">
        <f t="shared" si="157"/>
        <v>41747</v>
      </c>
      <c r="U2021" s="80">
        <f t="shared" si="158"/>
        <v>1</v>
      </c>
      <c r="W2021" s="95">
        <f t="shared" si="160"/>
        <v>1</v>
      </c>
    </row>
    <row r="2022" spans="1:23" x14ac:dyDescent="0.5">
      <c r="A2022" s="105">
        <v>509887</v>
      </c>
      <c r="B2022" s="63">
        <v>41754</v>
      </c>
      <c r="C2022" s="60" t="s">
        <v>10</v>
      </c>
      <c r="D2022" s="61">
        <v>17817</v>
      </c>
      <c r="E2022" s="139">
        <v>13606</v>
      </c>
      <c r="F2022" s="61">
        <v>3813</v>
      </c>
      <c r="G2022" s="63">
        <v>41746</v>
      </c>
      <c r="H2022" s="63">
        <v>41745</v>
      </c>
      <c r="I2022" s="60" t="s">
        <v>22</v>
      </c>
      <c r="J2022" s="62">
        <v>10089</v>
      </c>
      <c r="K2022" s="62">
        <v>1287.8599999999999</v>
      </c>
      <c r="L2022" s="64">
        <v>11376.86</v>
      </c>
      <c r="M2022" s="82" t="str">
        <f t="shared" si="159"/>
        <v>DS</v>
      </c>
      <c r="N2022" s="82" t="s">
        <v>971</v>
      </c>
      <c r="P2022" s="75">
        <f>VLOOKUP(F2022,[1]!REGTEaflewerdatum,4,0)</f>
        <v>0</v>
      </c>
      <c r="Q2022" s="91">
        <f t="shared" si="156"/>
        <v>41746</v>
      </c>
      <c r="T2022" s="94">
        <f t="shared" si="157"/>
        <v>41776</v>
      </c>
      <c r="U2022" s="80">
        <f t="shared" si="158"/>
        <v>30</v>
      </c>
      <c r="W2022" s="95">
        <f t="shared" si="160"/>
        <v>41784</v>
      </c>
    </row>
    <row r="2023" spans="1:23" x14ac:dyDescent="0.5">
      <c r="A2023" s="105">
        <v>73429</v>
      </c>
      <c r="B2023" s="63">
        <v>41761</v>
      </c>
      <c r="C2023" s="60" t="s">
        <v>10</v>
      </c>
      <c r="D2023" s="61">
        <v>17797</v>
      </c>
      <c r="E2023" s="139"/>
      <c r="F2023" s="61">
        <v>3706</v>
      </c>
      <c r="G2023" s="63">
        <v>41746</v>
      </c>
      <c r="H2023" s="63">
        <v>41746</v>
      </c>
      <c r="I2023" s="60" t="s">
        <v>1116</v>
      </c>
      <c r="J2023" s="62">
        <v>364.8</v>
      </c>
      <c r="K2023" s="62">
        <v>12.77</v>
      </c>
      <c r="L2023" s="64">
        <v>377.57</v>
      </c>
      <c r="M2023" s="82" t="str">
        <f t="shared" si="159"/>
        <v>DS</v>
      </c>
      <c r="N2023" s="82" t="s">
        <v>971</v>
      </c>
      <c r="P2023" s="75">
        <f>VLOOKUP(F2023,[1]!REGTEaflewerdatum,4,0)</f>
        <v>0</v>
      </c>
      <c r="Q2023" s="91">
        <f t="shared" si="156"/>
        <v>41746</v>
      </c>
      <c r="T2023" s="94">
        <f t="shared" si="157"/>
        <v>41776</v>
      </c>
      <c r="U2023" s="80">
        <f t="shared" si="158"/>
        <v>30</v>
      </c>
      <c r="W2023" s="95">
        <f t="shared" si="160"/>
        <v>41791</v>
      </c>
    </row>
    <row r="2024" spans="1:23" x14ac:dyDescent="0.5">
      <c r="A2024" s="105">
        <v>8170521051</v>
      </c>
      <c r="B2024" s="63">
        <v>41754</v>
      </c>
      <c r="C2024" s="60" t="s">
        <v>10</v>
      </c>
      <c r="D2024" s="61">
        <v>17809</v>
      </c>
      <c r="E2024" s="139">
        <v>13523</v>
      </c>
      <c r="F2024" s="61">
        <v>3807</v>
      </c>
      <c r="G2024" s="63">
        <v>41746</v>
      </c>
      <c r="H2024" s="63">
        <v>41745</v>
      </c>
      <c r="I2024" s="60" t="s">
        <v>26</v>
      </c>
      <c r="J2024" s="62">
        <v>6330.92</v>
      </c>
      <c r="K2024" s="62">
        <v>618.20000000000005</v>
      </c>
      <c r="L2024" s="64">
        <v>6949.12</v>
      </c>
      <c r="M2024" s="82" t="str">
        <f t="shared" si="159"/>
        <v>DS</v>
      </c>
      <c r="N2024" s="82" t="s">
        <v>971</v>
      </c>
      <c r="P2024" s="75">
        <f>VLOOKUP(F2024,[1]!REGTEaflewerdatum,4,0)</f>
        <v>0</v>
      </c>
      <c r="Q2024" s="91">
        <f t="shared" si="156"/>
        <v>41746</v>
      </c>
      <c r="T2024" s="94">
        <f t="shared" si="157"/>
        <v>41776</v>
      </c>
      <c r="U2024" s="80">
        <f t="shared" si="158"/>
        <v>30</v>
      </c>
      <c r="W2024" s="95">
        <f t="shared" si="160"/>
        <v>41784</v>
      </c>
    </row>
    <row r="2025" spans="1:23" x14ac:dyDescent="0.5">
      <c r="A2025" s="105">
        <v>8170521051</v>
      </c>
      <c r="B2025" s="63"/>
      <c r="C2025" s="60" t="s">
        <v>15</v>
      </c>
      <c r="D2025" s="61">
        <v>17819</v>
      </c>
      <c r="E2025" s="139">
        <v>13611</v>
      </c>
      <c r="F2025" s="61">
        <v>3807</v>
      </c>
      <c r="G2025" s="63">
        <v>41746</v>
      </c>
      <c r="H2025" s="63">
        <v>41745</v>
      </c>
      <c r="I2025" s="60" t="s">
        <v>26</v>
      </c>
      <c r="J2025" s="62">
        <v>-46.98</v>
      </c>
      <c r="K2025" s="62">
        <v>-6.58</v>
      </c>
      <c r="L2025" s="64">
        <v>-53.56</v>
      </c>
      <c r="M2025" s="82" t="str">
        <f t="shared" si="159"/>
        <v>DS</v>
      </c>
      <c r="P2025" s="75">
        <f>VLOOKUP(F2025,[1]!REGTEaflewerdatum,4,0)</f>
        <v>0</v>
      </c>
      <c r="Q2025" s="91">
        <f t="shared" si="156"/>
        <v>41746</v>
      </c>
      <c r="T2025" s="94">
        <f t="shared" si="157"/>
        <v>41776</v>
      </c>
      <c r="U2025" s="80">
        <f t="shared" si="158"/>
        <v>30</v>
      </c>
      <c r="W2025" s="95">
        <f t="shared" si="160"/>
        <v>30</v>
      </c>
    </row>
    <row r="2026" spans="1:23" x14ac:dyDescent="0.5">
      <c r="A2026" s="105">
        <v>9695007</v>
      </c>
      <c r="B2026" s="63">
        <v>41747</v>
      </c>
      <c r="C2026" s="60" t="s">
        <v>10</v>
      </c>
      <c r="D2026" s="61">
        <v>17792</v>
      </c>
      <c r="E2026" s="139">
        <v>13529</v>
      </c>
      <c r="F2026" s="61">
        <v>3705</v>
      </c>
      <c r="G2026" s="63">
        <v>41746</v>
      </c>
      <c r="H2026" s="63">
        <v>41746</v>
      </c>
      <c r="I2026" s="60" t="s">
        <v>1109</v>
      </c>
      <c r="J2026" s="62">
        <v>183.44</v>
      </c>
      <c r="K2026" s="62">
        <v>13</v>
      </c>
      <c r="L2026" s="64">
        <v>196.44</v>
      </c>
      <c r="M2026" s="82" t="str">
        <f t="shared" si="159"/>
        <v>DS</v>
      </c>
      <c r="N2026" s="82" t="s">
        <v>971</v>
      </c>
      <c r="P2026" s="75">
        <f>VLOOKUP(F2026,[1]!REGTEaflewerdatum,4,0)</f>
        <v>0</v>
      </c>
      <c r="Q2026" s="91">
        <f t="shared" si="156"/>
        <v>41746</v>
      </c>
      <c r="T2026" s="94">
        <f t="shared" si="157"/>
        <v>41776</v>
      </c>
      <c r="U2026" s="80">
        <f t="shared" si="158"/>
        <v>30</v>
      </c>
      <c r="W2026" s="95">
        <f t="shared" si="160"/>
        <v>41777</v>
      </c>
    </row>
    <row r="2027" spans="1:23" hidden="1" x14ac:dyDescent="0.5">
      <c r="A2027" s="105" t="s">
        <v>1334</v>
      </c>
      <c r="B2027" s="63"/>
      <c r="C2027" s="60" t="s">
        <v>10</v>
      </c>
      <c r="D2027" s="61">
        <v>17793</v>
      </c>
      <c r="E2027" s="139">
        <v>13570</v>
      </c>
      <c r="F2027" s="61">
        <v>3824</v>
      </c>
      <c r="G2027" s="63">
        <v>41746</v>
      </c>
      <c r="H2027" s="63">
        <v>41746</v>
      </c>
      <c r="I2027" s="60" t="s">
        <v>1121</v>
      </c>
      <c r="J2027" s="62">
        <v>744.3</v>
      </c>
      <c r="K2027" s="62">
        <v>0</v>
      </c>
      <c r="L2027" s="64">
        <v>744.3</v>
      </c>
      <c r="M2027" s="82" t="str">
        <f t="shared" si="159"/>
        <v>DI</v>
      </c>
      <c r="N2027" s="82" t="s">
        <v>971</v>
      </c>
      <c r="P2027" s="75">
        <f>VLOOKUP(F2027,[1]!REGTEaflewerdatum,4,0)</f>
        <v>0</v>
      </c>
      <c r="Q2027" s="91">
        <f t="shared" si="156"/>
        <v>41746</v>
      </c>
      <c r="R2027" s="92" t="s">
        <v>329</v>
      </c>
      <c r="S2027" s="93">
        <f>G2027</f>
        <v>41746</v>
      </c>
      <c r="T2027" s="94">
        <f t="shared" si="157"/>
        <v>41753</v>
      </c>
      <c r="U2027" s="80">
        <f t="shared" si="158"/>
        <v>7</v>
      </c>
      <c r="W2027" s="95">
        <f t="shared" si="160"/>
        <v>7</v>
      </c>
    </row>
    <row r="2028" spans="1:23" hidden="1" x14ac:dyDescent="0.5">
      <c r="A2028" s="105" t="s">
        <v>567</v>
      </c>
      <c r="B2028" s="63"/>
      <c r="C2028" s="60" t="s">
        <v>10</v>
      </c>
      <c r="D2028" s="61">
        <v>17799</v>
      </c>
      <c r="E2028" s="139">
        <v>13571</v>
      </c>
      <c r="F2028" s="61">
        <v>3818</v>
      </c>
      <c r="G2028" s="63">
        <v>41746</v>
      </c>
      <c r="H2028" s="63">
        <v>41746</v>
      </c>
      <c r="I2028" s="60" t="s">
        <v>1173</v>
      </c>
      <c r="J2028" s="62">
        <v>225</v>
      </c>
      <c r="K2028" s="62">
        <v>0</v>
      </c>
      <c r="L2028" s="64">
        <v>225</v>
      </c>
      <c r="M2028" s="82" t="str">
        <f t="shared" si="159"/>
        <v>DI</v>
      </c>
      <c r="N2028" s="82" t="s">
        <v>971</v>
      </c>
      <c r="P2028" s="75">
        <f>VLOOKUP(F2028,[1]!REGTEaflewerdatum,4,0)</f>
        <v>0</v>
      </c>
      <c r="Q2028" s="91">
        <f t="shared" si="156"/>
        <v>41746</v>
      </c>
      <c r="R2028" s="92" t="s">
        <v>327</v>
      </c>
      <c r="S2028" s="93">
        <v>41759</v>
      </c>
      <c r="T2028" s="94">
        <f t="shared" si="157"/>
        <v>41747</v>
      </c>
      <c r="U2028" s="80">
        <f t="shared" si="158"/>
        <v>1</v>
      </c>
      <c r="W2028" s="95">
        <f t="shared" si="160"/>
        <v>1</v>
      </c>
    </row>
    <row r="2029" spans="1:23" hidden="1" x14ac:dyDescent="0.5">
      <c r="A2029" s="105" t="s">
        <v>563</v>
      </c>
      <c r="B2029" s="63"/>
      <c r="C2029" s="60" t="s">
        <v>10</v>
      </c>
      <c r="D2029" s="61">
        <v>18082</v>
      </c>
      <c r="E2029" s="139">
        <v>13649</v>
      </c>
      <c r="F2029" s="61">
        <v>3837</v>
      </c>
      <c r="G2029" s="63">
        <v>41747</v>
      </c>
      <c r="H2029" s="63">
        <v>41747</v>
      </c>
      <c r="I2029" s="60" t="s">
        <v>1123</v>
      </c>
      <c r="J2029" s="62">
        <v>3650</v>
      </c>
      <c r="K2029" s="62">
        <v>0</v>
      </c>
      <c r="L2029" s="64">
        <v>3650</v>
      </c>
      <c r="M2029" s="82" t="str">
        <f t="shared" si="159"/>
        <v>DI</v>
      </c>
      <c r="N2029" s="82" t="s">
        <v>971</v>
      </c>
      <c r="P2029" s="75">
        <f>VLOOKUP(F2029,[1]!REGTEaflewerdatum,4,0)</f>
        <v>0</v>
      </c>
      <c r="Q2029" s="91">
        <f t="shared" si="156"/>
        <v>41747</v>
      </c>
      <c r="R2029" s="92" t="s">
        <v>329</v>
      </c>
      <c r="S2029" s="93">
        <f>G2029</f>
        <v>41747</v>
      </c>
      <c r="T2029" s="94">
        <f t="shared" si="157"/>
        <v>41748</v>
      </c>
      <c r="U2029" s="80">
        <f t="shared" si="158"/>
        <v>1</v>
      </c>
      <c r="W2029" s="95">
        <f t="shared" si="160"/>
        <v>1</v>
      </c>
    </row>
    <row r="2030" spans="1:23" hidden="1" x14ac:dyDescent="0.5">
      <c r="A2030" s="105" t="s">
        <v>566</v>
      </c>
      <c r="B2030" s="63"/>
      <c r="C2030" s="60" t="s">
        <v>10</v>
      </c>
      <c r="D2030" s="61">
        <v>18081</v>
      </c>
      <c r="E2030" s="139">
        <v>13648</v>
      </c>
      <c r="F2030" s="61">
        <v>3819</v>
      </c>
      <c r="G2030" s="63">
        <v>41747</v>
      </c>
      <c r="H2030" s="63">
        <v>41746</v>
      </c>
      <c r="I2030" s="60" t="s">
        <v>1123</v>
      </c>
      <c r="J2030" s="62">
        <v>530</v>
      </c>
      <c r="K2030" s="62">
        <v>0</v>
      </c>
      <c r="L2030" s="64">
        <v>530</v>
      </c>
      <c r="M2030" s="82" t="str">
        <f t="shared" si="159"/>
        <v>DI</v>
      </c>
      <c r="N2030" s="82" t="s">
        <v>971</v>
      </c>
      <c r="P2030" s="75">
        <f>VLOOKUP(F2030,[1]!REGTEaflewerdatum,4,0)</f>
        <v>0</v>
      </c>
      <c r="Q2030" s="91">
        <f t="shared" si="156"/>
        <v>41747</v>
      </c>
      <c r="R2030" s="92" t="s">
        <v>329</v>
      </c>
      <c r="S2030" s="93">
        <f>G2030</f>
        <v>41747</v>
      </c>
      <c r="T2030" s="94">
        <f t="shared" si="157"/>
        <v>41748</v>
      </c>
      <c r="U2030" s="80">
        <f t="shared" si="158"/>
        <v>1</v>
      </c>
      <c r="W2030" s="95">
        <f t="shared" si="160"/>
        <v>1</v>
      </c>
    </row>
    <row r="2031" spans="1:23" x14ac:dyDescent="0.5">
      <c r="A2031" s="105">
        <v>11935855</v>
      </c>
      <c r="B2031" s="63">
        <v>41754</v>
      </c>
      <c r="C2031" s="60" t="s">
        <v>10</v>
      </c>
      <c r="D2031" s="61">
        <v>17810</v>
      </c>
      <c r="E2031" s="139">
        <v>13568</v>
      </c>
      <c r="F2031" s="61">
        <v>3816</v>
      </c>
      <c r="G2031" s="63">
        <v>41748</v>
      </c>
      <c r="H2031" s="63">
        <v>41748</v>
      </c>
      <c r="I2031" s="60" t="s">
        <v>1113</v>
      </c>
      <c r="J2031" s="62">
        <v>3953.73</v>
      </c>
      <c r="K2031" s="62">
        <v>263.08</v>
      </c>
      <c r="L2031" s="64">
        <v>4216.8100000000004</v>
      </c>
      <c r="M2031" s="82" t="str">
        <f t="shared" si="159"/>
        <v>DS</v>
      </c>
      <c r="N2031" s="82" t="s">
        <v>971</v>
      </c>
      <c r="P2031" s="75">
        <f>VLOOKUP(F2031,[1]!REGTEaflewerdatum,4,0)</f>
        <v>0</v>
      </c>
      <c r="Q2031" s="91">
        <f t="shared" si="156"/>
        <v>41748</v>
      </c>
      <c r="T2031" s="94">
        <f t="shared" si="157"/>
        <v>41778</v>
      </c>
      <c r="U2031" s="80">
        <f t="shared" si="158"/>
        <v>30</v>
      </c>
      <c r="W2031" s="95">
        <f t="shared" si="160"/>
        <v>41784</v>
      </c>
    </row>
    <row r="2032" spans="1:23" x14ac:dyDescent="0.5">
      <c r="A2032" s="105">
        <v>1211079764</v>
      </c>
      <c r="B2032" s="63">
        <v>41761</v>
      </c>
      <c r="C2032" s="60" t="s">
        <v>10</v>
      </c>
      <c r="D2032" s="61">
        <v>17821</v>
      </c>
      <c r="E2032" s="139">
        <v>13602</v>
      </c>
      <c r="F2032" s="61">
        <v>3814</v>
      </c>
      <c r="G2032" s="63">
        <v>41748</v>
      </c>
      <c r="H2032" s="63">
        <v>41748</v>
      </c>
      <c r="I2032" s="60" t="s">
        <v>1105</v>
      </c>
      <c r="J2032" s="62">
        <v>14572</v>
      </c>
      <c r="K2032" s="62">
        <v>2040.08</v>
      </c>
      <c r="L2032" s="64">
        <v>16612.080000000002</v>
      </c>
      <c r="M2032" s="82" t="str">
        <f t="shared" si="159"/>
        <v>DS</v>
      </c>
      <c r="N2032" s="82" t="s">
        <v>971</v>
      </c>
      <c r="P2032" s="75">
        <f>VLOOKUP(F2032,[1]!REGTEaflewerdatum,4,0)</f>
        <v>0</v>
      </c>
      <c r="Q2032" s="91">
        <f t="shared" si="156"/>
        <v>41748</v>
      </c>
      <c r="T2032" s="94">
        <f t="shared" si="157"/>
        <v>41778</v>
      </c>
      <c r="U2032" s="80">
        <f t="shared" si="158"/>
        <v>30</v>
      </c>
      <c r="W2032" s="95">
        <f t="shared" si="160"/>
        <v>41791</v>
      </c>
    </row>
    <row r="2033" spans="1:23" x14ac:dyDescent="0.5">
      <c r="A2033" s="105">
        <v>1211086976</v>
      </c>
      <c r="B2033" s="124"/>
      <c r="C2033" s="60" t="s">
        <v>10</v>
      </c>
      <c r="D2033" s="61">
        <v>17820</v>
      </c>
      <c r="E2033" s="139">
        <v>13604</v>
      </c>
      <c r="F2033" s="61">
        <v>3814</v>
      </c>
      <c r="G2033" s="63">
        <v>41748</v>
      </c>
      <c r="H2033" s="63">
        <v>41748</v>
      </c>
      <c r="I2033" s="60" t="s">
        <v>1105</v>
      </c>
      <c r="J2033" s="62">
        <v>0</v>
      </c>
      <c r="K2033" s="62">
        <v>0</v>
      </c>
      <c r="L2033" s="64">
        <v>0</v>
      </c>
      <c r="M2033" s="82" t="str">
        <f t="shared" si="159"/>
        <v>DS</v>
      </c>
      <c r="N2033" s="82" t="s">
        <v>971</v>
      </c>
      <c r="P2033" s="75">
        <f>VLOOKUP(F2033,[1]!REGTEaflewerdatum,4,0)</f>
        <v>0</v>
      </c>
      <c r="Q2033" s="91">
        <f t="shared" si="156"/>
        <v>41748</v>
      </c>
      <c r="T2033" s="94">
        <f t="shared" si="157"/>
        <v>41778</v>
      </c>
      <c r="U2033" s="80">
        <f t="shared" si="158"/>
        <v>30</v>
      </c>
      <c r="W2033" s="95">
        <f t="shared" si="160"/>
        <v>30</v>
      </c>
    </row>
    <row r="2034" spans="1:23" x14ac:dyDescent="0.5">
      <c r="A2034" s="105">
        <v>370908</v>
      </c>
      <c r="B2034" s="63">
        <v>41761</v>
      </c>
      <c r="C2034" s="60" t="s">
        <v>10</v>
      </c>
      <c r="D2034" s="61">
        <v>17815</v>
      </c>
      <c r="E2034" s="139">
        <v>13609</v>
      </c>
      <c r="F2034" s="61">
        <v>3704</v>
      </c>
      <c r="G2034" s="63">
        <v>41748</v>
      </c>
      <c r="H2034" s="63">
        <v>41748</v>
      </c>
      <c r="I2034" s="60" t="s">
        <v>1114</v>
      </c>
      <c r="J2034" s="62">
        <v>553.67999999999995</v>
      </c>
      <c r="K2034" s="62">
        <v>39.01</v>
      </c>
      <c r="L2034" s="64">
        <v>592.69000000000005</v>
      </c>
      <c r="M2034" s="82" t="str">
        <f t="shared" si="159"/>
        <v>DS</v>
      </c>
      <c r="N2034" s="82" t="s">
        <v>971</v>
      </c>
      <c r="P2034" s="75">
        <f>VLOOKUP(F2034,[1]!REGTEaflewerdatum,4,0)</f>
        <v>0</v>
      </c>
      <c r="Q2034" s="91">
        <f t="shared" si="156"/>
        <v>41748</v>
      </c>
      <c r="T2034" s="94">
        <f t="shared" si="157"/>
        <v>41778</v>
      </c>
      <c r="U2034" s="80">
        <f t="shared" si="158"/>
        <v>30</v>
      </c>
      <c r="W2034" s="95">
        <f t="shared" si="160"/>
        <v>41791</v>
      </c>
    </row>
    <row r="2035" spans="1:23" x14ac:dyDescent="0.5">
      <c r="A2035" s="105">
        <v>370908</v>
      </c>
      <c r="B2035" s="63">
        <v>41761</v>
      </c>
      <c r="C2035" s="60" t="s">
        <v>15</v>
      </c>
      <c r="D2035" s="61">
        <v>18142</v>
      </c>
      <c r="E2035" s="139">
        <v>13716</v>
      </c>
      <c r="F2035" s="61">
        <v>707324</v>
      </c>
      <c r="G2035" s="63">
        <v>41748</v>
      </c>
      <c r="H2035" s="63">
        <v>41748</v>
      </c>
      <c r="I2035" s="60" t="s">
        <v>1114</v>
      </c>
      <c r="J2035" s="62">
        <v>-38.200000000000003</v>
      </c>
      <c r="K2035" s="62">
        <v>0</v>
      </c>
      <c r="L2035" s="64">
        <v>-38.200000000000003</v>
      </c>
      <c r="M2035" s="82" t="str">
        <f t="shared" si="159"/>
        <v>DS</v>
      </c>
      <c r="P2035" s="75" t="e">
        <f>VLOOKUP(F2035,[1]!REGTEaflewerdatum,4,0)</f>
        <v>#N/A</v>
      </c>
      <c r="Q2035" s="91" t="e">
        <f t="shared" si="156"/>
        <v>#N/A</v>
      </c>
      <c r="T2035" s="94">
        <f t="shared" si="157"/>
        <v>41778</v>
      </c>
      <c r="U2035" s="80">
        <f t="shared" si="158"/>
        <v>30</v>
      </c>
      <c r="W2035" s="95">
        <f t="shared" si="160"/>
        <v>41791</v>
      </c>
    </row>
    <row r="2036" spans="1:23" x14ac:dyDescent="0.5">
      <c r="A2036" s="105">
        <v>6039713500</v>
      </c>
      <c r="B2036" s="63">
        <v>41754</v>
      </c>
      <c r="C2036" s="60" t="s">
        <v>10</v>
      </c>
      <c r="D2036" s="61">
        <v>17812</v>
      </c>
      <c r="E2036" s="139">
        <v>13530</v>
      </c>
      <c r="F2036" s="61">
        <v>3705</v>
      </c>
      <c r="G2036" s="63">
        <v>41748</v>
      </c>
      <c r="H2036" s="63">
        <v>41748</v>
      </c>
      <c r="I2036" s="60" t="s">
        <v>1109</v>
      </c>
      <c r="J2036" s="62">
        <v>550.33000000000004</v>
      </c>
      <c r="K2036" s="62">
        <v>38.99</v>
      </c>
      <c r="L2036" s="64">
        <v>589.32000000000005</v>
      </c>
      <c r="M2036" s="82" t="str">
        <f t="shared" si="159"/>
        <v>DS</v>
      </c>
      <c r="N2036" s="82" t="s">
        <v>971</v>
      </c>
      <c r="P2036" s="75">
        <f>VLOOKUP(F2036,[1]!REGTEaflewerdatum,4,0)</f>
        <v>0</v>
      </c>
      <c r="Q2036" s="91">
        <f t="shared" si="156"/>
        <v>41748</v>
      </c>
      <c r="T2036" s="94">
        <f t="shared" si="157"/>
        <v>41778</v>
      </c>
      <c r="U2036" s="80">
        <f t="shared" si="158"/>
        <v>30</v>
      </c>
      <c r="W2036" s="95">
        <f t="shared" si="160"/>
        <v>41784</v>
      </c>
    </row>
    <row r="2037" spans="1:23" x14ac:dyDescent="0.5">
      <c r="A2037" s="105">
        <v>73528</v>
      </c>
      <c r="B2037" s="63">
        <v>41761</v>
      </c>
      <c r="C2037" s="60" t="s">
        <v>10</v>
      </c>
      <c r="D2037" s="61">
        <v>17816</v>
      </c>
      <c r="E2037" s="139"/>
      <c r="F2037" s="61">
        <v>3706</v>
      </c>
      <c r="G2037" s="63">
        <v>41748</v>
      </c>
      <c r="H2037" s="63">
        <v>41748</v>
      </c>
      <c r="I2037" s="60" t="s">
        <v>1116</v>
      </c>
      <c r="J2037" s="62">
        <v>590.28</v>
      </c>
      <c r="K2037" s="62">
        <v>20.14</v>
      </c>
      <c r="L2037" s="64">
        <v>610.41999999999996</v>
      </c>
      <c r="M2037" s="82" t="str">
        <f t="shared" si="159"/>
        <v>DS</v>
      </c>
      <c r="N2037" s="82" t="s">
        <v>971</v>
      </c>
      <c r="P2037" s="75">
        <f>VLOOKUP(F2037,[1]!REGTEaflewerdatum,4,0)</f>
        <v>0</v>
      </c>
      <c r="Q2037" s="91">
        <f t="shared" si="156"/>
        <v>41748</v>
      </c>
      <c r="T2037" s="94">
        <f t="shared" si="157"/>
        <v>41778</v>
      </c>
      <c r="U2037" s="80">
        <f t="shared" si="158"/>
        <v>30</v>
      </c>
      <c r="W2037" s="95">
        <f t="shared" si="160"/>
        <v>41791</v>
      </c>
    </row>
    <row r="2038" spans="1:23" hidden="1" x14ac:dyDescent="0.5">
      <c r="A2038" s="105">
        <v>802964</v>
      </c>
      <c r="B2038" s="63">
        <v>41754</v>
      </c>
      <c r="C2038" s="60" t="s">
        <v>10</v>
      </c>
      <c r="D2038" s="61">
        <v>17827</v>
      </c>
      <c r="E2038" s="139">
        <v>13613</v>
      </c>
      <c r="F2038" s="61">
        <v>3574</v>
      </c>
      <c r="G2038" s="63">
        <v>41748</v>
      </c>
      <c r="H2038" s="63">
        <v>41749</v>
      </c>
      <c r="I2038" s="60" t="s">
        <v>1075</v>
      </c>
      <c r="J2038" s="62">
        <v>1877.77</v>
      </c>
      <c r="K2038" s="62">
        <v>262.89999999999998</v>
      </c>
      <c r="L2038" s="64">
        <v>2140.67</v>
      </c>
      <c r="M2038" s="82" t="str">
        <f t="shared" si="159"/>
        <v>DC</v>
      </c>
      <c r="N2038" s="82" t="s">
        <v>971</v>
      </c>
      <c r="P2038" s="75">
        <f>VLOOKUP(F2038,[1]!REGTEaflewerdatum,4,0)</f>
        <v>41743</v>
      </c>
      <c r="Q2038" s="91">
        <f t="shared" si="156"/>
        <v>41748</v>
      </c>
      <c r="T2038" s="94">
        <f t="shared" si="157"/>
        <v>41767</v>
      </c>
      <c r="U2038" s="80">
        <f t="shared" si="158"/>
        <v>19</v>
      </c>
      <c r="W2038" s="95">
        <f t="shared" si="160"/>
        <v>41773</v>
      </c>
    </row>
    <row r="2039" spans="1:23" hidden="1" x14ac:dyDescent="0.5">
      <c r="A2039" s="105">
        <v>802965</v>
      </c>
      <c r="B2039" s="63">
        <v>41754</v>
      </c>
      <c r="C2039" s="60" t="s">
        <v>10</v>
      </c>
      <c r="D2039" s="61">
        <v>17828</v>
      </c>
      <c r="E2039" s="139">
        <v>13099</v>
      </c>
      <c r="F2039" s="61">
        <v>3682</v>
      </c>
      <c r="G2039" s="63">
        <v>41748</v>
      </c>
      <c r="H2039" s="63">
        <v>41749</v>
      </c>
      <c r="I2039" s="60" t="s">
        <v>1075</v>
      </c>
      <c r="J2039" s="62">
        <v>38943.949999999997</v>
      </c>
      <c r="K2039" s="62">
        <v>4604.16</v>
      </c>
      <c r="L2039" s="64">
        <v>43548.11</v>
      </c>
      <c r="M2039" s="82" t="str">
        <f t="shared" si="159"/>
        <v>DC</v>
      </c>
      <c r="N2039" s="82" t="s">
        <v>971</v>
      </c>
      <c r="P2039" s="75">
        <f>VLOOKUP(F2039,[1]!REGTEaflewerdatum,4,0)</f>
        <v>41750</v>
      </c>
      <c r="Q2039" s="91">
        <f t="shared" si="156"/>
        <v>41748</v>
      </c>
      <c r="T2039" s="94">
        <f t="shared" si="157"/>
        <v>41767</v>
      </c>
      <c r="U2039" s="80">
        <f t="shared" si="158"/>
        <v>19</v>
      </c>
      <c r="W2039" s="95">
        <f t="shared" si="160"/>
        <v>41773</v>
      </c>
    </row>
    <row r="2040" spans="1:23" hidden="1" x14ac:dyDescent="0.5">
      <c r="A2040" s="105">
        <v>802966</v>
      </c>
      <c r="B2040" s="63">
        <v>41754</v>
      </c>
      <c r="C2040" s="60" t="s">
        <v>10</v>
      </c>
      <c r="D2040" s="61">
        <v>17824</v>
      </c>
      <c r="E2040" s="139">
        <v>13612</v>
      </c>
      <c r="F2040" s="61">
        <v>3681</v>
      </c>
      <c r="G2040" s="63">
        <v>41748</v>
      </c>
      <c r="H2040" s="63">
        <v>41749</v>
      </c>
      <c r="I2040" s="60" t="s">
        <v>1075</v>
      </c>
      <c r="J2040" s="62">
        <v>78541.240000000005</v>
      </c>
      <c r="K2040" s="62">
        <v>7505.01</v>
      </c>
      <c r="L2040" s="64">
        <v>86046.25</v>
      </c>
      <c r="M2040" s="82" t="str">
        <f t="shared" si="159"/>
        <v>DC</v>
      </c>
      <c r="N2040" s="82" t="s">
        <v>971</v>
      </c>
      <c r="P2040" s="75">
        <f>VLOOKUP(F2040,[1]!REGTEaflewerdatum,4,0)</f>
        <v>41743</v>
      </c>
      <c r="Q2040" s="91">
        <f t="shared" si="156"/>
        <v>41748</v>
      </c>
      <c r="T2040" s="94">
        <f t="shared" si="157"/>
        <v>41767</v>
      </c>
      <c r="U2040" s="80">
        <f t="shared" si="158"/>
        <v>19</v>
      </c>
      <c r="W2040" s="95">
        <f t="shared" si="160"/>
        <v>41773</v>
      </c>
    </row>
    <row r="2041" spans="1:23" hidden="1" x14ac:dyDescent="0.5">
      <c r="A2041" s="105">
        <v>802967</v>
      </c>
      <c r="B2041" s="63">
        <v>41754</v>
      </c>
      <c r="C2041" s="60" t="s">
        <v>10</v>
      </c>
      <c r="D2041" s="61">
        <v>17825</v>
      </c>
      <c r="E2041" s="139">
        <v>13517</v>
      </c>
      <c r="F2041" s="61">
        <v>3806</v>
      </c>
      <c r="G2041" s="63">
        <v>41748</v>
      </c>
      <c r="H2041" s="63">
        <v>41749</v>
      </c>
      <c r="I2041" s="60" t="s">
        <v>1075</v>
      </c>
      <c r="J2041" s="62">
        <v>33916.160000000003</v>
      </c>
      <c r="K2041" s="62">
        <v>4486.57</v>
      </c>
      <c r="L2041" s="64">
        <v>38402.730000000003</v>
      </c>
      <c r="M2041" s="82" t="str">
        <f t="shared" si="159"/>
        <v>DC</v>
      </c>
      <c r="N2041" s="82" t="s">
        <v>971</v>
      </c>
      <c r="P2041" s="75">
        <f>VLOOKUP(F2041,[1]!REGTEaflewerdatum,4,0)</f>
        <v>0</v>
      </c>
      <c r="Q2041" s="91">
        <f t="shared" si="156"/>
        <v>41748</v>
      </c>
      <c r="T2041" s="94">
        <f t="shared" si="157"/>
        <v>41767</v>
      </c>
      <c r="U2041" s="80">
        <f t="shared" si="158"/>
        <v>19</v>
      </c>
      <c r="W2041" s="95">
        <f t="shared" si="160"/>
        <v>41773</v>
      </c>
    </row>
    <row r="2042" spans="1:23" hidden="1" x14ac:dyDescent="0.5">
      <c r="A2042" s="105">
        <v>802967</v>
      </c>
      <c r="B2042" s="63"/>
      <c r="C2042" s="60" t="s">
        <v>15</v>
      </c>
      <c r="D2042" s="61">
        <v>17829</v>
      </c>
      <c r="E2042" s="139">
        <v>13614</v>
      </c>
      <c r="F2042" s="61">
        <v>3806</v>
      </c>
      <c r="G2042" s="63">
        <v>41748</v>
      </c>
      <c r="H2042" s="63">
        <v>41749</v>
      </c>
      <c r="I2042" s="60" t="s">
        <v>1075</v>
      </c>
      <c r="J2042" s="62">
        <v>-15.53</v>
      </c>
      <c r="K2042" s="62">
        <v>-2.17</v>
      </c>
      <c r="L2042" s="64">
        <v>-17.7</v>
      </c>
      <c r="M2042" s="82" t="str">
        <f t="shared" si="159"/>
        <v>DC</v>
      </c>
      <c r="P2042" s="75">
        <f>VLOOKUP(F2042,[1]!REGTEaflewerdatum,4,0)</f>
        <v>0</v>
      </c>
      <c r="Q2042" s="91">
        <f t="shared" si="156"/>
        <v>41748</v>
      </c>
      <c r="T2042" s="94">
        <f t="shared" si="157"/>
        <v>41767</v>
      </c>
      <c r="U2042" s="80">
        <f t="shared" si="158"/>
        <v>19</v>
      </c>
      <c r="W2042" s="95">
        <f t="shared" si="160"/>
        <v>19</v>
      </c>
    </row>
    <row r="2043" spans="1:23" hidden="1" x14ac:dyDescent="0.5">
      <c r="A2043" s="105">
        <v>802968</v>
      </c>
      <c r="B2043" s="63">
        <v>41754</v>
      </c>
      <c r="C2043" s="60" t="s">
        <v>10</v>
      </c>
      <c r="D2043" s="61">
        <v>17826</v>
      </c>
      <c r="E2043" s="139">
        <v>13562</v>
      </c>
      <c r="F2043" s="61">
        <v>3811</v>
      </c>
      <c r="G2043" s="63">
        <v>41748</v>
      </c>
      <c r="H2043" s="63">
        <v>41749</v>
      </c>
      <c r="I2043" s="60" t="s">
        <v>1075</v>
      </c>
      <c r="J2043" s="62">
        <v>39623.78</v>
      </c>
      <c r="K2043" s="62">
        <v>4686.71</v>
      </c>
      <c r="L2043" s="64">
        <v>44310.49</v>
      </c>
      <c r="M2043" s="82" t="str">
        <f t="shared" si="159"/>
        <v>DC</v>
      </c>
      <c r="N2043" s="82" t="s">
        <v>971</v>
      </c>
      <c r="P2043" s="75">
        <f>VLOOKUP(F2043,[1]!REGTEaflewerdatum,4,0)</f>
        <v>0</v>
      </c>
      <c r="Q2043" s="91">
        <f t="shared" si="156"/>
        <v>41748</v>
      </c>
      <c r="T2043" s="94">
        <f t="shared" si="157"/>
        <v>41767</v>
      </c>
      <c r="U2043" s="80">
        <f t="shared" si="158"/>
        <v>19</v>
      </c>
      <c r="W2043" s="95">
        <f t="shared" si="160"/>
        <v>41773</v>
      </c>
    </row>
    <row r="2044" spans="1:23" hidden="1" x14ac:dyDescent="0.5">
      <c r="A2044" s="105">
        <v>802968</v>
      </c>
      <c r="B2044" s="63"/>
      <c r="C2044" s="60" t="s">
        <v>15</v>
      </c>
      <c r="D2044" s="61">
        <v>17830</v>
      </c>
      <c r="E2044" s="139">
        <v>13615</v>
      </c>
      <c r="F2044" s="61">
        <v>3811</v>
      </c>
      <c r="G2044" s="63">
        <v>41748</v>
      </c>
      <c r="H2044" s="63">
        <v>41749</v>
      </c>
      <c r="I2044" s="60" t="s">
        <v>1075</v>
      </c>
      <c r="J2044" s="62">
        <v>-27.41</v>
      </c>
      <c r="K2044" s="62">
        <v>-3.84</v>
      </c>
      <c r="L2044" s="64">
        <v>-31.25</v>
      </c>
      <c r="M2044" s="82" t="str">
        <f t="shared" si="159"/>
        <v>DC</v>
      </c>
      <c r="P2044" s="75">
        <f>VLOOKUP(F2044,[1]!REGTEaflewerdatum,4,0)</f>
        <v>0</v>
      </c>
      <c r="Q2044" s="91">
        <f t="shared" si="156"/>
        <v>41748</v>
      </c>
      <c r="T2044" s="94">
        <f t="shared" si="157"/>
        <v>41767</v>
      </c>
      <c r="U2044" s="80">
        <f t="shared" si="158"/>
        <v>19</v>
      </c>
      <c r="W2044" s="95">
        <f t="shared" si="160"/>
        <v>19</v>
      </c>
    </row>
    <row r="2045" spans="1:23" hidden="1" x14ac:dyDescent="0.5">
      <c r="A2045" s="105">
        <v>802969</v>
      </c>
      <c r="B2045" s="63">
        <v>41754</v>
      </c>
      <c r="C2045" s="60" t="s">
        <v>10</v>
      </c>
      <c r="D2045" s="61">
        <v>17823</v>
      </c>
      <c r="E2045" s="139">
        <v>13563</v>
      </c>
      <c r="F2045" s="61">
        <v>3812</v>
      </c>
      <c r="G2045" s="63">
        <v>41748</v>
      </c>
      <c r="H2045" s="63">
        <v>41749</v>
      </c>
      <c r="I2045" s="60" t="s">
        <v>1075</v>
      </c>
      <c r="J2045" s="62">
        <v>10390.120000000001</v>
      </c>
      <c r="K2045" s="62">
        <v>1454.62</v>
      </c>
      <c r="L2045" s="64">
        <v>11844.74</v>
      </c>
      <c r="M2045" s="82" t="str">
        <f t="shared" si="159"/>
        <v>DC</v>
      </c>
      <c r="N2045" s="82" t="s">
        <v>971</v>
      </c>
      <c r="P2045" s="75">
        <f>VLOOKUP(F2045,[1]!REGTEaflewerdatum,4,0)</f>
        <v>0</v>
      </c>
      <c r="Q2045" s="91">
        <f t="shared" ref="Q2045:Q2108" si="161">IF(P2045=G2045,"ok",G2045)</f>
        <v>41748</v>
      </c>
      <c r="T2045" s="94">
        <f t="shared" si="157"/>
        <v>41767</v>
      </c>
      <c r="U2045" s="80">
        <f t="shared" si="158"/>
        <v>19</v>
      </c>
      <c r="W2045" s="95">
        <f t="shared" si="160"/>
        <v>41773</v>
      </c>
    </row>
    <row r="2046" spans="1:23" x14ac:dyDescent="0.5">
      <c r="A2046" s="105">
        <v>8170521671</v>
      </c>
      <c r="B2046" s="63">
        <v>41754</v>
      </c>
      <c r="C2046" s="60" t="s">
        <v>10</v>
      </c>
      <c r="D2046" s="61">
        <v>17811</v>
      </c>
      <c r="E2046" s="139">
        <v>13566</v>
      </c>
      <c r="F2046" s="61">
        <v>3817</v>
      </c>
      <c r="G2046" s="63">
        <v>41748</v>
      </c>
      <c r="H2046" s="63">
        <v>41746</v>
      </c>
      <c r="I2046" s="60" t="s">
        <v>26</v>
      </c>
      <c r="J2046" s="62">
        <v>3789.5</v>
      </c>
      <c r="K2046" s="62">
        <v>375.65</v>
      </c>
      <c r="L2046" s="64">
        <v>4165.1499999999996</v>
      </c>
      <c r="M2046" s="82" t="str">
        <f t="shared" si="159"/>
        <v>DS</v>
      </c>
      <c r="N2046" s="82" t="s">
        <v>971</v>
      </c>
      <c r="P2046" s="75">
        <f>VLOOKUP(F2046,[1]!REGTEaflewerdatum,4,0)</f>
        <v>0</v>
      </c>
      <c r="Q2046" s="91">
        <f t="shared" si="161"/>
        <v>41748</v>
      </c>
      <c r="T2046" s="94">
        <f t="shared" ref="T2046:T2109" si="162">G2046+U2046</f>
        <v>41778</v>
      </c>
      <c r="U2046" s="80">
        <f t="shared" ref="U2046:U2109" si="163">VLOOKUP(I2046,verskaffersterme,2,0)</f>
        <v>30</v>
      </c>
      <c r="W2046" s="95">
        <f t="shared" si="160"/>
        <v>41784</v>
      </c>
    </row>
    <row r="2047" spans="1:23" hidden="1" x14ac:dyDescent="0.5">
      <c r="A2047" s="105" t="s">
        <v>1335</v>
      </c>
      <c r="B2047" s="63"/>
      <c r="C2047" s="60" t="s">
        <v>10</v>
      </c>
      <c r="D2047" s="61">
        <v>17822</v>
      </c>
      <c r="E2047" s="139">
        <v>13601</v>
      </c>
      <c r="F2047" s="61">
        <v>3826</v>
      </c>
      <c r="G2047" s="63">
        <v>41748</v>
      </c>
      <c r="H2047" s="63">
        <v>41748</v>
      </c>
      <c r="I2047" s="60" t="s">
        <v>1118</v>
      </c>
      <c r="J2047" s="62">
        <v>2788.2</v>
      </c>
      <c r="K2047" s="62">
        <v>0</v>
      </c>
      <c r="L2047" s="64">
        <v>2788.2</v>
      </c>
      <c r="M2047" s="82" t="str">
        <f t="shared" si="159"/>
        <v>DI</v>
      </c>
      <c r="N2047" s="82" t="s">
        <v>971</v>
      </c>
      <c r="P2047" s="75">
        <f>VLOOKUP(F2047,[1]!REGTEaflewerdatum,4,0)</f>
        <v>0</v>
      </c>
      <c r="Q2047" s="91">
        <f t="shared" si="161"/>
        <v>41748</v>
      </c>
      <c r="R2047" s="92" t="s">
        <v>327</v>
      </c>
      <c r="S2047" s="93">
        <v>41776</v>
      </c>
      <c r="T2047" s="94">
        <f t="shared" si="162"/>
        <v>41778</v>
      </c>
      <c r="U2047" s="80">
        <f t="shared" si="163"/>
        <v>30</v>
      </c>
      <c r="W2047" s="95">
        <f t="shared" si="160"/>
        <v>30</v>
      </c>
    </row>
    <row r="2048" spans="1:23" hidden="1" x14ac:dyDescent="0.5">
      <c r="A2048" s="105" t="s">
        <v>1336</v>
      </c>
      <c r="B2048" s="63"/>
      <c r="C2048" s="60" t="s">
        <v>10</v>
      </c>
      <c r="D2048" s="61">
        <v>18079</v>
      </c>
      <c r="E2048" s="139">
        <v>13650</v>
      </c>
      <c r="F2048" s="61">
        <v>3836</v>
      </c>
      <c r="G2048" s="63">
        <v>41748</v>
      </c>
      <c r="H2048" s="63">
        <v>41748</v>
      </c>
      <c r="I2048" s="60" t="s">
        <v>1123</v>
      </c>
      <c r="J2048" s="62">
        <v>500</v>
      </c>
      <c r="K2048" s="62">
        <v>0</v>
      </c>
      <c r="L2048" s="64">
        <v>500</v>
      </c>
      <c r="M2048" s="82" t="str">
        <f t="shared" si="159"/>
        <v>DI</v>
      </c>
      <c r="N2048" s="82" t="s">
        <v>971</v>
      </c>
      <c r="P2048" s="75">
        <f>VLOOKUP(F2048,[1]!REGTEaflewerdatum,4,0)</f>
        <v>0</v>
      </c>
      <c r="Q2048" s="91">
        <f t="shared" si="161"/>
        <v>41748</v>
      </c>
      <c r="R2048" s="92" t="s">
        <v>329</v>
      </c>
      <c r="S2048" s="93">
        <f>G2048</f>
        <v>41748</v>
      </c>
      <c r="T2048" s="94">
        <f t="shared" si="162"/>
        <v>41749</v>
      </c>
      <c r="U2048" s="80">
        <f t="shared" si="163"/>
        <v>1</v>
      </c>
      <c r="W2048" s="95">
        <f t="shared" si="160"/>
        <v>1</v>
      </c>
    </row>
    <row r="2049" spans="1:23" x14ac:dyDescent="0.5">
      <c r="A2049" s="105">
        <v>6039717669</v>
      </c>
      <c r="B2049" s="63">
        <v>41754</v>
      </c>
      <c r="C2049" s="60" t="s">
        <v>10</v>
      </c>
      <c r="D2049" s="61">
        <v>18064</v>
      </c>
      <c r="E2049" s="139">
        <v>13533</v>
      </c>
      <c r="F2049" s="61">
        <v>3705</v>
      </c>
      <c r="G2049" s="63">
        <v>41750</v>
      </c>
      <c r="H2049" s="63">
        <v>41750</v>
      </c>
      <c r="I2049" s="60" t="s">
        <v>1109</v>
      </c>
      <c r="J2049" s="62">
        <v>275.16000000000003</v>
      </c>
      <c r="K2049" s="62">
        <v>19.5</v>
      </c>
      <c r="L2049" s="64">
        <v>294.66000000000003</v>
      </c>
      <c r="M2049" s="82" t="str">
        <f t="shared" si="159"/>
        <v>DS</v>
      </c>
      <c r="N2049" s="82" t="s">
        <v>971</v>
      </c>
      <c r="P2049" s="75">
        <f>VLOOKUP(F2049,[1]!REGTEaflewerdatum,4,0)</f>
        <v>0</v>
      </c>
      <c r="Q2049" s="91">
        <f t="shared" si="161"/>
        <v>41750</v>
      </c>
      <c r="T2049" s="94">
        <f t="shared" si="162"/>
        <v>41780</v>
      </c>
      <c r="U2049" s="80">
        <f t="shared" si="163"/>
        <v>30</v>
      </c>
      <c r="W2049" s="95">
        <f t="shared" si="160"/>
        <v>41784</v>
      </c>
    </row>
    <row r="2050" spans="1:23" hidden="1" x14ac:dyDescent="0.5">
      <c r="A2050" s="105">
        <v>804062</v>
      </c>
      <c r="B2050" s="63">
        <v>41754</v>
      </c>
      <c r="C2050" s="60" t="s">
        <v>10</v>
      </c>
      <c r="D2050" s="61">
        <v>18009</v>
      </c>
      <c r="E2050" s="139">
        <v>13633</v>
      </c>
      <c r="F2050" s="61">
        <v>3682</v>
      </c>
      <c r="G2050" s="63">
        <v>41750</v>
      </c>
      <c r="H2050" s="63">
        <v>41749</v>
      </c>
      <c r="I2050" s="60" t="s">
        <v>1075</v>
      </c>
      <c r="J2050" s="62">
        <v>35895.85</v>
      </c>
      <c r="K2050" s="62">
        <v>2382.64</v>
      </c>
      <c r="L2050" s="64">
        <v>38278.49</v>
      </c>
      <c r="M2050" s="82" t="str">
        <f t="shared" ref="M2050:M2113" si="164">VLOOKUP(I2050,KODE,3,0)</f>
        <v>DC</v>
      </c>
      <c r="N2050" s="82" t="s">
        <v>971</v>
      </c>
      <c r="P2050" s="75">
        <f>VLOOKUP(F2050,[1]!REGTEaflewerdatum,4,0)</f>
        <v>41750</v>
      </c>
      <c r="Q2050" s="91" t="str">
        <f t="shared" si="161"/>
        <v>ok</v>
      </c>
      <c r="T2050" s="94">
        <f t="shared" si="162"/>
        <v>41769</v>
      </c>
      <c r="U2050" s="80">
        <f t="shared" si="163"/>
        <v>19</v>
      </c>
      <c r="W2050" s="95">
        <f t="shared" si="160"/>
        <v>41773</v>
      </c>
    </row>
    <row r="2051" spans="1:23" hidden="1" x14ac:dyDescent="0.5">
      <c r="A2051" s="105">
        <v>804063</v>
      </c>
      <c r="B2051" s="63">
        <v>41754</v>
      </c>
      <c r="C2051" s="60" t="s">
        <v>10</v>
      </c>
      <c r="D2051" s="61">
        <v>18010</v>
      </c>
      <c r="E2051" s="139">
        <v>13634</v>
      </c>
      <c r="F2051" s="61">
        <v>3681</v>
      </c>
      <c r="G2051" s="63">
        <v>41750</v>
      </c>
      <c r="H2051" s="63">
        <v>41749</v>
      </c>
      <c r="I2051" s="60" t="s">
        <v>1075</v>
      </c>
      <c r="J2051" s="62">
        <v>2382</v>
      </c>
      <c r="K2051" s="62">
        <v>333.48</v>
      </c>
      <c r="L2051" s="64">
        <v>2715.48</v>
      </c>
      <c r="M2051" s="82" t="str">
        <f t="shared" si="164"/>
        <v>DC</v>
      </c>
      <c r="N2051" s="82" t="s">
        <v>971</v>
      </c>
      <c r="P2051" s="75">
        <f>VLOOKUP(F2051,[1]!REGTEaflewerdatum,4,0)</f>
        <v>41743</v>
      </c>
      <c r="Q2051" s="91">
        <f t="shared" si="161"/>
        <v>41750</v>
      </c>
      <c r="T2051" s="94">
        <f t="shared" si="162"/>
        <v>41769</v>
      </c>
      <c r="U2051" s="80">
        <f t="shared" si="163"/>
        <v>19</v>
      </c>
      <c r="W2051" s="95">
        <f t="shared" ref="W2051:W2114" si="165">B2051+U2051</f>
        <v>41773</v>
      </c>
    </row>
    <row r="2052" spans="1:23" hidden="1" x14ac:dyDescent="0.5">
      <c r="A2052" s="105">
        <v>804064</v>
      </c>
      <c r="B2052" s="63">
        <v>41754</v>
      </c>
      <c r="C2052" s="60" t="s">
        <v>10</v>
      </c>
      <c r="D2052" s="61">
        <v>18011</v>
      </c>
      <c r="E2052" s="139">
        <v>13635</v>
      </c>
      <c r="F2052" s="61">
        <v>3811</v>
      </c>
      <c r="G2052" s="63">
        <v>41750</v>
      </c>
      <c r="H2052" s="63">
        <v>41749</v>
      </c>
      <c r="I2052" s="60" t="s">
        <v>1075</v>
      </c>
      <c r="J2052" s="62">
        <v>2717.07</v>
      </c>
      <c r="K2052" s="62">
        <v>380.39</v>
      </c>
      <c r="L2052" s="64">
        <v>3097.46</v>
      </c>
      <c r="M2052" s="82" t="str">
        <f t="shared" si="164"/>
        <v>DC</v>
      </c>
      <c r="N2052" s="82" t="s">
        <v>971</v>
      </c>
      <c r="P2052" s="75">
        <f>VLOOKUP(F2052,[1]!REGTEaflewerdatum,4,0)</f>
        <v>0</v>
      </c>
      <c r="Q2052" s="91">
        <f t="shared" si="161"/>
        <v>41750</v>
      </c>
      <c r="T2052" s="94">
        <f t="shared" si="162"/>
        <v>41769</v>
      </c>
      <c r="U2052" s="80">
        <f t="shared" si="163"/>
        <v>19</v>
      </c>
      <c r="W2052" s="95">
        <f t="shared" si="165"/>
        <v>41773</v>
      </c>
    </row>
    <row r="2053" spans="1:23" hidden="1" x14ac:dyDescent="0.5">
      <c r="A2053" s="105">
        <v>804065</v>
      </c>
      <c r="B2053" s="63">
        <v>41754</v>
      </c>
      <c r="C2053" s="60" t="s">
        <v>10</v>
      </c>
      <c r="D2053" s="61">
        <v>18012</v>
      </c>
      <c r="E2053" s="139">
        <v>13636</v>
      </c>
      <c r="F2053" s="61">
        <v>3682</v>
      </c>
      <c r="G2053" s="63">
        <v>41750</v>
      </c>
      <c r="H2053" s="63">
        <v>41749</v>
      </c>
      <c r="I2053" s="60" t="s">
        <v>1075</v>
      </c>
      <c r="J2053" s="62">
        <v>151.12</v>
      </c>
      <c r="K2053" s="62">
        <v>21.16</v>
      </c>
      <c r="L2053" s="64">
        <v>172.28</v>
      </c>
      <c r="M2053" s="82" t="str">
        <f t="shared" si="164"/>
        <v>DC</v>
      </c>
      <c r="N2053" s="82" t="s">
        <v>971</v>
      </c>
      <c r="P2053" s="75">
        <f>VLOOKUP(F2053,[1]!REGTEaflewerdatum,4,0)</f>
        <v>41750</v>
      </c>
      <c r="Q2053" s="91" t="str">
        <f t="shared" si="161"/>
        <v>ok</v>
      </c>
      <c r="T2053" s="94">
        <f t="shared" si="162"/>
        <v>41769</v>
      </c>
      <c r="U2053" s="80">
        <f t="shared" si="163"/>
        <v>19</v>
      </c>
      <c r="W2053" s="95">
        <f t="shared" si="165"/>
        <v>41773</v>
      </c>
    </row>
    <row r="2054" spans="1:23" hidden="1" x14ac:dyDescent="0.5">
      <c r="A2054" s="105">
        <v>804066</v>
      </c>
      <c r="B2054" s="63">
        <v>41754</v>
      </c>
      <c r="C2054" s="60" t="s">
        <v>10</v>
      </c>
      <c r="D2054" s="61">
        <v>18013</v>
      </c>
      <c r="E2054" s="139">
        <v>13637</v>
      </c>
      <c r="F2054" s="61">
        <v>3811</v>
      </c>
      <c r="G2054" s="63">
        <v>41750</v>
      </c>
      <c r="H2054" s="63">
        <v>41749</v>
      </c>
      <c r="I2054" s="60" t="s">
        <v>1075</v>
      </c>
      <c r="J2054" s="62">
        <v>32369.47</v>
      </c>
      <c r="K2054" s="62">
        <v>3108.26</v>
      </c>
      <c r="L2054" s="64">
        <v>35477.730000000003</v>
      </c>
      <c r="M2054" s="82" t="str">
        <f t="shared" si="164"/>
        <v>DC</v>
      </c>
      <c r="N2054" s="82" t="s">
        <v>971</v>
      </c>
      <c r="P2054" s="75">
        <f>VLOOKUP(F2054,[1]!REGTEaflewerdatum,4,0)</f>
        <v>0</v>
      </c>
      <c r="Q2054" s="91">
        <f t="shared" si="161"/>
        <v>41750</v>
      </c>
      <c r="T2054" s="94">
        <f t="shared" si="162"/>
        <v>41769</v>
      </c>
      <c r="U2054" s="80">
        <f t="shared" si="163"/>
        <v>19</v>
      </c>
      <c r="W2054" s="95">
        <f t="shared" si="165"/>
        <v>41773</v>
      </c>
    </row>
    <row r="2055" spans="1:23" hidden="1" x14ac:dyDescent="0.5">
      <c r="A2055" s="105">
        <v>804066</v>
      </c>
      <c r="B2055" s="63"/>
      <c r="C2055" s="60" t="s">
        <v>15</v>
      </c>
      <c r="D2055" s="61">
        <v>18068</v>
      </c>
      <c r="E2055" s="139">
        <v>13671</v>
      </c>
      <c r="F2055" s="61">
        <v>3811</v>
      </c>
      <c r="G2055" s="63">
        <v>41750</v>
      </c>
      <c r="H2055" s="63">
        <v>41749</v>
      </c>
      <c r="I2055" s="60" t="s">
        <v>1075</v>
      </c>
      <c r="J2055" s="62">
        <v>-208.11</v>
      </c>
      <c r="K2055" s="62">
        <v>-29.14</v>
      </c>
      <c r="L2055" s="64">
        <v>-237.25</v>
      </c>
      <c r="M2055" s="82" t="str">
        <f t="shared" si="164"/>
        <v>DC</v>
      </c>
      <c r="P2055" s="75">
        <f>VLOOKUP(F2055,[1]!REGTEaflewerdatum,4,0)</f>
        <v>0</v>
      </c>
      <c r="Q2055" s="91">
        <f t="shared" si="161"/>
        <v>41750</v>
      </c>
      <c r="T2055" s="94">
        <f t="shared" si="162"/>
        <v>41769</v>
      </c>
      <c r="U2055" s="80">
        <f t="shared" si="163"/>
        <v>19</v>
      </c>
      <c r="W2055" s="95">
        <f t="shared" si="165"/>
        <v>19</v>
      </c>
    </row>
    <row r="2056" spans="1:23" hidden="1" x14ac:dyDescent="0.5">
      <c r="A2056" s="105">
        <v>804067</v>
      </c>
      <c r="B2056" s="63">
        <v>41754</v>
      </c>
      <c r="C2056" s="60" t="s">
        <v>10</v>
      </c>
      <c r="D2056" s="61">
        <v>18014</v>
      </c>
      <c r="E2056" s="139">
        <v>13638</v>
      </c>
      <c r="F2056" s="61">
        <v>3682</v>
      </c>
      <c r="G2056" s="63">
        <v>41750</v>
      </c>
      <c r="H2056" s="63">
        <v>41749</v>
      </c>
      <c r="I2056" s="60" t="s">
        <v>1075</v>
      </c>
      <c r="J2056" s="62">
        <v>8956.7099999999991</v>
      </c>
      <c r="K2056" s="62">
        <v>1084.1199999999999</v>
      </c>
      <c r="L2056" s="64">
        <v>10040.83</v>
      </c>
      <c r="M2056" s="82" t="str">
        <f t="shared" si="164"/>
        <v>DC</v>
      </c>
      <c r="N2056" s="82" t="s">
        <v>971</v>
      </c>
      <c r="P2056" s="75">
        <f>VLOOKUP(F2056,[1]!REGTEaflewerdatum,4,0)</f>
        <v>41750</v>
      </c>
      <c r="Q2056" s="91" t="str">
        <f t="shared" si="161"/>
        <v>ok</v>
      </c>
      <c r="T2056" s="94">
        <f t="shared" si="162"/>
        <v>41769</v>
      </c>
      <c r="U2056" s="80">
        <f t="shared" si="163"/>
        <v>19</v>
      </c>
      <c r="W2056" s="95">
        <f t="shared" si="165"/>
        <v>41773</v>
      </c>
    </row>
    <row r="2057" spans="1:23" hidden="1" x14ac:dyDescent="0.5">
      <c r="A2057" s="105">
        <v>804068</v>
      </c>
      <c r="B2057" s="63">
        <v>41754</v>
      </c>
      <c r="C2057" s="60" t="s">
        <v>10</v>
      </c>
      <c r="D2057" s="61">
        <v>18015</v>
      </c>
      <c r="E2057" s="139">
        <v>13639</v>
      </c>
      <c r="F2057" s="61">
        <v>3681</v>
      </c>
      <c r="G2057" s="63">
        <v>41750</v>
      </c>
      <c r="H2057" s="63">
        <v>41749</v>
      </c>
      <c r="I2057" s="60" t="s">
        <v>1075</v>
      </c>
      <c r="J2057" s="62">
        <v>10150.36</v>
      </c>
      <c r="K2057" s="62">
        <v>1214.71</v>
      </c>
      <c r="L2057" s="64">
        <v>11365.07</v>
      </c>
      <c r="M2057" s="82" t="str">
        <f t="shared" si="164"/>
        <v>DC</v>
      </c>
      <c r="N2057" s="82" t="s">
        <v>971</v>
      </c>
      <c r="P2057" s="75">
        <f>VLOOKUP(F2057,[1]!REGTEaflewerdatum,4,0)</f>
        <v>41743</v>
      </c>
      <c r="Q2057" s="91">
        <f t="shared" si="161"/>
        <v>41750</v>
      </c>
      <c r="T2057" s="94">
        <f t="shared" si="162"/>
        <v>41769</v>
      </c>
      <c r="U2057" s="80">
        <f t="shared" si="163"/>
        <v>19</v>
      </c>
      <c r="W2057" s="95">
        <f t="shared" si="165"/>
        <v>41773</v>
      </c>
    </row>
    <row r="2058" spans="1:23" hidden="1" x14ac:dyDescent="0.5">
      <c r="A2058" s="105">
        <v>804069</v>
      </c>
      <c r="B2058" s="63">
        <v>41754</v>
      </c>
      <c r="C2058" s="60" t="s">
        <v>10</v>
      </c>
      <c r="D2058" s="61">
        <v>18016</v>
      </c>
      <c r="E2058" s="139">
        <v>13558</v>
      </c>
      <c r="F2058" s="61">
        <v>3809</v>
      </c>
      <c r="G2058" s="63">
        <v>41750</v>
      </c>
      <c r="H2058" s="63">
        <v>41749</v>
      </c>
      <c r="I2058" s="60" t="s">
        <v>1075</v>
      </c>
      <c r="J2058" s="62">
        <v>14987.24</v>
      </c>
      <c r="K2058" s="62">
        <v>1772.7</v>
      </c>
      <c r="L2058" s="64">
        <v>16759.939999999999</v>
      </c>
      <c r="M2058" s="82" t="str">
        <f t="shared" si="164"/>
        <v>DC</v>
      </c>
      <c r="N2058" s="82" t="s">
        <v>971</v>
      </c>
      <c r="P2058" s="75">
        <f>VLOOKUP(F2058,[1]!REGTEaflewerdatum,4,0)</f>
        <v>0</v>
      </c>
      <c r="Q2058" s="91">
        <f t="shared" si="161"/>
        <v>41750</v>
      </c>
      <c r="T2058" s="94">
        <f t="shared" si="162"/>
        <v>41769</v>
      </c>
      <c r="U2058" s="80">
        <f t="shared" si="163"/>
        <v>19</v>
      </c>
      <c r="W2058" s="95">
        <f t="shared" si="165"/>
        <v>41773</v>
      </c>
    </row>
    <row r="2059" spans="1:23" hidden="1" x14ac:dyDescent="0.5">
      <c r="A2059" s="105">
        <v>804069</v>
      </c>
      <c r="B2059" s="63"/>
      <c r="C2059" s="60" t="s">
        <v>15</v>
      </c>
      <c r="D2059" s="61">
        <v>18069</v>
      </c>
      <c r="E2059" s="139">
        <v>13672</v>
      </c>
      <c r="F2059" s="61">
        <v>3809</v>
      </c>
      <c r="G2059" s="63">
        <v>41750</v>
      </c>
      <c r="H2059" s="63">
        <v>41749</v>
      </c>
      <c r="I2059" s="60" t="s">
        <v>1075</v>
      </c>
      <c r="J2059" s="62">
        <v>-270.24</v>
      </c>
      <c r="K2059" s="62">
        <v>-14.69</v>
      </c>
      <c r="L2059" s="64">
        <v>-284.93</v>
      </c>
      <c r="M2059" s="82" t="str">
        <f t="shared" si="164"/>
        <v>DC</v>
      </c>
      <c r="P2059" s="75">
        <f>VLOOKUP(F2059,[1]!REGTEaflewerdatum,4,0)</f>
        <v>0</v>
      </c>
      <c r="Q2059" s="91">
        <f t="shared" si="161"/>
        <v>41750</v>
      </c>
      <c r="T2059" s="94">
        <f t="shared" si="162"/>
        <v>41769</v>
      </c>
      <c r="U2059" s="80">
        <f t="shared" si="163"/>
        <v>19</v>
      </c>
      <c r="W2059" s="95">
        <f t="shared" si="165"/>
        <v>19</v>
      </c>
    </row>
    <row r="2060" spans="1:23" hidden="1" x14ac:dyDescent="0.5">
      <c r="A2060" s="105">
        <v>804070</v>
      </c>
      <c r="B2060" s="63">
        <v>41754</v>
      </c>
      <c r="C2060" s="60" t="s">
        <v>10</v>
      </c>
      <c r="D2060" s="61">
        <v>18017</v>
      </c>
      <c r="E2060" s="139">
        <v>13559</v>
      </c>
      <c r="F2060" s="61">
        <v>3810</v>
      </c>
      <c r="G2060" s="63">
        <v>41750</v>
      </c>
      <c r="H2060" s="63">
        <v>41749</v>
      </c>
      <c r="I2060" s="60" t="s">
        <v>1075</v>
      </c>
      <c r="J2060" s="62">
        <v>2653.5</v>
      </c>
      <c r="K2060" s="62">
        <v>0</v>
      </c>
      <c r="L2060" s="64">
        <v>2653.5</v>
      </c>
      <c r="M2060" s="82" t="str">
        <f t="shared" si="164"/>
        <v>DC</v>
      </c>
      <c r="N2060" s="82" t="s">
        <v>971</v>
      </c>
      <c r="P2060" s="75">
        <f>VLOOKUP(F2060,[1]!REGTEaflewerdatum,4,0)</f>
        <v>0</v>
      </c>
      <c r="Q2060" s="91">
        <f t="shared" si="161"/>
        <v>41750</v>
      </c>
      <c r="T2060" s="94">
        <f t="shared" si="162"/>
        <v>41769</v>
      </c>
      <c r="U2060" s="80">
        <f t="shared" si="163"/>
        <v>19</v>
      </c>
      <c r="W2060" s="95">
        <f t="shared" si="165"/>
        <v>41773</v>
      </c>
    </row>
    <row r="2061" spans="1:23" hidden="1" x14ac:dyDescent="0.5">
      <c r="A2061" s="105">
        <v>804071</v>
      </c>
      <c r="B2061" s="63">
        <v>41754</v>
      </c>
      <c r="C2061" s="60" t="s">
        <v>10</v>
      </c>
      <c r="D2061" s="61">
        <v>18018</v>
      </c>
      <c r="E2061" s="139">
        <v>13641</v>
      </c>
      <c r="F2061" s="61">
        <v>3809</v>
      </c>
      <c r="G2061" s="63">
        <v>41750</v>
      </c>
      <c r="H2061" s="63">
        <v>41749</v>
      </c>
      <c r="I2061" s="60" t="s">
        <v>1075</v>
      </c>
      <c r="J2061" s="62">
        <v>3132.82</v>
      </c>
      <c r="K2061" s="62">
        <v>216.68</v>
      </c>
      <c r="L2061" s="64">
        <v>3349.5</v>
      </c>
      <c r="M2061" s="82" t="str">
        <f t="shared" si="164"/>
        <v>DC</v>
      </c>
      <c r="N2061" s="82" t="s">
        <v>971</v>
      </c>
      <c r="P2061" s="75">
        <f>VLOOKUP(F2061,[1]!REGTEaflewerdatum,4,0)</f>
        <v>0</v>
      </c>
      <c r="Q2061" s="91">
        <f t="shared" si="161"/>
        <v>41750</v>
      </c>
      <c r="T2061" s="94">
        <f t="shared" si="162"/>
        <v>41769</v>
      </c>
      <c r="U2061" s="80">
        <f t="shared" si="163"/>
        <v>19</v>
      </c>
      <c r="W2061" s="95">
        <f t="shared" si="165"/>
        <v>41773</v>
      </c>
    </row>
    <row r="2062" spans="1:23" hidden="1" x14ac:dyDescent="0.5">
      <c r="A2062" s="105">
        <v>804072</v>
      </c>
      <c r="B2062" s="63">
        <v>41754</v>
      </c>
      <c r="C2062" s="60" t="s">
        <v>10</v>
      </c>
      <c r="D2062" s="61">
        <v>18019</v>
      </c>
      <c r="E2062" s="139">
        <v>13642</v>
      </c>
      <c r="F2062" s="61">
        <v>3810</v>
      </c>
      <c r="G2062" s="63">
        <v>41750</v>
      </c>
      <c r="H2062" s="63">
        <v>41749</v>
      </c>
      <c r="I2062" s="60" t="s">
        <v>1075</v>
      </c>
      <c r="J2062" s="62">
        <v>5646.59</v>
      </c>
      <c r="K2062" s="62">
        <v>0</v>
      </c>
      <c r="L2062" s="64">
        <v>5646.59</v>
      </c>
      <c r="M2062" s="82" t="str">
        <f t="shared" si="164"/>
        <v>DC</v>
      </c>
      <c r="N2062" s="82" t="s">
        <v>971</v>
      </c>
      <c r="P2062" s="75">
        <f>VLOOKUP(F2062,[1]!REGTEaflewerdatum,4,0)</f>
        <v>0</v>
      </c>
      <c r="Q2062" s="91">
        <f t="shared" si="161"/>
        <v>41750</v>
      </c>
      <c r="T2062" s="94">
        <f t="shared" si="162"/>
        <v>41769</v>
      </c>
      <c r="U2062" s="80">
        <f t="shared" si="163"/>
        <v>19</v>
      </c>
      <c r="W2062" s="95">
        <f t="shared" si="165"/>
        <v>41773</v>
      </c>
    </row>
    <row r="2063" spans="1:23" hidden="1" x14ac:dyDescent="0.5">
      <c r="A2063" s="105">
        <v>804073</v>
      </c>
      <c r="B2063" s="63">
        <v>41754</v>
      </c>
      <c r="C2063" s="60" t="s">
        <v>10</v>
      </c>
      <c r="D2063" s="61">
        <v>18020</v>
      </c>
      <c r="E2063" s="139">
        <v>13643</v>
      </c>
      <c r="F2063" s="61">
        <v>2713</v>
      </c>
      <c r="G2063" s="63">
        <v>41750</v>
      </c>
      <c r="H2063" s="63">
        <v>41749</v>
      </c>
      <c r="I2063" s="60" t="s">
        <v>1075</v>
      </c>
      <c r="J2063" s="62">
        <v>2961</v>
      </c>
      <c r="K2063" s="62">
        <v>414.54</v>
      </c>
      <c r="L2063" s="64">
        <v>3375.54</v>
      </c>
      <c r="M2063" s="82" t="str">
        <f t="shared" si="164"/>
        <v>DC</v>
      </c>
      <c r="N2063" s="82" t="s">
        <v>971</v>
      </c>
      <c r="P2063" s="75">
        <f>VLOOKUP(F2063,[1]!REGTEaflewerdatum,4,0)</f>
        <v>41579</v>
      </c>
      <c r="Q2063" s="91">
        <f t="shared" si="161"/>
        <v>41750</v>
      </c>
      <c r="T2063" s="94">
        <f t="shared" si="162"/>
        <v>41769</v>
      </c>
      <c r="U2063" s="80">
        <f t="shared" si="163"/>
        <v>19</v>
      </c>
      <c r="W2063" s="95">
        <f t="shared" si="165"/>
        <v>41773</v>
      </c>
    </row>
    <row r="2064" spans="1:23" x14ac:dyDescent="0.5">
      <c r="A2064" s="105">
        <v>11936695</v>
      </c>
      <c r="B2064" s="63">
        <v>41754</v>
      </c>
      <c r="C2064" s="60" t="s">
        <v>10</v>
      </c>
      <c r="D2064" s="61">
        <v>18066</v>
      </c>
      <c r="E2064" s="139">
        <v>13582</v>
      </c>
      <c r="F2064" s="61">
        <v>3820</v>
      </c>
      <c r="G2064" s="63">
        <v>41751</v>
      </c>
      <c r="H2064" s="63">
        <v>41750</v>
      </c>
      <c r="I2064" s="60" t="s">
        <v>1113</v>
      </c>
      <c r="J2064" s="62">
        <v>4041.6</v>
      </c>
      <c r="K2064" s="62">
        <v>282.16000000000003</v>
      </c>
      <c r="L2064" s="64">
        <v>4323.76</v>
      </c>
      <c r="M2064" s="82" t="str">
        <f t="shared" si="164"/>
        <v>DS</v>
      </c>
      <c r="N2064" s="82" t="s">
        <v>971</v>
      </c>
      <c r="P2064" s="75">
        <f>VLOOKUP(F2064,[1]!REGTEaflewerdatum,4,0)</f>
        <v>0</v>
      </c>
      <c r="Q2064" s="91">
        <f t="shared" si="161"/>
        <v>41751</v>
      </c>
      <c r="T2064" s="94">
        <f t="shared" si="162"/>
        <v>41781</v>
      </c>
      <c r="U2064" s="80">
        <f t="shared" si="163"/>
        <v>30</v>
      </c>
      <c r="W2064" s="95">
        <f t="shared" si="165"/>
        <v>41784</v>
      </c>
    </row>
    <row r="2065" spans="1:23" x14ac:dyDescent="0.5">
      <c r="A2065" s="105">
        <v>1211099722</v>
      </c>
      <c r="B2065" s="63">
        <v>41761</v>
      </c>
      <c r="C2065" s="60" t="s">
        <v>10</v>
      </c>
      <c r="D2065" s="61">
        <v>18074</v>
      </c>
      <c r="E2065" s="139">
        <v>13668</v>
      </c>
      <c r="F2065" s="61">
        <v>3815</v>
      </c>
      <c r="G2065" s="63">
        <v>41751</v>
      </c>
      <c r="H2065" s="63">
        <v>41751</v>
      </c>
      <c r="I2065" s="60" t="s">
        <v>1105</v>
      </c>
      <c r="J2065" s="62">
        <v>58465.84</v>
      </c>
      <c r="K2065" s="62">
        <v>8185.22</v>
      </c>
      <c r="L2065" s="64">
        <v>66651.06</v>
      </c>
      <c r="M2065" s="82" t="str">
        <f t="shared" si="164"/>
        <v>DS</v>
      </c>
      <c r="N2065" s="82" t="s">
        <v>971</v>
      </c>
      <c r="P2065" s="75">
        <f>VLOOKUP(F2065,[1]!REGTEaflewerdatum,4,0)</f>
        <v>0</v>
      </c>
      <c r="Q2065" s="91">
        <f t="shared" si="161"/>
        <v>41751</v>
      </c>
      <c r="T2065" s="94">
        <f t="shared" si="162"/>
        <v>41781</v>
      </c>
      <c r="U2065" s="80">
        <f t="shared" si="163"/>
        <v>30</v>
      </c>
      <c r="W2065" s="95">
        <f t="shared" si="165"/>
        <v>41791</v>
      </c>
    </row>
    <row r="2066" spans="1:23" x14ac:dyDescent="0.5">
      <c r="A2066" s="105">
        <v>1211099722</v>
      </c>
      <c r="B2066" s="63">
        <v>41761</v>
      </c>
      <c r="C2066" s="60" t="s">
        <v>15</v>
      </c>
      <c r="D2066" s="61">
        <v>18140</v>
      </c>
      <c r="E2066" s="139">
        <v>13714</v>
      </c>
      <c r="F2066" s="61">
        <v>707322</v>
      </c>
      <c r="G2066" s="63">
        <v>41751</v>
      </c>
      <c r="H2066" s="63">
        <v>41751</v>
      </c>
      <c r="I2066" s="60" t="s">
        <v>1105</v>
      </c>
      <c r="J2066" s="62">
        <v>-1005</v>
      </c>
      <c r="K2066" s="62">
        <v>-140.69999999999999</v>
      </c>
      <c r="L2066" s="64">
        <v>-1145.7</v>
      </c>
      <c r="M2066" s="82" t="str">
        <f t="shared" si="164"/>
        <v>DS</v>
      </c>
      <c r="P2066" s="75" t="e">
        <f>VLOOKUP(F2066,[1]!REGTEaflewerdatum,4,0)</f>
        <v>#N/A</v>
      </c>
      <c r="Q2066" s="91" t="e">
        <f t="shared" si="161"/>
        <v>#N/A</v>
      </c>
      <c r="T2066" s="94">
        <f t="shared" si="162"/>
        <v>41781</v>
      </c>
      <c r="U2066" s="80">
        <f t="shared" si="163"/>
        <v>30</v>
      </c>
      <c r="W2066" s="95">
        <f t="shared" si="165"/>
        <v>41791</v>
      </c>
    </row>
    <row r="2067" spans="1:23" x14ac:dyDescent="0.5">
      <c r="A2067" s="105">
        <v>1211099722</v>
      </c>
      <c r="B2067" s="63">
        <v>41761</v>
      </c>
      <c r="C2067" s="60" t="s">
        <v>15</v>
      </c>
      <c r="D2067" s="61">
        <v>18141</v>
      </c>
      <c r="E2067" s="139">
        <v>13715</v>
      </c>
      <c r="F2067" s="61">
        <v>707321</v>
      </c>
      <c r="G2067" s="63">
        <v>41751</v>
      </c>
      <c r="H2067" s="63">
        <v>41751</v>
      </c>
      <c r="I2067" s="60" t="s">
        <v>1105</v>
      </c>
      <c r="J2067" s="62">
        <v>-72.86</v>
      </c>
      <c r="K2067" s="62">
        <v>-10.199999999999999</v>
      </c>
      <c r="L2067" s="64">
        <v>-83.06</v>
      </c>
      <c r="M2067" s="82" t="str">
        <f t="shared" si="164"/>
        <v>DS</v>
      </c>
      <c r="P2067" s="75" t="e">
        <f>VLOOKUP(F2067,[1]!REGTEaflewerdatum,4,0)</f>
        <v>#N/A</v>
      </c>
      <c r="Q2067" s="91" t="e">
        <f t="shared" si="161"/>
        <v>#N/A</v>
      </c>
      <c r="T2067" s="94">
        <f t="shared" si="162"/>
        <v>41781</v>
      </c>
      <c r="U2067" s="80">
        <f t="shared" si="163"/>
        <v>30</v>
      </c>
      <c r="W2067" s="95">
        <f t="shared" si="165"/>
        <v>41791</v>
      </c>
    </row>
    <row r="2068" spans="1:23" hidden="1" x14ac:dyDescent="0.5">
      <c r="A2068" s="105">
        <v>153763</v>
      </c>
      <c r="B2068" s="63"/>
      <c r="C2068" s="60" t="s">
        <v>10</v>
      </c>
      <c r="D2068" s="61">
        <v>18077</v>
      </c>
      <c r="E2068" s="139">
        <v>13661</v>
      </c>
      <c r="F2068" s="61">
        <v>3829</v>
      </c>
      <c r="G2068" s="63">
        <v>41751</v>
      </c>
      <c r="H2068" s="63">
        <v>41751</v>
      </c>
      <c r="I2068" s="60" t="s">
        <v>1156</v>
      </c>
      <c r="J2068" s="62">
        <v>5345.78</v>
      </c>
      <c r="K2068" s="62">
        <v>748.42</v>
      </c>
      <c r="L2068" s="64">
        <v>6094.2</v>
      </c>
      <c r="M2068" s="82" t="str">
        <f t="shared" si="164"/>
        <v>DI</v>
      </c>
      <c r="N2068" s="82" t="s">
        <v>971</v>
      </c>
      <c r="P2068" s="75">
        <f>VLOOKUP(F2068,[1]!REGTEaflewerdatum,4,0)</f>
        <v>0</v>
      </c>
      <c r="Q2068" s="91">
        <f t="shared" si="161"/>
        <v>41751</v>
      </c>
      <c r="R2068" s="92" t="s">
        <v>327</v>
      </c>
      <c r="S2068" s="93">
        <v>41761</v>
      </c>
      <c r="T2068" s="94">
        <f t="shared" si="162"/>
        <v>41753</v>
      </c>
      <c r="U2068" s="80">
        <f t="shared" si="163"/>
        <v>2</v>
      </c>
      <c r="W2068" s="95">
        <f t="shared" si="165"/>
        <v>2</v>
      </c>
    </row>
    <row r="2069" spans="1:23" x14ac:dyDescent="0.5">
      <c r="A2069" s="105">
        <v>2054936</v>
      </c>
      <c r="B2069" s="63">
        <v>41768</v>
      </c>
      <c r="C2069" s="60" t="s">
        <v>10</v>
      </c>
      <c r="D2069" s="61">
        <v>18073</v>
      </c>
      <c r="E2069" s="139">
        <v>13663</v>
      </c>
      <c r="F2069" s="61">
        <v>3838</v>
      </c>
      <c r="G2069" s="63">
        <v>41751</v>
      </c>
      <c r="H2069" s="63">
        <v>41751</v>
      </c>
      <c r="I2069" s="60" t="s">
        <v>1112</v>
      </c>
      <c r="J2069" s="62">
        <v>147.41999999999999</v>
      </c>
      <c r="K2069" s="62">
        <v>20.64</v>
      </c>
      <c r="L2069" s="64">
        <v>168.06</v>
      </c>
      <c r="M2069" s="82" t="str">
        <f t="shared" si="164"/>
        <v>DS</v>
      </c>
      <c r="N2069" s="82" t="s">
        <v>971</v>
      </c>
      <c r="P2069" s="75">
        <f>VLOOKUP(F2069,[1]!REGTEaflewerdatum,4,0)</f>
        <v>0</v>
      </c>
      <c r="Q2069" s="91">
        <f t="shared" si="161"/>
        <v>41751</v>
      </c>
      <c r="T2069" s="94">
        <f t="shared" si="162"/>
        <v>41781</v>
      </c>
      <c r="U2069" s="80">
        <f t="shared" si="163"/>
        <v>30</v>
      </c>
      <c r="W2069" s="95">
        <f t="shared" si="165"/>
        <v>41798</v>
      </c>
    </row>
    <row r="2070" spans="1:23" x14ac:dyDescent="0.5">
      <c r="A2070" s="105">
        <v>2054937</v>
      </c>
      <c r="B2070" s="63">
        <v>41768</v>
      </c>
      <c r="C2070" s="60" t="s">
        <v>10</v>
      </c>
      <c r="D2070" s="61">
        <v>18078</v>
      </c>
      <c r="E2070" s="139">
        <v>13662</v>
      </c>
      <c r="F2070" s="61">
        <v>3838</v>
      </c>
      <c r="G2070" s="63">
        <v>41751</v>
      </c>
      <c r="H2070" s="63">
        <v>41751</v>
      </c>
      <c r="I2070" s="60" t="s">
        <v>1112</v>
      </c>
      <c r="J2070" s="62">
        <v>1309.92</v>
      </c>
      <c r="K2070" s="62">
        <v>183.39</v>
      </c>
      <c r="L2070" s="64">
        <v>1493.31</v>
      </c>
      <c r="M2070" s="82" t="str">
        <f t="shared" si="164"/>
        <v>DS</v>
      </c>
      <c r="N2070" s="82" t="s">
        <v>971</v>
      </c>
      <c r="P2070" s="75">
        <f>VLOOKUP(F2070,[1]!REGTEaflewerdatum,4,0)</f>
        <v>0</v>
      </c>
      <c r="Q2070" s="91">
        <f t="shared" si="161"/>
        <v>41751</v>
      </c>
      <c r="T2070" s="94">
        <f t="shared" si="162"/>
        <v>41781</v>
      </c>
      <c r="U2070" s="80">
        <f t="shared" si="163"/>
        <v>30</v>
      </c>
      <c r="W2070" s="95">
        <f t="shared" si="165"/>
        <v>41798</v>
      </c>
    </row>
    <row r="2071" spans="1:23" x14ac:dyDescent="0.5">
      <c r="A2071" s="105">
        <v>27506</v>
      </c>
      <c r="B2071" s="63">
        <v>41754</v>
      </c>
      <c r="C2071" s="60" t="s">
        <v>10</v>
      </c>
      <c r="D2071" s="61">
        <v>18075</v>
      </c>
      <c r="E2071" s="139">
        <v>13665</v>
      </c>
      <c r="F2071" s="61">
        <v>3830</v>
      </c>
      <c r="G2071" s="63">
        <v>41751</v>
      </c>
      <c r="H2071" s="63">
        <v>41751</v>
      </c>
      <c r="I2071" s="60" t="s">
        <v>1177</v>
      </c>
      <c r="J2071" s="62">
        <v>14327.22</v>
      </c>
      <c r="K2071" s="62">
        <v>2005.81</v>
      </c>
      <c r="L2071" s="64">
        <v>16333.03</v>
      </c>
      <c r="M2071" s="82" t="str">
        <f t="shared" si="164"/>
        <v>DS</v>
      </c>
      <c r="N2071" s="82" t="s">
        <v>971</v>
      </c>
      <c r="P2071" s="75">
        <f>VLOOKUP(F2071,[1]!REGTEaflewerdatum,4,0)</f>
        <v>0</v>
      </c>
      <c r="Q2071" s="91">
        <f t="shared" si="161"/>
        <v>41751</v>
      </c>
      <c r="T2071" s="94">
        <f t="shared" si="162"/>
        <v>41781</v>
      </c>
      <c r="U2071" s="80">
        <f t="shared" si="163"/>
        <v>30</v>
      </c>
      <c r="W2071" s="95">
        <f t="shared" si="165"/>
        <v>41784</v>
      </c>
    </row>
    <row r="2072" spans="1:23" x14ac:dyDescent="0.5">
      <c r="A2072" s="105">
        <v>373728</v>
      </c>
      <c r="B2072" s="63">
        <v>41761</v>
      </c>
      <c r="C2072" s="60" t="s">
        <v>10</v>
      </c>
      <c r="D2072" s="61">
        <v>18084</v>
      </c>
      <c r="E2072" s="139">
        <v>13652</v>
      </c>
      <c r="F2072" s="61">
        <v>3704</v>
      </c>
      <c r="G2072" s="63">
        <v>41751</v>
      </c>
      <c r="H2072" s="63">
        <v>41751</v>
      </c>
      <c r="I2072" s="60" t="s">
        <v>1114</v>
      </c>
      <c r="J2072" s="62">
        <v>276.83999999999997</v>
      </c>
      <c r="K2072" s="62">
        <v>19.5</v>
      </c>
      <c r="L2072" s="64">
        <v>296.33999999999997</v>
      </c>
      <c r="M2072" s="82" t="str">
        <f t="shared" si="164"/>
        <v>DS</v>
      </c>
      <c r="N2072" s="82" t="s">
        <v>971</v>
      </c>
      <c r="P2072" s="75">
        <f>VLOOKUP(F2072,[1]!REGTEaflewerdatum,4,0)</f>
        <v>0</v>
      </c>
      <c r="Q2072" s="91">
        <f t="shared" si="161"/>
        <v>41751</v>
      </c>
      <c r="T2072" s="94">
        <f t="shared" si="162"/>
        <v>41781</v>
      </c>
      <c r="U2072" s="80">
        <f t="shared" si="163"/>
        <v>30</v>
      </c>
      <c r="W2072" s="95">
        <f t="shared" si="165"/>
        <v>41791</v>
      </c>
    </row>
    <row r="2073" spans="1:23" x14ac:dyDescent="0.5">
      <c r="A2073" s="105">
        <v>6039723564</v>
      </c>
      <c r="B2073" s="63">
        <v>41754</v>
      </c>
      <c r="C2073" s="60" t="s">
        <v>10</v>
      </c>
      <c r="D2073" s="61">
        <v>18065</v>
      </c>
      <c r="E2073" s="139">
        <v>13534</v>
      </c>
      <c r="F2073" s="61">
        <v>3705</v>
      </c>
      <c r="G2073" s="63">
        <v>41751</v>
      </c>
      <c r="H2073" s="63">
        <v>41751</v>
      </c>
      <c r="I2073" s="60" t="s">
        <v>1109</v>
      </c>
      <c r="J2073" s="62">
        <v>183.44</v>
      </c>
      <c r="K2073" s="62">
        <v>13</v>
      </c>
      <c r="L2073" s="64">
        <v>196.44</v>
      </c>
      <c r="M2073" s="82" t="str">
        <f t="shared" si="164"/>
        <v>DS</v>
      </c>
      <c r="N2073" s="82" t="s">
        <v>971</v>
      </c>
      <c r="P2073" s="75">
        <f>VLOOKUP(F2073,[1]!REGTEaflewerdatum,4,0)</f>
        <v>0</v>
      </c>
      <c r="Q2073" s="91">
        <f t="shared" si="161"/>
        <v>41751</v>
      </c>
      <c r="T2073" s="94">
        <f t="shared" si="162"/>
        <v>41781</v>
      </c>
      <c r="U2073" s="80">
        <f t="shared" si="163"/>
        <v>30</v>
      </c>
      <c r="W2073" s="95">
        <f t="shared" si="165"/>
        <v>41784</v>
      </c>
    </row>
    <row r="2074" spans="1:23" x14ac:dyDescent="0.5">
      <c r="A2074" s="105">
        <v>73725</v>
      </c>
      <c r="B2074" s="63">
        <v>41761</v>
      </c>
      <c r="C2074" s="60" t="s">
        <v>10</v>
      </c>
      <c r="D2074" s="61">
        <v>18076</v>
      </c>
      <c r="E2074" s="139"/>
      <c r="F2074" s="61">
        <v>3706</v>
      </c>
      <c r="G2074" s="63">
        <v>41751</v>
      </c>
      <c r="H2074" s="63">
        <v>41751</v>
      </c>
      <c r="I2074" s="60" t="s">
        <v>1116</v>
      </c>
      <c r="J2074" s="62">
        <v>547.20000000000005</v>
      </c>
      <c r="K2074" s="62">
        <v>25.54</v>
      </c>
      <c r="L2074" s="64">
        <v>572.74</v>
      </c>
      <c r="M2074" s="82" t="str">
        <f t="shared" si="164"/>
        <v>DS</v>
      </c>
      <c r="N2074" s="82" t="s">
        <v>971</v>
      </c>
      <c r="P2074" s="75">
        <f>VLOOKUP(F2074,[1]!REGTEaflewerdatum,4,0)</f>
        <v>0</v>
      </c>
      <c r="Q2074" s="91">
        <f t="shared" si="161"/>
        <v>41751</v>
      </c>
      <c r="T2074" s="94">
        <f t="shared" si="162"/>
        <v>41781</v>
      </c>
      <c r="U2074" s="80">
        <f t="shared" si="163"/>
        <v>30</v>
      </c>
      <c r="W2074" s="95">
        <f t="shared" si="165"/>
        <v>41791</v>
      </c>
    </row>
    <row r="2075" spans="1:23" x14ac:dyDescent="0.5">
      <c r="A2075" s="105">
        <v>73725</v>
      </c>
      <c r="B2075" s="63">
        <v>41761</v>
      </c>
      <c r="C2075" s="60" t="s">
        <v>15</v>
      </c>
      <c r="D2075" s="61">
        <v>18139</v>
      </c>
      <c r="E2075" s="139"/>
      <c r="F2075" s="61">
        <v>707319</v>
      </c>
      <c r="G2075" s="63">
        <v>41751</v>
      </c>
      <c r="H2075" s="63">
        <v>41751</v>
      </c>
      <c r="I2075" s="60" t="s">
        <v>1116</v>
      </c>
      <c r="J2075" s="62">
        <v>-91.2</v>
      </c>
      <c r="K2075" s="62">
        <v>-12.77</v>
      </c>
      <c r="L2075" s="64">
        <v>-103.97</v>
      </c>
      <c r="M2075" s="82" t="str">
        <f t="shared" si="164"/>
        <v>DS</v>
      </c>
      <c r="P2075" s="75" t="e">
        <f>VLOOKUP(F2075,[1]!REGTEaflewerdatum,4,0)</f>
        <v>#N/A</v>
      </c>
      <c r="Q2075" s="91" t="e">
        <f t="shared" si="161"/>
        <v>#N/A</v>
      </c>
      <c r="T2075" s="94">
        <f t="shared" si="162"/>
        <v>41781</v>
      </c>
      <c r="U2075" s="80">
        <f t="shared" si="163"/>
        <v>30</v>
      </c>
      <c r="W2075" s="95">
        <f t="shared" si="165"/>
        <v>41791</v>
      </c>
    </row>
    <row r="2076" spans="1:23" x14ac:dyDescent="0.5">
      <c r="A2076" s="105">
        <v>8170524156</v>
      </c>
      <c r="B2076" s="63">
        <v>41754</v>
      </c>
      <c r="C2076" s="60" t="s">
        <v>10</v>
      </c>
      <c r="D2076" s="61">
        <v>18067</v>
      </c>
      <c r="E2076" s="139">
        <v>13580</v>
      </c>
      <c r="F2076" s="61">
        <v>3821</v>
      </c>
      <c r="G2076" s="63">
        <v>41751</v>
      </c>
      <c r="H2076" s="63">
        <v>41750</v>
      </c>
      <c r="I2076" s="60" t="s">
        <v>26</v>
      </c>
      <c r="J2076" s="62">
        <v>4404.05</v>
      </c>
      <c r="K2076" s="62">
        <v>445.35</v>
      </c>
      <c r="L2076" s="64">
        <v>4849.3999999999996</v>
      </c>
      <c r="M2076" s="82" t="str">
        <f t="shared" si="164"/>
        <v>DS</v>
      </c>
      <c r="N2076" s="82" t="s">
        <v>971</v>
      </c>
      <c r="P2076" s="75">
        <f>VLOOKUP(F2076,[1]!REGTEaflewerdatum,4,0)</f>
        <v>0</v>
      </c>
      <c r="Q2076" s="91">
        <f t="shared" si="161"/>
        <v>41751</v>
      </c>
      <c r="T2076" s="94">
        <f t="shared" si="162"/>
        <v>41781</v>
      </c>
      <c r="U2076" s="80">
        <f t="shared" si="163"/>
        <v>30</v>
      </c>
      <c r="W2076" s="95">
        <f t="shared" si="165"/>
        <v>41784</v>
      </c>
    </row>
    <row r="2077" spans="1:23" x14ac:dyDescent="0.5">
      <c r="A2077" s="105">
        <v>8170524156</v>
      </c>
      <c r="B2077" s="63"/>
      <c r="C2077" s="60" t="s">
        <v>15</v>
      </c>
      <c r="D2077" s="61">
        <v>18072</v>
      </c>
      <c r="E2077" s="139">
        <v>13673</v>
      </c>
      <c r="F2077" s="61">
        <v>3821</v>
      </c>
      <c r="G2077" s="63">
        <v>41751</v>
      </c>
      <c r="H2077" s="63">
        <v>41750</v>
      </c>
      <c r="I2077" s="60" t="s">
        <v>26</v>
      </c>
      <c r="J2077" s="62">
        <v>-78.3</v>
      </c>
      <c r="K2077" s="62">
        <v>-10.96</v>
      </c>
      <c r="L2077" s="64">
        <v>-89.26</v>
      </c>
      <c r="M2077" s="82" t="str">
        <f t="shared" si="164"/>
        <v>DS</v>
      </c>
      <c r="P2077" s="75">
        <f>VLOOKUP(F2077,[1]!REGTEaflewerdatum,4,0)</f>
        <v>0</v>
      </c>
      <c r="Q2077" s="91">
        <f t="shared" si="161"/>
        <v>41751</v>
      </c>
      <c r="T2077" s="94">
        <f t="shared" si="162"/>
        <v>41781</v>
      </c>
      <c r="U2077" s="80">
        <f t="shared" si="163"/>
        <v>30</v>
      </c>
      <c r="W2077" s="95">
        <f t="shared" si="165"/>
        <v>30</v>
      </c>
    </row>
    <row r="2078" spans="1:23" hidden="1" x14ac:dyDescent="0.5">
      <c r="A2078" s="105" t="s">
        <v>1337</v>
      </c>
      <c r="B2078" s="63"/>
      <c r="C2078" s="60" t="s">
        <v>10</v>
      </c>
      <c r="D2078" s="61">
        <v>18070</v>
      </c>
      <c r="E2078" s="139">
        <v>13664</v>
      </c>
      <c r="F2078" s="61">
        <v>3839</v>
      </c>
      <c r="G2078" s="63">
        <v>41751</v>
      </c>
      <c r="H2078" s="63">
        <v>41751</v>
      </c>
      <c r="I2078" s="60" t="s">
        <v>1123</v>
      </c>
      <c r="J2078" s="62">
        <v>525</v>
      </c>
      <c r="K2078" s="62">
        <v>0</v>
      </c>
      <c r="L2078" s="64">
        <v>525</v>
      </c>
      <c r="M2078" s="82" t="str">
        <f t="shared" si="164"/>
        <v>DI</v>
      </c>
      <c r="N2078" s="82" t="s">
        <v>971</v>
      </c>
      <c r="P2078" s="75">
        <f>VLOOKUP(F2078,[1]!REGTEaflewerdatum,4,0)</f>
        <v>0</v>
      </c>
      <c r="Q2078" s="91">
        <f t="shared" si="161"/>
        <v>41751</v>
      </c>
      <c r="R2078" s="92" t="s">
        <v>329</v>
      </c>
      <c r="S2078" s="93">
        <f>G2078</f>
        <v>41751</v>
      </c>
      <c r="T2078" s="94">
        <f t="shared" si="162"/>
        <v>41752</v>
      </c>
      <c r="U2078" s="80">
        <f t="shared" si="163"/>
        <v>1</v>
      </c>
      <c r="W2078" s="95">
        <f t="shared" si="165"/>
        <v>1</v>
      </c>
    </row>
    <row r="2079" spans="1:23" hidden="1" x14ac:dyDescent="0.5">
      <c r="A2079" s="105" t="s">
        <v>1338</v>
      </c>
      <c r="B2079" s="63"/>
      <c r="C2079" s="60" t="s">
        <v>10</v>
      </c>
      <c r="D2079" s="61">
        <v>18083</v>
      </c>
      <c r="E2079" s="139">
        <v>13655</v>
      </c>
      <c r="F2079" s="61">
        <v>3826</v>
      </c>
      <c r="G2079" s="63">
        <v>41751</v>
      </c>
      <c r="H2079" s="63">
        <v>41751</v>
      </c>
      <c r="I2079" s="60" t="s">
        <v>1118</v>
      </c>
      <c r="J2079" s="62">
        <v>4936.8</v>
      </c>
      <c r="K2079" s="62">
        <v>0</v>
      </c>
      <c r="L2079" s="64">
        <v>4936.8</v>
      </c>
      <c r="M2079" s="82" t="str">
        <f t="shared" si="164"/>
        <v>DI</v>
      </c>
      <c r="N2079" s="82" t="s">
        <v>971</v>
      </c>
      <c r="P2079" s="75">
        <f>VLOOKUP(F2079,[1]!REGTEaflewerdatum,4,0)</f>
        <v>0</v>
      </c>
      <c r="Q2079" s="91">
        <f t="shared" si="161"/>
        <v>41751</v>
      </c>
      <c r="R2079" s="92" t="s">
        <v>327</v>
      </c>
      <c r="S2079" s="93">
        <v>41776</v>
      </c>
      <c r="T2079" s="94">
        <f t="shared" si="162"/>
        <v>41781</v>
      </c>
      <c r="U2079" s="80">
        <f t="shared" si="163"/>
        <v>30</v>
      </c>
      <c r="W2079" s="95">
        <f t="shared" si="165"/>
        <v>30</v>
      </c>
    </row>
    <row r="2080" spans="1:23" hidden="1" x14ac:dyDescent="0.5">
      <c r="A2080" s="105" t="s">
        <v>560</v>
      </c>
      <c r="B2080" s="63"/>
      <c r="C2080" s="60" t="s">
        <v>10</v>
      </c>
      <c r="D2080" s="61">
        <v>18085</v>
      </c>
      <c r="E2080" s="139">
        <v>13651</v>
      </c>
      <c r="F2080" s="61">
        <v>3835</v>
      </c>
      <c r="G2080" s="63">
        <v>41751</v>
      </c>
      <c r="H2080" s="63">
        <v>41751</v>
      </c>
      <c r="I2080" s="60" t="s">
        <v>1121</v>
      </c>
      <c r="J2080" s="62">
        <v>1625.3</v>
      </c>
      <c r="K2080" s="62">
        <v>0</v>
      </c>
      <c r="L2080" s="64">
        <v>1625.3</v>
      </c>
      <c r="M2080" s="82" t="str">
        <f t="shared" si="164"/>
        <v>DI</v>
      </c>
      <c r="N2080" s="82" t="s">
        <v>971</v>
      </c>
      <c r="P2080" s="75">
        <f>VLOOKUP(F2080,[1]!REGTEaflewerdatum,4,0)</f>
        <v>0</v>
      </c>
      <c r="Q2080" s="91">
        <f t="shared" si="161"/>
        <v>41751</v>
      </c>
      <c r="R2080" s="92" t="s">
        <v>329</v>
      </c>
      <c r="S2080" s="93">
        <f>G2080</f>
        <v>41751</v>
      </c>
      <c r="T2080" s="94">
        <f t="shared" si="162"/>
        <v>41758</v>
      </c>
      <c r="U2080" s="80">
        <f t="shared" si="163"/>
        <v>7</v>
      </c>
      <c r="W2080" s="95">
        <f t="shared" si="165"/>
        <v>7</v>
      </c>
    </row>
    <row r="2081" spans="1:23" hidden="1" x14ac:dyDescent="0.5">
      <c r="A2081" s="105" t="s">
        <v>561</v>
      </c>
      <c r="B2081" s="63"/>
      <c r="C2081" s="60" t="s">
        <v>10</v>
      </c>
      <c r="D2081" s="61">
        <v>18086</v>
      </c>
      <c r="E2081" s="139">
        <v>13656</v>
      </c>
      <c r="F2081" s="61">
        <v>3740</v>
      </c>
      <c r="G2081" s="63">
        <v>41751</v>
      </c>
      <c r="H2081" s="63">
        <v>41751</v>
      </c>
      <c r="I2081" s="60" t="s">
        <v>1160</v>
      </c>
      <c r="J2081" s="62">
        <v>4820</v>
      </c>
      <c r="K2081" s="62">
        <v>0</v>
      </c>
      <c r="L2081" s="64">
        <v>4820</v>
      </c>
      <c r="M2081" s="82" t="str">
        <f t="shared" si="164"/>
        <v>DI</v>
      </c>
      <c r="N2081" s="82" t="s">
        <v>971</v>
      </c>
      <c r="P2081" s="75">
        <f>VLOOKUP(F2081,[1]!REGTEaflewerdatum,4,0)</f>
        <v>41740</v>
      </c>
      <c r="Q2081" s="91">
        <f t="shared" si="161"/>
        <v>41751</v>
      </c>
      <c r="R2081" s="92" t="s">
        <v>327</v>
      </c>
      <c r="S2081" s="93">
        <f>G2081+7</f>
        <v>41758</v>
      </c>
      <c r="T2081" s="94">
        <f t="shared" si="162"/>
        <v>41752</v>
      </c>
      <c r="U2081" s="80">
        <f t="shared" si="163"/>
        <v>1</v>
      </c>
      <c r="W2081" s="95">
        <f t="shared" si="165"/>
        <v>1</v>
      </c>
    </row>
    <row r="2082" spans="1:23" hidden="1" x14ac:dyDescent="0.5">
      <c r="A2082" s="105" t="s">
        <v>561</v>
      </c>
      <c r="B2082" s="63"/>
      <c r="C2082" s="60" t="s">
        <v>10</v>
      </c>
      <c r="D2082" s="61">
        <v>18087</v>
      </c>
      <c r="E2082" s="139">
        <v>13674</v>
      </c>
      <c r="F2082" s="61">
        <v>3740</v>
      </c>
      <c r="G2082" s="63">
        <v>41751</v>
      </c>
      <c r="H2082" s="63">
        <v>41751</v>
      </c>
      <c r="I2082" s="60" t="s">
        <v>1160</v>
      </c>
      <c r="J2082" s="62">
        <v>64.290000000000006</v>
      </c>
      <c r="K2082" s="62">
        <v>0</v>
      </c>
      <c r="L2082" s="64">
        <v>64.290000000000006</v>
      </c>
      <c r="M2082" s="82" t="str">
        <f t="shared" si="164"/>
        <v>DI</v>
      </c>
      <c r="N2082" s="82" t="s">
        <v>971</v>
      </c>
      <c r="P2082" s="75">
        <f>VLOOKUP(F2082,[1]!REGTEaflewerdatum,4,0)</f>
        <v>41740</v>
      </c>
      <c r="Q2082" s="91">
        <f t="shared" si="161"/>
        <v>41751</v>
      </c>
      <c r="R2082" s="92" t="s">
        <v>327</v>
      </c>
      <c r="S2082" s="93">
        <f>G2082+7</f>
        <v>41758</v>
      </c>
      <c r="T2082" s="94">
        <f t="shared" si="162"/>
        <v>41752</v>
      </c>
      <c r="U2082" s="80">
        <f t="shared" si="163"/>
        <v>1</v>
      </c>
      <c r="W2082" s="95">
        <f t="shared" si="165"/>
        <v>1</v>
      </c>
    </row>
    <row r="2083" spans="1:23" hidden="1" x14ac:dyDescent="0.5">
      <c r="A2083" s="105" t="s">
        <v>564</v>
      </c>
      <c r="B2083" s="63"/>
      <c r="C2083" s="60" t="s">
        <v>10</v>
      </c>
      <c r="D2083" s="61">
        <v>18071</v>
      </c>
      <c r="E2083" s="139">
        <v>13670</v>
      </c>
      <c r="F2083" s="61">
        <v>3827</v>
      </c>
      <c r="G2083" s="63">
        <v>41751</v>
      </c>
      <c r="H2083" s="63">
        <v>41751</v>
      </c>
      <c r="I2083" s="60" t="s">
        <v>1123</v>
      </c>
      <c r="J2083" s="62">
        <v>2760</v>
      </c>
      <c r="K2083" s="62">
        <v>0</v>
      </c>
      <c r="L2083" s="64">
        <v>2760</v>
      </c>
      <c r="M2083" s="82" t="str">
        <f t="shared" si="164"/>
        <v>DI</v>
      </c>
      <c r="N2083" s="82" t="s">
        <v>971</v>
      </c>
      <c r="P2083" s="75">
        <f>VLOOKUP(F2083,[1]!REGTEaflewerdatum,4,0)</f>
        <v>0</v>
      </c>
      <c r="Q2083" s="91">
        <f t="shared" si="161"/>
        <v>41751</v>
      </c>
      <c r="R2083" s="92" t="s">
        <v>329</v>
      </c>
      <c r="S2083" s="93">
        <f>G2083</f>
        <v>41751</v>
      </c>
      <c r="T2083" s="94">
        <f t="shared" si="162"/>
        <v>41752</v>
      </c>
      <c r="U2083" s="80">
        <f t="shared" si="163"/>
        <v>1</v>
      </c>
      <c r="W2083" s="95">
        <f t="shared" si="165"/>
        <v>1</v>
      </c>
    </row>
    <row r="2084" spans="1:23" hidden="1" x14ac:dyDescent="0.5">
      <c r="A2084" s="105" t="s">
        <v>1339</v>
      </c>
      <c r="B2084" s="63"/>
      <c r="C2084" s="60" t="s">
        <v>10</v>
      </c>
      <c r="D2084" s="61">
        <v>18080</v>
      </c>
      <c r="E2084" s="139">
        <v>13647</v>
      </c>
      <c r="F2084" s="61">
        <v>3831</v>
      </c>
      <c r="G2084" s="63">
        <v>41751</v>
      </c>
      <c r="H2084" s="63">
        <v>41750</v>
      </c>
      <c r="I2084" s="60" t="s">
        <v>1123</v>
      </c>
      <c r="J2084" s="62">
        <v>510</v>
      </c>
      <c r="K2084" s="62">
        <v>0</v>
      </c>
      <c r="L2084" s="64">
        <v>510</v>
      </c>
      <c r="M2084" s="82" t="str">
        <f t="shared" si="164"/>
        <v>DI</v>
      </c>
      <c r="N2084" s="82" t="s">
        <v>971</v>
      </c>
      <c r="P2084" s="75">
        <f>VLOOKUP(F2084,[1]!REGTEaflewerdatum,4,0)</f>
        <v>0</v>
      </c>
      <c r="Q2084" s="91">
        <f t="shared" si="161"/>
        <v>41751</v>
      </c>
      <c r="R2084" s="92" t="s">
        <v>329</v>
      </c>
      <c r="S2084" s="93">
        <f>G2084</f>
        <v>41751</v>
      </c>
      <c r="T2084" s="94">
        <f t="shared" si="162"/>
        <v>41752</v>
      </c>
      <c r="U2084" s="80">
        <f t="shared" si="163"/>
        <v>1</v>
      </c>
      <c r="W2084" s="95">
        <f t="shared" si="165"/>
        <v>1</v>
      </c>
    </row>
    <row r="2085" spans="1:23" x14ac:dyDescent="0.5">
      <c r="A2085" s="105">
        <v>6039750891</v>
      </c>
      <c r="B2085" s="63">
        <v>41754</v>
      </c>
      <c r="C2085" s="60" t="s">
        <v>10</v>
      </c>
      <c r="D2085" s="61">
        <v>18088</v>
      </c>
      <c r="E2085" s="139">
        <v>13646</v>
      </c>
      <c r="F2085" s="61">
        <v>3705</v>
      </c>
      <c r="G2085" s="63">
        <v>41752</v>
      </c>
      <c r="H2085" s="63">
        <v>41752</v>
      </c>
      <c r="I2085" s="60" t="s">
        <v>1109</v>
      </c>
      <c r="J2085" s="62">
        <v>183.44</v>
      </c>
      <c r="K2085" s="62">
        <v>13</v>
      </c>
      <c r="L2085" s="64">
        <v>196.44</v>
      </c>
      <c r="M2085" s="82" t="str">
        <f t="shared" si="164"/>
        <v>DS</v>
      </c>
      <c r="N2085" s="82" t="s">
        <v>971</v>
      </c>
      <c r="P2085" s="75">
        <f>VLOOKUP(F2085,[1]!REGTEaflewerdatum,4,0)</f>
        <v>0</v>
      </c>
      <c r="Q2085" s="91">
        <f t="shared" si="161"/>
        <v>41752</v>
      </c>
      <c r="T2085" s="94">
        <f t="shared" si="162"/>
        <v>41782</v>
      </c>
      <c r="U2085" s="80">
        <f t="shared" si="163"/>
        <v>30</v>
      </c>
      <c r="W2085" s="95">
        <f t="shared" si="165"/>
        <v>41784</v>
      </c>
    </row>
    <row r="2086" spans="1:23" x14ac:dyDescent="0.5">
      <c r="A2086" s="105" t="s">
        <v>556</v>
      </c>
      <c r="B2086" s="63">
        <v>41754</v>
      </c>
      <c r="C2086" s="60" t="s">
        <v>10</v>
      </c>
      <c r="D2086" s="61">
        <v>18096</v>
      </c>
      <c r="E2086" s="139">
        <v>13654</v>
      </c>
      <c r="F2086" s="61">
        <v>3834</v>
      </c>
      <c r="G2086" s="63">
        <v>41753</v>
      </c>
      <c r="H2086" s="63">
        <v>41752</v>
      </c>
      <c r="I2086" s="60" t="s">
        <v>1162</v>
      </c>
      <c r="J2086" s="62">
        <v>8663.5</v>
      </c>
      <c r="K2086" s="62">
        <v>1212.8900000000001</v>
      </c>
      <c r="L2086" s="64">
        <v>9876.39</v>
      </c>
      <c r="M2086" s="82" t="str">
        <f t="shared" si="164"/>
        <v>DS</v>
      </c>
      <c r="N2086" s="82" t="s">
        <v>971</v>
      </c>
      <c r="P2086" s="75">
        <f>VLOOKUP(F2086,[1]!REGTEaflewerdatum,4,0)</f>
        <v>0</v>
      </c>
      <c r="Q2086" s="91">
        <f t="shared" si="161"/>
        <v>41753</v>
      </c>
      <c r="T2086" s="94">
        <f t="shared" si="162"/>
        <v>41783</v>
      </c>
      <c r="U2086" s="80">
        <f t="shared" si="163"/>
        <v>30</v>
      </c>
      <c r="W2086" s="95">
        <f t="shared" si="165"/>
        <v>41784</v>
      </c>
    </row>
    <row r="2087" spans="1:23" x14ac:dyDescent="0.5">
      <c r="A2087" s="105" t="s">
        <v>558</v>
      </c>
      <c r="B2087" s="63">
        <v>41754</v>
      </c>
      <c r="C2087" s="60" t="s">
        <v>10</v>
      </c>
      <c r="D2087" s="61">
        <v>18100</v>
      </c>
      <c r="E2087" s="139">
        <v>13700</v>
      </c>
      <c r="F2087" s="61">
        <v>3828</v>
      </c>
      <c r="G2087" s="63">
        <v>41753</v>
      </c>
      <c r="H2087" s="63">
        <v>41751</v>
      </c>
      <c r="I2087" s="60" t="s">
        <v>1161</v>
      </c>
      <c r="J2087" s="62">
        <v>14693.69</v>
      </c>
      <c r="K2087" s="62">
        <v>1142.17</v>
      </c>
      <c r="L2087" s="64">
        <v>15835.86</v>
      </c>
      <c r="M2087" s="82" t="str">
        <f t="shared" si="164"/>
        <v>DS</v>
      </c>
      <c r="N2087" s="82" t="s">
        <v>971</v>
      </c>
      <c r="P2087" s="75">
        <f>VLOOKUP(F2087,[1]!REGTEaflewerdatum,4,0)</f>
        <v>0</v>
      </c>
      <c r="Q2087" s="91">
        <f t="shared" si="161"/>
        <v>41753</v>
      </c>
      <c r="T2087" s="94">
        <f t="shared" si="162"/>
        <v>41783</v>
      </c>
      <c r="U2087" s="80">
        <f t="shared" si="163"/>
        <v>30</v>
      </c>
      <c r="W2087" s="95">
        <f t="shared" si="165"/>
        <v>41784</v>
      </c>
    </row>
    <row r="2088" spans="1:23" x14ac:dyDescent="0.5">
      <c r="A2088" s="105">
        <v>11937921</v>
      </c>
      <c r="B2088" s="63">
        <v>41754</v>
      </c>
      <c r="C2088" s="60" t="s">
        <v>10</v>
      </c>
      <c r="D2088" s="61">
        <v>18089</v>
      </c>
      <c r="E2088" s="139">
        <v>13679</v>
      </c>
      <c r="F2088" s="61">
        <v>3845</v>
      </c>
      <c r="G2088" s="63">
        <v>41753</v>
      </c>
      <c r="H2088" s="63">
        <v>41752</v>
      </c>
      <c r="I2088" s="60" t="s">
        <v>1113</v>
      </c>
      <c r="J2088" s="62">
        <v>5925.98</v>
      </c>
      <c r="K2088" s="62">
        <v>186.43</v>
      </c>
      <c r="L2088" s="64">
        <v>6112.41</v>
      </c>
      <c r="M2088" s="82" t="str">
        <f t="shared" si="164"/>
        <v>DS</v>
      </c>
      <c r="N2088" s="82" t="s">
        <v>971</v>
      </c>
      <c r="P2088" s="75">
        <f>VLOOKUP(F2088,[1]!REGTEaflewerdatum,4,0)</f>
        <v>0</v>
      </c>
      <c r="Q2088" s="91">
        <f t="shared" si="161"/>
        <v>41753</v>
      </c>
      <c r="T2088" s="94">
        <f t="shared" si="162"/>
        <v>41783</v>
      </c>
      <c r="U2088" s="80">
        <f t="shared" si="163"/>
        <v>30</v>
      </c>
      <c r="W2088" s="95">
        <f t="shared" si="165"/>
        <v>41784</v>
      </c>
    </row>
    <row r="2089" spans="1:23" x14ac:dyDescent="0.5">
      <c r="A2089" s="105">
        <v>376859</v>
      </c>
      <c r="B2089" s="63">
        <v>41761</v>
      </c>
      <c r="C2089" s="60" t="s">
        <v>10</v>
      </c>
      <c r="D2089" s="61">
        <v>18091</v>
      </c>
      <c r="E2089" s="139">
        <v>13686</v>
      </c>
      <c r="F2089" s="61">
        <v>3704</v>
      </c>
      <c r="G2089" s="63">
        <v>41753</v>
      </c>
      <c r="H2089" s="63">
        <v>41753</v>
      </c>
      <c r="I2089" s="60" t="s">
        <v>1114</v>
      </c>
      <c r="J2089" s="62">
        <v>231</v>
      </c>
      <c r="K2089" s="62">
        <v>19.5</v>
      </c>
      <c r="L2089" s="64">
        <v>250.5</v>
      </c>
      <c r="M2089" s="82" t="str">
        <f t="shared" si="164"/>
        <v>DS</v>
      </c>
      <c r="N2089" s="82" t="s">
        <v>971</v>
      </c>
      <c r="P2089" s="75">
        <f>VLOOKUP(F2089,[1]!REGTEaflewerdatum,4,0)</f>
        <v>0</v>
      </c>
      <c r="Q2089" s="91">
        <f t="shared" si="161"/>
        <v>41753</v>
      </c>
      <c r="T2089" s="94">
        <f t="shared" si="162"/>
        <v>41783</v>
      </c>
      <c r="U2089" s="80">
        <f t="shared" si="163"/>
        <v>30</v>
      </c>
      <c r="W2089" s="95">
        <f t="shared" si="165"/>
        <v>41791</v>
      </c>
    </row>
    <row r="2090" spans="1:23" x14ac:dyDescent="0.5">
      <c r="A2090" s="105">
        <v>8170528230</v>
      </c>
      <c r="B2090" s="63">
        <v>41761</v>
      </c>
      <c r="C2090" s="60" t="s">
        <v>10</v>
      </c>
      <c r="D2090" s="61">
        <v>18090</v>
      </c>
      <c r="E2090" s="139">
        <v>13678</v>
      </c>
      <c r="F2090" s="61">
        <v>3844</v>
      </c>
      <c r="G2090" s="63">
        <v>41753</v>
      </c>
      <c r="H2090" s="63">
        <v>41752</v>
      </c>
      <c r="I2090" s="60" t="s">
        <v>26</v>
      </c>
      <c r="J2090" s="62">
        <v>8927.06</v>
      </c>
      <c r="K2090" s="62">
        <v>1128.43</v>
      </c>
      <c r="L2090" s="64">
        <v>10055.49</v>
      </c>
      <c r="M2090" s="82" t="str">
        <f t="shared" si="164"/>
        <v>DS</v>
      </c>
      <c r="N2090" s="82" t="s">
        <v>971</v>
      </c>
      <c r="P2090" s="75">
        <f>VLOOKUP(F2090,[1]!REGTEaflewerdatum,4,0)</f>
        <v>0</v>
      </c>
      <c r="Q2090" s="91">
        <f t="shared" si="161"/>
        <v>41753</v>
      </c>
      <c r="T2090" s="94">
        <f t="shared" si="162"/>
        <v>41783</v>
      </c>
      <c r="U2090" s="80">
        <f t="shared" si="163"/>
        <v>30</v>
      </c>
      <c r="W2090" s="95">
        <f t="shared" si="165"/>
        <v>41791</v>
      </c>
    </row>
    <row r="2091" spans="1:23" x14ac:dyDescent="0.5">
      <c r="A2091" s="105">
        <v>8170528230</v>
      </c>
      <c r="B2091" s="63"/>
      <c r="C2091" s="60" t="s">
        <v>15</v>
      </c>
      <c r="D2091" s="61">
        <v>18094</v>
      </c>
      <c r="E2091" s="139">
        <v>13698</v>
      </c>
      <c r="F2091" s="61">
        <v>3844</v>
      </c>
      <c r="G2091" s="63">
        <v>41753</v>
      </c>
      <c r="H2091" s="63">
        <v>41752</v>
      </c>
      <c r="I2091" s="60" t="s">
        <v>26</v>
      </c>
      <c r="J2091" s="62">
        <v>-36.85</v>
      </c>
      <c r="K2091" s="62">
        <v>-5.16</v>
      </c>
      <c r="L2091" s="64">
        <v>-42.01</v>
      </c>
      <c r="M2091" s="82" t="str">
        <f t="shared" si="164"/>
        <v>DS</v>
      </c>
      <c r="P2091" s="75">
        <f>VLOOKUP(F2091,[1]!REGTEaflewerdatum,4,0)</f>
        <v>0</v>
      </c>
      <c r="Q2091" s="91">
        <f t="shared" si="161"/>
        <v>41753</v>
      </c>
      <c r="T2091" s="94">
        <f t="shared" si="162"/>
        <v>41783</v>
      </c>
      <c r="U2091" s="80">
        <f t="shared" si="163"/>
        <v>30</v>
      </c>
      <c r="W2091" s="95">
        <f t="shared" si="165"/>
        <v>30</v>
      </c>
    </row>
    <row r="2092" spans="1:23" hidden="1" x14ac:dyDescent="0.5">
      <c r="A2092" s="105" t="s">
        <v>1340</v>
      </c>
      <c r="B2092" s="63"/>
      <c r="C2092" s="60" t="s">
        <v>10</v>
      </c>
      <c r="D2092" s="61">
        <v>18093</v>
      </c>
      <c r="E2092" s="139">
        <v>13689</v>
      </c>
      <c r="F2092" s="61">
        <v>3849</v>
      </c>
      <c r="G2092" s="63">
        <v>41753</v>
      </c>
      <c r="H2092" s="63">
        <v>41752</v>
      </c>
      <c r="I2092" s="60" t="s">
        <v>1118</v>
      </c>
      <c r="J2092" s="62">
        <v>732.5</v>
      </c>
      <c r="K2092" s="62">
        <v>0</v>
      </c>
      <c r="L2092" s="64">
        <v>732.5</v>
      </c>
      <c r="M2092" s="82" t="str">
        <f t="shared" si="164"/>
        <v>DI</v>
      </c>
      <c r="N2092" s="82" t="s">
        <v>971</v>
      </c>
      <c r="P2092" s="75">
        <f>VLOOKUP(F2092,[1]!REGTEaflewerdatum,4,0)</f>
        <v>0</v>
      </c>
      <c r="Q2092" s="91">
        <f t="shared" si="161"/>
        <v>41753</v>
      </c>
      <c r="R2092" s="92" t="s">
        <v>327</v>
      </c>
      <c r="S2092" s="93">
        <v>41776</v>
      </c>
      <c r="T2092" s="94">
        <f t="shared" si="162"/>
        <v>41783</v>
      </c>
      <c r="U2092" s="80">
        <f t="shared" si="163"/>
        <v>30</v>
      </c>
      <c r="W2092" s="95">
        <f t="shared" si="165"/>
        <v>30</v>
      </c>
    </row>
    <row r="2093" spans="1:23" hidden="1" x14ac:dyDescent="0.5">
      <c r="A2093" s="105" t="s">
        <v>562</v>
      </c>
      <c r="B2093" s="63"/>
      <c r="C2093" s="60" t="s">
        <v>10</v>
      </c>
      <c r="D2093" s="61">
        <v>18095</v>
      </c>
      <c r="E2093" s="139">
        <v>13693</v>
      </c>
      <c r="F2093" s="61">
        <v>3846</v>
      </c>
      <c r="G2093" s="63">
        <v>41753</v>
      </c>
      <c r="H2093" s="63">
        <v>41753</v>
      </c>
      <c r="I2093" s="60" t="s">
        <v>1160</v>
      </c>
      <c r="J2093" s="62">
        <v>4350</v>
      </c>
      <c r="K2093" s="62">
        <v>0</v>
      </c>
      <c r="L2093" s="64">
        <v>4350</v>
      </c>
      <c r="M2093" s="82" t="str">
        <f t="shared" si="164"/>
        <v>DI</v>
      </c>
      <c r="N2093" s="82" t="s">
        <v>971</v>
      </c>
      <c r="P2093" s="75">
        <f>VLOOKUP(F2093,[1]!REGTEaflewerdatum,4,0)</f>
        <v>0</v>
      </c>
      <c r="Q2093" s="91">
        <f t="shared" si="161"/>
        <v>41753</v>
      </c>
      <c r="R2093" s="92" t="s">
        <v>327</v>
      </c>
      <c r="S2093" s="93">
        <f>G2093+7</f>
        <v>41760</v>
      </c>
      <c r="T2093" s="94">
        <f t="shared" si="162"/>
        <v>41754</v>
      </c>
      <c r="U2093" s="80">
        <f t="shared" si="163"/>
        <v>1</v>
      </c>
      <c r="W2093" s="95">
        <f t="shared" si="165"/>
        <v>1</v>
      </c>
    </row>
    <row r="2094" spans="1:23" hidden="1" x14ac:dyDescent="0.5">
      <c r="A2094" s="105" t="s">
        <v>565</v>
      </c>
      <c r="B2094" s="63"/>
      <c r="C2094" s="60" t="s">
        <v>10</v>
      </c>
      <c r="D2094" s="61">
        <v>18092</v>
      </c>
      <c r="E2094" s="139">
        <v>13688</v>
      </c>
      <c r="F2094" s="61">
        <v>3848</v>
      </c>
      <c r="G2094" s="63">
        <v>41753</v>
      </c>
      <c r="H2094" s="63">
        <v>41752</v>
      </c>
      <c r="I2094" s="60" t="s">
        <v>1123</v>
      </c>
      <c r="J2094" s="62">
        <v>1900</v>
      </c>
      <c r="K2094" s="62">
        <v>0</v>
      </c>
      <c r="L2094" s="64">
        <v>1900</v>
      </c>
      <c r="M2094" s="82" t="str">
        <f t="shared" si="164"/>
        <v>DI</v>
      </c>
      <c r="N2094" s="82" t="s">
        <v>971</v>
      </c>
      <c r="P2094" s="75">
        <f>VLOOKUP(F2094,[1]!REGTEaflewerdatum,4,0)</f>
        <v>0</v>
      </c>
      <c r="Q2094" s="91">
        <f t="shared" si="161"/>
        <v>41753</v>
      </c>
      <c r="R2094" s="92" t="s">
        <v>329</v>
      </c>
      <c r="S2094" s="93">
        <f>G2094</f>
        <v>41753</v>
      </c>
      <c r="T2094" s="94">
        <f t="shared" si="162"/>
        <v>41754</v>
      </c>
      <c r="U2094" s="80">
        <f t="shared" si="163"/>
        <v>1</v>
      </c>
      <c r="W2094" s="95">
        <f t="shared" si="165"/>
        <v>1</v>
      </c>
    </row>
    <row r="2095" spans="1:23" x14ac:dyDescent="0.5">
      <c r="A2095" s="105">
        <v>3907</v>
      </c>
      <c r="B2095" s="63">
        <v>41761</v>
      </c>
      <c r="C2095" s="60" t="s">
        <v>10</v>
      </c>
      <c r="D2095" s="61">
        <v>18099</v>
      </c>
      <c r="E2095" s="139"/>
      <c r="F2095" s="61">
        <v>3706</v>
      </c>
      <c r="G2095" s="63">
        <v>41754</v>
      </c>
      <c r="H2095" s="63">
        <v>41753</v>
      </c>
      <c r="I2095" s="60" t="s">
        <v>1116</v>
      </c>
      <c r="J2095" s="62">
        <v>547.20000000000005</v>
      </c>
      <c r="K2095" s="62">
        <v>25.54</v>
      </c>
      <c r="L2095" s="64">
        <v>572.74</v>
      </c>
      <c r="M2095" s="82" t="str">
        <f t="shared" si="164"/>
        <v>DS</v>
      </c>
      <c r="N2095" s="82" t="s">
        <v>971</v>
      </c>
      <c r="P2095" s="75">
        <f>VLOOKUP(F2095,[1]!REGTEaflewerdatum,4,0)</f>
        <v>0</v>
      </c>
      <c r="Q2095" s="91">
        <f t="shared" si="161"/>
        <v>41754</v>
      </c>
      <c r="T2095" s="94">
        <f t="shared" si="162"/>
        <v>41784</v>
      </c>
      <c r="U2095" s="80">
        <f t="shared" si="163"/>
        <v>30</v>
      </c>
      <c r="W2095" s="95">
        <f t="shared" si="165"/>
        <v>41791</v>
      </c>
    </row>
    <row r="2096" spans="1:23" hidden="1" x14ac:dyDescent="0.5">
      <c r="A2096" s="105">
        <v>808031</v>
      </c>
      <c r="B2096" s="63">
        <v>41754</v>
      </c>
      <c r="C2096" s="60" t="s">
        <v>10</v>
      </c>
      <c r="D2096" s="61">
        <v>18097</v>
      </c>
      <c r="E2096" s="139">
        <v>13705</v>
      </c>
      <c r="F2096" s="61">
        <v>3682</v>
      </c>
      <c r="G2096" s="63">
        <v>41754</v>
      </c>
      <c r="H2096" s="63">
        <v>41753</v>
      </c>
      <c r="I2096" s="60" t="s">
        <v>1075</v>
      </c>
      <c r="J2096" s="62">
        <v>203.66</v>
      </c>
      <c r="K2096" s="62">
        <v>28.52</v>
      </c>
      <c r="L2096" s="64">
        <v>232.18</v>
      </c>
      <c r="M2096" s="82" t="str">
        <f t="shared" si="164"/>
        <v>DC</v>
      </c>
      <c r="N2096" s="82" t="s">
        <v>971</v>
      </c>
      <c r="P2096" s="75">
        <f>VLOOKUP(F2096,[1]!REGTEaflewerdatum,4,0)</f>
        <v>41750</v>
      </c>
      <c r="Q2096" s="91">
        <f t="shared" si="161"/>
        <v>41754</v>
      </c>
      <c r="T2096" s="94">
        <f t="shared" si="162"/>
        <v>41773</v>
      </c>
      <c r="U2096" s="80">
        <f t="shared" si="163"/>
        <v>19</v>
      </c>
      <c r="W2096" s="95">
        <f t="shared" si="165"/>
        <v>41773</v>
      </c>
    </row>
    <row r="2097" spans="1:23" hidden="1" x14ac:dyDescent="0.5">
      <c r="A2097" s="105">
        <v>808032</v>
      </c>
      <c r="B2097" s="63">
        <v>41754</v>
      </c>
      <c r="C2097" s="60" t="s">
        <v>10</v>
      </c>
      <c r="D2097" s="61">
        <v>18098</v>
      </c>
      <c r="E2097" s="139">
        <v>13706</v>
      </c>
      <c r="F2097" s="61">
        <v>3833</v>
      </c>
      <c r="G2097" s="63">
        <v>41754</v>
      </c>
      <c r="H2097" s="63">
        <v>41753</v>
      </c>
      <c r="I2097" s="60" t="s">
        <v>1075</v>
      </c>
      <c r="J2097" s="62">
        <v>60777</v>
      </c>
      <c r="K2097" s="62">
        <v>8508.7800000000007</v>
      </c>
      <c r="L2097" s="64">
        <v>69285.78</v>
      </c>
      <c r="M2097" s="82" t="str">
        <f t="shared" si="164"/>
        <v>DC</v>
      </c>
      <c r="N2097" s="82" t="s">
        <v>971</v>
      </c>
      <c r="P2097" s="75">
        <f>VLOOKUP(F2097,[1]!REGTEaflewerdatum,4,0)</f>
        <v>0</v>
      </c>
      <c r="Q2097" s="91">
        <f t="shared" si="161"/>
        <v>41754</v>
      </c>
      <c r="T2097" s="94">
        <f t="shared" si="162"/>
        <v>41773</v>
      </c>
      <c r="U2097" s="80">
        <f t="shared" si="163"/>
        <v>19</v>
      </c>
      <c r="W2097" s="95">
        <f t="shared" si="165"/>
        <v>41773</v>
      </c>
    </row>
    <row r="2098" spans="1:23" x14ac:dyDescent="0.5">
      <c r="A2098" s="105">
        <v>11939437</v>
      </c>
      <c r="B2098" s="63">
        <v>41761</v>
      </c>
      <c r="C2098" s="60" t="s">
        <v>10</v>
      </c>
      <c r="D2098" s="61">
        <v>18164</v>
      </c>
      <c r="E2098" s="139">
        <v>13704</v>
      </c>
      <c r="F2098" s="61">
        <v>3860</v>
      </c>
      <c r="G2098" s="63">
        <v>41755</v>
      </c>
      <c r="H2098" s="63">
        <v>41755</v>
      </c>
      <c r="I2098" s="60" t="s">
        <v>1113</v>
      </c>
      <c r="J2098" s="62">
        <v>6930.14</v>
      </c>
      <c r="K2098" s="62">
        <v>417.19</v>
      </c>
      <c r="L2098" s="64">
        <v>7347.33</v>
      </c>
      <c r="M2098" s="82" t="str">
        <f t="shared" si="164"/>
        <v>DS</v>
      </c>
      <c r="N2098" s="82" t="s">
        <v>971</v>
      </c>
      <c r="P2098" s="75">
        <f>VLOOKUP(F2098,[1]!REGTEaflewerdatum,4,0)</f>
        <v>0</v>
      </c>
      <c r="Q2098" s="91">
        <f t="shared" si="161"/>
        <v>41755</v>
      </c>
      <c r="T2098" s="94">
        <f t="shared" si="162"/>
        <v>41785</v>
      </c>
      <c r="U2098" s="80">
        <f t="shared" si="163"/>
        <v>30</v>
      </c>
      <c r="W2098" s="95">
        <f t="shared" si="165"/>
        <v>41791</v>
      </c>
    </row>
    <row r="2099" spans="1:23" x14ac:dyDescent="0.5">
      <c r="A2099" s="105">
        <v>379678</v>
      </c>
      <c r="B2099" s="63">
        <v>41768</v>
      </c>
      <c r="C2099" s="60" t="s">
        <v>10</v>
      </c>
      <c r="D2099" s="61">
        <v>18182</v>
      </c>
      <c r="E2099" s="139">
        <v>13723</v>
      </c>
      <c r="F2099" s="61">
        <v>3704</v>
      </c>
      <c r="G2099" s="63">
        <v>41755</v>
      </c>
      <c r="H2099" s="63">
        <v>41755</v>
      </c>
      <c r="I2099" s="60" t="s">
        <v>1114</v>
      </c>
      <c r="J2099" s="62">
        <v>553.67999999999995</v>
      </c>
      <c r="K2099" s="62">
        <v>39.01</v>
      </c>
      <c r="L2099" s="64">
        <v>592.69000000000005</v>
      </c>
      <c r="M2099" s="82" t="str">
        <f t="shared" si="164"/>
        <v>DS</v>
      </c>
      <c r="N2099" s="82" t="s">
        <v>971</v>
      </c>
      <c r="P2099" s="75">
        <f>VLOOKUP(F2099,[1]!REGTEaflewerdatum,4,0)</f>
        <v>0</v>
      </c>
      <c r="Q2099" s="91">
        <f t="shared" si="161"/>
        <v>41755</v>
      </c>
      <c r="T2099" s="94">
        <f t="shared" si="162"/>
        <v>41785</v>
      </c>
      <c r="U2099" s="80">
        <f t="shared" si="163"/>
        <v>30</v>
      </c>
      <c r="W2099" s="95">
        <f t="shared" si="165"/>
        <v>41798</v>
      </c>
    </row>
    <row r="2100" spans="1:23" x14ac:dyDescent="0.5">
      <c r="A2100" s="105">
        <v>510233</v>
      </c>
      <c r="B2100" s="63">
        <v>41789</v>
      </c>
      <c r="C2100" s="60" t="s">
        <v>10</v>
      </c>
      <c r="D2100" s="61">
        <v>18178</v>
      </c>
      <c r="E2100" s="139">
        <v>13728</v>
      </c>
      <c r="F2100" s="61">
        <v>3853</v>
      </c>
      <c r="G2100" s="63">
        <v>41755</v>
      </c>
      <c r="H2100" s="63">
        <v>41754</v>
      </c>
      <c r="I2100" s="60" t="s">
        <v>22</v>
      </c>
      <c r="J2100" s="62">
        <v>7318</v>
      </c>
      <c r="K2100" s="62">
        <v>1024.52</v>
      </c>
      <c r="L2100" s="64">
        <v>8342.52</v>
      </c>
      <c r="M2100" s="82" t="str">
        <f t="shared" si="164"/>
        <v>DS</v>
      </c>
      <c r="N2100" s="82" t="s">
        <v>971</v>
      </c>
      <c r="P2100" s="75">
        <f>VLOOKUP(F2100,[1]!REGTEaflewerdatum,4,0)</f>
        <v>0</v>
      </c>
      <c r="Q2100" s="91">
        <f t="shared" si="161"/>
        <v>41755</v>
      </c>
      <c r="T2100" s="94">
        <f t="shared" si="162"/>
        <v>41785</v>
      </c>
      <c r="U2100" s="80">
        <f t="shared" si="163"/>
        <v>30</v>
      </c>
      <c r="W2100" s="95">
        <f t="shared" si="165"/>
        <v>41819</v>
      </c>
    </row>
    <row r="2101" spans="1:23" x14ac:dyDescent="0.5">
      <c r="A2101" s="105">
        <v>6039807414</v>
      </c>
      <c r="B2101" s="63">
        <v>41761</v>
      </c>
      <c r="C2101" s="60" t="s">
        <v>10</v>
      </c>
      <c r="D2101" s="61">
        <v>18163</v>
      </c>
      <c r="E2101" s="139">
        <v>13732</v>
      </c>
      <c r="F2101" s="61">
        <v>3705</v>
      </c>
      <c r="G2101" s="63">
        <v>41755</v>
      </c>
      <c r="H2101" s="63">
        <v>41755</v>
      </c>
      <c r="I2101" s="60" t="s">
        <v>1109</v>
      </c>
      <c r="J2101" s="62">
        <v>275.16000000000003</v>
      </c>
      <c r="K2101" s="62">
        <v>19.5</v>
      </c>
      <c r="L2101" s="64">
        <v>294.66000000000003</v>
      </c>
      <c r="M2101" s="82" t="str">
        <f t="shared" si="164"/>
        <v>DS</v>
      </c>
      <c r="N2101" s="82" t="s">
        <v>971</v>
      </c>
      <c r="P2101" s="75">
        <f>VLOOKUP(F2101,[1]!REGTEaflewerdatum,4,0)</f>
        <v>0</v>
      </c>
      <c r="Q2101" s="91">
        <f t="shared" si="161"/>
        <v>41755</v>
      </c>
      <c r="T2101" s="94">
        <f t="shared" si="162"/>
        <v>41785</v>
      </c>
      <c r="U2101" s="80">
        <f t="shared" si="163"/>
        <v>30</v>
      </c>
      <c r="W2101" s="95">
        <f t="shared" si="165"/>
        <v>41791</v>
      </c>
    </row>
    <row r="2102" spans="1:23" x14ac:dyDescent="0.5">
      <c r="A2102" s="105">
        <v>74111</v>
      </c>
      <c r="B2102" s="63">
        <v>41761</v>
      </c>
      <c r="C2102" s="60" t="s">
        <v>10</v>
      </c>
      <c r="D2102" s="61">
        <v>18183</v>
      </c>
      <c r="E2102" s="139"/>
      <c r="F2102" s="61">
        <v>3706</v>
      </c>
      <c r="G2102" s="63">
        <v>41755</v>
      </c>
      <c r="H2102" s="63">
        <v>41755</v>
      </c>
      <c r="I2102" s="60" t="s">
        <v>1116</v>
      </c>
      <c r="J2102" s="62">
        <v>620.1</v>
      </c>
      <c r="K2102" s="62">
        <v>24.32</v>
      </c>
      <c r="L2102" s="64">
        <v>644.41999999999996</v>
      </c>
      <c r="M2102" s="82" t="str">
        <f t="shared" si="164"/>
        <v>DS</v>
      </c>
      <c r="N2102" s="82" t="s">
        <v>971</v>
      </c>
      <c r="P2102" s="75">
        <f>VLOOKUP(F2102,[1]!REGTEaflewerdatum,4,0)</f>
        <v>0</v>
      </c>
      <c r="Q2102" s="91">
        <f t="shared" si="161"/>
        <v>41755</v>
      </c>
      <c r="T2102" s="94">
        <f t="shared" si="162"/>
        <v>41785</v>
      </c>
      <c r="U2102" s="80">
        <f t="shared" si="163"/>
        <v>30</v>
      </c>
      <c r="W2102" s="95">
        <f t="shared" si="165"/>
        <v>41791</v>
      </c>
    </row>
    <row r="2103" spans="1:23" x14ac:dyDescent="0.5">
      <c r="A2103" s="105">
        <v>8170533328</v>
      </c>
      <c r="B2103" s="63">
        <v>41761</v>
      </c>
      <c r="C2103" s="60" t="s">
        <v>10</v>
      </c>
      <c r="D2103" s="61">
        <v>18165</v>
      </c>
      <c r="E2103" s="139">
        <v>13703</v>
      </c>
      <c r="F2103" s="61">
        <v>3859</v>
      </c>
      <c r="G2103" s="63">
        <v>41755</v>
      </c>
      <c r="H2103" s="63">
        <v>41755</v>
      </c>
      <c r="I2103" s="60" t="s">
        <v>26</v>
      </c>
      <c r="J2103" s="62">
        <v>4886.1400000000003</v>
      </c>
      <c r="K2103" s="62">
        <v>583.51</v>
      </c>
      <c r="L2103" s="64">
        <v>5469.65</v>
      </c>
      <c r="M2103" s="82" t="str">
        <f t="shared" si="164"/>
        <v>DS</v>
      </c>
      <c r="N2103" s="82" t="s">
        <v>971</v>
      </c>
      <c r="P2103" s="75">
        <f>VLOOKUP(F2103,[1]!REGTEaflewerdatum,4,0)</f>
        <v>0</v>
      </c>
      <c r="Q2103" s="91">
        <f t="shared" si="161"/>
        <v>41755</v>
      </c>
      <c r="T2103" s="94">
        <f t="shared" si="162"/>
        <v>41785</v>
      </c>
      <c r="U2103" s="80">
        <f t="shared" si="163"/>
        <v>30</v>
      </c>
      <c r="W2103" s="95">
        <f t="shared" si="165"/>
        <v>41791</v>
      </c>
    </row>
    <row r="2104" spans="1:23" x14ac:dyDescent="0.5">
      <c r="A2104" s="105">
        <v>8170533328</v>
      </c>
      <c r="B2104" s="63"/>
      <c r="C2104" s="60" t="s">
        <v>15</v>
      </c>
      <c r="D2104" s="61">
        <v>18176</v>
      </c>
      <c r="E2104" s="139">
        <v>13737</v>
      </c>
      <c r="F2104" s="61">
        <v>3859</v>
      </c>
      <c r="G2104" s="63">
        <v>41755</v>
      </c>
      <c r="H2104" s="63">
        <v>41755</v>
      </c>
      <c r="I2104" s="60" t="s">
        <v>26</v>
      </c>
      <c r="J2104" s="62">
        <v>-37.31</v>
      </c>
      <c r="K2104" s="62">
        <v>-5.22</v>
      </c>
      <c r="L2104" s="64">
        <v>-42.53</v>
      </c>
      <c r="M2104" s="82" t="str">
        <f t="shared" si="164"/>
        <v>DS</v>
      </c>
      <c r="P2104" s="75">
        <f>VLOOKUP(F2104,[1]!REGTEaflewerdatum,4,0)</f>
        <v>0</v>
      </c>
      <c r="Q2104" s="91">
        <f t="shared" si="161"/>
        <v>41755</v>
      </c>
      <c r="T2104" s="94">
        <f t="shared" si="162"/>
        <v>41785</v>
      </c>
      <c r="U2104" s="80">
        <f t="shared" si="163"/>
        <v>30</v>
      </c>
      <c r="W2104" s="95">
        <f t="shared" si="165"/>
        <v>30</v>
      </c>
    </row>
    <row r="2105" spans="1:23" hidden="1" x14ac:dyDescent="0.5">
      <c r="A2105" s="105" t="s">
        <v>568</v>
      </c>
      <c r="B2105" s="63"/>
      <c r="C2105" s="60" t="s">
        <v>10</v>
      </c>
      <c r="D2105" s="61">
        <v>18180</v>
      </c>
      <c r="E2105" s="139">
        <v>13726</v>
      </c>
      <c r="F2105" s="61">
        <v>3857</v>
      </c>
      <c r="G2105" s="63">
        <v>41755</v>
      </c>
      <c r="H2105" s="63">
        <v>41754</v>
      </c>
      <c r="I2105" s="60" t="s">
        <v>1118</v>
      </c>
      <c r="J2105" s="62">
        <v>5189.8</v>
      </c>
      <c r="K2105" s="62">
        <v>0</v>
      </c>
      <c r="L2105" s="64">
        <v>5189.8</v>
      </c>
      <c r="M2105" s="82" t="str">
        <f t="shared" si="164"/>
        <v>DI</v>
      </c>
      <c r="N2105" s="82" t="s">
        <v>971</v>
      </c>
      <c r="P2105" s="75">
        <f>VLOOKUP(F2105,[1]!REGTEaflewerdatum,4,0)</f>
        <v>0</v>
      </c>
      <c r="Q2105" s="91">
        <f t="shared" si="161"/>
        <v>41755</v>
      </c>
      <c r="R2105" s="92" t="s">
        <v>327</v>
      </c>
      <c r="S2105" s="93">
        <v>41776</v>
      </c>
      <c r="T2105" s="94">
        <f t="shared" si="162"/>
        <v>41785</v>
      </c>
      <c r="U2105" s="80">
        <f t="shared" si="163"/>
        <v>30</v>
      </c>
      <c r="W2105" s="95">
        <f t="shared" si="165"/>
        <v>30</v>
      </c>
    </row>
    <row r="2106" spans="1:23" x14ac:dyDescent="0.5">
      <c r="A2106" s="105">
        <v>27630</v>
      </c>
      <c r="B2106" s="63">
        <v>41761</v>
      </c>
      <c r="C2106" s="60" t="s">
        <v>10</v>
      </c>
      <c r="D2106" s="61">
        <v>18177</v>
      </c>
      <c r="E2106" s="139">
        <v>13730</v>
      </c>
      <c r="F2106" s="61">
        <v>3858</v>
      </c>
      <c r="G2106" s="63">
        <v>41755</v>
      </c>
      <c r="H2106" s="63">
        <v>41755</v>
      </c>
      <c r="I2106" s="60" t="s">
        <v>1177</v>
      </c>
      <c r="J2106" s="62">
        <v>23209.25</v>
      </c>
      <c r="K2106" s="62">
        <v>3249.29</v>
      </c>
      <c r="L2106" s="64">
        <v>26458.54</v>
      </c>
      <c r="M2106" s="82" t="str">
        <f t="shared" si="164"/>
        <v>DS</v>
      </c>
      <c r="N2106" s="82" t="s">
        <v>971</v>
      </c>
      <c r="P2106" s="75">
        <f>VLOOKUP(F2106,[1]!REGTEaflewerdatum,4,0)</f>
        <v>0</v>
      </c>
      <c r="Q2106" s="91">
        <f t="shared" si="161"/>
        <v>41755</v>
      </c>
      <c r="T2106" s="94">
        <f t="shared" si="162"/>
        <v>41785</v>
      </c>
      <c r="U2106" s="80">
        <f t="shared" si="163"/>
        <v>30</v>
      </c>
      <c r="W2106" s="95">
        <f t="shared" si="165"/>
        <v>41791</v>
      </c>
    </row>
    <row r="2107" spans="1:23" hidden="1" x14ac:dyDescent="0.5">
      <c r="A2107" s="105" t="s">
        <v>570</v>
      </c>
      <c r="B2107" s="63"/>
      <c r="C2107" s="60" t="s">
        <v>10</v>
      </c>
      <c r="D2107" s="61">
        <v>18181</v>
      </c>
      <c r="E2107" s="139">
        <v>13725</v>
      </c>
      <c r="F2107" s="61">
        <v>3854</v>
      </c>
      <c r="G2107" s="63">
        <v>41755</v>
      </c>
      <c r="H2107" s="63">
        <v>41754</v>
      </c>
      <c r="I2107" s="60" t="s">
        <v>1123</v>
      </c>
      <c r="J2107" s="62">
        <v>2850</v>
      </c>
      <c r="K2107" s="62">
        <v>0</v>
      </c>
      <c r="L2107" s="64">
        <v>2850</v>
      </c>
      <c r="M2107" s="82" t="str">
        <f t="shared" si="164"/>
        <v>DI</v>
      </c>
      <c r="N2107" s="82" t="s">
        <v>971</v>
      </c>
      <c r="P2107" s="75">
        <f>VLOOKUP(F2107,[1]!REGTEaflewerdatum,4,0)</f>
        <v>0</v>
      </c>
      <c r="Q2107" s="91">
        <f t="shared" si="161"/>
        <v>41755</v>
      </c>
      <c r="R2107" s="92" t="s">
        <v>329</v>
      </c>
      <c r="S2107" s="93">
        <f>G2107</f>
        <v>41755</v>
      </c>
      <c r="T2107" s="94">
        <f t="shared" si="162"/>
        <v>41756</v>
      </c>
      <c r="U2107" s="80">
        <f t="shared" si="163"/>
        <v>1</v>
      </c>
      <c r="W2107" s="95">
        <f t="shared" si="165"/>
        <v>1</v>
      </c>
    </row>
    <row r="2108" spans="1:23" hidden="1" x14ac:dyDescent="0.5">
      <c r="A2108" s="105" t="s">
        <v>572</v>
      </c>
      <c r="B2108" s="63"/>
      <c r="C2108" s="60" t="s">
        <v>10</v>
      </c>
      <c r="D2108" s="61">
        <v>18179</v>
      </c>
      <c r="E2108" s="139">
        <v>13727</v>
      </c>
      <c r="F2108" s="61">
        <v>3861</v>
      </c>
      <c r="G2108" s="63">
        <v>41755</v>
      </c>
      <c r="H2108" s="63">
        <v>41754</v>
      </c>
      <c r="I2108" s="60" t="s">
        <v>1123</v>
      </c>
      <c r="J2108" s="62">
        <v>630</v>
      </c>
      <c r="K2108" s="62">
        <v>0</v>
      </c>
      <c r="L2108" s="64">
        <v>630</v>
      </c>
      <c r="M2108" s="82" t="str">
        <f t="shared" si="164"/>
        <v>DI</v>
      </c>
      <c r="N2108" s="82" t="s">
        <v>971</v>
      </c>
      <c r="P2108" s="75">
        <f>VLOOKUP(F2108,[1]!REGTEaflewerdatum,4,0)</f>
        <v>0</v>
      </c>
      <c r="Q2108" s="91">
        <f t="shared" si="161"/>
        <v>41755</v>
      </c>
      <c r="R2108" s="92" t="s">
        <v>329</v>
      </c>
      <c r="S2108" s="93">
        <f>G2108</f>
        <v>41755</v>
      </c>
      <c r="T2108" s="94">
        <f t="shared" si="162"/>
        <v>41756</v>
      </c>
      <c r="U2108" s="80">
        <f t="shared" si="163"/>
        <v>1</v>
      </c>
      <c r="W2108" s="95">
        <f t="shared" si="165"/>
        <v>1</v>
      </c>
    </row>
    <row r="2109" spans="1:23" hidden="1" x14ac:dyDescent="0.5">
      <c r="A2109" s="105"/>
      <c r="B2109" s="63"/>
      <c r="C2109" s="60" t="s">
        <v>15</v>
      </c>
      <c r="D2109" s="61">
        <v>18185</v>
      </c>
      <c r="E2109" s="139">
        <v>13739</v>
      </c>
      <c r="F2109" s="61">
        <v>548034</v>
      </c>
      <c r="G2109" s="63">
        <v>41757</v>
      </c>
      <c r="H2109" s="63"/>
      <c r="I2109" s="60" t="s">
        <v>1075</v>
      </c>
      <c r="J2109" s="62">
        <v>-3149</v>
      </c>
      <c r="K2109" s="62">
        <v>-440.86</v>
      </c>
      <c r="L2109" s="64">
        <v>-3589.86</v>
      </c>
      <c r="M2109" s="82" t="str">
        <f t="shared" si="164"/>
        <v>DC</v>
      </c>
      <c r="P2109" s="75" t="e">
        <f>VLOOKUP(F2109,[1]!REGTEaflewerdatum,4,0)</f>
        <v>#N/A</v>
      </c>
      <c r="Q2109" s="91" t="e">
        <f t="shared" ref="Q2109:Q2172" si="166">IF(P2109=G2109,"ok",G2109)</f>
        <v>#N/A</v>
      </c>
      <c r="T2109" s="94">
        <f t="shared" si="162"/>
        <v>41776</v>
      </c>
      <c r="U2109" s="80">
        <f t="shared" si="163"/>
        <v>19</v>
      </c>
      <c r="W2109" s="95">
        <f t="shared" si="165"/>
        <v>19</v>
      </c>
    </row>
    <row r="2110" spans="1:23" hidden="1" x14ac:dyDescent="0.5">
      <c r="A2110" s="105"/>
      <c r="B2110" s="63"/>
      <c r="C2110" s="60" t="s">
        <v>15</v>
      </c>
      <c r="D2110" s="61">
        <v>18186</v>
      </c>
      <c r="E2110" s="139">
        <v>13740</v>
      </c>
      <c r="F2110" s="61">
        <v>548259</v>
      </c>
      <c r="G2110" s="63">
        <v>41757</v>
      </c>
      <c r="H2110" s="63"/>
      <c r="I2110" s="60" t="s">
        <v>1075</v>
      </c>
      <c r="J2110" s="62">
        <v>-2000</v>
      </c>
      <c r="K2110" s="62">
        <v>-280</v>
      </c>
      <c r="L2110" s="64">
        <v>-2280</v>
      </c>
      <c r="M2110" s="82" t="str">
        <f t="shared" si="164"/>
        <v>DC</v>
      </c>
      <c r="P2110" s="75" t="e">
        <f>VLOOKUP(F2110,[1]!REGTEaflewerdatum,4,0)</f>
        <v>#N/A</v>
      </c>
      <c r="Q2110" s="91" t="e">
        <f t="shared" si="166"/>
        <v>#N/A</v>
      </c>
      <c r="T2110" s="94">
        <f t="shared" ref="T2110:T2173" si="167">G2110+U2110</f>
        <v>41776</v>
      </c>
      <c r="U2110" s="80">
        <f t="shared" ref="U2110:U2173" si="168">VLOOKUP(I2110,verskaffersterme,2,0)</f>
        <v>19</v>
      </c>
      <c r="W2110" s="95">
        <f t="shared" si="165"/>
        <v>19</v>
      </c>
    </row>
    <row r="2111" spans="1:23" hidden="1" x14ac:dyDescent="0.5">
      <c r="A2111" s="105"/>
      <c r="B2111" s="63"/>
      <c r="C2111" s="60" t="s">
        <v>15</v>
      </c>
      <c r="D2111" s="61">
        <v>18187</v>
      </c>
      <c r="E2111" s="139">
        <v>13741</v>
      </c>
      <c r="F2111" s="61">
        <v>554175</v>
      </c>
      <c r="G2111" s="63">
        <v>41757</v>
      </c>
      <c r="H2111" s="63"/>
      <c r="I2111" s="60" t="s">
        <v>1075</v>
      </c>
      <c r="J2111" s="62">
        <v>-4559</v>
      </c>
      <c r="K2111" s="62">
        <v>-638.26</v>
      </c>
      <c r="L2111" s="64">
        <v>-5197.26</v>
      </c>
      <c r="M2111" s="82" t="str">
        <f t="shared" si="164"/>
        <v>DC</v>
      </c>
      <c r="P2111" s="75" t="e">
        <f>VLOOKUP(F2111,[1]!REGTEaflewerdatum,4,0)</f>
        <v>#N/A</v>
      </c>
      <c r="Q2111" s="91" t="e">
        <f t="shared" si="166"/>
        <v>#N/A</v>
      </c>
      <c r="T2111" s="94">
        <f t="shared" si="167"/>
        <v>41776</v>
      </c>
      <c r="U2111" s="80">
        <f t="shared" si="168"/>
        <v>19</v>
      </c>
      <c r="W2111" s="95">
        <f t="shared" si="165"/>
        <v>19</v>
      </c>
    </row>
    <row r="2112" spans="1:23" hidden="1" x14ac:dyDescent="0.5">
      <c r="A2112" s="105"/>
      <c r="B2112" s="63"/>
      <c r="C2112" s="60" t="s">
        <v>15</v>
      </c>
      <c r="D2112" s="61">
        <v>18190</v>
      </c>
      <c r="E2112" s="139">
        <v>13744</v>
      </c>
      <c r="F2112" s="61">
        <v>548375</v>
      </c>
      <c r="G2112" s="63">
        <v>41757</v>
      </c>
      <c r="H2112" s="63"/>
      <c r="I2112" s="60" t="s">
        <v>1075</v>
      </c>
      <c r="J2112" s="62">
        <v>-1927</v>
      </c>
      <c r="K2112" s="62">
        <v>-269.77999999999997</v>
      </c>
      <c r="L2112" s="64">
        <v>-2196.7800000000002</v>
      </c>
      <c r="M2112" s="82" t="str">
        <f t="shared" si="164"/>
        <v>DC</v>
      </c>
      <c r="P2112" s="75" t="e">
        <f>VLOOKUP(F2112,[1]!REGTEaflewerdatum,4,0)</f>
        <v>#N/A</v>
      </c>
      <c r="Q2112" s="91" t="e">
        <f t="shared" si="166"/>
        <v>#N/A</v>
      </c>
      <c r="T2112" s="94">
        <f t="shared" si="167"/>
        <v>41776</v>
      </c>
      <c r="U2112" s="80">
        <f t="shared" si="168"/>
        <v>19</v>
      </c>
      <c r="W2112" s="95">
        <f t="shared" si="165"/>
        <v>19</v>
      </c>
    </row>
    <row r="2113" spans="1:23" hidden="1" x14ac:dyDescent="0.5">
      <c r="A2113" s="105"/>
      <c r="B2113" s="63"/>
      <c r="C2113" s="60" t="s">
        <v>15</v>
      </c>
      <c r="D2113" s="61">
        <v>18191</v>
      </c>
      <c r="E2113" s="139">
        <v>13745</v>
      </c>
      <c r="F2113" s="61">
        <v>547917</v>
      </c>
      <c r="G2113" s="63">
        <v>41757</v>
      </c>
      <c r="H2113" s="63"/>
      <c r="I2113" s="60" t="s">
        <v>1075</v>
      </c>
      <c r="J2113" s="62">
        <v>-2000</v>
      </c>
      <c r="K2113" s="62">
        <v>-280</v>
      </c>
      <c r="L2113" s="64">
        <v>-2280</v>
      </c>
      <c r="M2113" s="82" t="str">
        <f t="shared" si="164"/>
        <v>DC</v>
      </c>
      <c r="P2113" s="75" t="e">
        <f>VLOOKUP(F2113,[1]!REGTEaflewerdatum,4,0)</f>
        <v>#N/A</v>
      </c>
      <c r="Q2113" s="91" t="e">
        <f t="shared" si="166"/>
        <v>#N/A</v>
      </c>
      <c r="T2113" s="94">
        <f t="shared" si="167"/>
        <v>41776</v>
      </c>
      <c r="U2113" s="80">
        <f t="shared" si="168"/>
        <v>19</v>
      </c>
      <c r="W2113" s="95">
        <f t="shared" si="165"/>
        <v>19</v>
      </c>
    </row>
    <row r="2114" spans="1:23" hidden="1" x14ac:dyDescent="0.5">
      <c r="A2114" s="105"/>
      <c r="B2114" s="63"/>
      <c r="C2114" s="60" t="s">
        <v>15</v>
      </c>
      <c r="D2114" s="61">
        <v>18192</v>
      </c>
      <c r="E2114" s="139">
        <v>13746</v>
      </c>
      <c r="F2114" s="61">
        <v>548048</v>
      </c>
      <c r="G2114" s="63">
        <v>41757</v>
      </c>
      <c r="H2114" s="63"/>
      <c r="I2114" s="60" t="s">
        <v>1075</v>
      </c>
      <c r="J2114" s="62">
        <v>-4000</v>
      </c>
      <c r="K2114" s="62">
        <v>-560</v>
      </c>
      <c r="L2114" s="64">
        <v>-4560</v>
      </c>
      <c r="M2114" s="82" t="str">
        <f t="shared" ref="M2114:M2177" si="169">VLOOKUP(I2114,KODE,3,0)</f>
        <v>DC</v>
      </c>
      <c r="P2114" s="75" t="e">
        <f>VLOOKUP(F2114,[1]!REGTEaflewerdatum,4,0)</f>
        <v>#N/A</v>
      </c>
      <c r="Q2114" s="91" t="e">
        <f t="shared" si="166"/>
        <v>#N/A</v>
      </c>
      <c r="T2114" s="94">
        <f t="shared" si="167"/>
        <v>41776</v>
      </c>
      <c r="U2114" s="80">
        <f t="shared" si="168"/>
        <v>19</v>
      </c>
      <c r="W2114" s="95">
        <f t="shared" si="165"/>
        <v>19</v>
      </c>
    </row>
    <row r="2115" spans="1:23" hidden="1" x14ac:dyDescent="0.5">
      <c r="A2115" s="105">
        <v>493452</v>
      </c>
      <c r="B2115" s="63">
        <v>41726</v>
      </c>
      <c r="C2115" s="60" t="s">
        <v>10</v>
      </c>
      <c r="D2115" s="61">
        <v>18189</v>
      </c>
      <c r="E2115" s="139">
        <v>13743</v>
      </c>
      <c r="F2115" s="61">
        <v>3586</v>
      </c>
      <c r="G2115" s="63">
        <v>41757</v>
      </c>
      <c r="H2115" s="63">
        <v>41757</v>
      </c>
      <c r="I2115" s="60" t="s">
        <v>1075</v>
      </c>
      <c r="J2115" s="62">
        <v>2000</v>
      </c>
      <c r="K2115" s="62">
        <v>280</v>
      </c>
      <c r="L2115" s="64">
        <v>2280</v>
      </c>
      <c r="M2115" s="82" t="str">
        <f t="shared" si="169"/>
        <v>DC</v>
      </c>
      <c r="N2115" s="82" t="s">
        <v>971</v>
      </c>
      <c r="P2115" s="75">
        <f>VLOOKUP(F2115,[1]!REGTEaflewerdatum,4,0)</f>
        <v>41708</v>
      </c>
      <c r="Q2115" s="91">
        <f t="shared" si="166"/>
        <v>41757</v>
      </c>
      <c r="T2115" s="94">
        <f t="shared" si="167"/>
        <v>41776</v>
      </c>
      <c r="U2115" s="80">
        <f t="shared" si="168"/>
        <v>19</v>
      </c>
      <c r="W2115" s="95">
        <f t="shared" ref="W2115:W2178" si="170">B2115+U2115</f>
        <v>41745</v>
      </c>
    </row>
    <row r="2116" spans="1:23" hidden="1" x14ac:dyDescent="0.5">
      <c r="A2116" s="105">
        <v>494381</v>
      </c>
      <c r="B2116" s="63">
        <v>41726</v>
      </c>
      <c r="C2116" s="60" t="s">
        <v>10</v>
      </c>
      <c r="D2116" s="61">
        <v>18188</v>
      </c>
      <c r="E2116" s="139">
        <v>13742</v>
      </c>
      <c r="F2116" s="61">
        <v>3586</v>
      </c>
      <c r="G2116" s="63">
        <v>41757</v>
      </c>
      <c r="H2116" s="63">
        <v>41757</v>
      </c>
      <c r="I2116" s="60" t="s">
        <v>1075</v>
      </c>
      <c r="J2116" s="62">
        <v>2000</v>
      </c>
      <c r="K2116" s="62">
        <v>280</v>
      </c>
      <c r="L2116" s="64">
        <v>2280</v>
      </c>
      <c r="M2116" s="82" t="str">
        <f t="shared" si="169"/>
        <v>DC</v>
      </c>
      <c r="N2116" s="82" t="s">
        <v>971</v>
      </c>
      <c r="P2116" s="75">
        <f>VLOOKUP(F2116,[1]!REGTEaflewerdatum,4,0)</f>
        <v>41708</v>
      </c>
      <c r="Q2116" s="91">
        <f t="shared" si="166"/>
        <v>41757</v>
      </c>
      <c r="T2116" s="94">
        <f t="shared" si="167"/>
        <v>41776</v>
      </c>
      <c r="U2116" s="80">
        <f t="shared" si="168"/>
        <v>19</v>
      </c>
      <c r="W2116" s="95">
        <f t="shared" si="170"/>
        <v>41745</v>
      </c>
    </row>
    <row r="2117" spans="1:23" hidden="1" x14ac:dyDescent="0.5">
      <c r="A2117" s="105">
        <v>495289</v>
      </c>
      <c r="B2117" s="63">
        <v>41754</v>
      </c>
      <c r="C2117" s="60" t="s">
        <v>10</v>
      </c>
      <c r="D2117" s="61">
        <v>18194</v>
      </c>
      <c r="E2117" s="139">
        <v>13748</v>
      </c>
      <c r="F2117" s="61">
        <v>3586</v>
      </c>
      <c r="G2117" s="63">
        <v>41757</v>
      </c>
      <c r="H2117" s="63">
        <v>41757</v>
      </c>
      <c r="I2117" s="60" t="s">
        <v>1075</v>
      </c>
      <c r="J2117" s="62">
        <v>4000</v>
      </c>
      <c r="K2117" s="62">
        <v>560</v>
      </c>
      <c r="L2117" s="64">
        <v>4560</v>
      </c>
      <c r="M2117" s="82" t="str">
        <f t="shared" si="169"/>
        <v>DC</v>
      </c>
      <c r="N2117" s="82" t="s">
        <v>971</v>
      </c>
      <c r="P2117" s="75">
        <f>VLOOKUP(F2117,[1]!REGTEaflewerdatum,4,0)</f>
        <v>41708</v>
      </c>
      <c r="Q2117" s="91">
        <f t="shared" si="166"/>
        <v>41757</v>
      </c>
      <c r="T2117" s="94">
        <f t="shared" si="167"/>
        <v>41776</v>
      </c>
      <c r="U2117" s="80">
        <f t="shared" si="168"/>
        <v>19</v>
      </c>
      <c r="W2117" s="95">
        <f t="shared" si="170"/>
        <v>41773</v>
      </c>
    </row>
    <row r="2118" spans="1:23" hidden="1" x14ac:dyDescent="0.5">
      <c r="A2118" s="105">
        <v>495815</v>
      </c>
      <c r="B2118" s="63">
        <v>41754</v>
      </c>
      <c r="C2118" s="60" t="s">
        <v>10</v>
      </c>
      <c r="D2118" s="61">
        <v>18193</v>
      </c>
      <c r="E2118" s="139">
        <v>13747</v>
      </c>
      <c r="F2118" s="61">
        <v>3586</v>
      </c>
      <c r="G2118" s="63">
        <v>41757</v>
      </c>
      <c r="H2118" s="63">
        <v>41757</v>
      </c>
      <c r="I2118" s="60" t="s">
        <v>1075</v>
      </c>
      <c r="J2118" s="62">
        <v>2000</v>
      </c>
      <c r="K2118" s="62">
        <v>280</v>
      </c>
      <c r="L2118" s="64">
        <v>2280</v>
      </c>
      <c r="M2118" s="82" t="str">
        <f t="shared" si="169"/>
        <v>DC</v>
      </c>
      <c r="N2118" s="82" t="s">
        <v>971</v>
      </c>
      <c r="P2118" s="75">
        <f>VLOOKUP(F2118,[1]!REGTEaflewerdatum,4,0)</f>
        <v>41708</v>
      </c>
      <c r="Q2118" s="91">
        <f t="shared" si="166"/>
        <v>41757</v>
      </c>
      <c r="T2118" s="94">
        <f t="shared" si="167"/>
        <v>41776</v>
      </c>
      <c r="U2118" s="80">
        <f t="shared" si="168"/>
        <v>19</v>
      </c>
      <c r="W2118" s="95">
        <f t="shared" si="170"/>
        <v>41773</v>
      </c>
    </row>
    <row r="2119" spans="1:23" x14ac:dyDescent="0.5">
      <c r="A2119" s="105">
        <v>74233</v>
      </c>
      <c r="B2119" s="63">
        <v>41761</v>
      </c>
      <c r="C2119" s="60" t="s">
        <v>10</v>
      </c>
      <c r="D2119" s="61">
        <v>18207</v>
      </c>
      <c r="E2119" s="139"/>
      <c r="F2119" s="61">
        <v>3706</v>
      </c>
      <c r="G2119" s="63">
        <v>41757</v>
      </c>
      <c r="H2119" s="63">
        <v>41757</v>
      </c>
      <c r="I2119" s="60" t="s">
        <v>1116</v>
      </c>
      <c r="J2119" s="62">
        <v>456</v>
      </c>
      <c r="K2119" s="62">
        <v>12.77</v>
      </c>
      <c r="L2119" s="64">
        <v>468.77</v>
      </c>
      <c r="M2119" s="82" t="str">
        <f t="shared" si="169"/>
        <v>DS</v>
      </c>
      <c r="N2119" s="82" t="s">
        <v>971</v>
      </c>
      <c r="P2119" s="75">
        <f>VLOOKUP(F2119,[1]!REGTEaflewerdatum,4,0)</f>
        <v>0</v>
      </c>
      <c r="Q2119" s="91">
        <f t="shared" si="166"/>
        <v>41757</v>
      </c>
      <c r="T2119" s="94">
        <f t="shared" si="167"/>
        <v>41787</v>
      </c>
      <c r="U2119" s="80">
        <f t="shared" si="168"/>
        <v>30</v>
      </c>
      <c r="W2119" s="95">
        <f t="shared" si="170"/>
        <v>41791</v>
      </c>
    </row>
    <row r="2120" spans="1:23" hidden="1" x14ac:dyDescent="0.5">
      <c r="A2120" s="105">
        <v>809285</v>
      </c>
      <c r="B2120" s="63">
        <v>41761</v>
      </c>
      <c r="C2120" s="60" t="s">
        <v>10</v>
      </c>
      <c r="D2120" s="61">
        <v>18195</v>
      </c>
      <c r="E2120" s="139">
        <v>13100</v>
      </c>
      <c r="F2120" s="61">
        <v>3683</v>
      </c>
      <c r="G2120" s="63">
        <v>41757</v>
      </c>
      <c r="H2120" s="63">
        <v>41756</v>
      </c>
      <c r="I2120" s="60" t="s">
        <v>1075</v>
      </c>
      <c r="J2120" s="62">
        <v>68280.47</v>
      </c>
      <c r="K2120" s="62">
        <v>5192.49</v>
      </c>
      <c r="L2120" s="64">
        <v>73472.960000000006</v>
      </c>
      <c r="M2120" s="82" t="str">
        <f t="shared" si="169"/>
        <v>DC</v>
      </c>
      <c r="N2120" s="82" t="s">
        <v>971</v>
      </c>
      <c r="P2120" s="75">
        <f>VLOOKUP(F2120,[1]!REGTEaflewerdatum,4,0)</f>
        <v>41757</v>
      </c>
      <c r="Q2120" s="91" t="str">
        <f t="shared" si="166"/>
        <v>ok</v>
      </c>
      <c r="T2120" s="94">
        <f t="shared" si="167"/>
        <v>41776</v>
      </c>
      <c r="U2120" s="80">
        <f t="shared" si="168"/>
        <v>19</v>
      </c>
      <c r="W2120" s="95">
        <f t="shared" si="170"/>
        <v>41780</v>
      </c>
    </row>
    <row r="2121" spans="1:23" hidden="1" x14ac:dyDescent="0.5">
      <c r="A2121" s="105">
        <v>809286</v>
      </c>
      <c r="B2121" s="63">
        <v>41761</v>
      </c>
      <c r="C2121" s="60" t="s">
        <v>10</v>
      </c>
      <c r="D2121" s="61">
        <v>18196</v>
      </c>
      <c r="E2121" s="139">
        <v>13440</v>
      </c>
      <c r="F2121" s="61">
        <v>3783</v>
      </c>
      <c r="G2121" s="63">
        <v>41757</v>
      </c>
      <c r="H2121" s="63">
        <v>41756</v>
      </c>
      <c r="I2121" s="60" t="s">
        <v>1075</v>
      </c>
      <c r="J2121" s="62">
        <v>56768.31</v>
      </c>
      <c r="K2121" s="62">
        <v>6988.87</v>
      </c>
      <c r="L2121" s="64">
        <v>63757.18</v>
      </c>
      <c r="M2121" s="82" t="str">
        <f t="shared" si="169"/>
        <v>DC</v>
      </c>
      <c r="N2121" s="82" t="s">
        <v>971</v>
      </c>
      <c r="P2121" s="75">
        <f>VLOOKUP(F2121,[1]!REGTEaflewerdatum,4,0)</f>
        <v>0</v>
      </c>
      <c r="Q2121" s="91">
        <f t="shared" si="166"/>
        <v>41757</v>
      </c>
      <c r="T2121" s="94">
        <f t="shared" si="167"/>
        <v>41776</v>
      </c>
      <c r="U2121" s="80">
        <f t="shared" si="168"/>
        <v>19</v>
      </c>
      <c r="W2121" s="95">
        <f t="shared" si="170"/>
        <v>41780</v>
      </c>
    </row>
    <row r="2122" spans="1:23" hidden="1" x14ac:dyDescent="0.5">
      <c r="A2122" s="105">
        <v>809287</v>
      </c>
      <c r="B2122" s="63">
        <v>41761</v>
      </c>
      <c r="C2122" s="60" t="s">
        <v>10</v>
      </c>
      <c r="D2122" s="61">
        <v>18197</v>
      </c>
      <c r="E2122" s="139">
        <v>13696</v>
      </c>
      <c r="F2122" s="61">
        <v>3852</v>
      </c>
      <c r="G2122" s="63">
        <v>41757</v>
      </c>
      <c r="H2122" s="63">
        <v>41756</v>
      </c>
      <c r="I2122" s="60" t="s">
        <v>1075</v>
      </c>
      <c r="J2122" s="62">
        <v>11812.15</v>
      </c>
      <c r="K2122" s="62">
        <v>1653.7</v>
      </c>
      <c r="L2122" s="64">
        <v>13465.85</v>
      </c>
      <c r="M2122" s="82" t="str">
        <f t="shared" si="169"/>
        <v>DC</v>
      </c>
      <c r="N2122" s="82" t="s">
        <v>971</v>
      </c>
      <c r="P2122" s="75">
        <f>VLOOKUP(F2122,[1]!REGTEaflewerdatum,4,0)</f>
        <v>0</v>
      </c>
      <c r="Q2122" s="91">
        <f t="shared" si="166"/>
        <v>41757</v>
      </c>
      <c r="T2122" s="94">
        <f t="shared" si="167"/>
        <v>41776</v>
      </c>
      <c r="U2122" s="80">
        <f t="shared" si="168"/>
        <v>19</v>
      </c>
      <c r="W2122" s="95">
        <f t="shared" si="170"/>
        <v>41780</v>
      </c>
    </row>
    <row r="2123" spans="1:23" hidden="1" x14ac:dyDescent="0.5">
      <c r="A2123" s="105">
        <v>809288</v>
      </c>
      <c r="B2123" s="63">
        <v>41761</v>
      </c>
      <c r="C2123" s="60" t="s">
        <v>10</v>
      </c>
      <c r="D2123" s="61">
        <v>18198</v>
      </c>
      <c r="E2123" s="139">
        <v>13750</v>
      </c>
      <c r="F2123" s="61">
        <v>3855</v>
      </c>
      <c r="G2123" s="63">
        <v>41757</v>
      </c>
      <c r="H2123" s="63">
        <v>41756</v>
      </c>
      <c r="I2123" s="60" t="s">
        <v>1075</v>
      </c>
      <c r="J2123" s="62">
        <v>1705.66</v>
      </c>
      <c r="K2123" s="62">
        <v>238.78</v>
      </c>
      <c r="L2123" s="64">
        <v>1944.44</v>
      </c>
      <c r="M2123" s="82" t="str">
        <f t="shared" si="169"/>
        <v>DC</v>
      </c>
      <c r="N2123" s="82" t="s">
        <v>971</v>
      </c>
      <c r="P2123" s="75">
        <f>VLOOKUP(F2123,[1]!REGTEaflewerdatum,4,0)</f>
        <v>0</v>
      </c>
      <c r="Q2123" s="91">
        <f t="shared" si="166"/>
        <v>41757</v>
      </c>
      <c r="T2123" s="94">
        <f t="shared" si="167"/>
        <v>41776</v>
      </c>
      <c r="U2123" s="80">
        <f t="shared" si="168"/>
        <v>19</v>
      </c>
      <c r="W2123" s="95">
        <f t="shared" si="170"/>
        <v>41780</v>
      </c>
    </row>
    <row r="2124" spans="1:23" hidden="1" x14ac:dyDescent="0.5">
      <c r="A2124" s="105">
        <v>809289</v>
      </c>
      <c r="B2124" s="63">
        <v>41761</v>
      </c>
      <c r="C2124" s="60" t="s">
        <v>10</v>
      </c>
      <c r="D2124" s="61">
        <v>18199</v>
      </c>
      <c r="E2124" s="139">
        <v>13751</v>
      </c>
      <c r="F2124" s="61">
        <v>3805</v>
      </c>
      <c r="G2124" s="63">
        <v>41757</v>
      </c>
      <c r="H2124" s="63">
        <v>41756</v>
      </c>
      <c r="I2124" s="60" t="s">
        <v>1075</v>
      </c>
      <c r="J2124" s="62">
        <v>1493.4</v>
      </c>
      <c r="K2124" s="62">
        <v>209.07</v>
      </c>
      <c r="L2124" s="64">
        <v>1702.47</v>
      </c>
      <c r="M2124" s="82" t="str">
        <f t="shared" si="169"/>
        <v>DC</v>
      </c>
      <c r="N2124" s="82" t="s">
        <v>971</v>
      </c>
      <c r="P2124" s="75">
        <f>VLOOKUP(F2124,[1]!REGTEaflewerdatum,4,0)</f>
        <v>0</v>
      </c>
      <c r="Q2124" s="91">
        <f t="shared" si="166"/>
        <v>41757</v>
      </c>
      <c r="T2124" s="94">
        <f t="shared" si="167"/>
        <v>41776</v>
      </c>
      <c r="U2124" s="80">
        <f t="shared" si="168"/>
        <v>19</v>
      </c>
      <c r="W2124" s="95">
        <f t="shared" si="170"/>
        <v>41780</v>
      </c>
    </row>
    <row r="2125" spans="1:23" hidden="1" x14ac:dyDescent="0.5">
      <c r="A2125" s="105">
        <v>809731</v>
      </c>
      <c r="B2125" s="63">
        <v>41761</v>
      </c>
      <c r="C2125" s="60" t="s">
        <v>10</v>
      </c>
      <c r="D2125" s="61">
        <v>18203</v>
      </c>
      <c r="E2125" s="139">
        <v>13753</v>
      </c>
      <c r="F2125" s="61">
        <v>3683</v>
      </c>
      <c r="G2125" s="63">
        <v>41757</v>
      </c>
      <c r="H2125" s="63">
        <v>41756</v>
      </c>
      <c r="I2125" s="60" t="s">
        <v>1075</v>
      </c>
      <c r="J2125" s="62">
        <v>9210.9599999999991</v>
      </c>
      <c r="K2125" s="62">
        <v>1119.72</v>
      </c>
      <c r="L2125" s="64">
        <v>10330.68</v>
      </c>
      <c r="M2125" s="82" t="str">
        <f t="shared" si="169"/>
        <v>DC</v>
      </c>
      <c r="N2125" s="82" t="s">
        <v>971</v>
      </c>
      <c r="P2125" s="75">
        <f>VLOOKUP(F2125,[1]!REGTEaflewerdatum,4,0)</f>
        <v>41757</v>
      </c>
      <c r="Q2125" s="91" t="str">
        <f t="shared" si="166"/>
        <v>ok</v>
      </c>
      <c r="T2125" s="94">
        <f t="shared" si="167"/>
        <v>41776</v>
      </c>
      <c r="U2125" s="80">
        <f t="shared" si="168"/>
        <v>19</v>
      </c>
      <c r="W2125" s="95">
        <f t="shared" si="170"/>
        <v>41780</v>
      </c>
    </row>
    <row r="2126" spans="1:23" hidden="1" x14ac:dyDescent="0.5">
      <c r="A2126" s="105">
        <v>809733</v>
      </c>
      <c r="B2126" s="63">
        <v>41761</v>
      </c>
      <c r="C2126" s="60" t="s">
        <v>10</v>
      </c>
      <c r="D2126" s="61">
        <v>18201</v>
      </c>
      <c r="E2126" s="139">
        <v>13682</v>
      </c>
      <c r="F2126" s="61">
        <v>3850</v>
      </c>
      <c r="G2126" s="63">
        <v>41757</v>
      </c>
      <c r="H2126" s="63">
        <v>41756</v>
      </c>
      <c r="I2126" s="60" t="s">
        <v>1075</v>
      </c>
      <c r="J2126" s="62">
        <v>4160.79</v>
      </c>
      <c r="K2126" s="62">
        <v>0</v>
      </c>
      <c r="L2126" s="64">
        <v>4160.79</v>
      </c>
      <c r="M2126" s="82" t="str">
        <f t="shared" si="169"/>
        <v>DC</v>
      </c>
      <c r="N2126" s="82" t="s">
        <v>971</v>
      </c>
      <c r="P2126" s="75">
        <f>VLOOKUP(F2126,[1]!REGTEaflewerdatum,4,0)</f>
        <v>0</v>
      </c>
      <c r="Q2126" s="91">
        <f t="shared" si="166"/>
        <v>41757</v>
      </c>
      <c r="T2126" s="94">
        <f t="shared" si="167"/>
        <v>41776</v>
      </c>
      <c r="U2126" s="80">
        <f t="shared" si="168"/>
        <v>19</v>
      </c>
      <c r="W2126" s="95">
        <f t="shared" si="170"/>
        <v>41780</v>
      </c>
    </row>
    <row r="2127" spans="1:23" hidden="1" x14ac:dyDescent="0.5">
      <c r="A2127" s="105">
        <v>809734</v>
      </c>
      <c r="B2127" s="63">
        <v>41761</v>
      </c>
      <c r="C2127" s="60" t="s">
        <v>10</v>
      </c>
      <c r="D2127" s="61">
        <v>18202</v>
      </c>
      <c r="E2127" s="139">
        <v>13684</v>
      </c>
      <c r="F2127" s="61">
        <v>3847</v>
      </c>
      <c r="G2127" s="63">
        <v>41757</v>
      </c>
      <c r="H2127" s="63">
        <v>41756</v>
      </c>
      <c r="I2127" s="60" t="s">
        <v>1075</v>
      </c>
      <c r="J2127" s="62">
        <v>28752.400000000001</v>
      </c>
      <c r="K2127" s="62">
        <v>3447.03</v>
      </c>
      <c r="L2127" s="64">
        <v>32199.43</v>
      </c>
      <c r="M2127" s="82" t="str">
        <f t="shared" si="169"/>
        <v>DC</v>
      </c>
      <c r="N2127" s="82" t="s">
        <v>971</v>
      </c>
      <c r="P2127" s="75">
        <f>VLOOKUP(F2127,[1]!REGTEaflewerdatum,4,0)</f>
        <v>0</v>
      </c>
      <c r="Q2127" s="91">
        <f t="shared" si="166"/>
        <v>41757</v>
      </c>
      <c r="T2127" s="94">
        <f t="shared" si="167"/>
        <v>41776</v>
      </c>
      <c r="U2127" s="80">
        <f t="shared" si="168"/>
        <v>19</v>
      </c>
      <c r="W2127" s="95">
        <f t="shared" si="170"/>
        <v>41780</v>
      </c>
    </row>
    <row r="2128" spans="1:23" hidden="1" x14ac:dyDescent="0.5">
      <c r="A2128" s="105">
        <v>809735</v>
      </c>
      <c r="B2128" s="63">
        <v>41761</v>
      </c>
      <c r="C2128" s="60" t="s">
        <v>10</v>
      </c>
      <c r="D2128" s="61">
        <v>18204</v>
      </c>
      <c r="E2128" s="139">
        <v>13754</v>
      </c>
      <c r="F2128" s="61">
        <v>3850</v>
      </c>
      <c r="G2128" s="63">
        <v>41757</v>
      </c>
      <c r="H2128" s="63">
        <v>41756</v>
      </c>
      <c r="I2128" s="60" t="s">
        <v>1075</v>
      </c>
      <c r="J2128" s="62">
        <v>3809.97</v>
      </c>
      <c r="K2128" s="62">
        <v>0</v>
      </c>
      <c r="L2128" s="64">
        <v>3809.97</v>
      </c>
      <c r="M2128" s="82" t="str">
        <f t="shared" si="169"/>
        <v>DC</v>
      </c>
      <c r="N2128" s="82" t="s">
        <v>971</v>
      </c>
      <c r="P2128" s="75">
        <f>VLOOKUP(F2128,[1]!REGTEaflewerdatum,4,0)</f>
        <v>0</v>
      </c>
      <c r="Q2128" s="91">
        <f t="shared" si="166"/>
        <v>41757</v>
      </c>
      <c r="T2128" s="94">
        <f t="shared" si="167"/>
        <v>41776</v>
      </c>
      <c r="U2128" s="80">
        <f t="shared" si="168"/>
        <v>19</v>
      </c>
      <c r="W2128" s="95">
        <f t="shared" si="170"/>
        <v>41780</v>
      </c>
    </row>
    <row r="2129" spans="1:23" hidden="1" x14ac:dyDescent="0.5">
      <c r="A2129" s="105">
        <v>809736</v>
      </c>
      <c r="B2129" s="63">
        <v>41761</v>
      </c>
      <c r="C2129" s="60" t="s">
        <v>10</v>
      </c>
      <c r="D2129" s="61">
        <v>18205</v>
      </c>
      <c r="E2129" s="139">
        <v>13755</v>
      </c>
      <c r="F2129" s="61">
        <v>3847</v>
      </c>
      <c r="G2129" s="63">
        <v>41757</v>
      </c>
      <c r="H2129" s="63">
        <v>41756</v>
      </c>
      <c r="I2129" s="60" t="s">
        <v>1075</v>
      </c>
      <c r="J2129" s="62">
        <v>1832.47</v>
      </c>
      <c r="K2129" s="62">
        <v>95.48</v>
      </c>
      <c r="L2129" s="64">
        <v>1927.95</v>
      </c>
      <c r="M2129" s="82" t="str">
        <f t="shared" si="169"/>
        <v>DC</v>
      </c>
      <c r="N2129" s="82" t="s">
        <v>971</v>
      </c>
      <c r="P2129" s="75">
        <f>VLOOKUP(F2129,[1]!REGTEaflewerdatum,4,0)</f>
        <v>0</v>
      </c>
      <c r="Q2129" s="91">
        <f t="shared" si="166"/>
        <v>41757</v>
      </c>
      <c r="T2129" s="94">
        <f t="shared" si="167"/>
        <v>41776</v>
      </c>
      <c r="U2129" s="80">
        <f t="shared" si="168"/>
        <v>19</v>
      </c>
      <c r="W2129" s="95">
        <f t="shared" si="170"/>
        <v>41780</v>
      </c>
    </row>
    <row r="2130" spans="1:23" hidden="1" x14ac:dyDescent="0.5">
      <c r="A2130" s="105">
        <v>809737</v>
      </c>
      <c r="B2130" s="63">
        <v>41761</v>
      </c>
      <c r="C2130" s="60" t="s">
        <v>10</v>
      </c>
      <c r="D2130" s="61">
        <v>18206</v>
      </c>
      <c r="E2130" s="139">
        <v>13756</v>
      </c>
      <c r="F2130" s="61">
        <v>2713</v>
      </c>
      <c r="G2130" s="63">
        <v>41757</v>
      </c>
      <c r="H2130" s="63">
        <v>41756</v>
      </c>
      <c r="I2130" s="60" t="s">
        <v>1075</v>
      </c>
      <c r="J2130" s="62">
        <v>2209</v>
      </c>
      <c r="K2130" s="62">
        <v>309.26</v>
      </c>
      <c r="L2130" s="64">
        <v>2518.2600000000002</v>
      </c>
      <c r="M2130" s="82" t="str">
        <f t="shared" si="169"/>
        <v>DC</v>
      </c>
      <c r="N2130" s="82" t="s">
        <v>971</v>
      </c>
      <c r="P2130" s="75">
        <f>VLOOKUP(F2130,[1]!REGTEaflewerdatum,4,0)</f>
        <v>41579</v>
      </c>
      <c r="Q2130" s="91">
        <f t="shared" si="166"/>
        <v>41757</v>
      </c>
      <c r="T2130" s="94">
        <f t="shared" si="167"/>
        <v>41776</v>
      </c>
      <c r="U2130" s="80">
        <f t="shared" si="168"/>
        <v>19</v>
      </c>
      <c r="W2130" s="95">
        <f t="shared" si="170"/>
        <v>41780</v>
      </c>
    </row>
    <row r="2131" spans="1:23" hidden="1" x14ac:dyDescent="0.5">
      <c r="A2131" s="105" t="s">
        <v>573</v>
      </c>
      <c r="B2131" s="63"/>
      <c r="C2131" s="60" t="s">
        <v>10</v>
      </c>
      <c r="D2131" s="61">
        <v>18208</v>
      </c>
      <c r="E2131" s="139">
        <v>13749</v>
      </c>
      <c r="F2131" s="61">
        <v>3864</v>
      </c>
      <c r="G2131" s="63">
        <v>41757</v>
      </c>
      <c r="H2131" s="63">
        <v>41757</v>
      </c>
      <c r="I2131" s="60" t="s">
        <v>1123</v>
      </c>
      <c r="J2131" s="62">
        <v>445</v>
      </c>
      <c r="K2131" s="62">
        <v>0</v>
      </c>
      <c r="L2131" s="64">
        <v>445</v>
      </c>
      <c r="M2131" s="82" t="str">
        <f t="shared" si="169"/>
        <v>DI</v>
      </c>
      <c r="N2131" s="82" t="s">
        <v>971</v>
      </c>
      <c r="P2131" s="75">
        <f>VLOOKUP(F2131,[1]!REGTEaflewerdatum,4,0)</f>
        <v>0</v>
      </c>
      <c r="Q2131" s="91">
        <f t="shared" si="166"/>
        <v>41757</v>
      </c>
      <c r="R2131" s="92" t="s">
        <v>329</v>
      </c>
      <c r="S2131" s="93">
        <f>G2131</f>
        <v>41757</v>
      </c>
      <c r="T2131" s="94">
        <f t="shared" si="167"/>
        <v>41758</v>
      </c>
      <c r="U2131" s="80">
        <f t="shared" si="168"/>
        <v>1</v>
      </c>
      <c r="W2131" s="95">
        <f t="shared" si="170"/>
        <v>1</v>
      </c>
    </row>
    <row r="2132" spans="1:23" x14ac:dyDescent="0.5">
      <c r="A2132" s="105">
        <v>2146791</v>
      </c>
      <c r="B2132" s="63">
        <v>41775</v>
      </c>
      <c r="C2132" s="60" t="s">
        <v>10</v>
      </c>
      <c r="D2132" s="61">
        <v>18218</v>
      </c>
      <c r="E2132" s="139">
        <v>13770</v>
      </c>
      <c r="F2132" s="61">
        <v>3878</v>
      </c>
      <c r="G2132" s="63">
        <v>41758</v>
      </c>
      <c r="H2132" s="63">
        <v>41758</v>
      </c>
      <c r="I2132" s="60" t="s">
        <v>1112</v>
      </c>
      <c r="J2132" s="62">
        <v>1219.31</v>
      </c>
      <c r="K2132" s="62">
        <v>0</v>
      </c>
      <c r="L2132" s="64">
        <v>1219.31</v>
      </c>
      <c r="M2132" s="82" t="str">
        <f t="shared" si="169"/>
        <v>DS</v>
      </c>
      <c r="N2132" s="82" t="s">
        <v>971</v>
      </c>
      <c r="P2132" s="75">
        <f>VLOOKUP(F2132,[1]!REGTEaflewerdatum,4,0)</f>
        <v>0</v>
      </c>
      <c r="Q2132" s="91">
        <f t="shared" si="166"/>
        <v>41758</v>
      </c>
      <c r="T2132" s="94">
        <f t="shared" si="167"/>
        <v>41788</v>
      </c>
      <c r="U2132" s="80">
        <f t="shared" si="168"/>
        <v>30</v>
      </c>
      <c r="W2132" s="95">
        <f t="shared" si="170"/>
        <v>41805</v>
      </c>
    </row>
    <row r="2133" spans="1:23" x14ac:dyDescent="0.5">
      <c r="A2133" s="105">
        <v>2146792</v>
      </c>
      <c r="B2133" s="63">
        <v>41775</v>
      </c>
      <c r="C2133" s="60" t="s">
        <v>10</v>
      </c>
      <c r="D2133" s="61">
        <v>18219</v>
      </c>
      <c r="E2133" s="139">
        <v>13769</v>
      </c>
      <c r="F2133" s="61">
        <v>3878</v>
      </c>
      <c r="G2133" s="63">
        <v>41758</v>
      </c>
      <c r="H2133" s="63">
        <v>41758</v>
      </c>
      <c r="I2133" s="60" t="s">
        <v>1112</v>
      </c>
      <c r="J2133" s="62">
        <v>266.5</v>
      </c>
      <c r="K2133" s="62">
        <v>0</v>
      </c>
      <c r="L2133" s="64">
        <v>266.5</v>
      </c>
      <c r="M2133" s="82" t="str">
        <f t="shared" si="169"/>
        <v>DS</v>
      </c>
      <c r="N2133" s="82" t="s">
        <v>971</v>
      </c>
      <c r="P2133" s="75">
        <f>VLOOKUP(F2133,[1]!REGTEaflewerdatum,4,0)</f>
        <v>0</v>
      </c>
      <c r="Q2133" s="91">
        <f t="shared" si="166"/>
        <v>41758</v>
      </c>
      <c r="T2133" s="94">
        <f t="shared" si="167"/>
        <v>41788</v>
      </c>
      <c r="U2133" s="80">
        <f t="shared" si="168"/>
        <v>30</v>
      </c>
      <c r="W2133" s="95">
        <f t="shared" si="170"/>
        <v>41805</v>
      </c>
    </row>
    <row r="2134" spans="1:23" x14ac:dyDescent="0.5">
      <c r="A2134" s="105">
        <v>382409</v>
      </c>
      <c r="B2134" s="63">
        <v>41768</v>
      </c>
      <c r="C2134" s="60" t="s">
        <v>10</v>
      </c>
      <c r="D2134" s="61">
        <v>18222</v>
      </c>
      <c r="E2134" s="139">
        <v>13767</v>
      </c>
      <c r="F2134" s="61">
        <v>3704</v>
      </c>
      <c r="G2134" s="63">
        <v>41758</v>
      </c>
      <c r="H2134" s="63">
        <v>41758</v>
      </c>
      <c r="I2134" s="60" t="s">
        <v>1114</v>
      </c>
      <c r="J2134" s="62">
        <v>276.83999999999997</v>
      </c>
      <c r="K2134" s="62">
        <v>19.5</v>
      </c>
      <c r="L2134" s="64">
        <v>296.33999999999997</v>
      </c>
      <c r="M2134" s="82" t="str">
        <f t="shared" si="169"/>
        <v>DS</v>
      </c>
      <c r="N2134" s="82" t="s">
        <v>971</v>
      </c>
      <c r="P2134" s="75">
        <f>VLOOKUP(F2134,[1]!REGTEaflewerdatum,4,0)</f>
        <v>0</v>
      </c>
      <c r="Q2134" s="91">
        <f t="shared" si="166"/>
        <v>41758</v>
      </c>
      <c r="T2134" s="94">
        <f t="shared" si="167"/>
        <v>41788</v>
      </c>
      <c r="U2134" s="80">
        <f t="shared" si="168"/>
        <v>30</v>
      </c>
      <c r="W2134" s="95">
        <f t="shared" si="170"/>
        <v>41798</v>
      </c>
    </row>
    <row r="2135" spans="1:23" x14ac:dyDescent="0.5">
      <c r="A2135" s="105">
        <v>6039813156</v>
      </c>
      <c r="B2135" s="63">
        <v>41761</v>
      </c>
      <c r="C2135" s="60" t="s">
        <v>10</v>
      </c>
      <c r="D2135" s="61">
        <v>18209</v>
      </c>
      <c r="E2135" s="139">
        <v>13771</v>
      </c>
      <c r="F2135" s="61">
        <v>3705</v>
      </c>
      <c r="G2135" s="63">
        <v>41758</v>
      </c>
      <c r="H2135" s="63">
        <v>41758</v>
      </c>
      <c r="I2135" s="60" t="s">
        <v>1109</v>
      </c>
      <c r="J2135" s="62">
        <v>275.16000000000003</v>
      </c>
      <c r="K2135" s="62">
        <v>19.5</v>
      </c>
      <c r="L2135" s="64">
        <v>294.66000000000003</v>
      </c>
      <c r="M2135" s="82" t="str">
        <f t="shared" si="169"/>
        <v>DS</v>
      </c>
      <c r="N2135" s="82" t="s">
        <v>971</v>
      </c>
      <c r="P2135" s="75">
        <f>VLOOKUP(F2135,[1]!REGTEaflewerdatum,4,0)</f>
        <v>0</v>
      </c>
      <c r="Q2135" s="91">
        <f t="shared" si="166"/>
        <v>41758</v>
      </c>
      <c r="T2135" s="94">
        <f t="shared" si="167"/>
        <v>41788</v>
      </c>
      <c r="U2135" s="80">
        <f t="shared" si="168"/>
        <v>30</v>
      </c>
      <c r="W2135" s="95">
        <f t="shared" si="170"/>
        <v>41791</v>
      </c>
    </row>
    <row r="2136" spans="1:23" hidden="1" x14ac:dyDescent="0.5">
      <c r="A2136" s="105" t="s">
        <v>1341</v>
      </c>
      <c r="B2136" s="63"/>
      <c r="C2136" s="60" t="s">
        <v>10</v>
      </c>
      <c r="D2136" s="61">
        <v>18220</v>
      </c>
      <c r="E2136" s="139">
        <v>13766</v>
      </c>
      <c r="F2136" s="61">
        <v>3877</v>
      </c>
      <c r="G2136" s="63">
        <v>41758</v>
      </c>
      <c r="H2136" s="63">
        <v>41758</v>
      </c>
      <c r="I2136" s="60" t="s">
        <v>1121</v>
      </c>
      <c r="J2136" s="62">
        <v>2413.6999999999998</v>
      </c>
      <c r="K2136" s="62">
        <v>0</v>
      </c>
      <c r="L2136" s="64">
        <v>2413.6999999999998</v>
      </c>
      <c r="M2136" s="82" t="str">
        <f t="shared" si="169"/>
        <v>DI</v>
      </c>
      <c r="N2136" s="82" t="s">
        <v>971</v>
      </c>
      <c r="P2136" s="75">
        <f>VLOOKUP(F2136,[1]!REGTEaflewerdatum,4,0)</f>
        <v>0</v>
      </c>
      <c r="Q2136" s="91">
        <f t="shared" si="166"/>
        <v>41758</v>
      </c>
      <c r="R2136" s="92" t="s">
        <v>329</v>
      </c>
      <c r="S2136" s="93">
        <f>G2136</f>
        <v>41758</v>
      </c>
      <c r="T2136" s="94">
        <f t="shared" si="167"/>
        <v>41765</v>
      </c>
      <c r="U2136" s="80">
        <f t="shared" si="168"/>
        <v>7</v>
      </c>
      <c r="W2136" s="95">
        <f t="shared" si="170"/>
        <v>7</v>
      </c>
    </row>
    <row r="2137" spans="1:23" hidden="1" x14ac:dyDescent="0.5">
      <c r="A2137" s="105" t="s">
        <v>569</v>
      </c>
      <c r="B2137" s="63"/>
      <c r="C2137" s="60" t="s">
        <v>10</v>
      </c>
      <c r="D2137" s="61">
        <v>18217</v>
      </c>
      <c r="E2137" s="139">
        <v>13773</v>
      </c>
      <c r="F2137" s="61">
        <v>3867</v>
      </c>
      <c r="G2137" s="63">
        <v>41758</v>
      </c>
      <c r="H2137" s="63">
        <v>41758</v>
      </c>
      <c r="I2137" s="60" t="s">
        <v>1160</v>
      </c>
      <c r="J2137" s="62">
        <v>3950</v>
      </c>
      <c r="K2137" s="62">
        <v>0</v>
      </c>
      <c r="L2137" s="64">
        <v>3950</v>
      </c>
      <c r="M2137" s="82" t="str">
        <f t="shared" si="169"/>
        <v>DI</v>
      </c>
      <c r="N2137" s="82" t="s">
        <v>971</v>
      </c>
      <c r="P2137" s="75">
        <f>VLOOKUP(F2137,[1]!REGTEaflewerdatum,4,0)</f>
        <v>0</v>
      </c>
      <c r="Q2137" s="91">
        <f t="shared" si="166"/>
        <v>41758</v>
      </c>
      <c r="R2137" s="92" t="s">
        <v>327</v>
      </c>
      <c r="S2137" s="93">
        <f>G2137+7</f>
        <v>41765</v>
      </c>
      <c r="T2137" s="94">
        <f t="shared" si="167"/>
        <v>41759</v>
      </c>
      <c r="U2137" s="80">
        <f t="shared" si="168"/>
        <v>1</v>
      </c>
      <c r="W2137" s="95">
        <f t="shared" si="170"/>
        <v>1</v>
      </c>
    </row>
    <row r="2138" spans="1:23" hidden="1" x14ac:dyDescent="0.5">
      <c r="A2138" s="105" t="s">
        <v>571</v>
      </c>
      <c r="B2138" s="63"/>
      <c r="C2138" s="60" t="s">
        <v>10</v>
      </c>
      <c r="D2138" s="61">
        <v>18221</v>
      </c>
      <c r="E2138" s="139">
        <v>13765</v>
      </c>
      <c r="F2138" s="61">
        <v>3866</v>
      </c>
      <c r="G2138" s="63">
        <v>41758</v>
      </c>
      <c r="H2138" s="63">
        <v>41758</v>
      </c>
      <c r="I2138" s="60" t="s">
        <v>1123</v>
      </c>
      <c r="J2138" s="62">
        <v>4460</v>
      </c>
      <c r="K2138" s="62">
        <v>0</v>
      </c>
      <c r="L2138" s="64">
        <v>4460</v>
      </c>
      <c r="M2138" s="82" t="str">
        <f t="shared" si="169"/>
        <v>DI</v>
      </c>
      <c r="N2138" s="82" t="s">
        <v>971</v>
      </c>
      <c r="P2138" s="75">
        <f>VLOOKUP(F2138,[1]!REGTEaflewerdatum,4,0)</f>
        <v>0</v>
      </c>
      <c r="Q2138" s="91">
        <f t="shared" si="166"/>
        <v>41758</v>
      </c>
      <c r="R2138" s="92" t="s">
        <v>329</v>
      </c>
      <c r="S2138" s="93">
        <f>G2138</f>
        <v>41758</v>
      </c>
      <c r="T2138" s="94">
        <f t="shared" si="167"/>
        <v>41759</v>
      </c>
      <c r="U2138" s="80">
        <f t="shared" si="168"/>
        <v>1</v>
      </c>
      <c r="W2138" s="95">
        <f t="shared" si="170"/>
        <v>1</v>
      </c>
    </row>
    <row r="2139" spans="1:23" x14ac:dyDescent="0.5">
      <c r="A2139" s="105" t="s">
        <v>574</v>
      </c>
      <c r="B2139" s="63">
        <v>41761</v>
      </c>
      <c r="C2139" s="60" t="s">
        <v>10</v>
      </c>
      <c r="D2139" s="61">
        <v>18233</v>
      </c>
      <c r="E2139" s="139">
        <v>13777</v>
      </c>
      <c r="F2139" s="61">
        <v>3881</v>
      </c>
      <c r="G2139" s="63">
        <v>41759</v>
      </c>
      <c r="H2139" s="63">
        <v>41759</v>
      </c>
      <c r="I2139" s="60" t="s">
        <v>1162</v>
      </c>
      <c r="J2139" s="62">
        <v>15427.5</v>
      </c>
      <c r="K2139" s="62">
        <v>2159.85</v>
      </c>
      <c r="L2139" s="64">
        <v>17587.349999999999</v>
      </c>
      <c r="M2139" s="82" t="str">
        <f t="shared" si="169"/>
        <v>DS</v>
      </c>
      <c r="N2139" s="82" t="s">
        <v>971</v>
      </c>
      <c r="P2139" s="75">
        <f>VLOOKUP(F2139,[1]!REGTEaflewerdatum,4,0)</f>
        <v>0</v>
      </c>
      <c r="Q2139" s="91">
        <f t="shared" si="166"/>
        <v>41759</v>
      </c>
      <c r="T2139" s="94">
        <f t="shared" si="167"/>
        <v>41789</v>
      </c>
      <c r="U2139" s="80">
        <f t="shared" si="168"/>
        <v>30</v>
      </c>
      <c r="W2139" s="95">
        <f t="shared" si="170"/>
        <v>41791</v>
      </c>
    </row>
    <row r="2140" spans="1:23" x14ac:dyDescent="0.5">
      <c r="A2140" s="105" t="s">
        <v>574</v>
      </c>
      <c r="B2140" s="63"/>
      <c r="C2140" s="60" t="s">
        <v>15</v>
      </c>
      <c r="D2140" s="61">
        <v>18235</v>
      </c>
      <c r="E2140" s="139">
        <v>13831</v>
      </c>
      <c r="F2140" s="61">
        <v>3881</v>
      </c>
      <c r="G2140" s="63">
        <v>41759</v>
      </c>
      <c r="H2140" s="63">
        <v>41759</v>
      </c>
      <c r="I2140" s="60" t="s">
        <v>1162</v>
      </c>
      <c r="J2140" s="62">
        <v>-21.48</v>
      </c>
      <c r="K2140" s="62">
        <v>-3.01</v>
      </c>
      <c r="L2140" s="64">
        <v>-24.49</v>
      </c>
      <c r="M2140" s="82" t="str">
        <f t="shared" si="169"/>
        <v>DS</v>
      </c>
      <c r="P2140" s="75">
        <f>VLOOKUP(F2140,[1]!REGTEaflewerdatum,4,0)</f>
        <v>0</v>
      </c>
      <c r="Q2140" s="91">
        <f t="shared" si="166"/>
        <v>41759</v>
      </c>
      <c r="T2140" s="94">
        <f t="shared" si="167"/>
        <v>41789</v>
      </c>
      <c r="U2140" s="80">
        <f t="shared" si="168"/>
        <v>30</v>
      </c>
      <c r="W2140" s="95">
        <f t="shared" si="170"/>
        <v>30</v>
      </c>
    </row>
    <row r="2141" spans="1:23" x14ac:dyDescent="0.5">
      <c r="A2141" s="105">
        <v>1211143493</v>
      </c>
      <c r="B2141" s="63">
        <v>41768</v>
      </c>
      <c r="C2141" s="60" t="s">
        <v>10</v>
      </c>
      <c r="D2141" s="61">
        <v>18238</v>
      </c>
      <c r="E2141" s="139">
        <v>13804</v>
      </c>
      <c r="F2141" s="61">
        <v>3888</v>
      </c>
      <c r="G2141" s="63">
        <v>41759</v>
      </c>
      <c r="H2141" s="63">
        <v>41759</v>
      </c>
      <c r="I2141" s="60" t="s">
        <v>1105</v>
      </c>
      <c r="J2141" s="62">
        <v>56882.31</v>
      </c>
      <c r="K2141" s="62">
        <v>7963.52</v>
      </c>
      <c r="L2141" s="64">
        <v>64845.83</v>
      </c>
      <c r="M2141" s="82" t="str">
        <f t="shared" si="169"/>
        <v>DS</v>
      </c>
      <c r="N2141" s="82" t="s">
        <v>971</v>
      </c>
      <c r="P2141" s="75">
        <f>VLOOKUP(F2141,[1]!REGTEaflewerdatum,4,0)</f>
        <v>0</v>
      </c>
      <c r="Q2141" s="91">
        <f t="shared" si="166"/>
        <v>41759</v>
      </c>
      <c r="T2141" s="94">
        <f t="shared" si="167"/>
        <v>41789</v>
      </c>
      <c r="U2141" s="80">
        <f t="shared" si="168"/>
        <v>30</v>
      </c>
      <c r="W2141" s="95">
        <f t="shared" si="170"/>
        <v>41798</v>
      </c>
    </row>
    <row r="2142" spans="1:23" hidden="1" x14ac:dyDescent="0.5">
      <c r="A2142" s="105">
        <v>153973</v>
      </c>
      <c r="B2142" s="63"/>
      <c r="C2142" s="60" t="s">
        <v>10</v>
      </c>
      <c r="D2142" s="61">
        <v>18229</v>
      </c>
      <c r="E2142" s="139">
        <v>13792</v>
      </c>
      <c r="F2142" s="61">
        <v>3863</v>
      </c>
      <c r="G2142" s="63">
        <v>41759</v>
      </c>
      <c r="H2142" s="63">
        <v>41759</v>
      </c>
      <c r="I2142" s="60" t="s">
        <v>1156</v>
      </c>
      <c r="J2142" s="62">
        <v>4929.82</v>
      </c>
      <c r="K2142" s="62">
        <v>690.18</v>
      </c>
      <c r="L2142" s="64">
        <v>5620</v>
      </c>
      <c r="M2142" s="82" t="str">
        <f t="shared" si="169"/>
        <v>DI</v>
      </c>
      <c r="N2142" s="82" t="s">
        <v>971</v>
      </c>
      <c r="P2142" s="75">
        <f>VLOOKUP(F2142,[1]!REGTEaflewerdatum,4,0)</f>
        <v>0</v>
      </c>
      <c r="Q2142" s="91">
        <f t="shared" si="166"/>
        <v>41759</v>
      </c>
      <c r="R2142" s="92" t="s">
        <v>327</v>
      </c>
      <c r="S2142" s="93">
        <v>41771</v>
      </c>
      <c r="T2142" s="94">
        <f t="shared" si="167"/>
        <v>41761</v>
      </c>
      <c r="U2142" s="80">
        <f t="shared" si="168"/>
        <v>2</v>
      </c>
      <c r="W2142" s="95">
        <f t="shared" si="170"/>
        <v>2</v>
      </c>
    </row>
    <row r="2143" spans="1:23" x14ac:dyDescent="0.5">
      <c r="A2143" s="105">
        <v>27703</v>
      </c>
      <c r="B2143" s="63">
        <v>41761</v>
      </c>
      <c r="C2143" s="60" t="s">
        <v>10</v>
      </c>
      <c r="D2143" s="61">
        <v>18228</v>
      </c>
      <c r="E2143" s="139">
        <v>13787</v>
      </c>
      <c r="F2143" s="61">
        <v>3870</v>
      </c>
      <c r="G2143" s="63">
        <v>41759</v>
      </c>
      <c r="H2143" s="63">
        <v>41759</v>
      </c>
      <c r="I2143" s="60" t="s">
        <v>1177</v>
      </c>
      <c r="J2143" s="62">
        <v>20391.099999999999</v>
      </c>
      <c r="K2143" s="62">
        <v>2854.75</v>
      </c>
      <c r="L2143" s="64">
        <v>23245.85</v>
      </c>
      <c r="M2143" s="82" t="str">
        <f t="shared" si="169"/>
        <v>DS</v>
      </c>
      <c r="N2143" s="82" t="s">
        <v>971</v>
      </c>
      <c r="P2143" s="75">
        <f>VLOOKUP(F2143,[1]!REGTEaflewerdatum,4,0)</f>
        <v>0</v>
      </c>
      <c r="Q2143" s="91">
        <f t="shared" si="166"/>
        <v>41759</v>
      </c>
      <c r="T2143" s="94">
        <f t="shared" si="167"/>
        <v>41789</v>
      </c>
      <c r="U2143" s="80">
        <f t="shared" si="168"/>
        <v>30</v>
      </c>
      <c r="W2143" s="95">
        <f t="shared" si="170"/>
        <v>41791</v>
      </c>
    </row>
    <row r="2144" spans="1:23" x14ac:dyDescent="0.5">
      <c r="A2144" s="105">
        <v>383767</v>
      </c>
      <c r="B2144" s="63">
        <v>41768</v>
      </c>
      <c r="C2144" s="60" t="s">
        <v>10</v>
      </c>
      <c r="D2144" s="61">
        <v>18230</v>
      </c>
      <c r="E2144" s="139">
        <v>13785</v>
      </c>
      <c r="F2144" s="61">
        <v>3704</v>
      </c>
      <c r="G2144" s="63">
        <v>41759</v>
      </c>
      <c r="H2144" s="63">
        <v>41759</v>
      </c>
      <c r="I2144" s="60" t="s">
        <v>1114</v>
      </c>
      <c r="J2144" s="62">
        <v>276.83999999999997</v>
      </c>
      <c r="K2144" s="62">
        <v>19.5</v>
      </c>
      <c r="L2144" s="64">
        <v>296.33999999999997</v>
      </c>
      <c r="M2144" s="82" t="str">
        <f t="shared" si="169"/>
        <v>DS</v>
      </c>
      <c r="N2144" s="82" t="s">
        <v>971</v>
      </c>
      <c r="P2144" s="75">
        <f>VLOOKUP(F2144,[1]!REGTEaflewerdatum,4,0)</f>
        <v>0</v>
      </c>
      <c r="Q2144" s="91">
        <f t="shared" si="166"/>
        <v>41759</v>
      </c>
      <c r="T2144" s="94">
        <f t="shared" si="167"/>
        <v>41789</v>
      </c>
      <c r="U2144" s="80">
        <f t="shared" si="168"/>
        <v>30</v>
      </c>
      <c r="W2144" s="95">
        <f t="shared" si="170"/>
        <v>41798</v>
      </c>
    </row>
    <row r="2145" spans="1:23" x14ac:dyDescent="0.5">
      <c r="A2145" s="105">
        <v>6039859175</v>
      </c>
      <c r="B2145" s="63">
        <v>41761</v>
      </c>
      <c r="C2145" s="60" t="s">
        <v>10</v>
      </c>
      <c r="D2145" s="61">
        <v>18223</v>
      </c>
      <c r="E2145" s="139">
        <v>13760</v>
      </c>
      <c r="F2145" s="61">
        <v>3705</v>
      </c>
      <c r="G2145" s="63">
        <v>41759</v>
      </c>
      <c r="H2145" s="63">
        <v>41759</v>
      </c>
      <c r="I2145" s="60" t="s">
        <v>1109</v>
      </c>
      <c r="J2145" s="62">
        <v>183.44</v>
      </c>
      <c r="K2145" s="62">
        <v>13</v>
      </c>
      <c r="L2145" s="64">
        <v>196.44</v>
      </c>
      <c r="M2145" s="82" t="str">
        <f t="shared" si="169"/>
        <v>DS</v>
      </c>
      <c r="N2145" s="82" t="s">
        <v>971</v>
      </c>
      <c r="P2145" s="75">
        <f>VLOOKUP(F2145,[1]!REGTEaflewerdatum,4,0)</f>
        <v>0</v>
      </c>
      <c r="Q2145" s="91">
        <f t="shared" si="166"/>
        <v>41759</v>
      </c>
      <c r="T2145" s="94">
        <f t="shared" si="167"/>
        <v>41789</v>
      </c>
      <c r="U2145" s="80">
        <f t="shared" si="168"/>
        <v>30</v>
      </c>
      <c r="W2145" s="95">
        <f t="shared" si="170"/>
        <v>41791</v>
      </c>
    </row>
    <row r="2146" spans="1:23" x14ac:dyDescent="0.5">
      <c r="A2146" s="105">
        <v>74384</v>
      </c>
      <c r="B2146" s="63">
        <v>41768</v>
      </c>
      <c r="C2146" s="60" t="s">
        <v>10</v>
      </c>
      <c r="D2146" s="61">
        <v>18227</v>
      </c>
      <c r="E2146" s="139"/>
      <c r="F2146" s="61">
        <v>3706</v>
      </c>
      <c r="G2146" s="63">
        <v>41759</v>
      </c>
      <c r="H2146" s="63">
        <v>41759</v>
      </c>
      <c r="I2146" s="60" t="s">
        <v>1116</v>
      </c>
      <c r="J2146" s="62">
        <v>681.48</v>
      </c>
      <c r="K2146" s="62">
        <v>32.909999999999997</v>
      </c>
      <c r="L2146" s="64">
        <v>714.39</v>
      </c>
      <c r="M2146" s="82" t="str">
        <f t="shared" si="169"/>
        <v>DS</v>
      </c>
      <c r="N2146" s="82" t="s">
        <v>971</v>
      </c>
      <c r="P2146" s="75">
        <f>VLOOKUP(F2146,[1]!REGTEaflewerdatum,4,0)</f>
        <v>0</v>
      </c>
      <c r="Q2146" s="91">
        <f t="shared" si="166"/>
        <v>41759</v>
      </c>
      <c r="T2146" s="94">
        <f t="shared" si="167"/>
        <v>41789</v>
      </c>
      <c r="U2146" s="80">
        <f t="shared" si="168"/>
        <v>30</v>
      </c>
      <c r="W2146" s="95">
        <f t="shared" si="170"/>
        <v>41798</v>
      </c>
    </row>
    <row r="2147" spans="1:23" x14ac:dyDescent="0.5">
      <c r="A2147" s="105">
        <v>91092666</v>
      </c>
      <c r="B2147" s="63">
        <v>41768</v>
      </c>
      <c r="C2147" s="60" t="s">
        <v>10</v>
      </c>
      <c r="D2147" s="61">
        <v>18231</v>
      </c>
      <c r="E2147" s="139">
        <v>13691</v>
      </c>
      <c r="F2147" s="61">
        <v>3851</v>
      </c>
      <c r="G2147" s="63">
        <v>41759</v>
      </c>
      <c r="H2147" s="63">
        <v>41759</v>
      </c>
      <c r="I2147" s="60" t="s">
        <v>1234</v>
      </c>
      <c r="J2147" s="62">
        <v>2749.15</v>
      </c>
      <c r="K2147" s="62">
        <v>384.88</v>
      </c>
      <c r="L2147" s="64">
        <v>3134.03</v>
      </c>
      <c r="M2147" s="82" t="str">
        <f t="shared" si="169"/>
        <v>DS</v>
      </c>
      <c r="N2147" s="82" t="s">
        <v>971</v>
      </c>
      <c r="P2147" s="75">
        <f>VLOOKUP(F2147,[1]!REGTEaflewerdatum,4,0)</f>
        <v>0</v>
      </c>
      <c r="Q2147" s="91">
        <f t="shared" si="166"/>
        <v>41759</v>
      </c>
      <c r="T2147" s="94">
        <f t="shared" si="167"/>
        <v>41789</v>
      </c>
      <c r="U2147" s="80">
        <f t="shared" si="168"/>
        <v>30</v>
      </c>
      <c r="W2147" s="95">
        <f t="shared" si="170"/>
        <v>41798</v>
      </c>
    </row>
    <row r="2148" spans="1:23" x14ac:dyDescent="0.5">
      <c r="A2148" s="105">
        <v>91092666</v>
      </c>
      <c r="B2148" s="63"/>
      <c r="C2148" s="60" t="s">
        <v>15</v>
      </c>
      <c r="D2148" s="61">
        <v>18232</v>
      </c>
      <c r="E2148" s="139">
        <v>13795</v>
      </c>
      <c r="F2148" s="61">
        <v>3851</v>
      </c>
      <c r="G2148" s="63">
        <v>41759</v>
      </c>
      <c r="H2148" s="63">
        <v>41759</v>
      </c>
      <c r="I2148" s="60" t="s">
        <v>1234</v>
      </c>
      <c r="J2148" s="62">
        <v>-30.92</v>
      </c>
      <c r="K2148" s="62">
        <v>-4.33</v>
      </c>
      <c r="L2148" s="64">
        <v>-35.25</v>
      </c>
      <c r="M2148" s="82" t="str">
        <f t="shared" si="169"/>
        <v>DS</v>
      </c>
      <c r="P2148" s="75">
        <f>VLOOKUP(F2148,[1]!REGTEaflewerdatum,4,0)</f>
        <v>0</v>
      </c>
      <c r="Q2148" s="91">
        <f t="shared" si="166"/>
        <v>41759</v>
      </c>
      <c r="T2148" s="94">
        <f t="shared" si="167"/>
        <v>41789</v>
      </c>
      <c r="U2148" s="80">
        <f t="shared" si="168"/>
        <v>30</v>
      </c>
      <c r="W2148" s="95">
        <f t="shared" si="170"/>
        <v>30</v>
      </c>
    </row>
    <row r="2149" spans="1:23" hidden="1" x14ac:dyDescent="0.5">
      <c r="A2149" s="105" t="s">
        <v>1342</v>
      </c>
      <c r="B2149" s="63"/>
      <c r="C2149" s="60" t="s">
        <v>10</v>
      </c>
      <c r="D2149" s="61">
        <v>18224</v>
      </c>
      <c r="E2149" s="139">
        <v>13794</v>
      </c>
      <c r="F2149" s="61">
        <v>3889</v>
      </c>
      <c r="G2149" s="63">
        <v>41759</v>
      </c>
      <c r="H2149" s="63">
        <v>41759</v>
      </c>
      <c r="I2149" s="60" t="s">
        <v>1123</v>
      </c>
      <c r="J2149" s="62">
        <v>555</v>
      </c>
      <c r="K2149" s="62">
        <v>0</v>
      </c>
      <c r="L2149" s="64">
        <v>555</v>
      </c>
      <c r="M2149" s="82" t="str">
        <f t="shared" si="169"/>
        <v>DI</v>
      </c>
      <c r="N2149" s="82" t="s">
        <v>971</v>
      </c>
      <c r="P2149" s="75">
        <f>VLOOKUP(F2149,[1]!REGTEaflewerdatum,4,0)</f>
        <v>0</v>
      </c>
      <c r="Q2149" s="91">
        <f t="shared" si="166"/>
        <v>41759</v>
      </c>
      <c r="R2149" s="92" t="s">
        <v>329</v>
      </c>
      <c r="S2149" s="93">
        <f>G2149</f>
        <v>41759</v>
      </c>
      <c r="T2149" s="94">
        <f t="shared" si="167"/>
        <v>41760</v>
      </c>
      <c r="U2149" s="80">
        <f t="shared" si="168"/>
        <v>1</v>
      </c>
      <c r="W2149" s="95">
        <f t="shared" si="170"/>
        <v>1</v>
      </c>
    </row>
    <row r="2150" spans="1:23" hidden="1" x14ac:dyDescent="0.5">
      <c r="A2150" s="105" t="s">
        <v>1343</v>
      </c>
      <c r="B2150" s="63"/>
      <c r="C2150" s="60" t="s">
        <v>10</v>
      </c>
      <c r="D2150" s="61">
        <v>18225</v>
      </c>
      <c r="E2150" s="139">
        <v>13789</v>
      </c>
      <c r="F2150" s="61">
        <v>3865</v>
      </c>
      <c r="G2150" s="63">
        <v>41759</v>
      </c>
      <c r="H2150" s="63">
        <v>41759</v>
      </c>
      <c r="I2150" s="60" t="s">
        <v>1118</v>
      </c>
      <c r="J2150" s="62">
        <v>8439.7999999999993</v>
      </c>
      <c r="K2150" s="62">
        <v>0</v>
      </c>
      <c r="L2150" s="64">
        <v>8439.7999999999993</v>
      </c>
      <c r="M2150" s="82" t="str">
        <f t="shared" si="169"/>
        <v>DI</v>
      </c>
      <c r="N2150" s="82" t="s">
        <v>971</v>
      </c>
      <c r="P2150" s="75">
        <f>VLOOKUP(F2150,[1]!REGTEaflewerdatum,4,0)</f>
        <v>0</v>
      </c>
      <c r="Q2150" s="91">
        <f t="shared" si="166"/>
        <v>41759</v>
      </c>
      <c r="R2150" s="92" t="s">
        <v>327</v>
      </c>
      <c r="S2150" s="93">
        <v>41776</v>
      </c>
      <c r="T2150" s="94">
        <f t="shared" si="167"/>
        <v>41789</v>
      </c>
      <c r="U2150" s="80">
        <f t="shared" si="168"/>
        <v>30</v>
      </c>
      <c r="W2150" s="95">
        <f t="shared" si="170"/>
        <v>30</v>
      </c>
    </row>
    <row r="2151" spans="1:23" hidden="1" x14ac:dyDescent="0.5">
      <c r="A2151" s="105" t="s">
        <v>1344</v>
      </c>
      <c r="B2151" s="63"/>
      <c r="C2151" s="60" t="s">
        <v>10</v>
      </c>
      <c r="D2151" s="61">
        <v>18226</v>
      </c>
      <c r="E2151" s="139">
        <v>13790</v>
      </c>
      <c r="F2151" s="61">
        <v>3865</v>
      </c>
      <c r="G2151" s="63">
        <v>41759</v>
      </c>
      <c r="H2151" s="63">
        <v>41759</v>
      </c>
      <c r="I2151" s="60" t="s">
        <v>1118</v>
      </c>
      <c r="J2151" s="62">
        <v>1704.5</v>
      </c>
      <c r="K2151" s="62">
        <v>0</v>
      </c>
      <c r="L2151" s="64">
        <v>1704.5</v>
      </c>
      <c r="M2151" s="82" t="str">
        <f t="shared" si="169"/>
        <v>DI</v>
      </c>
      <c r="N2151" s="82" t="s">
        <v>971</v>
      </c>
      <c r="P2151" s="75">
        <f>VLOOKUP(F2151,[1]!REGTEaflewerdatum,4,0)</f>
        <v>0</v>
      </c>
      <c r="Q2151" s="91">
        <f t="shared" si="166"/>
        <v>41759</v>
      </c>
      <c r="R2151" s="92" t="s">
        <v>327</v>
      </c>
      <c r="S2151" s="93">
        <v>41776</v>
      </c>
      <c r="T2151" s="94">
        <f t="shared" si="167"/>
        <v>41789</v>
      </c>
      <c r="U2151" s="80">
        <f t="shared" si="168"/>
        <v>30</v>
      </c>
      <c r="W2151" s="95">
        <f t="shared" si="170"/>
        <v>30</v>
      </c>
    </row>
    <row r="2152" spans="1:23" hidden="1" x14ac:dyDescent="0.5">
      <c r="A2152" s="105" t="s">
        <v>1345</v>
      </c>
      <c r="B2152" s="63"/>
      <c r="C2152" s="60" t="s">
        <v>10</v>
      </c>
      <c r="D2152" s="61">
        <v>18237</v>
      </c>
      <c r="E2152" s="139">
        <v>13801</v>
      </c>
      <c r="F2152" s="61">
        <v>3893</v>
      </c>
      <c r="G2152" s="63">
        <v>41759</v>
      </c>
      <c r="H2152" s="63">
        <v>41759</v>
      </c>
      <c r="I2152" s="60" t="s">
        <v>1123</v>
      </c>
      <c r="J2152" s="62">
        <v>550</v>
      </c>
      <c r="K2152" s="62">
        <v>0</v>
      </c>
      <c r="L2152" s="64">
        <v>550</v>
      </c>
      <c r="M2152" s="82" t="str">
        <f t="shared" si="169"/>
        <v>DI</v>
      </c>
      <c r="N2152" s="82" t="s">
        <v>971</v>
      </c>
      <c r="P2152" s="75">
        <f>VLOOKUP(F2152,[1]!REGTEaflewerdatum,4,0)</f>
        <v>0</v>
      </c>
      <c r="Q2152" s="91">
        <f t="shared" si="166"/>
        <v>41759</v>
      </c>
      <c r="R2152" s="92" t="s">
        <v>329</v>
      </c>
      <c r="S2152" s="93">
        <f>G2152</f>
        <v>41759</v>
      </c>
      <c r="T2152" s="94">
        <f t="shared" si="167"/>
        <v>41760</v>
      </c>
      <c r="U2152" s="80">
        <f t="shared" si="168"/>
        <v>1</v>
      </c>
      <c r="W2152" s="95">
        <f t="shared" si="170"/>
        <v>1</v>
      </c>
    </row>
    <row r="2153" spans="1:23" x14ac:dyDescent="0.5">
      <c r="A2153" s="105" t="s">
        <v>575</v>
      </c>
      <c r="B2153" s="63">
        <v>41768</v>
      </c>
      <c r="C2153" s="60" t="s">
        <v>10</v>
      </c>
      <c r="D2153" s="61">
        <v>18250</v>
      </c>
      <c r="E2153" s="139">
        <v>13827</v>
      </c>
      <c r="F2153" s="61">
        <v>3862</v>
      </c>
      <c r="G2153" s="63">
        <v>41760</v>
      </c>
      <c r="H2153" s="63">
        <v>41760</v>
      </c>
      <c r="I2153" s="60" t="s">
        <v>1161</v>
      </c>
      <c r="J2153" s="62">
        <v>14918.71</v>
      </c>
      <c r="K2153" s="62">
        <v>1275.33</v>
      </c>
      <c r="L2153" s="64">
        <v>16194.04</v>
      </c>
      <c r="M2153" s="82" t="str">
        <f t="shared" si="169"/>
        <v>DS</v>
      </c>
      <c r="N2153" s="82" t="s">
        <v>971</v>
      </c>
      <c r="P2153" s="75">
        <f>VLOOKUP(F2153,[1]!REGTEaflewerdatum,4,0)</f>
        <v>0</v>
      </c>
      <c r="Q2153" s="91">
        <f t="shared" si="166"/>
        <v>41760</v>
      </c>
      <c r="T2153" s="94">
        <f t="shared" si="167"/>
        <v>41790</v>
      </c>
      <c r="U2153" s="80">
        <f t="shared" si="168"/>
        <v>30</v>
      </c>
      <c r="W2153" s="95">
        <f t="shared" si="170"/>
        <v>41798</v>
      </c>
    </row>
    <row r="2154" spans="1:23" x14ac:dyDescent="0.5">
      <c r="A2154" s="105">
        <v>1929461</v>
      </c>
      <c r="B2154" s="63">
        <v>41761</v>
      </c>
      <c r="C2154" s="60" t="s">
        <v>10</v>
      </c>
      <c r="D2154" s="61">
        <v>18240</v>
      </c>
      <c r="E2154" s="139">
        <v>13823</v>
      </c>
      <c r="F2154" s="61">
        <v>3868</v>
      </c>
      <c r="G2154" s="63">
        <v>41760</v>
      </c>
      <c r="H2154" s="63">
        <v>41760</v>
      </c>
      <c r="I2154" s="60" t="s">
        <v>1107</v>
      </c>
      <c r="J2154" s="62">
        <v>4556.45</v>
      </c>
      <c r="K2154" s="62">
        <v>637.9</v>
      </c>
      <c r="L2154" s="64">
        <v>5194.3500000000004</v>
      </c>
      <c r="M2154" s="82" t="str">
        <f t="shared" si="169"/>
        <v>DS</v>
      </c>
      <c r="N2154" s="82" t="s">
        <v>971</v>
      </c>
      <c r="P2154" s="75">
        <f>VLOOKUP(F2154,[1]!REGTEaflewerdatum,4,0)</f>
        <v>0</v>
      </c>
      <c r="Q2154" s="91">
        <f t="shared" si="166"/>
        <v>41760</v>
      </c>
      <c r="T2154" s="94">
        <f t="shared" si="167"/>
        <v>41790</v>
      </c>
      <c r="U2154" s="80">
        <f t="shared" si="168"/>
        <v>30</v>
      </c>
      <c r="W2154" s="95">
        <f t="shared" si="170"/>
        <v>41791</v>
      </c>
    </row>
    <row r="2155" spans="1:23" x14ac:dyDescent="0.5">
      <c r="A2155" s="105">
        <v>1929462</v>
      </c>
      <c r="B2155" s="63">
        <v>41761</v>
      </c>
      <c r="C2155" s="60" t="s">
        <v>10</v>
      </c>
      <c r="D2155" s="61">
        <v>18247</v>
      </c>
      <c r="E2155" s="139">
        <v>13818</v>
      </c>
      <c r="F2155" s="61">
        <v>3868</v>
      </c>
      <c r="G2155" s="63">
        <v>41760</v>
      </c>
      <c r="H2155" s="63">
        <v>41760</v>
      </c>
      <c r="I2155" s="60" t="s">
        <v>1107</v>
      </c>
      <c r="J2155" s="62">
        <v>665</v>
      </c>
      <c r="K2155" s="62">
        <v>93.1</v>
      </c>
      <c r="L2155" s="64">
        <v>758.1</v>
      </c>
      <c r="M2155" s="82" t="str">
        <f t="shared" si="169"/>
        <v>DS</v>
      </c>
      <c r="N2155" s="82" t="s">
        <v>971</v>
      </c>
      <c r="P2155" s="75">
        <f>VLOOKUP(F2155,[1]!REGTEaflewerdatum,4,0)</f>
        <v>0</v>
      </c>
      <c r="Q2155" s="91">
        <f t="shared" si="166"/>
        <v>41760</v>
      </c>
      <c r="T2155" s="94">
        <f t="shared" si="167"/>
        <v>41790</v>
      </c>
      <c r="U2155" s="80">
        <f t="shared" si="168"/>
        <v>30</v>
      </c>
      <c r="W2155" s="95">
        <f t="shared" si="170"/>
        <v>41791</v>
      </c>
    </row>
    <row r="2156" spans="1:23" x14ac:dyDescent="0.5">
      <c r="A2156" s="105">
        <v>1929468</v>
      </c>
      <c r="B2156" s="63">
        <v>41761</v>
      </c>
      <c r="C2156" s="60" t="s">
        <v>10</v>
      </c>
      <c r="D2156" s="61">
        <v>18246</v>
      </c>
      <c r="E2156" s="139">
        <v>13816</v>
      </c>
      <c r="F2156" s="61">
        <v>3868</v>
      </c>
      <c r="G2156" s="63">
        <v>41760</v>
      </c>
      <c r="H2156" s="63">
        <v>41760</v>
      </c>
      <c r="I2156" s="60" t="s">
        <v>1107</v>
      </c>
      <c r="J2156" s="62">
        <v>1248.3</v>
      </c>
      <c r="K2156" s="62">
        <v>174.76</v>
      </c>
      <c r="L2156" s="64">
        <v>1423.06</v>
      </c>
      <c r="M2156" s="82" t="str">
        <f t="shared" si="169"/>
        <v>DS</v>
      </c>
      <c r="N2156" s="82" t="s">
        <v>971</v>
      </c>
      <c r="P2156" s="75">
        <f>VLOOKUP(F2156,[1]!REGTEaflewerdatum,4,0)</f>
        <v>0</v>
      </c>
      <c r="Q2156" s="91">
        <f t="shared" si="166"/>
        <v>41760</v>
      </c>
      <c r="T2156" s="94">
        <f t="shared" si="167"/>
        <v>41790</v>
      </c>
      <c r="U2156" s="80">
        <f t="shared" si="168"/>
        <v>30</v>
      </c>
      <c r="W2156" s="95">
        <f t="shared" si="170"/>
        <v>41791</v>
      </c>
    </row>
    <row r="2157" spans="1:23" x14ac:dyDescent="0.5">
      <c r="A2157" s="105">
        <v>1929469</v>
      </c>
      <c r="B2157" s="63">
        <v>41761</v>
      </c>
      <c r="C2157" s="60" t="s">
        <v>10</v>
      </c>
      <c r="D2157" s="61">
        <v>18245</v>
      </c>
      <c r="E2157" s="139">
        <v>13814</v>
      </c>
      <c r="F2157" s="61">
        <v>3868</v>
      </c>
      <c r="G2157" s="63">
        <v>41760</v>
      </c>
      <c r="H2157" s="63">
        <v>41760</v>
      </c>
      <c r="I2157" s="60" t="s">
        <v>1107</v>
      </c>
      <c r="J2157" s="62">
        <v>6640</v>
      </c>
      <c r="K2157" s="62">
        <v>929.6</v>
      </c>
      <c r="L2157" s="64">
        <v>7569.6</v>
      </c>
      <c r="M2157" s="82" t="str">
        <f t="shared" si="169"/>
        <v>DS</v>
      </c>
      <c r="N2157" s="82" t="s">
        <v>971</v>
      </c>
      <c r="P2157" s="75">
        <f>VLOOKUP(F2157,[1]!REGTEaflewerdatum,4,0)</f>
        <v>0</v>
      </c>
      <c r="Q2157" s="91">
        <f t="shared" si="166"/>
        <v>41760</v>
      </c>
      <c r="T2157" s="94">
        <f t="shared" si="167"/>
        <v>41790</v>
      </c>
      <c r="U2157" s="80">
        <f t="shared" si="168"/>
        <v>30</v>
      </c>
      <c r="W2157" s="95">
        <f t="shared" si="170"/>
        <v>41791</v>
      </c>
    </row>
    <row r="2158" spans="1:23" x14ac:dyDescent="0.5">
      <c r="A2158" s="105">
        <v>1929470</v>
      </c>
      <c r="B2158" s="63">
        <v>41761</v>
      </c>
      <c r="C2158" s="60" t="s">
        <v>10</v>
      </c>
      <c r="D2158" s="61">
        <v>18243</v>
      </c>
      <c r="E2158" s="139">
        <v>13810</v>
      </c>
      <c r="F2158" s="61">
        <v>3868</v>
      </c>
      <c r="G2158" s="63">
        <v>41760</v>
      </c>
      <c r="H2158" s="63">
        <v>41760</v>
      </c>
      <c r="I2158" s="60" t="s">
        <v>1107</v>
      </c>
      <c r="J2158" s="62">
        <v>2993.75</v>
      </c>
      <c r="K2158" s="62">
        <v>419.12</v>
      </c>
      <c r="L2158" s="64">
        <v>3412.87</v>
      </c>
      <c r="M2158" s="82" t="str">
        <f t="shared" si="169"/>
        <v>DS</v>
      </c>
      <c r="N2158" s="82" t="s">
        <v>971</v>
      </c>
      <c r="P2158" s="75">
        <f>VLOOKUP(F2158,[1]!REGTEaflewerdatum,4,0)</f>
        <v>0</v>
      </c>
      <c r="Q2158" s="91">
        <f t="shared" si="166"/>
        <v>41760</v>
      </c>
      <c r="T2158" s="94">
        <f t="shared" si="167"/>
        <v>41790</v>
      </c>
      <c r="U2158" s="80">
        <f t="shared" si="168"/>
        <v>30</v>
      </c>
      <c r="W2158" s="95">
        <f t="shared" si="170"/>
        <v>41791</v>
      </c>
    </row>
    <row r="2159" spans="1:23" x14ac:dyDescent="0.5">
      <c r="A2159" s="105">
        <v>1929471</v>
      </c>
      <c r="B2159" s="63">
        <v>41761</v>
      </c>
      <c r="C2159" s="60" t="s">
        <v>10</v>
      </c>
      <c r="D2159" s="61">
        <v>18242</v>
      </c>
      <c r="E2159" s="139">
        <v>13808</v>
      </c>
      <c r="F2159" s="61">
        <v>3868</v>
      </c>
      <c r="G2159" s="63">
        <v>41760</v>
      </c>
      <c r="H2159" s="63">
        <v>41760</v>
      </c>
      <c r="I2159" s="60" t="s">
        <v>1107</v>
      </c>
      <c r="J2159" s="62">
        <v>233.55</v>
      </c>
      <c r="K2159" s="62">
        <v>32.700000000000003</v>
      </c>
      <c r="L2159" s="64">
        <v>266.25</v>
      </c>
      <c r="M2159" s="82" t="str">
        <f t="shared" si="169"/>
        <v>DS</v>
      </c>
      <c r="N2159" s="82" t="s">
        <v>971</v>
      </c>
      <c r="P2159" s="75">
        <f>VLOOKUP(F2159,[1]!REGTEaflewerdatum,4,0)</f>
        <v>0</v>
      </c>
      <c r="Q2159" s="91">
        <f t="shared" si="166"/>
        <v>41760</v>
      </c>
      <c r="T2159" s="94">
        <f t="shared" si="167"/>
        <v>41790</v>
      </c>
      <c r="U2159" s="80">
        <f t="shared" si="168"/>
        <v>30</v>
      </c>
      <c r="W2159" s="95">
        <f t="shared" si="170"/>
        <v>41791</v>
      </c>
    </row>
    <row r="2160" spans="1:23" x14ac:dyDescent="0.5">
      <c r="A2160" s="105">
        <v>1929472</v>
      </c>
      <c r="B2160" s="63">
        <v>41761</v>
      </c>
      <c r="C2160" s="60" t="s">
        <v>10</v>
      </c>
      <c r="D2160" s="61">
        <v>18244</v>
      </c>
      <c r="E2160" s="139">
        <v>13812</v>
      </c>
      <c r="F2160" s="61">
        <v>3868</v>
      </c>
      <c r="G2160" s="63">
        <v>41760</v>
      </c>
      <c r="H2160" s="63">
        <v>41760</v>
      </c>
      <c r="I2160" s="60" t="s">
        <v>1107</v>
      </c>
      <c r="J2160" s="62">
        <v>937.4</v>
      </c>
      <c r="K2160" s="62">
        <v>131.24</v>
      </c>
      <c r="L2160" s="64">
        <v>1068.6400000000001</v>
      </c>
      <c r="M2160" s="82" t="str">
        <f t="shared" si="169"/>
        <v>DS</v>
      </c>
      <c r="N2160" s="82" t="s">
        <v>971</v>
      </c>
      <c r="P2160" s="75">
        <f>VLOOKUP(F2160,[1]!REGTEaflewerdatum,4,0)</f>
        <v>0</v>
      </c>
      <c r="Q2160" s="91">
        <f t="shared" si="166"/>
        <v>41760</v>
      </c>
      <c r="T2160" s="94">
        <f t="shared" si="167"/>
        <v>41790</v>
      </c>
      <c r="U2160" s="80">
        <f t="shared" si="168"/>
        <v>30</v>
      </c>
      <c r="W2160" s="95">
        <f t="shared" si="170"/>
        <v>41791</v>
      </c>
    </row>
    <row r="2161" spans="1:23" x14ac:dyDescent="0.5">
      <c r="A2161" s="105">
        <v>1929473</v>
      </c>
      <c r="B2161" s="63">
        <v>41761</v>
      </c>
      <c r="C2161" s="60" t="s">
        <v>10</v>
      </c>
      <c r="D2161" s="61">
        <v>18241</v>
      </c>
      <c r="E2161" s="139">
        <v>13821</v>
      </c>
      <c r="F2161" s="61">
        <v>3868</v>
      </c>
      <c r="G2161" s="63">
        <v>41760</v>
      </c>
      <c r="H2161" s="63">
        <v>41760</v>
      </c>
      <c r="I2161" s="60" t="s">
        <v>1107</v>
      </c>
      <c r="J2161" s="62">
        <v>3704.8</v>
      </c>
      <c r="K2161" s="62">
        <v>518.66</v>
      </c>
      <c r="L2161" s="64">
        <v>4223.46</v>
      </c>
      <c r="M2161" s="82" t="str">
        <f t="shared" si="169"/>
        <v>DS</v>
      </c>
      <c r="N2161" s="82" t="s">
        <v>971</v>
      </c>
      <c r="P2161" s="75">
        <f>VLOOKUP(F2161,[1]!REGTEaflewerdatum,4,0)</f>
        <v>0</v>
      </c>
      <c r="Q2161" s="91">
        <f t="shared" si="166"/>
        <v>41760</v>
      </c>
      <c r="T2161" s="94">
        <f t="shared" si="167"/>
        <v>41790</v>
      </c>
      <c r="U2161" s="80">
        <f t="shared" si="168"/>
        <v>30</v>
      </c>
      <c r="W2161" s="95">
        <f t="shared" si="170"/>
        <v>41791</v>
      </c>
    </row>
    <row r="2162" spans="1:23" x14ac:dyDescent="0.5">
      <c r="A2162" s="105">
        <v>1929478</v>
      </c>
      <c r="B2162" s="63">
        <v>41761</v>
      </c>
      <c r="C2162" s="60" t="s">
        <v>10</v>
      </c>
      <c r="D2162" s="61">
        <v>18239</v>
      </c>
      <c r="E2162" s="139">
        <v>13825</v>
      </c>
      <c r="F2162" s="61">
        <v>3868</v>
      </c>
      <c r="G2162" s="63">
        <v>41760</v>
      </c>
      <c r="H2162" s="63">
        <v>41760</v>
      </c>
      <c r="I2162" s="60" t="s">
        <v>1107</v>
      </c>
      <c r="J2162" s="62">
        <v>7793.6</v>
      </c>
      <c r="K2162" s="62">
        <v>1091.1300000000001</v>
      </c>
      <c r="L2162" s="64">
        <v>8884.73</v>
      </c>
      <c r="M2162" s="82" t="str">
        <f t="shared" si="169"/>
        <v>DS</v>
      </c>
      <c r="N2162" s="82" t="s">
        <v>971</v>
      </c>
      <c r="P2162" s="75">
        <f>VLOOKUP(F2162,[1]!REGTEaflewerdatum,4,0)</f>
        <v>0</v>
      </c>
      <c r="Q2162" s="91">
        <f t="shared" si="166"/>
        <v>41760</v>
      </c>
      <c r="T2162" s="94">
        <f t="shared" si="167"/>
        <v>41790</v>
      </c>
      <c r="U2162" s="80">
        <f t="shared" si="168"/>
        <v>30</v>
      </c>
      <c r="W2162" s="95">
        <f t="shared" si="170"/>
        <v>41791</v>
      </c>
    </row>
    <row r="2163" spans="1:23" x14ac:dyDescent="0.5">
      <c r="A2163" s="105">
        <v>385054</v>
      </c>
      <c r="B2163" s="63">
        <v>41768</v>
      </c>
      <c r="C2163" s="60" t="s">
        <v>10</v>
      </c>
      <c r="D2163" s="61">
        <v>18236</v>
      </c>
      <c r="E2163" s="139">
        <v>13799</v>
      </c>
      <c r="F2163" s="61">
        <v>3704</v>
      </c>
      <c r="G2163" s="63">
        <v>41760</v>
      </c>
      <c r="H2163" s="63">
        <v>41760</v>
      </c>
      <c r="I2163" s="60" t="s">
        <v>1114</v>
      </c>
      <c r="J2163" s="62">
        <v>553.67999999999995</v>
      </c>
      <c r="K2163" s="62">
        <v>39.01</v>
      </c>
      <c r="L2163" s="64">
        <v>592.69000000000005</v>
      </c>
      <c r="M2163" s="82" t="str">
        <f t="shared" si="169"/>
        <v>DS</v>
      </c>
      <c r="N2163" s="82" t="s">
        <v>971</v>
      </c>
      <c r="P2163" s="75">
        <f>VLOOKUP(F2163,[1]!REGTEaflewerdatum,4,0)</f>
        <v>0</v>
      </c>
      <c r="Q2163" s="91">
        <f t="shared" si="166"/>
        <v>41760</v>
      </c>
      <c r="T2163" s="94">
        <f t="shared" si="167"/>
        <v>41790</v>
      </c>
      <c r="U2163" s="80">
        <f t="shared" si="168"/>
        <v>30</v>
      </c>
      <c r="W2163" s="95">
        <f t="shared" si="170"/>
        <v>41798</v>
      </c>
    </row>
    <row r="2164" spans="1:23" x14ac:dyDescent="0.5">
      <c r="A2164" s="105">
        <v>6039873286</v>
      </c>
      <c r="B2164" s="63">
        <v>41761</v>
      </c>
      <c r="C2164" s="60" t="s">
        <v>10</v>
      </c>
      <c r="D2164" s="61">
        <v>18234</v>
      </c>
      <c r="E2164" s="139">
        <v>13784</v>
      </c>
      <c r="F2164" s="61">
        <v>3705</v>
      </c>
      <c r="G2164" s="63">
        <v>41760</v>
      </c>
      <c r="H2164" s="63">
        <v>41760</v>
      </c>
      <c r="I2164" s="60" t="s">
        <v>1109</v>
      </c>
      <c r="J2164" s="62">
        <v>550.33000000000004</v>
      </c>
      <c r="K2164" s="62">
        <v>38.99</v>
      </c>
      <c r="L2164" s="64">
        <v>589.32000000000005</v>
      </c>
      <c r="M2164" s="82" t="str">
        <f t="shared" si="169"/>
        <v>DS</v>
      </c>
      <c r="N2164" s="82" t="s">
        <v>971</v>
      </c>
      <c r="P2164" s="75">
        <f>VLOOKUP(F2164,[1]!REGTEaflewerdatum,4,0)</f>
        <v>0</v>
      </c>
      <c r="Q2164" s="91">
        <f t="shared" si="166"/>
        <v>41760</v>
      </c>
      <c r="T2164" s="94">
        <f t="shared" si="167"/>
        <v>41790</v>
      </c>
      <c r="U2164" s="80">
        <f t="shared" si="168"/>
        <v>30</v>
      </c>
      <c r="W2164" s="95">
        <f t="shared" si="170"/>
        <v>41791</v>
      </c>
    </row>
    <row r="2165" spans="1:23" hidden="1" x14ac:dyDescent="0.5">
      <c r="A2165" s="105" t="s">
        <v>1346</v>
      </c>
      <c r="B2165" s="63"/>
      <c r="C2165" s="60" t="s">
        <v>10</v>
      </c>
      <c r="D2165" s="61">
        <v>18248</v>
      </c>
      <c r="E2165" s="139">
        <v>13829</v>
      </c>
      <c r="F2165" s="61">
        <v>3890</v>
      </c>
      <c r="G2165" s="63">
        <v>41760</v>
      </c>
      <c r="H2165" s="63">
        <v>41760</v>
      </c>
      <c r="I2165" s="60" t="s">
        <v>1118</v>
      </c>
      <c r="J2165" s="62">
        <v>9200.7999999999993</v>
      </c>
      <c r="K2165" s="62">
        <v>0</v>
      </c>
      <c r="L2165" s="64">
        <v>9200.7999999999993</v>
      </c>
      <c r="M2165" s="82" t="str">
        <f t="shared" si="169"/>
        <v>DI</v>
      </c>
      <c r="N2165" s="82" t="s">
        <v>971</v>
      </c>
      <c r="P2165" s="75">
        <f>VLOOKUP(F2165,[1]!REGTEaflewerdatum,4,0)</f>
        <v>0</v>
      </c>
      <c r="Q2165" s="91">
        <f t="shared" si="166"/>
        <v>41760</v>
      </c>
      <c r="R2165" s="92" t="s">
        <v>327</v>
      </c>
      <c r="S2165" s="93">
        <v>41804</v>
      </c>
      <c r="T2165" s="94">
        <f t="shared" si="167"/>
        <v>41790</v>
      </c>
      <c r="U2165" s="80">
        <f t="shared" si="168"/>
        <v>30</v>
      </c>
      <c r="W2165" s="95">
        <f t="shared" si="170"/>
        <v>30</v>
      </c>
    </row>
    <row r="2166" spans="1:23" hidden="1" x14ac:dyDescent="0.5">
      <c r="A2166" s="105" t="s">
        <v>1347</v>
      </c>
      <c r="B2166" s="63"/>
      <c r="C2166" s="60" t="s">
        <v>10</v>
      </c>
      <c r="D2166" s="61">
        <v>18249</v>
      </c>
      <c r="E2166" s="139">
        <v>13830</v>
      </c>
      <c r="F2166" s="61">
        <v>3890</v>
      </c>
      <c r="G2166" s="63">
        <v>41760</v>
      </c>
      <c r="H2166" s="63">
        <v>41760</v>
      </c>
      <c r="I2166" s="60" t="s">
        <v>1118</v>
      </c>
      <c r="J2166" s="62">
        <v>32.5</v>
      </c>
      <c r="K2166" s="62">
        <v>0</v>
      </c>
      <c r="L2166" s="64">
        <v>32.5</v>
      </c>
      <c r="M2166" s="82" t="str">
        <f t="shared" si="169"/>
        <v>DI</v>
      </c>
      <c r="N2166" s="82" t="s">
        <v>971</v>
      </c>
      <c r="P2166" s="75">
        <f>VLOOKUP(F2166,[1]!REGTEaflewerdatum,4,0)</f>
        <v>0</v>
      </c>
      <c r="Q2166" s="91">
        <f t="shared" si="166"/>
        <v>41760</v>
      </c>
      <c r="R2166" s="92" t="s">
        <v>327</v>
      </c>
      <c r="S2166" s="93">
        <v>41804</v>
      </c>
      <c r="T2166" s="94">
        <f t="shared" si="167"/>
        <v>41790</v>
      </c>
      <c r="U2166" s="80">
        <f t="shared" si="168"/>
        <v>30</v>
      </c>
      <c r="W2166" s="95">
        <f t="shared" si="170"/>
        <v>30</v>
      </c>
    </row>
    <row r="2167" spans="1:23" x14ac:dyDescent="0.5">
      <c r="A2167" s="105" t="s">
        <v>576</v>
      </c>
      <c r="B2167" s="63">
        <v>41831</v>
      </c>
      <c r="C2167" s="60" t="s">
        <v>10</v>
      </c>
      <c r="D2167" s="61">
        <v>18267</v>
      </c>
      <c r="E2167" s="139">
        <v>13847</v>
      </c>
      <c r="F2167" s="61">
        <v>3873</v>
      </c>
      <c r="G2167" s="63">
        <v>41761</v>
      </c>
      <c r="H2167" s="63">
        <v>41761</v>
      </c>
      <c r="I2167" s="60" t="s">
        <v>1176</v>
      </c>
      <c r="J2167" s="62">
        <v>3110.95</v>
      </c>
      <c r="K2167" s="62">
        <v>435.53</v>
      </c>
      <c r="L2167" s="64">
        <v>3546.48</v>
      </c>
      <c r="M2167" s="82" t="str">
        <f t="shared" si="169"/>
        <v>DS</v>
      </c>
      <c r="N2167" s="82" t="s">
        <v>971</v>
      </c>
      <c r="P2167" s="75">
        <f>VLOOKUP(F2167,[1]!REGTEaflewerdatum,4,0)</f>
        <v>0</v>
      </c>
      <c r="Q2167" s="91">
        <f t="shared" si="166"/>
        <v>41761</v>
      </c>
      <c r="T2167" s="94">
        <f t="shared" si="167"/>
        <v>41791</v>
      </c>
      <c r="U2167" s="80">
        <f t="shared" si="168"/>
        <v>30</v>
      </c>
      <c r="W2167" s="95">
        <f t="shared" si="170"/>
        <v>41861</v>
      </c>
    </row>
    <row r="2168" spans="1:23" x14ac:dyDescent="0.5">
      <c r="A2168" s="105" t="s">
        <v>576</v>
      </c>
      <c r="B2168" s="63"/>
      <c r="C2168" s="60" t="s">
        <v>15</v>
      </c>
      <c r="D2168" s="61">
        <v>18268</v>
      </c>
      <c r="E2168" s="139">
        <v>13860</v>
      </c>
      <c r="F2168" s="61">
        <v>3873</v>
      </c>
      <c r="G2168" s="63">
        <v>41761</v>
      </c>
      <c r="H2168" s="63">
        <v>41761</v>
      </c>
      <c r="I2168" s="60" t="s">
        <v>1176</v>
      </c>
      <c r="J2168" s="62">
        <v>-514.79999999999995</v>
      </c>
      <c r="K2168" s="62">
        <v>-72.069999999999993</v>
      </c>
      <c r="L2168" s="64">
        <v>-586.87</v>
      </c>
      <c r="M2168" s="82" t="str">
        <f t="shared" si="169"/>
        <v>DS</v>
      </c>
      <c r="P2168" s="75">
        <f>VLOOKUP(F2168,[1]!REGTEaflewerdatum,4,0)</f>
        <v>0</v>
      </c>
      <c r="Q2168" s="91">
        <f t="shared" si="166"/>
        <v>41761</v>
      </c>
      <c r="T2168" s="94">
        <f t="shared" si="167"/>
        <v>41791</v>
      </c>
      <c r="U2168" s="80">
        <f t="shared" si="168"/>
        <v>30</v>
      </c>
      <c r="W2168" s="95">
        <f t="shared" si="170"/>
        <v>30</v>
      </c>
    </row>
    <row r="2169" spans="1:23" x14ac:dyDescent="0.5">
      <c r="A2169" s="105">
        <v>295960</v>
      </c>
      <c r="B2169" s="124"/>
      <c r="C2169" s="60" t="s">
        <v>10</v>
      </c>
      <c r="D2169" s="61">
        <v>18273</v>
      </c>
      <c r="E2169" s="139">
        <v>13861</v>
      </c>
      <c r="F2169" s="61">
        <v>3744</v>
      </c>
      <c r="G2169" s="63">
        <v>41761</v>
      </c>
      <c r="H2169" s="63">
        <v>41761</v>
      </c>
      <c r="I2169" s="60" t="s">
        <v>1348</v>
      </c>
      <c r="J2169" s="62">
        <v>888.86</v>
      </c>
      <c r="K2169" s="62">
        <v>124.39</v>
      </c>
      <c r="L2169" s="64">
        <v>1013.25</v>
      </c>
      <c r="M2169" s="82" t="str">
        <f t="shared" si="169"/>
        <v>DS</v>
      </c>
      <c r="N2169" s="82" t="s">
        <v>971</v>
      </c>
      <c r="P2169" s="75">
        <f>VLOOKUP(F2169,[1]!REGTEaflewerdatum,4,0)</f>
        <v>41739</v>
      </c>
      <c r="Q2169" s="91">
        <f t="shared" si="166"/>
        <v>41761</v>
      </c>
      <c r="T2169" s="94">
        <f t="shared" si="167"/>
        <v>41791</v>
      </c>
      <c r="U2169" s="80">
        <f t="shared" si="168"/>
        <v>30</v>
      </c>
      <c r="W2169" s="95">
        <f t="shared" si="170"/>
        <v>30</v>
      </c>
    </row>
    <row r="2170" spans="1:23" x14ac:dyDescent="0.5">
      <c r="A2170" s="105">
        <v>386352</v>
      </c>
      <c r="B2170" s="63">
        <v>41768</v>
      </c>
      <c r="C2170" s="60" t="s">
        <v>10</v>
      </c>
      <c r="D2170" s="61">
        <v>18270</v>
      </c>
      <c r="E2170" s="139">
        <v>13849</v>
      </c>
      <c r="F2170" s="61">
        <v>3704</v>
      </c>
      <c r="G2170" s="63">
        <v>41761</v>
      </c>
      <c r="H2170" s="63">
        <v>41761</v>
      </c>
      <c r="I2170" s="60" t="s">
        <v>1114</v>
      </c>
      <c r="J2170" s="62">
        <v>537.79999999999995</v>
      </c>
      <c r="K2170" s="62">
        <v>32.51</v>
      </c>
      <c r="L2170" s="64">
        <v>570.30999999999995</v>
      </c>
      <c r="M2170" s="82" t="str">
        <f t="shared" si="169"/>
        <v>DS</v>
      </c>
      <c r="N2170" s="82" t="s">
        <v>971</v>
      </c>
      <c r="P2170" s="75">
        <f>VLOOKUP(F2170,[1]!REGTEaflewerdatum,4,0)</f>
        <v>0</v>
      </c>
      <c r="Q2170" s="91">
        <f t="shared" si="166"/>
        <v>41761</v>
      </c>
      <c r="T2170" s="94">
        <f t="shared" si="167"/>
        <v>41791</v>
      </c>
      <c r="U2170" s="80">
        <f t="shared" si="168"/>
        <v>30</v>
      </c>
      <c r="W2170" s="95">
        <f t="shared" si="170"/>
        <v>41798</v>
      </c>
    </row>
    <row r="2171" spans="1:23" x14ac:dyDescent="0.5">
      <c r="A2171" s="105">
        <v>50095</v>
      </c>
      <c r="B2171" s="63">
        <v>41768</v>
      </c>
      <c r="C2171" s="60" t="s">
        <v>10</v>
      </c>
      <c r="D2171" s="61">
        <v>18272</v>
      </c>
      <c r="E2171" s="139">
        <v>13758</v>
      </c>
      <c r="F2171" s="61">
        <v>3871</v>
      </c>
      <c r="G2171" s="63">
        <v>41761</v>
      </c>
      <c r="H2171" s="63">
        <v>41761</v>
      </c>
      <c r="I2171" s="60" t="s">
        <v>1167</v>
      </c>
      <c r="J2171" s="62">
        <v>16302.78</v>
      </c>
      <c r="K2171" s="62">
        <v>893.06</v>
      </c>
      <c r="L2171" s="64">
        <v>17195.84</v>
      </c>
      <c r="M2171" s="82" t="str">
        <f t="shared" si="169"/>
        <v>DS</v>
      </c>
      <c r="N2171" s="82" t="s">
        <v>971</v>
      </c>
      <c r="P2171" s="75">
        <f>VLOOKUP(F2171,[1]!REGTEaflewerdatum,4,0)</f>
        <v>0</v>
      </c>
      <c r="Q2171" s="91">
        <f t="shared" si="166"/>
        <v>41761</v>
      </c>
      <c r="T2171" s="94">
        <f t="shared" si="167"/>
        <v>41791</v>
      </c>
      <c r="U2171" s="80">
        <f t="shared" si="168"/>
        <v>30</v>
      </c>
      <c r="W2171" s="95">
        <f t="shared" si="170"/>
        <v>41798</v>
      </c>
    </row>
    <row r="2172" spans="1:23" x14ac:dyDescent="0.5">
      <c r="A2172" s="105">
        <v>510623</v>
      </c>
      <c r="B2172" s="63">
        <v>41803</v>
      </c>
      <c r="C2172" s="60" t="s">
        <v>10</v>
      </c>
      <c r="D2172" s="61">
        <v>18265</v>
      </c>
      <c r="E2172" s="139">
        <v>13840</v>
      </c>
      <c r="F2172" s="61">
        <v>3907</v>
      </c>
      <c r="G2172" s="63">
        <v>41761</v>
      </c>
      <c r="H2172" s="63">
        <v>41761</v>
      </c>
      <c r="I2172" s="60" t="s">
        <v>22</v>
      </c>
      <c r="J2172" s="62">
        <v>10751</v>
      </c>
      <c r="K2172" s="62">
        <v>1505.14</v>
      </c>
      <c r="L2172" s="64">
        <v>12256.14</v>
      </c>
      <c r="M2172" s="82" t="str">
        <f t="shared" si="169"/>
        <v>DS</v>
      </c>
      <c r="N2172" s="82" t="s">
        <v>971</v>
      </c>
      <c r="P2172" s="75">
        <f>VLOOKUP(F2172,[1]!REGTEaflewerdatum,4,0)</f>
        <v>0</v>
      </c>
      <c r="Q2172" s="91">
        <f t="shared" si="166"/>
        <v>41761</v>
      </c>
      <c r="T2172" s="94">
        <f t="shared" si="167"/>
        <v>41791</v>
      </c>
      <c r="U2172" s="80">
        <f t="shared" si="168"/>
        <v>30</v>
      </c>
      <c r="W2172" s="95">
        <f t="shared" si="170"/>
        <v>41833</v>
      </c>
    </row>
    <row r="2173" spans="1:23" x14ac:dyDescent="0.5">
      <c r="A2173" s="105">
        <v>6039875046</v>
      </c>
      <c r="B2173" s="63">
        <v>41761</v>
      </c>
      <c r="C2173" s="60" t="s">
        <v>10</v>
      </c>
      <c r="D2173" s="61">
        <v>18259</v>
      </c>
      <c r="E2173" s="139">
        <v>13852</v>
      </c>
      <c r="F2173" s="61">
        <v>3705</v>
      </c>
      <c r="G2173" s="63">
        <v>41761</v>
      </c>
      <c r="H2173" s="63">
        <v>41761</v>
      </c>
      <c r="I2173" s="60" t="s">
        <v>1109</v>
      </c>
      <c r="J2173" s="62">
        <v>550.33000000000004</v>
      </c>
      <c r="K2173" s="62">
        <v>38.99</v>
      </c>
      <c r="L2173" s="64">
        <v>589.32000000000005</v>
      </c>
      <c r="M2173" s="82" t="str">
        <f t="shared" si="169"/>
        <v>DS</v>
      </c>
      <c r="N2173" s="82" t="s">
        <v>971</v>
      </c>
      <c r="P2173" s="75">
        <f>VLOOKUP(F2173,[1]!REGTEaflewerdatum,4,0)</f>
        <v>0</v>
      </c>
      <c r="Q2173" s="91">
        <f t="shared" ref="Q2173:Q2236" si="171">IF(P2173=G2173,"ok",G2173)</f>
        <v>41761</v>
      </c>
      <c r="T2173" s="94">
        <f t="shared" si="167"/>
        <v>41791</v>
      </c>
      <c r="U2173" s="80">
        <f t="shared" si="168"/>
        <v>30</v>
      </c>
      <c r="W2173" s="95">
        <f t="shared" si="170"/>
        <v>41791</v>
      </c>
    </row>
    <row r="2174" spans="1:23" x14ac:dyDescent="0.5">
      <c r="A2174" s="105">
        <v>74567</v>
      </c>
      <c r="B2174" s="63">
        <v>41775</v>
      </c>
      <c r="C2174" s="60" t="s">
        <v>10</v>
      </c>
      <c r="D2174" s="61">
        <v>18269</v>
      </c>
      <c r="E2174" s="139"/>
      <c r="F2174" s="61">
        <v>3706</v>
      </c>
      <c r="G2174" s="63">
        <v>41761</v>
      </c>
      <c r="H2174" s="63">
        <v>41761</v>
      </c>
      <c r="I2174" s="60" t="s">
        <v>1116</v>
      </c>
      <c r="J2174" s="62">
        <v>696.68</v>
      </c>
      <c r="K2174" s="62">
        <v>32.909999999999997</v>
      </c>
      <c r="L2174" s="64">
        <v>729.59</v>
      </c>
      <c r="M2174" s="82" t="str">
        <f t="shared" si="169"/>
        <v>DS</v>
      </c>
      <c r="N2174" s="82" t="s">
        <v>971</v>
      </c>
      <c r="P2174" s="75">
        <f>VLOOKUP(F2174,[1]!REGTEaflewerdatum,4,0)</f>
        <v>0</v>
      </c>
      <c r="Q2174" s="91">
        <f t="shared" si="171"/>
        <v>41761</v>
      </c>
      <c r="T2174" s="94">
        <f t="shared" ref="T2174:T2237" si="172">G2174+U2174</f>
        <v>41791</v>
      </c>
      <c r="U2174" s="80">
        <f t="shared" ref="U2174:U2237" si="173">VLOOKUP(I2174,verskaffersterme,2,0)</f>
        <v>30</v>
      </c>
      <c r="W2174" s="95">
        <f t="shared" si="170"/>
        <v>41805</v>
      </c>
    </row>
    <row r="2175" spans="1:23" hidden="1" x14ac:dyDescent="0.5">
      <c r="A2175" s="105">
        <v>814360</v>
      </c>
      <c r="B2175" s="63">
        <v>41768</v>
      </c>
      <c r="C2175" s="60" t="s">
        <v>10</v>
      </c>
      <c r="D2175" s="61">
        <v>18254</v>
      </c>
      <c r="E2175" s="139">
        <v>13843</v>
      </c>
      <c r="F2175" s="61">
        <v>3891</v>
      </c>
      <c r="G2175" s="63">
        <v>41761</v>
      </c>
      <c r="H2175" s="63">
        <v>41763</v>
      </c>
      <c r="I2175" s="60" t="s">
        <v>1075</v>
      </c>
      <c r="J2175" s="62">
        <v>2122.25</v>
      </c>
      <c r="K2175" s="62">
        <v>297.12</v>
      </c>
      <c r="L2175" s="64">
        <v>2419.37</v>
      </c>
      <c r="M2175" s="82" t="str">
        <f t="shared" si="169"/>
        <v>DC</v>
      </c>
      <c r="N2175" s="82" t="s">
        <v>971</v>
      </c>
      <c r="P2175" s="75">
        <f>VLOOKUP(F2175,[1]!REGTEaflewerdatum,4,0)</f>
        <v>0</v>
      </c>
      <c r="Q2175" s="91">
        <f t="shared" si="171"/>
        <v>41761</v>
      </c>
      <c r="T2175" s="94">
        <f t="shared" si="172"/>
        <v>41780</v>
      </c>
      <c r="U2175" s="80">
        <f t="shared" si="173"/>
        <v>19</v>
      </c>
      <c r="W2175" s="95">
        <f t="shared" si="170"/>
        <v>41787</v>
      </c>
    </row>
    <row r="2176" spans="1:23" hidden="1" x14ac:dyDescent="0.5">
      <c r="A2176" s="105">
        <v>814361</v>
      </c>
      <c r="B2176" s="63">
        <v>41768</v>
      </c>
      <c r="C2176" s="60" t="s">
        <v>10</v>
      </c>
      <c r="D2176" s="61">
        <v>18255</v>
      </c>
      <c r="E2176" s="139">
        <v>13844</v>
      </c>
      <c r="F2176" s="61">
        <v>3682</v>
      </c>
      <c r="G2176" s="63">
        <v>41761</v>
      </c>
      <c r="H2176" s="63">
        <v>41763</v>
      </c>
      <c r="I2176" s="60" t="s">
        <v>1075</v>
      </c>
      <c r="J2176" s="62">
        <v>265.47000000000003</v>
      </c>
      <c r="K2176" s="62">
        <v>37.17</v>
      </c>
      <c r="L2176" s="64">
        <v>302.64</v>
      </c>
      <c r="M2176" s="82" t="str">
        <f t="shared" si="169"/>
        <v>DC</v>
      </c>
      <c r="N2176" s="82" t="s">
        <v>971</v>
      </c>
      <c r="P2176" s="75">
        <f>VLOOKUP(F2176,[1]!REGTEaflewerdatum,4,0)</f>
        <v>41750</v>
      </c>
      <c r="Q2176" s="91">
        <f t="shared" si="171"/>
        <v>41761</v>
      </c>
      <c r="T2176" s="94">
        <f t="shared" si="172"/>
        <v>41780</v>
      </c>
      <c r="U2176" s="80">
        <f t="shared" si="173"/>
        <v>19</v>
      </c>
      <c r="W2176" s="95">
        <f t="shared" si="170"/>
        <v>41787</v>
      </c>
    </row>
    <row r="2177" spans="1:23" hidden="1" x14ac:dyDescent="0.5">
      <c r="A2177" s="105">
        <v>814362</v>
      </c>
      <c r="B2177" s="63">
        <v>41768</v>
      </c>
      <c r="C2177" s="60" t="s">
        <v>10</v>
      </c>
      <c r="D2177" s="61">
        <v>18256</v>
      </c>
      <c r="E2177" s="139">
        <v>13845</v>
      </c>
      <c r="F2177" s="61">
        <v>3683</v>
      </c>
      <c r="G2177" s="63">
        <v>41761</v>
      </c>
      <c r="H2177" s="63">
        <v>41763</v>
      </c>
      <c r="I2177" s="60" t="s">
        <v>1075</v>
      </c>
      <c r="J2177" s="62">
        <v>4796.26</v>
      </c>
      <c r="K2177" s="62">
        <v>526.05999999999995</v>
      </c>
      <c r="L2177" s="64">
        <v>5322.32</v>
      </c>
      <c r="M2177" s="82" t="str">
        <f t="shared" si="169"/>
        <v>DC</v>
      </c>
      <c r="N2177" s="82" t="s">
        <v>971</v>
      </c>
      <c r="P2177" s="75">
        <f>VLOOKUP(F2177,[1]!REGTEaflewerdatum,4,0)</f>
        <v>41757</v>
      </c>
      <c r="Q2177" s="91">
        <f t="shared" si="171"/>
        <v>41761</v>
      </c>
      <c r="T2177" s="94">
        <f t="shared" si="172"/>
        <v>41780</v>
      </c>
      <c r="U2177" s="80">
        <f t="shared" si="173"/>
        <v>19</v>
      </c>
      <c r="W2177" s="95">
        <f t="shared" si="170"/>
        <v>41787</v>
      </c>
    </row>
    <row r="2178" spans="1:23" hidden="1" x14ac:dyDescent="0.5">
      <c r="A2178" s="105">
        <v>814363</v>
      </c>
      <c r="B2178" s="63">
        <v>41768</v>
      </c>
      <c r="C2178" s="60" t="s">
        <v>10</v>
      </c>
      <c r="D2178" s="61">
        <v>18257</v>
      </c>
      <c r="E2178" s="139">
        <v>13846</v>
      </c>
      <c r="F2178" s="61">
        <v>3783</v>
      </c>
      <c r="G2178" s="63">
        <v>41761</v>
      </c>
      <c r="H2178" s="63">
        <v>41763</v>
      </c>
      <c r="I2178" s="60" t="s">
        <v>1075</v>
      </c>
      <c r="J2178" s="62">
        <v>285.60000000000002</v>
      </c>
      <c r="K2178" s="62">
        <v>39.979999999999997</v>
      </c>
      <c r="L2178" s="64">
        <v>325.58</v>
      </c>
      <c r="M2178" s="82" t="str">
        <f t="shared" ref="M2178:M2241" si="174">VLOOKUP(I2178,KODE,3,0)</f>
        <v>DC</v>
      </c>
      <c r="N2178" s="82" t="s">
        <v>971</v>
      </c>
      <c r="P2178" s="75">
        <f>VLOOKUP(F2178,[1]!REGTEaflewerdatum,4,0)</f>
        <v>0</v>
      </c>
      <c r="Q2178" s="91">
        <f t="shared" si="171"/>
        <v>41761</v>
      </c>
      <c r="T2178" s="94">
        <f t="shared" si="172"/>
        <v>41780</v>
      </c>
      <c r="U2178" s="80">
        <f t="shared" si="173"/>
        <v>19</v>
      </c>
      <c r="W2178" s="95">
        <f t="shared" si="170"/>
        <v>41787</v>
      </c>
    </row>
    <row r="2179" spans="1:23" hidden="1" x14ac:dyDescent="0.5">
      <c r="A2179" s="105">
        <v>814364</v>
      </c>
      <c r="B2179" s="63">
        <v>41768</v>
      </c>
      <c r="C2179" s="60" t="s">
        <v>10</v>
      </c>
      <c r="D2179" s="61">
        <v>18258</v>
      </c>
      <c r="E2179" s="139">
        <v>13685</v>
      </c>
      <c r="F2179" s="61">
        <v>3856</v>
      </c>
      <c r="G2179" s="63">
        <v>41761</v>
      </c>
      <c r="H2179" s="63">
        <v>41763</v>
      </c>
      <c r="I2179" s="60" t="s">
        <v>1075</v>
      </c>
      <c r="J2179" s="62">
        <v>129135.06</v>
      </c>
      <c r="K2179" s="62">
        <v>15598.35</v>
      </c>
      <c r="L2179" s="64">
        <v>144733.41</v>
      </c>
      <c r="M2179" s="82" t="str">
        <f t="shared" si="174"/>
        <v>DC</v>
      </c>
      <c r="N2179" s="82" t="s">
        <v>971</v>
      </c>
      <c r="P2179" s="75">
        <f>VLOOKUP(F2179,[1]!REGTEaflewerdatum,4,0)</f>
        <v>0</v>
      </c>
      <c r="Q2179" s="91">
        <f t="shared" si="171"/>
        <v>41761</v>
      </c>
      <c r="T2179" s="94">
        <f t="shared" si="172"/>
        <v>41780</v>
      </c>
      <c r="U2179" s="80">
        <f t="shared" si="173"/>
        <v>19</v>
      </c>
      <c r="W2179" s="95">
        <f t="shared" ref="W2179:W2242" si="175">B2179+U2179</f>
        <v>41787</v>
      </c>
    </row>
    <row r="2180" spans="1:23" hidden="1" x14ac:dyDescent="0.5">
      <c r="A2180" s="105">
        <v>814364</v>
      </c>
      <c r="B2180" s="63"/>
      <c r="C2180" s="60" t="s">
        <v>15</v>
      </c>
      <c r="D2180" s="61">
        <v>18261</v>
      </c>
      <c r="E2180" s="139">
        <v>13855</v>
      </c>
      <c r="F2180" s="61">
        <v>3856</v>
      </c>
      <c r="G2180" s="63">
        <v>41761</v>
      </c>
      <c r="H2180" s="63">
        <v>41763</v>
      </c>
      <c r="I2180" s="60" t="s">
        <v>1075</v>
      </c>
      <c r="J2180" s="62">
        <v>-42.12</v>
      </c>
      <c r="K2180" s="62">
        <v>-5.9</v>
      </c>
      <c r="L2180" s="64">
        <v>-48.02</v>
      </c>
      <c r="M2180" s="82" t="str">
        <f t="shared" si="174"/>
        <v>DC</v>
      </c>
      <c r="P2180" s="75">
        <f>VLOOKUP(F2180,[1]!REGTEaflewerdatum,4,0)</f>
        <v>0</v>
      </c>
      <c r="Q2180" s="91">
        <f t="shared" si="171"/>
        <v>41761</v>
      </c>
      <c r="T2180" s="94">
        <f t="shared" si="172"/>
        <v>41780</v>
      </c>
      <c r="U2180" s="80">
        <f t="shared" si="173"/>
        <v>19</v>
      </c>
      <c r="W2180" s="95">
        <f t="shared" si="175"/>
        <v>19</v>
      </c>
    </row>
    <row r="2181" spans="1:23" hidden="1" x14ac:dyDescent="0.5">
      <c r="A2181" s="105">
        <v>814365</v>
      </c>
      <c r="B2181" s="63">
        <v>41768</v>
      </c>
      <c r="C2181" s="60" t="s">
        <v>10</v>
      </c>
      <c r="D2181" s="61">
        <v>18253</v>
      </c>
      <c r="E2181" s="139">
        <v>13759</v>
      </c>
      <c r="F2181" s="61">
        <v>3872</v>
      </c>
      <c r="G2181" s="63">
        <v>41761</v>
      </c>
      <c r="H2181" s="63">
        <v>41763</v>
      </c>
      <c r="I2181" s="60" t="s">
        <v>1075</v>
      </c>
      <c r="J2181" s="62">
        <v>51420.04</v>
      </c>
      <c r="K2181" s="62">
        <v>7160.91</v>
      </c>
      <c r="L2181" s="64">
        <v>58580.95</v>
      </c>
      <c r="M2181" s="82" t="str">
        <f t="shared" si="174"/>
        <v>DC</v>
      </c>
      <c r="N2181" s="82" t="s">
        <v>971</v>
      </c>
      <c r="P2181" s="75">
        <f>VLOOKUP(F2181,[1]!REGTEaflewerdatum,4,0)</f>
        <v>0</v>
      </c>
      <c r="Q2181" s="91">
        <f t="shared" si="171"/>
        <v>41761</v>
      </c>
      <c r="T2181" s="94">
        <f t="shared" si="172"/>
        <v>41780</v>
      </c>
      <c r="U2181" s="80">
        <f t="shared" si="173"/>
        <v>19</v>
      </c>
      <c r="W2181" s="95">
        <f t="shared" si="175"/>
        <v>41787</v>
      </c>
    </row>
    <row r="2182" spans="1:23" hidden="1" x14ac:dyDescent="0.5">
      <c r="A2182" s="105">
        <v>814365</v>
      </c>
      <c r="B2182" s="63"/>
      <c r="C2182" s="60" t="s">
        <v>15</v>
      </c>
      <c r="D2182" s="61">
        <v>18260</v>
      </c>
      <c r="E2182" s="139">
        <v>13854</v>
      </c>
      <c r="F2182" s="61">
        <v>3872</v>
      </c>
      <c r="G2182" s="63">
        <v>41761</v>
      </c>
      <c r="H2182" s="63">
        <v>41763</v>
      </c>
      <c r="I2182" s="60" t="s">
        <v>1075</v>
      </c>
      <c r="J2182" s="62">
        <v>-416.15</v>
      </c>
      <c r="K2182" s="62">
        <v>-58.26</v>
      </c>
      <c r="L2182" s="64">
        <v>-474.41</v>
      </c>
      <c r="M2182" s="82" t="str">
        <f t="shared" si="174"/>
        <v>DC</v>
      </c>
      <c r="P2182" s="75">
        <f>VLOOKUP(F2182,[1]!REGTEaflewerdatum,4,0)</f>
        <v>0</v>
      </c>
      <c r="Q2182" s="91">
        <f t="shared" si="171"/>
        <v>41761</v>
      </c>
      <c r="T2182" s="94">
        <f t="shared" si="172"/>
        <v>41780</v>
      </c>
      <c r="U2182" s="80">
        <f t="shared" si="173"/>
        <v>19</v>
      </c>
      <c r="W2182" s="95">
        <f t="shared" si="175"/>
        <v>19</v>
      </c>
    </row>
    <row r="2183" spans="1:23" hidden="1" x14ac:dyDescent="0.5">
      <c r="A2183" s="105" t="s">
        <v>1349</v>
      </c>
      <c r="B2183" s="63"/>
      <c r="C2183" s="60" t="s">
        <v>10</v>
      </c>
      <c r="D2183" s="61">
        <v>18266</v>
      </c>
      <c r="E2183" s="139">
        <v>13842</v>
      </c>
      <c r="F2183" s="61">
        <v>3906</v>
      </c>
      <c r="G2183" s="63">
        <v>41761</v>
      </c>
      <c r="H2183" s="63">
        <v>41761</v>
      </c>
      <c r="I2183" s="60" t="s">
        <v>1123</v>
      </c>
      <c r="J2183" s="62">
        <v>340</v>
      </c>
      <c r="K2183" s="62">
        <v>0</v>
      </c>
      <c r="L2183" s="64">
        <v>340</v>
      </c>
      <c r="M2183" s="82" t="str">
        <f t="shared" si="174"/>
        <v>DI</v>
      </c>
      <c r="N2183" s="82" t="s">
        <v>971</v>
      </c>
      <c r="P2183" s="75">
        <f>VLOOKUP(F2183,[1]!REGTEaflewerdatum,4,0)</f>
        <v>0</v>
      </c>
      <c r="Q2183" s="91">
        <f t="shared" si="171"/>
        <v>41761</v>
      </c>
      <c r="R2183" s="92" t="s">
        <v>329</v>
      </c>
      <c r="S2183" s="93">
        <f>G2183</f>
        <v>41761</v>
      </c>
      <c r="T2183" s="94">
        <f t="shared" si="172"/>
        <v>41762</v>
      </c>
      <c r="U2183" s="80">
        <f t="shared" si="173"/>
        <v>1</v>
      </c>
      <c r="W2183" s="95">
        <f t="shared" si="175"/>
        <v>1</v>
      </c>
    </row>
    <row r="2184" spans="1:23" hidden="1" x14ac:dyDescent="0.5">
      <c r="A2184" s="105" t="s">
        <v>1350</v>
      </c>
      <c r="B2184" s="63"/>
      <c r="C2184" s="60" t="s">
        <v>10</v>
      </c>
      <c r="D2184" s="61">
        <v>18275</v>
      </c>
      <c r="E2184" s="139">
        <v>13862</v>
      </c>
      <c r="F2184" s="61">
        <v>3892</v>
      </c>
      <c r="G2184" s="63">
        <v>41761</v>
      </c>
      <c r="H2184" s="63">
        <v>41761</v>
      </c>
      <c r="I2184" s="60" t="s">
        <v>1123</v>
      </c>
      <c r="J2184" s="62">
        <v>2983</v>
      </c>
      <c r="K2184" s="62">
        <v>0</v>
      </c>
      <c r="L2184" s="64">
        <v>2983</v>
      </c>
      <c r="M2184" s="82" t="str">
        <f t="shared" si="174"/>
        <v>DI</v>
      </c>
      <c r="N2184" s="82" t="s">
        <v>971</v>
      </c>
      <c r="P2184" s="75">
        <f>VLOOKUP(F2184,[1]!REGTEaflewerdatum,4,0)</f>
        <v>0</v>
      </c>
      <c r="Q2184" s="91">
        <f t="shared" si="171"/>
        <v>41761</v>
      </c>
      <c r="R2184" s="92" t="s">
        <v>329</v>
      </c>
      <c r="S2184" s="93">
        <f>G2184</f>
        <v>41761</v>
      </c>
      <c r="T2184" s="94">
        <f t="shared" si="172"/>
        <v>41762</v>
      </c>
      <c r="U2184" s="80">
        <f t="shared" si="173"/>
        <v>1</v>
      </c>
      <c r="W2184" s="95">
        <f t="shared" si="175"/>
        <v>1</v>
      </c>
    </row>
    <row r="2185" spans="1:23" x14ac:dyDescent="0.5">
      <c r="A2185" s="105">
        <v>11942215</v>
      </c>
      <c r="B2185" s="63">
        <v>41768</v>
      </c>
      <c r="C2185" s="60" t="s">
        <v>10</v>
      </c>
      <c r="D2185" s="61">
        <v>18262</v>
      </c>
      <c r="E2185" s="139">
        <v>13780</v>
      </c>
      <c r="F2185" s="61">
        <v>3900</v>
      </c>
      <c r="G2185" s="63">
        <v>41762</v>
      </c>
      <c r="H2185" s="63">
        <v>41761</v>
      </c>
      <c r="I2185" s="60" t="s">
        <v>1113</v>
      </c>
      <c r="J2185" s="62">
        <v>11933.66</v>
      </c>
      <c r="K2185" s="62">
        <v>658</v>
      </c>
      <c r="L2185" s="64">
        <v>12591.66</v>
      </c>
      <c r="M2185" s="82" t="str">
        <f t="shared" si="174"/>
        <v>DS</v>
      </c>
      <c r="N2185" s="82" t="s">
        <v>971</v>
      </c>
      <c r="P2185" s="75">
        <f>VLOOKUP(F2185,[1]!REGTEaflewerdatum,4,0)</f>
        <v>0</v>
      </c>
      <c r="Q2185" s="91">
        <f t="shared" si="171"/>
        <v>41762</v>
      </c>
      <c r="T2185" s="94">
        <f t="shared" si="172"/>
        <v>41792</v>
      </c>
      <c r="U2185" s="80">
        <f t="shared" si="173"/>
        <v>30</v>
      </c>
      <c r="W2185" s="95">
        <f t="shared" si="175"/>
        <v>41798</v>
      </c>
    </row>
    <row r="2186" spans="1:23" x14ac:dyDescent="0.5">
      <c r="A2186" s="105">
        <v>387557</v>
      </c>
      <c r="B2186" s="63">
        <v>41775</v>
      </c>
      <c r="C2186" s="60" t="s">
        <v>10</v>
      </c>
      <c r="D2186" s="61">
        <v>18271</v>
      </c>
      <c r="E2186" s="139">
        <v>13838</v>
      </c>
      <c r="F2186" s="61">
        <v>3704</v>
      </c>
      <c r="G2186" s="63">
        <v>41762</v>
      </c>
      <c r="H2186" s="63">
        <v>41762</v>
      </c>
      <c r="I2186" s="60" t="s">
        <v>1114</v>
      </c>
      <c r="J2186" s="62">
        <v>553.67999999999995</v>
      </c>
      <c r="K2186" s="62">
        <v>39.01</v>
      </c>
      <c r="L2186" s="64">
        <v>592.69000000000005</v>
      </c>
      <c r="M2186" s="82" t="str">
        <f t="shared" si="174"/>
        <v>DS</v>
      </c>
      <c r="N2186" s="82" t="s">
        <v>971</v>
      </c>
      <c r="P2186" s="75">
        <f>VLOOKUP(F2186,[1]!REGTEaflewerdatum,4,0)</f>
        <v>0</v>
      </c>
      <c r="Q2186" s="91">
        <f t="shared" si="171"/>
        <v>41762</v>
      </c>
      <c r="T2186" s="94">
        <f t="shared" si="172"/>
        <v>41792</v>
      </c>
      <c r="U2186" s="80">
        <f t="shared" si="173"/>
        <v>30</v>
      </c>
      <c r="W2186" s="95">
        <f t="shared" si="175"/>
        <v>41805</v>
      </c>
    </row>
    <row r="2187" spans="1:23" x14ac:dyDescent="0.5">
      <c r="A2187" s="105">
        <v>8170541607</v>
      </c>
      <c r="B2187" s="63">
        <v>41768</v>
      </c>
      <c r="C2187" s="60" t="s">
        <v>10</v>
      </c>
      <c r="D2187" s="61">
        <v>18263</v>
      </c>
      <c r="E2187" s="139">
        <v>13857</v>
      </c>
      <c r="F2187" s="61">
        <v>3899</v>
      </c>
      <c r="G2187" s="63">
        <v>41762</v>
      </c>
      <c r="H2187" s="63">
        <v>41761</v>
      </c>
      <c r="I2187" s="60" t="s">
        <v>26</v>
      </c>
      <c r="J2187" s="62">
        <v>15007.57</v>
      </c>
      <c r="K2187" s="62">
        <v>1929.84</v>
      </c>
      <c r="L2187" s="64">
        <v>16937.41</v>
      </c>
      <c r="M2187" s="82" t="str">
        <f t="shared" si="174"/>
        <v>DS</v>
      </c>
      <c r="N2187" s="82" t="s">
        <v>971</v>
      </c>
      <c r="P2187" s="75">
        <f>VLOOKUP(F2187,[1]!REGTEaflewerdatum,4,0)</f>
        <v>0</v>
      </c>
      <c r="Q2187" s="91">
        <f t="shared" si="171"/>
        <v>41762</v>
      </c>
      <c r="T2187" s="94">
        <f t="shared" si="172"/>
        <v>41792</v>
      </c>
      <c r="U2187" s="80">
        <f t="shared" si="173"/>
        <v>30</v>
      </c>
      <c r="W2187" s="95">
        <f t="shared" si="175"/>
        <v>41798</v>
      </c>
    </row>
    <row r="2188" spans="1:23" x14ac:dyDescent="0.5">
      <c r="A2188" s="105">
        <v>8170541607</v>
      </c>
      <c r="B2188" s="63"/>
      <c r="C2188" s="60" t="s">
        <v>15</v>
      </c>
      <c r="D2188" s="61">
        <v>18264</v>
      </c>
      <c r="E2188" s="139">
        <v>13859</v>
      </c>
      <c r="F2188" s="61">
        <v>3899</v>
      </c>
      <c r="G2188" s="63">
        <v>41762</v>
      </c>
      <c r="H2188" s="63">
        <v>41761</v>
      </c>
      <c r="I2188" s="60" t="s">
        <v>26</v>
      </c>
      <c r="J2188" s="62">
        <v>-285.02999999999997</v>
      </c>
      <c r="K2188" s="62">
        <v>-39.9</v>
      </c>
      <c r="L2188" s="64">
        <v>-324.93</v>
      </c>
      <c r="M2188" s="82" t="str">
        <f t="shared" si="174"/>
        <v>DS</v>
      </c>
      <c r="P2188" s="75">
        <f>VLOOKUP(F2188,[1]!REGTEaflewerdatum,4,0)</f>
        <v>0</v>
      </c>
      <c r="Q2188" s="91">
        <f t="shared" si="171"/>
        <v>41762</v>
      </c>
      <c r="T2188" s="94">
        <f t="shared" si="172"/>
        <v>41792</v>
      </c>
      <c r="U2188" s="80">
        <f t="shared" si="173"/>
        <v>30</v>
      </c>
      <c r="W2188" s="95">
        <f t="shared" si="175"/>
        <v>30</v>
      </c>
    </row>
    <row r="2189" spans="1:23" hidden="1" x14ac:dyDescent="0.5">
      <c r="A2189" s="105" t="s">
        <v>1351</v>
      </c>
      <c r="B2189" s="63"/>
      <c r="C2189" s="60" t="s">
        <v>10</v>
      </c>
      <c r="D2189" s="61">
        <v>18274</v>
      </c>
      <c r="E2189" s="139">
        <v>13863</v>
      </c>
      <c r="F2189" s="61">
        <v>3892</v>
      </c>
      <c r="G2189" s="63">
        <v>41762</v>
      </c>
      <c r="H2189" s="63">
        <v>41762</v>
      </c>
      <c r="I2189" s="60" t="s">
        <v>1123</v>
      </c>
      <c r="J2189" s="62">
        <v>3465</v>
      </c>
      <c r="K2189" s="62">
        <v>0</v>
      </c>
      <c r="L2189" s="64">
        <v>3465</v>
      </c>
      <c r="M2189" s="82" t="str">
        <f t="shared" si="174"/>
        <v>DI</v>
      </c>
      <c r="N2189" s="82" t="s">
        <v>971</v>
      </c>
      <c r="P2189" s="75">
        <f>VLOOKUP(F2189,[1]!REGTEaflewerdatum,4,0)</f>
        <v>0</v>
      </c>
      <c r="Q2189" s="91">
        <f t="shared" si="171"/>
        <v>41762</v>
      </c>
      <c r="R2189" s="92" t="s">
        <v>329</v>
      </c>
      <c r="S2189" s="93">
        <f>G2189</f>
        <v>41762</v>
      </c>
      <c r="T2189" s="94">
        <f t="shared" si="172"/>
        <v>41763</v>
      </c>
      <c r="U2189" s="80">
        <f t="shared" si="173"/>
        <v>1</v>
      </c>
      <c r="W2189" s="95">
        <f t="shared" si="175"/>
        <v>1</v>
      </c>
    </row>
    <row r="2190" spans="1:23" hidden="1" x14ac:dyDescent="0.5">
      <c r="A2190" s="105">
        <v>496086</v>
      </c>
      <c r="B2190" s="63">
        <v>41754</v>
      </c>
      <c r="C2190" s="60" t="s">
        <v>10</v>
      </c>
      <c r="D2190" s="61">
        <v>18277</v>
      </c>
      <c r="E2190" s="139">
        <v>13865</v>
      </c>
      <c r="F2190" s="61">
        <v>3586</v>
      </c>
      <c r="G2190" s="63">
        <v>41763</v>
      </c>
      <c r="H2190" s="63">
        <v>41763</v>
      </c>
      <c r="I2190" s="60" t="s">
        <v>1075</v>
      </c>
      <c r="J2190" s="62">
        <v>2000</v>
      </c>
      <c r="K2190" s="62">
        <v>280</v>
      </c>
      <c r="L2190" s="64">
        <v>2280</v>
      </c>
      <c r="M2190" s="82" t="str">
        <f t="shared" si="174"/>
        <v>DC</v>
      </c>
      <c r="N2190" s="82" t="s">
        <v>971</v>
      </c>
      <c r="P2190" s="75">
        <f>VLOOKUP(F2190,[1]!REGTEaflewerdatum,4,0)</f>
        <v>41708</v>
      </c>
      <c r="Q2190" s="91">
        <f t="shared" si="171"/>
        <v>41763</v>
      </c>
      <c r="T2190" s="94">
        <f t="shared" si="172"/>
        <v>41782</v>
      </c>
      <c r="U2190" s="80">
        <f t="shared" si="173"/>
        <v>19</v>
      </c>
      <c r="W2190" s="95">
        <f t="shared" si="175"/>
        <v>41773</v>
      </c>
    </row>
    <row r="2191" spans="1:23" x14ac:dyDescent="0.5">
      <c r="A2191" s="105">
        <v>74727</v>
      </c>
      <c r="B2191" s="63">
        <v>41775</v>
      </c>
      <c r="C2191" s="60" t="s">
        <v>10</v>
      </c>
      <c r="D2191" s="61">
        <v>18354</v>
      </c>
      <c r="E2191" s="139"/>
      <c r="F2191" s="61">
        <v>3706</v>
      </c>
      <c r="G2191" s="63">
        <v>41763</v>
      </c>
      <c r="H2191" s="63">
        <v>41763</v>
      </c>
      <c r="I2191" s="60" t="s">
        <v>1116</v>
      </c>
      <c r="J2191" s="62">
        <v>681.48</v>
      </c>
      <c r="K2191" s="62">
        <v>32.909999999999997</v>
      </c>
      <c r="L2191" s="64">
        <v>714.39</v>
      </c>
      <c r="M2191" s="82" t="str">
        <f t="shared" si="174"/>
        <v>DS</v>
      </c>
      <c r="N2191" s="82" t="s">
        <v>971</v>
      </c>
      <c r="P2191" s="75">
        <f>VLOOKUP(F2191,[1]!REGTEaflewerdatum,4,0)</f>
        <v>0</v>
      </c>
      <c r="Q2191" s="91">
        <f t="shared" si="171"/>
        <v>41763</v>
      </c>
      <c r="T2191" s="94">
        <f t="shared" si="172"/>
        <v>41793</v>
      </c>
      <c r="U2191" s="80">
        <f t="shared" si="173"/>
        <v>30</v>
      </c>
      <c r="W2191" s="95">
        <f t="shared" si="175"/>
        <v>41805</v>
      </c>
    </row>
    <row r="2192" spans="1:23" x14ac:dyDescent="0.5">
      <c r="A2192" s="105">
        <v>74727</v>
      </c>
      <c r="B2192" s="63">
        <v>41775</v>
      </c>
      <c r="C2192" s="60" t="s">
        <v>15</v>
      </c>
      <c r="D2192" s="61">
        <v>18355</v>
      </c>
      <c r="E2192" s="139"/>
      <c r="F2192" s="61">
        <v>74727</v>
      </c>
      <c r="G2192" s="63">
        <v>41763</v>
      </c>
      <c r="H2192" s="63">
        <v>41763</v>
      </c>
      <c r="I2192" s="60" t="s">
        <v>1116</v>
      </c>
      <c r="J2192" s="62">
        <v>-134.28</v>
      </c>
      <c r="K2192" s="62">
        <v>-7.38</v>
      </c>
      <c r="L2192" s="64">
        <v>-141.66</v>
      </c>
      <c r="M2192" s="82" t="str">
        <f t="shared" si="174"/>
        <v>DS</v>
      </c>
      <c r="P2192" s="75" t="e">
        <f>VLOOKUP(F2192,[1]!REGTEaflewerdatum,4,0)</f>
        <v>#N/A</v>
      </c>
      <c r="Q2192" s="91" t="e">
        <f t="shared" si="171"/>
        <v>#N/A</v>
      </c>
      <c r="T2192" s="94">
        <f t="shared" si="172"/>
        <v>41793</v>
      </c>
      <c r="U2192" s="80">
        <f t="shared" si="173"/>
        <v>30</v>
      </c>
      <c r="W2192" s="95">
        <f t="shared" si="175"/>
        <v>41805</v>
      </c>
    </row>
    <row r="2193" spans="1:23" x14ac:dyDescent="0.5">
      <c r="A2193" s="105">
        <v>2237758</v>
      </c>
      <c r="B2193" s="63">
        <v>41782</v>
      </c>
      <c r="C2193" s="60" t="s">
        <v>10</v>
      </c>
      <c r="D2193" s="61">
        <v>18370</v>
      </c>
      <c r="E2193" s="139">
        <v>13885</v>
      </c>
      <c r="F2193" s="61">
        <v>3922</v>
      </c>
      <c r="G2193" s="63">
        <v>41764</v>
      </c>
      <c r="H2193" s="63">
        <v>41764</v>
      </c>
      <c r="I2193" s="60" t="s">
        <v>1112</v>
      </c>
      <c r="J2193" s="62">
        <v>1195.3499999999999</v>
      </c>
      <c r="K2193" s="62">
        <v>167.35</v>
      </c>
      <c r="L2193" s="64">
        <v>1362.7</v>
      </c>
      <c r="M2193" s="82" t="str">
        <f t="shared" si="174"/>
        <v>DS</v>
      </c>
      <c r="N2193" s="82" t="s">
        <v>971</v>
      </c>
      <c r="P2193" s="75">
        <f>VLOOKUP(F2193,[1]!REGTEaflewerdatum,4,0)</f>
        <v>0</v>
      </c>
      <c r="Q2193" s="91">
        <f t="shared" si="171"/>
        <v>41764</v>
      </c>
      <c r="T2193" s="94">
        <f t="shared" si="172"/>
        <v>41794</v>
      </c>
      <c r="U2193" s="80">
        <f t="shared" si="173"/>
        <v>30</v>
      </c>
      <c r="W2193" s="95">
        <f t="shared" si="175"/>
        <v>41812</v>
      </c>
    </row>
    <row r="2194" spans="1:23" x14ac:dyDescent="0.5">
      <c r="A2194" s="105">
        <v>6039907235</v>
      </c>
      <c r="B2194" s="63">
        <v>41768</v>
      </c>
      <c r="C2194" s="60" t="s">
        <v>10</v>
      </c>
      <c r="D2194" s="61">
        <v>18356</v>
      </c>
      <c r="E2194" s="139">
        <v>13889</v>
      </c>
      <c r="F2194" s="61">
        <v>3705</v>
      </c>
      <c r="G2194" s="63">
        <v>41764</v>
      </c>
      <c r="H2194" s="63">
        <v>41764</v>
      </c>
      <c r="I2194" s="60" t="s">
        <v>1109</v>
      </c>
      <c r="J2194" s="62">
        <v>275.16000000000003</v>
      </c>
      <c r="K2194" s="62">
        <v>19.5</v>
      </c>
      <c r="L2194" s="64">
        <v>294.66000000000003</v>
      </c>
      <c r="M2194" s="82" t="str">
        <f t="shared" si="174"/>
        <v>DS</v>
      </c>
      <c r="N2194" s="82" t="s">
        <v>971</v>
      </c>
      <c r="P2194" s="75">
        <f>VLOOKUP(F2194,[1]!REGTEaflewerdatum,4,0)</f>
        <v>0</v>
      </c>
      <c r="Q2194" s="91">
        <f t="shared" si="171"/>
        <v>41764</v>
      </c>
      <c r="T2194" s="94">
        <f t="shared" si="172"/>
        <v>41794</v>
      </c>
      <c r="U2194" s="80">
        <f t="shared" si="173"/>
        <v>30</v>
      </c>
      <c r="W2194" s="95">
        <f t="shared" si="175"/>
        <v>41798</v>
      </c>
    </row>
    <row r="2195" spans="1:23" hidden="1" x14ac:dyDescent="0.5">
      <c r="A2195" s="105">
        <v>815234</v>
      </c>
      <c r="B2195" s="63">
        <v>41768</v>
      </c>
      <c r="C2195" s="60" t="s">
        <v>10</v>
      </c>
      <c r="D2195" s="61">
        <v>18357</v>
      </c>
      <c r="E2195" s="139">
        <v>13891</v>
      </c>
      <c r="F2195" s="61">
        <v>3683</v>
      </c>
      <c r="G2195" s="63">
        <v>41764</v>
      </c>
      <c r="H2195" s="63">
        <v>41763</v>
      </c>
      <c r="I2195" s="60" t="s">
        <v>1075</v>
      </c>
      <c r="J2195" s="62">
        <v>6532.58</v>
      </c>
      <c r="K2195" s="62">
        <v>914.57</v>
      </c>
      <c r="L2195" s="64">
        <v>7447.15</v>
      </c>
      <c r="M2195" s="82" t="str">
        <f t="shared" si="174"/>
        <v>DC</v>
      </c>
      <c r="N2195" s="82" t="s">
        <v>971</v>
      </c>
      <c r="P2195" s="75">
        <f>VLOOKUP(F2195,[1]!REGTEaflewerdatum,4,0)</f>
        <v>41757</v>
      </c>
      <c r="Q2195" s="91">
        <f t="shared" si="171"/>
        <v>41764</v>
      </c>
      <c r="T2195" s="94">
        <f t="shared" si="172"/>
        <v>41783</v>
      </c>
      <c r="U2195" s="80">
        <f t="shared" si="173"/>
        <v>19</v>
      </c>
      <c r="W2195" s="95">
        <f t="shared" si="175"/>
        <v>41787</v>
      </c>
    </row>
    <row r="2196" spans="1:23" hidden="1" x14ac:dyDescent="0.5">
      <c r="A2196" s="105">
        <v>815235</v>
      </c>
      <c r="B2196" s="63">
        <v>41768</v>
      </c>
      <c r="C2196" s="60" t="s">
        <v>10</v>
      </c>
      <c r="D2196" s="61">
        <v>18358</v>
      </c>
      <c r="E2196" s="139">
        <v>13439</v>
      </c>
      <c r="F2196" s="61">
        <v>3784</v>
      </c>
      <c r="G2196" s="63">
        <v>41764</v>
      </c>
      <c r="H2196" s="63">
        <v>41763</v>
      </c>
      <c r="I2196" s="60" t="s">
        <v>1075</v>
      </c>
      <c r="J2196" s="62">
        <v>42950.37</v>
      </c>
      <c r="K2196" s="62">
        <v>5764.72</v>
      </c>
      <c r="L2196" s="64">
        <v>48715.09</v>
      </c>
      <c r="M2196" s="82" t="str">
        <f t="shared" si="174"/>
        <v>DC</v>
      </c>
      <c r="N2196" s="82" t="s">
        <v>971</v>
      </c>
      <c r="P2196" s="75">
        <f>VLOOKUP(F2196,[1]!REGTEaflewerdatum,4,0)</f>
        <v>0</v>
      </c>
      <c r="Q2196" s="91">
        <f t="shared" si="171"/>
        <v>41764</v>
      </c>
      <c r="T2196" s="94">
        <f t="shared" si="172"/>
        <v>41783</v>
      </c>
      <c r="U2196" s="80">
        <f t="shared" si="173"/>
        <v>19</v>
      </c>
      <c r="W2196" s="95">
        <f t="shared" si="175"/>
        <v>41787</v>
      </c>
    </row>
    <row r="2197" spans="1:23" hidden="1" x14ac:dyDescent="0.5">
      <c r="A2197" s="105">
        <v>815236</v>
      </c>
      <c r="B2197" s="63">
        <v>41768</v>
      </c>
      <c r="C2197" s="60" t="s">
        <v>10</v>
      </c>
      <c r="D2197" s="61">
        <v>18359</v>
      </c>
      <c r="E2197" s="139">
        <v>13797</v>
      </c>
      <c r="F2197" s="61">
        <v>3897</v>
      </c>
      <c r="G2197" s="63">
        <v>41764</v>
      </c>
      <c r="H2197" s="63">
        <v>41763</v>
      </c>
      <c r="I2197" s="60" t="s">
        <v>1075</v>
      </c>
      <c r="J2197" s="62">
        <v>101201.66</v>
      </c>
      <c r="K2197" s="62">
        <v>10880.3</v>
      </c>
      <c r="L2197" s="64">
        <v>112081.96</v>
      </c>
      <c r="M2197" s="82" t="str">
        <f t="shared" si="174"/>
        <v>DC</v>
      </c>
      <c r="N2197" s="82" t="s">
        <v>971</v>
      </c>
      <c r="P2197" s="75">
        <f>VLOOKUP(F2197,[1]!REGTEaflewerdatum,4,0)</f>
        <v>0</v>
      </c>
      <c r="Q2197" s="91">
        <f t="shared" si="171"/>
        <v>41764</v>
      </c>
      <c r="T2197" s="94">
        <f t="shared" si="172"/>
        <v>41783</v>
      </c>
      <c r="U2197" s="80">
        <f t="shared" si="173"/>
        <v>19</v>
      </c>
      <c r="W2197" s="95">
        <f t="shared" si="175"/>
        <v>41787</v>
      </c>
    </row>
    <row r="2198" spans="1:23" hidden="1" x14ac:dyDescent="0.5">
      <c r="A2198" s="105">
        <v>815237</v>
      </c>
      <c r="B2198" s="63">
        <v>41768</v>
      </c>
      <c r="C2198" s="60" t="s">
        <v>10</v>
      </c>
      <c r="D2198" s="61">
        <v>18360</v>
      </c>
      <c r="E2198" s="139">
        <v>13820</v>
      </c>
      <c r="F2198" s="61">
        <v>3898</v>
      </c>
      <c r="G2198" s="63">
        <v>41764</v>
      </c>
      <c r="H2198" s="63">
        <v>41763</v>
      </c>
      <c r="I2198" s="60" t="s">
        <v>1075</v>
      </c>
      <c r="J2198" s="62">
        <v>14896.21</v>
      </c>
      <c r="K2198" s="62">
        <v>2085.4899999999998</v>
      </c>
      <c r="L2198" s="64">
        <v>16981.7</v>
      </c>
      <c r="M2198" s="82" t="str">
        <f t="shared" si="174"/>
        <v>DC</v>
      </c>
      <c r="N2198" s="82" t="s">
        <v>971</v>
      </c>
      <c r="P2198" s="75">
        <f>VLOOKUP(F2198,[1]!REGTEaflewerdatum,4,0)</f>
        <v>0</v>
      </c>
      <c r="Q2198" s="91">
        <f t="shared" si="171"/>
        <v>41764</v>
      </c>
      <c r="T2198" s="94">
        <f t="shared" si="172"/>
        <v>41783</v>
      </c>
      <c r="U2198" s="80">
        <f t="shared" si="173"/>
        <v>19</v>
      </c>
      <c r="W2198" s="95">
        <f t="shared" si="175"/>
        <v>41787</v>
      </c>
    </row>
    <row r="2199" spans="1:23" hidden="1" x14ac:dyDescent="0.5">
      <c r="A2199" s="105">
        <v>815845</v>
      </c>
      <c r="B2199" s="63">
        <v>41768</v>
      </c>
      <c r="C2199" s="60" t="s">
        <v>10</v>
      </c>
      <c r="D2199" s="61">
        <v>18361</v>
      </c>
      <c r="E2199" s="139">
        <v>13892</v>
      </c>
      <c r="F2199" s="61">
        <v>3783</v>
      </c>
      <c r="G2199" s="63">
        <v>41764</v>
      </c>
      <c r="H2199" s="63">
        <v>41763</v>
      </c>
      <c r="I2199" s="60" t="s">
        <v>1075</v>
      </c>
      <c r="J2199" s="62">
        <v>13626.46</v>
      </c>
      <c r="K2199" s="62">
        <v>1463.68</v>
      </c>
      <c r="L2199" s="64">
        <v>15090.14</v>
      </c>
      <c r="M2199" s="82" t="str">
        <f t="shared" si="174"/>
        <v>DC</v>
      </c>
      <c r="N2199" s="82" t="s">
        <v>971</v>
      </c>
      <c r="P2199" s="75">
        <f>VLOOKUP(F2199,[1]!REGTEaflewerdatum,4,0)</f>
        <v>0</v>
      </c>
      <c r="Q2199" s="91">
        <f t="shared" si="171"/>
        <v>41764</v>
      </c>
      <c r="T2199" s="94">
        <f t="shared" si="172"/>
        <v>41783</v>
      </c>
      <c r="U2199" s="80">
        <f t="shared" si="173"/>
        <v>19</v>
      </c>
      <c r="W2199" s="95">
        <f t="shared" si="175"/>
        <v>41787</v>
      </c>
    </row>
    <row r="2200" spans="1:23" hidden="1" x14ac:dyDescent="0.5">
      <c r="A2200" s="105">
        <v>815846</v>
      </c>
      <c r="B2200" s="63">
        <v>41768</v>
      </c>
      <c r="C2200" s="60" t="s">
        <v>10</v>
      </c>
      <c r="D2200" s="61">
        <v>18362</v>
      </c>
      <c r="E2200" s="139">
        <v>13893</v>
      </c>
      <c r="F2200" s="61">
        <v>3783</v>
      </c>
      <c r="G2200" s="63">
        <v>41764</v>
      </c>
      <c r="H2200" s="63">
        <v>41763</v>
      </c>
      <c r="I2200" s="60" t="s">
        <v>1075</v>
      </c>
      <c r="J2200" s="62">
        <v>705.2</v>
      </c>
      <c r="K2200" s="62">
        <v>98.73</v>
      </c>
      <c r="L2200" s="64">
        <v>803.93</v>
      </c>
      <c r="M2200" s="82" t="str">
        <f t="shared" si="174"/>
        <v>DC</v>
      </c>
      <c r="N2200" s="82" t="s">
        <v>971</v>
      </c>
      <c r="P2200" s="75">
        <f>VLOOKUP(F2200,[1]!REGTEaflewerdatum,4,0)</f>
        <v>0</v>
      </c>
      <c r="Q2200" s="91">
        <f t="shared" si="171"/>
        <v>41764</v>
      </c>
      <c r="T2200" s="94">
        <f t="shared" si="172"/>
        <v>41783</v>
      </c>
      <c r="U2200" s="80">
        <f t="shared" si="173"/>
        <v>19</v>
      </c>
      <c r="W2200" s="95">
        <f t="shared" si="175"/>
        <v>41787</v>
      </c>
    </row>
    <row r="2201" spans="1:23" hidden="1" x14ac:dyDescent="0.5">
      <c r="A2201" s="105">
        <v>815847</v>
      </c>
      <c r="B2201" s="63">
        <v>41768</v>
      </c>
      <c r="C2201" s="60" t="s">
        <v>10</v>
      </c>
      <c r="D2201" s="61">
        <v>18363</v>
      </c>
      <c r="E2201" s="139">
        <v>13894</v>
      </c>
      <c r="F2201" s="61">
        <v>2946</v>
      </c>
      <c r="G2201" s="63">
        <v>41764</v>
      </c>
      <c r="H2201" s="63">
        <v>41763</v>
      </c>
      <c r="I2201" s="60" t="s">
        <v>1075</v>
      </c>
      <c r="J2201" s="62">
        <v>80272.800000000003</v>
      </c>
      <c r="K2201" s="62">
        <v>11238.19</v>
      </c>
      <c r="L2201" s="64">
        <v>91510.99</v>
      </c>
      <c r="M2201" s="82" t="str">
        <f t="shared" si="174"/>
        <v>DC</v>
      </c>
      <c r="N2201" s="82" t="s">
        <v>971</v>
      </c>
      <c r="P2201" s="75">
        <f>VLOOKUP(F2201,[1]!REGTEaflewerdatum,4,0)</f>
        <v>41613</v>
      </c>
      <c r="Q2201" s="91">
        <f t="shared" si="171"/>
        <v>41764</v>
      </c>
      <c r="T2201" s="94">
        <f t="shared" si="172"/>
        <v>41783</v>
      </c>
      <c r="U2201" s="80">
        <f t="shared" si="173"/>
        <v>19</v>
      </c>
      <c r="W2201" s="95">
        <f t="shared" si="175"/>
        <v>41787</v>
      </c>
    </row>
    <row r="2202" spans="1:23" hidden="1" x14ac:dyDescent="0.5">
      <c r="A2202" s="105">
        <v>815848</v>
      </c>
      <c r="B2202" s="63">
        <v>41768</v>
      </c>
      <c r="C2202" s="60" t="s">
        <v>10</v>
      </c>
      <c r="D2202" s="61">
        <v>18364</v>
      </c>
      <c r="E2202" s="139">
        <v>13781</v>
      </c>
      <c r="F2202" s="61">
        <v>3887</v>
      </c>
      <c r="G2202" s="63">
        <v>41764</v>
      </c>
      <c r="H2202" s="63">
        <v>41763</v>
      </c>
      <c r="I2202" s="60" t="s">
        <v>1075</v>
      </c>
      <c r="J2202" s="62">
        <v>16816.28</v>
      </c>
      <c r="K2202" s="62">
        <v>2281.59</v>
      </c>
      <c r="L2202" s="64">
        <v>19097.87</v>
      </c>
      <c r="M2202" s="82" t="str">
        <f t="shared" si="174"/>
        <v>DC</v>
      </c>
      <c r="N2202" s="82" t="s">
        <v>971</v>
      </c>
      <c r="P2202" s="75">
        <f>VLOOKUP(F2202,[1]!REGTEaflewerdatum,4,0)</f>
        <v>0</v>
      </c>
      <c r="Q2202" s="91">
        <f t="shared" si="171"/>
        <v>41764</v>
      </c>
      <c r="T2202" s="94">
        <f t="shared" si="172"/>
        <v>41783</v>
      </c>
      <c r="U2202" s="80">
        <f t="shared" si="173"/>
        <v>19</v>
      </c>
      <c r="W2202" s="95">
        <f t="shared" si="175"/>
        <v>41787</v>
      </c>
    </row>
    <row r="2203" spans="1:23" hidden="1" x14ac:dyDescent="0.5">
      <c r="A2203" s="105">
        <v>815849</v>
      </c>
      <c r="B2203" s="63">
        <v>41768</v>
      </c>
      <c r="C2203" s="60" t="s">
        <v>10</v>
      </c>
      <c r="D2203" s="61">
        <v>18365</v>
      </c>
      <c r="E2203" s="139">
        <v>13782</v>
      </c>
      <c r="F2203" s="61">
        <v>3886</v>
      </c>
      <c r="G2203" s="63">
        <v>41764</v>
      </c>
      <c r="H2203" s="63">
        <v>41763</v>
      </c>
      <c r="I2203" s="60" t="s">
        <v>1075</v>
      </c>
      <c r="J2203" s="62">
        <v>3717.98</v>
      </c>
      <c r="K2203" s="62">
        <v>0</v>
      </c>
      <c r="L2203" s="64">
        <v>3717.98</v>
      </c>
      <c r="M2203" s="82" t="str">
        <f t="shared" si="174"/>
        <v>DC</v>
      </c>
      <c r="N2203" s="82" t="s">
        <v>971</v>
      </c>
      <c r="P2203" s="75">
        <f>VLOOKUP(F2203,[1]!REGTEaflewerdatum,4,0)</f>
        <v>0</v>
      </c>
      <c r="Q2203" s="91">
        <f t="shared" si="171"/>
        <v>41764</v>
      </c>
      <c r="T2203" s="94">
        <f t="shared" si="172"/>
        <v>41783</v>
      </c>
      <c r="U2203" s="80">
        <f t="shared" si="173"/>
        <v>19</v>
      </c>
      <c r="W2203" s="95">
        <f t="shared" si="175"/>
        <v>41787</v>
      </c>
    </row>
    <row r="2204" spans="1:23" hidden="1" x14ac:dyDescent="0.5">
      <c r="A2204" s="105">
        <v>815850</v>
      </c>
      <c r="B2204" s="63">
        <v>41768</v>
      </c>
      <c r="C2204" s="60" t="s">
        <v>10</v>
      </c>
      <c r="D2204" s="61">
        <v>18366</v>
      </c>
      <c r="E2204" s="139">
        <v>13783</v>
      </c>
      <c r="F2204" s="61">
        <v>2946</v>
      </c>
      <c r="G2204" s="63">
        <v>41764</v>
      </c>
      <c r="H2204" s="63">
        <v>41763</v>
      </c>
      <c r="I2204" s="60" t="s">
        <v>1075</v>
      </c>
      <c r="J2204" s="62">
        <v>2142.12</v>
      </c>
      <c r="K2204" s="62">
        <v>0</v>
      </c>
      <c r="L2204" s="64">
        <v>2142.12</v>
      </c>
      <c r="M2204" s="82" t="str">
        <f t="shared" si="174"/>
        <v>DC</v>
      </c>
      <c r="N2204" s="82" t="s">
        <v>971</v>
      </c>
      <c r="P2204" s="75">
        <f>VLOOKUP(F2204,[1]!REGTEaflewerdatum,4,0)</f>
        <v>41613</v>
      </c>
      <c r="Q2204" s="91">
        <f t="shared" si="171"/>
        <v>41764</v>
      </c>
      <c r="T2204" s="94">
        <f t="shared" si="172"/>
        <v>41783</v>
      </c>
      <c r="U2204" s="80">
        <f t="shared" si="173"/>
        <v>19</v>
      </c>
      <c r="W2204" s="95">
        <f t="shared" si="175"/>
        <v>41787</v>
      </c>
    </row>
    <row r="2205" spans="1:23" hidden="1" x14ac:dyDescent="0.5">
      <c r="A2205" s="105">
        <v>815851</v>
      </c>
      <c r="B2205" s="63">
        <v>41768</v>
      </c>
      <c r="C2205" s="60" t="s">
        <v>10</v>
      </c>
      <c r="D2205" s="61">
        <v>18367</v>
      </c>
      <c r="E2205" s="139">
        <v>13895</v>
      </c>
      <c r="F2205" s="61">
        <v>3880</v>
      </c>
      <c r="G2205" s="63">
        <v>41764</v>
      </c>
      <c r="H2205" s="63">
        <v>41763</v>
      </c>
      <c r="I2205" s="60" t="s">
        <v>1075</v>
      </c>
      <c r="J2205" s="62">
        <v>416.81</v>
      </c>
      <c r="K2205" s="62">
        <v>58.36</v>
      </c>
      <c r="L2205" s="64">
        <v>475.17</v>
      </c>
      <c r="M2205" s="82" t="str">
        <f t="shared" si="174"/>
        <v>DC</v>
      </c>
      <c r="N2205" s="82" t="s">
        <v>971</v>
      </c>
      <c r="P2205" s="75">
        <f>VLOOKUP(F2205,[1]!REGTEaflewerdatum,4,0)</f>
        <v>0</v>
      </c>
      <c r="Q2205" s="91">
        <f t="shared" si="171"/>
        <v>41764</v>
      </c>
      <c r="T2205" s="94">
        <f t="shared" si="172"/>
        <v>41783</v>
      </c>
      <c r="U2205" s="80">
        <f t="shared" si="173"/>
        <v>19</v>
      </c>
      <c r="W2205" s="95">
        <f t="shared" si="175"/>
        <v>41787</v>
      </c>
    </row>
    <row r="2206" spans="1:23" hidden="1" x14ac:dyDescent="0.5">
      <c r="A2206" s="105">
        <v>815852</v>
      </c>
      <c r="B2206" s="63">
        <v>41768</v>
      </c>
      <c r="C2206" s="60" t="s">
        <v>10</v>
      </c>
      <c r="D2206" s="61">
        <v>18368</v>
      </c>
      <c r="E2206" s="139">
        <v>13896</v>
      </c>
      <c r="F2206" s="61">
        <v>3886</v>
      </c>
      <c r="G2206" s="63">
        <v>41764</v>
      </c>
      <c r="H2206" s="63">
        <v>41763</v>
      </c>
      <c r="I2206" s="60" t="s">
        <v>1075</v>
      </c>
      <c r="J2206" s="62">
        <v>6438.45</v>
      </c>
      <c r="K2206" s="62">
        <v>0</v>
      </c>
      <c r="L2206" s="64">
        <v>6438.45</v>
      </c>
      <c r="M2206" s="82" t="str">
        <f t="shared" si="174"/>
        <v>DC</v>
      </c>
      <c r="N2206" s="82" t="s">
        <v>971</v>
      </c>
      <c r="P2206" s="75">
        <f>VLOOKUP(F2206,[1]!REGTEaflewerdatum,4,0)</f>
        <v>0</v>
      </c>
      <c r="Q2206" s="91">
        <f t="shared" si="171"/>
        <v>41764</v>
      </c>
      <c r="T2206" s="94">
        <f t="shared" si="172"/>
        <v>41783</v>
      </c>
      <c r="U2206" s="80">
        <f t="shared" si="173"/>
        <v>19</v>
      </c>
      <c r="W2206" s="95">
        <f t="shared" si="175"/>
        <v>41787</v>
      </c>
    </row>
    <row r="2207" spans="1:23" hidden="1" x14ac:dyDescent="0.5">
      <c r="A2207" s="105">
        <v>815853</v>
      </c>
      <c r="B2207" s="63">
        <v>41768</v>
      </c>
      <c r="C2207" s="60" t="s">
        <v>10</v>
      </c>
      <c r="D2207" s="61">
        <v>18369</v>
      </c>
      <c r="E2207" s="139">
        <v>13897</v>
      </c>
      <c r="F2207" s="61">
        <v>2713</v>
      </c>
      <c r="G2207" s="63">
        <v>41764</v>
      </c>
      <c r="H2207" s="63">
        <v>41763</v>
      </c>
      <c r="I2207" s="60" t="s">
        <v>1075</v>
      </c>
      <c r="J2207" s="62">
        <v>2209</v>
      </c>
      <c r="K2207" s="62">
        <v>309.26</v>
      </c>
      <c r="L2207" s="64">
        <v>2518.2600000000002</v>
      </c>
      <c r="M2207" s="82" t="str">
        <f t="shared" si="174"/>
        <v>DC</v>
      </c>
      <c r="N2207" s="82" t="s">
        <v>971</v>
      </c>
      <c r="P2207" s="75">
        <f>VLOOKUP(F2207,[1]!REGTEaflewerdatum,4,0)</f>
        <v>41579</v>
      </c>
      <c r="Q2207" s="91">
        <f t="shared" si="171"/>
        <v>41764</v>
      </c>
      <c r="T2207" s="94">
        <f t="shared" si="172"/>
        <v>41783</v>
      </c>
      <c r="U2207" s="80">
        <f t="shared" si="173"/>
        <v>19</v>
      </c>
      <c r="W2207" s="95">
        <f t="shared" si="175"/>
        <v>41787</v>
      </c>
    </row>
    <row r="2208" spans="1:23" hidden="1" x14ac:dyDescent="0.5">
      <c r="A2208" s="105" t="s">
        <v>1352</v>
      </c>
      <c r="B2208" s="63"/>
      <c r="C2208" s="60" t="s">
        <v>10</v>
      </c>
      <c r="D2208" s="61">
        <v>18372</v>
      </c>
      <c r="E2208" s="139">
        <v>13887</v>
      </c>
      <c r="F2208" s="61">
        <v>3920</v>
      </c>
      <c r="G2208" s="63">
        <v>41764</v>
      </c>
      <c r="H2208" s="63">
        <v>41764</v>
      </c>
      <c r="I2208" s="60" t="s">
        <v>1118</v>
      </c>
      <c r="J2208" s="62">
        <v>4615.2</v>
      </c>
      <c r="K2208" s="62">
        <v>0</v>
      </c>
      <c r="L2208" s="64">
        <v>4615.2</v>
      </c>
      <c r="M2208" s="82" t="str">
        <f t="shared" si="174"/>
        <v>DI</v>
      </c>
      <c r="N2208" s="82" t="s">
        <v>971</v>
      </c>
      <c r="P2208" s="75">
        <f>VLOOKUP(F2208,[1]!REGTEaflewerdatum,4,0)</f>
        <v>0</v>
      </c>
      <c r="Q2208" s="91">
        <f t="shared" si="171"/>
        <v>41764</v>
      </c>
      <c r="R2208" s="92" t="s">
        <v>327</v>
      </c>
      <c r="S2208" s="93">
        <v>41804</v>
      </c>
      <c r="T2208" s="94">
        <f t="shared" si="172"/>
        <v>41794</v>
      </c>
      <c r="U2208" s="80">
        <f t="shared" si="173"/>
        <v>30</v>
      </c>
      <c r="W2208" s="95">
        <f t="shared" si="175"/>
        <v>30</v>
      </c>
    </row>
    <row r="2209" spans="1:23" hidden="1" x14ac:dyDescent="0.5">
      <c r="A2209" s="105" t="s">
        <v>1353</v>
      </c>
      <c r="B2209" s="63"/>
      <c r="C2209" s="60" t="s">
        <v>10</v>
      </c>
      <c r="D2209" s="61">
        <v>18371</v>
      </c>
      <c r="E2209" s="139">
        <v>13886</v>
      </c>
      <c r="F2209" s="61">
        <v>3921</v>
      </c>
      <c r="G2209" s="63">
        <v>41764</v>
      </c>
      <c r="H2209" s="63">
        <v>41764</v>
      </c>
      <c r="I2209" s="60" t="s">
        <v>1121</v>
      </c>
      <c r="J2209" s="62">
        <v>2208.5</v>
      </c>
      <c r="K2209" s="62">
        <v>0</v>
      </c>
      <c r="L2209" s="64">
        <v>2208.5</v>
      </c>
      <c r="M2209" s="82" t="str">
        <f t="shared" si="174"/>
        <v>DI</v>
      </c>
      <c r="N2209" s="82" t="s">
        <v>971</v>
      </c>
      <c r="P2209" s="75">
        <f>VLOOKUP(F2209,[1]!REGTEaflewerdatum,4,0)</f>
        <v>0</v>
      </c>
      <c r="Q2209" s="91">
        <f t="shared" si="171"/>
        <v>41764</v>
      </c>
      <c r="R2209" s="92" t="s">
        <v>329</v>
      </c>
      <c r="S2209" s="93">
        <f>G2209</f>
        <v>41764</v>
      </c>
      <c r="T2209" s="94">
        <f t="shared" si="172"/>
        <v>41771</v>
      </c>
      <c r="U2209" s="80">
        <f t="shared" si="173"/>
        <v>7</v>
      </c>
      <c r="W2209" s="95">
        <f t="shared" si="175"/>
        <v>7</v>
      </c>
    </row>
    <row r="2210" spans="1:23" hidden="1" x14ac:dyDescent="0.5">
      <c r="A2210" s="105" t="s">
        <v>1354</v>
      </c>
      <c r="B2210" s="63"/>
      <c r="C2210" s="60" t="s">
        <v>10</v>
      </c>
      <c r="D2210" s="61">
        <v>18373</v>
      </c>
      <c r="E2210" s="139">
        <v>13888</v>
      </c>
      <c r="F2210" s="61">
        <v>3902</v>
      </c>
      <c r="G2210" s="63">
        <v>41764</v>
      </c>
      <c r="H2210" s="63">
        <v>41764</v>
      </c>
      <c r="I2210" s="60" t="s">
        <v>1123</v>
      </c>
      <c r="J2210" s="62">
        <v>600</v>
      </c>
      <c r="K2210" s="62">
        <v>0</v>
      </c>
      <c r="L2210" s="64">
        <v>600</v>
      </c>
      <c r="M2210" s="82" t="str">
        <f t="shared" si="174"/>
        <v>DI</v>
      </c>
      <c r="N2210" s="82" t="s">
        <v>971</v>
      </c>
      <c r="P2210" s="75">
        <f>VLOOKUP(F2210,[1]!REGTEaflewerdatum,4,0)</f>
        <v>0</v>
      </c>
      <c r="Q2210" s="91">
        <f t="shared" si="171"/>
        <v>41764</v>
      </c>
      <c r="R2210" s="92" t="s">
        <v>329</v>
      </c>
      <c r="S2210" s="93">
        <f>G2210</f>
        <v>41764</v>
      </c>
      <c r="T2210" s="94">
        <f t="shared" si="172"/>
        <v>41765</v>
      </c>
      <c r="U2210" s="80">
        <f t="shared" si="173"/>
        <v>1</v>
      </c>
      <c r="W2210" s="95">
        <f t="shared" si="175"/>
        <v>1</v>
      </c>
    </row>
    <row r="2211" spans="1:23" x14ac:dyDescent="0.5">
      <c r="A2211" s="105">
        <v>1127654487</v>
      </c>
      <c r="B2211" s="63"/>
      <c r="C2211" s="60" t="s">
        <v>10</v>
      </c>
      <c r="D2211" s="61">
        <v>18388</v>
      </c>
      <c r="E2211" s="139">
        <v>13835</v>
      </c>
      <c r="F2211" s="61">
        <v>3903</v>
      </c>
      <c r="G2211" s="63">
        <v>41765</v>
      </c>
      <c r="H2211" s="63">
        <v>41765</v>
      </c>
      <c r="I2211" s="99" t="s">
        <v>1103</v>
      </c>
      <c r="J2211" s="62">
        <v>7856.8</v>
      </c>
      <c r="K2211" s="62">
        <v>1099.95</v>
      </c>
      <c r="L2211" s="64">
        <v>8956.75</v>
      </c>
      <c r="M2211" s="82" t="str">
        <f t="shared" si="174"/>
        <v>DS</v>
      </c>
      <c r="N2211" s="82" t="s">
        <v>971</v>
      </c>
      <c r="P2211" s="75">
        <f>VLOOKUP(F2211,[1]!REGTEaflewerdatum,4,0)</f>
        <v>0</v>
      </c>
      <c r="Q2211" s="91">
        <f t="shared" si="171"/>
        <v>41765</v>
      </c>
      <c r="T2211" s="94">
        <f t="shared" si="172"/>
        <v>41795</v>
      </c>
      <c r="U2211" s="80">
        <f t="shared" si="173"/>
        <v>30</v>
      </c>
      <c r="W2211" s="95">
        <f t="shared" si="175"/>
        <v>30</v>
      </c>
    </row>
    <row r="2212" spans="1:23" x14ac:dyDescent="0.5">
      <c r="A2212" s="105">
        <v>1127654487</v>
      </c>
      <c r="B2212" s="63"/>
      <c r="C2212" s="60" t="s">
        <v>15</v>
      </c>
      <c r="D2212" s="61">
        <v>18389</v>
      </c>
      <c r="E2212" s="139">
        <v>13923</v>
      </c>
      <c r="F2212" s="61">
        <v>3903</v>
      </c>
      <c r="G2212" s="63">
        <v>41765</v>
      </c>
      <c r="H2212" s="63">
        <v>41765</v>
      </c>
      <c r="I2212" s="99" t="s">
        <v>1103</v>
      </c>
      <c r="J2212" s="62">
        <v>-358.8</v>
      </c>
      <c r="K2212" s="62">
        <v>-50.23</v>
      </c>
      <c r="L2212" s="64">
        <v>-409.03</v>
      </c>
      <c r="M2212" s="82" t="str">
        <f t="shared" si="174"/>
        <v>DS</v>
      </c>
      <c r="P2212" s="75">
        <f>VLOOKUP(F2212,[1]!REGTEaflewerdatum,4,0)</f>
        <v>0</v>
      </c>
      <c r="Q2212" s="91">
        <f t="shared" si="171"/>
        <v>41765</v>
      </c>
      <c r="T2212" s="94">
        <f t="shared" si="172"/>
        <v>41795</v>
      </c>
      <c r="U2212" s="80">
        <f t="shared" si="173"/>
        <v>30</v>
      </c>
      <c r="W2212" s="95">
        <f t="shared" si="175"/>
        <v>30</v>
      </c>
    </row>
    <row r="2213" spans="1:23" x14ac:dyDescent="0.5">
      <c r="A2213" s="105">
        <v>11943669</v>
      </c>
      <c r="B2213" s="63">
        <v>41768</v>
      </c>
      <c r="C2213" s="60" t="s">
        <v>10</v>
      </c>
      <c r="D2213" s="61">
        <v>18375</v>
      </c>
      <c r="E2213" s="139">
        <v>13875</v>
      </c>
      <c r="F2213" s="61">
        <v>3913</v>
      </c>
      <c r="G2213" s="63">
        <v>41765</v>
      </c>
      <c r="H2213" s="63">
        <v>41765</v>
      </c>
      <c r="I2213" s="60" t="s">
        <v>1113</v>
      </c>
      <c r="J2213" s="62">
        <v>13306.36</v>
      </c>
      <c r="K2213" s="62">
        <v>499.89</v>
      </c>
      <c r="L2213" s="64">
        <v>13806.25</v>
      </c>
      <c r="M2213" s="82" t="str">
        <f t="shared" si="174"/>
        <v>DS</v>
      </c>
      <c r="N2213" s="82" t="s">
        <v>971</v>
      </c>
      <c r="P2213" s="75">
        <f>VLOOKUP(F2213,[1]!REGTEaflewerdatum,4,0)</f>
        <v>0</v>
      </c>
      <c r="Q2213" s="91">
        <f t="shared" si="171"/>
        <v>41765</v>
      </c>
      <c r="T2213" s="94">
        <f t="shared" si="172"/>
        <v>41795</v>
      </c>
      <c r="U2213" s="80">
        <f t="shared" si="173"/>
        <v>30</v>
      </c>
      <c r="W2213" s="95">
        <f t="shared" si="175"/>
        <v>41798</v>
      </c>
    </row>
    <row r="2214" spans="1:23" hidden="1" x14ac:dyDescent="0.5">
      <c r="A2214" s="105">
        <v>154120</v>
      </c>
      <c r="B2214" s="63"/>
      <c r="C2214" s="60" t="s">
        <v>10</v>
      </c>
      <c r="D2214" s="61">
        <v>18382</v>
      </c>
      <c r="E2214" s="139">
        <v>13909</v>
      </c>
      <c r="F2214" s="61">
        <v>3909</v>
      </c>
      <c r="G2214" s="63">
        <v>41765</v>
      </c>
      <c r="H2214" s="63">
        <v>41765</v>
      </c>
      <c r="I2214" s="60" t="s">
        <v>1156</v>
      </c>
      <c r="J2214" s="62">
        <v>4929.82</v>
      </c>
      <c r="K2214" s="62">
        <v>690.18</v>
      </c>
      <c r="L2214" s="64">
        <v>5620</v>
      </c>
      <c r="M2214" s="82" t="str">
        <f t="shared" si="174"/>
        <v>DI</v>
      </c>
      <c r="N2214" s="82" t="s">
        <v>971</v>
      </c>
      <c r="P2214" s="75">
        <f>VLOOKUP(F2214,[1]!REGTEaflewerdatum,4,0)</f>
        <v>0</v>
      </c>
      <c r="Q2214" s="91">
        <f t="shared" si="171"/>
        <v>41765</v>
      </c>
      <c r="R2214" s="92" t="s">
        <v>327</v>
      </c>
      <c r="S2214" s="93">
        <v>41785</v>
      </c>
      <c r="T2214" s="94">
        <f t="shared" si="172"/>
        <v>41767</v>
      </c>
      <c r="U2214" s="80">
        <f t="shared" si="173"/>
        <v>2</v>
      </c>
      <c r="W2214" s="95">
        <f t="shared" si="175"/>
        <v>2</v>
      </c>
    </row>
    <row r="2215" spans="1:23" x14ac:dyDescent="0.5">
      <c r="A2215" s="105">
        <v>27846</v>
      </c>
      <c r="B2215" s="63">
        <v>41775</v>
      </c>
      <c r="C2215" s="60" t="s">
        <v>10</v>
      </c>
      <c r="D2215" s="61">
        <v>18384</v>
      </c>
      <c r="E2215" s="139">
        <v>13905</v>
      </c>
      <c r="F2215" s="61">
        <v>3910</v>
      </c>
      <c r="G2215" s="63">
        <v>41765</v>
      </c>
      <c r="H2215" s="63">
        <v>41765</v>
      </c>
      <c r="I2215" s="60" t="s">
        <v>1177</v>
      </c>
      <c r="J2215" s="62">
        <v>17371.2</v>
      </c>
      <c r="K2215" s="62">
        <v>2431.9699999999998</v>
      </c>
      <c r="L2215" s="64">
        <v>19803.169999999998</v>
      </c>
      <c r="M2215" s="82" t="str">
        <f t="shared" si="174"/>
        <v>DS</v>
      </c>
      <c r="N2215" s="82" t="s">
        <v>971</v>
      </c>
      <c r="P2215" s="75">
        <f>VLOOKUP(F2215,[1]!REGTEaflewerdatum,4,0)</f>
        <v>0</v>
      </c>
      <c r="Q2215" s="91">
        <f t="shared" si="171"/>
        <v>41765</v>
      </c>
      <c r="T2215" s="94">
        <f t="shared" si="172"/>
        <v>41795</v>
      </c>
      <c r="U2215" s="80">
        <f t="shared" si="173"/>
        <v>30</v>
      </c>
      <c r="W2215" s="95">
        <f t="shared" si="175"/>
        <v>41805</v>
      </c>
    </row>
    <row r="2216" spans="1:23" x14ac:dyDescent="0.5">
      <c r="A2216" s="105">
        <v>390697</v>
      </c>
      <c r="B2216" s="63">
        <v>41775</v>
      </c>
      <c r="C2216" s="60" t="s">
        <v>10</v>
      </c>
      <c r="D2216" s="61">
        <v>18379</v>
      </c>
      <c r="E2216" s="139">
        <v>13911</v>
      </c>
      <c r="F2216" s="61">
        <v>3704</v>
      </c>
      <c r="G2216" s="63">
        <v>41765</v>
      </c>
      <c r="H2216" s="63">
        <v>41765</v>
      </c>
      <c r="I2216" s="60" t="s">
        <v>1114</v>
      </c>
      <c r="J2216" s="62">
        <v>553.67999999999995</v>
      </c>
      <c r="K2216" s="62">
        <v>39.01</v>
      </c>
      <c r="L2216" s="64">
        <v>592.69000000000005</v>
      </c>
      <c r="M2216" s="82" t="str">
        <f t="shared" si="174"/>
        <v>DS</v>
      </c>
      <c r="N2216" s="82" t="s">
        <v>971</v>
      </c>
      <c r="P2216" s="75">
        <f>VLOOKUP(F2216,[1]!REGTEaflewerdatum,4,0)</f>
        <v>0</v>
      </c>
      <c r="Q2216" s="91">
        <f t="shared" si="171"/>
        <v>41765</v>
      </c>
      <c r="T2216" s="94">
        <f t="shared" si="172"/>
        <v>41795</v>
      </c>
      <c r="U2216" s="80">
        <f t="shared" si="173"/>
        <v>30</v>
      </c>
      <c r="W2216" s="95">
        <f t="shared" si="175"/>
        <v>41805</v>
      </c>
    </row>
    <row r="2217" spans="1:23" x14ac:dyDescent="0.5">
      <c r="A2217" s="105">
        <v>6039937277</v>
      </c>
      <c r="B2217" s="63">
        <v>41768</v>
      </c>
      <c r="C2217" s="60" t="s">
        <v>10</v>
      </c>
      <c r="D2217" s="61">
        <v>18374</v>
      </c>
      <c r="E2217" s="139">
        <v>13877</v>
      </c>
      <c r="F2217" s="61">
        <v>3705</v>
      </c>
      <c r="G2217" s="63">
        <v>41765</v>
      </c>
      <c r="H2217" s="63">
        <v>41765</v>
      </c>
      <c r="I2217" s="60" t="s">
        <v>1109</v>
      </c>
      <c r="J2217" s="62">
        <v>550.33000000000004</v>
      </c>
      <c r="K2217" s="62">
        <v>38.99</v>
      </c>
      <c r="L2217" s="64">
        <v>589.32000000000005</v>
      </c>
      <c r="M2217" s="82" t="str">
        <f t="shared" si="174"/>
        <v>DS</v>
      </c>
      <c r="N2217" s="82" t="s">
        <v>971</v>
      </c>
      <c r="P2217" s="75">
        <f>VLOOKUP(F2217,[1]!REGTEaflewerdatum,4,0)</f>
        <v>0</v>
      </c>
      <c r="Q2217" s="91">
        <f t="shared" si="171"/>
        <v>41765</v>
      </c>
      <c r="T2217" s="94">
        <f t="shared" si="172"/>
        <v>41795</v>
      </c>
      <c r="U2217" s="80">
        <f t="shared" si="173"/>
        <v>30</v>
      </c>
      <c r="W2217" s="95">
        <f t="shared" si="175"/>
        <v>41798</v>
      </c>
    </row>
    <row r="2218" spans="1:23" x14ac:dyDescent="0.5">
      <c r="A2218" s="105">
        <v>74866</v>
      </c>
      <c r="B2218" s="63">
        <v>41775</v>
      </c>
      <c r="C2218" s="60" t="s">
        <v>10</v>
      </c>
      <c r="D2218" s="61">
        <v>18380</v>
      </c>
      <c r="E2218" s="139"/>
      <c r="F2218" s="61">
        <v>3706</v>
      </c>
      <c r="G2218" s="63">
        <v>41765</v>
      </c>
      <c r="H2218" s="63">
        <v>41765</v>
      </c>
      <c r="I2218" s="60" t="s">
        <v>1116</v>
      </c>
      <c r="J2218" s="62">
        <v>696.68</v>
      </c>
      <c r="K2218" s="62">
        <v>32.909999999999997</v>
      </c>
      <c r="L2218" s="64">
        <v>729.59</v>
      </c>
      <c r="M2218" s="82" t="str">
        <f t="shared" si="174"/>
        <v>DS</v>
      </c>
      <c r="N2218" s="82" t="s">
        <v>971</v>
      </c>
      <c r="P2218" s="75">
        <f>VLOOKUP(F2218,[1]!REGTEaflewerdatum,4,0)</f>
        <v>0</v>
      </c>
      <c r="Q2218" s="91">
        <f t="shared" si="171"/>
        <v>41765</v>
      </c>
      <c r="T2218" s="94">
        <f t="shared" si="172"/>
        <v>41795</v>
      </c>
      <c r="U2218" s="80">
        <f t="shared" si="173"/>
        <v>30</v>
      </c>
      <c r="W2218" s="95">
        <f t="shared" si="175"/>
        <v>41805</v>
      </c>
    </row>
    <row r="2219" spans="1:23" x14ac:dyDescent="0.5">
      <c r="A2219" s="105">
        <v>8170546985</v>
      </c>
      <c r="B2219" s="63">
        <v>41768</v>
      </c>
      <c r="C2219" s="60" t="s">
        <v>10</v>
      </c>
      <c r="D2219" s="61">
        <v>18376</v>
      </c>
      <c r="E2219" s="139">
        <v>13915</v>
      </c>
      <c r="F2219" s="61">
        <v>3912</v>
      </c>
      <c r="G2219" s="63">
        <v>41765</v>
      </c>
      <c r="H2219" s="63">
        <v>41764</v>
      </c>
      <c r="I2219" s="60" t="s">
        <v>26</v>
      </c>
      <c r="J2219" s="62">
        <v>9265.23</v>
      </c>
      <c r="K2219" s="62">
        <v>1021.54</v>
      </c>
      <c r="L2219" s="64">
        <v>10286.77</v>
      </c>
      <c r="M2219" s="82" t="str">
        <f t="shared" si="174"/>
        <v>DS</v>
      </c>
      <c r="N2219" s="82" t="s">
        <v>971</v>
      </c>
      <c r="P2219" s="75">
        <f>VLOOKUP(F2219,[1]!REGTEaflewerdatum,4,0)</f>
        <v>0</v>
      </c>
      <c r="Q2219" s="91">
        <f t="shared" si="171"/>
        <v>41765</v>
      </c>
      <c r="T2219" s="94">
        <f t="shared" si="172"/>
        <v>41795</v>
      </c>
      <c r="U2219" s="80">
        <f t="shared" si="173"/>
        <v>30</v>
      </c>
      <c r="W2219" s="95">
        <f t="shared" si="175"/>
        <v>41798</v>
      </c>
    </row>
    <row r="2220" spans="1:23" x14ac:dyDescent="0.5">
      <c r="A2220" s="105">
        <v>8170546985</v>
      </c>
      <c r="B2220" s="63"/>
      <c r="C2220" s="60" t="s">
        <v>15</v>
      </c>
      <c r="D2220" s="61">
        <v>18378</v>
      </c>
      <c r="E2220" s="139">
        <v>13919</v>
      </c>
      <c r="F2220" s="61">
        <v>3912</v>
      </c>
      <c r="G2220" s="63">
        <v>41765</v>
      </c>
      <c r="H2220" s="63">
        <v>41764</v>
      </c>
      <c r="I2220" s="60" t="s">
        <v>26</v>
      </c>
      <c r="J2220" s="62">
        <v>-332.54</v>
      </c>
      <c r="K2220" s="62">
        <v>-46.56</v>
      </c>
      <c r="L2220" s="64">
        <v>-379.1</v>
      </c>
      <c r="M2220" s="82" t="str">
        <f t="shared" si="174"/>
        <v>DS</v>
      </c>
      <c r="P2220" s="75">
        <f>VLOOKUP(F2220,[1]!REGTEaflewerdatum,4,0)</f>
        <v>0</v>
      </c>
      <c r="Q2220" s="91">
        <f t="shared" si="171"/>
        <v>41765</v>
      </c>
      <c r="T2220" s="94">
        <f t="shared" si="172"/>
        <v>41795</v>
      </c>
      <c r="U2220" s="80">
        <f t="shared" si="173"/>
        <v>30</v>
      </c>
      <c r="W2220" s="95">
        <f t="shared" si="175"/>
        <v>30</v>
      </c>
    </row>
    <row r="2221" spans="1:23" hidden="1" x14ac:dyDescent="0.5">
      <c r="A2221" s="105" t="s">
        <v>1355</v>
      </c>
      <c r="B2221" s="63"/>
      <c r="C2221" s="60" t="s">
        <v>10</v>
      </c>
      <c r="D2221" s="61">
        <v>18381</v>
      </c>
      <c r="E2221" s="139">
        <v>13907</v>
      </c>
      <c r="F2221" s="61">
        <v>3923</v>
      </c>
      <c r="G2221" s="63">
        <v>41765</v>
      </c>
      <c r="H2221" s="63">
        <v>41765</v>
      </c>
      <c r="I2221" s="60" t="s">
        <v>1118</v>
      </c>
      <c r="J2221" s="62">
        <v>3923.6</v>
      </c>
      <c r="K2221" s="62">
        <v>0</v>
      </c>
      <c r="L2221" s="64">
        <v>3923.6</v>
      </c>
      <c r="M2221" s="82" t="str">
        <f t="shared" si="174"/>
        <v>DI</v>
      </c>
      <c r="N2221" s="82" t="s">
        <v>971</v>
      </c>
      <c r="P2221" s="75">
        <f>VLOOKUP(F2221,[1]!REGTEaflewerdatum,4,0)</f>
        <v>0</v>
      </c>
      <c r="Q2221" s="91">
        <f t="shared" si="171"/>
        <v>41765</v>
      </c>
      <c r="R2221" s="92" t="s">
        <v>327</v>
      </c>
      <c r="S2221" s="93">
        <v>41804</v>
      </c>
      <c r="T2221" s="94">
        <f t="shared" si="172"/>
        <v>41795</v>
      </c>
      <c r="U2221" s="80">
        <f t="shared" si="173"/>
        <v>30</v>
      </c>
      <c r="W2221" s="95">
        <f t="shared" si="175"/>
        <v>30</v>
      </c>
    </row>
    <row r="2222" spans="1:23" hidden="1" x14ac:dyDescent="0.5">
      <c r="A2222" s="105" t="s">
        <v>1356</v>
      </c>
      <c r="B2222" s="63"/>
      <c r="C2222" s="60" t="s">
        <v>10</v>
      </c>
      <c r="D2222" s="61">
        <v>18377</v>
      </c>
      <c r="E2222" s="139">
        <v>13918</v>
      </c>
      <c r="F2222" s="61">
        <v>3914</v>
      </c>
      <c r="G2222" s="63">
        <v>41765</v>
      </c>
      <c r="H2222" s="63">
        <v>41765</v>
      </c>
      <c r="I2222" s="60" t="s">
        <v>1160</v>
      </c>
      <c r="J2222" s="62">
        <v>5646</v>
      </c>
      <c r="K2222" s="62">
        <v>0</v>
      </c>
      <c r="L2222" s="64">
        <v>5646</v>
      </c>
      <c r="M2222" s="82" t="str">
        <f t="shared" si="174"/>
        <v>DI</v>
      </c>
      <c r="N2222" s="82" t="s">
        <v>971</v>
      </c>
      <c r="P2222" s="75">
        <f>VLOOKUP(F2222,[1]!REGTEaflewerdatum,4,0)</f>
        <v>0</v>
      </c>
      <c r="Q2222" s="91">
        <f t="shared" si="171"/>
        <v>41765</v>
      </c>
      <c r="R2222" s="92" t="s">
        <v>327</v>
      </c>
      <c r="S2222" s="93">
        <f>G2222+7</f>
        <v>41772</v>
      </c>
      <c r="T2222" s="94">
        <f t="shared" si="172"/>
        <v>41766</v>
      </c>
      <c r="U2222" s="80">
        <f t="shared" si="173"/>
        <v>1</v>
      </c>
      <c r="W2222" s="95">
        <f t="shared" si="175"/>
        <v>1</v>
      </c>
    </row>
    <row r="2223" spans="1:23" hidden="1" x14ac:dyDescent="0.5">
      <c r="A2223" s="105" t="s">
        <v>1357</v>
      </c>
      <c r="B2223" s="63"/>
      <c r="C2223" s="60" t="s">
        <v>10</v>
      </c>
      <c r="D2223" s="61">
        <v>18390</v>
      </c>
      <c r="E2223" s="139">
        <v>13924</v>
      </c>
      <c r="F2223" s="61">
        <v>3931</v>
      </c>
      <c r="G2223" s="63">
        <v>41765</v>
      </c>
      <c r="H2223" s="63">
        <v>41765</v>
      </c>
      <c r="I2223" s="60" t="s">
        <v>1123</v>
      </c>
      <c r="J2223" s="62">
        <v>4000</v>
      </c>
      <c r="K2223" s="62">
        <v>0</v>
      </c>
      <c r="L2223" s="64">
        <v>4000</v>
      </c>
      <c r="M2223" s="82" t="str">
        <f t="shared" si="174"/>
        <v>DI</v>
      </c>
      <c r="N2223" s="82" t="s">
        <v>971</v>
      </c>
      <c r="P2223" s="75">
        <f>VLOOKUP(F2223,[1]!REGTEaflewerdatum,4,0)</f>
        <v>0</v>
      </c>
      <c r="Q2223" s="91">
        <f t="shared" si="171"/>
        <v>41765</v>
      </c>
      <c r="R2223" s="92" t="s">
        <v>329</v>
      </c>
      <c r="S2223" s="93">
        <f>G2223</f>
        <v>41765</v>
      </c>
      <c r="T2223" s="94">
        <f t="shared" si="172"/>
        <v>41766</v>
      </c>
      <c r="U2223" s="80">
        <f t="shared" si="173"/>
        <v>1</v>
      </c>
      <c r="W2223" s="95">
        <f t="shared" si="175"/>
        <v>1</v>
      </c>
    </row>
    <row r="2224" spans="1:23" hidden="1" x14ac:dyDescent="0.5">
      <c r="A2224" s="105" t="s">
        <v>1358</v>
      </c>
      <c r="B2224" s="63"/>
      <c r="C2224" s="60" t="s">
        <v>10</v>
      </c>
      <c r="D2224" s="61">
        <v>18383</v>
      </c>
      <c r="E2224" s="139">
        <v>13908</v>
      </c>
      <c r="F2224" s="61">
        <v>3925</v>
      </c>
      <c r="G2224" s="63">
        <v>41765</v>
      </c>
      <c r="H2224" s="63">
        <v>41765</v>
      </c>
      <c r="I2224" s="60" t="s">
        <v>1123</v>
      </c>
      <c r="J2224" s="62">
        <v>640</v>
      </c>
      <c r="K2224" s="62">
        <v>0</v>
      </c>
      <c r="L2224" s="64">
        <v>640</v>
      </c>
      <c r="M2224" s="82" t="str">
        <f t="shared" si="174"/>
        <v>DI</v>
      </c>
      <c r="N2224" s="82" t="s">
        <v>971</v>
      </c>
      <c r="P2224" s="75">
        <f>VLOOKUP(F2224,[1]!REGTEaflewerdatum,4,0)</f>
        <v>0</v>
      </c>
      <c r="Q2224" s="91">
        <f t="shared" si="171"/>
        <v>41765</v>
      </c>
      <c r="R2224" s="92" t="s">
        <v>329</v>
      </c>
      <c r="S2224" s="93">
        <f>G2224</f>
        <v>41765</v>
      </c>
      <c r="T2224" s="94">
        <f t="shared" si="172"/>
        <v>41766</v>
      </c>
      <c r="U2224" s="80">
        <f t="shared" si="173"/>
        <v>1</v>
      </c>
      <c r="W2224" s="95">
        <f t="shared" si="175"/>
        <v>1</v>
      </c>
    </row>
    <row r="2225" spans="1:23" x14ac:dyDescent="0.5">
      <c r="A2225" s="105">
        <v>27891</v>
      </c>
      <c r="B2225" s="63">
        <v>41775</v>
      </c>
      <c r="C2225" s="60" t="s">
        <v>10</v>
      </c>
      <c r="D2225" s="61">
        <v>18387</v>
      </c>
      <c r="E2225" s="139">
        <v>13921</v>
      </c>
      <c r="F2225" s="61">
        <v>3910</v>
      </c>
      <c r="G2225" s="63">
        <v>41766</v>
      </c>
      <c r="H2225" s="63">
        <v>41766</v>
      </c>
      <c r="I2225" s="60" t="s">
        <v>1177</v>
      </c>
      <c r="J2225" s="62">
        <v>7162.23</v>
      </c>
      <c r="K2225" s="62">
        <v>1002.71</v>
      </c>
      <c r="L2225" s="64">
        <v>8164.94</v>
      </c>
      <c r="M2225" s="82" t="str">
        <f t="shared" si="174"/>
        <v>DS</v>
      </c>
      <c r="N2225" s="82" t="s">
        <v>971</v>
      </c>
      <c r="P2225" s="75">
        <f>VLOOKUP(F2225,[1]!REGTEaflewerdatum,4,0)</f>
        <v>0</v>
      </c>
      <c r="Q2225" s="91">
        <f t="shared" si="171"/>
        <v>41766</v>
      </c>
      <c r="T2225" s="94">
        <f t="shared" si="172"/>
        <v>41796</v>
      </c>
      <c r="U2225" s="80">
        <f t="shared" si="173"/>
        <v>30</v>
      </c>
      <c r="W2225" s="95">
        <f t="shared" si="175"/>
        <v>41805</v>
      </c>
    </row>
    <row r="2226" spans="1:23" x14ac:dyDescent="0.5">
      <c r="A2226" s="105">
        <v>392110</v>
      </c>
      <c r="B2226" s="63">
        <v>41775</v>
      </c>
      <c r="C2226" s="60" t="s">
        <v>10</v>
      </c>
      <c r="D2226" s="61">
        <v>18386</v>
      </c>
      <c r="E2226" s="139">
        <v>13902</v>
      </c>
      <c r="F2226" s="61">
        <v>3704</v>
      </c>
      <c r="G2226" s="63">
        <v>41766</v>
      </c>
      <c r="H2226" s="63">
        <v>41766</v>
      </c>
      <c r="I2226" s="60" t="s">
        <v>1114</v>
      </c>
      <c r="J2226" s="62">
        <v>276.83999999999997</v>
      </c>
      <c r="K2226" s="62">
        <v>19.5</v>
      </c>
      <c r="L2226" s="64">
        <v>296.33999999999997</v>
      </c>
      <c r="M2226" s="82" t="str">
        <f t="shared" si="174"/>
        <v>DS</v>
      </c>
      <c r="N2226" s="82" t="s">
        <v>971</v>
      </c>
      <c r="P2226" s="75">
        <f>VLOOKUP(F2226,[1]!REGTEaflewerdatum,4,0)</f>
        <v>0</v>
      </c>
      <c r="Q2226" s="91">
        <f t="shared" si="171"/>
        <v>41766</v>
      </c>
      <c r="T2226" s="94">
        <f t="shared" si="172"/>
        <v>41796</v>
      </c>
      <c r="U2226" s="80">
        <f t="shared" si="173"/>
        <v>30</v>
      </c>
      <c r="W2226" s="95">
        <f t="shared" si="175"/>
        <v>41805</v>
      </c>
    </row>
    <row r="2227" spans="1:23" hidden="1" x14ac:dyDescent="0.5">
      <c r="A2227" s="105" t="s">
        <v>1359</v>
      </c>
      <c r="B2227" s="63"/>
      <c r="C2227" s="60" t="s">
        <v>10</v>
      </c>
      <c r="D2227" s="61">
        <v>18385</v>
      </c>
      <c r="E2227" s="139">
        <v>13904</v>
      </c>
      <c r="F2227" s="61">
        <v>3929</v>
      </c>
      <c r="G2227" s="63">
        <v>41766</v>
      </c>
      <c r="H2227" s="63">
        <v>41766</v>
      </c>
      <c r="I2227" s="60" t="s">
        <v>1123</v>
      </c>
      <c r="J2227" s="62">
        <v>600</v>
      </c>
      <c r="K2227" s="62">
        <v>0</v>
      </c>
      <c r="L2227" s="64">
        <v>600</v>
      </c>
      <c r="M2227" s="82" t="str">
        <f t="shared" si="174"/>
        <v>DI</v>
      </c>
      <c r="N2227" s="82" t="s">
        <v>971</v>
      </c>
      <c r="P2227" s="75">
        <f>VLOOKUP(F2227,[1]!REGTEaflewerdatum,4,0)</f>
        <v>0</v>
      </c>
      <c r="Q2227" s="91">
        <f t="shared" si="171"/>
        <v>41766</v>
      </c>
      <c r="R2227" s="92" t="s">
        <v>329</v>
      </c>
      <c r="S2227" s="93">
        <f>G2227</f>
        <v>41766</v>
      </c>
      <c r="T2227" s="94">
        <f t="shared" si="172"/>
        <v>41767</v>
      </c>
      <c r="U2227" s="80">
        <f t="shared" si="173"/>
        <v>1</v>
      </c>
      <c r="W2227" s="95">
        <f t="shared" si="175"/>
        <v>1</v>
      </c>
    </row>
    <row r="2228" spans="1:23" x14ac:dyDescent="0.5">
      <c r="A2228" s="105" t="s">
        <v>578</v>
      </c>
      <c r="B2228" s="63">
        <v>41782</v>
      </c>
      <c r="C2228" s="60" t="s">
        <v>10</v>
      </c>
      <c r="D2228" s="61">
        <v>18409</v>
      </c>
      <c r="E2228" s="139">
        <v>13938</v>
      </c>
      <c r="F2228" s="61">
        <v>3908</v>
      </c>
      <c r="G2228" s="63">
        <v>41767</v>
      </c>
      <c r="H2228" s="63">
        <v>41767</v>
      </c>
      <c r="I2228" s="60" t="s">
        <v>1161</v>
      </c>
      <c r="J2228" s="62">
        <v>12515.24</v>
      </c>
      <c r="K2228" s="62">
        <v>1142.17</v>
      </c>
      <c r="L2228" s="64">
        <v>13657.41</v>
      </c>
      <c r="M2228" s="82" t="str">
        <f t="shared" si="174"/>
        <v>DS</v>
      </c>
      <c r="N2228" s="82" t="s">
        <v>971</v>
      </c>
      <c r="P2228" s="75">
        <f>VLOOKUP(F2228,[1]!REGTEaflewerdatum,4,0)</f>
        <v>0</v>
      </c>
      <c r="Q2228" s="91">
        <f t="shared" si="171"/>
        <v>41767</v>
      </c>
      <c r="T2228" s="94">
        <f t="shared" si="172"/>
        <v>41797</v>
      </c>
      <c r="U2228" s="80">
        <f t="shared" si="173"/>
        <v>30</v>
      </c>
      <c r="W2228" s="95">
        <f t="shared" si="175"/>
        <v>41812</v>
      </c>
    </row>
    <row r="2229" spans="1:23" x14ac:dyDescent="0.5">
      <c r="A2229" s="105">
        <v>11944252</v>
      </c>
      <c r="B2229" s="63">
        <v>41768</v>
      </c>
      <c r="C2229" s="60" t="s">
        <v>10</v>
      </c>
      <c r="D2229" s="61">
        <v>18399</v>
      </c>
      <c r="E2229" s="139">
        <v>13901</v>
      </c>
      <c r="F2229" s="61">
        <v>3926</v>
      </c>
      <c r="G2229" s="63">
        <v>41767</v>
      </c>
      <c r="H2229" s="63">
        <v>41765</v>
      </c>
      <c r="I2229" s="60" t="s">
        <v>1113</v>
      </c>
      <c r="J2229" s="62">
        <v>5852</v>
      </c>
      <c r="K2229" s="62">
        <v>442.86</v>
      </c>
      <c r="L2229" s="64">
        <v>6294.86</v>
      </c>
      <c r="M2229" s="82" t="str">
        <f t="shared" si="174"/>
        <v>DS</v>
      </c>
      <c r="N2229" s="82" t="s">
        <v>971</v>
      </c>
      <c r="P2229" s="75">
        <f>VLOOKUP(F2229,[1]!REGTEaflewerdatum,4,0)</f>
        <v>0</v>
      </c>
      <c r="Q2229" s="91">
        <f t="shared" si="171"/>
        <v>41767</v>
      </c>
      <c r="T2229" s="94">
        <f t="shared" si="172"/>
        <v>41797</v>
      </c>
      <c r="U2229" s="80">
        <f t="shared" si="173"/>
        <v>30</v>
      </c>
      <c r="W2229" s="95">
        <f t="shared" si="175"/>
        <v>41798</v>
      </c>
    </row>
    <row r="2230" spans="1:23" x14ac:dyDescent="0.5">
      <c r="A2230" s="105">
        <v>6012283759</v>
      </c>
      <c r="B2230" s="63">
        <v>41775</v>
      </c>
      <c r="C2230" s="60" t="s">
        <v>10</v>
      </c>
      <c r="D2230" s="61">
        <v>18405</v>
      </c>
      <c r="E2230" s="139">
        <v>13762</v>
      </c>
      <c r="F2230" s="61">
        <v>3874</v>
      </c>
      <c r="G2230" s="63">
        <v>41767</v>
      </c>
      <c r="H2230" s="63">
        <v>41767</v>
      </c>
      <c r="I2230" s="60" t="s">
        <v>1194</v>
      </c>
      <c r="J2230" s="62">
        <v>4430.8</v>
      </c>
      <c r="K2230" s="62">
        <v>0</v>
      </c>
      <c r="L2230" s="64">
        <v>4430.8</v>
      </c>
      <c r="M2230" s="82" t="str">
        <f t="shared" si="174"/>
        <v>DS</v>
      </c>
      <c r="N2230" s="82" t="s">
        <v>971</v>
      </c>
      <c r="P2230" s="75">
        <f>VLOOKUP(F2230,[1]!REGTEaflewerdatum,4,0)</f>
        <v>0</v>
      </c>
      <c r="Q2230" s="91">
        <f t="shared" si="171"/>
        <v>41767</v>
      </c>
      <c r="T2230" s="94">
        <f t="shared" si="172"/>
        <v>41797</v>
      </c>
      <c r="U2230" s="80">
        <f t="shared" si="173"/>
        <v>30</v>
      </c>
      <c r="W2230" s="95">
        <f t="shared" si="175"/>
        <v>41805</v>
      </c>
    </row>
    <row r="2231" spans="1:23" x14ac:dyDescent="0.5">
      <c r="A2231" s="105">
        <v>6012283760</v>
      </c>
      <c r="B2231" s="63">
        <v>41775</v>
      </c>
      <c r="C2231" s="60" t="s">
        <v>10</v>
      </c>
      <c r="D2231" s="61">
        <v>18403</v>
      </c>
      <c r="E2231" s="139">
        <v>13763</v>
      </c>
      <c r="F2231" s="61">
        <v>3875</v>
      </c>
      <c r="G2231" s="63">
        <v>41767</v>
      </c>
      <c r="H2231" s="63">
        <v>41767</v>
      </c>
      <c r="I2231" s="60" t="s">
        <v>1194</v>
      </c>
      <c r="J2231" s="62">
        <v>1518.6</v>
      </c>
      <c r="K2231" s="62">
        <v>212.6</v>
      </c>
      <c r="L2231" s="64">
        <v>1731.2</v>
      </c>
      <c r="M2231" s="82" t="str">
        <f t="shared" si="174"/>
        <v>DS</v>
      </c>
      <c r="N2231" s="82" t="s">
        <v>971</v>
      </c>
      <c r="P2231" s="75">
        <f>VLOOKUP(F2231,[1]!REGTEaflewerdatum,4,0)</f>
        <v>0</v>
      </c>
      <c r="Q2231" s="91">
        <f t="shared" si="171"/>
        <v>41767</v>
      </c>
      <c r="T2231" s="94">
        <f t="shared" si="172"/>
        <v>41797</v>
      </c>
      <c r="U2231" s="80">
        <f t="shared" si="173"/>
        <v>30</v>
      </c>
      <c r="W2231" s="95">
        <f t="shared" si="175"/>
        <v>41805</v>
      </c>
    </row>
    <row r="2232" spans="1:23" x14ac:dyDescent="0.5">
      <c r="A2232" s="105">
        <v>6012283760</v>
      </c>
      <c r="B2232" s="63"/>
      <c r="C2232" s="60" t="s">
        <v>15</v>
      </c>
      <c r="D2232" s="61">
        <v>18404</v>
      </c>
      <c r="E2232" s="139">
        <v>13950</v>
      </c>
      <c r="F2232" s="61">
        <v>3875</v>
      </c>
      <c r="G2232" s="63">
        <v>41767</v>
      </c>
      <c r="H2232" s="63">
        <v>41767</v>
      </c>
      <c r="I2232" s="60" t="s">
        <v>1194</v>
      </c>
      <c r="J2232" s="62">
        <v>-30</v>
      </c>
      <c r="K2232" s="62">
        <v>-4.2</v>
      </c>
      <c r="L2232" s="64">
        <v>-34.200000000000003</v>
      </c>
      <c r="M2232" s="82" t="str">
        <f t="shared" si="174"/>
        <v>DS</v>
      </c>
      <c r="P2232" s="75">
        <f>VLOOKUP(F2232,[1]!REGTEaflewerdatum,4,0)</f>
        <v>0</v>
      </c>
      <c r="Q2232" s="91">
        <f t="shared" si="171"/>
        <v>41767</v>
      </c>
      <c r="T2232" s="94">
        <f t="shared" si="172"/>
        <v>41797</v>
      </c>
      <c r="U2232" s="80">
        <f t="shared" si="173"/>
        <v>30</v>
      </c>
      <c r="W2232" s="95">
        <f t="shared" si="175"/>
        <v>30</v>
      </c>
    </row>
    <row r="2233" spans="1:23" x14ac:dyDescent="0.5">
      <c r="A2233" s="105">
        <v>6012283764</v>
      </c>
      <c r="B2233" s="63">
        <v>41775</v>
      </c>
      <c r="C2233" s="60" t="s">
        <v>10</v>
      </c>
      <c r="D2233" s="61">
        <v>18406</v>
      </c>
      <c r="E2233" s="139">
        <v>13764</v>
      </c>
      <c r="F2233" s="61">
        <v>3876</v>
      </c>
      <c r="G2233" s="63">
        <v>41767</v>
      </c>
      <c r="H2233" s="63">
        <v>41767</v>
      </c>
      <c r="I2233" s="60" t="s">
        <v>1194</v>
      </c>
      <c r="J2233" s="62">
        <v>1769.9</v>
      </c>
      <c r="K2233" s="62">
        <v>247.79</v>
      </c>
      <c r="L2233" s="64">
        <v>2017.69</v>
      </c>
      <c r="M2233" s="82" t="str">
        <f t="shared" si="174"/>
        <v>DS</v>
      </c>
      <c r="N2233" s="82" t="s">
        <v>971</v>
      </c>
      <c r="P2233" s="75">
        <f>VLOOKUP(F2233,[1]!REGTEaflewerdatum,4,0)</f>
        <v>0</v>
      </c>
      <c r="Q2233" s="91">
        <f t="shared" si="171"/>
        <v>41767</v>
      </c>
      <c r="T2233" s="94">
        <f t="shared" si="172"/>
        <v>41797</v>
      </c>
      <c r="U2233" s="80">
        <f t="shared" si="173"/>
        <v>30</v>
      </c>
      <c r="W2233" s="95">
        <f t="shared" si="175"/>
        <v>41805</v>
      </c>
    </row>
    <row r="2234" spans="1:23" x14ac:dyDescent="0.5">
      <c r="A2234" s="105">
        <v>6012283764</v>
      </c>
      <c r="B2234" s="63"/>
      <c r="C2234" s="60" t="s">
        <v>15</v>
      </c>
      <c r="D2234" s="61">
        <v>18407</v>
      </c>
      <c r="E2234" s="139">
        <v>13951</v>
      </c>
      <c r="F2234" s="61">
        <v>3876</v>
      </c>
      <c r="G2234" s="63">
        <v>41767</v>
      </c>
      <c r="H2234" s="63">
        <v>41767</v>
      </c>
      <c r="I2234" s="60" t="s">
        <v>1194</v>
      </c>
      <c r="J2234" s="62">
        <v>-11.96</v>
      </c>
      <c r="K2234" s="62">
        <v>-1.67</v>
      </c>
      <c r="L2234" s="64">
        <v>-13.63</v>
      </c>
      <c r="M2234" s="82" t="str">
        <f t="shared" si="174"/>
        <v>DS</v>
      </c>
      <c r="P2234" s="75">
        <f>VLOOKUP(F2234,[1]!REGTEaflewerdatum,4,0)</f>
        <v>0</v>
      </c>
      <c r="Q2234" s="91">
        <f t="shared" si="171"/>
        <v>41767</v>
      </c>
      <c r="T2234" s="94">
        <f t="shared" si="172"/>
        <v>41797</v>
      </c>
      <c r="U2234" s="80">
        <f t="shared" si="173"/>
        <v>30</v>
      </c>
      <c r="W2234" s="95">
        <f t="shared" si="175"/>
        <v>30</v>
      </c>
    </row>
    <row r="2235" spans="1:23" x14ac:dyDescent="0.5">
      <c r="A2235" s="105">
        <v>6039952403</v>
      </c>
      <c r="B2235" s="63">
        <v>41768</v>
      </c>
      <c r="C2235" s="60" t="s">
        <v>10</v>
      </c>
      <c r="D2235" s="61">
        <v>18398</v>
      </c>
      <c r="E2235" s="139">
        <v>13940</v>
      </c>
      <c r="F2235" s="61">
        <v>3705</v>
      </c>
      <c r="G2235" s="63">
        <v>41767</v>
      </c>
      <c r="H2235" s="63">
        <v>41767</v>
      </c>
      <c r="I2235" s="60" t="s">
        <v>1109</v>
      </c>
      <c r="J2235" s="62">
        <v>275.16000000000003</v>
      </c>
      <c r="K2235" s="62">
        <v>19.5</v>
      </c>
      <c r="L2235" s="64">
        <v>294.66000000000003</v>
      </c>
      <c r="M2235" s="82" t="str">
        <f t="shared" si="174"/>
        <v>DS</v>
      </c>
      <c r="N2235" s="82" t="s">
        <v>971</v>
      </c>
      <c r="P2235" s="75">
        <f>VLOOKUP(F2235,[1]!REGTEaflewerdatum,4,0)</f>
        <v>0</v>
      </c>
      <c r="Q2235" s="91">
        <f t="shared" si="171"/>
        <v>41767</v>
      </c>
      <c r="T2235" s="94">
        <f t="shared" si="172"/>
        <v>41797</v>
      </c>
      <c r="U2235" s="80">
        <f t="shared" si="173"/>
        <v>30</v>
      </c>
      <c r="W2235" s="95">
        <f t="shared" si="175"/>
        <v>41798</v>
      </c>
    </row>
    <row r="2236" spans="1:23" x14ac:dyDescent="0.5">
      <c r="A2236" s="105">
        <v>75039</v>
      </c>
      <c r="B2236" s="63">
        <v>41775</v>
      </c>
      <c r="C2236" s="60" t="s">
        <v>10</v>
      </c>
      <c r="D2236" s="61">
        <v>18408</v>
      </c>
      <c r="E2236" s="139"/>
      <c r="F2236" s="61">
        <v>3706</v>
      </c>
      <c r="G2236" s="63">
        <v>41767</v>
      </c>
      <c r="H2236" s="63">
        <v>41767</v>
      </c>
      <c r="I2236" s="60" t="s">
        <v>1116</v>
      </c>
      <c r="J2236" s="62">
        <v>364.8</v>
      </c>
      <c r="K2236" s="62">
        <v>12.77</v>
      </c>
      <c r="L2236" s="64">
        <v>377.57</v>
      </c>
      <c r="M2236" s="82" t="str">
        <f t="shared" si="174"/>
        <v>DS</v>
      </c>
      <c r="N2236" s="82" t="s">
        <v>971</v>
      </c>
      <c r="P2236" s="75">
        <f>VLOOKUP(F2236,[1]!REGTEaflewerdatum,4,0)</f>
        <v>0</v>
      </c>
      <c r="Q2236" s="91">
        <f t="shared" si="171"/>
        <v>41767</v>
      </c>
      <c r="T2236" s="94">
        <f t="shared" si="172"/>
        <v>41797</v>
      </c>
      <c r="U2236" s="80">
        <f t="shared" si="173"/>
        <v>30</v>
      </c>
      <c r="W2236" s="95">
        <f t="shared" si="175"/>
        <v>41805</v>
      </c>
    </row>
    <row r="2237" spans="1:23" x14ac:dyDescent="0.5">
      <c r="A2237" s="105">
        <v>8170548866</v>
      </c>
      <c r="B2237" s="63">
        <v>41768</v>
      </c>
      <c r="C2237" s="60" t="s">
        <v>10</v>
      </c>
      <c r="D2237" s="61">
        <v>18400</v>
      </c>
      <c r="E2237" s="139">
        <v>13900</v>
      </c>
      <c r="F2237" s="61">
        <v>3927</v>
      </c>
      <c r="G2237" s="63">
        <v>41767</v>
      </c>
      <c r="H2237" s="63">
        <v>41765</v>
      </c>
      <c r="I2237" s="60" t="s">
        <v>26</v>
      </c>
      <c r="J2237" s="62">
        <v>9770.91</v>
      </c>
      <c r="K2237" s="62">
        <v>1084.17</v>
      </c>
      <c r="L2237" s="64">
        <v>10855.08</v>
      </c>
      <c r="M2237" s="82" t="str">
        <f t="shared" si="174"/>
        <v>DS</v>
      </c>
      <c r="N2237" s="82" t="s">
        <v>971</v>
      </c>
      <c r="P2237" s="75">
        <f>VLOOKUP(F2237,[1]!REGTEaflewerdatum,4,0)</f>
        <v>0</v>
      </c>
      <c r="Q2237" s="91">
        <f t="shared" ref="Q2237:Q2300" si="176">IF(P2237=G2237,"ok",G2237)</f>
        <v>41767</v>
      </c>
      <c r="T2237" s="94">
        <f t="shared" si="172"/>
        <v>41797</v>
      </c>
      <c r="U2237" s="80">
        <f t="shared" si="173"/>
        <v>30</v>
      </c>
      <c r="W2237" s="95">
        <f t="shared" si="175"/>
        <v>41798</v>
      </c>
    </row>
    <row r="2238" spans="1:23" x14ac:dyDescent="0.5">
      <c r="A2238" s="105">
        <v>8170548866</v>
      </c>
      <c r="B2238" s="63"/>
      <c r="C2238" s="60" t="s">
        <v>15</v>
      </c>
      <c r="D2238" s="61">
        <v>18402</v>
      </c>
      <c r="E2238" s="139">
        <v>13949</v>
      </c>
      <c r="F2238" s="61">
        <v>3927</v>
      </c>
      <c r="G2238" s="63">
        <v>41767</v>
      </c>
      <c r="H2238" s="63">
        <v>41765</v>
      </c>
      <c r="I2238" s="60" t="s">
        <v>26</v>
      </c>
      <c r="J2238" s="62">
        <v>-308.58999999999997</v>
      </c>
      <c r="K2238" s="62">
        <v>-43.2</v>
      </c>
      <c r="L2238" s="64">
        <v>-351.79</v>
      </c>
      <c r="M2238" s="82" t="str">
        <f t="shared" si="174"/>
        <v>DS</v>
      </c>
      <c r="P2238" s="75">
        <f>VLOOKUP(F2238,[1]!REGTEaflewerdatum,4,0)</f>
        <v>0</v>
      </c>
      <c r="Q2238" s="91">
        <f t="shared" si="176"/>
        <v>41767</v>
      </c>
      <c r="T2238" s="94">
        <f t="shared" ref="T2238:T2301" si="177">G2238+U2238</f>
        <v>41797</v>
      </c>
      <c r="U2238" s="80">
        <f t="shared" ref="U2238:U2301" si="178">VLOOKUP(I2238,verskaffersterme,2,0)</f>
        <v>30</v>
      </c>
      <c r="W2238" s="95">
        <f t="shared" si="175"/>
        <v>30</v>
      </c>
    </row>
    <row r="2239" spans="1:23" hidden="1" x14ac:dyDescent="0.5">
      <c r="A2239" s="105">
        <v>818888</v>
      </c>
      <c r="B2239" s="63">
        <v>41768</v>
      </c>
      <c r="C2239" s="60" t="s">
        <v>10</v>
      </c>
      <c r="D2239" s="61">
        <v>18391</v>
      </c>
      <c r="E2239" s="139">
        <v>13927</v>
      </c>
      <c r="F2239" s="61">
        <v>3784</v>
      </c>
      <c r="G2239" s="63">
        <v>41767</v>
      </c>
      <c r="H2239" s="63">
        <v>41766</v>
      </c>
      <c r="I2239" s="60" t="s">
        <v>1075</v>
      </c>
      <c r="J2239" s="62">
        <v>9172.9599999999991</v>
      </c>
      <c r="K2239" s="62">
        <v>573.83000000000004</v>
      </c>
      <c r="L2239" s="64">
        <v>9746.7900000000009</v>
      </c>
      <c r="M2239" s="82" t="str">
        <f t="shared" si="174"/>
        <v>DC</v>
      </c>
      <c r="N2239" s="82" t="s">
        <v>971</v>
      </c>
      <c r="P2239" s="75">
        <f>VLOOKUP(F2239,[1]!REGTEaflewerdatum,4,0)</f>
        <v>0</v>
      </c>
      <c r="Q2239" s="91">
        <f t="shared" si="176"/>
        <v>41767</v>
      </c>
      <c r="T2239" s="94">
        <f t="shared" si="177"/>
        <v>41786</v>
      </c>
      <c r="U2239" s="80">
        <f t="shared" si="178"/>
        <v>19</v>
      </c>
      <c r="W2239" s="95">
        <f t="shared" si="175"/>
        <v>41787</v>
      </c>
    </row>
    <row r="2240" spans="1:23" hidden="1" x14ac:dyDescent="0.5">
      <c r="A2240" s="105">
        <v>818889</v>
      </c>
      <c r="B2240" s="63">
        <v>41768</v>
      </c>
      <c r="C2240" s="60" t="s">
        <v>10</v>
      </c>
      <c r="D2240" s="61">
        <v>18392</v>
      </c>
      <c r="E2240" s="139">
        <v>13928</v>
      </c>
      <c r="F2240" s="61">
        <v>3681</v>
      </c>
      <c r="G2240" s="63">
        <v>41767</v>
      </c>
      <c r="H2240" s="63">
        <v>41766</v>
      </c>
      <c r="I2240" s="60" t="s">
        <v>1075</v>
      </c>
      <c r="J2240" s="62">
        <v>2227.6799999999998</v>
      </c>
      <c r="K2240" s="62">
        <v>0</v>
      </c>
      <c r="L2240" s="64">
        <v>2227.6799999999998</v>
      </c>
      <c r="M2240" s="82" t="str">
        <f t="shared" si="174"/>
        <v>DC</v>
      </c>
      <c r="N2240" s="82" t="s">
        <v>971</v>
      </c>
      <c r="P2240" s="75">
        <f>VLOOKUP(F2240,[1]!REGTEaflewerdatum,4,0)</f>
        <v>41743</v>
      </c>
      <c r="Q2240" s="91">
        <f t="shared" si="176"/>
        <v>41767</v>
      </c>
      <c r="T2240" s="94">
        <f t="shared" si="177"/>
        <v>41786</v>
      </c>
      <c r="U2240" s="80">
        <f t="shared" si="178"/>
        <v>19</v>
      </c>
      <c r="W2240" s="95">
        <f t="shared" si="175"/>
        <v>41787</v>
      </c>
    </row>
    <row r="2241" spans="1:23" hidden="1" x14ac:dyDescent="0.5">
      <c r="A2241" s="105">
        <v>818890</v>
      </c>
      <c r="B2241" s="63">
        <v>41768</v>
      </c>
      <c r="C2241" s="60" t="s">
        <v>10</v>
      </c>
      <c r="D2241" s="61">
        <v>18393</v>
      </c>
      <c r="E2241" s="139">
        <v>13929</v>
      </c>
      <c r="F2241" s="61">
        <v>3879</v>
      </c>
      <c r="G2241" s="63">
        <v>41767</v>
      </c>
      <c r="H2241" s="63">
        <v>41766</v>
      </c>
      <c r="I2241" s="60" t="s">
        <v>1075</v>
      </c>
      <c r="J2241" s="62">
        <v>582.5</v>
      </c>
      <c r="K2241" s="62">
        <v>81.569999999999993</v>
      </c>
      <c r="L2241" s="64">
        <v>664.07</v>
      </c>
      <c r="M2241" s="82" t="str">
        <f t="shared" si="174"/>
        <v>DC</v>
      </c>
      <c r="N2241" s="82" t="s">
        <v>971</v>
      </c>
      <c r="P2241" s="75">
        <f>VLOOKUP(F2241,[1]!REGTEaflewerdatum,4,0)</f>
        <v>0</v>
      </c>
      <c r="Q2241" s="91">
        <f t="shared" si="176"/>
        <v>41767</v>
      </c>
      <c r="T2241" s="94">
        <f t="shared" si="177"/>
        <v>41786</v>
      </c>
      <c r="U2241" s="80">
        <f t="shared" si="178"/>
        <v>19</v>
      </c>
      <c r="W2241" s="95">
        <f t="shared" si="175"/>
        <v>41787</v>
      </c>
    </row>
    <row r="2242" spans="1:23" hidden="1" x14ac:dyDescent="0.5">
      <c r="A2242" s="105">
        <v>818891</v>
      </c>
      <c r="B2242" s="63">
        <v>41768</v>
      </c>
      <c r="C2242" s="60" t="s">
        <v>10</v>
      </c>
      <c r="D2242" s="61">
        <v>18394</v>
      </c>
      <c r="E2242" s="139">
        <v>13930</v>
      </c>
      <c r="F2242" s="61">
        <v>3879</v>
      </c>
      <c r="G2242" s="63">
        <v>41767</v>
      </c>
      <c r="H2242" s="63">
        <v>41766</v>
      </c>
      <c r="I2242" s="60" t="s">
        <v>1075</v>
      </c>
      <c r="J2242" s="62">
        <v>362.9</v>
      </c>
      <c r="K2242" s="62">
        <v>50.81</v>
      </c>
      <c r="L2242" s="64">
        <v>413.71</v>
      </c>
      <c r="M2242" s="82" t="str">
        <f t="shared" ref="M2242:M2305" si="179">VLOOKUP(I2242,KODE,3,0)</f>
        <v>DC</v>
      </c>
      <c r="N2242" s="82" t="s">
        <v>971</v>
      </c>
      <c r="P2242" s="75">
        <f>VLOOKUP(F2242,[1]!REGTEaflewerdatum,4,0)</f>
        <v>0</v>
      </c>
      <c r="Q2242" s="91">
        <f t="shared" si="176"/>
        <v>41767</v>
      </c>
      <c r="T2242" s="94">
        <f t="shared" si="177"/>
        <v>41786</v>
      </c>
      <c r="U2242" s="80">
        <f t="shared" si="178"/>
        <v>19</v>
      </c>
      <c r="W2242" s="95">
        <f t="shared" si="175"/>
        <v>41787</v>
      </c>
    </row>
    <row r="2243" spans="1:23" hidden="1" x14ac:dyDescent="0.5">
      <c r="A2243" s="105">
        <v>818892</v>
      </c>
      <c r="B2243" s="63">
        <v>41768</v>
      </c>
      <c r="C2243" s="60" t="s">
        <v>10</v>
      </c>
      <c r="D2243" s="61">
        <v>18395</v>
      </c>
      <c r="E2243" s="139">
        <v>13931</v>
      </c>
      <c r="F2243" s="61">
        <v>3879</v>
      </c>
      <c r="G2243" s="63">
        <v>41767</v>
      </c>
      <c r="H2243" s="63">
        <v>41766</v>
      </c>
      <c r="I2243" s="60" t="s">
        <v>1075</v>
      </c>
      <c r="J2243" s="62">
        <v>2161.7800000000002</v>
      </c>
      <c r="K2243" s="62">
        <v>302.63</v>
      </c>
      <c r="L2243" s="64">
        <v>2464.41</v>
      </c>
      <c r="M2243" s="82" t="str">
        <f t="shared" si="179"/>
        <v>DC</v>
      </c>
      <c r="N2243" s="82" t="s">
        <v>971</v>
      </c>
      <c r="P2243" s="75">
        <f>VLOOKUP(F2243,[1]!REGTEaflewerdatum,4,0)</f>
        <v>0</v>
      </c>
      <c r="Q2243" s="91">
        <f t="shared" si="176"/>
        <v>41767</v>
      </c>
      <c r="T2243" s="94">
        <f t="shared" si="177"/>
        <v>41786</v>
      </c>
      <c r="U2243" s="80">
        <f t="shared" si="178"/>
        <v>19</v>
      </c>
      <c r="W2243" s="95">
        <f t="shared" ref="W2243:W2306" si="180">B2243+U2243</f>
        <v>41787</v>
      </c>
    </row>
    <row r="2244" spans="1:23" hidden="1" x14ac:dyDescent="0.5">
      <c r="A2244" s="105">
        <v>818893</v>
      </c>
      <c r="B2244" s="63">
        <v>41768</v>
      </c>
      <c r="C2244" s="60" t="s">
        <v>10</v>
      </c>
      <c r="D2244" s="61">
        <v>18396</v>
      </c>
      <c r="E2244" s="139">
        <v>13932</v>
      </c>
      <c r="F2244" s="61">
        <v>3879</v>
      </c>
      <c r="G2244" s="63">
        <v>41767</v>
      </c>
      <c r="H2244" s="63">
        <v>41766</v>
      </c>
      <c r="I2244" s="60" t="s">
        <v>1075</v>
      </c>
      <c r="J2244" s="62">
        <v>1082.9000000000001</v>
      </c>
      <c r="K2244" s="62">
        <v>151.61000000000001</v>
      </c>
      <c r="L2244" s="64">
        <v>1234.51</v>
      </c>
      <c r="M2244" s="82" t="str">
        <f t="shared" si="179"/>
        <v>DC</v>
      </c>
      <c r="N2244" s="82" t="s">
        <v>971</v>
      </c>
      <c r="P2244" s="75">
        <f>VLOOKUP(F2244,[1]!REGTEaflewerdatum,4,0)</f>
        <v>0</v>
      </c>
      <c r="Q2244" s="91">
        <f t="shared" si="176"/>
        <v>41767</v>
      </c>
      <c r="T2244" s="94">
        <f t="shared" si="177"/>
        <v>41786</v>
      </c>
      <c r="U2244" s="80">
        <f t="shared" si="178"/>
        <v>19</v>
      </c>
      <c r="W2244" s="95">
        <f t="shared" si="180"/>
        <v>41787</v>
      </c>
    </row>
    <row r="2245" spans="1:23" hidden="1" x14ac:dyDescent="0.5">
      <c r="A2245" s="105">
        <v>818894</v>
      </c>
      <c r="B2245" s="63">
        <v>41768</v>
      </c>
      <c r="C2245" s="60" t="s">
        <v>10</v>
      </c>
      <c r="D2245" s="61">
        <v>18397</v>
      </c>
      <c r="E2245" s="139">
        <v>13933</v>
      </c>
      <c r="F2245" s="61">
        <v>3879</v>
      </c>
      <c r="G2245" s="63">
        <v>41767</v>
      </c>
      <c r="H2245" s="63">
        <v>41766</v>
      </c>
      <c r="I2245" s="60" t="s">
        <v>1075</v>
      </c>
      <c r="J2245" s="62">
        <v>254.35</v>
      </c>
      <c r="K2245" s="62">
        <v>35.61</v>
      </c>
      <c r="L2245" s="64">
        <v>289.95999999999998</v>
      </c>
      <c r="M2245" s="82" t="str">
        <f t="shared" si="179"/>
        <v>DC</v>
      </c>
      <c r="N2245" s="82" t="s">
        <v>971</v>
      </c>
      <c r="P2245" s="75">
        <f>VLOOKUP(F2245,[1]!REGTEaflewerdatum,4,0)</f>
        <v>0</v>
      </c>
      <c r="Q2245" s="91">
        <f t="shared" si="176"/>
        <v>41767</v>
      </c>
      <c r="T2245" s="94">
        <f t="shared" si="177"/>
        <v>41786</v>
      </c>
      <c r="U2245" s="80">
        <f t="shared" si="178"/>
        <v>19</v>
      </c>
      <c r="W2245" s="95">
        <f t="shared" si="180"/>
        <v>41787</v>
      </c>
    </row>
    <row r="2246" spans="1:23" hidden="1" x14ac:dyDescent="0.5">
      <c r="A2246" s="105" t="s">
        <v>1360</v>
      </c>
      <c r="B2246" s="63"/>
      <c r="C2246" s="60" t="s">
        <v>10</v>
      </c>
      <c r="D2246" s="61">
        <v>18401</v>
      </c>
      <c r="E2246" s="139">
        <v>13948</v>
      </c>
      <c r="F2246" s="61">
        <v>3945</v>
      </c>
      <c r="G2246" s="63">
        <v>41767</v>
      </c>
      <c r="H2246" s="63">
        <v>41767</v>
      </c>
      <c r="I2246" s="60" t="s">
        <v>1160</v>
      </c>
      <c r="J2246" s="62">
        <v>494.55</v>
      </c>
      <c r="K2246" s="62">
        <v>0</v>
      </c>
      <c r="L2246" s="64">
        <v>494.55</v>
      </c>
      <c r="M2246" s="82" t="str">
        <f t="shared" si="179"/>
        <v>DI</v>
      </c>
      <c r="N2246" s="82" t="s">
        <v>971</v>
      </c>
      <c r="P2246" s="75">
        <f>VLOOKUP(F2246,[1]!REGTEaflewerdatum,4,0)</f>
        <v>0</v>
      </c>
      <c r="Q2246" s="91">
        <f t="shared" si="176"/>
        <v>41767</v>
      </c>
      <c r="R2246" s="92" t="s">
        <v>327</v>
      </c>
      <c r="S2246" s="93">
        <f>G2246+7</f>
        <v>41774</v>
      </c>
      <c r="T2246" s="94">
        <f t="shared" si="177"/>
        <v>41768</v>
      </c>
      <c r="U2246" s="80">
        <f t="shared" si="178"/>
        <v>1</v>
      </c>
      <c r="W2246" s="95">
        <f t="shared" si="180"/>
        <v>1</v>
      </c>
    </row>
    <row r="2247" spans="1:23" x14ac:dyDescent="0.5">
      <c r="A2247" s="105" t="s">
        <v>579</v>
      </c>
      <c r="B2247" s="63">
        <v>41768</v>
      </c>
      <c r="C2247" s="60" t="s">
        <v>10</v>
      </c>
      <c r="D2247" s="61">
        <v>18410</v>
      </c>
      <c r="E2247" s="139">
        <v>13884</v>
      </c>
      <c r="F2247" s="61">
        <v>3918</v>
      </c>
      <c r="G2247" s="63">
        <v>41768</v>
      </c>
      <c r="H2247" s="63">
        <v>41767</v>
      </c>
      <c r="I2247" s="60" t="s">
        <v>1162</v>
      </c>
      <c r="J2247" s="62">
        <v>15860.5</v>
      </c>
      <c r="K2247" s="62">
        <v>2220.4699999999998</v>
      </c>
      <c r="L2247" s="64">
        <v>18080.97</v>
      </c>
      <c r="M2247" s="82" t="str">
        <f t="shared" si="179"/>
        <v>DS</v>
      </c>
      <c r="N2247" s="82" t="s">
        <v>971</v>
      </c>
      <c r="P2247" s="75">
        <f>VLOOKUP(F2247,[1]!REGTEaflewerdatum,4,0)</f>
        <v>0</v>
      </c>
      <c r="Q2247" s="91">
        <f t="shared" si="176"/>
        <v>41768</v>
      </c>
      <c r="T2247" s="94">
        <f t="shared" si="177"/>
        <v>41798</v>
      </c>
      <c r="U2247" s="80">
        <f t="shared" si="178"/>
        <v>30</v>
      </c>
      <c r="W2247" s="95">
        <f t="shared" si="180"/>
        <v>41798</v>
      </c>
    </row>
    <row r="2248" spans="1:23" x14ac:dyDescent="0.5">
      <c r="A2248" s="105" t="s">
        <v>579</v>
      </c>
      <c r="B2248" s="63"/>
      <c r="C2248" s="60" t="s">
        <v>15</v>
      </c>
      <c r="D2248" s="61">
        <v>18425</v>
      </c>
      <c r="E2248" s="139">
        <v>13977</v>
      </c>
      <c r="F2248" s="61">
        <v>3918</v>
      </c>
      <c r="G2248" s="63">
        <v>41768</v>
      </c>
      <c r="H2248" s="63">
        <v>41767</v>
      </c>
      <c r="I2248" s="60" t="s">
        <v>1162</v>
      </c>
      <c r="J2248" s="62">
        <v>-15.48</v>
      </c>
      <c r="K2248" s="62">
        <v>-2.17</v>
      </c>
      <c r="L2248" s="64">
        <v>-17.649999999999999</v>
      </c>
      <c r="M2248" s="82" t="str">
        <f t="shared" si="179"/>
        <v>DS</v>
      </c>
      <c r="P2248" s="75">
        <f>VLOOKUP(F2248,[1]!REGTEaflewerdatum,4,0)</f>
        <v>0</v>
      </c>
      <c r="Q2248" s="91">
        <f t="shared" si="176"/>
        <v>41768</v>
      </c>
      <c r="T2248" s="94">
        <f t="shared" si="177"/>
        <v>41798</v>
      </c>
      <c r="U2248" s="80">
        <f t="shared" si="178"/>
        <v>30</v>
      </c>
      <c r="W2248" s="95">
        <f t="shared" si="180"/>
        <v>30</v>
      </c>
    </row>
    <row r="2249" spans="1:23" hidden="1" x14ac:dyDescent="0.5">
      <c r="A2249" s="105">
        <v>154161</v>
      </c>
      <c r="B2249" s="63"/>
      <c r="C2249" s="60" t="s">
        <v>10</v>
      </c>
      <c r="D2249" s="61">
        <v>18423</v>
      </c>
      <c r="E2249" s="139">
        <v>13970</v>
      </c>
      <c r="F2249" s="61">
        <v>3932</v>
      </c>
      <c r="G2249" s="63">
        <v>41768</v>
      </c>
      <c r="H2249" s="63">
        <v>41768</v>
      </c>
      <c r="I2249" s="60" t="s">
        <v>1156</v>
      </c>
      <c r="J2249" s="62">
        <v>4929.82</v>
      </c>
      <c r="K2249" s="62">
        <v>690.18</v>
      </c>
      <c r="L2249" s="64">
        <v>5620</v>
      </c>
      <c r="M2249" s="82" t="str">
        <f t="shared" si="179"/>
        <v>DI</v>
      </c>
      <c r="N2249" s="82" t="s">
        <v>971</v>
      </c>
      <c r="P2249" s="75">
        <f>VLOOKUP(F2249,[1]!REGTEaflewerdatum,4,0)</f>
        <v>0</v>
      </c>
      <c r="Q2249" s="91">
        <f t="shared" si="176"/>
        <v>41768</v>
      </c>
      <c r="R2249" s="92" t="s">
        <v>327</v>
      </c>
      <c r="S2249" s="93">
        <v>41785</v>
      </c>
      <c r="T2249" s="94">
        <f t="shared" si="177"/>
        <v>41770</v>
      </c>
      <c r="U2249" s="80">
        <f t="shared" si="178"/>
        <v>2</v>
      </c>
      <c r="W2249" s="95">
        <f t="shared" si="180"/>
        <v>2</v>
      </c>
    </row>
    <row r="2250" spans="1:23" x14ac:dyDescent="0.5">
      <c r="A2250" s="105">
        <v>27946</v>
      </c>
      <c r="B2250" s="63">
        <v>41775</v>
      </c>
      <c r="C2250" s="60" t="s">
        <v>10</v>
      </c>
      <c r="D2250" s="61">
        <v>18417</v>
      </c>
      <c r="E2250" s="139">
        <v>13960</v>
      </c>
      <c r="F2250" s="61">
        <v>3933</v>
      </c>
      <c r="G2250" s="63">
        <v>41768</v>
      </c>
      <c r="H2250" s="63">
        <v>41768</v>
      </c>
      <c r="I2250" s="60" t="s">
        <v>1177</v>
      </c>
      <c r="J2250" s="62">
        <v>39884.32</v>
      </c>
      <c r="K2250" s="62">
        <v>5583.8</v>
      </c>
      <c r="L2250" s="64">
        <v>45468.12</v>
      </c>
      <c r="M2250" s="82" t="str">
        <f t="shared" si="179"/>
        <v>DS</v>
      </c>
      <c r="N2250" s="82" t="s">
        <v>971</v>
      </c>
      <c r="P2250" s="75">
        <f>VLOOKUP(F2250,[1]!REGTEaflewerdatum,4,0)</f>
        <v>0</v>
      </c>
      <c r="Q2250" s="91">
        <f t="shared" si="176"/>
        <v>41768</v>
      </c>
      <c r="T2250" s="94">
        <f t="shared" si="177"/>
        <v>41798</v>
      </c>
      <c r="U2250" s="80">
        <f t="shared" si="178"/>
        <v>30</v>
      </c>
      <c r="W2250" s="95">
        <f t="shared" si="180"/>
        <v>41805</v>
      </c>
    </row>
    <row r="2251" spans="1:23" hidden="1" x14ac:dyDescent="0.5">
      <c r="A2251" s="105">
        <v>28632</v>
      </c>
      <c r="B2251" s="63"/>
      <c r="C2251" s="60" t="s">
        <v>10</v>
      </c>
      <c r="D2251" s="61">
        <v>18426</v>
      </c>
      <c r="E2251" s="139">
        <v>13879</v>
      </c>
      <c r="F2251" s="61">
        <v>3924</v>
      </c>
      <c r="G2251" s="63">
        <v>41768</v>
      </c>
      <c r="H2251" s="63">
        <v>41768</v>
      </c>
      <c r="I2251" s="60" t="s">
        <v>1221</v>
      </c>
      <c r="J2251" s="62">
        <v>21305.97</v>
      </c>
      <c r="K2251" s="62">
        <v>362.57</v>
      </c>
      <c r="L2251" s="64">
        <v>21668.54</v>
      </c>
      <c r="M2251" s="82" t="str">
        <f t="shared" si="179"/>
        <v>DI</v>
      </c>
      <c r="N2251" s="82" t="s">
        <v>971</v>
      </c>
      <c r="P2251" s="75">
        <f>VLOOKUP(F2251,[1]!REGTEaflewerdatum,4,0)</f>
        <v>0</v>
      </c>
      <c r="Q2251" s="91">
        <f t="shared" si="176"/>
        <v>41768</v>
      </c>
      <c r="T2251" s="94">
        <f t="shared" si="177"/>
        <v>41798</v>
      </c>
      <c r="U2251" s="80">
        <f t="shared" si="178"/>
        <v>30</v>
      </c>
      <c r="W2251" s="95">
        <f t="shared" si="180"/>
        <v>30</v>
      </c>
    </row>
    <row r="2252" spans="1:23" hidden="1" x14ac:dyDescent="0.5">
      <c r="A2252" s="105">
        <v>28632</v>
      </c>
      <c r="B2252" s="63"/>
      <c r="C2252" s="60" t="s">
        <v>10</v>
      </c>
      <c r="D2252" s="61">
        <v>18427</v>
      </c>
      <c r="E2252" s="139">
        <v>13978</v>
      </c>
      <c r="F2252" s="61">
        <v>3924</v>
      </c>
      <c r="G2252" s="63">
        <v>41768</v>
      </c>
      <c r="H2252" s="63">
        <v>41768</v>
      </c>
      <c r="I2252" s="60" t="s">
        <v>1221</v>
      </c>
      <c r="J2252" s="62">
        <v>1980</v>
      </c>
      <c r="K2252" s="62">
        <v>0</v>
      </c>
      <c r="L2252" s="64">
        <v>1980</v>
      </c>
      <c r="M2252" s="82" t="str">
        <f t="shared" si="179"/>
        <v>DI</v>
      </c>
      <c r="N2252" s="82" t="s">
        <v>971</v>
      </c>
      <c r="P2252" s="75">
        <f>VLOOKUP(F2252,[1]!REGTEaflewerdatum,4,0)</f>
        <v>0</v>
      </c>
      <c r="Q2252" s="91">
        <f t="shared" si="176"/>
        <v>41768</v>
      </c>
      <c r="T2252" s="94">
        <f t="shared" si="177"/>
        <v>41798</v>
      </c>
      <c r="U2252" s="80">
        <f t="shared" si="178"/>
        <v>30</v>
      </c>
      <c r="W2252" s="95">
        <f t="shared" si="180"/>
        <v>30</v>
      </c>
    </row>
    <row r="2253" spans="1:23" x14ac:dyDescent="0.5">
      <c r="A2253" s="105">
        <v>394909</v>
      </c>
      <c r="B2253" s="63">
        <v>41775</v>
      </c>
      <c r="C2253" s="60" t="s">
        <v>10</v>
      </c>
      <c r="D2253" s="61">
        <v>18418</v>
      </c>
      <c r="E2253" s="139">
        <v>13962</v>
      </c>
      <c r="F2253" s="61">
        <v>3704</v>
      </c>
      <c r="G2253" s="63">
        <v>41768</v>
      </c>
      <c r="H2253" s="63">
        <v>41768</v>
      </c>
      <c r="I2253" s="60" t="s">
        <v>1114</v>
      </c>
      <c r="J2253" s="62">
        <v>184.56</v>
      </c>
      <c r="K2253" s="62">
        <v>13</v>
      </c>
      <c r="L2253" s="64">
        <v>197.56</v>
      </c>
      <c r="M2253" s="82" t="str">
        <f t="shared" si="179"/>
        <v>DS</v>
      </c>
      <c r="N2253" s="82" t="s">
        <v>971</v>
      </c>
      <c r="P2253" s="75">
        <f>VLOOKUP(F2253,[1]!REGTEaflewerdatum,4,0)</f>
        <v>0</v>
      </c>
      <c r="Q2253" s="91">
        <f t="shared" si="176"/>
        <v>41768</v>
      </c>
      <c r="T2253" s="94">
        <f t="shared" si="177"/>
        <v>41798</v>
      </c>
      <c r="U2253" s="80">
        <f t="shared" si="178"/>
        <v>30</v>
      </c>
      <c r="W2253" s="95">
        <f t="shared" si="180"/>
        <v>41805</v>
      </c>
    </row>
    <row r="2254" spans="1:23" x14ac:dyDescent="0.5">
      <c r="A2254" s="105">
        <v>510955</v>
      </c>
      <c r="B2254" s="63">
        <v>41803</v>
      </c>
      <c r="C2254" s="60" t="s">
        <v>10</v>
      </c>
      <c r="D2254" s="61">
        <v>18428</v>
      </c>
      <c r="E2254" s="139">
        <v>13974</v>
      </c>
      <c r="F2254" s="61">
        <v>3930</v>
      </c>
      <c r="G2254" s="63">
        <v>41768</v>
      </c>
      <c r="H2254" s="63">
        <v>41768</v>
      </c>
      <c r="I2254" s="60" t="s">
        <v>22</v>
      </c>
      <c r="J2254" s="62">
        <v>12896</v>
      </c>
      <c r="K2254" s="62">
        <v>1805.44</v>
      </c>
      <c r="L2254" s="64">
        <v>14701.44</v>
      </c>
      <c r="M2254" s="82" t="str">
        <f t="shared" si="179"/>
        <v>DS</v>
      </c>
      <c r="N2254" s="82" t="s">
        <v>971</v>
      </c>
      <c r="P2254" s="75">
        <f>VLOOKUP(F2254,[1]!REGTEaflewerdatum,4,0)</f>
        <v>0</v>
      </c>
      <c r="Q2254" s="91">
        <f t="shared" si="176"/>
        <v>41768</v>
      </c>
      <c r="T2254" s="94">
        <f t="shared" si="177"/>
        <v>41798</v>
      </c>
      <c r="U2254" s="80">
        <f t="shared" si="178"/>
        <v>30</v>
      </c>
      <c r="W2254" s="95">
        <f t="shared" si="180"/>
        <v>41833</v>
      </c>
    </row>
    <row r="2255" spans="1:23" x14ac:dyDescent="0.5">
      <c r="A2255" s="105">
        <v>510958</v>
      </c>
      <c r="B2255" s="63">
        <v>41803</v>
      </c>
      <c r="C2255" s="60" t="s">
        <v>10</v>
      </c>
      <c r="D2255" s="61">
        <v>18421</v>
      </c>
      <c r="E2255" s="139">
        <v>13966</v>
      </c>
      <c r="F2255" s="61">
        <v>3930</v>
      </c>
      <c r="G2255" s="63">
        <v>41768</v>
      </c>
      <c r="H2255" s="63">
        <v>41768</v>
      </c>
      <c r="I2255" s="60" t="s">
        <v>22</v>
      </c>
      <c r="J2255" s="62">
        <v>785</v>
      </c>
      <c r="K2255" s="62">
        <v>109.9</v>
      </c>
      <c r="L2255" s="64">
        <v>894.9</v>
      </c>
      <c r="M2255" s="82" t="str">
        <f t="shared" si="179"/>
        <v>DS</v>
      </c>
      <c r="N2255" s="82" t="s">
        <v>971</v>
      </c>
      <c r="P2255" s="75">
        <f>VLOOKUP(F2255,[1]!REGTEaflewerdatum,4,0)</f>
        <v>0</v>
      </c>
      <c r="Q2255" s="91">
        <f t="shared" si="176"/>
        <v>41768</v>
      </c>
      <c r="T2255" s="94">
        <f t="shared" si="177"/>
        <v>41798</v>
      </c>
      <c r="U2255" s="80">
        <f t="shared" si="178"/>
        <v>30</v>
      </c>
      <c r="W2255" s="95">
        <f t="shared" si="180"/>
        <v>41833</v>
      </c>
    </row>
    <row r="2256" spans="1:23" x14ac:dyDescent="0.5">
      <c r="A2256" s="105">
        <v>510974</v>
      </c>
      <c r="B2256" s="63">
        <v>41775</v>
      </c>
      <c r="C2256" s="60" t="s">
        <v>10</v>
      </c>
      <c r="D2256" s="61">
        <v>18422</v>
      </c>
      <c r="E2256" s="139">
        <v>13968</v>
      </c>
      <c r="F2256" s="61">
        <v>3930</v>
      </c>
      <c r="G2256" s="63">
        <v>41768</v>
      </c>
      <c r="H2256" s="63">
        <v>41768</v>
      </c>
      <c r="I2256" s="60" t="s">
        <v>22</v>
      </c>
      <c r="J2256" s="62">
        <v>840</v>
      </c>
      <c r="K2256" s="62">
        <v>117.6</v>
      </c>
      <c r="L2256" s="64">
        <v>957.6</v>
      </c>
      <c r="M2256" s="82" t="str">
        <f t="shared" si="179"/>
        <v>DS</v>
      </c>
      <c r="N2256" s="82" t="s">
        <v>971</v>
      </c>
      <c r="P2256" s="75">
        <f>VLOOKUP(F2256,[1]!REGTEaflewerdatum,4,0)</f>
        <v>0</v>
      </c>
      <c r="Q2256" s="91">
        <f t="shared" si="176"/>
        <v>41768</v>
      </c>
      <c r="T2256" s="94">
        <f t="shared" si="177"/>
        <v>41798</v>
      </c>
      <c r="U2256" s="80">
        <f t="shared" si="178"/>
        <v>30</v>
      </c>
      <c r="W2256" s="95">
        <f t="shared" si="180"/>
        <v>41805</v>
      </c>
    </row>
    <row r="2257" spans="1:23" x14ac:dyDescent="0.5">
      <c r="A2257" s="105">
        <v>6039986920</v>
      </c>
      <c r="B2257" s="63">
        <v>41768</v>
      </c>
      <c r="C2257" s="60" t="s">
        <v>10</v>
      </c>
      <c r="D2257" s="61">
        <v>18411</v>
      </c>
      <c r="E2257" s="139">
        <v>13958</v>
      </c>
      <c r="F2257" s="61">
        <v>3705</v>
      </c>
      <c r="G2257" s="63">
        <v>41768</v>
      </c>
      <c r="H2257" s="63">
        <v>41768</v>
      </c>
      <c r="I2257" s="60" t="s">
        <v>1109</v>
      </c>
      <c r="J2257" s="62">
        <v>275.16000000000003</v>
      </c>
      <c r="K2257" s="62">
        <v>19.5</v>
      </c>
      <c r="L2257" s="64">
        <v>294.66000000000003</v>
      </c>
      <c r="M2257" s="82" t="str">
        <f t="shared" si="179"/>
        <v>DS</v>
      </c>
      <c r="N2257" s="82" t="s">
        <v>971</v>
      </c>
      <c r="P2257" s="75">
        <f>VLOOKUP(F2257,[1]!REGTEaflewerdatum,4,0)</f>
        <v>0</v>
      </c>
      <c r="Q2257" s="91">
        <f t="shared" si="176"/>
        <v>41768</v>
      </c>
      <c r="T2257" s="94">
        <f t="shared" si="177"/>
        <v>41798</v>
      </c>
      <c r="U2257" s="80">
        <f t="shared" si="178"/>
        <v>30</v>
      </c>
      <c r="W2257" s="95">
        <f t="shared" si="180"/>
        <v>41798</v>
      </c>
    </row>
    <row r="2258" spans="1:23" hidden="1" x14ac:dyDescent="0.5">
      <c r="A2258" s="105">
        <v>819786</v>
      </c>
      <c r="B2258" s="63">
        <v>41768</v>
      </c>
      <c r="C2258" s="60" t="s">
        <v>10</v>
      </c>
      <c r="D2258" s="61">
        <v>18414</v>
      </c>
      <c r="E2258" s="139">
        <v>13973</v>
      </c>
      <c r="F2258" s="61">
        <v>3784</v>
      </c>
      <c r="G2258" s="63">
        <v>41768</v>
      </c>
      <c r="H2258" s="63">
        <v>41767</v>
      </c>
      <c r="I2258" s="60" t="s">
        <v>1075</v>
      </c>
      <c r="J2258" s="62">
        <v>465.98</v>
      </c>
      <c r="K2258" s="62">
        <v>65.239999999999995</v>
      </c>
      <c r="L2258" s="64">
        <v>531.22</v>
      </c>
      <c r="M2258" s="82" t="str">
        <f t="shared" si="179"/>
        <v>DC</v>
      </c>
      <c r="N2258" s="82" t="s">
        <v>971</v>
      </c>
      <c r="P2258" s="75">
        <f>VLOOKUP(F2258,[1]!REGTEaflewerdatum,4,0)</f>
        <v>0</v>
      </c>
      <c r="Q2258" s="91">
        <f t="shared" si="176"/>
        <v>41768</v>
      </c>
      <c r="T2258" s="94">
        <f t="shared" si="177"/>
        <v>41787</v>
      </c>
      <c r="U2258" s="80">
        <f t="shared" si="178"/>
        <v>19</v>
      </c>
      <c r="W2258" s="95">
        <f t="shared" si="180"/>
        <v>41787</v>
      </c>
    </row>
    <row r="2259" spans="1:23" hidden="1" x14ac:dyDescent="0.5">
      <c r="A2259" s="105">
        <v>819787</v>
      </c>
      <c r="B2259" s="63">
        <v>41768</v>
      </c>
      <c r="C2259" s="60" t="s">
        <v>10</v>
      </c>
      <c r="D2259" s="61">
        <v>18415</v>
      </c>
      <c r="E2259" s="139">
        <v>13883</v>
      </c>
      <c r="F2259" s="61">
        <v>3919</v>
      </c>
      <c r="G2259" s="63">
        <v>41768</v>
      </c>
      <c r="H2259" s="63">
        <v>41767</v>
      </c>
      <c r="I2259" s="60" t="s">
        <v>1075</v>
      </c>
      <c r="J2259" s="62">
        <v>143978.67000000001</v>
      </c>
      <c r="K2259" s="62">
        <v>16395.21</v>
      </c>
      <c r="L2259" s="64">
        <v>160373.88</v>
      </c>
      <c r="M2259" s="82" t="str">
        <f t="shared" si="179"/>
        <v>DC</v>
      </c>
      <c r="N2259" s="82" t="s">
        <v>971</v>
      </c>
      <c r="P2259" s="75">
        <f>VLOOKUP(F2259,[1]!REGTEaflewerdatum,4,0)</f>
        <v>0</v>
      </c>
      <c r="Q2259" s="91">
        <f t="shared" si="176"/>
        <v>41768</v>
      </c>
      <c r="T2259" s="94">
        <f t="shared" si="177"/>
        <v>41787</v>
      </c>
      <c r="U2259" s="80">
        <f t="shared" si="178"/>
        <v>19</v>
      </c>
      <c r="W2259" s="95">
        <f t="shared" si="180"/>
        <v>41787</v>
      </c>
    </row>
    <row r="2260" spans="1:23" hidden="1" x14ac:dyDescent="0.5">
      <c r="A2260" s="105">
        <v>819787</v>
      </c>
      <c r="B2260" s="63"/>
      <c r="C2260" s="60" t="s">
        <v>15</v>
      </c>
      <c r="D2260" s="61">
        <v>18416</v>
      </c>
      <c r="E2260" s="139">
        <v>13976</v>
      </c>
      <c r="F2260" s="61">
        <v>3919</v>
      </c>
      <c r="G2260" s="63">
        <v>41768</v>
      </c>
      <c r="H2260" s="63">
        <v>41767</v>
      </c>
      <c r="I2260" s="60" t="s">
        <v>1075</v>
      </c>
      <c r="J2260" s="62">
        <v>-376.28</v>
      </c>
      <c r="K2260" s="62">
        <v>-52.68</v>
      </c>
      <c r="L2260" s="64">
        <v>-428.96</v>
      </c>
      <c r="M2260" s="82" t="str">
        <f t="shared" si="179"/>
        <v>DC</v>
      </c>
      <c r="P2260" s="75">
        <f>VLOOKUP(F2260,[1]!REGTEaflewerdatum,4,0)</f>
        <v>0</v>
      </c>
      <c r="Q2260" s="91">
        <f t="shared" si="176"/>
        <v>41768</v>
      </c>
      <c r="T2260" s="94">
        <f t="shared" si="177"/>
        <v>41787</v>
      </c>
      <c r="U2260" s="80">
        <f t="shared" si="178"/>
        <v>19</v>
      </c>
      <c r="W2260" s="95">
        <f t="shared" si="180"/>
        <v>19</v>
      </c>
    </row>
    <row r="2261" spans="1:23" hidden="1" x14ac:dyDescent="0.5">
      <c r="A2261" s="105" t="s">
        <v>1361</v>
      </c>
      <c r="B2261" s="63"/>
      <c r="C2261" s="60" t="s">
        <v>10</v>
      </c>
      <c r="D2261" s="61">
        <v>18424</v>
      </c>
      <c r="E2261" s="139">
        <v>13971</v>
      </c>
      <c r="F2261" s="61">
        <v>3936</v>
      </c>
      <c r="G2261" s="63">
        <v>41768</v>
      </c>
      <c r="H2261" s="63">
        <v>41768</v>
      </c>
      <c r="I2261" s="60" t="s">
        <v>1118</v>
      </c>
      <c r="J2261" s="62">
        <v>5609.4</v>
      </c>
      <c r="K2261" s="62">
        <v>0</v>
      </c>
      <c r="L2261" s="64">
        <v>5609.4</v>
      </c>
      <c r="M2261" s="82" t="str">
        <f t="shared" si="179"/>
        <v>DI</v>
      </c>
      <c r="N2261" s="82" t="s">
        <v>971</v>
      </c>
      <c r="P2261" s="75">
        <f>VLOOKUP(F2261,[1]!REGTEaflewerdatum,4,0)</f>
        <v>0</v>
      </c>
      <c r="Q2261" s="91">
        <f t="shared" si="176"/>
        <v>41768</v>
      </c>
      <c r="R2261" s="92" t="s">
        <v>327</v>
      </c>
      <c r="S2261" s="93">
        <v>41804</v>
      </c>
      <c r="T2261" s="94">
        <f t="shared" si="177"/>
        <v>41798</v>
      </c>
      <c r="U2261" s="80">
        <f t="shared" si="178"/>
        <v>30</v>
      </c>
      <c r="W2261" s="95">
        <f t="shared" si="180"/>
        <v>30</v>
      </c>
    </row>
    <row r="2262" spans="1:23" hidden="1" x14ac:dyDescent="0.5">
      <c r="A2262" s="105" t="s">
        <v>1362</v>
      </c>
      <c r="B2262" s="63"/>
      <c r="C2262" s="60" t="s">
        <v>10</v>
      </c>
      <c r="D2262" s="61">
        <v>18420</v>
      </c>
      <c r="E2262" s="139">
        <v>13965</v>
      </c>
      <c r="F2262" s="61">
        <v>3936</v>
      </c>
      <c r="G2262" s="63">
        <v>41768</v>
      </c>
      <c r="H2262" s="63">
        <v>41768</v>
      </c>
      <c r="I2262" s="60" t="s">
        <v>1118</v>
      </c>
      <c r="J2262" s="62">
        <v>2273.1999999999998</v>
      </c>
      <c r="K2262" s="62">
        <v>0</v>
      </c>
      <c r="L2262" s="64">
        <v>2273.1999999999998</v>
      </c>
      <c r="M2262" s="82" t="str">
        <f t="shared" si="179"/>
        <v>DI</v>
      </c>
      <c r="N2262" s="82" t="s">
        <v>971</v>
      </c>
      <c r="P2262" s="75">
        <f>VLOOKUP(F2262,[1]!REGTEaflewerdatum,4,0)</f>
        <v>0</v>
      </c>
      <c r="Q2262" s="91">
        <f t="shared" si="176"/>
        <v>41768</v>
      </c>
      <c r="R2262" s="92" t="s">
        <v>327</v>
      </c>
      <c r="S2262" s="93">
        <v>41804</v>
      </c>
      <c r="T2262" s="94">
        <f t="shared" si="177"/>
        <v>41798</v>
      </c>
      <c r="U2262" s="80">
        <f t="shared" si="178"/>
        <v>30</v>
      </c>
      <c r="W2262" s="95">
        <f t="shared" si="180"/>
        <v>30</v>
      </c>
    </row>
    <row r="2263" spans="1:23" hidden="1" x14ac:dyDescent="0.5">
      <c r="A2263" s="105" t="s">
        <v>1363</v>
      </c>
      <c r="B2263" s="63"/>
      <c r="C2263" s="60" t="s">
        <v>10</v>
      </c>
      <c r="D2263" s="61">
        <v>18419</v>
      </c>
      <c r="E2263" s="139">
        <v>13964</v>
      </c>
      <c r="F2263" s="61">
        <v>3954</v>
      </c>
      <c r="G2263" s="63">
        <v>41768</v>
      </c>
      <c r="H2263" s="63">
        <v>41768</v>
      </c>
      <c r="I2263" s="60" t="s">
        <v>1123</v>
      </c>
      <c r="J2263" s="62">
        <v>980</v>
      </c>
      <c r="K2263" s="62">
        <v>0</v>
      </c>
      <c r="L2263" s="64">
        <v>980</v>
      </c>
      <c r="M2263" s="82" t="str">
        <f t="shared" si="179"/>
        <v>DI</v>
      </c>
      <c r="N2263" s="82" t="s">
        <v>971</v>
      </c>
      <c r="P2263" s="75">
        <f>VLOOKUP(F2263,[1]!REGTEaflewerdatum,4,0)</f>
        <v>0</v>
      </c>
      <c r="Q2263" s="91">
        <f t="shared" si="176"/>
        <v>41768</v>
      </c>
      <c r="R2263" s="92" t="s">
        <v>329</v>
      </c>
      <c r="S2263" s="93">
        <f>G2263</f>
        <v>41768</v>
      </c>
      <c r="T2263" s="94">
        <f t="shared" si="177"/>
        <v>41769</v>
      </c>
      <c r="U2263" s="80">
        <f t="shared" si="178"/>
        <v>1</v>
      </c>
      <c r="W2263" s="95">
        <f t="shared" si="180"/>
        <v>1</v>
      </c>
    </row>
    <row r="2264" spans="1:23" x14ac:dyDescent="0.5">
      <c r="A2264" s="105">
        <v>11945709</v>
      </c>
      <c r="B2264" s="63">
        <v>41775</v>
      </c>
      <c r="C2264" s="60" t="s">
        <v>10</v>
      </c>
      <c r="D2264" s="61">
        <v>18429</v>
      </c>
      <c r="E2264" s="139">
        <v>13953</v>
      </c>
      <c r="F2264" s="61">
        <v>3949</v>
      </c>
      <c r="G2264" s="63">
        <v>41769</v>
      </c>
      <c r="H2264" s="63">
        <v>41768</v>
      </c>
      <c r="I2264" s="60" t="s">
        <v>1113</v>
      </c>
      <c r="J2264" s="62">
        <v>5264.85</v>
      </c>
      <c r="K2264" s="62">
        <v>319.32</v>
      </c>
      <c r="L2264" s="64">
        <v>5584.17</v>
      </c>
      <c r="M2264" s="82" t="str">
        <f t="shared" si="179"/>
        <v>DS</v>
      </c>
      <c r="N2264" s="82" t="s">
        <v>971</v>
      </c>
      <c r="P2264" s="75">
        <f>VLOOKUP(F2264,[1]!REGTEaflewerdatum,4,0)</f>
        <v>0</v>
      </c>
      <c r="Q2264" s="91">
        <f t="shared" si="176"/>
        <v>41769</v>
      </c>
      <c r="T2264" s="94">
        <f t="shared" si="177"/>
        <v>41799</v>
      </c>
      <c r="U2264" s="80">
        <f t="shared" si="178"/>
        <v>30</v>
      </c>
      <c r="W2264" s="95">
        <f t="shared" si="180"/>
        <v>41805</v>
      </c>
    </row>
    <row r="2265" spans="1:23" x14ac:dyDescent="0.5">
      <c r="A2265" s="105">
        <v>396228</v>
      </c>
      <c r="B2265" s="63">
        <v>41782</v>
      </c>
      <c r="C2265" s="60" t="s">
        <v>10</v>
      </c>
      <c r="D2265" s="61">
        <v>18431</v>
      </c>
      <c r="E2265" s="139">
        <v>13979</v>
      </c>
      <c r="F2265" s="61">
        <v>3704</v>
      </c>
      <c r="G2265" s="63">
        <v>41769</v>
      </c>
      <c r="H2265" s="63">
        <v>41769</v>
      </c>
      <c r="I2265" s="60" t="s">
        <v>1114</v>
      </c>
      <c r="J2265" s="62">
        <v>276.83999999999997</v>
      </c>
      <c r="K2265" s="62">
        <v>19.5</v>
      </c>
      <c r="L2265" s="64">
        <v>296.33999999999997</v>
      </c>
      <c r="M2265" s="82" t="str">
        <f t="shared" si="179"/>
        <v>DS</v>
      </c>
      <c r="N2265" s="82" t="s">
        <v>971</v>
      </c>
      <c r="P2265" s="75">
        <f>VLOOKUP(F2265,[1]!REGTEaflewerdatum,4,0)</f>
        <v>0</v>
      </c>
      <c r="Q2265" s="91">
        <f t="shared" si="176"/>
        <v>41769</v>
      </c>
      <c r="T2265" s="94">
        <f t="shared" si="177"/>
        <v>41799</v>
      </c>
      <c r="U2265" s="80">
        <f t="shared" si="178"/>
        <v>30</v>
      </c>
      <c r="W2265" s="95">
        <f t="shared" si="180"/>
        <v>41812</v>
      </c>
    </row>
    <row r="2266" spans="1:23" x14ac:dyDescent="0.5">
      <c r="A2266" s="105">
        <v>75227</v>
      </c>
      <c r="B2266" s="63">
        <v>41775</v>
      </c>
      <c r="C2266" s="60" t="s">
        <v>10</v>
      </c>
      <c r="D2266" s="61">
        <v>18432</v>
      </c>
      <c r="E2266" s="139"/>
      <c r="F2266" s="61">
        <v>3706</v>
      </c>
      <c r="G2266" s="63">
        <v>41769</v>
      </c>
      <c r="H2266" s="63">
        <v>41769</v>
      </c>
      <c r="I2266" s="60" t="s">
        <v>1116</v>
      </c>
      <c r="J2266" s="62">
        <v>364.8</v>
      </c>
      <c r="K2266" s="62">
        <v>12.77</v>
      </c>
      <c r="L2266" s="64">
        <v>377.57</v>
      </c>
      <c r="M2266" s="82" t="str">
        <f t="shared" si="179"/>
        <v>DS</v>
      </c>
      <c r="N2266" s="82" t="s">
        <v>971</v>
      </c>
      <c r="P2266" s="75">
        <f>VLOOKUP(F2266,[1]!REGTEaflewerdatum,4,0)</f>
        <v>0</v>
      </c>
      <c r="Q2266" s="91">
        <f t="shared" si="176"/>
        <v>41769</v>
      </c>
      <c r="T2266" s="94">
        <f t="shared" si="177"/>
        <v>41799</v>
      </c>
      <c r="U2266" s="80">
        <f t="shared" si="178"/>
        <v>30</v>
      </c>
      <c r="W2266" s="95">
        <f t="shared" si="180"/>
        <v>41805</v>
      </c>
    </row>
    <row r="2267" spans="1:23" x14ac:dyDescent="0.5">
      <c r="A2267" s="105">
        <v>8170553350</v>
      </c>
      <c r="B2267" s="63">
        <v>41775</v>
      </c>
      <c r="C2267" s="60" t="s">
        <v>10</v>
      </c>
      <c r="D2267" s="61">
        <v>18430</v>
      </c>
      <c r="E2267" s="139">
        <v>13952</v>
      </c>
      <c r="F2267" s="61">
        <v>3950</v>
      </c>
      <c r="G2267" s="63">
        <v>41769</v>
      </c>
      <c r="H2267" s="63">
        <v>41768</v>
      </c>
      <c r="I2267" s="60" t="s">
        <v>26</v>
      </c>
      <c r="J2267" s="62">
        <v>4012.76</v>
      </c>
      <c r="K2267" s="62">
        <v>411.73</v>
      </c>
      <c r="L2267" s="64">
        <v>4424.49</v>
      </c>
      <c r="M2267" s="82" t="str">
        <f t="shared" si="179"/>
        <v>DS</v>
      </c>
      <c r="N2267" s="82" t="s">
        <v>971</v>
      </c>
      <c r="P2267" s="75">
        <f>VLOOKUP(F2267,[1]!REGTEaflewerdatum,4,0)</f>
        <v>0</v>
      </c>
      <c r="Q2267" s="91">
        <f t="shared" si="176"/>
        <v>41769</v>
      </c>
      <c r="T2267" s="94">
        <f t="shared" si="177"/>
        <v>41799</v>
      </c>
      <c r="U2267" s="80">
        <f t="shared" si="178"/>
        <v>30</v>
      </c>
      <c r="W2267" s="95">
        <f t="shared" si="180"/>
        <v>41805</v>
      </c>
    </row>
    <row r="2268" spans="1:23" x14ac:dyDescent="0.5">
      <c r="A2268" s="105" t="s">
        <v>580</v>
      </c>
      <c r="B2268" s="63">
        <v>41775</v>
      </c>
      <c r="C2268" s="60" t="s">
        <v>10</v>
      </c>
      <c r="D2268" s="61">
        <v>18473</v>
      </c>
      <c r="E2268" s="139">
        <v>14033</v>
      </c>
      <c r="F2268" s="61">
        <v>3975</v>
      </c>
      <c r="G2268" s="63">
        <v>41771</v>
      </c>
      <c r="H2268" s="63">
        <v>41771</v>
      </c>
      <c r="I2268" s="60" t="s">
        <v>1109</v>
      </c>
      <c r="J2268" s="62">
        <v>275.16000000000003</v>
      </c>
      <c r="K2268" s="62">
        <v>19.5</v>
      </c>
      <c r="L2268" s="64">
        <v>294.66000000000003</v>
      </c>
      <c r="M2268" s="82" t="str">
        <f t="shared" si="179"/>
        <v>DS</v>
      </c>
      <c r="N2268" s="82" t="s">
        <v>971</v>
      </c>
      <c r="P2268" s="75">
        <f>VLOOKUP(F2268,[1]!REGTEaflewerdatum,4,0)</f>
        <v>0</v>
      </c>
      <c r="Q2268" s="91">
        <f t="shared" si="176"/>
        <v>41771</v>
      </c>
      <c r="T2268" s="94">
        <f t="shared" si="177"/>
        <v>41801</v>
      </c>
      <c r="U2268" s="80">
        <f t="shared" si="178"/>
        <v>30</v>
      </c>
      <c r="W2268" s="95">
        <f t="shared" si="180"/>
        <v>41805</v>
      </c>
    </row>
    <row r="2269" spans="1:23" x14ac:dyDescent="0.5">
      <c r="A2269" s="105">
        <v>154040</v>
      </c>
      <c r="B2269" s="63">
        <v>41775</v>
      </c>
      <c r="C2269" s="60" t="s">
        <v>10</v>
      </c>
      <c r="D2269" s="61">
        <v>18479</v>
      </c>
      <c r="E2269" s="139">
        <v>14028</v>
      </c>
      <c r="F2269" s="61">
        <v>3885</v>
      </c>
      <c r="G2269" s="63">
        <v>41771</v>
      </c>
      <c r="H2269" s="63">
        <v>41774</v>
      </c>
      <c r="I2269" s="60" t="s">
        <v>1104</v>
      </c>
      <c r="J2269" s="62">
        <v>7367.85</v>
      </c>
      <c r="K2269" s="62">
        <v>1031.52</v>
      </c>
      <c r="L2269" s="64">
        <v>8399.3700000000008</v>
      </c>
      <c r="M2269" s="82" t="str">
        <f t="shared" si="179"/>
        <v>DS</v>
      </c>
      <c r="N2269" s="82" t="s">
        <v>971</v>
      </c>
      <c r="P2269" s="75">
        <f>VLOOKUP(F2269,[1]!REGTEaflewerdatum,4,0)</f>
        <v>0</v>
      </c>
      <c r="Q2269" s="91">
        <f t="shared" si="176"/>
        <v>41771</v>
      </c>
      <c r="T2269" s="94">
        <f t="shared" si="177"/>
        <v>41801</v>
      </c>
      <c r="U2269" s="80">
        <f t="shared" si="178"/>
        <v>30</v>
      </c>
      <c r="W2269" s="95">
        <f t="shared" si="180"/>
        <v>41805</v>
      </c>
    </row>
    <row r="2270" spans="1:23" x14ac:dyDescent="0.5">
      <c r="A2270" s="105">
        <v>191291</v>
      </c>
      <c r="B2270" s="63">
        <v>41775</v>
      </c>
      <c r="C2270" s="60" t="s">
        <v>10</v>
      </c>
      <c r="D2270" s="61">
        <v>18456</v>
      </c>
      <c r="E2270" s="139">
        <v>13985</v>
      </c>
      <c r="F2270" s="61">
        <v>3955</v>
      </c>
      <c r="G2270" s="63">
        <v>41771</v>
      </c>
      <c r="H2270" s="63">
        <v>41771</v>
      </c>
      <c r="I2270" s="60" t="s">
        <v>1229</v>
      </c>
      <c r="J2270" s="62">
        <v>7395.76</v>
      </c>
      <c r="K2270" s="62">
        <v>1035.4000000000001</v>
      </c>
      <c r="L2270" s="64">
        <v>8431.16</v>
      </c>
      <c r="M2270" s="82" t="str">
        <f t="shared" si="179"/>
        <v>DS</v>
      </c>
      <c r="N2270" s="82" t="s">
        <v>971</v>
      </c>
      <c r="P2270" s="75">
        <f>VLOOKUP(F2270,[1]!REGTEaflewerdatum,4,0)</f>
        <v>0</v>
      </c>
      <c r="Q2270" s="91">
        <f t="shared" si="176"/>
        <v>41771</v>
      </c>
      <c r="T2270" s="94">
        <f t="shared" si="177"/>
        <v>41801</v>
      </c>
      <c r="U2270" s="80">
        <f t="shared" si="178"/>
        <v>30</v>
      </c>
      <c r="W2270" s="95">
        <f t="shared" si="180"/>
        <v>41805</v>
      </c>
    </row>
    <row r="2271" spans="1:23" x14ac:dyDescent="0.5">
      <c r="A2271" s="105">
        <v>397835</v>
      </c>
      <c r="B2271" s="63">
        <v>41782</v>
      </c>
      <c r="C2271" s="60" t="s">
        <v>10</v>
      </c>
      <c r="D2271" s="61">
        <v>18483</v>
      </c>
      <c r="E2271" s="139">
        <v>14044</v>
      </c>
      <c r="F2271" s="61">
        <v>3976</v>
      </c>
      <c r="G2271" s="63">
        <v>41771</v>
      </c>
      <c r="H2271" s="63">
        <v>41774</v>
      </c>
      <c r="I2271" s="60" t="s">
        <v>1114</v>
      </c>
      <c r="J2271" s="62">
        <v>276.83999999999997</v>
      </c>
      <c r="K2271" s="62">
        <v>19.5</v>
      </c>
      <c r="L2271" s="64">
        <v>296.33999999999997</v>
      </c>
      <c r="M2271" s="82" t="str">
        <f t="shared" si="179"/>
        <v>DS</v>
      </c>
      <c r="N2271" s="82" t="s">
        <v>971</v>
      </c>
      <c r="P2271" s="75">
        <f>VLOOKUP(F2271,[1]!REGTEaflewerdatum,4,0)</f>
        <v>0</v>
      </c>
      <c r="Q2271" s="91">
        <f t="shared" si="176"/>
        <v>41771</v>
      </c>
      <c r="T2271" s="94">
        <f t="shared" si="177"/>
        <v>41801</v>
      </c>
      <c r="U2271" s="80">
        <f t="shared" si="178"/>
        <v>30</v>
      </c>
      <c r="W2271" s="95">
        <f t="shared" si="180"/>
        <v>41812</v>
      </c>
    </row>
    <row r="2272" spans="1:23" x14ac:dyDescent="0.5">
      <c r="A2272" s="105">
        <v>75347</v>
      </c>
      <c r="B2272" s="63">
        <v>41775</v>
      </c>
      <c r="C2272" s="60" t="s">
        <v>10</v>
      </c>
      <c r="D2272" s="61">
        <v>18481</v>
      </c>
      <c r="E2272" s="139"/>
      <c r="F2272" s="61">
        <v>3977</v>
      </c>
      <c r="G2272" s="63">
        <v>41771</v>
      </c>
      <c r="H2272" s="63">
        <v>41774</v>
      </c>
      <c r="I2272" s="60" t="s">
        <v>1116</v>
      </c>
      <c r="J2272" s="62">
        <v>456</v>
      </c>
      <c r="K2272" s="62">
        <v>12.77</v>
      </c>
      <c r="L2272" s="64">
        <v>468.77</v>
      </c>
      <c r="M2272" s="82" t="str">
        <f t="shared" si="179"/>
        <v>DS</v>
      </c>
      <c r="N2272" s="82" t="s">
        <v>971</v>
      </c>
      <c r="P2272" s="75">
        <f>VLOOKUP(F2272,[1]!REGTEaflewerdatum,4,0)</f>
        <v>0</v>
      </c>
      <c r="Q2272" s="91">
        <f t="shared" si="176"/>
        <v>41771</v>
      </c>
      <c r="T2272" s="94">
        <f t="shared" si="177"/>
        <v>41801</v>
      </c>
      <c r="U2272" s="80">
        <f t="shared" si="178"/>
        <v>30</v>
      </c>
      <c r="W2272" s="95">
        <f t="shared" si="180"/>
        <v>41805</v>
      </c>
    </row>
    <row r="2273" spans="1:23" hidden="1" x14ac:dyDescent="0.5">
      <c r="A2273" s="105">
        <v>821424</v>
      </c>
      <c r="B2273" s="63">
        <v>41775</v>
      </c>
      <c r="C2273" s="60" t="s">
        <v>10</v>
      </c>
      <c r="D2273" s="61">
        <v>18459</v>
      </c>
      <c r="E2273" s="139">
        <v>14014</v>
      </c>
      <c r="F2273" s="61">
        <v>3784</v>
      </c>
      <c r="G2273" s="63">
        <v>41771</v>
      </c>
      <c r="H2273" s="63">
        <v>41770</v>
      </c>
      <c r="I2273" s="60" t="s">
        <v>1075</v>
      </c>
      <c r="J2273" s="62">
        <v>185.52</v>
      </c>
      <c r="K2273" s="62">
        <v>25.97</v>
      </c>
      <c r="L2273" s="64">
        <v>211.49</v>
      </c>
      <c r="M2273" s="82" t="str">
        <f t="shared" si="179"/>
        <v>DC</v>
      </c>
      <c r="N2273" s="82" t="s">
        <v>971</v>
      </c>
      <c r="P2273" s="75">
        <f>VLOOKUP(F2273,[1]!REGTEaflewerdatum,4,0)</f>
        <v>0</v>
      </c>
      <c r="Q2273" s="91">
        <f t="shared" si="176"/>
        <v>41771</v>
      </c>
      <c r="T2273" s="94">
        <f t="shared" si="177"/>
        <v>41790</v>
      </c>
      <c r="U2273" s="80">
        <f t="shared" si="178"/>
        <v>19</v>
      </c>
      <c r="W2273" s="95">
        <f t="shared" si="180"/>
        <v>41794</v>
      </c>
    </row>
    <row r="2274" spans="1:23" hidden="1" x14ac:dyDescent="0.5">
      <c r="A2274" s="105">
        <v>821424</v>
      </c>
      <c r="B2274" s="63"/>
      <c r="C2274" s="60" t="s">
        <v>15</v>
      </c>
      <c r="D2274" s="61">
        <v>18472</v>
      </c>
      <c r="E2274" s="139">
        <v>14025</v>
      </c>
      <c r="F2274" s="61">
        <v>3784</v>
      </c>
      <c r="G2274" s="63">
        <v>41771</v>
      </c>
      <c r="H2274" s="63">
        <v>41770</v>
      </c>
      <c r="I2274" s="60" t="s">
        <v>1075</v>
      </c>
      <c r="J2274" s="62">
        <v>-12.02</v>
      </c>
      <c r="K2274" s="62">
        <v>-1.68</v>
      </c>
      <c r="L2274" s="64">
        <v>-13.7</v>
      </c>
      <c r="M2274" s="82" t="str">
        <f t="shared" si="179"/>
        <v>DC</v>
      </c>
      <c r="P2274" s="75">
        <f>VLOOKUP(F2274,[1]!REGTEaflewerdatum,4,0)</f>
        <v>0</v>
      </c>
      <c r="Q2274" s="91">
        <f t="shared" si="176"/>
        <v>41771</v>
      </c>
      <c r="T2274" s="94">
        <f t="shared" si="177"/>
        <v>41790</v>
      </c>
      <c r="U2274" s="80">
        <f t="shared" si="178"/>
        <v>19</v>
      </c>
      <c r="W2274" s="95">
        <f t="shared" si="180"/>
        <v>19</v>
      </c>
    </row>
    <row r="2275" spans="1:23" hidden="1" x14ac:dyDescent="0.5">
      <c r="A2275" s="105">
        <v>821425</v>
      </c>
      <c r="B2275" s="63">
        <v>41775</v>
      </c>
      <c r="C2275" s="60" t="s">
        <v>10</v>
      </c>
      <c r="D2275" s="61">
        <v>18460</v>
      </c>
      <c r="E2275" s="139">
        <v>14015</v>
      </c>
      <c r="F2275" s="61">
        <v>3785</v>
      </c>
      <c r="G2275" s="63">
        <v>41771</v>
      </c>
      <c r="H2275" s="63">
        <v>41770</v>
      </c>
      <c r="I2275" s="60" t="s">
        <v>1075</v>
      </c>
      <c r="J2275" s="62">
        <v>42933.77</v>
      </c>
      <c r="K2275" s="62">
        <v>5392.23</v>
      </c>
      <c r="L2275" s="64">
        <v>48326</v>
      </c>
      <c r="M2275" s="82" t="str">
        <f t="shared" si="179"/>
        <v>DC</v>
      </c>
      <c r="N2275" s="82" t="s">
        <v>971</v>
      </c>
      <c r="P2275" s="75">
        <f>VLOOKUP(F2275,[1]!REGTEaflewerdatum,4,0)</f>
        <v>0</v>
      </c>
      <c r="Q2275" s="91">
        <f t="shared" si="176"/>
        <v>41771</v>
      </c>
      <c r="T2275" s="94">
        <f t="shared" si="177"/>
        <v>41790</v>
      </c>
      <c r="U2275" s="80">
        <f t="shared" si="178"/>
        <v>19</v>
      </c>
      <c r="W2275" s="95">
        <f t="shared" si="180"/>
        <v>41794</v>
      </c>
    </row>
    <row r="2276" spans="1:23" hidden="1" x14ac:dyDescent="0.5">
      <c r="A2276" s="105">
        <v>821426</v>
      </c>
      <c r="B2276" s="63">
        <v>41775</v>
      </c>
      <c r="C2276" s="60" t="s">
        <v>10</v>
      </c>
      <c r="D2276" s="61">
        <v>18461</v>
      </c>
      <c r="E2276" s="139">
        <v>14016</v>
      </c>
      <c r="F2276" s="61">
        <v>3787</v>
      </c>
      <c r="G2276" s="63">
        <v>41771</v>
      </c>
      <c r="H2276" s="63">
        <v>41770</v>
      </c>
      <c r="I2276" s="60" t="s">
        <v>1075</v>
      </c>
      <c r="J2276" s="62">
        <v>266.64</v>
      </c>
      <c r="K2276" s="62">
        <v>37.33</v>
      </c>
      <c r="L2276" s="64">
        <v>303.97000000000003</v>
      </c>
      <c r="M2276" s="82" t="str">
        <f t="shared" si="179"/>
        <v>DC</v>
      </c>
      <c r="N2276" s="82" t="s">
        <v>971</v>
      </c>
      <c r="P2276" s="75">
        <f>VLOOKUP(F2276,[1]!REGTEaflewerdatum,4,0)</f>
        <v>0</v>
      </c>
      <c r="Q2276" s="91">
        <f t="shared" si="176"/>
        <v>41771</v>
      </c>
      <c r="T2276" s="94">
        <f t="shared" si="177"/>
        <v>41790</v>
      </c>
      <c r="U2276" s="80">
        <f t="shared" si="178"/>
        <v>19</v>
      </c>
      <c r="W2276" s="95">
        <f t="shared" si="180"/>
        <v>41794</v>
      </c>
    </row>
    <row r="2277" spans="1:23" hidden="1" x14ac:dyDescent="0.5">
      <c r="A2277" s="105">
        <v>821427</v>
      </c>
      <c r="B2277" s="63">
        <v>41775</v>
      </c>
      <c r="C2277" s="60" t="s">
        <v>10</v>
      </c>
      <c r="D2277" s="61">
        <v>18462</v>
      </c>
      <c r="E2277" s="139">
        <v>13450</v>
      </c>
      <c r="F2277" s="61">
        <v>3788</v>
      </c>
      <c r="G2277" s="63">
        <v>41771</v>
      </c>
      <c r="H2277" s="63">
        <v>41770</v>
      </c>
      <c r="I2277" s="60" t="s">
        <v>1075</v>
      </c>
      <c r="J2277" s="62">
        <v>394.52</v>
      </c>
      <c r="K2277" s="62">
        <v>55.23</v>
      </c>
      <c r="L2277" s="64">
        <v>449.75</v>
      </c>
      <c r="M2277" s="82" t="str">
        <f t="shared" si="179"/>
        <v>DC</v>
      </c>
      <c r="N2277" s="82" t="s">
        <v>971</v>
      </c>
      <c r="P2277" s="75">
        <f>VLOOKUP(F2277,[1]!REGTEaflewerdatum,4,0)</f>
        <v>0</v>
      </c>
      <c r="Q2277" s="91">
        <f t="shared" si="176"/>
        <v>41771</v>
      </c>
      <c r="T2277" s="94">
        <f t="shared" si="177"/>
        <v>41790</v>
      </c>
      <c r="U2277" s="80">
        <f t="shared" si="178"/>
        <v>19</v>
      </c>
      <c r="W2277" s="95">
        <f t="shared" si="180"/>
        <v>41794</v>
      </c>
    </row>
    <row r="2278" spans="1:23" hidden="1" x14ac:dyDescent="0.5">
      <c r="A2278" s="105">
        <v>821428</v>
      </c>
      <c r="B2278" s="63">
        <v>41775</v>
      </c>
      <c r="C2278" s="60" t="s">
        <v>10</v>
      </c>
      <c r="D2278" s="61">
        <v>18463</v>
      </c>
      <c r="E2278" s="139">
        <v>14017</v>
      </c>
      <c r="F2278" s="61">
        <v>3840</v>
      </c>
      <c r="G2278" s="63">
        <v>41771</v>
      </c>
      <c r="H2278" s="63">
        <v>41770</v>
      </c>
      <c r="I2278" s="60" t="s">
        <v>1075</v>
      </c>
      <c r="J2278" s="62">
        <v>95135.62</v>
      </c>
      <c r="K2278" s="62">
        <v>6958.85</v>
      </c>
      <c r="L2278" s="64">
        <v>102094.47</v>
      </c>
      <c r="M2278" s="82" t="str">
        <f t="shared" si="179"/>
        <v>DC</v>
      </c>
      <c r="N2278" s="82" t="s">
        <v>971</v>
      </c>
      <c r="P2278" s="75">
        <f>VLOOKUP(F2278,[1]!REGTEaflewerdatum,4,0)</f>
        <v>0</v>
      </c>
      <c r="Q2278" s="91">
        <f t="shared" si="176"/>
        <v>41771</v>
      </c>
      <c r="T2278" s="94">
        <f t="shared" si="177"/>
        <v>41790</v>
      </c>
      <c r="U2278" s="80">
        <f t="shared" si="178"/>
        <v>19</v>
      </c>
      <c r="W2278" s="95">
        <f t="shared" si="180"/>
        <v>41794</v>
      </c>
    </row>
    <row r="2279" spans="1:23" hidden="1" x14ac:dyDescent="0.5">
      <c r="A2279" s="105">
        <v>821428</v>
      </c>
      <c r="B2279" s="63"/>
      <c r="C2279" s="60" t="s">
        <v>15</v>
      </c>
      <c r="D2279" s="61">
        <v>18477</v>
      </c>
      <c r="E2279" s="139">
        <v>14041</v>
      </c>
      <c r="F2279" s="61">
        <v>3840</v>
      </c>
      <c r="G2279" s="63">
        <v>41771</v>
      </c>
      <c r="H2279" s="63">
        <v>41770</v>
      </c>
      <c r="I2279" s="60" t="s">
        <v>1075</v>
      </c>
      <c r="J2279" s="62">
        <v>-25.63</v>
      </c>
      <c r="K2279" s="62">
        <v>-3.59</v>
      </c>
      <c r="L2279" s="64">
        <v>-29.22</v>
      </c>
      <c r="M2279" s="82" t="str">
        <f t="shared" si="179"/>
        <v>DC</v>
      </c>
      <c r="P2279" s="75">
        <f>VLOOKUP(F2279,[1]!REGTEaflewerdatum,4,0)</f>
        <v>0</v>
      </c>
      <c r="Q2279" s="91">
        <f t="shared" si="176"/>
        <v>41771</v>
      </c>
      <c r="T2279" s="94">
        <f t="shared" si="177"/>
        <v>41790</v>
      </c>
      <c r="U2279" s="80">
        <f t="shared" si="178"/>
        <v>19</v>
      </c>
      <c r="W2279" s="95">
        <f t="shared" si="180"/>
        <v>19</v>
      </c>
    </row>
    <row r="2280" spans="1:23" hidden="1" x14ac:dyDescent="0.5">
      <c r="A2280" s="105">
        <v>821429</v>
      </c>
      <c r="B2280" s="63">
        <v>41775</v>
      </c>
      <c r="C2280" s="60" t="s">
        <v>10</v>
      </c>
      <c r="D2280" s="61">
        <v>18464</v>
      </c>
      <c r="E2280" s="139">
        <v>13934</v>
      </c>
      <c r="F2280" s="61">
        <v>3938</v>
      </c>
      <c r="G2280" s="63">
        <v>41771</v>
      </c>
      <c r="H2280" s="63">
        <v>41770</v>
      </c>
      <c r="I2280" s="60" t="s">
        <v>1075</v>
      </c>
      <c r="J2280" s="62">
        <v>7463.47</v>
      </c>
      <c r="K2280" s="62">
        <v>1044.8900000000001</v>
      </c>
      <c r="L2280" s="64">
        <v>8508.36</v>
      </c>
      <c r="M2280" s="82" t="str">
        <f t="shared" si="179"/>
        <v>DC</v>
      </c>
      <c r="N2280" s="82" t="s">
        <v>971</v>
      </c>
      <c r="P2280" s="75">
        <f>VLOOKUP(F2280,[1]!REGTEaflewerdatum,4,0)</f>
        <v>0</v>
      </c>
      <c r="Q2280" s="91">
        <f t="shared" si="176"/>
        <v>41771</v>
      </c>
      <c r="T2280" s="94">
        <f t="shared" si="177"/>
        <v>41790</v>
      </c>
      <c r="U2280" s="80">
        <f t="shared" si="178"/>
        <v>19</v>
      </c>
      <c r="W2280" s="95">
        <f t="shared" si="180"/>
        <v>41794</v>
      </c>
    </row>
    <row r="2281" spans="1:23" hidden="1" x14ac:dyDescent="0.5">
      <c r="A2281" s="105">
        <v>821430</v>
      </c>
      <c r="B2281" s="63">
        <v>41775</v>
      </c>
      <c r="C2281" s="60" t="s">
        <v>10</v>
      </c>
      <c r="D2281" s="61">
        <v>18465</v>
      </c>
      <c r="E2281" s="139">
        <v>13937</v>
      </c>
      <c r="F2281" s="61">
        <v>3943</v>
      </c>
      <c r="G2281" s="63">
        <v>41771</v>
      </c>
      <c r="H2281" s="63">
        <v>41770</v>
      </c>
      <c r="I2281" s="60" t="s">
        <v>1075</v>
      </c>
      <c r="J2281" s="62">
        <v>113607.67</v>
      </c>
      <c r="K2281" s="62">
        <v>11268.9</v>
      </c>
      <c r="L2281" s="64">
        <v>124876.57</v>
      </c>
      <c r="M2281" s="82" t="str">
        <f t="shared" si="179"/>
        <v>DC</v>
      </c>
      <c r="N2281" s="82" t="s">
        <v>971</v>
      </c>
      <c r="P2281" s="75">
        <f>VLOOKUP(F2281,[1]!REGTEaflewerdatum,4,0)</f>
        <v>0</v>
      </c>
      <c r="Q2281" s="91">
        <f t="shared" si="176"/>
        <v>41771</v>
      </c>
      <c r="T2281" s="94">
        <f t="shared" si="177"/>
        <v>41790</v>
      </c>
      <c r="U2281" s="80">
        <f t="shared" si="178"/>
        <v>19</v>
      </c>
      <c r="W2281" s="95">
        <f t="shared" si="180"/>
        <v>41794</v>
      </c>
    </row>
    <row r="2282" spans="1:23" hidden="1" x14ac:dyDescent="0.5">
      <c r="A2282" s="105">
        <v>821430</v>
      </c>
      <c r="B2282" s="63"/>
      <c r="C2282" s="60" t="s">
        <v>15</v>
      </c>
      <c r="D2282" s="61">
        <v>18476</v>
      </c>
      <c r="E2282" s="139">
        <v>14039</v>
      </c>
      <c r="F2282" s="61">
        <v>3943</v>
      </c>
      <c r="G2282" s="63">
        <v>41771</v>
      </c>
      <c r="H2282" s="63">
        <v>41770</v>
      </c>
      <c r="I2282" s="60" t="s">
        <v>1075</v>
      </c>
      <c r="J2282" s="62">
        <v>-2885.96</v>
      </c>
      <c r="K2282" s="62">
        <v>-45.72</v>
      </c>
      <c r="L2282" s="64">
        <v>-2931.68</v>
      </c>
      <c r="M2282" s="82" t="str">
        <f t="shared" si="179"/>
        <v>DC</v>
      </c>
      <c r="P2282" s="75">
        <f>VLOOKUP(F2282,[1]!REGTEaflewerdatum,4,0)</f>
        <v>0</v>
      </c>
      <c r="Q2282" s="91">
        <f t="shared" si="176"/>
        <v>41771</v>
      </c>
      <c r="T2282" s="94">
        <f t="shared" si="177"/>
        <v>41790</v>
      </c>
      <c r="U2282" s="80">
        <f t="shared" si="178"/>
        <v>19</v>
      </c>
      <c r="W2282" s="95">
        <f t="shared" si="180"/>
        <v>19</v>
      </c>
    </row>
    <row r="2283" spans="1:23" hidden="1" x14ac:dyDescent="0.5">
      <c r="A2283" s="105">
        <v>821431</v>
      </c>
      <c r="B2283" s="63">
        <v>41775</v>
      </c>
      <c r="C2283" s="60" t="s">
        <v>10</v>
      </c>
      <c r="D2283" s="61">
        <v>18457</v>
      </c>
      <c r="E2283" s="139">
        <v>14012</v>
      </c>
      <c r="F2283" s="61">
        <v>3879</v>
      </c>
      <c r="G2283" s="63">
        <v>41771</v>
      </c>
      <c r="H2283" s="63">
        <v>41770</v>
      </c>
      <c r="I2283" s="60" t="s">
        <v>1075</v>
      </c>
      <c r="J2283" s="62">
        <v>7831.18</v>
      </c>
      <c r="K2283" s="62">
        <v>742.08</v>
      </c>
      <c r="L2283" s="64">
        <v>8573.26</v>
      </c>
      <c r="M2283" s="82" t="str">
        <f t="shared" si="179"/>
        <v>DC</v>
      </c>
      <c r="N2283" s="82" t="s">
        <v>971</v>
      </c>
      <c r="P2283" s="75">
        <f>VLOOKUP(F2283,[1]!REGTEaflewerdatum,4,0)</f>
        <v>0</v>
      </c>
      <c r="Q2283" s="91">
        <f t="shared" si="176"/>
        <v>41771</v>
      </c>
      <c r="T2283" s="94">
        <f t="shared" si="177"/>
        <v>41790</v>
      </c>
      <c r="U2283" s="80">
        <f t="shared" si="178"/>
        <v>19</v>
      </c>
      <c r="W2283" s="95">
        <f t="shared" si="180"/>
        <v>41794</v>
      </c>
    </row>
    <row r="2284" spans="1:23" hidden="1" x14ac:dyDescent="0.5">
      <c r="A2284" s="105">
        <v>821432</v>
      </c>
      <c r="B2284" s="63">
        <v>41775</v>
      </c>
      <c r="C2284" s="60" t="s">
        <v>10</v>
      </c>
      <c r="D2284" s="61">
        <v>18458</v>
      </c>
      <c r="E2284" s="139">
        <v>14013</v>
      </c>
      <c r="F2284" s="61">
        <v>3879</v>
      </c>
      <c r="G2284" s="63">
        <v>41771</v>
      </c>
      <c r="H2284" s="63">
        <v>41770</v>
      </c>
      <c r="I2284" s="60" t="s">
        <v>1075</v>
      </c>
      <c r="J2284" s="62">
        <v>832.2</v>
      </c>
      <c r="K2284" s="62">
        <v>116.51</v>
      </c>
      <c r="L2284" s="64">
        <v>948.71</v>
      </c>
      <c r="M2284" s="82" t="str">
        <f t="shared" si="179"/>
        <v>DC</v>
      </c>
      <c r="N2284" s="82" t="s">
        <v>971</v>
      </c>
      <c r="P2284" s="75">
        <f>VLOOKUP(F2284,[1]!REGTEaflewerdatum,4,0)</f>
        <v>0</v>
      </c>
      <c r="Q2284" s="91">
        <f t="shared" si="176"/>
        <v>41771</v>
      </c>
      <c r="T2284" s="94">
        <f t="shared" si="177"/>
        <v>41790</v>
      </c>
      <c r="U2284" s="80">
        <f t="shared" si="178"/>
        <v>19</v>
      </c>
      <c r="W2284" s="95">
        <f t="shared" si="180"/>
        <v>41794</v>
      </c>
    </row>
    <row r="2285" spans="1:23" hidden="1" x14ac:dyDescent="0.5">
      <c r="A2285" s="105">
        <v>821835</v>
      </c>
      <c r="B2285" s="63">
        <v>41775</v>
      </c>
      <c r="C2285" s="60" t="s">
        <v>10</v>
      </c>
      <c r="D2285" s="61">
        <v>18438</v>
      </c>
      <c r="E2285" s="139">
        <v>13989</v>
      </c>
      <c r="F2285" s="61">
        <v>3784</v>
      </c>
      <c r="G2285" s="63">
        <v>41771</v>
      </c>
      <c r="H2285" s="63">
        <v>41770</v>
      </c>
      <c r="I2285" s="60" t="s">
        <v>1075</v>
      </c>
      <c r="J2285" s="62">
        <v>929.08</v>
      </c>
      <c r="K2285" s="62">
        <v>92.99</v>
      </c>
      <c r="L2285" s="64">
        <v>1022.07</v>
      </c>
      <c r="M2285" s="82" t="str">
        <f t="shared" si="179"/>
        <v>DC</v>
      </c>
      <c r="N2285" s="82" t="s">
        <v>971</v>
      </c>
      <c r="P2285" s="75">
        <f>VLOOKUP(F2285,[1]!REGTEaflewerdatum,4,0)</f>
        <v>0</v>
      </c>
      <c r="Q2285" s="91">
        <f t="shared" si="176"/>
        <v>41771</v>
      </c>
      <c r="T2285" s="94">
        <f t="shared" si="177"/>
        <v>41790</v>
      </c>
      <c r="U2285" s="80">
        <f t="shared" si="178"/>
        <v>19</v>
      </c>
      <c r="W2285" s="95">
        <f t="shared" si="180"/>
        <v>41794</v>
      </c>
    </row>
    <row r="2286" spans="1:23" hidden="1" x14ac:dyDescent="0.5">
      <c r="A2286" s="105">
        <v>821836</v>
      </c>
      <c r="B2286" s="63">
        <v>41775</v>
      </c>
      <c r="C2286" s="60" t="s">
        <v>10</v>
      </c>
      <c r="D2286" s="61">
        <v>18439</v>
      </c>
      <c r="E2286" s="139">
        <v>13990</v>
      </c>
      <c r="F2286" s="61">
        <v>3783</v>
      </c>
      <c r="G2286" s="63">
        <v>41771</v>
      </c>
      <c r="H2286" s="63">
        <v>41770</v>
      </c>
      <c r="I2286" s="60" t="s">
        <v>1075</v>
      </c>
      <c r="J2286" s="62">
        <v>664.2</v>
      </c>
      <c r="K2286" s="62">
        <v>92.99</v>
      </c>
      <c r="L2286" s="64">
        <v>757.19</v>
      </c>
      <c r="M2286" s="82" t="str">
        <f t="shared" si="179"/>
        <v>DC</v>
      </c>
      <c r="N2286" s="82" t="s">
        <v>971</v>
      </c>
      <c r="P2286" s="75">
        <f>VLOOKUP(F2286,[1]!REGTEaflewerdatum,4,0)</f>
        <v>0</v>
      </c>
      <c r="Q2286" s="91">
        <f t="shared" si="176"/>
        <v>41771</v>
      </c>
      <c r="T2286" s="94">
        <f t="shared" si="177"/>
        <v>41790</v>
      </c>
      <c r="U2286" s="80">
        <f t="shared" si="178"/>
        <v>19</v>
      </c>
      <c r="W2286" s="95">
        <f t="shared" si="180"/>
        <v>41794</v>
      </c>
    </row>
    <row r="2287" spans="1:23" hidden="1" x14ac:dyDescent="0.5">
      <c r="A2287" s="105">
        <v>821837</v>
      </c>
      <c r="B2287" s="63">
        <v>41775</v>
      </c>
      <c r="C2287" s="60" t="s">
        <v>10</v>
      </c>
      <c r="D2287" s="61">
        <v>18440</v>
      </c>
      <c r="E2287" s="139">
        <v>13441</v>
      </c>
      <c r="F2287" s="61">
        <v>3785</v>
      </c>
      <c r="G2287" s="63">
        <v>41771</v>
      </c>
      <c r="H2287" s="63">
        <v>41770</v>
      </c>
      <c r="I2287" s="60" t="s">
        <v>1075</v>
      </c>
      <c r="J2287" s="62">
        <v>13186.14</v>
      </c>
      <c r="K2287" s="62">
        <v>1364.95</v>
      </c>
      <c r="L2287" s="64">
        <v>14551.09</v>
      </c>
      <c r="M2287" s="82" t="str">
        <f t="shared" si="179"/>
        <v>DC</v>
      </c>
      <c r="N2287" s="82" t="s">
        <v>971</v>
      </c>
      <c r="P2287" s="75">
        <f>VLOOKUP(F2287,[1]!REGTEaflewerdatum,4,0)</f>
        <v>0</v>
      </c>
      <c r="Q2287" s="91">
        <f t="shared" si="176"/>
        <v>41771</v>
      </c>
      <c r="T2287" s="94">
        <f t="shared" si="177"/>
        <v>41790</v>
      </c>
      <c r="U2287" s="80">
        <f t="shared" si="178"/>
        <v>19</v>
      </c>
      <c r="W2287" s="95">
        <f t="shared" si="180"/>
        <v>41794</v>
      </c>
    </row>
    <row r="2288" spans="1:23" hidden="1" x14ac:dyDescent="0.5">
      <c r="A2288" s="105">
        <v>821838</v>
      </c>
      <c r="B2288" s="63">
        <v>41775</v>
      </c>
      <c r="C2288" s="60" t="s">
        <v>10</v>
      </c>
      <c r="D2288" s="61">
        <v>18441</v>
      </c>
      <c r="E2288" s="139">
        <v>13445</v>
      </c>
      <c r="F2288" s="61">
        <v>3787</v>
      </c>
      <c r="G2288" s="63">
        <v>41771</v>
      </c>
      <c r="H2288" s="63">
        <v>41770</v>
      </c>
      <c r="I2288" s="60" t="s">
        <v>1075</v>
      </c>
      <c r="J2288" s="62">
        <v>267.37</v>
      </c>
      <c r="K2288" s="62">
        <v>0</v>
      </c>
      <c r="L2288" s="64">
        <v>267.37</v>
      </c>
      <c r="M2288" s="82" t="str">
        <f t="shared" si="179"/>
        <v>DC</v>
      </c>
      <c r="N2288" s="82" t="s">
        <v>971</v>
      </c>
      <c r="P2288" s="75">
        <f>VLOOKUP(F2288,[1]!REGTEaflewerdatum,4,0)</f>
        <v>0</v>
      </c>
      <c r="Q2288" s="91">
        <f t="shared" si="176"/>
        <v>41771</v>
      </c>
      <c r="T2288" s="94">
        <f t="shared" si="177"/>
        <v>41790</v>
      </c>
      <c r="U2288" s="80">
        <f t="shared" si="178"/>
        <v>19</v>
      </c>
      <c r="W2288" s="95">
        <f t="shared" si="180"/>
        <v>41794</v>
      </c>
    </row>
    <row r="2289" spans="1:23" hidden="1" x14ac:dyDescent="0.5">
      <c r="A2289" s="105">
        <v>821839</v>
      </c>
      <c r="B2289" s="63">
        <v>41775</v>
      </c>
      <c r="C2289" s="60" t="s">
        <v>10</v>
      </c>
      <c r="D2289" s="61">
        <v>18442</v>
      </c>
      <c r="E2289" s="139">
        <v>13675</v>
      </c>
      <c r="F2289" s="61">
        <v>3840</v>
      </c>
      <c r="G2289" s="63">
        <v>41771</v>
      </c>
      <c r="H2289" s="63">
        <v>41770</v>
      </c>
      <c r="I2289" s="60" t="s">
        <v>1075</v>
      </c>
      <c r="J2289" s="62">
        <v>3537.79</v>
      </c>
      <c r="K2289" s="62">
        <v>463.65</v>
      </c>
      <c r="L2289" s="64">
        <v>4001.44</v>
      </c>
      <c r="M2289" s="82" t="str">
        <f t="shared" si="179"/>
        <v>DC</v>
      </c>
      <c r="N2289" s="82" t="s">
        <v>971</v>
      </c>
      <c r="P2289" s="75">
        <f>VLOOKUP(F2289,[1]!REGTEaflewerdatum,4,0)</f>
        <v>0</v>
      </c>
      <c r="Q2289" s="91">
        <f t="shared" si="176"/>
        <v>41771</v>
      </c>
      <c r="T2289" s="94">
        <f t="shared" si="177"/>
        <v>41790</v>
      </c>
      <c r="U2289" s="80">
        <f t="shared" si="178"/>
        <v>19</v>
      </c>
      <c r="W2289" s="95">
        <f t="shared" si="180"/>
        <v>41794</v>
      </c>
    </row>
    <row r="2290" spans="1:23" hidden="1" x14ac:dyDescent="0.5">
      <c r="A2290" s="105">
        <v>821840</v>
      </c>
      <c r="B2290" s="63">
        <v>41775</v>
      </c>
      <c r="C2290" s="60" t="s">
        <v>10</v>
      </c>
      <c r="D2290" s="61">
        <v>18443</v>
      </c>
      <c r="E2290" s="139">
        <v>13991</v>
      </c>
      <c r="F2290" s="61">
        <v>3783</v>
      </c>
      <c r="G2290" s="63">
        <v>41771</v>
      </c>
      <c r="H2290" s="63">
        <v>41770</v>
      </c>
      <c r="I2290" s="60" t="s">
        <v>1075</v>
      </c>
      <c r="J2290" s="62">
        <v>2624.88</v>
      </c>
      <c r="K2290" s="62">
        <v>0</v>
      </c>
      <c r="L2290" s="64">
        <v>2624.88</v>
      </c>
      <c r="M2290" s="82" t="str">
        <f t="shared" si="179"/>
        <v>DC</v>
      </c>
      <c r="N2290" s="82" t="s">
        <v>971</v>
      </c>
      <c r="P2290" s="75">
        <f>VLOOKUP(F2290,[1]!REGTEaflewerdatum,4,0)</f>
        <v>0</v>
      </c>
      <c r="Q2290" s="91">
        <f t="shared" si="176"/>
        <v>41771</v>
      </c>
      <c r="T2290" s="94">
        <f t="shared" si="177"/>
        <v>41790</v>
      </c>
      <c r="U2290" s="80">
        <f t="shared" si="178"/>
        <v>19</v>
      </c>
      <c r="W2290" s="95">
        <f t="shared" si="180"/>
        <v>41794</v>
      </c>
    </row>
    <row r="2291" spans="1:23" hidden="1" x14ac:dyDescent="0.5">
      <c r="A2291" s="105">
        <v>821841</v>
      </c>
      <c r="B2291" s="63">
        <v>41775</v>
      </c>
      <c r="C2291" s="60" t="s">
        <v>10</v>
      </c>
      <c r="D2291" s="61">
        <v>18444</v>
      </c>
      <c r="E2291" s="139">
        <v>13992</v>
      </c>
      <c r="F2291" s="61">
        <v>3939</v>
      </c>
      <c r="G2291" s="63">
        <v>41771</v>
      </c>
      <c r="H2291" s="63">
        <v>41770</v>
      </c>
      <c r="I2291" s="60" t="s">
        <v>1075</v>
      </c>
      <c r="J2291" s="62">
        <v>1514.7</v>
      </c>
      <c r="K2291" s="62">
        <v>212.06</v>
      </c>
      <c r="L2291" s="64">
        <v>1726.76</v>
      </c>
      <c r="M2291" s="82" t="str">
        <f t="shared" si="179"/>
        <v>DC</v>
      </c>
      <c r="N2291" s="82" t="s">
        <v>971</v>
      </c>
      <c r="P2291" s="75">
        <f>VLOOKUP(F2291,[1]!REGTEaflewerdatum,4,0)</f>
        <v>0</v>
      </c>
      <c r="Q2291" s="91">
        <f t="shared" si="176"/>
        <v>41771</v>
      </c>
      <c r="T2291" s="94">
        <f t="shared" si="177"/>
        <v>41790</v>
      </c>
      <c r="U2291" s="80">
        <f t="shared" si="178"/>
        <v>19</v>
      </c>
      <c r="W2291" s="95">
        <f t="shared" si="180"/>
        <v>41794</v>
      </c>
    </row>
    <row r="2292" spans="1:23" hidden="1" x14ac:dyDescent="0.5">
      <c r="A2292" s="105">
        <v>821842</v>
      </c>
      <c r="B2292" s="63">
        <v>41775</v>
      </c>
      <c r="C2292" s="60" t="s">
        <v>10</v>
      </c>
      <c r="D2292" s="61">
        <v>18445</v>
      </c>
      <c r="E2292" s="139">
        <v>13993</v>
      </c>
      <c r="F2292" s="61">
        <v>3783</v>
      </c>
      <c r="G2292" s="63">
        <v>41771</v>
      </c>
      <c r="H2292" s="63">
        <v>41770</v>
      </c>
      <c r="I2292" s="60" t="s">
        <v>1075</v>
      </c>
      <c r="J2292" s="62">
        <v>1233.9000000000001</v>
      </c>
      <c r="K2292" s="62">
        <v>172.75</v>
      </c>
      <c r="L2292" s="64">
        <v>1406.65</v>
      </c>
      <c r="M2292" s="82" t="str">
        <f t="shared" si="179"/>
        <v>DC</v>
      </c>
      <c r="N2292" s="82" t="s">
        <v>971</v>
      </c>
      <c r="P2292" s="75">
        <f>VLOOKUP(F2292,[1]!REGTEaflewerdatum,4,0)</f>
        <v>0</v>
      </c>
      <c r="Q2292" s="91">
        <f t="shared" si="176"/>
        <v>41771</v>
      </c>
      <c r="T2292" s="94">
        <f t="shared" si="177"/>
        <v>41790</v>
      </c>
      <c r="U2292" s="80">
        <f t="shared" si="178"/>
        <v>19</v>
      </c>
      <c r="W2292" s="95">
        <f t="shared" si="180"/>
        <v>41794</v>
      </c>
    </row>
    <row r="2293" spans="1:23" hidden="1" x14ac:dyDescent="0.5">
      <c r="A2293" s="105">
        <v>821842</v>
      </c>
      <c r="B2293" s="63"/>
      <c r="C2293" s="60" t="s">
        <v>15</v>
      </c>
      <c r="D2293" s="61">
        <v>18454</v>
      </c>
      <c r="E2293" s="139">
        <v>14010</v>
      </c>
      <c r="F2293" s="61">
        <v>3783</v>
      </c>
      <c r="G2293" s="63">
        <v>41771</v>
      </c>
      <c r="H2293" s="63">
        <v>41770</v>
      </c>
      <c r="I2293" s="60" t="s">
        <v>1075</v>
      </c>
      <c r="J2293" s="62">
        <v>-79.34</v>
      </c>
      <c r="K2293" s="62">
        <v>-11.11</v>
      </c>
      <c r="L2293" s="64">
        <v>-90.45</v>
      </c>
      <c r="M2293" s="82" t="str">
        <f t="shared" si="179"/>
        <v>DC</v>
      </c>
      <c r="P2293" s="75">
        <f>VLOOKUP(F2293,[1]!REGTEaflewerdatum,4,0)</f>
        <v>0</v>
      </c>
      <c r="Q2293" s="91">
        <f t="shared" si="176"/>
        <v>41771</v>
      </c>
      <c r="T2293" s="94">
        <f t="shared" si="177"/>
        <v>41790</v>
      </c>
      <c r="U2293" s="80">
        <f t="shared" si="178"/>
        <v>19</v>
      </c>
      <c r="W2293" s="95">
        <f t="shared" si="180"/>
        <v>19</v>
      </c>
    </row>
    <row r="2294" spans="1:23" hidden="1" x14ac:dyDescent="0.5">
      <c r="A2294" s="105">
        <v>821843</v>
      </c>
      <c r="B2294" s="63">
        <v>41775</v>
      </c>
      <c r="C2294" s="60" t="s">
        <v>10</v>
      </c>
      <c r="D2294" s="61">
        <v>18446</v>
      </c>
      <c r="E2294" s="139">
        <v>13994</v>
      </c>
      <c r="F2294" s="61">
        <v>3934</v>
      </c>
      <c r="G2294" s="63">
        <v>41771</v>
      </c>
      <c r="H2294" s="63">
        <v>41770</v>
      </c>
      <c r="I2294" s="60" t="s">
        <v>1075</v>
      </c>
      <c r="J2294" s="62">
        <v>32021.55</v>
      </c>
      <c r="K2294" s="62">
        <v>4483.0200000000004</v>
      </c>
      <c r="L2294" s="64">
        <v>36504.57</v>
      </c>
      <c r="M2294" s="82" t="str">
        <f t="shared" si="179"/>
        <v>DC</v>
      </c>
      <c r="N2294" s="82" t="s">
        <v>971</v>
      </c>
      <c r="P2294" s="75">
        <f>VLOOKUP(F2294,[1]!REGTEaflewerdatum,4,0)</f>
        <v>0</v>
      </c>
      <c r="Q2294" s="91">
        <f t="shared" si="176"/>
        <v>41771</v>
      </c>
      <c r="T2294" s="94">
        <f t="shared" si="177"/>
        <v>41790</v>
      </c>
      <c r="U2294" s="80">
        <f t="shared" si="178"/>
        <v>19</v>
      </c>
      <c r="W2294" s="95">
        <f t="shared" si="180"/>
        <v>41794</v>
      </c>
    </row>
    <row r="2295" spans="1:23" hidden="1" x14ac:dyDescent="0.5">
      <c r="A2295" s="105">
        <v>821844</v>
      </c>
      <c r="B2295" s="63">
        <v>41775</v>
      </c>
      <c r="C2295" s="60" t="s">
        <v>10</v>
      </c>
      <c r="D2295" s="61">
        <v>18447</v>
      </c>
      <c r="E2295" s="139">
        <v>13995</v>
      </c>
      <c r="F2295" s="61">
        <v>3939</v>
      </c>
      <c r="G2295" s="63">
        <v>41771</v>
      </c>
      <c r="H2295" s="63">
        <v>41770</v>
      </c>
      <c r="I2295" s="60" t="s">
        <v>1075</v>
      </c>
      <c r="J2295" s="62">
        <v>23263.56</v>
      </c>
      <c r="K2295" s="62">
        <v>3111.48</v>
      </c>
      <c r="L2295" s="64">
        <v>26375.040000000001</v>
      </c>
      <c r="M2295" s="82" t="str">
        <f t="shared" si="179"/>
        <v>DC</v>
      </c>
      <c r="N2295" s="82" t="s">
        <v>971</v>
      </c>
      <c r="P2295" s="75">
        <f>VLOOKUP(F2295,[1]!REGTEaflewerdatum,4,0)</f>
        <v>0</v>
      </c>
      <c r="Q2295" s="91">
        <f t="shared" si="176"/>
        <v>41771</v>
      </c>
      <c r="T2295" s="94">
        <f t="shared" si="177"/>
        <v>41790</v>
      </c>
      <c r="U2295" s="80">
        <f t="shared" si="178"/>
        <v>19</v>
      </c>
      <c r="W2295" s="95">
        <f t="shared" si="180"/>
        <v>41794</v>
      </c>
    </row>
    <row r="2296" spans="1:23" hidden="1" x14ac:dyDescent="0.5">
      <c r="A2296" s="105">
        <v>821845</v>
      </c>
      <c r="B2296" s="63">
        <v>41775</v>
      </c>
      <c r="C2296" s="60" t="s">
        <v>10</v>
      </c>
      <c r="D2296" s="61">
        <v>18448</v>
      </c>
      <c r="E2296" s="139">
        <v>13996</v>
      </c>
      <c r="F2296" s="61">
        <v>3940</v>
      </c>
      <c r="G2296" s="63">
        <v>41771</v>
      </c>
      <c r="H2296" s="63">
        <v>41770</v>
      </c>
      <c r="I2296" s="60" t="s">
        <v>1075</v>
      </c>
      <c r="J2296" s="62">
        <v>2798.35</v>
      </c>
      <c r="K2296" s="62">
        <v>0</v>
      </c>
      <c r="L2296" s="64">
        <v>2798.35</v>
      </c>
      <c r="M2296" s="82" t="str">
        <f t="shared" si="179"/>
        <v>DC</v>
      </c>
      <c r="N2296" s="82" t="s">
        <v>971</v>
      </c>
      <c r="P2296" s="75">
        <f>VLOOKUP(F2296,[1]!REGTEaflewerdatum,4,0)</f>
        <v>0</v>
      </c>
      <c r="Q2296" s="91">
        <f t="shared" si="176"/>
        <v>41771</v>
      </c>
      <c r="T2296" s="94">
        <f t="shared" si="177"/>
        <v>41790</v>
      </c>
      <c r="U2296" s="80">
        <f t="shared" si="178"/>
        <v>19</v>
      </c>
      <c r="W2296" s="95">
        <f t="shared" si="180"/>
        <v>41794</v>
      </c>
    </row>
    <row r="2297" spans="1:23" hidden="1" x14ac:dyDescent="0.5">
      <c r="A2297" s="105">
        <v>821845</v>
      </c>
      <c r="B2297" s="63"/>
      <c r="C2297" s="60" t="s">
        <v>15</v>
      </c>
      <c r="D2297" s="61">
        <v>18453</v>
      </c>
      <c r="E2297" s="139">
        <v>14002</v>
      </c>
      <c r="F2297" s="61">
        <v>3940</v>
      </c>
      <c r="G2297" s="63">
        <v>41771</v>
      </c>
      <c r="H2297" s="63">
        <v>41770</v>
      </c>
      <c r="I2297" s="60" t="s">
        <v>1075</v>
      </c>
      <c r="J2297" s="62">
        <v>-189.63</v>
      </c>
      <c r="K2297" s="62">
        <v>0</v>
      </c>
      <c r="L2297" s="64">
        <v>-189.63</v>
      </c>
      <c r="M2297" s="82" t="str">
        <f t="shared" si="179"/>
        <v>DC</v>
      </c>
      <c r="P2297" s="75">
        <f>VLOOKUP(F2297,[1]!REGTEaflewerdatum,4,0)</f>
        <v>0</v>
      </c>
      <c r="Q2297" s="91">
        <f t="shared" si="176"/>
        <v>41771</v>
      </c>
      <c r="T2297" s="94">
        <f t="shared" si="177"/>
        <v>41790</v>
      </c>
      <c r="U2297" s="80">
        <f t="shared" si="178"/>
        <v>19</v>
      </c>
      <c r="W2297" s="95">
        <f t="shared" si="180"/>
        <v>19</v>
      </c>
    </row>
    <row r="2298" spans="1:23" hidden="1" x14ac:dyDescent="0.5">
      <c r="A2298" s="105">
        <v>821846</v>
      </c>
      <c r="B2298" s="63">
        <v>41775</v>
      </c>
      <c r="C2298" s="60" t="s">
        <v>10</v>
      </c>
      <c r="D2298" s="61">
        <v>18449</v>
      </c>
      <c r="E2298" s="139">
        <v>13997</v>
      </c>
      <c r="F2298" s="61">
        <v>3880</v>
      </c>
      <c r="G2298" s="63">
        <v>41771</v>
      </c>
      <c r="H2298" s="63">
        <v>41770</v>
      </c>
      <c r="I2298" s="60" t="s">
        <v>1075</v>
      </c>
      <c r="J2298" s="62">
        <v>3377.48</v>
      </c>
      <c r="K2298" s="62">
        <v>472.85</v>
      </c>
      <c r="L2298" s="64">
        <v>3850.33</v>
      </c>
      <c r="M2298" s="82" t="str">
        <f t="shared" si="179"/>
        <v>DC</v>
      </c>
      <c r="N2298" s="82" t="s">
        <v>971</v>
      </c>
      <c r="P2298" s="75">
        <f>VLOOKUP(F2298,[1]!REGTEaflewerdatum,4,0)</f>
        <v>0</v>
      </c>
      <c r="Q2298" s="91">
        <f t="shared" si="176"/>
        <v>41771</v>
      </c>
      <c r="T2298" s="94">
        <f t="shared" si="177"/>
        <v>41790</v>
      </c>
      <c r="U2298" s="80">
        <f t="shared" si="178"/>
        <v>19</v>
      </c>
      <c r="W2298" s="95">
        <f t="shared" si="180"/>
        <v>41794</v>
      </c>
    </row>
    <row r="2299" spans="1:23" hidden="1" x14ac:dyDescent="0.5">
      <c r="A2299" s="105">
        <v>821847</v>
      </c>
      <c r="B2299" s="63">
        <v>41775</v>
      </c>
      <c r="C2299" s="60" t="s">
        <v>10</v>
      </c>
      <c r="D2299" s="61">
        <v>18450</v>
      </c>
      <c r="E2299" s="139">
        <v>13998</v>
      </c>
      <c r="F2299" s="61">
        <v>3880</v>
      </c>
      <c r="G2299" s="63">
        <v>41771</v>
      </c>
      <c r="H2299" s="63">
        <v>41770</v>
      </c>
      <c r="I2299" s="60" t="s">
        <v>1075</v>
      </c>
      <c r="J2299" s="62">
        <v>1335.6</v>
      </c>
      <c r="K2299" s="62">
        <v>186.98</v>
      </c>
      <c r="L2299" s="64">
        <v>1522.58</v>
      </c>
      <c r="M2299" s="82" t="str">
        <f t="shared" si="179"/>
        <v>DC</v>
      </c>
      <c r="N2299" s="82" t="s">
        <v>971</v>
      </c>
      <c r="P2299" s="75">
        <f>VLOOKUP(F2299,[1]!REGTEaflewerdatum,4,0)</f>
        <v>0</v>
      </c>
      <c r="Q2299" s="91">
        <f t="shared" si="176"/>
        <v>41771</v>
      </c>
      <c r="T2299" s="94">
        <f t="shared" si="177"/>
        <v>41790</v>
      </c>
      <c r="U2299" s="80">
        <f t="shared" si="178"/>
        <v>19</v>
      </c>
      <c r="W2299" s="95">
        <f t="shared" si="180"/>
        <v>41794</v>
      </c>
    </row>
    <row r="2300" spans="1:23" hidden="1" x14ac:dyDescent="0.5">
      <c r="A2300" s="105">
        <v>821848</v>
      </c>
      <c r="B2300" s="63">
        <v>41775</v>
      </c>
      <c r="C2300" s="60" t="s">
        <v>10</v>
      </c>
      <c r="D2300" s="61">
        <v>18451</v>
      </c>
      <c r="E2300" s="139">
        <v>13999</v>
      </c>
      <c r="F2300" s="61">
        <v>3880</v>
      </c>
      <c r="G2300" s="63">
        <v>41771</v>
      </c>
      <c r="H2300" s="63">
        <v>41770</v>
      </c>
      <c r="I2300" s="60" t="s">
        <v>1075</v>
      </c>
      <c r="J2300" s="62">
        <v>207.74</v>
      </c>
      <c r="K2300" s="62">
        <v>0</v>
      </c>
      <c r="L2300" s="64">
        <v>207.74</v>
      </c>
      <c r="M2300" s="82" t="str">
        <f t="shared" si="179"/>
        <v>DC</v>
      </c>
      <c r="N2300" s="82" t="s">
        <v>971</v>
      </c>
      <c r="P2300" s="75">
        <f>VLOOKUP(F2300,[1]!REGTEaflewerdatum,4,0)</f>
        <v>0</v>
      </c>
      <c r="Q2300" s="91">
        <f t="shared" si="176"/>
        <v>41771</v>
      </c>
      <c r="T2300" s="94">
        <f t="shared" si="177"/>
        <v>41790</v>
      </c>
      <c r="U2300" s="80">
        <f t="shared" si="178"/>
        <v>19</v>
      </c>
      <c r="W2300" s="95">
        <f t="shared" si="180"/>
        <v>41794</v>
      </c>
    </row>
    <row r="2301" spans="1:23" hidden="1" x14ac:dyDescent="0.5">
      <c r="A2301" s="105">
        <v>821849</v>
      </c>
      <c r="B2301" s="63">
        <v>41775</v>
      </c>
      <c r="C2301" s="60" t="s">
        <v>10</v>
      </c>
      <c r="D2301" s="61">
        <v>18452</v>
      </c>
      <c r="E2301" s="139">
        <v>14000</v>
      </c>
      <c r="F2301" s="61">
        <v>3783</v>
      </c>
      <c r="G2301" s="63">
        <v>41771</v>
      </c>
      <c r="H2301" s="63">
        <v>41770</v>
      </c>
      <c r="I2301" s="60" t="s">
        <v>1075</v>
      </c>
      <c r="J2301" s="62">
        <v>959.4</v>
      </c>
      <c r="K2301" s="62">
        <v>134.32</v>
      </c>
      <c r="L2301" s="64">
        <v>1093.72</v>
      </c>
      <c r="M2301" s="82" t="str">
        <f t="shared" si="179"/>
        <v>DC</v>
      </c>
      <c r="N2301" s="82" t="s">
        <v>971</v>
      </c>
      <c r="P2301" s="75">
        <f>VLOOKUP(F2301,[1]!REGTEaflewerdatum,4,0)</f>
        <v>0</v>
      </c>
      <c r="Q2301" s="91">
        <f t="shared" ref="Q2301:Q2364" si="181">IF(P2301=G2301,"ok",G2301)</f>
        <v>41771</v>
      </c>
      <c r="T2301" s="94">
        <f t="shared" si="177"/>
        <v>41790</v>
      </c>
      <c r="U2301" s="80">
        <f t="shared" si="178"/>
        <v>19</v>
      </c>
      <c r="W2301" s="95">
        <f t="shared" si="180"/>
        <v>41794</v>
      </c>
    </row>
    <row r="2302" spans="1:23" hidden="1" x14ac:dyDescent="0.5">
      <c r="A2302" s="105">
        <v>821849</v>
      </c>
      <c r="B2302" s="63"/>
      <c r="C2302" s="60" t="s">
        <v>15</v>
      </c>
      <c r="D2302" s="61">
        <v>18455</v>
      </c>
      <c r="E2302" s="139">
        <v>14011</v>
      </c>
      <c r="F2302" s="61">
        <v>3783</v>
      </c>
      <c r="G2302" s="63">
        <v>41771</v>
      </c>
      <c r="H2302" s="63">
        <v>41770</v>
      </c>
      <c r="I2302" s="60" t="s">
        <v>1075</v>
      </c>
      <c r="J2302" s="62">
        <v>-278.58999999999997</v>
      </c>
      <c r="K2302" s="62">
        <v>-39</v>
      </c>
      <c r="L2302" s="64">
        <v>-317.58999999999997</v>
      </c>
      <c r="M2302" s="82" t="str">
        <f t="shared" si="179"/>
        <v>DC</v>
      </c>
      <c r="P2302" s="75">
        <f>VLOOKUP(F2302,[1]!REGTEaflewerdatum,4,0)</f>
        <v>0</v>
      </c>
      <c r="Q2302" s="91">
        <f t="shared" si="181"/>
        <v>41771</v>
      </c>
      <c r="T2302" s="94">
        <f t="shared" ref="T2302:T2365" si="182">G2302+U2302</f>
        <v>41790</v>
      </c>
      <c r="U2302" s="80">
        <f t="shared" ref="U2302:U2365" si="183">VLOOKUP(I2302,verskaffersterme,2,0)</f>
        <v>19</v>
      </c>
      <c r="W2302" s="95">
        <f t="shared" si="180"/>
        <v>19</v>
      </c>
    </row>
    <row r="2303" spans="1:23" hidden="1" x14ac:dyDescent="0.5">
      <c r="A2303" s="105">
        <v>821850</v>
      </c>
      <c r="B2303" s="63">
        <v>41775</v>
      </c>
      <c r="C2303" s="60" t="s">
        <v>10</v>
      </c>
      <c r="D2303" s="61">
        <v>18433</v>
      </c>
      <c r="E2303" s="139">
        <v>13925</v>
      </c>
      <c r="F2303" s="61">
        <v>3939</v>
      </c>
      <c r="G2303" s="63">
        <v>41771</v>
      </c>
      <c r="H2303" s="63">
        <v>41770</v>
      </c>
      <c r="I2303" s="60" t="s">
        <v>1075</v>
      </c>
      <c r="J2303" s="62">
        <v>9078.01</v>
      </c>
      <c r="K2303" s="62">
        <v>1026.3</v>
      </c>
      <c r="L2303" s="64">
        <v>10104.31</v>
      </c>
      <c r="M2303" s="82" t="str">
        <f t="shared" si="179"/>
        <v>DC</v>
      </c>
      <c r="N2303" s="82" t="s">
        <v>971</v>
      </c>
      <c r="P2303" s="75">
        <f>VLOOKUP(F2303,[1]!REGTEaflewerdatum,4,0)</f>
        <v>0</v>
      </c>
      <c r="Q2303" s="91">
        <f t="shared" si="181"/>
        <v>41771</v>
      </c>
      <c r="T2303" s="94">
        <f t="shared" si="182"/>
        <v>41790</v>
      </c>
      <c r="U2303" s="80">
        <f t="shared" si="183"/>
        <v>19</v>
      </c>
      <c r="W2303" s="95">
        <f t="shared" si="180"/>
        <v>41794</v>
      </c>
    </row>
    <row r="2304" spans="1:23" hidden="1" x14ac:dyDescent="0.5">
      <c r="A2304" s="105">
        <v>821851</v>
      </c>
      <c r="B2304" s="63">
        <v>41775</v>
      </c>
      <c r="C2304" s="60" t="s">
        <v>10</v>
      </c>
      <c r="D2304" s="61">
        <v>18434</v>
      </c>
      <c r="E2304" s="139">
        <v>13926</v>
      </c>
      <c r="F2304" s="61">
        <v>3940</v>
      </c>
      <c r="G2304" s="63">
        <v>41771</v>
      </c>
      <c r="H2304" s="63">
        <v>41770</v>
      </c>
      <c r="I2304" s="60" t="s">
        <v>1075</v>
      </c>
      <c r="J2304" s="62">
        <v>5737.78</v>
      </c>
      <c r="K2304" s="62">
        <v>0</v>
      </c>
      <c r="L2304" s="64">
        <v>5737.78</v>
      </c>
      <c r="M2304" s="82" t="str">
        <f t="shared" si="179"/>
        <v>DC</v>
      </c>
      <c r="N2304" s="82" t="s">
        <v>971</v>
      </c>
      <c r="P2304" s="75">
        <f>VLOOKUP(F2304,[1]!REGTEaflewerdatum,4,0)</f>
        <v>0</v>
      </c>
      <c r="Q2304" s="91">
        <f t="shared" si="181"/>
        <v>41771</v>
      </c>
      <c r="T2304" s="94">
        <f t="shared" si="182"/>
        <v>41790</v>
      </c>
      <c r="U2304" s="80">
        <f t="shared" si="183"/>
        <v>19</v>
      </c>
      <c r="W2304" s="95">
        <f t="shared" si="180"/>
        <v>41794</v>
      </c>
    </row>
    <row r="2305" spans="1:23" hidden="1" x14ac:dyDescent="0.5">
      <c r="A2305" s="105">
        <v>821852</v>
      </c>
      <c r="B2305" s="63">
        <v>41775</v>
      </c>
      <c r="C2305" s="60" t="s">
        <v>10</v>
      </c>
      <c r="D2305" s="61">
        <v>18435</v>
      </c>
      <c r="E2305" s="139">
        <v>13986</v>
      </c>
      <c r="F2305" s="61">
        <v>3880</v>
      </c>
      <c r="G2305" s="63">
        <v>41771</v>
      </c>
      <c r="H2305" s="63">
        <v>41770</v>
      </c>
      <c r="I2305" s="60" t="s">
        <v>1075</v>
      </c>
      <c r="J2305" s="62">
        <v>7261.77</v>
      </c>
      <c r="K2305" s="62">
        <v>702.14</v>
      </c>
      <c r="L2305" s="64">
        <v>7963.91</v>
      </c>
      <c r="M2305" s="82" t="str">
        <f t="shared" si="179"/>
        <v>DC</v>
      </c>
      <c r="N2305" s="82" t="s">
        <v>971</v>
      </c>
      <c r="P2305" s="75">
        <f>VLOOKUP(F2305,[1]!REGTEaflewerdatum,4,0)</f>
        <v>0</v>
      </c>
      <c r="Q2305" s="91">
        <f t="shared" si="181"/>
        <v>41771</v>
      </c>
      <c r="T2305" s="94">
        <f t="shared" si="182"/>
        <v>41790</v>
      </c>
      <c r="U2305" s="80">
        <f t="shared" si="183"/>
        <v>19</v>
      </c>
      <c r="W2305" s="95">
        <f t="shared" si="180"/>
        <v>41794</v>
      </c>
    </row>
    <row r="2306" spans="1:23" hidden="1" x14ac:dyDescent="0.5">
      <c r="A2306" s="105">
        <v>821853</v>
      </c>
      <c r="B2306" s="63">
        <v>41775</v>
      </c>
      <c r="C2306" s="60" t="s">
        <v>10</v>
      </c>
      <c r="D2306" s="61">
        <v>18436</v>
      </c>
      <c r="E2306" s="139">
        <v>13987</v>
      </c>
      <c r="F2306" s="61">
        <v>3783</v>
      </c>
      <c r="G2306" s="63">
        <v>41771</v>
      </c>
      <c r="H2306" s="63">
        <v>41770</v>
      </c>
      <c r="I2306" s="60" t="s">
        <v>1075</v>
      </c>
      <c r="J2306" s="62">
        <v>1004.78</v>
      </c>
      <c r="K2306" s="62">
        <v>0</v>
      </c>
      <c r="L2306" s="64">
        <v>1004.78</v>
      </c>
      <c r="M2306" s="82" t="str">
        <f t="shared" ref="M2306:M2369" si="184">VLOOKUP(I2306,KODE,3,0)</f>
        <v>DC</v>
      </c>
      <c r="N2306" s="82" t="s">
        <v>971</v>
      </c>
      <c r="P2306" s="75">
        <f>VLOOKUP(F2306,[1]!REGTEaflewerdatum,4,0)</f>
        <v>0</v>
      </c>
      <c r="Q2306" s="91">
        <f t="shared" si="181"/>
        <v>41771</v>
      </c>
      <c r="T2306" s="94">
        <f t="shared" si="182"/>
        <v>41790</v>
      </c>
      <c r="U2306" s="80">
        <f t="shared" si="183"/>
        <v>19</v>
      </c>
      <c r="W2306" s="95">
        <f t="shared" si="180"/>
        <v>41794</v>
      </c>
    </row>
    <row r="2307" spans="1:23" hidden="1" x14ac:dyDescent="0.5">
      <c r="A2307" s="105">
        <v>821854</v>
      </c>
      <c r="B2307" s="63">
        <v>41775</v>
      </c>
      <c r="C2307" s="60" t="s">
        <v>10</v>
      </c>
      <c r="D2307" s="61">
        <v>18437</v>
      </c>
      <c r="E2307" s="139">
        <v>13988</v>
      </c>
      <c r="F2307" s="61">
        <v>2713</v>
      </c>
      <c r="G2307" s="63">
        <v>41771</v>
      </c>
      <c r="H2307" s="63">
        <v>41770</v>
      </c>
      <c r="I2307" s="60" t="s">
        <v>1075</v>
      </c>
      <c r="J2307" s="62">
        <v>5405</v>
      </c>
      <c r="K2307" s="62">
        <v>756.7</v>
      </c>
      <c r="L2307" s="64">
        <v>6161.7</v>
      </c>
      <c r="M2307" s="82" t="str">
        <f t="shared" si="184"/>
        <v>DC</v>
      </c>
      <c r="N2307" s="82" t="s">
        <v>971</v>
      </c>
      <c r="P2307" s="75">
        <f>VLOOKUP(F2307,[1]!REGTEaflewerdatum,4,0)</f>
        <v>41579</v>
      </c>
      <c r="Q2307" s="91">
        <f t="shared" si="181"/>
        <v>41771</v>
      </c>
      <c r="T2307" s="94">
        <f t="shared" si="182"/>
        <v>41790</v>
      </c>
      <c r="U2307" s="80">
        <f t="shared" si="183"/>
        <v>19</v>
      </c>
      <c r="W2307" s="95">
        <f t="shared" ref="W2307:W2370" si="185">B2307+U2307</f>
        <v>41794</v>
      </c>
    </row>
    <row r="2308" spans="1:23" x14ac:dyDescent="0.5">
      <c r="A2308" s="105" t="s">
        <v>581</v>
      </c>
      <c r="B2308" s="63">
        <v>41775</v>
      </c>
      <c r="C2308" s="60" t="s">
        <v>10</v>
      </c>
      <c r="D2308" s="61">
        <v>18468</v>
      </c>
      <c r="E2308" s="139">
        <v>14001</v>
      </c>
      <c r="F2308" s="61">
        <v>3961</v>
      </c>
      <c r="G2308" s="63">
        <v>41772</v>
      </c>
      <c r="H2308" s="63">
        <v>41772</v>
      </c>
      <c r="I2308" s="60" t="s">
        <v>1162</v>
      </c>
      <c r="J2308" s="62">
        <v>9503</v>
      </c>
      <c r="K2308" s="62">
        <v>1330.42</v>
      </c>
      <c r="L2308" s="64">
        <v>10833.42</v>
      </c>
      <c r="M2308" s="82" t="str">
        <f t="shared" si="184"/>
        <v>DS</v>
      </c>
      <c r="N2308" s="82" t="s">
        <v>971</v>
      </c>
      <c r="P2308" s="75">
        <f>VLOOKUP(F2308,[1]!REGTEaflewerdatum,4,0)</f>
        <v>0</v>
      </c>
      <c r="Q2308" s="91">
        <f t="shared" si="181"/>
        <v>41772</v>
      </c>
      <c r="T2308" s="94">
        <f t="shared" si="182"/>
        <v>41802</v>
      </c>
      <c r="U2308" s="80">
        <f t="shared" si="183"/>
        <v>30</v>
      </c>
      <c r="W2308" s="95">
        <f t="shared" si="185"/>
        <v>41805</v>
      </c>
    </row>
    <row r="2309" spans="1:23" x14ac:dyDescent="0.5">
      <c r="A2309" s="105">
        <v>106788</v>
      </c>
      <c r="B2309" s="63">
        <v>41775</v>
      </c>
      <c r="C2309" s="60" t="s">
        <v>10</v>
      </c>
      <c r="D2309" s="61">
        <v>18499</v>
      </c>
      <c r="E2309" s="139">
        <v>13881</v>
      </c>
      <c r="F2309" s="61">
        <v>3916</v>
      </c>
      <c r="G2309" s="63">
        <v>41772</v>
      </c>
      <c r="H2309" s="63">
        <v>41774</v>
      </c>
      <c r="I2309" s="141" t="s">
        <v>1319</v>
      </c>
      <c r="J2309" s="62">
        <v>2177.56</v>
      </c>
      <c r="K2309" s="62">
        <v>304.86</v>
      </c>
      <c r="L2309" s="64">
        <v>2482.42</v>
      </c>
      <c r="M2309" s="82" t="str">
        <f t="shared" si="184"/>
        <v>DS</v>
      </c>
      <c r="N2309" s="82" t="s">
        <v>971</v>
      </c>
      <c r="P2309" s="75">
        <f>VLOOKUP(F2309,[1]!REGTEaflewerdatum,4,0)</f>
        <v>0</v>
      </c>
      <c r="Q2309" s="91">
        <f t="shared" si="181"/>
        <v>41772</v>
      </c>
      <c r="T2309" s="94">
        <f t="shared" si="182"/>
        <v>41802</v>
      </c>
      <c r="U2309" s="80">
        <f t="shared" si="183"/>
        <v>30</v>
      </c>
      <c r="W2309" s="95">
        <f t="shared" si="185"/>
        <v>41805</v>
      </c>
    </row>
    <row r="2310" spans="1:23" x14ac:dyDescent="0.5">
      <c r="A2310" s="105">
        <v>106793</v>
      </c>
      <c r="B2310" s="124"/>
      <c r="C2310" s="60" t="s">
        <v>10</v>
      </c>
      <c r="D2310" s="61">
        <v>18498</v>
      </c>
      <c r="E2310" s="139">
        <v>13880</v>
      </c>
      <c r="F2310" s="61">
        <v>3917</v>
      </c>
      <c r="G2310" s="63">
        <v>41772</v>
      </c>
      <c r="H2310" s="63">
        <v>41774</v>
      </c>
      <c r="I2310" s="141" t="s">
        <v>1320</v>
      </c>
      <c r="J2310" s="62">
        <v>4404.5200000000004</v>
      </c>
      <c r="K2310" s="62">
        <v>616.63</v>
      </c>
      <c r="L2310" s="64">
        <v>5021.1499999999996</v>
      </c>
      <c r="M2310" s="82" t="str">
        <f t="shared" si="184"/>
        <v>DS</v>
      </c>
      <c r="N2310" s="82" t="s">
        <v>971</v>
      </c>
      <c r="P2310" s="75">
        <f>VLOOKUP(F2310,[1]!REGTEaflewerdatum,4,0)</f>
        <v>0</v>
      </c>
      <c r="Q2310" s="91">
        <f t="shared" si="181"/>
        <v>41772</v>
      </c>
      <c r="T2310" s="94">
        <f t="shared" si="182"/>
        <v>41802</v>
      </c>
      <c r="U2310" s="80">
        <f t="shared" si="183"/>
        <v>30</v>
      </c>
      <c r="W2310" s="95">
        <f t="shared" si="185"/>
        <v>30</v>
      </c>
    </row>
    <row r="2311" spans="1:23" x14ac:dyDescent="0.5">
      <c r="A2311" s="105">
        <v>11946967</v>
      </c>
      <c r="B2311" s="63">
        <v>41775</v>
      </c>
      <c r="C2311" s="60" t="s">
        <v>10</v>
      </c>
      <c r="D2311" s="61">
        <v>18466</v>
      </c>
      <c r="E2311" s="139">
        <v>13984</v>
      </c>
      <c r="F2311" s="61">
        <v>3958</v>
      </c>
      <c r="G2311" s="63">
        <v>41772</v>
      </c>
      <c r="H2311" s="63">
        <v>41772</v>
      </c>
      <c r="I2311" s="60" t="s">
        <v>1113</v>
      </c>
      <c r="J2311" s="62">
        <v>5755.29</v>
      </c>
      <c r="K2311" s="62">
        <v>167.38</v>
      </c>
      <c r="L2311" s="64">
        <v>5922.67</v>
      </c>
      <c r="M2311" s="82" t="str">
        <f t="shared" si="184"/>
        <v>DS</v>
      </c>
      <c r="N2311" s="82" t="s">
        <v>971</v>
      </c>
      <c r="P2311" s="75">
        <f>VLOOKUP(F2311,[1]!REGTEaflewerdatum,4,0)</f>
        <v>0</v>
      </c>
      <c r="Q2311" s="91">
        <f t="shared" si="181"/>
        <v>41772</v>
      </c>
      <c r="T2311" s="94">
        <f t="shared" si="182"/>
        <v>41802</v>
      </c>
      <c r="U2311" s="80">
        <f t="shared" si="183"/>
        <v>30</v>
      </c>
      <c r="W2311" s="95">
        <f t="shared" si="185"/>
        <v>41805</v>
      </c>
    </row>
    <row r="2312" spans="1:23" x14ac:dyDescent="0.5">
      <c r="A2312" s="105">
        <v>1211203881</v>
      </c>
      <c r="B2312" s="63">
        <v>41782</v>
      </c>
      <c r="C2312" s="60" t="s">
        <v>10</v>
      </c>
      <c r="D2312" s="61">
        <v>18478</v>
      </c>
      <c r="E2312" s="139">
        <v>14031</v>
      </c>
      <c r="F2312" s="61">
        <v>3948</v>
      </c>
      <c r="G2312" s="63">
        <v>41772</v>
      </c>
      <c r="H2312" s="63">
        <v>41774</v>
      </c>
      <c r="I2312" s="60" t="s">
        <v>1105</v>
      </c>
      <c r="J2312" s="62">
        <v>112884.56</v>
      </c>
      <c r="K2312" s="62">
        <v>15803.84</v>
      </c>
      <c r="L2312" s="64">
        <v>128688.4</v>
      </c>
      <c r="M2312" s="82" t="str">
        <f t="shared" si="184"/>
        <v>DS</v>
      </c>
      <c r="N2312" s="82" t="s">
        <v>971</v>
      </c>
      <c r="P2312" s="75">
        <f>VLOOKUP(F2312,[1]!REGTEaflewerdatum,4,0)</f>
        <v>0</v>
      </c>
      <c r="Q2312" s="91">
        <f t="shared" si="181"/>
        <v>41772</v>
      </c>
      <c r="T2312" s="94">
        <f t="shared" si="182"/>
        <v>41802</v>
      </c>
      <c r="U2312" s="80">
        <f t="shared" si="183"/>
        <v>30</v>
      </c>
      <c r="W2312" s="95">
        <f t="shared" si="185"/>
        <v>41812</v>
      </c>
    </row>
    <row r="2313" spans="1:23" x14ac:dyDescent="0.5">
      <c r="A2313" s="105">
        <v>1933729</v>
      </c>
      <c r="B2313" s="63">
        <v>41775</v>
      </c>
      <c r="C2313" s="60" t="s">
        <v>10</v>
      </c>
      <c r="D2313" s="61">
        <v>18500</v>
      </c>
      <c r="E2313" s="139">
        <v>14074</v>
      </c>
      <c r="F2313" s="61">
        <v>3960</v>
      </c>
      <c r="G2313" s="63">
        <v>41772</v>
      </c>
      <c r="H2313" s="63">
        <v>41775</v>
      </c>
      <c r="I2313" s="60" t="s">
        <v>1107</v>
      </c>
      <c r="J2313" s="62">
        <v>352.75</v>
      </c>
      <c r="K2313" s="62">
        <v>49.39</v>
      </c>
      <c r="L2313" s="64">
        <v>402.14</v>
      </c>
      <c r="M2313" s="82" t="str">
        <f t="shared" si="184"/>
        <v>DS</v>
      </c>
      <c r="N2313" s="82" t="s">
        <v>971</v>
      </c>
      <c r="P2313" s="75">
        <f>VLOOKUP(F2313,[1]!REGTEaflewerdatum,4,0)</f>
        <v>0</v>
      </c>
      <c r="Q2313" s="91">
        <f t="shared" si="181"/>
        <v>41772</v>
      </c>
      <c r="T2313" s="94">
        <f t="shared" si="182"/>
        <v>41802</v>
      </c>
      <c r="U2313" s="80">
        <f t="shared" si="183"/>
        <v>30</v>
      </c>
      <c r="W2313" s="95">
        <f t="shared" si="185"/>
        <v>41805</v>
      </c>
    </row>
    <row r="2314" spans="1:23" x14ac:dyDescent="0.5">
      <c r="A2314" s="105">
        <v>1933730</v>
      </c>
      <c r="B2314" s="63">
        <v>41775</v>
      </c>
      <c r="C2314" s="60" t="s">
        <v>10</v>
      </c>
      <c r="D2314" s="61">
        <v>18504</v>
      </c>
      <c r="E2314" s="139">
        <v>14068</v>
      </c>
      <c r="F2314" s="61">
        <v>3960</v>
      </c>
      <c r="G2314" s="63">
        <v>41772</v>
      </c>
      <c r="H2314" s="63">
        <v>41775</v>
      </c>
      <c r="I2314" s="60" t="s">
        <v>1107</v>
      </c>
      <c r="J2314" s="62">
        <v>85.1</v>
      </c>
      <c r="K2314" s="62">
        <v>11.91</v>
      </c>
      <c r="L2314" s="64">
        <v>97.01</v>
      </c>
      <c r="M2314" s="82" t="str">
        <f t="shared" si="184"/>
        <v>DS</v>
      </c>
      <c r="N2314" s="82" t="s">
        <v>971</v>
      </c>
      <c r="P2314" s="75">
        <f>VLOOKUP(F2314,[1]!REGTEaflewerdatum,4,0)</f>
        <v>0</v>
      </c>
      <c r="Q2314" s="91">
        <f t="shared" si="181"/>
        <v>41772</v>
      </c>
      <c r="T2314" s="94">
        <f t="shared" si="182"/>
        <v>41802</v>
      </c>
      <c r="U2314" s="80">
        <f t="shared" si="183"/>
        <v>30</v>
      </c>
      <c r="W2314" s="95">
        <f t="shared" si="185"/>
        <v>41805</v>
      </c>
    </row>
    <row r="2315" spans="1:23" x14ac:dyDescent="0.5">
      <c r="A2315" s="105">
        <v>1933731</v>
      </c>
      <c r="B2315" s="63">
        <v>41775</v>
      </c>
      <c r="C2315" s="60" t="s">
        <v>10</v>
      </c>
      <c r="D2315" s="61">
        <v>18501</v>
      </c>
      <c r="E2315" s="139">
        <v>14078</v>
      </c>
      <c r="F2315" s="61">
        <v>3960</v>
      </c>
      <c r="G2315" s="63">
        <v>41772</v>
      </c>
      <c r="H2315" s="63">
        <v>41775</v>
      </c>
      <c r="I2315" s="60" t="s">
        <v>1107</v>
      </c>
      <c r="J2315" s="62">
        <v>2546.5</v>
      </c>
      <c r="K2315" s="62">
        <v>356.52</v>
      </c>
      <c r="L2315" s="64">
        <v>2903.02</v>
      </c>
      <c r="M2315" s="82" t="str">
        <f t="shared" si="184"/>
        <v>DS</v>
      </c>
      <c r="N2315" s="82" t="s">
        <v>971</v>
      </c>
      <c r="P2315" s="75">
        <f>VLOOKUP(F2315,[1]!REGTEaflewerdatum,4,0)</f>
        <v>0</v>
      </c>
      <c r="Q2315" s="91">
        <f t="shared" si="181"/>
        <v>41772</v>
      </c>
      <c r="T2315" s="94">
        <f t="shared" si="182"/>
        <v>41802</v>
      </c>
      <c r="U2315" s="80">
        <f t="shared" si="183"/>
        <v>30</v>
      </c>
      <c r="W2315" s="95">
        <f t="shared" si="185"/>
        <v>41805</v>
      </c>
    </row>
    <row r="2316" spans="1:23" x14ac:dyDescent="0.5">
      <c r="A2316" s="105">
        <v>1933732</v>
      </c>
      <c r="B2316" s="63">
        <v>41775</v>
      </c>
      <c r="C2316" s="60" t="s">
        <v>10</v>
      </c>
      <c r="D2316" s="61">
        <v>18503</v>
      </c>
      <c r="E2316" s="139">
        <v>14072</v>
      </c>
      <c r="F2316" s="61">
        <v>3960</v>
      </c>
      <c r="G2316" s="63">
        <v>41772</v>
      </c>
      <c r="H2316" s="63">
        <v>41775</v>
      </c>
      <c r="I2316" s="60" t="s">
        <v>1107</v>
      </c>
      <c r="J2316" s="62">
        <v>525.35</v>
      </c>
      <c r="K2316" s="62">
        <v>73.55</v>
      </c>
      <c r="L2316" s="64">
        <v>598.9</v>
      </c>
      <c r="M2316" s="82" t="str">
        <f t="shared" si="184"/>
        <v>DS</v>
      </c>
      <c r="N2316" s="82" t="s">
        <v>971</v>
      </c>
      <c r="P2316" s="75">
        <f>VLOOKUP(F2316,[1]!REGTEaflewerdatum,4,0)</f>
        <v>0</v>
      </c>
      <c r="Q2316" s="91">
        <f t="shared" si="181"/>
        <v>41772</v>
      </c>
      <c r="T2316" s="94">
        <f t="shared" si="182"/>
        <v>41802</v>
      </c>
      <c r="U2316" s="80">
        <f t="shared" si="183"/>
        <v>30</v>
      </c>
      <c r="W2316" s="95">
        <f t="shared" si="185"/>
        <v>41805</v>
      </c>
    </row>
    <row r="2317" spans="1:23" x14ac:dyDescent="0.5">
      <c r="A2317" s="105">
        <v>1933733</v>
      </c>
      <c r="B2317" s="63">
        <v>41775</v>
      </c>
      <c r="C2317" s="60" t="s">
        <v>10</v>
      </c>
      <c r="D2317" s="61">
        <v>18514</v>
      </c>
      <c r="E2317" s="139">
        <v>14076</v>
      </c>
      <c r="F2317" s="61">
        <v>3960</v>
      </c>
      <c r="G2317" s="63">
        <v>41772</v>
      </c>
      <c r="H2317" s="63">
        <v>41775</v>
      </c>
      <c r="I2317" s="60" t="s">
        <v>1107</v>
      </c>
      <c r="J2317" s="62">
        <v>2075</v>
      </c>
      <c r="K2317" s="62">
        <v>290.5</v>
      </c>
      <c r="L2317" s="64">
        <v>2365.5</v>
      </c>
      <c r="M2317" s="82" t="str">
        <f t="shared" si="184"/>
        <v>DS</v>
      </c>
      <c r="N2317" s="82" t="s">
        <v>971</v>
      </c>
      <c r="P2317" s="75">
        <f>VLOOKUP(F2317,[1]!REGTEaflewerdatum,4,0)</f>
        <v>0</v>
      </c>
      <c r="Q2317" s="91">
        <f t="shared" si="181"/>
        <v>41772</v>
      </c>
      <c r="T2317" s="94">
        <f t="shared" si="182"/>
        <v>41802</v>
      </c>
      <c r="U2317" s="80">
        <f t="shared" si="183"/>
        <v>30</v>
      </c>
      <c r="W2317" s="95">
        <f t="shared" si="185"/>
        <v>41805</v>
      </c>
    </row>
    <row r="2318" spans="1:23" x14ac:dyDescent="0.5">
      <c r="A2318" s="105">
        <v>1933734</v>
      </c>
      <c r="B2318" s="63">
        <v>41775</v>
      </c>
      <c r="C2318" s="60" t="s">
        <v>10</v>
      </c>
      <c r="D2318" s="61">
        <v>18502</v>
      </c>
      <c r="E2318" s="139">
        <v>14070</v>
      </c>
      <c r="F2318" s="61">
        <v>3960</v>
      </c>
      <c r="G2318" s="63">
        <v>41772</v>
      </c>
      <c r="H2318" s="63">
        <v>41775</v>
      </c>
      <c r="I2318" s="60" t="s">
        <v>1107</v>
      </c>
      <c r="J2318" s="62">
        <v>1211.0999999999999</v>
      </c>
      <c r="K2318" s="62">
        <v>169.55</v>
      </c>
      <c r="L2318" s="64">
        <v>1380.65</v>
      </c>
      <c r="M2318" s="82" t="str">
        <f t="shared" si="184"/>
        <v>DS</v>
      </c>
      <c r="N2318" s="82" t="s">
        <v>971</v>
      </c>
      <c r="P2318" s="75">
        <f>VLOOKUP(F2318,[1]!REGTEaflewerdatum,4,0)</f>
        <v>0</v>
      </c>
      <c r="Q2318" s="91">
        <f t="shared" si="181"/>
        <v>41772</v>
      </c>
      <c r="T2318" s="94">
        <f t="shared" si="182"/>
        <v>41802</v>
      </c>
      <c r="U2318" s="80">
        <f t="shared" si="183"/>
        <v>30</v>
      </c>
      <c r="W2318" s="95">
        <f t="shared" si="185"/>
        <v>41805</v>
      </c>
    </row>
    <row r="2319" spans="1:23" x14ac:dyDescent="0.5">
      <c r="A2319" s="105">
        <v>1934084</v>
      </c>
      <c r="B2319" s="63">
        <v>41775</v>
      </c>
      <c r="C2319" s="60" t="s">
        <v>10</v>
      </c>
      <c r="D2319" s="61">
        <v>18505</v>
      </c>
      <c r="E2319" s="139">
        <v>14080</v>
      </c>
      <c r="F2319" s="61">
        <v>3960</v>
      </c>
      <c r="G2319" s="63">
        <v>41772</v>
      </c>
      <c r="H2319" s="63">
        <v>41775</v>
      </c>
      <c r="I2319" s="60" t="s">
        <v>1107</v>
      </c>
      <c r="J2319" s="62">
        <v>2712</v>
      </c>
      <c r="K2319" s="62">
        <v>379.69</v>
      </c>
      <c r="L2319" s="64">
        <v>3091.69</v>
      </c>
      <c r="M2319" s="82" t="str">
        <f t="shared" si="184"/>
        <v>DS</v>
      </c>
      <c r="N2319" s="82" t="s">
        <v>971</v>
      </c>
      <c r="P2319" s="75">
        <f>VLOOKUP(F2319,[1]!REGTEaflewerdatum,4,0)</f>
        <v>0</v>
      </c>
      <c r="Q2319" s="91">
        <f t="shared" si="181"/>
        <v>41772</v>
      </c>
      <c r="T2319" s="94">
        <f t="shared" si="182"/>
        <v>41802</v>
      </c>
      <c r="U2319" s="80">
        <f t="shared" si="183"/>
        <v>30</v>
      </c>
      <c r="W2319" s="95">
        <f t="shared" si="185"/>
        <v>41805</v>
      </c>
    </row>
    <row r="2320" spans="1:23" x14ac:dyDescent="0.5">
      <c r="A2320" s="105">
        <v>31498</v>
      </c>
      <c r="B2320" s="63">
        <v>41775</v>
      </c>
      <c r="C2320" s="60" t="s">
        <v>10</v>
      </c>
      <c r="D2320" s="61">
        <v>18474</v>
      </c>
      <c r="E2320" s="139">
        <v>14035</v>
      </c>
      <c r="F2320" s="61">
        <v>3975</v>
      </c>
      <c r="G2320" s="63">
        <v>41772</v>
      </c>
      <c r="H2320" s="63">
        <v>41772</v>
      </c>
      <c r="I2320" s="60" t="s">
        <v>1109</v>
      </c>
      <c r="J2320" s="62">
        <v>275.16000000000003</v>
      </c>
      <c r="K2320" s="62">
        <v>19.5</v>
      </c>
      <c r="L2320" s="64">
        <v>294.66000000000003</v>
      </c>
      <c r="M2320" s="82" t="str">
        <f t="shared" si="184"/>
        <v>DS</v>
      </c>
      <c r="N2320" s="82" t="s">
        <v>971</v>
      </c>
      <c r="P2320" s="75">
        <f>VLOOKUP(F2320,[1]!REGTEaflewerdatum,4,0)</f>
        <v>0</v>
      </c>
      <c r="Q2320" s="91">
        <f t="shared" si="181"/>
        <v>41772</v>
      </c>
      <c r="T2320" s="94">
        <f t="shared" si="182"/>
        <v>41802</v>
      </c>
      <c r="U2320" s="80">
        <f t="shared" si="183"/>
        <v>30</v>
      </c>
      <c r="W2320" s="95">
        <f t="shared" si="185"/>
        <v>41805</v>
      </c>
    </row>
    <row r="2321" spans="1:23" x14ac:dyDescent="0.5">
      <c r="A2321" s="105">
        <v>399329</v>
      </c>
      <c r="B2321" s="63">
        <v>41782</v>
      </c>
      <c r="C2321" s="60" t="s">
        <v>10</v>
      </c>
      <c r="D2321" s="61">
        <v>18484</v>
      </c>
      <c r="E2321" s="139">
        <v>14046</v>
      </c>
      <c r="F2321" s="61">
        <v>3976</v>
      </c>
      <c r="G2321" s="63">
        <v>41772</v>
      </c>
      <c r="H2321" s="63">
        <v>41774</v>
      </c>
      <c r="I2321" s="60" t="s">
        <v>1114</v>
      </c>
      <c r="J2321" s="62">
        <v>184.56</v>
      </c>
      <c r="K2321" s="62">
        <v>13</v>
      </c>
      <c r="L2321" s="64">
        <v>197.56</v>
      </c>
      <c r="M2321" s="82" t="str">
        <f t="shared" si="184"/>
        <v>DS</v>
      </c>
      <c r="N2321" s="82" t="s">
        <v>971</v>
      </c>
      <c r="P2321" s="75">
        <f>VLOOKUP(F2321,[1]!REGTEaflewerdatum,4,0)</f>
        <v>0</v>
      </c>
      <c r="Q2321" s="91">
        <f t="shared" si="181"/>
        <v>41772</v>
      </c>
      <c r="T2321" s="94">
        <f t="shared" si="182"/>
        <v>41802</v>
      </c>
      <c r="U2321" s="80">
        <f t="shared" si="183"/>
        <v>30</v>
      </c>
      <c r="W2321" s="95">
        <f t="shared" si="185"/>
        <v>41812</v>
      </c>
    </row>
    <row r="2322" spans="1:23" x14ac:dyDescent="0.5">
      <c r="A2322" s="105">
        <v>71619</v>
      </c>
      <c r="B2322" s="63">
        <v>41782</v>
      </c>
      <c r="C2322" s="60" t="s">
        <v>10</v>
      </c>
      <c r="D2322" s="61">
        <v>18490</v>
      </c>
      <c r="E2322" s="139">
        <v>13956</v>
      </c>
      <c r="F2322" s="61">
        <v>3953</v>
      </c>
      <c r="G2322" s="63">
        <v>41772</v>
      </c>
      <c r="H2322" s="63">
        <v>41775</v>
      </c>
      <c r="I2322" s="60" t="s">
        <v>1322</v>
      </c>
      <c r="J2322" s="62">
        <v>1398.36</v>
      </c>
      <c r="K2322" s="62">
        <v>195.76</v>
      </c>
      <c r="L2322" s="64">
        <v>1594.12</v>
      </c>
      <c r="M2322" s="82" t="str">
        <f t="shared" si="184"/>
        <v>DS</v>
      </c>
      <c r="N2322" s="82" t="s">
        <v>971</v>
      </c>
      <c r="P2322" s="75">
        <f>VLOOKUP(F2322,[1]!REGTEaflewerdatum,4,0)</f>
        <v>0</v>
      </c>
      <c r="Q2322" s="91">
        <f t="shared" si="181"/>
        <v>41772</v>
      </c>
      <c r="T2322" s="94">
        <f t="shared" si="182"/>
        <v>41802</v>
      </c>
      <c r="U2322" s="80">
        <f t="shared" si="183"/>
        <v>30</v>
      </c>
      <c r="W2322" s="95">
        <f t="shared" si="185"/>
        <v>41812</v>
      </c>
    </row>
    <row r="2323" spans="1:23" x14ac:dyDescent="0.5">
      <c r="A2323" s="105">
        <v>9002320213</v>
      </c>
      <c r="B2323" s="63">
        <v>41789</v>
      </c>
      <c r="C2323" s="60" t="s">
        <v>10</v>
      </c>
      <c r="D2323" s="61">
        <v>18492</v>
      </c>
      <c r="E2323" s="139">
        <v>14057</v>
      </c>
      <c r="F2323" s="61">
        <v>3986</v>
      </c>
      <c r="G2323" s="63">
        <v>41772</v>
      </c>
      <c r="H2323" s="63">
        <v>41775</v>
      </c>
      <c r="I2323" s="60" t="s">
        <v>1112</v>
      </c>
      <c r="J2323" s="62">
        <v>1889.97</v>
      </c>
      <c r="K2323" s="62">
        <v>264.60000000000002</v>
      </c>
      <c r="L2323" s="64">
        <v>2154.5700000000002</v>
      </c>
      <c r="M2323" s="82" t="str">
        <f t="shared" si="184"/>
        <v>DS</v>
      </c>
      <c r="N2323" s="82" t="s">
        <v>971</v>
      </c>
      <c r="P2323" s="75">
        <f>VLOOKUP(F2323,[1]!REGTEaflewerdatum,4,0)</f>
        <v>0</v>
      </c>
      <c r="Q2323" s="91">
        <f t="shared" si="181"/>
        <v>41772</v>
      </c>
      <c r="T2323" s="94">
        <f t="shared" si="182"/>
        <v>41802</v>
      </c>
      <c r="U2323" s="80">
        <f t="shared" si="183"/>
        <v>30</v>
      </c>
      <c r="W2323" s="95">
        <f t="shared" si="185"/>
        <v>41819</v>
      </c>
    </row>
    <row r="2324" spans="1:23" hidden="1" x14ac:dyDescent="0.5">
      <c r="A2324" s="105" t="s">
        <v>584</v>
      </c>
      <c r="B2324" s="63"/>
      <c r="C2324" s="60" t="s">
        <v>10</v>
      </c>
      <c r="D2324" s="61">
        <v>18494</v>
      </c>
      <c r="E2324" s="139">
        <v>14055</v>
      </c>
      <c r="F2324" s="61">
        <v>3957</v>
      </c>
      <c r="G2324" s="63">
        <v>41772</v>
      </c>
      <c r="H2324" s="63">
        <v>41774</v>
      </c>
      <c r="I2324" s="60" t="s">
        <v>1118</v>
      </c>
      <c r="J2324" s="62">
        <v>2717</v>
      </c>
      <c r="K2324" s="62">
        <v>0</v>
      </c>
      <c r="L2324" s="64">
        <v>2717</v>
      </c>
      <c r="M2324" s="82" t="str">
        <f t="shared" si="184"/>
        <v>DI</v>
      </c>
      <c r="N2324" s="82" t="s">
        <v>971</v>
      </c>
      <c r="P2324" s="75">
        <f>VLOOKUP(F2324,[1]!REGTEaflewerdatum,4,0)</f>
        <v>0</v>
      </c>
      <c r="Q2324" s="91">
        <f t="shared" si="181"/>
        <v>41772</v>
      </c>
      <c r="R2324" s="92" t="s">
        <v>327</v>
      </c>
      <c r="S2324" s="93">
        <v>41804</v>
      </c>
      <c r="T2324" s="94">
        <f t="shared" si="182"/>
        <v>41802</v>
      </c>
      <c r="U2324" s="80">
        <f t="shared" si="183"/>
        <v>30</v>
      </c>
      <c r="W2324" s="95">
        <f t="shared" si="185"/>
        <v>30</v>
      </c>
    </row>
    <row r="2325" spans="1:23" hidden="1" x14ac:dyDescent="0.5">
      <c r="A2325" s="105" t="s">
        <v>586</v>
      </c>
      <c r="B2325" s="63"/>
      <c r="C2325" s="60" t="s">
        <v>10</v>
      </c>
      <c r="D2325" s="61">
        <v>18491</v>
      </c>
      <c r="E2325" s="139">
        <v>14058</v>
      </c>
      <c r="F2325" s="61">
        <v>3970</v>
      </c>
      <c r="G2325" s="63">
        <v>41772</v>
      </c>
      <c r="H2325" s="63">
        <v>41775</v>
      </c>
      <c r="I2325" s="60" t="s">
        <v>1123</v>
      </c>
      <c r="J2325" s="62">
        <v>785</v>
      </c>
      <c r="K2325" s="62">
        <v>0</v>
      </c>
      <c r="L2325" s="64">
        <v>785</v>
      </c>
      <c r="M2325" s="82" t="str">
        <f t="shared" si="184"/>
        <v>DI</v>
      </c>
      <c r="N2325" s="82" t="s">
        <v>971</v>
      </c>
      <c r="P2325" s="75">
        <f>VLOOKUP(F2325,[1]!REGTEaflewerdatum,4,0)</f>
        <v>0</v>
      </c>
      <c r="Q2325" s="91">
        <f t="shared" si="181"/>
        <v>41772</v>
      </c>
      <c r="R2325" s="92" t="s">
        <v>329</v>
      </c>
      <c r="S2325" s="93">
        <f>G2325</f>
        <v>41772</v>
      </c>
      <c r="T2325" s="94">
        <f t="shared" si="182"/>
        <v>41773</v>
      </c>
      <c r="U2325" s="80">
        <f t="shared" si="183"/>
        <v>1</v>
      </c>
      <c r="W2325" s="95">
        <f t="shared" si="185"/>
        <v>1</v>
      </c>
    </row>
    <row r="2326" spans="1:23" hidden="1" x14ac:dyDescent="0.5">
      <c r="A2326" s="105" t="s">
        <v>587</v>
      </c>
      <c r="B2326" s="63"/>
      <c r="C2326" s="60" t="s">
        <v>10</v>
      </c>
      <c r="D2326" s="61">
        <v>18493</v>
      </c>
      <c r="E2326" s="139">
        <v>14059</v>
      </c>
      <c r="F2326" s="61">
        <v>3959</v>
      </c>
      <c r="G2326" s="63">
        <v>41772</v>
      </c>
      <c r="H2326" s="63">
        <v>41775</v>
      </c>
      <c r="I2326" s="60" t="s">
        <v>1123</v>
      </c>
      <c r="J2326" s="62">
        <v>3485</v>
      </c>
      <c r="K2326" s="62">
        <v>0</v>
      </c>
      <c r="L2326" s="64">
        <v>3485</v>
      </c>
      <c r="M2326" s="82" t="str">
        <f t="shared" si="184"/>
        <v>DI</v>
      </c>
      <c r="N2326" s="82" t="s">
        <v>971</v>
      </c>
      <c r="P2326" s="75">
        <f>VLOOKUP(F2326,[1]!REGTEaflewerdatum,4,0)</f>
        <v>0</v>
      </c>
      <c r="Q2326" s="91">
        <f t="shared" si="181"/>
        <v>41772</v>
      </c>
      <c r="R2326" s="92" t="s">
        <v>329</v>
      </c>
      <c r="S2326" s="93">
        <f>G2326</f>
        <v>41772</v>
      </c>
      <c r="T2326" s="94">
        <f t="shared" si="182"/>
        <v>41773</v>
      </c>
      <c r="U2326" s="80">
        <f t="shared" si="183"/>
        <v>1</v>
      </c>
      <c r="W2326" s="95">
        <f t="shared" si="185"/>
        <v>1</v>
      </c>
    </row>
    <row r="2327" spans="1:23" hidden="1" x14ac:dyDescent="0.5">
      <c r="A2327" s="105">
        <v>174717</v>
      </c>
      <c r="B2327" s="63"/>
      <c r="C2327" s="60" t="s">
        <v>10</v>
      </c>
      <c r="D2327" s="61">
        <v>18496</v>
      </c>
      <c r="E2327" s="139">
        <v>14030</v>
      </c>
      <c r="F2327" s="61">
        <v>3885</v>
      </c>
      <c r="G2327" s="63">
        <v>41773</v>
      </c>
      <c r="H2327" s="63">
        <v>41774</v>
      </c>
      <c r="I2327" s="60" t="s">
        <v>1222</v>
      </c>
      <c r="J2327" s="62">
        <v>9302.15</v>
      </c>
      <c r="K2327" s="62">
        <v>1302.31</v>
      </c>
      <c r="L2327" s="64">
        <v>10604.46</v>
      </c>
      <c r="M2327" s="82" t="str">
        <f t="shared" si="184"/>
        <v>DI</v>
      </c>
      <c r="N2327" s="82" t="s">
        <v>971</v>
      </c>
      <c r="P2327" s="75">
        <f>VLOOKUP(F2327,[1]!REGTEaflewerdatum,4,0)</f>
        <v>0</v>
      </c>
      <c r="Q2327" s="91">
        <f t="shared" si="181"/>
        <v>41773</v>
      </c>
      <c r="R2327" s="92" t="s">
        <v>330</v>
      </c>
      <c r="S2327" s="93">
        <f>G2327+10</f>
        <v>41783</v>
      </c>
      <c r="T2327" s="94">
        <f t="shared" si="182"/>
        <v>41783</v>
      </c>
      <c r="U2327" s="80">
        <f t="shared" si="183"/>
        <v>10</v>
      </c>
      <c r="W2327" s="95">
        <f t="shared" si="185"/>
        <v>10</v>
      </c>
    </row>
    <row r="2328" spans="1:23" x14ac:dyDescent="0.5">
      <c r="A2328" s="105">
        <v>400900</v>
      </c>
      <c r="B2328" s="63">
        <v>41782</v>
      </c>
      <c r="C2328" s="60" t="s">
        <v>10</v>
      </c>
      <c r="D2328" s="61">
        <v>18485</v>
      </c>
      <c r="E2328" s="139">
        <v>14048</v>
      </c>
      <c r="F2328" s="61">
        <v>3976</v>
      </c>
      <c r="G2328" s="63">
        <v>41773</v>
      </c>
      <c r="H2328" s="63">
        <v>41774</v>
      </c>
      <c r="I2328" s="60" t="s">
        <v>1114</v>
      </c>
      <c r="J2328" s="62">
        <v>276.83999999999997</v>
      </c>
      <c r="K2328" s="62">
        <v>19.5</v>
      </c>
      <c r="L2328" s="64">
        <v>296.33999999999997</v>
      </c>
      <c r="M2328" s="82" t="str">
        <f t="shared" si="184"/>
        <v>DS</v>
      </c>
      <c r="N2328" s="82" t="s">
        <v>971</v>
      </c>
      <c r="P2328" s="75">
        <f>VLOOKUP(F2328,[1]!REGTEaflewerdatum,4,0)</f>
        <v>0</v>
      </c>
      <c r="Q2328" s="91">
        <f t="shared" si="181"/>
        <v>41773</v>
      </c>
      <c r="T2328" s="94">
        <f t="shared" si="182"/>
        <v>41803</v>
      </c>
      <c r="U2328" s="80">
        <f t="shared" si="183"/>
        <v>30</v>
      </c>
      <c r="W2328" s="95">
        <f t="shared" si="185"/>
        <v>41812</v>
      </c>
    </row>
    <row r="2329" spans="1:23" x14ac:dyDescent="0.5">
      <c r="A2329" s="105">
        <v>49020</v>
      </c>
      <c r="B2329" s="63">
        <v>41775</v>
      </c>
      <c r="C2329" s="60" t="s">
        <v>10</v>
      </c>
      <c r="D2329" s="61">
        <v>18469</v>
      </c>
      <c r="E2329" s="139">
        <v>14021</v>
      </c>
      <c r="F2329" s="61">
        <v>3975</v>
      </c>
      <c r="G2329" s="63">
        <v>41773</v>
      </c>
      <c r="H2329" s="63">
        <v>41773</v>
      </c>
      <c r="I2329" s="60" t="s">
        <v>1109</v>
      </c>
      <c r="J2329" s="62">
        <v>275.16000000000003</v>
      </c>
      <c r="K2329" s="62">
        <v>19.5</v>
      </c>
      <c r="L2329" s="64">
        <v>294.66000000000003</v>
      </c>
      <c r="M2329" s="82" t="str">
        <f t="shared" si="184"/>
        <v>DS</v>
      </c>
      <c r="N2329" s="82" t="s">
        <v>971</v>
      </c>
      <c r="P2329" s="75">
        <f>VLOOKUP(F2329,[1]!REGTEaflewerdatum,4,0)</f>
        <v>0</v>
      </c>
      <c r="Q2329" s="91">
        <f t="shared" si="181"/>
        <v>41773</v>
      </c>
      <c r="T2329" s="94">
        <f t="shared" si="182"/>
        <v>41803</v>
      </c>
      <c r="U2329" s="80">
        <f t="shared" si="183"/>
        <v>30</v>
      </c>
      <c r="W2329" s="95">
        <f t="shared" si="185"/>
        <v>41805</v>
      </c>
    </row>
    <row r="2330" spans="1:23" x14ac:dyDescent="0.5">
      <c r="A2330" s="105">
        <v>51969</v>
      </c>
      <c r="B2330" s="63">
        <v>41782</v>
      </c>
      <c r="C2330" s="60" t="s">
        <v>10</v>
      </c>
      <c r="D2330" s="61">
        <v>18471</v>
      </c>
      <c r="E2330" s="139">
        <v>13917</v>
      </c>
      <c r="F2330" s="61">
        <v>3941</v>
      </c>
      <c r="G2330" s="63">
        <v>41773</v>
      </c>
      <c r="H2330" s="63">
        <v>41773</v>
      </c>
      <c r="I2330" s="60" t="s">
        <v>1167</v>
      </c>
      <c r="J2330" s="62">
        <v>11290.64</v>
      </c>
      <c r="K2330" s="62">
        <v>810.56</v>
      </c>
      <c r="L2330" s="64">
        <v>12101.2</v>
      </c>
      <c r="M2330" s="82" t="str">
        <f t="shared" si="184"/>
        <v>DS</v>
      </c>
      <c r="N2330" s="82" t="s">
        <v>971</v>
      </c>
      <c r="P2330" s="75">
        <f>VLOOKUP(F2330,[1]!REGTEaflewerdatum,4,0)</f>
        <v>0</v>
      </c>
      <c r="Q2330" s="91">
        <f t="shared" si="181"/>
        <v>41773</v>
      </c>
      <c r="T2330" s="94">
        <f t="shared" si="182"/>
        <v>41803</v>
      </c>
      <c r="U2330" s="80">
        <f t="shared" si="183"/>
        <v>30</v>
      </c>
      <c r="W2330" s="95">
        <f t="shared" si="185"/>
        <v>41812</v>
      </c>
    </row>
    <row r="2331" spans="1:23" x14ac:dyDescent="0.5">
      <c r="A2331" s="105">
        <v>62771</v>
      </c>
      <c r="B2331" s="63">
        <v>41789</v>
      </c>
      <c r="C2331" s="60" t="s">
        <v>10</v>
      </c>
      <c r="D2331" s="61">
        <v>18497</v>
      </c>
      <c r="E2331" s="139">
        <v>14052</v>
      </c>
      <c r="F2331" s="61">
        <v>3935</v>
      </c>
      <c r="G2331" s="63">
        <v>41773</v>
      </c>
      <c r="H2331" s="63">
        <v>41774</v>
      </c>
      <c r="I2331" s="60" t="s">
        <v>118</v>
      </c>
      <c r="J2331" s="62">
        <v>16442</v>
      </c>
      <c r="K2331" s="62">
        <v>2301.88</v>
      </c>
      <c r="L2331" s="64">
        <v>18743.88</v>
      </c>
      <c r="M2331" s="82" t="str">
        <f t="shared" si="184"/>
        <v>DS</v>
      </c>
      <c r="N2331" s="82" t="s">
        <v>971</v>
      </c>
      <c r="P2331" s="75">
        <f>VLOOKUP(F2331,[1]!REGTEaflewerdatum,4,0)</f>
        <v>0</v>
      </c>
      <c r="Q2331" s="91">
        <f t="shared" si="181"/>
        <v>41773</v>
      </c>
      <c r="T2331" s="94">
        <f t="shared" si="182"/>
        <v>41803</v>
      </c>
      <c r="U2331" s="80">
        <f t="shared" si="183"/>
        <v>30</v>
      </c>
      <c r="W2331" s="95">
        <f t="shared" si="185"/>
        <v>41819</v>
      </c>
    </row>
    <row r="2332" spans="1:23" x14ac:dyDescent="0.5">
      <c r="A2332" s="105">
        <v>7407998</v>
      </c>
      <c r="B2332" s="63">
        <v>41775</v>
      </c>
      <c r="C2332" s="60" t="s">
        <v>10</v>
      </c>
      <c r="D2332" s="61">
        <v>18467</v>
      </c>
      <c r="E2332" s="139">
        <v>13836</v>
      </c>
      <c r="F2332" s="61">
        <v>3905</v>
      </c>
      <c r="G2332" s="63">
        <v>41773</v>
      </c>
      <c r="H2332" s="63">
        <v>41771</v>
      </c>
      <c r="I2332" s="60" t="s">
        <v>1198</v>
      </c>
      <c r="J2332" s="62">
        <v>10982.66</v>
      </c>
      <c r="K2332" s="62">
        <v>1537.57</v>
      </c>
      <c r="L2332" s="64">
        <v>12520.23</v>
      </c>
      <c r="M2332" s="82" t="str">
        <f t="shared" si="184"/>
        <v>DS</v>
      </c>
      <c r="N2332" s="82" t="s">
        <v>971</v>
      </c>
      <c r="P2332" s="75">
        <f>VLOOKUP(F2332,[1]!REGTEaflewerdatum,4,0)</f>
        <v>0</v>
      </c>
      <c r="Q2332" s="91">
        <f t="shared" si="181"/>
        <v>41773</v>
      </c>
      <c r="T2332" s="94">
        <f t="shared" si="182"/>
        <v>41803</v>
      </c>
      <c r="U2332" s="80">
        <f t="shared" si="183"/>
        <v>30</v>
      </c>
      <c r="W2332" s="95">
        <f t="shared" si="185"/>
        <v>41805</v>
      </c>
    </row>
    <row r="2333" spans="1:23" x14ac:dyDescent="0.5">
      <c r="A2333" s="105">
        <v>75524</v>
      </c>
      <c r="B2333" s="63">
        <v>41782</v>
      </c>
      <c r="C2333" s="60" t="s">
        <v>10</v>
      </c>
      <c r="D2333" s="61">
        <v>18482</v>
      </c>
      <c r="E2333" s="139"/>
      <c r="F2333" s="61">
        <v>3977</v>
      </c>
      <c r="G2333" s="63">
        <v>41773</v>
      </c>
      <c r="H2333" s="63">
        <v>41774</v>
      </c>
      <c r="I2333" s="60" t="s">
        <v>1116</v>
      </c>
      <c r="J2333" s="62">
        <v>456</v>
      </c>
      <c r="K2333" s="62">
        <v>12.77</v>
      </c>
      <c r="L2333" s="64">
        <v>468.77</v>
      </c>
      <c r="M2333" s="82" t="str">
        <f t="shared" si="184"/>
        <v>DS</v>
      </c>
      <c r="N2333" s="82" t="s">
        <v>971</v>
      </c>
      <c r="P2333" s="75">
        <f>VLOOKUP(F2333,[1]!REGTEaflewerdatum,4,0)</f>
        <v>0</v>
      </c>
      <c r="Q2333" s="91">
        <f t="shared" si="181"/>
        <v>41773</v>
      </c>
      <c r="T2333" s="94">
        <f t="shared" si="182"/>
        <v>41803</v>
      </c>
      <c r="U2333" s="80">
        <f t="shared" si="183"/>
        <v>30</v>
      </c>
      <c r="W2333" s="95">
        <f t="shared" si="185"/>
        <v>41812</v>
      </c>
    </row>
    <row r="2334" spans="1:23" x14ac:dyDescent="0.5">
      <c r="A2334" s="105">
        <v>91113995</v>
      </c>
      <c r="B2334" s="63">
        <v>41782</v>
      </c>
      <c r="C2334" s="60" t="s">
        <v>10</v>
      </c>
      <c r="D2334" s="61">
        <v>18470</v>
      </c>
      <c r="E2334" s="139">
        <v>13936</v>
      </c>
      <c r="F2334" s="61">
        <v>3944</v>
      </c>
      <c r="G2334" s="63">
        <v>41773</v>
      </c>
      <c r="H2334" s="63">
        <v>41773</v>
      </c>
      <c r="I2334" s="60" t="s">
        <v>1234</v>
      </c>
      <c r="J2334" s="62">
        <v>14249.98</v>
      </c>
      <c r="K2334" s="62">
        <v>1995</v>
      </c>
      <c r="L2334" s="64">
        <v>16244.98</v>
      </c>
      <c r="M2334" s="82" t="str">
        <f t="shared" si="184"/>
        <v>DS</v>
      </c>
      <c r="N2334" s="82" t="s">
        <v>971</v>
      </c>
      <c r="P2334" s="75">
        <f>VLOOKUP(F2334,[1]!REGTEaflewerdatum,4,0)</f>
        <v>0</v>
      </c>
      <c r="Q2334" s="91">
        <f t="shared" si="181"/>
        <v>41773</v>
      </c>
      <c r="T2334" s="94">
        <f t="shared" si="182"/>
        <v>41803</v>
      </c>
      <c r="U2334" s="80">
        <f t="shared" si="183"/>
        <v>30</v>
      </c>
      <c r="W2334" s="95">
        <f t="shared" si="185"/>
        <v>41812</v>
      </c>
    </row>
    <row r="2335" spans="1:23" hidden="1" x14ac:dyDescent="0.5">
      <c r="A2335" s="105" t="s">
        <v>585</v>
      </c>
      <c r="B2335" s="63"/>
      <c r="C2335" s="60" t="s">
        <v>10</v>
      </c>
      <c r="D2335" s="61">
        <v>18495</v>
      </c>
      <c r="E2335" s="139">
        <v>14056</v>
      </c>
      <c r="F2335" s="61">
        <v>3957</v>
      </c>
      <c r="G2335" s="63">
        <v>41773</v>
      </c>
      <c r="H2335" s="63">
        <v>41774</v>
      </c>
      <c r="I2335" s="60" t="s">
        <v>1118</v>
      </c>
      <c r="J2335" s="62">
        <v>5049.6000000000004</v>
      </c>
      <c r="K2335" s="62">
        <v>0</v>
      </c>
      <c r="L2335" s="64">
        <v>5049.6000000000004</v>
      </c>
      <c r="M2335" s="82" t="str">
        <f t="shared" si="184"/>
        <v>DI</v>
      </c>
      <c r="N2335" s="82" t="s">
        <v>971</v>
      </c>
      <c r="P2335" s="75">
        <f>VLOOKUP(F2335,[1]!REGTEaflewerdatum,4,0)</f>
        <v>0</v>
      </c>
      <c r="Q2335" s="91">
        <f t="shared" si="181"/>
        <v>41773</v>
      </c>
      <c r="R2335" s="92" t="s">
        <v>327</v>
      </c>
      <c r="S2335" s="93">
        <v>41804</v>
      </c>
      <c r="T2335" s="94">
        <f t="shared" si="182"/>
        <v>41803</v>
      </c>
      <c r="U2335" s="80">
        <f t="shared" si="183"/>
        <v>30</v>
      </c>
      <c r="W2335" s="95">
        <f t="shared" si="185"/>
        <v>30</v>
      </c>
    </row>
    <row r="2336" spans="1:23" x14ac:dyDescent="0.5">
      <c r="A2336" s="105" t="s">
        <v>582</v>
      </c>
      <c r="B2336" s="63">
        <v>41782</v>
      </c>
      <c r="C2336" s="60" t="s">
        <v>10</v>
      </c>
      <c r="D2336" s="61">
        <v>18480</v>
      </c>
      <c r="E2336" s="139">
        <v>14042</v>
      </c>
      <c r="F2336" s="61">
        <v>3956</v>
      </c>
      <c r="G2336" s="63">
        <v>41774</v>
      </c>
      <c r="H2336" s="63">
        <v>41774</v>
      </c>
      <c r="I2336" s="60" t="s">
        <v>1161</v>
      </c>
      <c r="J2336" s="62">
        <v>14692.07</v>
      </c>
      <c r="K2336" s="62">
        <v>1446.92</v>
      </c>
      <c r="L2336" s="64">
        <v>16138.99</v>
      </c>
      <c r="M2336" s="82" t="str">
        <f t="shared" si="184"/>
        <v>DS</v>
      </c>
      <c r="N2336" s="82" t="s">
        <v>971</v>
      </c>
      <c r="P2336" s="75">
        <f>VLOOKUP(F2336,[1]!REGTEaflewerdatum,4,0)</f>
        <v>0</v>
      </c>
      <c r="Q2336" s="91">
        <f t="shared" si="181"/>
        <v>41774</v>
      </c>
      <c r="T2336" s="94">
        <f t="shared" si="182"/>
        <v>41804</v>
      </c>
      <c r="U2336" s="80">
        <f t="shared" si="183"/>
        <v>30</v>
      </c>
      <c r="W2336" s="95">
        <f t="shared" si="185"/>
        <v>41812</v>
      </c>
    </row>
    <row r="2337" spans="1:23" x14ac:dyDescent="0.5">
      <c r="A2337" s="105">
        <v>221718</v>
      </c>
      <c r="B2337" s="63">
        <v>41782</v>
      </c>
      <c r="C2337" s="60" t="s">
        <v>10</v>
      </c>
      <c r="D2337" s="61">
        <v>18489</v>
      </c>
      <c r="E2337" s="139">
        <v>14063</v>
      </c>
      <c r="F2337" s="61">
        <v>3972</v>
      </c>
      <c r="G2337" s="63">
        <v>41774</v>
      </c>
      <c r="H2337" s="63">
        <v>41775</v>
      </c>
      <c r="I2337" s="60" t="s">
        <v>1297</v>
      </c>
      <c r="J2337" s="62">
        <v>27414.31</v>
      </c>
      <c r="K2337" s="62">
        <v>3838</v>
      </c>
      <c r="L2337" s="64">
        <v>31252.31</v>
      </c>
      <c r="M2337" s="82" t="str">
        <f t="shared" si="184"/>
        <v>DS</v>
      </c>
      <c r="N2337" s="82" t="s">
        <v>971</v>
      </c>
      <c r="P2337" s="75">
        <f>VLOOKUP(F2337,[1]!REGTEaflewerdatum,4,0)</f>
        <v>0</v>
      </c>
      <c r="Q2337" s="91">
        <f t="shared" si="181"/>
        <v>41774</v>
      </c>
      <c r="T2337" s="94">
        <f t="shared" si="182"/>
        <v>41804</v>
      </c>
      <c r="U2337" s="80">
        <f t="shared" si="183"/>
        <v>30</v>
      </c>
      <c r="W2337" s="95">
        <f t="shared" si="185"/>
        <v>41812</v>
      </c>
    </row>
    <row r="2338" spans="1:23" x14ac:dyDescent="0.5">
      <c r="A2338" s="105">
        <v>65890</v>
      </c>
      <c r="B2338" s="63">
        <v>41775</v>
      </c>
      <c r="C2338" s="60" t="s">
        <v>10</v>
      </c>
      <c r="D2338" s="61">
        <v>18475</v>
      </c>
      <c r="E2338" s="139">
        <v>14037</v>
      </c>
      <c r="F2338" s="61">
        <v>3975</v>
      </c>
      <c r="G2338" s="63">
        <v>41774</v>
      </c>
      <c r="H2338" s="63">
        <v>41774</v>
      </c>
      <c r="I2338" s="60" t="s">
        <v>1109</v>
      </c>
      <c r="J2338" s="62">
        <v>183.44</v>
      </c>
      <c r="K2338" s="62">
        <v>13</v>
      </c>
      <c r="L2338" s="64">
        <v>196.44</v>
      </c>
      <c r="M2338" s="82" t="str">
        <f t="shared" si="184"/>
        <v>DS</v>
      </c>
      <c r="N2338" s="82" t="s">
        <v>971</v>
      </c>
      <c r="P2338" s="75">
        <f>VLOOKUP(F2338,[1]!REGTEaflewerdatum,4,0)</f>
        <v>0</v>
      </c>
      <c r="Q2338" s="91">
        <f t="shared" si="181"/>
        <v>41774</v>
      </c>
      <c r="T2338" s="94">
        <f t="shared" si="182"/>
        <v>41804</v>
      </c>
      <c r="U2338" s="80">
        <f t="shared" si="183"/>
        <v>30</v>
      </c>
      <c r="W2338" s="95">
        <f t="shared" si="185"/>
        <v>41805</v>
      </c>
    </row>
    <row r="2339" spans="1:23" x14ac:dyDescent="0.5">
      <c r="A2339" s="105">
        <v>403878</v>
      </c>
      <c r="B2339" s="63">
        <v>41782</v>
      </c>
      <c r="C2339" s="60" t="s">
        <v>10</v>
      </c>
      <c r="D2339" s="61">
        <v>18487</v>
      </c>
      <c r="E2339" s="139">
        <v>14066</v>
      </c>
      <c r="F2339" s="61">
        <v>3976</v>
      </c>
      <c r="G2339" s="63">
        <v>41775</v>
      </c>
      <c r="H2339" s="63">
        <v>41775</v>
      </c>
      <c r="I2339" s="60" t="s">
        <v>1114</v>
      </c>
      <c r="J2339" s="62">
        <v>184.56</v>
      </c>
      <c r="K2339" s="62">
        <v>13</v>
      </c>
      <c r="L2339" s="64">
        <v>197.56</v>
      </c>
      <c r="M2339" s="82" t="str">
        <f t="shared" si="184"/>
        <v>DS</v>
      </c>
      <c r="N2339" s="82" t="s">
        <v>971</v>
      </c>
      <c r="P2339" s="75">
        <f>VLOOKUP(F2339,[1]!REGTEaflewerdatum,4,0)</f>
        <v>0</v>
      </c>
      <c r="Q2339" s="91">
        <f t="shared" si="181"/>
        <v>41775</v>
      </c>
      <c r="T2339" s="94">
        <f t="shared" si="182"/>
        <v>41805</v>
      </c>
      <c r="U2339" s="80">
        <f t="shared" si="183"/>
        <v>30</v>
      </c>
      <c r="W2339" s="95">
        <f t="shared" si="185"/>
        <v>41812</v>
      </c>
    </row>
    <row r="2340" spans="1:23" x14ac:dyDescent="0.5">
      <c r="A2340" s="105">
        <v>75708</v>
      </c>
      <c r="B2340" s="63">
        <v>41782</v>
      </c>
      <c r="C2340" s="60" t="s">
        <v>10</v>
      </c>
      <c r="D2340" s="61">
        <v>18488</v>
      </c>
      <c r="E2340" s="139"/>
      <c r="F2340" s="61">
        <v>3977</v>
      </c>
      <c r="G2340" s="63">
        <v>41775</v>
      </c>
      <c r="H2340" s="63">
        <v>41775</v>
      </c>
      <c r="I2340" s="60" t="s">
        <v>1116</v>
      </c>
      <c r="J2340" s="62">
        <v>364.8</v>
      </c>
      <c r="K2340" s="62">
        <v>12.77</v>
      </c>
      <c r="L2340" s="64">
        <v>377.57</v>
      </c>
      <c r="M2340" s="82" t="str">
        <f t="shared" si="184"/>
        <v>DS</v>
      </c>
      <c r="N2340" s="82" t="s">
        <v>971</v>
      </c>
      <c r="P2340" s="75">
        <f>VLOOKUP(F2340,[1]!REGTEaflewerdatum,4,0)</f>
        <v>0</v>
      </c>
      <c r="Q2340" s="91">
        <f t="shared" si="181"/>
        <v>41775</v>
      </c>
      <c r="T2340" s="94">
        <f t="shared" si="182"/>
        <v>41805</v>
      </c>
      <c r="U2340" s="80">
        <f t="shared" si="183"/>
        <v>30</v>
      </c>
      <c r="W2340" s="95">
        <f t="shared" si="185"/>
        <v>41812</v>
      </c>
    </row>
    <row r="2341" spans="1:23" hidden="1" x14ac:dyDescent="0.5">
      <c r="A2341" s="105">
        <v>826681</v>
      </c>
      <c r="B2341" s="63">
        <v>41775</v>
      </c>
      <c r="C2341" s="60" t="s">
        <v>10</v>
      </c>
      <c r="D2341" s="61">
        <v>18506</v>
      </c>
      <c r="E2341" s="139">
        <v>14092</v>
      </c>
      <c r="F2341" s="61">
        <v>3784</v>
      </c>
      <c r="G2341" s="63">
        <v>41775</v>
      </c>
      <c r="H2341" s="63">
        <v>41774</v>
      </c>
      <c r="I2341" s="60" t="s">
        <v>1075</v>
      </c>
      <c r="J2341" s="62">
        <v>1980.39</v>
      </c>
      <c r="K2341" s="62">
        <v>277.27</v>
      </c>
      <c r="L2341" s="64">
        <v>2257.66</v>
      </c>
      <c r="M2341" s="82" t="str">
        <f t="shared" si="184"/>
        <v>DC</v>
      </c>
      <c r="N2341" s="82" t="s">
        <v>971</v>
      </c>
      <c r="P2341" s="75">
        <f>VLOOKUP(F2341,[1]!REGTEaflewerdatum,4,0)</f>
        <v>0</v>
      </c>
      <c r="Q2341" s="91">
        <f t="shared" si="181"/>
        <v>41775</v>
      </c>
      <c r="T2341" s="94">
        <f t="shared" si="182"/>
        <v>41794</v>
      </c>
      <c r="U2341" s="80">
        <f t="shared" si="183"/>
        <v>19</v>
      </c>
      <c r="W2341" s="95">
        <f t="shared" si="185"/>
        <v>41794</v>
      </c>
    </row>
    <row r="2342" spans="1:23" hidden="1" x14ac:dyDescent="0.5">
      <c r="A2342" s="105">
        <v>826682</v>
      </c>
      <c r="B2342" s="63">
        <v>41775</v>
      </c>
      <c r="C2342" s="60" t="s">
        <v>10</v>
      </c>
      <c r="D2342" s="61">
        <v>18507</v>
      </c>
      <c r="E2342" s="139">
        <v>14093</v>
      </c>
      <c r="F2342" s="61">
        <v>3784</v>
      </c>
      <c r="G2342" s="63">
        <v>41775</v>
      </c>
      <c r="H2342" s="63">
        <v>41774</v>
      </c>
      <c r="I2342" s="60" t="s">
        <v>1075</v>
      </c>
      <c r="J2342" s="62">
        <v>9787.08</v>
      </c>
      <c r="K2342" s="62">
        <v>1029.98</v>
      </c>
      <c r="L2342" s="64">
        <v>10817.06</v>
      </c>
      <c r="M2342" s="82" t="str">
        <f t="shared" si="184"/>
        <v>DC</v>
      </c>
      <c r="N2342" s="82" t="s">
        <v>971</v>
      </c>
      <c r="P2342" s="75">
        <f>VLOOKUP(F2342,[1]!REGTEaflewerdatum,4,0)</f>
        <v>0</v>
      </c>
      <c r="Q2342" s="91">
        <f t="shared" si="181"/>
        <v>41775</v>
      </c>
      <c r="T2342" s="94">
        <f t="shared" si="182"/>
        <v>41794</v>
      </c>
      <c r="U2342" s="80">
        <f t="shared" si="183"/>
        <v>19</v>
      </c>
      <c r="W2342" s="95">
        <f t="shared" si="185"/>
        <v>41794</v>
      </c>
    </row>
    <row r="2343" spans="1:23" hidden="1" x14ac:dyDescent="0.5">
      <c r="A2343" s="105">
        <v>826683</v>
      </c>
      <c r="B2343" s="63">
        <v>41775</v>
      </c>
      <c r="C2343" s="60" t="s">
        <v>10</v>
      </c>
      <c r="D2343" s="61">
        <v>18508</v>
      </c>
      <c r="E2343" s="139">
        <v>14094</v>
      </c>
      <c r="F2343" s="61">
        <v>3840</v>
      </c>
      <c r="G2343" s="63">
        <v>41775</v>
      </c>
      <c r="H2343" s="63">
        <v>41774</v>
      </c>
      <c r="I2343" s="60" t="s">
        <v>1075</v>
      </c>
      <c r="J2343" s="62">
        <v>2510.14</v>
      </c>
      <c r="K2343" s="62">
        <v>351.42</v>
      </c>
      <c r="L2343" s="64">
        <v>2861.56</v>
      </c>
      <c r="M2343" s="82" t="str">
        <f t="shared" si="184"/>
        <v>DC</v>
      </c>
      <c r="N2343" s="82" t="s">
        <v>971</v>
      </c>
      <c r="P2343" s="75">
        <f>VLOOKUP(F2343,[1]!REGTEaflewerdatum,4,0)</f>
        <v>0</v>
      </c>
      <c r="Q2343" s="91">
        <f t="shared" si="181"/>
        <v>41775</v>
      </c>
      <c r="T2343" s="94">
        <f t="shared" si="182"/>
        <v>41794</v>
      </c>
      <c r="U2343" s="80">
        <f t="shared" si="183"/>
        <v>19</v>
      </c>
      <c r="W2343" s="95">
        <f t="shared" si="185"/>
        <v>41794</v>
      </c>
    </row>
    <row r="2344" spans="1:23" hidden="1" x14ac:dyDescent="0.5">
      <c r="A2344" s="105">
        <v>826684</v>
      </c>
      <c r="B2344" s="63">
        <v>41775</v>
      </c>
      <c r="C2344" s="60" t="s">
        <v>10</v>
      </c>
      <c r="D2344" s="61">
        <v>18509</v>
      </c>
      <c r="E2344" s="139">
        <v>14095</v>
      </c>
      <c r="F2344" s="61">
        <v>3947</v>
      </c>
      <c r="G2344" s="63">
        <v>41775</v>
      </c>
      <c r="H2344" s="63">
        <v>41774</v>
      </c>
      <c r="I2344" s="60" t="s">
        <v>1075</v>
      </c>
      <c r="J2344" s="62">
        <v>27987.49</v>
      </c>
      <c r="K2344" s="62">
        <v>790.31</v>
      </c>
      <c r="L2344" s="64">
        <v>28777.8</v>
      </c>
      <c r="M2344" s="82" t="str">
        <f t="shared" si="184"/>
        <v>DC</v>
      </c>
      <c r="N2344" s="82" t="s">
        <v>971</v>
      </c>
      <c r="P2344" s="75">
        <f>VLOOKUP(F2344,[1]!REGTEaflewerdatum,4,0)</f>
        <v>0</v>
      </c>
      <c r="Q2344" s="91">
        <f t="shared" si="181"/>
        <v>41775</v>
      </c>
      <c r="T2344" s="94">
        <f t="shared" si="182"/>
        <v>41794</v>
      </c>
      <c r="U2344" s="80">
        <f t="shared" si="183"/>
        <v>19</v>
      </c>
      <c r="W2344" s="95">
        <f t="shared" si="185"/>
        <v>41794</v>
      </c>
    </row>
    <row r="2345" spans="1:23" hidden="1" x14ac:dyDescent="0.5">
      <c r="A2345" s="105">
        <v>826685</v>
      </c>
      <c r="B2345" s="63">
        <v>41775</v>
      </c>
      <c r="C2345" s="60" t="s">
        <v>10</v>
      </c>
      <c r="D2345" s="61">
        <v>18510</v>
      </c>
      <c r="E2345" s="139">
        <v>14096</v>
      </c>
      <c r="F2345" s="61">
        <v>3938</v>
      </c>
      <c r="G2345" s="63">
        <v>41775</v>
      </c>
      <c r="H2345" s="63">
        <v>41774</v>
      </c>
      <c r="I2345" s="60" t="s">
        <v>1075</v>
      </c>
      <c r="J2345" s="62">
        <v>1493.4</v>
      </c>
      <c r="K2345" s="62">
        <v>209.07</v>
      </c>
      <c r="L2345" s="64">
        <v>1702.47</v>
      </c>
      <c r="M2345" s="82" t="str">
        <f t="shared" si="184"/>
        <v>DC</v>
      </c>
      <c r="N2345" s="82" t="s">
        <v>971</v>
      </c>
      <c r="P2345" s="75">
        <f>VLOOKUP(F2345,[1]!REGTEaflewerdatum,4,0)</f>
        <v>0</v>
      </c>
      <c r="Q2345" s="91">
        <f t="shared" si="181"/>
        <v>41775</v>
      </c>
      <c r="T2345" s="94">
        <f t="shared" si="182"/>
        <v>41794</v>
      </c>
      <c r="U2345" s="80">
        <f t="shared" si="183"/>
        <v>19</v>
      </c>
      <c r="W2345" s="95">
        <f t="shared" si="185"/>
        <v>41794</v>
      </c>
    </row>
    <row r="2346" spans="1:23" hidden="1" x14ac:dyDescent="0.5">
      <c r="A2346" s="105">
        <v>826686</v>
      </c>
      <c r="B2346" s="63">
        <v>41775</v>
      </c>
      <c r="C2346" s="60" t="s">
        <v>10</v>
      </c>
      <c r="D2346" s="61">
        <v>18511</v>
      </c>
      <c r="E2346" s="139">
        <v>14097</v>
      </c>
      <c r="F2346" s="61">
        <v>2714</v>
      </c>
      <c r="G2346" s="63">
        <v>41775</v>
      </c>
      <c r="H2346" s="63">
        <v>41774</v>
      </c>
      <c r="I2346" s="60" t="s">
        <v>1075</v>
      </c>
      <c r="J2346" s="62">
        <v>270.2</v>
      </c>
      <c r="K2346" s="62">
        <v>37.83</v>
      </c>
      <c r="L2346" s="64">
        <v>308.02999999999997</v>
      </c>
      <c r="M2346" s="82" t="str">
        <f t="shared" si="184"/>
        <v>DC</v>
      </c>
      <c r="N2346" s="82" t="s">
        <v>971</v>
      </c>
      <c r="P2346" s="75">
        <f>VLOOKUP(F2346,[1]!REGTEaflewerdatum,4,0)</f>
        <v>41579</v>
      </c>
      <c r="Q2346" s="91">
        <f t="shared" si="181"/>
        <v>41775</v>
      </c>
      <c r="T2346" s="94">
        <f t="shared" si="182"/>
        <v>41794</v>
      </c>
      <c r="U2346" s="80">
        <f t="shared" si="183"/>
        <v>19</v>
      </c>
      <c r="W2346" s="95">
        <f t="shared" si="185"/>
        <v>41794</v>
      </c>
    </row>
    <row r="2347" spans="1:23" hidden="1" x14ac:dyDescent="0.5">
      <c r="A2347" s="105">
        <v>826687</v>
      </c>
      <c r="B2347" s="63">
        <v>41775</v>
      </c>
      <c r="C2347" s="60" t="s">
        <v>10</v>
      </c>
      <c r="D2347" s="61">
        <v>18512</v>
      </c>
      <c r="E2347" s="139">
        <v>14098</v>
      </c>
      <c r="F2347" s="61">
        <v>3879</v>
      </c>
      <c r="G2347" s="63">
        <v>41775</v>
      </c>
      <c r="H2347" s="63">
        <v>41774</v>
      </c>
      <c r="I2347" s="60" t="s">
        <v>1075</v>
      </c>
      <c r="J2347" s="62">
        <v>1403.67</v>
      </c>
      <c r="K2347" s="62">
        <v>196.52</v>
      </c>
      <c r="L2347" s="64">
        <v>1600.19</v>
      </c>
      <c r="M2347" s="82" t="str">
        <f t="shared" si="184"/>
        <v>DC</v>
      </c>
      <c r="N2347" s="82" t="s">
        <v>971</v>
      </c>
      <c r="P2347" s="75">
        <f>VLOOKUP(F2347,[1]!REGTEaflewerdatum,4,0)</f>
        <v>0</v>
      </c>
      <c r="Q2347" s="91">
        <f t="shared" si="181"/>
        <v>41775</v>
      </c>
      <c r="T2347" s="94">
        <f t="shared" si="182"/>
        <v>41794</v>
      </c>
      <c r="U2347" s="80">
        <f t="shared" si="183"/>
        <v>19</v>
      </c>
      <c r="W2347" s="95">
        <f t="shared" si="185"/>
        <v>41794</v>
      </c>
    </row>
    <row r="2348" spans="1:23" hidden="1" x14ac:dyDescent="0.5">
      <c r="A2348" s="105">
        <v>826688</v>
      </c>
      <c r="B2348" s="63">
        <v>41775</v>
      </c>
      <c r="C2348" s="60" t="s">
        <v>10</v>
      </c>
      <c r="D2348" s="61">
        <v>18513</v>
      </c>
      <c r="E2348" s="139">
        <v>14099</v>
      </c>
      <c r="F2348" s="61">
        <v>3879</v>
      </c>
      <c r="G2348" s="63">
        <v>41775</v>
      </c>
      <c r="H2348" s="63">
        <v>41774</v>
      </c>
      <c r="I2348" s="60" t="s">
        <v>1075</v>
      </c>
      <c r="J2348" s="62">
        <v>279.3</v>
      </c>
      <c r="K2348" s="62">
        <v>0</v>
      </c>
      <c r="L2348" s="64">
        <v>279.3</v>
      </c>
      <c r="M2348" s="82" t="str">
        <f t="shared" si="184"/>
        <v>DC</v>
      </c>
      <c r="N2348" s="82" t="s">
        <v>971</v>
      </c>
      <c r="P2348" s="75">
        <f>VLOOKUP(F2348,[1]!REGTEaflewerdatum,4,0)</f>
        <v>0</v>
      </c>
      <c r="Q2348" s="91">
        <f t="shared" si="181"/>
        <v>41775</v>
      </c>
      <c r="T2348" s="94">
        <f t="shared" si="182"/>
        <v>41794</v>
      </c>
      <c r="U2348" s="80">
        <f t="shared" si="183"/>
        <v>19</v>
      </c>
      <c r="W2348" s="95">
        <f t="shared" si="185"/>
        <v>41794</v>
      </c>
    </row>
    <row r="2349" spans="1:23" hidden="1" x14ac:dyDescent="0.5">
      <c r="A2349" s="142" t="s">
        <v>664</v>
      </c>
      <c r="B2349" s="143"/>
      <c r="C2349" s="144" t="s">
        <v>10</v>
      </c>
      <c r="D2349" s="145">
        <v>18523</v>
      </c>
      <c r="E2349" s="146">
        <v>14105</v>
      </c>
      <c r="F2349" s="145">
        <v>3987</v>
      </c>
      <c r="G2349" s="147">
        <v>41775</v>
      </c>
      <c r="H2349" s="147">
        <v>41775</v>
      </c>
      <c r="I2349" s="144" t="s">
        <v>28</v>
      </c>
      <c r="J2349" s="148">
        <v>4284.6000000000004</v>
      </c>
      <c r="K2349" s="148">
        <v>0</v>
      </c>
      <c r="L2349" s="149">
        <v>4284.6000000000004</v>
      </c>
      <c r="M2349" s="82" t="str">
        <f t="shared" si="184"/>
        <v>DI</v>
      </c>
      <c r="N2349" s="82" t="s">
        <v>971</v>
      </c>
      <c r="P2349" s="75">
        <f>VLOOKUP(F2349,[1]!REGTEaflewerdatum,4,0)</f>
        <v>0</v>
      </c>
      <c r="Q2349" s="91">
        <f t="shared" si="181"/>
        <v>41775</v>
      </c>
      <c r="T2349" s="94">
        <f t="shared" si="182"/>
        <v>41805</v>
      </c>
      <c r="U2349" s="80">
        <f t="shared" si="183"/>
        <v>30</v>
      </c>
      <c r="W2349" s="95">
        <f t="shared" si="185"/>
        <v>30</v>
      </c>
    </row>
    <row r="2350" spans="1:23" x14ac:dyDescent="0.5">
      <c r="A2350" s="105" t="s">
        <v>588</v>
      </c>
      <c r="B2350" s="63">
        <v>41775</v>
      </c>
      <c r="C2350" s="60" t="s">
        <v>10</v>
      </c>
      <c r="D2350" s="61">
        <v>18486</v>
      </c>
      <c r="E2350" s="139">
        <v>14087</v>
      </c>
      <c r="F2350" s="61">
        <v>3975</v>
      </c>
      <c r="G2350" s="63">
        <v>41776</v>
      </c>
      <c r="H2350" s="63">
        <v>41775</v>
      </c>
      <c r="I2350" s="60" t="s">
        <v>1109</v>
      </c>
      <c r="J2350" s="62">
        <v>275.16000000000003</v>
      </c>
      <c r="K2350" s="62">
        <v>19.5</v>
      </c>
      <c r="L2350" s="64">
        <v>294.66000000000003</v>
      </c>
      <c r="M2350" s="82" t="str">
        <f t="shared" si="184"/>
        <v>DS</v>
      </c>
      <c r="N2350" s="82" t="s">
        <v>971</v>
      </c>
      <c r="P2350" s="75">
        <f>VLOOKUP(F2350,[1]!REGTEaflewerdatum,4,0)</f>
        <v>0</v>
      </c>
      <c r="Q2350" s="91">
        <f t="shared" si="181"/>
        <v>41776</v>
      </c>
      <c r="T2350" s="94">
        <f t="shared" si="182"/>
        <v>41806</v>
      </c>
      <c r="U2350" s="80">
        <f t="shared" si="183"/>
        <v>30</v>
      </c>
      <c r="W2350" s="95">
        <f t="shared" si="185"/>
        <v>41805</v>
      </c>
    </row>
    <row r="2351" spans="1:23" x14ac:dyDescent="0.5">
      <c r="A2351" s="105" t="s">
        <v>589</v>
      </c>
      <c r="B2351" s="63">
        <v>41845</v>
      </c>
      <c r="C2351" s="60" t="s">
        <v>10</v>
      </c>
      <c r="D2351" s="61">
        <v>18532</v>
      </c>
      <c r="E2351" s="139">
        <v>14091</v>
      </c>
      <c r="F2351" s="61">
        <v>3971</v>
      </c>
      <c r="G2351" s="63">
        <v>41776</v>
      </c>
      <c r="H2351" s="63">
        <v>41775</v>
      </c>
      <c r="I2351" s="60" t="s">
        <v>1176</v>
      </c>
      <c r="J2351" s="62">
        <v>1708.15</v>
      </c>
      <c r="K2351" s="62">
        <v>239.14</v>
      </c>
      <c r="L2351" s="64">
        <v>1947.29</v>
      </c>
      <c r="M2351" s="82" t="str">
        <f t="shared" si="184"/>
        <v>DS</v>
      </c>
      <c r="N2351" s="82" t="s">
        <v>971</v>
      </c>
      <c r="P2351" s="75">
        <f>VLOOKUP(F2351,[1]!REGTEaflewerdatum,4,0)</f>
        <v>0</v>
      </c>
      <c r="Q2351" s="91">
        <f t="shared" si="181"/>
        <v>41776</v>
      </c>
      <c r="T2351" s="94">
        <f t="shared" si="182"/>
        <v>41806</v>
      </c>
      <c r="U2351" s="80">
        <f t="shared" si="183"/>
        <v>30</v>
      </c>
      <c r="W2351" s="95">
        <f t="shared" si="185"/>
        <v>41875</v>
      </c>
    </row>
    <row r="2352" spans="1:23" x14ac:dyDescent="0.5">
      <c r="A2352" s="105">
        <v>11949536</v>
      </c>
      <c r="B2352" s="63">
        <v>41782</v>
      </c>
      <c r="C2352" s="60" t="s">
        <v>10</v>
      </c>
      <c r="D2352" s="61">
        <v>18516</v>
      </c>
      <c r="E2352" s="139">
        <v>14062</v>
      </c>
      <c r="F2352" s="61">
        <v>3988</v>
      </c>
      <c r="G2352" s="63">
        <v>41776</v>
      </c>
      <c r="H2352" s="63">
        <v>41775</v>
      </c>
      <c r="I2352" s="60" t="s">
        <v>1113</v>
      </c>
      <c r="J2352" s="62">
        <v>5282.04</v>
      </c>
      <c r="K2352" s="62">
        <v>349.49</v>
      </c>
      <c r="L2352" s="64">
        <v>5631.53</v>
      </c>
      <c r="M2352" s="82" t="str">
        <f t="shared" si="184"/>
        <v>DS</v>
      </c>
      <c r="N2352" s="82" t="s">
        <v>971</v>
      </c>
      <c r="P2352" s="75">
        <f>VLOOKUP(F2352,[1]!REGTEaflewerdatum,4,0)</f>
        <v>0</v>
      </c>
      <c r="Q2352" s="91">
        <f t="shared" si="181"/>
        <v>41776</v>
      </c>
      <c r="T2352" s="94">
        <f t="shared" si="182"/>
        <v>41806</v>
      </c>
      <c r="U2352" s="80">
        <f t="shared" si="183"/>
        <v>30</v>
      </c>
      <c r="W2352" s="95">
        <f t="shared" si="185"/>
        <v>41812</v>
      </c>
    </row>
    <row r="2353" spans="1:23" hidden="1" x14ac:dyDescent="0.5">
      <c r="A2353" s="105">
        <v>154318</v>
      </c>
      <c r="B2353" s="63"/>
      <c r="C2353" s="60" t="s">
        <v>10</v>
      </c>
      <c r="D2353" s="61">
        <v>18529</v>
      </c>
      <c r="E2353" s="139">
        <v>14104</v>
      </c>
      <c r="F2353" s="61">
        <v>3993</v>
      </c>
      <c r="G2353" s="63">
        <v>41776</v>
      </c>
      <c r="H2353" s="63">
        <v>41776</v>
      </c>
      <c r="I2353" s="60" t="s">
        <v>1156</v>
      </c>
      <c r="J2353" s="62">
        <v>5345.78</v>
      </c>
      <c r="K2353" s="62">
        <v>748.42</v>
      </c>
      <c r="L2353" s="64">
        <v>6094.2</v>
      </c>
      <c r="M2353" s="82" t="str">
        <f t="shared" si="184"/>
        <v>DI</v>
      </c>
      <c r="N2353" s="82" t="s">
        <v>971</v>
      </c>
      <c r="P2353" s="75">
        <f>VLOOKUP(F2353,[1]!REGTEaflewerdatum,4,0)</f>
        <v>0</v>
      </c>
      <c r="Q2353" s="91">
        <f t="shared" si="181"/>
        <v>41776</v>
      </c>
      <c r="R2353" s="92" t="s">
        <v>327</v>
      </c>
      <c r="S2353" s="93">
        <f>G2353+7</f>
        <v>41783</v>
      </c>
      <c r="T2353" s="94">
        <f t="shared" si="182"/>
        <v>41778</v>
      </c>
      <c r="U2353" s="80">
        <f t="shared" si="183"/>
        <v>2</v>
      </c>
      <c r="W2353" s="95">
        <f t="shared" si="185"/>
        <v>2</v>
      </c>
    </row>
    <row r="2354" spans="1:23" hidden="1" x14ac:dyDescent="0.5">
      <c r="A2354" s="105">
        <v>172457</v>
      </c>
      <c r="B2354" s="63"/>
      <c r="C2354" s="60" t="s">
        <v>10</v>
      </c>
      <c r="D2354" s="61">
        <v>18536</v>
      </c>
      <c r="E2354" s="139">
        <v>13778</v>
      </c>
      <c r="F2354" s="61">
        <v>3882</v>
      </c>
      <c r="G2354" s="63">
        <v>41776</v>
      </c>
      <c r="H2354" s="63">
        <v>41775</v>
      </c>
      <c r="I2354" s="60" t="s">
        <v>1163</v>
      </c>
      <c r="J2354" s="62">
        <v>6204.5</v>
      </c>
      <c r="K2354" s="62">
        <v>868.62</v>
      </c>
      <c r="L2354" s="62">
        <v>7073.12</v>
      </c>
      <c r="M2354" s="82" t="str">
        <f t="shared" si="184"/>
        <v>DI</v>
      </c>
      <c r="N2354" s="82" t="s">
        <v>971</v>
      </c>
      <c r="P2354" s="75">
        <f>VLOOKUP(F2354,[1]!REGTEaflewerdatum,4,0)</f>
        <v>0</v>
      </c>
      <c r="Q2354" s="91">
        <f t="shared" si="181"/>
        <v>41776</v>
      </c>
      <c r="R2354" s="92" t="s">
        <v>327</v>
      </c>
      <c r="S2354" s="93">
        <v>41787</v>
      </c>
      <c r="T2354" s="94">
        <f t="shared" si="182"/>
        <v>41783</v>
      </c>
      <c r="U2354" s="80">
        <f t="shared" si="183"/>
        <v>7</v>
      </c>
      <c r="W2354" s="95">
        <f t="shared" si="185"/>
        <v>7</v>
      </c>
    </row>
    <row r="2355" spans="1:23" x14ac:dyDescent="0.5">
      <c r="A2355" s="105">
        <v>405173</v>
      </c>
      <c r="B2355" s="63">
        <v>41810</v>
      </c>
      <c r="C2355" s="60" t="s">
        <v>10</v>
      </c>
      <c r="D2355" s="61">
        <v>18528</v>
      </c>
      <c r="E2355" s="139">
        <v>14108</v>
      </c>
      <c r="F2355" s="61">
        <v>3976</v>
      </c>
      <c r="G2355" s="63">
        <v>41776</v>
      </c>
      <c r="H2355" s="63">
        <v>41776</v>
      </c>
      <c r="I2355" s="60" t="s">
        <v>1114</v>
      </c>
      <c r="J2355" s="62">
        <v>553.67999999999995</v>
      </c>
      <c r="K2355" s="62">
        <v>39.01</v>
      </c>
      <c r="L2355" s="64">
        <v>592.69000000000005</v>
      </c>
      <c r="M2355" s="82" t="str">
        <f t="shared" si="184"/>
        <v>DS</v>
      </c>
      <c r="N2355" s="82" t="s">
        <v>971</v>
      </c>
      <c r="P2355" s="75">
        <f>VLOOKUP(F2355,[1]!REGTEaflewerdatum,4,0)</f>
        <v>0</v>
      </c>
      <c r="Q2355" s="91">
        <f t="shared" si="181"/>
        <v>41776</v>
      </c>
      <c r="T2355" s="94">
        <f t="shared" si="182"/>
        <v>41806</v>
      </c>
      <c r="U2355" s="80">
        <f t="shared" si="183"/>
        <v>30</v>
      </c>
      <c r="W2355" s="95">
        <f t="shared" si="185"/>
        <v>41840</v>
      </c>
    </row>
    <row r="2356" spans="1:23" x14ac:dyDescent="0.5">
      <c r="A2356" s="105">
        <v>511383</v>
      </c>
      <c r="B2356" s="63">
        <v>41775</v>
      </c>
      <c r="C2356" s="60" t="s">
        <v>10</v>
      </c>
      <c r="D2356" s="61">
        <v>18538</v>
      </c>
      <c r="E2356" s="139">
        <v>14082</v>
      </c>
      <c r="F2356" s="61">
        <v>3974</v>
      </c>
      <c r="G2356" s="63">
        <v>41776</v>
      </c>
      <c r="H2356" s="63">
        <v>41775</v>
      </c>
      <c r="I2356" s="60" t="s">
        <v>22</v>
      </c>
      <c r="J2356" s="62">
        <v>8526</v>
      </c>
      <c r="K2356" s="62">
        <v>1193.6400000000001</v>
      </c>
      <c r="L2356" s="64">
        <v>9719.64</v>
      </c>
      <c r="M2356" s="82" t="str">
        <f t="shared" si="184"/>
        <v>DS</v>
      </c>
      <c r="N2356" s="82" t="s">
        <v>971</v>
      </c>
      <c r="P2356" s="75">
        <f>VLOOKUP(F2356,[1]!REGTEaflewerdatum,4,0)</f>
        <v>0</v>
      </c>
      <c r="Q2356" s="91">
        <f t="shared" si="181"/>
        <v>41776</v>
      </c>
      <c r="T2356" s="94">
        <f t="shared" si="182"/>
        <v>41806</v>
      </c>
      <c r="U2356" s="80">
        <f t="shared" si="183"/>
        <v>30</v>
      </c>
      <c r="W2356" s="95">
        <f t="shared" si="185"/>
        <v>41805</v>
      </c>
    </row>
    <row r="2357" spans="1:23" x14ac:dyDescent="0.5">
      <c r="A2357" s="105">
        <v>6040101532</v>
      </c>
      <c r="B2357" s="63">
        <v>41782</v>
      </c>
      <c r="C2357" s="60" t="s">
        <v>10</v>
      </c>
      <c r="D2357" s="61">
        <v>18515</v>
      </c>
      <c r="E2357" s="139">
        <v>14100</v>
      </c>
      <c r="F2357" s="61">
        <v>3975</v>
      </c>
      <c r="G2357" s="63">
        <v>41776</v>
      </c>
      <c r="H2357" s="63">
        <v>41776</v>
      </c>
      <c r="I2357" s="60" t="s">
        <v>1109</v>
      </c>
      <c r="J2357" s="62">
        <v>275.16000000000003</v>
      </c>
      <c r="K2357" s="62">
        <v>19.5</v>
      </c>
      <c r="L2357" s="64">
        <v>294.66000000000003</v>
      </c>
      <c r="M2357" s="82" t="str">
        <f t="shared" si="184"/>
        <v>DS</v>
      </c>
      <c r="N2357" s="82" t="s">
        <v>971</v>
      </c>
      <c r="P2357" s="75">
        <f>VLOOKUP(F2357,[1]!REGTEaflewerdatum,4,0)</f>
        <v>0</v>
      </c>
      <c r="Q2357" s="91">
        <f t="shared" si="181"/>
        <v>41776</v>
      </c>
      <c r="T2357" s="94">
        <f t="shared" si="182"/>
        <v>41806</v>
      </c>
      <c r="U2357" s="80">
        <f t="shared" si="183"/>
        <v>30</v>
      </c>
      <c r="W2357" s="95">
        <f t="shared" si="185"/>
        <v>41812</v>
      </c>
    </row>
    <row r="2358" spans="1:23" x14ac:dyDescent="0.5">
      <c r="A2358" s="105">
        <v>8170565849</v>
      </c>
      <c r="B2358" s="63">
        <v>41782</v>
      </c>
      <c r="C2358" s="60" t="s">
        <v>10</v>
      </c>
      <c r="D2358" s="61">
        <v>18517</v>
      </c>
      <c r="E2358" s="139">
        <v>14060</v>
      </c>
      <c r="F2358" s="61">
        <v>3989</v>
      </c>
      <c r="G2358" s="63">
        <v>41776</v>
      </c>
      <c r="H2358" s="63">
        <v>41775</v>
      </c>
      <c r="I2358" s="60" t="s">
        <v>26</v>
      </c>
      <c r="J2358" s="62">
        <v>5218.32</v>
      </c>
      <c r="K2358" s="62">
        <v>474.03</v>
      </c>
      <c r="L2358" s="64">
        <v>5692.35</v>
      </c>
      <c r="M2358" s="82" t="str">
        <f t="shared" si="184"/>
        <v>DS</v>
      </c>
      <c r="N2358" s="82" t="s">
        <v>971</v>
      </c>
      <c r="P2358" s="75">
        <f>VLOOKUP(F2358,[1]!REGTEaflewerdatum,4,0)</f>
        <v>0</v>
      </c>
      <c r="Q2358" s="91">
        <f t="shared" si="181"/>
        <v>41776</v>
      </c>
      <c r="T2358" s="94">
        <f t="shared" si="182"/>
        <v>41806</v>
      </c>
      <c r="U2358" s="80">
        <f t="shared" si="183"/>
        <v>30</v>
      </c>
      <c r="W2358" s="95">
        <f t="shared" si="185"/>
        <v>41812</v>
      </c>
    </row>
    <row r="2359" spans="1:23" hidden="1" x14ac:dyDescent="0.5">
      <c r="A2359" s="105" t="s">
        <v>590</v>
      </c>
      <c r="B2359" s="63"/>
      <c r="C2359" s="60" t="s">
        <v>10</v>
      </c>
      <c r="D2359" s="61">
        <v>18533</v>
      </c>
      <c r="E2359" s="139">
        <v>14090</v>
      </c>
      <c r="F2359" s="61">
        <v>3992</v>
      </c>
      <c r="G2359" s="63">
        <v>41776</v>
      </c>
      <c r="H2359" s="63">
        <v>41775</v>
      </c>
      <c r="I2359" s="60" t="s">
        <v>1123</v>
      </c>
      <c r="J2359" s="62">
        <v>192.5</v>
      </c>
      <c r="K2359" s="62">
        <v>0</v>
      </c>
      <c r="L2359" s="64">
        <v>192.5</v>
      </c>
      <c r="M2359" s="82" t="str">
        <f t="shared" si="184"/>
        <v>DI</v>
      </c>
      <c r="N2359" s="82" t="s">
        <v>971</v>
      </c>
      <c r="P2359" s="75">
        <f>VLOOKUP(F2359,[1]!REGTEaflewerdatum,4,0)</f>
        <v>0</v>
      </c>
      <c r="Q2359" s="91">
        <f t="shared" si="181"/>
        <v>41776</v>
      </c>
      <c r="R2359" s="92" t="s">
        <v>329</v>
      </c>
      <c r="S2359" s="93">
        <f>G2359</f>
        <v>41776</v>
      </c>
      <c r="T2359" s="94">
        <f t="shared" si="182"/>
        <v>41777</v>
      </c>
      <c r="U2359" s="80">
        <f t="shared" si="183"/>
        <v>1</v>
      </c>
      <c r="W2359" s="95">
        <f t="shared" si="185"/>
        <v>1</v>
      </c>
    </row>
    <row r="2360" spans="1:23" hidden="1" x14ac:dyDescent="0.5">
      <c r="A2360" s="105" t="s">
        <v>591</v>
      </c>
      <c r="B2360" s="63"/>
      <c r="C2360" s="60" t="s">
        <v>10</v>
      </c>
      <c r="D2360" s="61">
        <v>18530</v>
      </c>
      <c r="E2360" s="139">
        <v>14086</v>
      </c>
      <c r="F2360" s="61">
        <v>3990</v>
      </c>
      <c r="G2360" s="63">
        <v>41776</v>
      </c>
      <c r="H2360" s="63">
        <v>41775</v>
      </c>
      <c r="I2360" s="60" t="s">
        <v>1121</v>
      </c>
      <c r="J2360" s="62">
        <v>1702.1</v>
      </c>
      <c r="K2360" s="62">
        <v>0</v>
      </c>
      <c r="L2360" s="64">
        <v>1702.1</v>
      </c>
      <c r="M2360" s="82" t="str">
        <f t="shared" si="184"/>
        <v>DI</v>
      </c>
      <c r="N2360" s="82" t="s">
        <v>971</v>
      </c>
      <c r="P2360" s="75">
        <f>VLOOKUP(F2360,[1]!REGTEaflewerdatum,4,0)</f>
        <v>0</v>
      </c>
      <c r="Q2360" s="91">
        <f t="shared" si="181"/>
        <v>41776</v>
      </c>
      <c r="R2360" s="92" t="s">
        <v>329</v>
      </c>
      <c r="S2360" s="93">
        <f>G2360</f>
        <v>41776</v>
      </c>
      <c r="T2360" s="94">
        <f t="shared" si="182"/>
        <v>41783</v>
      </c>
      <c r="U2360" s="80">
        <f t="shared" si="183"/>
        <v>7</v>
      </c>
      <c r="W2360" s="95">
        <f t="shared" si="185"/>
        <v>7</v>
      </c>
    </row>
    <row r="2361" spans="1:23" hidden="1" x14ac:dyDescent="0.5">
      <c r="A2361" s="105" t="s">
        <v>592</v>
      </c>
      <c r="B2361" s="63"/>
      <c r="C2361" s="60" t="s">
        <v>10</v>
      </c>
      <c r="D2361" s="61">
        <v>18531</v>
      </c>
      <c r="E2361" s="139">
        <v>14085</v>
      </c>
      <c r="F2361" s="61">
        <v>3991</v>
      </c>
      <c r="G2361" s="63">
        <v>41776</v>
      </c>
      <c r="H2361" s="63">
        <v>41775</v>
      </c>
      <c r="I2361" s="60" t="s">
        <v>1121</v>
      </c>
      <c r="J2361" s="62">
        <v>820.2</v>
      </c>
      <c r="K2361" s="62">
        <v>0</v>
      </c>
      <c r="L2361" s="64">
        <v>820.2</v>
      </c>
      <c r="M2361" s="82" t="str">
        <f t="shared" si="184"/>
        <v>DI</v>
      </c>
      <c r="N2361" s="82" t="s">
        <v>971</v>
      </c>
      <c r="P2361" s="75">
        <f>VLOOKUP(F2361,[1]!REGTEaflewerdatum,4,0)</f>
        <v>0</v>
      </c>
      <c r="Q2361" s="91">
        <f t="shared" si="181"/>
        <v>41776</v>
      </c>
      <c r="R2361" s="92" t="s">
        <v>329</v>
      </c>
      <c r="S2361" s="93">
        <f>G2361</f>
        <v>41776</v>
      </c>
      <c r="T2361" s="94">
        <f t="shared" si="182"/>
        <v>41783</v>
      </c>
      <c r="U2361" s="80">
        <f t="shared" si="183"/>
        <v>7</v>
      </c>
      <c r="W2361" s="95">
        <f t="shared" si="185"/>
        <v>7</v>
      </c>
    </row>
    <row r="2362" spans="1:23" hidden="1" x14ac:dyDescent="0.5">
      <c r="A2362" s="105" t="s">
        <v>593</v>
      </c>
      <c r="B2362" s="63"/>
      <c r="C2362" s="60" t="s">
        <v>10</v>
      </c>
      <c r="D2362" s="61">
        <v>18535</v>
      </c>
      <c r="E2362" s="139">
        <v>14089</v>
      </c>
      <c r="F2362" s="61">
        <v>3973</v>
      </c>
      <c r="G2362" s="63">
        <v>41776</v>
      </c>
      <c r="H2362" s="63">
        <v>41775</v>
      </c>
      <c r="I2362" s="60" t="s">
        <v>1160</v>
      </c>
      <c r="J2362" s="62">
        <v>2691</v>
      </c>
      <c r="K2362" s="62">
        <v>0</v>
      </c>
      <c r="L2362" s="64">
        <v>2691</v>
      </c>
      <c r="M2362" s="82" t="str">
        <f t="shared" si="184"/>
        <v>DI</v>
      </c>
      <c r="N2362" s="82" t="s">
        <v>971</v>
      </c>
      <c r="P2362" s="75">
        <f>VLOOKUP(F2362,[1]!REGTEaflewerdatum,4,0)</f>
        <v>0</v>
      </c>
      <c r="Q2362" s="91">
        <f t="shared" si="181"/>
        <v>41776</v>
      </c>
      <c r="R2362" s="92" t="s">
        <v>327</v>
      </c>
      <c r="S2362" s="93">
        <f>G2362+7</f>
        <v>41783</v>
      </c>
      <c r="T2362" s="94">
        <f t="shared" si="182"/>
        <v>41777</v>
      </c>
      <c r="U2362" s="80">
        <f t="shared" si="183"/>
        <v>1</v>
      </c>
      <c r="W2362" s="95">
        <f t="shared" si="185"/>
        <v>1</v>
      </c>
    </row>
    <row r="2363" spans="1:23" hidden="1" x14ac:dyDescent="0.5">
      <c r="A2363" s="105" t="s">
        <v>594</v>
      </c>
      <c r="B2363" s="63"/>
      <c r="C2363" s="60" t="s">
        <v>10</v>
      </c>
      <c r="D2363" s="61">
        <v>18534</v>
      </c>
      <c r="E2363" s="139">
        <v>14061</v>
      </c>
      <c r="F2363" s="61">
        <v>3942</v>
      </c>
      <c r="G2363" s="63">
        <v>41776</v>
      </c>
      <c r="H2363" s="63">
        <v>41775</v>
      </c>
      <c r="I2363" s="60" t="s">
        <v>1123</v>
      </c>
      <c r="J2363" s="62">
        <v>2749</v>
      </c>
      <c r="K2363" s="62">
        <v>0</v>
      </c>
      <c r="L2363" s="64">
        <v>2749</v>
      </c>
      <c r="M2363" s="82" t="str">
        <f t="shared" si="184"/>
        <v>DI</v>
      </c>
      <c r="N2363" s="82" t="s">
        <v>971</v>
      </c>
      <c r="P2363" s="75">
        <f>VLOOKUP(F2363,[1]!REGTEaflewerdatum,4,0)</f>
        <v>0</v>
      </c>
      <c r="Q2363" s="91">
        <f t="shared" si="181"/>
        <v>41776</v>
      </c>
      <c r="R2363" s="92" t="s">
        <v>329</v>
      </c>
      <c r="S2363" s="93">
        <f>G2363</f>
        <v>41776</v>
      </c>
      <c r="T2363" s="94">
        <f t="shared" si="182"/>
        <v>41777</v>
      </c>
      <c r="U2363" s="80">
        <f t="shared" si="183"/>
        <v>1</v>
      </c>
      <c r="W2363" s="95">
        <f t="shared" si="185"/>
        <v>1</v>
      </c>
    </row>
    <row r="2364" spans="1:23" hidden="1" x14ac:dyDescent="0.5">
      <c r="A2364" s="105" t="s">
        <v>595</v>
      </c>
      <c r="B2364" s="63"/>
      <c r="C2364" s="60" t="s">
        <v>10</v>
      </c>
      <c r="D2364" s="61">
        <v>18537</v>
      </c>
      <c r="E2364" s="139">
        <v>14084</v>
      </c>
      <c r="F2364" s="61">
        <v>3983</v>
      </c>
      <c r="G2364" s="63">
        <v>41776</v>
      </c>
      <c r="H2364" s="63">
        <v>41775</v>
      </c>
      <c r="I2364" s="60" t="s">
        <v>1123</v>
      </c>
      <c r="J2364" s="62">
        <v>2650</v>
      </c>
      <c r="K2364" s="62">
        <v>0</v>
      </c>
      <c r="L2364" s="64">
        <v>2650</v>
      </c>
      <c r="M2364" s="82" t="str">
        <f t="shared" si="184"/>
        <v>DI</v>
      </c>
      <c r="N2364" s="82" t="s">
        <v>971</v>
      </c>
      <c r="P2364" s="75">
        <f>VLOOKUP(F2364,[1]!REGTEaflewerdatum,4,0)</f>
        <v>0</v>
      </c>
      <c r="Q2364" s="91">
        <f t="shared" si="181"/>
        <v>41776</v>
      </c>
      <c r="R2364" s="92" t="s">
        <v>329</v>
      </c>
      <c r="S2364" s="93">
        <f>G2364</f>
        <v>41776</v>
      </c>
      <c r="T2364" s="94">
        <f t="shared" si="182"/>
        <v>41777</v>
      </c>
      <c r="U2364" s="80">
        <f t="shared" si="183"/>
        <v>1</v>
      </c>
      <c r="W2364" s="95">
        <f t="shared" si="185"/>
        <v>1</v>
      </c>
    </row>
    <row r="2365" spans="1:23" hidden="1" x14ac:dyDescent="0.5">
      <c r="A2365" s="105" t="s">
        <v>596</v>
      </c>
      <c r="B2365" s="63"/>
      <c r="C2365" s="60" t="s">
        <v>10</v>
      </c>
      <c r="D2365" s="61">
        <v>18522</v>
      </c>
      <c r="E2365" s="139">
        <v>14106</v>
      </c>
      <c r="F2365" s="61">
        <v>4000</v>
      </c>
      <c r="G2365" s="63">
        <v>41776</v>
      </c>
      <c r="H2365" s="63">
        <v>41776</v>
      </c>
      <c r="I2365" s="60" t="s">
        <v>1123</v>
      </c>
      <c r="J2365" s="62">
        <v>600</v>
      </c>
      <c r="K2365" s="62">
        <v>0</v>
      </c>
      <c r="L2365" s="64">
        <v>600</v>
      </c>
      <c r="M2365" s="82" t="str">
        <f t="shared" si="184"/>
        <v>DI</v>
      </c>
      <c r="N2365" s="82" t="s">
        <v>971</v>
      </c>
      <c r="P2365" s="75">
        <f>VLOOKUP(F2365,[1]!REGTEaflewerdatum,4,0)</f>
        <v>0</v>
      </c>
      <c r="Q2365" s="91">
        <f t="shared" ref="Q2365:Q2428" si="186">IF(P2365=G2365,"ok",G2365)</f>
        <v>41776</v>
      </c>
      <c r="R2365" s="92" t="s">
        <v>329</v>
      </c>
      <c r="S2365" s="93">
        <f>G2365</f>
        <v>41776</v>
      </c>
      <c r="T2365" s="94">
        <f t="shared" si="182"/>
        <v>41777</v>
      </c>
      <c r="U2365" s="80">
        <f t="shared" si="183"/>
        <v>1</v>
      </c>
      <c r="W2365" s="95">
        <f t="shared" si="185"/>
        <v>1</v>
      </c>
    </row>
    <row r="2366" spans="1:23" x14ac:dyDescent="0.5">
      <c r="A2366" s="105">
        <v>75888</v>
      </c>
      <c r="B2366" s="63">
        <v>41782</v>
      </c>
      <c r="C2366" s="60" t="s">
        <v>10</v>
      </c>
      <c r="D2366" s="61">
        <v>18527</v>
      </c>
      <c r="E2366" s="139"/>
      <c r="F2366" s="61">
        <v>3977</v>
      </c>
      <c r="G2366" s="63">
        <v>41777</v>
      </c>
      <c r="H2366" s="63">
        <v>41777</v>
      </c>
      <c r="I2366" s="60" t="s">
        <v>1116</v>
      </c>
      <c r="J2366" s="62">
        <v>364.8</v>
      </c>
      <c r="K2366" s="62">
        <v>12.77</v>
      </c>
      <c r="L2366" s="64">
        <v>377.57</v>
      </c>
      <c r="M2366" s="82" t="str">
        <f t="shared" si="184"/>
        <v>DS</v>
      </c>
      <c r="N2366" s="82" t="s">
        <v>971</v>
      </c>
      <c r="P2366" s="75">
        <f>VLOOKUP(F2366,[1]!REGTEaflewerdatum,4,0)</f>
        <v>0</v>
      </c>
      <c r="Q2366" s="91">
        <f t="shared" si="186"/>
        <v>41777</v>
      </c>
      <c r="T2366" s="94">
        <f t="shared" ref="T2366:T2429" si="187">G2366+U2366</f>
        <v>41807</v>
      </c>
      <c r="U2366" s="80">
        <f t="shared" ref="U2366:U2384" si="188">VLOOKUP(I2366,verskaffersterme,2,0)</f>
        <v>30</v>
      </c>
      <c r="W2366" s="95">
        <f t="shared" si="185"/>
        <v>41812</v>
      </c>
    </row>
    <row r="2367" spans="1:23" x14ac:dyDescent="0.5">
      <c r="A2367" s="105" t="s">
        <v>597</v>
      </c>
      <c r="B2367" s="63">
        <v>41782</v>
      </c>
      <c r="C2367" s="60" t="s">
        <v>10</v>
      </c>
      <c r="D2367" s="61">
        <v>18518</v>
      </c>
      <c r="E2367" s="139">
        <v>14112</v>
      </c>
      <c r="F2367" s="61">
        <v>3975</v>
      </c>
      <c r="G2367" s="63">
        <v>41778</v>
      </c>
      <c r="H2367" s="63">
        <v>41778</v>
      </c>
      <c r="I2367" s="60" t="s">
        <v>1109</v>
      </c>
      <c r="J2367" s="62">
        <v>275.16000000000003</v>
      </c>
      <c r="K2367" s="62">
        <v>19.5</v>
      </c>
      <c r="L2367" s="64">
        <v>294.66000000000003</v>
      </c>
      <c r="M2367" s="82" t="str">
        <f t="shared" si="184"/>
        <v>DS</v>
      </c>
      <c r="N2367" s="82" t="s">
        <v>971</v>
      </c>
      <c r="P2367" s="75">
        <f>VLOOKUP(F2367,[1]!REGTEaflewerdatum,4,0)</f>
        <v>0</v>
      </c>
      <c r="Q2367" s="91">
        <f t="shared" si="186"/>
        <v>41778</v>
      </c>
      <c r="T2367" s="94">
        <f t="shared" si="187"/>
        <v>41808</v>
      </c>
      <c r="U2367" s="80">
        <f t="shared" si="188"/>
        <v>30</v>
      </c>
      <c r="W2367" s="95">
        <f t="shared" si="185"/>
        <v>41812</v>
      </c>
    </row>
    <row r="2368" spans="1:23" x14ac:dyDescent="0.5">
      <c r="A2368" s="105">
        <v>2424061</v>
      </c>
      <c r="B2368" s="63">
        <v>41796</v>
      </c>
      <c r="C2368" s="60" t="s">
        <v>10</v>
      </c>
      <c r="D2368" s="61">
        <v>18560</v>
      </c>
      <c r="E2368" s="139">
        <v>14132</v>
      </c>
      <c r="F2368" s="61">
        <v>4007</v>
      </c>
      <c r="G2368" s="63">
        <v>41778</v>
      </c>
      <c r="H2368" s="63">
        <v>41778</v>
      </c>
      <c r="I2368" s="60" t="s">
        <v>1112</v>
      </c>
      <c r="J2368" s="62">
        <v>1073.8399999999999</v>
      </c>
      <c r="K2368" s="62">
        <v>150.34</v>
      </c>
      <c r="L2368" s="64">
        <v>1224.18</v>
      </c>
      <c r="M2368" s="82" t="str">
        <f t="shared" si="184"/>
        <v>DS</v>
      </c>
      <c r="N2368" s="82" t="s">
        <v>971</v>
      </c>
      <c r="P2368" s="75" t="e">
        <f>VLOOKUP(F2368,[1]!REGTEaflewerdatum,4,0)</f>
        <v>#N/A</v>
      </c>
      <c r="Q2368" s="91" t="e">
        <f t="shared" si="186"/>
        <v>#N/A</v>
      </c>
      <c r="T2368" s="94">
        <f t="shared" si="187"/>
        <v>41808</v>
      </c>
      <c r="U2368" s="80">
        <f t="shared" si="188"/>
        <v>30</v>
      </c>
      <c r="W2368" s="95">
        <f t="shared" si="185"/>
        <v>41826</v>
      </c>
    </row>
    <row r="2369" spans="1:23" x14ac:dyDescent="0.5">
      <c r="A2369" s="105">
        <v>3157990</v>
      </c>
      <c r="B2369" s="63">
        <v>41782</v>
      </c>
      <c r="C2369" s="60" t="s">
        <v>10</v>
      </c>
      <c r="D2369" s="61">
        <v>18558</v>
      </c>
      <c r="E2369" s="139">
        <v>14131</v>
      </c>
      <c r="F2369" s="61">
        <v>3952</v>
      </c>
      <c r="G2369" s="63">
        <v>41778</v>
      </c>
      <c r="H2369" s="63">
        <v>41778</v>
      </c>
      <c r="I2369" s="60" t="s">
        <v>1364</v>
      </c>
      <c r="J2369" s="62">
        <v>8110.5</v>
      </c>
      <c r="K2369" s="62">
        <v>1135.47</v>
      </c>
      <c r="L2369" s="64">
        <v>9245.9699999999993</v>
      </c>
      <c r="M2369" s="82" t="str">
        <f t="shared" si="184"/>
        <v>DS</v>
      </c>
      <c r="N2369" s="82" t="s">
        <v>971</v>
      </c>
      <c r="P2369" s="75">
        <f>VLOOKUP(F2369,[1]!REGTEaflewerdatum,4,0)</f>
        <v>0</v>
      </c>
      <c r="Q2369" s="91">
        <f t="shared" si="186"/>
        <v>41778</v>
      </c>
      <c r="T2369" s="94">
        <f t="shared" si="187"/>
        <v>41808</v>
      </c>
      <c r="U2369" s="80">
        <f t="shared" si="188"/>
        <v>30</v>
      </c>
      <c r="W2369" s="95">
        <f t="shared" si="185"/>
        <v>41812</v>
      </c>
    </row>
    <row r="2370" spans="1:23" x14ac:dyDescent="0.5">
      <c r="A2370" s="105">
        <v>71473</v>
      </c>
      <c r="B2370" s="63"/>
      <c r="C2370" s="60" t="s">
        <v>10</v>
      </c>
      <c r="D2370" s="61">
        <v>18585</v>
      </c>
      <c r="E2370" s="139">
        <v>14144</v>
      </c>
      <c r="F2370" s="61">
        <v>4009</v>
      </c>
      <c r="G2370" s="63">
        <v>41778</v>
      </c>
      <c r="H2370" s="63">
        <v>41780</v>
      </c>
      <c r="I2370" s="85" t="s">
        <v>130</v>
      </c>
      <c r="J2370" s="62">
        <v>771.2</v>
      </c>
      <c r="K2370" s="62">
        <v>107.96</v>
      </c>
      <c r="L2370" s="64">
        <v>879.16</v>
      </c>
      <c r="M2370" s="82" t="str">
        <f t="shared" ref="M2370:M2433" si="189">VLOOKUP(I2370,KODE,3,0)</f>
        <v>DS</v>
      </c>
      <c r="N2370" s="82" t="s">
        <v>971</v>
      </c>
      <c r="P2370" s="75" t="e">
        <f>VLOOKUP(F2370,[1]!REGTEaflewerdatum,4,0)</f>
        <v>#N/A</v>
      </c>
      <c r="Q2370" s="91" t="e">
        <f t="shared" si="186"/>
        <v>#N/A</v>
      </c>
      <c r="T2370" s="94">
        <f t="shared" si="187"/>
        <v>41808</v>
      </c>
      <c r="U2370" s="80">
        <f t="shared" si="188"/>
        <v>30</v>
      </c>
      <c r="W2370" s="95">
        <f t="shared" si="185"/>
        <v>30</v>
      </c>
    </row>
    <row r="2371" spans="1:23" x14ac:dyDescent="0.5">
      <c r="A2371" s="105">
        <v>75940</v>
      </c>
      <c r="B2371" s="63">
        <v>41789</v>
      </c>
      <c r="C2371" s="60" t="s">
        <v>10</v>
      </c>
      <c r="D2371" s="61">
        <v>18526</v>
      </c>
      <c r="E2371" s="139"/>
      <c r="F2371" s="61">
        <v>3977</v>
      </c>
      <c r="G2371" s="63">
        <v>41778</v>
      </c>
      <c r="H2371" s="63">
        <v>41778</v>
      </c>
      <c r="I2371" s="60" t="s">
        <v>1116</v>
      </c>
      <c r="J2371" s="62">
        <v>364.8</v>
      </c>
      <c r="K2371" s="62">
        <v>12.77</v>
      </c>
      <c r="L2371" s="64">
        <v>377.57</v>
      </c>
      <c r="M2371" s="82" t="str">
        <f t="shared" si="189"/>
        <v>DS</v>
      </c>
      <c r="N2371" s="82" t="s">
        <v>971</v>
      </c>
      <c r="P2371" s="75">
        <f>VLOOKUP(F2371,[1]!REGTEaflewerdatum,4,0)</f>
        <v>0</v>
      </c>
      <c r="Q2371" s="91">
        <f t="shared" si="186"/>
        <v>41778</v>
      </c>
      <c r="T2371" s="94">
        <f t="shared" si="187"/>
        <v>41808</v>
      </c>
      <c r="U2371" s="80">
        <f t="shared" si="188"/>
        <v>30</v>
      </c>
      <c r="W2371" s="95">
        <f t="shared" ref="W2371:W2384" si="190">B2371+U2371</f>
        <v>41819</v>
      </c>
    </row>
    <row r="2372" spans="1:23" hidden="1" x14ac:dyDescent="0.5">
      <c r="A2372" s="105">
        <v>827930</v>
      </c>
      <c r="B2372" s="63">
        <v>41782</v>
      </c>
      <c r="C2372" s="60" t="s">
        <v>10</v>
      </c>
      <c r="D2372" s="61">
        <v>18539</v>
      </c>
      <c r="E2372" s="139">
        <v>13676</v>
      </c>
      <c r="F2372" s="61">
        <v>3841</v>
      </c>
      <c r="G2372" s="63">
        <v>41778</v>
      </c>
      <c r="H2372" s="63">
        <v>41777</v>
      </c>
      <c r="I2372" s="60" t="s">
        <v>1075</v>
      </c>
      <c r="J2372" s="62">
        <v>92735.59</v>
      </c>
      <c r="K2372" s="62">
        <v>6622.89</v>
      </c>
      <c r="L2372" s="64">
        <v>99358.48</v>
      </c>
      <c r="M2372" s="82" t="str">
        <f t="shared" si="189"/>
        <v>DC</v>
      </c>
      <c r="N2372" s="82" t="s">
        <v>971</v>
      </c>
      <c r="P2372" s="75">
        <f>VLOOKUP(F2372,[1]!REGTEaflewerdatum,4,0)</f>
        <v>0</v>
      </c>
      <c r="Q2372" s="91">
        <f t="shared" si="186"/>
        <v>41778</v>
      </c>
      <c r="T2372" s="94">
        <f t="shared" si="187"/>
        <v>41797</v>
      </c>
      <c r="U2372" s="80">
        <f t="shared" si="188"/>
        <v>19</v>
      </c>
      <c r="W2372" s="95">
        <f t="shared" si="190"/>
        <v>41801</v>
      </c>
    </row>
    <row r="2373" spans="1:23" hidden="1" x14ac:dyDescent="0.5">
      <c r="A2373" s="105">
        <v>827930</v>
      </c>
      <c r="B2373" s="63"/>
      <c r="C2373" s="60" t="s">
        <v>15</v>
      </c>
      <c r="D2373" s="61">
        <v>18547</v>
      </c>
      <c r="E2373" s="139">
        <v>14124</v>
      </c>
      <c r="F2373" s="61">
        <v>3841</v>
      </c>
      <c r="G2373" s="63">
        <v>41778</v>
      </c>
      <c r="H2373" s="63">
        <v>41777</v>
      </c>
      <c r="I2373" s="60" t="s">
        <v>1075</v>
      </c>
      <c r="J2373" s="62">
        <v>-25.63</v>
      </c>
      <c r="K2373" s="62">
        <v>-3.59</v>
      </c>
      <c r="L2373" s="64">
        <v>-29.22</v>
      </c>
      <c r="M2373" s="82" t="str">
        <f t="shared" si="189"/>
        <v>DC</v>
      </c>
      <c r="P2373" s="75">
        <f>VLOOKUP(F2373,[1]!REGTEaflewerdatum,4,0)</f>
        <v>0</v>
      </c>
      <c r="Q2373" s="91">
        <f t="shared" si="186"/>
        <v>41778</v>
      </c>
      <c r="T2373" s="94">
        <f t="shared" si="187"/>
        <v>41797</v>
      </c>
      <c r="U2373" s="80">
        <f t="shared" si="188"/>
        <v>19</v>
      </c>
      <c r="W2373" s="95">
        <f t="shared" si="190"/>
        <v>19</v>
      </c>
    </row>
    <row r="2374" spans="1:23" hidden="1" x14ac:dyDescent="0.5">
      <c r="A2374" s="105">
        <v>827931</v>
      </c>
      <c r="B2374" s="63">
        <v>41782</v>
      </c>
      <c r="C2374" s="60" t="s">
        <v>10</v>
      </c>
      <c r="D2374" s="61">
        <v>18540</v>
      </c>
      <c r="E2374" s="139">
        <v>13680</v>
      </c>
      <c r="F2374" s="61">
        <v>3843</v>
      </c>
      <c r="G2374" s="63">
        <v>41778</v>
      </c>
      <c r="H2374" s="63">
        <v>41777</v>
      </c>
      <c r="I2374" s="60" t="s">
        <v>1075</v>
      </c>
      <c r="J2374" s="62">
        <v>820.89</v>
      </c>
      <c r="K2374" s="62">
        <v>114.94</v>
      </c>
      <c r="L2374" s="64">
        <v>935.83</v>
      </c>
      <c r="M2374" s="82" t="str">
        <f t="shared" si="189"/>
        <v>DC</v>
      </c>
      <c r="N2374" s="82" t="s">
        <v>971</v>
      </c>
      <c r="P2374" s="75">
        <f>VLOOKUP(F2374,[1]!REGTEaflewerdatum,4,0)</f>
        <v>0</v>
      </c>
      <c r="Q2374" s="91">
        <f t="shared" si="186"/>
        <v>41778</v>
      </c>
      <c r="T2374" s="94">
        <f t="shared" si="187"/>
        <v>41797</v>
      </c>
      <c r="U2374" s="80">
        <f t="shared" si="188"/>
        <v>19</v>
      </c>
      <c r="W2374" s="95">
        <f t="shared" si="190"/>
        <v>41801</v>
      </c>
    </row>
    <row r="2375" spans="1:23" hidden="1" x14ac:dyDescent="0.5">
      <c r="A2375" s="105">
        <v>828426</v>
      </c>
      <c r="B2375" s="63">
        <v>41782</v>
      </c>
      <c r="C2375" s="60" t="s">
        <v>10</v>
      </c>
      <c r="D2375" s="61">
        <v>18541</v>
      </c>
      <c r="E2375" s="139">
        <v>14120</v>
      </c>
      <c r="F2375" s="61">
        <v>3841</v>
      </c>
      <c r="G2375" s="63">
        <v>41778</v>
      </c>
      <c r="H2375" s="63">
        <v>41777</v>
      </c>
      <c r="I2375" s="60" t="s">
        <v>1075</v>
      </c>
      <c r="J2375" s="62">
        <v>2246.36</v>
      </c>
      <c r="K2375" s="62">
        <v>314.49</v>
      </c>
      <c r="L2375" s="64">
        <v>2560.85</v>
      </c>
      <c r="M2375" s="82" t="str">
        <f t="shared" si="189"/>
        <v>DC</v>
      </c>
      <c r="N2375" s="82" t="s">
        <v>971</v>
      </c>
      <c r="P2375" s="75">
        <f>VLOOKUP(F2375,[1]!REGTEaflewerdatum,4,0)</f>
        <v>0</v>
      </c>
      <c r="Q2375" s="91">
        <f t="shared" si="186"/>
        <v>41778</v>
      </c>
      <c r="T2375" s="94">
        <f t="shared" si="187"/>
        <v>41797</v>
      </c>
      <c r="U2375" s="80">
        <f t="shared" si="188"/>
        <v>19</v>
      </c>
      <c r="W2375" s="95">
        <f t="shared" si="190"/>
        <v>41801</v>
      </c>
    </row>
    <row r="2376" spans="1:23" hidden="1" x14ac:dyDescent="0.5">
      <c r="A2376" s="105">
        <v>828426</v>
      </c>
      <c r="B2376" s="63"/>
      <c r="C2376" s="60" t="s">
        <v>15</v>
      </c>
      <c r="D2376" s="61">
        <v>18548</v>
      </c>
      <c r="E2376" s="139">
        <v>14125</v>
      </c>
      <c r="F2376" s="61">
        <v>3841</v>
      </c>
      <c r="G2376" s="63">
        <v>41778</v>
      </c>
      <c r="H2376" s="63">
        <v>41777</v>
      </c>
      <c r="I2376" s="60" t="s">
        <v>1075</v>
      </c>
      <c r="J2376" s="62">
        <v>-60.17</v>
      </c>
      <c r="K2376" s="62">
        <v>-8.42</v>
      </c>
      <c r="L2376" s="64">
        <v>-68.59</v>
      </c>
      <c r="M2376" s="82" t="str">
        <f t="shared" si="189"/>
        <v>DC</v>
      </c>
      <c r="P2376" s="75">
        <f>VLOOKUP(F2376,[1]!REGTEaflewerdatum,4,0)</f>
        <v>0</v>
      </c>
      <c r="Q2376" s="91">
        <f t="shared" si="186"/>
        <v>41778</v>
      </c>
      <c r="T2376" s="94">
        <f t="shared" si="187"/>
        <v>41797</v>
      </c>
      <c r="U2376" s="80">
        <f t="shared" si="188"/>
        <v>19</v>
      </c>
      <c r="W2376" s="95">
        <f t="shared" si="190"/>
        <v>19</v>
      </c>
    </row>
    <row r="2377" spans="1:23" hidden="1" x14ac:dyDescent="0.5">
      <c r="A2377" s="105">
        <v>828427</v>
      </c>
      <c r="B2377" s="63">
        <v>41782</v>
      </c>
      <c r="C2377" s="60" t="s">
        <v>10</v>
      </c>
      <c r="D2377" s="61">
        <v>18542</v>
      </c>
      <c r="E2377" s="139">
        <v>14026</v>
      </c>
      <c r="F2377" s="61">
        <v>3979</v>
      </c>
      <c r="G2377" s="63">
        <v>41778</v>
      </c>
      <c r="H2377" s="63">
        <v>41777</v>
      </c>
      <c r="I2377" s="60" t="s">
        <v>1075</v>
      </c>
      <c r="J2377" s="62">
        <v>4059.15</v>
      </c>
      <c r="K2377" s="62">
        <v>0</v>
      </c>
      <c r="L2377" s="64">
        <v>4059.15</v>
      </c>
      <c r="M2377" s="82" t="str">
        <f t="shared" si="189"/>
        <v>DC</v>
      </c>
      <c r="N2377" s="82" t="s">
        <v>971</v>
      </c>
      <c r="P2377" s="75">
        <f>VLOOKUP(F2377,[1]!REGTEaflewerdatum,4,0)</f>
        <v>0</v>
      </c>
      <c r="Q2377" s="91">
        <f t="shared" si="186"/>
        <v>41778</v>
      </c>
      <c r="T2377" s="94">
        <f t="shared" si="187"/>
        <v>41797</v>
      </c>
      <c r="U2377" s="80">
        <f t="shared" si="188"/>
        <v>19</v>
      </c>
      <c r="W2377" s="95">
        <f t="shared" si="190"/>
        <v>41801</v>
      </c>
    </row>
    <row r="2378" spans="1:23" hidden="1" x14ac:dyDescent="0.5">
      <c r="A2378" s="105">
        <v>828428</v>
      </c>
      <c r="B2378" s="63">
        <v>41782</v>
      </c>
      <c r="C2378" s="60" t="s">
        <v>10</v>
      </c>
      <c r="D2378" s="61">
        <v>18543</v>
      </c>
      <c r="E2378" s="139">
        <v>14027</v>
      </c>
      <c r="F2378" s="61">
        <v>3978</v>
      </c>
      <c r="G2378" s="63">
        <v>41778</v>
      </c>
      <c r="H2378" s="63">
        <v>41777</v>
      </c>
      <c r="I2378" s="60" t="s">
        <v>1075</v>
      </c>
      <c r="J2378" s="62">
        <v>16908.18</v>
      </c>
      <c r="K2378" s="62">
        <v>2338.08</v>
      </c>
      <c r="L2378" s="64">
        <v>19246.259999999998</v>
      </c>
      <c r="M2378" s="82" t="str">
        <f t="shared" si="189"/>
        <v>DC</v>
      </c>
      <c r="N2378" s="82" t="s">
        <v>971</v>
      </c>
      <c r="P2378" s="75">
        <f>VLOOKUP(F2378,[1]!REGTEaflewerdatum,4,0)</f>
        <v>0</v>
      </c>
      <c r="Q2378" s="91">
        <f t="shared" si="186"/>
        <v>41778</v>
      </c>
      <c r="T2378" s="94">
        <f t="shared" si="187"/>
        <v>41797</v>
      </c>
      <c r="U2378" s="80">
        <f t="shared" si="188"/>
        <v>19</v>
      </c>
      <c r="W2378" s="95">
        <f t="shared" si="190"/>
        <v>41801</v>
      </c>
    </row>
    <row r="2379" spans="1:23" hidden="1" x14ac:dyDescent="0.5">
      <c r="A2379" s="105">
        <v>828429</v>
      </c>
      <c r="B2379" s="63">
        <v>41782</v>
      </c>
      <c r="C2379" s="60" t="s">
        <v>10</v>
      </c>
      <c r="D2379" s="61">
        <v>18544</v>
      </c>
      <c r="E2379" s="139">
        <v>14121</v>
      </c>
      <c r="F2379" s="61">
        <v>3979</v>
      </c>
      <c r="G2379" s="63">
        <v>41778</v>
      </c>
      <c r="H2379" s="63">
        <v>41777</v>
      </c>
      <c r="I2379" s="60" t="s">
        <v>1075</v>
      </c>
      <c r="J2379" s="62">
        <v>6922.86</v>
      </c>
      <c r="K2379" s="62">
        <v>0</v>
      </c>
      <c r="L2379" s="64">
        <v>6922.86</v>
      </c>
      <c r="M2379" s="82" t="str">
        <f t="shared" si="189"/>
        <v>DC</v>
      </c>
      <c r="N2379" s="82" t="s">
        <v>971</v>
      </c>
      <c r="P2379" s="75">
        <f>VLOOKUP(F2379,[1]!REGTEaflewerdatum,4,0)</f>
        <v>0</v>
      </c>
      <c r="Q2379" s="91">
        <f t="shared" si="186"/>
        <v>41778</v>
      </c>
      <c r="T2379" s="94">
        <f t="shared" si="187"/>
        <v>41797</v>
      </c>
      <c r="U2379" s="80">
        <f t="shared" si="188"/>
        <v>19</v>
      </c>
      <c r="W2379" s="95">
        <f t="shared" si="190"/>
        <v>41801</v>
      </c>
    </row>
    <row r="2380" spans="1:23" hidden="1" x14ac:dyDescent="0.5">
      <c r="A2380" s="105">
        <v>828430</v>
      </c>
      <c r="B2380" s="63">
        <v>41782</v>
      </c>
      <c r="C2380" s="60" t="s">
        <v>10</v>
      </c>
      <c r="D2380" s="61">
        <v>18545</v>
      </c>
      <c r="E2380" s="139">
        <v>14122</v>
      </c>
      <c r="F2380" s="61">
        <v>3978</v>
      </c>
      <c r="G2380" s="63">
        <v>41778</v>
      </c>
      <c r="H2380" s="63">
        <v>41777</v>
      </c>
      <c r="I2380" s="60" t="s">
        <v>1075</v>
      </c>
      <c r="J2380" s="62">
        <v>2136.15</v>
      </c>
      <c r="K2380" s="62">
        <v>299.06</v>
      </c>
      <c r="L2380" s="64">
        <v>2435.21</v>
      </c>
      <c r="M2380" s="82" t="str">
        <f t="shared" si="189"/>
        <v>DC</v>
      </c>
      <c r="N2380" s="82" t="s">
        <v>971</v>
      </c>
      <c r="P2380" s="75">
        <f>VLOOKUP(F2380,[1]!REGTEaflewerdatum,4,0)</f>
        <v>0</v>
      </c>
      <c r="Q2380" s="91">
        <f t="shared" si="186"/>
        <v>41778</v>
      </c>
      <c r="T2380" s="94">
        <f t="shared" si="187"/>
        <v>41797</v>
      </c>
      <c r="U2380" s="80">
        <f t="shared" si="188"/>
        <v>19</v>
      </c>
      <c r="W2380" s="95">
        <f t="shared" si="190"/>
        <v>41801</v>
      </c>
    </row>
    <row r="2381" spans="1:23" hidden="1" x14ac:dyDescent="0.5">
      <c r="A2381" s="105">
        <v>828431</v>
      </c>
      <c r="B2381" s="63">
        <v>41782</v>
      </c>
      <c r="C2381" s="60" t="s">
        <v>10</v>
      </c>
      <c r="D2381" s="61">
        <v>18546</v>
      </c>
      <c r="E2381" s="139">
        <v>14123</v>
      </c>
      <c r="F2381" s="61">
        <v>2713</v>
      </c>
      <c r="G2381" s="63">
        <v>41778</v>
      </c>
      <c r="H2381" s="63">
        <v>41777</v>
      </c>
      <c r="I2381" s="60" t="s">
        <v>1075</v>
      </c>
      <c r="J2381" s="62">
        <v>3102</v>
      </c>
      <c r="K2381" s="62">
        <v>434.28</v>
      </c>
      <c r="L2381" s="64">
        <v>3536.28</v>
      </c>
      <c r="M2381" s="82" t="str">
        <f t="shared" si="189"/>
        <v>DC</v>
      </c>
      <c r="N2381" s="82" t="s">
        <v>971</v>
      </c>
      <c r="P2381" s="75">
        <f>VLOOKUP(F2381,[1]!REGTEaflewerdatum,4,0)</f>
        <v>41579</v>
      </c>
      <c r="Q2381" s="91">
        <f t="shared" si="186"/>
        <v>41778</v>
      </c>
      <c r="T2381" s="94">
        <f t="shared" si="187"/>
        <v>41797</v>
      </c>
      <c r="U2381" s="80">
        <f t="shared" si="188"/>
        <v>19</v>
      </c>
      <c r="W2381" s="95">
        <f t="shared" si="190"/>
        <v>41801</v>
      </c>
    </row>
    <row r="2382" spans="1:23" hidden="1" x14ac:dyDescent="0.5">
      <c r="A2382" s="105" t="s">
        <v>600</v>
      </c>
      <c r="B2382" s="63"/>
      <c r="C2382" s="60" t="s">
        <v>10</v>
      </c>
      <c r="D2382" s="61">
        <v>18521</v>
      </c>
      <c r="E2382" s="139">
        <v>14117</v>
      </c>
      <c r="F2382" s="61">
        <v>4002</v>
      </c>
      <c r="G2382" s="63">
        <v>41778</v>
      </c>
      <c r="H2382" s="63">
        <v>41778</v>
      </c>
      <c r="I2382" s="60" t="s">
        <v>1121</v>
      </c>
      <c r="J2382" s="62">
        <v>2033.5</v>
      </c>
      <c r="K2382" s="62">
        <v>0</v>
      </c>
      <c r="L2382" s="64">
        <v>2033.5</v>
      </c>
      <c r="M2382" s="82" t="str">
        <f t="shared" si="189"/>
        <v>DI</v>
      </c>
      <c r="N2382" s="82" t="s">
        <v>971</v>
      </c>
      <c r="P2382" s="75" t="e">
        <f>VLOOKUP(F2382,[1]!REGTEaflewerdatum,4,0)</f>
        <v>#N/A</v>
      </c>
      <c r="Q2382" s="91" t="e">
        <f t="shared" si="186"/>
        <v>#N/A</v>
      </c>
      <c r="R2382" s="92" t="s">
        <v>329</v>
      </c>
      <c r="S2382" s="93">
        <f>G2382</f>
        <v>41778</v>
      </c>
      <c r="T2382" s="94">
        <f t="shared" si="187"/>
        <v>41785</v>
      </c>
      <c r="U2382" s="80">
        <f t="shared" si="188"/>
        <v>7</v>
      </c>
      <c r="W2382" s="95">
        <f t="shared" si="190"/>
        <v>7</v>
      </c>
    </row>
    <row r="2383" spans="1:23" hidden="1" x14ac:dyDescent="0.5">
      <c r="A2383" s="105" t="s">
        <v>601</v>
      </c>
      <c r="B2383" s="63"/>
      <c r="C2383" s="60" t="s">
        <v>10</v>
      </c>
      <c r="D2383" s="61">
        <v>18525</v>
      </c>
      <c r="E2383" s="139">
        <v>14116</v>
      </c>
      <c r="F2383" s="61">
        <v>3999</v>
      </c>
      <c r="G2383" s="63">
        <v>41778</v>
      </c>
      <c r="H2383" s="63">
        <v>41778</v>
      </c>
      <c r="I2383" s="60" t="s">
        <v>1123</v>
      </c>
      <c r="J2383" s="62">
        <v>650</v>
      </c>
      <c r="K2383" s="62">
        <v>0</v>
      </c>
      <c r="L2383" s="64">
        <v>650</v>
      </c>
      <c r="M2383" s="82" t="str">
        <f t="shared" si="189"/>
        <v>DI</v>
      </c>
      <c r="N2383" s="82" t="s">
        <v>971</v>
      </c>
      <c r="P2383" s="75">
        <f>VLOOKUP(F2383,[1]!REGTEaflewerdatum,4,0)</f>
        <v>0</v>
      </c>
      <c r="Q2383" s="91">
        <f t="shared" si="186"/>
        <v>41778</v>
      </c>
      <c r="R2383" s="92" t="s">
        <v>329</v>
      </c>
      <c r="S2383" s="93">
        <f>G2383</f>
        <v>41778</v>
      </c>
      <c r="T2383" s="94">
        <f t="shared" si="187"/>
        <v>41779</v>
      </c>
      <c r="U2383" s="80">
        <f t="shared" si="188"/>
        <v>1</v>
      </c>
      <c r="W2383" s="95">
        <f t="shared" si="190"/>
        <v>1</v>
      </c>
    </row>
    <row r="2384" spans="1:23" hidden="1" x14ac:dyDescent="0.5">
      <c r="A2384" s="105" t="s">
        <v>603</v>
      </c>
      <c r="B2384" s="63"/>
      <c r="C2384" s="60" t="s">
        <v>10</v>
      </c>
      <c r="D2384" s="61">
        <v>18524</v>
      </c>
      <c r="E2384" s="139">
        <v>14107</v>
      </c>
      <c r="F2384" s="61">
        <v>4001</v>
      </c>
      <c r="G2384" s="63">
        <v>41778</v>
      </c>
      <c r="H2384" s="63">
        <v>41733</v>
      </c>
      <c r="I2384" s="60" t="s">
        <v>1123</v>
      </c>
      <c r="J2384" s="62">
        <v>300</v>
      </c>
      <c r="K2384" s="62">
        <v>0</v>
      </c>
      <c r="L2384" s="64">
        <v>300</v>
      </c>
      <c r="M2384" s="82" t="str">
        <f t="shared" si="189"/>
        <v>DI</v>
      </c>
      <c r="N2384" s="82" t="s">
        <v>971</v>
      </c>
      <c r="P2384" s="75" t="e">
        <f>VLOOKUP(F2384,[1]!REGTEaflewerdatum,4,0)</f>
        <v>#N/A</v>
      </c>
      <c r="Q2384" s="91" t="e">
        <f t="shared" si="186"/>
        <v>#N/A</v>
      </c>
      <c r="R2384" s="92" t="s">
        <v>329</v>
      </c>
      <c r="S2384" s="93">
        <f>G2384</f>
        <v>41778</v>
      </c>
      <c r="T2384" s="94">
        <f t="shared" si="187"/>
        <v>41779</v>
      </c>
      <c r="U2384" s="80">
        <f t="shared" si="188"/>
        <v>1</v>
      </c>
      <c r="W2384" s="95">
        <f t="shared" si="190"/>
        <v>1</v>
      </c>
    </row>
    <row r="2385" spans="1:23" x14ac:dyDescent="0.5">
      <c r="A2385" s="61">
        <v>3157990</v>
      </c>
      <c r="B2385" s="60"/>
      <c r="C2385" s="60" t="s">
        <v>15</v>
      </c>
      <c r="D2385" s="61">
        <v>22784</v>
      </c>
      <c r="E2385" s="61">
        <v>17306</v>
      </c>
      <c r="F2385" s="61">
        <v>707334</v>
      </c>
      <c r="G2385" s="63">
        <v>41778</v>
      </c>
      <c r="H2385" s="63">
        <v>41778</v>
      </c>
      <c r="I2385" s="60" t="s">
        <v>1364</v>
      </c>
      <c r="J2385" s="62">
        <v>-2811.98</v>
      </c>
      <c r="K2385" s="62">
        <v>-393.68</v>
      </c>
      <c r="L2385" s="64">
        <v>-3205.66</v>
      </c>
      <c r="M2385" s="82" t="str">
        <f t="shared" si="189"/>
        <v>DS</v>
      </c>
    </row>
    <row r="2386" spans="1:23" x14ac:dyDescent="0.5">
      <c r="A2386" s="105" t="s">
        <v>598</v>
      </c>
      <c r="B2386" s="63">
        <v>41782</v>
      </c>
      <c r="C2386" s="60" t="s">
        <v>10</v>
      </c>
      <c r="D2386" s="61">
        <v>18549</v>
      </c>
      <c r="E2386" s="139">
        <v>14133</v>
      </c>
      <c r="F2386" s="61">
        <v>3975</v>
      </c>
      <c r="G2386" s="63">
        <v>41779</v>
      </c>
      <c r="H2386" s="63">
        <v>41779</v>
      </c>
      <c r="I2386" s="60" t="s">
        <v>1109</v>
      </c>
      <c r="J2386" s="62">
        <v>275.16000000000003</v>
      </c>
      <c r="K2386" s="62">
        <v>19.5</v>
      </c>
      <c r="L2386" s="64">
        <v>294.66000000000003</v>
      </c>
      <c r="M2386" s="82" t="str">
        <f t="shared" si="189"/>
        <v>DS</v>
      </c>
      <c r="N2386" s="82" t="s">
        <v>971</v>
      </c>
      <c r="P2386" s="75">
        <f>VLOOKUP(F2386,[1]!REGTEaflewerdatum,4,0)</f>
        <v>0</v>
      </c>
      <c r="Q2386" s="91">
        <f t="shared" ref="Q2386:Q2419" si="191">IF(P2386=G2386,"ok",G2386)</f>
        <v>41779</v>
      </c>
      <c r="T2386" s="94">
        <f t="shared" ref="T2386:T2419" si="192">G2386+U2386</f>
        <v>41809</v>
      </c>
      <c r="U2386" s="80">
        <f t="shared" ref="U2386:U2419" si="193">VLOOKUP(I2386,verskaffersterme,2,0)</f>
        <v>30</v>
      </c>
      <c r="W2386" s="95">
        <f t="shared" ref="W2386:W2419" si="194">B2386+U2386</f>
        <v>41812</v>
      </c>
    </row>
    <row r="2387" spans="1:23" x14ac:dyDescent="0.5">
      <c r="A2387" s="105" t="s">
        <v>599</v>
      </c>
      <c r="B2387" s="63">
        <v>41782</v>
      </c>
      <c r="C2387" s="60" t="s">
        <v>10</v>
      </c>
      <c r="D2387" s="61">
        <v>18551</v>
      </c>
      <c r="E2387" s="139">
        <v>14115</v>
      </c>
      <c r="F2387" s="61">
        <v>3997</v>
      </c>
      <c r="G2387" s="63">
        <v>41779</v>
      </c>
      <c r="H2387" s="63">
        <v>41778</v>
      </c>
      <c r="I2387" s="60" t="s">
        <v>1253</v>
      </c>
      <c r="J2387" s="62">
        <v>4644.6000000000004</v>
      </c>
      <c r="K2387" s="62">
        <v>516.54</v>
      </c>
      <c r="L2387" s="64">
        <v>5161.1400000000003</v>
      </c>
      <c r="M2387" s="82" t="str">
        <f t="shared" si="189"/>
        <v>DS</v>
      </c>
      <c r="N2387" s="82" t="s">
        <v>971</v>
      </c>
      <c r="P2387" s="75">
        <f>VLOOKUP(F2387,[1]!REGTEaflewerdatum,4,0)</f>
        <v>0</v>
      </c>
      <c r="Q2387" s="91">
        <f t="shared" si="191"/>
        <v>41779</v>
      </c>
      <c r="T2387" s="94">
        <f t="shared" si="192"/>
        <v>41809</v>
      </c>
      <c r="U2387" s="80">
        <f t="shared" si="193"/>
        <v>30</v>
      </c>
      <c r="W2387" s="95">
        <f t="shared" si="194"/>
        <v>41812</v>
      </c>
    </row>
    <row r="2388" spans="1:23" x14ac:dyDescent="0.5">
      <c r="A2388" s="105" t="s">
        <v>599</v>
      </c>
      <c r="B2388" s="63"/>
      <c r="C2388" s="60" t="s">
        <v>15</v>
      </c>
      <c r="D2388" s="61">
        <v>18562</v>
      </c>
      <c r="E2388" s="139">
        <v>14143</v>
      </c>
      <c r="F2388" s="61">
        <v>3997</v>
      </c>
      <c r="G2388" s="63">
        <v>41779</v>
      </c>
      <c r="H2388" s="63">
        <v>41778</v>
      </c>
      <c r="I2388" s="60" t="s">
        <v>1253</v>
      </c>
      <c r="J2388" s="62">
        <v>-38.42</v>
      </c>
      <c r="K2388" s="62">
        <v>-5.38</v>
      </c>
      <c r="L2388" s="64">
        <v>-43.8</v>
      </c>
      <c r="M2388" s="82" t="str">
        <f t="shared" si="189"/>
        <v>DS</v>
      </c>
      <c r="P2388" s="75">
        <f>VLOOKUP(F2388,[1]!REGTEaflewerdatum,4,0)</f>
        <v>0</v>
      </c>
      <c r="Q2388" s="91">
        <f t="shared" si="191"/>
        <v>41779</v>
      </c>
      <c r="T2388" s="94">
        <f t="shared" si="192"/>
        <v>41809</v>
      </c>
      <c r="U2388" s="80">
        <f t="shared" si="193"/>
        <v>30</v>
      </c>
      <c r="W2388" s="95">
        <f t="shared" si="194"/>
        <v>30</v>
      </c>
    </row>
    <row r="2389" spans="1:23" x14ac:dyDescent="0.5">
      <c r="A2389" s="105">
        <v>1937018</v>
      </c>
      <c r="B2389" s="63">
        <v>41782</v>
      </c>
      <c r="C2389" s="60" t="s">
        <v>10</v>
      </c>
      <c r="D2389" s="61">
        <v>18592</v>
      </c>
      <c r="E2389" s="139">
        <v>14158</v>
      </c>
      <c r="F2389" s="61">
        <v>3995</v>
      </c>
      <c r="G2389" s="63">
        <v>41779</v>
      </c>
      <c r="H2389" s="63">
        <v>41779</v>
      </c>
      <c r="I2389" s="60" t="s">
        <v>1107</v>
      </c>
      <c r="J2389" s="62">
        <v>4973.55</v>
      </c>
      <c r="K2389" s="62">
        <v>696.31</v>
      </c>
      <c r="L2389" s="64">
        <v>5669.86</v>
      </c>
      <c r="M2389" s="82" t="str">
        <f t="shared" si="189"/>
        <v>DS</v>
      </c>
      <c r="N2389" s="82" t="s">
        <v>971</v>
      </c>
      <c r="P2389" s="75">
        <f>VLOOKUP(F2389,[1]!REGTEaflewerdatum,4,0)</f>
        <v>0</v>
      </c>
      <c r="Q2389" s="91">
        <f t="shared" si="191"/>
        <v>41779</v>
      </c>
      <c r="T2389" s="94">
        <f t="shared" si="192"/>
        <v>41809</v>
      </c>
      <c r="U2389" s="80">
        <f t="shared" si="193"/>
        <v>30</v>
      </c>
      <c r="W2389" s="95">
        <f t="shared" si="194"/>
        <v>41812</v>
      </c>
    </row>
    <row r="2390" spans="1:23" x14ac:dyDescent="0.5">
      <c r="A2390" s="105">
        <v>1937020</v>
      </c>
      <c r="B2390" s="63">
        <v>41782</v>
      </c>
      <c r="C2390" s="60" t="s">
        <v>10</v>
      </c>
      <c r="D2390" s="61">
        <v>18594</v>
      </c>
      <c r="E2390" s="139">
        <v>14152</v>
      </c>
      <c r="F2390" s="61">
        <v>3995</v>
      </c>
      <c r="G2390" s="63">
        <v>41779</v>
      </c>
      <c r="H2390" s="63">
        <v>41779</v>
      </c>
      <c r="I2390" s="60" t="s">
        <v>1107</v>
      </c>
      <c r="J2390" s="62">
        <v>605.54999999999995</v>
      </c>
      <c r="K2390" s="62">
        <v>84.78</v>
      </c>
      <c r="L2390" s="64">
        <v>690.33</v>
      </c>
      <c r="M2390" s="82" t="str">
        <f t="shared" si="189"/>
        <v>DS</v>
      </c>
      <c r="N2390" s="82" t="s">
        <v>971</v>
      </c>
      <c r="P2390" s="75">
        <f>VLOOKUP(F2390,[1]!REGTEaflewerdatum,4,0)</f>
        <v>0</v>
      </c>
      <c r="Q2390" s="91">
        <f t="shared" si="191"/>
        <v>41779</v>
      </c>
      <c r="T2390" s="94">
        <f t="shared" si="192"/>
        <v>41809</v>
      </c>
      <c r="U2390" s="80">
        <f t="shared" si="193"/>
        <v>30</v>
      </c>
      <c r="W2390" s="95">
        <f t="shared" si="194"/>
        <v>41812</v>
      </c>
    </row>
    <row r="2391" spans="1:23" x14ac:dyDescent="0.5">
      <c r="A2391" s="105">
        <v>1937021</v>
      </c>
      <c r="B2391" s="63">
        <v>41782</v>
      </c>
      <c r="C2391" s="60" t="s">
        <v>10</v>
      </c>
      <c r="D2391" s="61">
        <v>18596</v>
      </c>
      <c r="E2391" s="139">
        <v>14156</v>
      </c>
      <c r="F2391" s="61">
        <v>3995</v>
      </c>
      <c r="G2391" s="63">
        <v>41779</v>
      </c>
      <c r="H2391" s="63">
        <v>41779</v>
      </c>
      <c r="I2391" s="60" t="s">
        <v>1107</v>
      </c>
      <c r="J2391" s="62">
        <v>544.35</v>
      </c>
      <c r="K2391" s="62">
        <v>76.209999999999994</v>
      </c>
      <c r="L2391" s="64">
        <v>620.55999999999995</v>
      </c>
      <c r="M2391" s="82" t="str">
        <f t="shared" si="189"/>
        <v>DS</v>
      </c>
      <c r="N2391" s="82" t="s">
        <v>971</v>
      </c>
      <c r="P2391" s="75">
        <f>VLOOKUP(F2391,[1]!REGTEaflewerdatum,4,0)</f>
        <v>0</v>
      </c>
      <c r="Q2391" s="91">
        <f t="shared" si="191"/>
        <v>41779</v>
      </c>
      <c r="T2391" s="94">
        <f t="shared" si="192"/>
        <v>41809</v>
      </c>
      <c r="U2391" s="80">
        <f t="shared" si="193"/>
        <v>30</v>
      </c>
      <c r="W2391" s="95">
        <f t="shared" si="194"/>
        <v>41812</v>
      </c>
    </row>
    <row r="2392" spans="1:23" x14ac:dyDescent="0.5">
      <c r="A2392" s="105">
        <v>1937118</v>
      </c>
      <c r="B2392" s="63">
        <v>41782</v>
      </c>
      <c r="C2392" s="60" t="s">
        <v>10</v>
      </c>
      <c r="D2392" s="61">
        <v>18593</v>
      </c>
      <c r="E2392" s="139">
        <v>14150</v>
      </c>
      <c r="F2392" s="61">
        <v>3995</v>
      </c>
      <c r="G2392" s="63">
        <v>41779</v>
      </c>
      <c r="H2392" s="63">
        <v>41779</v>
      </c>
      <c r="I2392" s="60" t="s">
        <v>1107</v>
      </c>
      <c r="J2392" s="62">
        <v>221.9</v>
      </c>
      <c r="K2392" s="62">
        <v>31.07</v>
      </c>
      <c r="L2392" s="64">
        <v>252.97</v>
      </c>
      <c r="M2392" s="82" t="str">
        <f t="shared" si="189"/>
        <v>DS</v>
      </c>
      <c r="N2392" s="82" t="s">
        <v>971</v>
      </c>
      <c r="P2392" s="75">
        <f>VLOOKUP(F2392,[1]!REGTEaflewerdatum,4,0)</f>
        <v>0</v>
      </c>
      <c r="Q2392" s="91">
        <f t="shared" si="191"/>
        <v>41779</v>
      </c>
      <c r="T2392" s="94">
        <f t="shared" si="192"/>
        <v>41809</v>
      </c>
      <c r="U2392" s="80">
        <f t="shared" si="193"/>
        <v>30</v>
      </c>
      <c r="W2392" s="95">
        <f t="shared" si="194"/>
        <v>41812</v>
      </c>
    </row>
    <row r="2393" spans="1:23" x14ac:dyDescent="0.5">
      <c r="A2393" s="105">
        <v>408221</v>
      </c>
      <c r="B2393" s="63">
        <v>41810</v>
      </c>
      <c r="C2393" s="60" t="s">
        <v>10</v>
      </c>
      <c r="D2393" s="61">
        <v>18561</v>
      </c>
      <c r="E2393" s="139">
        <v>14129</v>
      </c>
      <c r="F2393" s="61">
        <v>3976</v>
      </c>
      <c r="G2393" s="63">
        <v>41779</v>
      </c>
      <c r="H2393" s="63">
        <v>41779</v>
      </c>
      <c r="I2393" s="60" t="s">
        <v>1114</v>
      </c>
      <c r="J2393" s="62">
        <v>276.83999999999997</v>
      </c>
      <c r="K2393" s="62">
        <v>19.5</v>
      </c>
      <c r="L2393" s="64">
        <v>296.33999999999997</v>
      </c>
      <c r="M2393" s="82" t="str">
        <f t="shared" si="189"/>
        <v>DS</v>
      </c>
      <c r="N2393" s="82" t="s">
        <v>971</v>
      </c>
      <c r="P2393" s="75">
        <f>VLOOKUP(F2393,[1]!REGTEaflewerdatum,4,0)</f>
        <v>0</v>
      </c>
      <c r="Q2393" s="91">
        <f t="shared" si="191"/>
        <v>41779</v>
      </c>
      <c r="T2393" s="94">
        <f t="shared" si="192"/>
        <v>41809</v>
      </c>
      <c r="U2393" s="80">
        <f t="shared" si="193"/>
        <v>30</v>
      </c>
      <c r="W2393" s="95">
        <f t="shared" si="194"/>
        <v>41840</v>
      </c>
    </row>
    <row r="2394" spans="1:23" x14ac:dyDescent="0.5">
      <c r="A2394" s="105">
        <v>50759</v>
      </c>
      <c r="B2394" s="63">
        <v>41782</v>
      </c>
      <c r="C2394" s="60" t="s">
        <v>10</v>
      </c>
      <c r="D2394" s="61">
        <v>18550</v>
      </c>
      <c r="E2394" s="139">
        <v>14114</v>
      </c>
      <c r="F2394" s="61">
        <v>3996</v>
      </c>
      <c r="G2394" s="63">
        <v>41779</v>
      </c>
      <c r="H2394" s="63">
        <v>41778</v>
      </c>
      <c r="I2394" s="60" t="s">
        <v>1113</v>
      </c>
      <c r="J2394" s="62">
        <v>5546.06</v>
      </c>
      <c r="K2394" s="62">
        <v>396.47</v>
      </c>
      <c r="L2394" s="64">
        <v>5942.53</v>
      </c>
      <c r="M2394" s="82" t="str">
        <f t="shared" si="189"/>
        <v>DS</v>
      </c>
      <c r="N2394" s="82" t="s">
        <v>971</v>
      </c>
      <c r="P2394" s="75">
        <f>VLOOKUP(F2394,[1]!REGTEaflewerdatum,4,0)</f>
        <v>0</v>
      </c>
      <c r="Q2394" s="91">
        <f t="shared" si="191"/>
        <v>41779</v>
      </c>
      <c r="T2394" s="94">
        <f t="shared" si="192"/>
        <v>41809</v>
      </c>
      <c r="U2394" s="80">
        <f t="shared" si="193"/>
        <v>30</v>
      </c>
      <c r="W2394" s="95">
        <f t="shared" si="194"/>
        <v>41812</v>
      </c>
    </row>
    <row r="2395" spans="1:23" hidden="1" x14ac:dyDescent="0.5">
      <c r="A2395" s="105" t="s">
        <v>602</v>
      </c>
      <c r="B2395" s="63"/>
      <c r="C2395" s="60" t="s">
        <v>10</v>
      </c>
      <c r="D2395" s="61">
        <v>18559</v>
      </c>
      <c r="E2395" s="139">
        <v>14128</v>
      </c>
      <c r="F2395" s="61">
        <v>4003</v>
      </c>
      <c r="G2395" s="63">
        <v>41779</v>
      </c>
      <c r="H2395" s="63">
        <v>41779</v>
      </c>
      <c r="I2395" s="60" t="s">
        <v>1123</v>
      </c>
      <c r="J2395" s="62">
        <v>2260</v>
      </c>
      <c r="K2395" s="62">
        <v>0</v>
      </c>
      <c r="L2395" s="64">
        <v>2260</v>
      </c>
      <c r="M2395" s="82" t="str">
        <f t="shared" si="189"/>
        <v>DI</v>
      </c>
      <c r="N2395" s="82" t="s">
        <v>971</v>
      </c>
      <c r="P2395" s="75" t="e">
        <f>VLOOKUP(F2395,[1]!REGTEaflewerdatum,4,0)</f>
        <v>#N/A</v>
      </c>
      <c r="Q2395" s="91" t="e">
        <f t="shared" si="191"/>
        <v>#N/A</v>
      </c>
      <c r="R2395" s="92" t="s">
        <v>329</v>
      </c>
      <c r="S2395" s="93">
        <f>G2395</f>
        <v>41779</v>
      </c>
      <c r="T2395" s="94">
        <f t="shared" si="192"/>
        <v>41780</v>
      </c>
      <c r="U2395" s="80">
        <f t="shared" si="193"/>
        <v>1</v>
      </c>
      <c r="W2395" s="95">
        <f t="shared" si="194"/>
        <v>1</v>
      </c>
    </row>
    <row r="2396" spans="1:23" x14ac:dyDescent="0.5">
      <c r="A2396" s="105">
        <v>1937019</v>
      </c>
      <c r="B2396" s="124"/>
      <c r="C2396" s="60" t="s">
        <v>10</v>
      </c>
      <c r="D2396" s="61">
        <v>18595</v>
      </c>
      <c r="E2396" s="139">
        <v>14154</v>
      </c>
      <c r="F2396" s="61">
        <v>3995</v>
      </c>
      <c r="G2396" s="63">
        <v>41779</v>
      </c>
      <c r="H2396" s="63">
        <v>41779</v>
      </c>
      <c r="I2396" s="60" t="s">
        <v>1107</v>
      </c>
      <c r="J2396" s="62">
        <v>2075</v>
      </c>
      <c r="K2396" s="62">
        <v>290.5</v>
      </c>
      <c r="L2396" s="64">
        <v>2365.5</v>
      </c>
      <c r="M2396" s="82" t="str">
        <f t="shared" si="189"/>
        <v>DS</v>
      </c>
      <c r="N2396" s="82" t="s">
        <v>971</v>
      </c>
      <c r="P2396" s="75">
        <f>VLOOKUP(F2396,[1]!REGTEaflewerdatum,4,0)</f>
        <v>0</v>
      </c>
      <c r="Q2396" s="91">
        <f t="shared" si="191"/>
        <v>41779</v>
      </c>
      <c r="T2396" s="94">
        <f t="shared" si="192"/>
        <v>41809</v>
      </c>
      <c r="U2396" s="80">
        <f t="shared" si="193"/>
        <v>30</v>
      </c>
      <c r="W2396" s="95">
        <f t="shared" si="194"/>
        <v>30</v>
      </c>
    </row>
    <row r="2397" spans="1:23" x14ac:dyDescent="0.5">
      <c r="A2397" s="142" t="s">
        <v>665</v>
      </c>
      <c r="B2397" s="150"/>
      <c r="C2397" s="144" t="s">
        <v>10</v>
      </c>
      <c r="D2397" s="145">
        <v>18595</v>
      </c>
      <c r="E2397" s="146">
        <v>14154</v>
      </c>
      <c r="F2397" s="145">
        <v>3995</v>
      </c>
      <c r="G2397" s="147">
        <v>41779</v>
      </c>
      <c r="H2397" s="147">
        <v>41779</v>
      </c>
      <c r="I2397" s="144" t="s">
        <v>48</v>
      </c>
      <c r="J2397" s="148">
        <v>2075</v>
      </c>
      <c r="K2397" s="148">
        <v>290.5</v>
      </c>
      <c r="L2397" s="149">
        <v>2365.5</v>
      </c>
      <c r="M2397" s="82" t="str">
        <f t="shared" si="189"/>
        <v>DS</v>
      </c>
      <c r="N2397" s="82" t="s">
        <v>971</v>
      </c>
      <c r="P2397" s="75">
        <f>VLOOKUP(F2397,[1]!REGTEaflewerdatum,4,0)</f>
        <v>0</v>
      </c>
      <c r="Q2397" s="91">
        <f t="shared" si="191"/>
        <v>41779</v>
      </c>
      <c r="T2397" s="94">
        <f t="shared" si="192"/>
        <v>41809</v>
      </c>
      <c r="U2397" s="80">
        <f t="shared" si="193"/>
        <v>30</v>
      </c>
      <c r="W2397" s="95">
        <f t="shared" si="194"/>
        <v>30</v>
      </c>
    </row>
    <row r="2398" spans="1:23" x14ac:dyDescent="0.5">
      <c r="A2398" s="105" t="s">
        <v>605</v>
      </c>
      <c r="B2398" s="63">
        <v>41782</v>
      </c>
      <c r="C2398" s="60" t="s">
        <v>10</v>
      </c>
      <c r="D2398" s="61">
        <v>18586</v>
      </c>
      <c r="E2398" s="139">
        <v>14181</v>
      </c>
      <c r="F2398" s="61">
        <v>3994</v>
      </c>
      <c r="G2398" s="63">
        <v>41780</v>
      </c>
      <c r="H2398" s="63">
        <v>41781</v>
      </c>
      <c r="I2398" s="60" t="s">
        <v>1161</v>
      </c>
      <c r="J2398" s="62">
        <v>18603.689999999999</v>
      </c>
      <c r="K2398" s="62">
        <v>1689.57</v>
      </c>
      <c r="L2398" s="64">
        <v>20293.259999999998</v>
      </c>
      <c r="M2398" s="82" t="str">
        <f t="shared" si="189"/>
        <v>DS</v>
      </c>
      <c r="N2398" s="82" t="s">
        <v>971</v>
      </c>
      <c r="P2398" s="75">
        <f>VLOOKUP(F2398,[1]!REGTEaflewerdatum,4,0)</f>
        <v>0</v>
      </c>
      <c r="Q2398" s="91">
        <f t="shared" si="191"/>
        <v>41780</v>
      </c>
      <c r="T2398" s="94">
        <f t="shared" si="192"/>
        <v>41810</v>
      </c>
      <c r="U2398" s="80">
        <f t="shared" si="193"/>
        <v>30</v>
      </c>
      <c r="W2398" s="95">
        <f t="shared" si="194"/>
        <v>41812</v>
      </c>
    </row>
    <row r="2399" spans="1:23" x14ac:dyDescent="0.5">
      <c r="A2399" s="105">
        <v>26388</v>
      </c>
      <c r="B2399" s="63">
        <v>41782</v>
      </c>
      <c r="C2399" s="60" t="s">
        <v>10</v>
      </c>
      <c r="D2399" s="61">
        <v>18565</v>
      </c>
      <c r="E2399" s="139">
        <v>14118</v>
      </c>
      <c r="F2399" s="61">
        <v>4004</v>
      </c>
      <c r="G2399" s="63">
        <v>41780</v>
      </c>
      <c r="H2399" s="63">
        <v>41778</v>
      </c>
      <c r="I2399" s="60" t="s">
        <v>1162</v>
      </c>
      <c r="J2399" s="62">
        <v>6861</v>
      </c>
      <c r="K2399" s="62">
        <v>960.54</v>
      </c>
      <c r="L2399" s="64">
        <v>7821.54</v>
      </c>
      <c r="M2399" s="82" t="str">
        <f t="shared" si="189"/>
        <v>DS</v>
      </c>
      <c r="N2399" s="82" t="s">
        <v>971</v>
      </c>
      <c r="P2399" s="75" t="e">
        <f>VLOOKUP(F2399,[1]!REGTEaflewerdatum,4,0)</f>
        <v>#N/A</v>
      </c>
      <c r="Q2399" s="91" t="e">
        <f t="shared" si="191"/>
        <v>#N/A</v>
      </c>
      <c r="T2399" s="94">
        <f t="shared" si="192"/>
        <v>41810</v>
      </c>
      <c r="U2399" s="80">
        <f t="shared" si="193"/>
        <v>30</v>
      </c>
      <c r="W2399" s="95">
        <f t="shared" si="194"/>
        <v>41812</v>
      </c>
    </row>
    <row r="2400" spans="1:23" x14ac:dyDescent="0.5">
      <c r="A2400" s="105">
        <v>26388</v>
      </c>
      <c r="B2400" s="63"/>
      <c r="C2400" s="60" t="s">
        <v>15</v>
      </c>
      <c r="D2400" s="61">
        <v>18597</v>
      </c>
      <c r="E2400" s="139">
        <v>14211</v>
      </c>
      <c r="F2400" s="61">
        <v>4004</v>
      </c>
      <c r="G2400" s="63">
        <v>41780</v>
      </c>
      <c r="H2400" s="63">
        <v>41778</v>
      </c>
      <c r="I2400" s="60" t="s">
        <v>1162</v>
      </c>
      <c r="J2400" s="62">
        <v>-15.48</v>
      </c>
      <c r="K2400" s="62">
        <v>-2.17</v>
      </c>
      <c r="L2400" s="64">
        <v>-17.649999999999999</v>
      </c>
      <c r="M2400" s="82" t="str">
        <f t="shared" si="189"/>
        <v>DS</v>
      </c>
      <c r="P2400" s="75" t="e">
        <f>VLOOKUP(F2400,[1]!REGTEaflewerdatum,4,0)</f>
        <v>#N/A</v>
      </c>
      <c r="Q2400" s="91" t="e">
        <f t="shared" si="191"/>
        <v>#N/A</v>
      </c>
      <c r="T2400" s="94">
        <f t="shared" si="192"/>
        <v>41810</v>
      </c>
      <c r="U2400" s="80">
        <f t="shared" si="193"/>
        <v>30</v>
      </c>
      <c r="W2400" s="95">
        <f t="shared" si="194"/>
        <v>30</v>
      </c>
    </row>
    <row r="2401" spans="1:23" x14ac:dyDescent="0.5">
      <c r="A2401" s="105">
        <v>409762</v>
      </c>
      <c r="B2401" s="63">
        <v>41810</v>
      </c>
      <c r="C2401" s="60" t="s">
        <v>10</v>
      </c>
      <c r="D2401" s="61">
        <v>18580</v>
      </c>
      <c r="E2401" s="139">
        <v>14147</v>
      </c>
      <c r="F2401" s="61">
        <v>3976</v>
      </c>
      <c r="G2401" s="63">
        <v>41780</v>
      </c>
      <c r="H2401" s="63">
        <v>41780</v>
      </c>
      <c r="I2401" s="60" t="s">
        <v>1114</v>
      </c>
      <c r="J2401" s="62">
        <v>184.56</v>
      </c>
      <c r="K2401" s="62">
        <v>13</v>
      </c>
      <c r="L2401" s="64">
        <v>197.56</v>
      </c>
      <c r="M2401" s="82" t="str">
        <f t="shared" si="189"/>
        <v>DS</v>
      </c>
      <c r="N2401" s="82" t="s">
        <v>971</v>
      </c>
      <c r="P2401" s="75">
        <f>VLOOKUP(F2401,[1]!REGTEaflewerdatum,4,0)</f>
        <v>0</v>
      </c>
      <c r="Q2401" s="91">
        <f t="shared" si="191"/>
        <v>41780</v>
      </c>
      <c r="T2401" s="94">
        <f t="shared" si="192"/>
        <v>41810</v>
      </c>
      <c r="U2401" s="80">
        <f t="shared" si="193"/>
        <v>30</v>
      </c>
      <c r="W2401" s="95">
        <f t="shared" si="194"/>
        <v>41840</v>
      </c>
    </row>
    <row r="2402" spans="1:23" x14ac:dyDescent="0.5">
      <c r="A2402" s="105">
        <v>574143</v>
      </c>
      <c r="B2402" s="63">
        <v>41789</v>
      </c>
      <c r="C2402" s="60" t="s">
        <v>10</v>
      </c>
      <c r="D2402" s="61">
        <v>18568</v>
      </c>
      <c r="E2402" s="139">
        <v>14162</v>
      </c>
      <c r="F2402" s="61">
        <v>4011</v>
      </c>
      <c r="G2402" s="63">
        <v>41780</v>
      </c>
      <c r="H2402" s="63">
        <v>41781</v>
      </c>
      <c r="I2402" s="60" t="s">
        <v>26</v>
      </c>
      <c r="J2402" s="62">
        <v>3305</v>
      </c>
      <c r="K2402" s="62">
        <v>312.64999999999998</v>
      </c>
      <c r="L2402" s="64">
        <v>3617.65</v>
      </c>
      <c r="M2402" s="82" t="str">
        <f t="shared" si="189"/>
        <v>DS</v>
      </c>
      <c r="N2402" s="82" t="s">
        <v>971</v>
      </c>
      <c r="P2402" s="75" t="e">
        <f>VLOOKUP(F2402,[1]!REGTEaflewerdatum,4,0)</f>
        <v>#N/A</v>
      </c>
      <c r="Q2402" s="91" t="e">
        <f t="shared" si="191"/>
        <v>#N/A</v>
      </c>
      <c r="T2402" s="94">
        <f t="shared" si="192"/>
        <v>41810</v>
      </c>
      <c r="U2402" s="80">
        <f t="shared" si="193"/>
        <v>30</v>
      </c>
      <c r="W2402" s="95">
        <f t="shared" si="194"/>
        <v>41819</v>
      </c>
    </row>
    <row r="2403" spans="1:23" x14ac:dyDescent="0.5">
      <c r="A2403" s="105">
        <v>574143</v>
      </c>
      <c r="B2403" s="63"/>
      <c r="C2403" s="60" t="s">
        <v>15</v>
      </c>
      <c r="D2403" s="61">
        <v>18598</v>
      </c>
      <c r="E2403" s="139">
        <v>14212</v>
      </c>
      <c r="F2403" s="61">
        <v>4011</v>
      </c>
      <c r="G2403" s="63">
        <v>41780</v>
      </c>
      <c r="H2403" s="63">
        <v>41781</v>
      </c>
      <c r="I2403" s="60" t="s">
        <v>26</v>
      </c>
      <c r="J2403" s="62">
        <v>-56.9</v>
      </c>
      <c r="K2403" s="62">
        <v>-7.97</v>
      </c>
      <c r="L2403" s="64">
        <v>-64.87</v>
      </c>
      <c r="M2403" s="82" t="str">
        <f t="shared" si="189"/>
        <v>DS</v>
      </c>
      <c r="P2403" s="75" t="e">
        <f>VLOOKUP(F2403,[1]!REGTEaflewerdatum,4,0)</f>
        <v>#N/A</v>
      </c>
      <c r="Q2403" s="91" t="e">
        <f t="shared" si="191"/>
        <v>#N/A</v>
      </c>
      <c r="T2403" s="94">
        <f t="shared" si="192"/>
        <v>41810</v>
      </c>
      <c r="U2403" s="80">
        <f t="shared" si="193"/>
        <v>30</v>
      </c>
      <c r="W2403" s="95">
        <f t="shared" si="194"/>
        <v>30</v>
      </c>
    </row>
    <row r="2404" spans="1:23" x14ac:dyDescent="0.5">
      <c r="A2404" s="105">
        <v>76128</v>
      </c>
      <c r="B2404" s="63">
        <v>41789</v>
      </c>
      <c r="C2404" s="60" t="s">
        <v>10</v>
      </c>
      <c r="D2404" s="61">
        <v>18581</v>
      </c>
      <c r="E2404" s="139"/>
      <c r="F2404" s="61">
        <v>3977</v>
      </c>
      <c r="G2404" s="63">
        <v>41780</v>
      </c>
      <c r="H2404" s="63">
        <v>41780</v>
      </c>
      <c r="I2404" s="60" t="s">
        <v>1116</v>
      </c>
      <c r="J2404" s="62">
        <v>456</v>
      </c>
      <c r="K2404" s="62">
        <v>25.54</v>
      </c>
      <c r="L2404" s="64">
        <v>481.54</v>
      </c>
      <c r="M2404" s="82" t="str">
        <f t="shared" si="189"/>
        <v>DS</v>
      </c>
      <c r="N2404" s="82" t="s">
        <v>971</v>
      </c>
      <c r="P2404" s="75">
        <f>VLOOKUP(F2404,[1]!REGTEaflewerdatum,4,0)</f>
        <v>0</v>
      </c>
      <c r="Q2404" s="91">
        <f t="shared" si="191"/>
        <v>41780</v>
      </c>
      <c r="T2404" s="94">
        <f t="shared" si="192"/>
        <v>41810</v>
      </c>
      <c r="U2404" s="80">
        <f t="shared" si="193"/>
        <v>30</v>
      </c>
      <c r="W2404" s="95">
        <f t="shared" si="194"/>
        <v>41819</v>
      </c>
    </row>
    <row r="2405" spans="1:23" hidden="1" x14ac:dyDescent="0.5">
      <c r="A2405" s="105">
        <v>830091</v>
      </c>
      <c r="B2405" s="63">
        <v>41782</v>
      </c>
      <c r="C2405" s="60" t="s">
        <v>10</v>
      </c>
      <c r="D2405" s="61">
        <v>18572</v>
      </c>
      <c r="E2405" s="139">
        <v>14190</v>
      </c>
      <c r="F2405" s="61">
        <v>3980</v>
      </c>
      <c r="G2405" s="63">
        <v>41780</v>
      </c>
      <c r="H2405" s="63">
        <v>41779</v>
      </c>
      <c r="I2405" s="60" t="s">
        <v>1075</v>
      </c>
      <c r="J2405" s="62">
        <v>38546.15</v>
      </c>
      <c r="K2405" s="62">
        <v>4758.33</v>
      </c>
      <c r="L2405" s="64">
        <v>43304.480000000003</v>
      </c>
      <c r="M2405" s="82" t="str">
        <f t="shared" si="189"/>
        <v>DC</v>
      </c>
      <c r="N2405" s="82" t="s">
        <v>971</v>
      </c>
      <c r="P2405" s="75">
        <f>VLOOKUP(F2405,[1]!REGTEaflewerdatum,4,0)</f>
        <v>0</v>
      </c>
      <c r="Q2405" s="91">
        <f t="shared" si="191"/>
        <v>41780</v>
      </c>
      <c r="T2405" s="94">
        <f t="shared" si="192"/>
        <v>41799</v>
      </c>
      <c r="U2405" s="80">
        <f t="shared" si="193"/>
        <v>19</v>
      </c>
      <c r="W2405" s="95">
        <f t="shared" si="194"/>
        <v>41801</v>
      </c>
    </row>
    <row r="2406" spans="1:23" hidden="1" x14ac:dyDescent="0.5">
      <c r="A2406" s="105">
        <v>830091</v>
      </c>
      <c r="B2406" s="63"/>
      <c r="C2406" s="60" t="s">
        <v>15</v>
      </c>
      <c r="D2406" s="61">
        <v>18576</v>
      </c>
      <c r="E2406" s="139">
        <v>14192</v>
      </c>
      <c r="F2406" s="61">
        <v>3980</v>
      </c>
      <c r="G2406" s="63">
        <v>41780</v>
      </c>
      <c r="H2406" s="63">
        <v>41779</v>
      </c>
      <c r="I2406" s="60" t="s">
        <v>1075</v>
      </c>
      <c r="J2406" s="62">
        <v>-76.92</v>
      </c>
      <c r="K2406" s="62">
        <v>-10.77</v>
      </c>
      <c r="L2406" s="64">
        <v>-87.69</v>
      </c>
      <c r="M2406" s="82" t="str">
        <f t="shared" si="189"/>
        <v>DC</v>
      </c>
      <c r="P2406" s="75">
        <f>VLOOKUP(F2406,[1]!REGTEaflewerdatum,4,0)</f>
        <v>0</v>
      </c>
      <c r="Q2406" s="91">
        <f t="shared" si="191"/>
        <v>41780</v>
      </c>
      <c r="T2406" s="94">
        <f t="shared" si="192"/>
        <v>41799</v>
      </c>
      <c r="U2406" s="80">
        <f t="shared" si="193"/>
        <v>19</v>
      </c>
      <c r="W2406" s="95">
        <f t="shared" si="194"/>
        <v>19</v>
      </c>
    </row>
    <row r="2407" spans="1:23" hidden="1" x14ac:dyDescent="0.5">
      <c r="A2407" s="105">
        <v>830092</v>
      </c>
      <c r="B2407" s="63">
        <v>41782</v>
      </c>
      <c r="C2407" s="60" t="s">
        <v>10</v>
      </c>
      <c r="D2407" s="61">
        <v>18573</v>
      </c>
      <c r="E2407" s="139">
        <v>14040</v>
      </c>
      <c r="F2407" s="61">
        <v>3984</v>
      </c>
      <c r="G2407" s="63">
        <v>41780</v>
      </c>
      <c r="H2407" s="63">
        <v>41779</v>
      </c>
      <c r="I2407" s="60" t="s">
        <v>1075</v>
      </c>
      <c r="J2407" s="62">
        <v>72301.47</v>
      </c>
      <c r="K2407" s="62">
        <v>9401.74</v>
      </c>
      <c r="L2407" s="64">
        <v>81703.210000000006</v>
      </c>
      <c r="M2407" s="82" t="str">
        <f t="shared" si="189"/>
        <v>DC</v>
      </c>
      <c r="N2407" s="82" t="s">
        <v>971</v>
      </c>
      <c r="P2407" s="75">
        <f>VLOOKUP(F2407,[1]!REGTEaflewerdatum,4,0)</f>
        <v>0</v>
      </c>
      <c r="Q2407" s="91">
        <f t="shared" si="191"/>
        <v>41780</v>
      </c>
      <c r="T2407" s="94">
        <f t="shared" si="192"/>
        <v>41799</v>
      </c>
      <c r="U2407" s="80">
        <f t="shared" si="193"/>
        <v>19</v>
      </c>
      <c r="W2407" s="95">
        <f t="shared" si="194"/>
        <v>41801</v>
      </c>
    </row>
    <row r="2408" spans="1:23" hidden="1" x14ac:dyDescent="0.5">
      <c r="A2408" s="105">
        <v>830092</v>
      </c>
      <c r="B2408" s="63"/>
      <c r="C2408" s="60" t="s">
        <v>15</v>
      </c>
      <c r="D2408" s="61">
        <v>18577</v>
      </c>
      <c r="E2408" s="139">
        <v>14195</v>
      </c>
      <c r="F2408" s="61">
        <v>3984</v>
      </c>
      <c r="G2408" s="63">
        <v>41780</v>
      </c>
      <c r="H2408" s="63">
        <v>41779</v>
      </c>
      <c r="I2408" s="60" t="s">
        <v>1075</v>
      </c>
      <c r="J2408" s="62">
        <v>-660.18</v>
      </c>
      <c r="K2408" s="62">
        <v>-92.43</v>
      </c>
      <c r="L2408" s="64">
        <v>-752.61</v>
      </c>
      <c r="M2408" s="82" t="str">
        <f t="shared" si="189"/>
        <v>DC</v>
      </c>
      <c r="P2408" s="75">
        <f>VLOOKUP(F2408,[1]!REGTEaflewerdatum,4,0)</f>
        <v>0</v>
      </c>
      <c r="Q2408" s="91">
        <f t="shared" si="191"/>
        <v>41780</v>
      </c>
      <c r="T2408" s="94">
        <f t="shared" si="192"/>
        <v>41799</v>
      </c>
      <c r="U2408" s="80">
        <f t="shared" si="193"/>
        <v>19</v>
      </c>
      <c r="W2408" s="95">
        <f t="shared" si="194"/>
        <v>19</v>
      </c>
    </row>
    <row r="2409" spans="1:23" hidden="1" x14ac:dyDescent="0.5">
      <c r="A2409" s="105">
        <v>830093</v>
      </c>
      <c r="B2409" s="63">
        <v>41782</v>
      </c>
      <c r="C2409" s="60" t="s">
        <v>10</v>
      </c>
      <c r="D2409" s="61">
        <v>18574</v>
      </c>
      <c r="E2409" s="139">
        <v>14054</v>
      </c>
      <c r="F2409" s="61">
        <v>3985</v>
      </c>
      <c r="G2409" s="63">
        <v>41780</v>
      </c>
      <c r="H2409" s="63">
        <v>41779</v>
      </c>
      <c r="I2409" s="60" t="s">
        <v>1075</v>
      </c>
      <c r="J2409" s="62">
        <v>10099.26</v>
      </c>
      <c r="K2409" s="62">
        <v>1413.9</v>
      </c>
      <c r="L2409" s="64">
        <v>11513.16</v>
      </c>
      <c r="M2409" s="82" t="str">
        <f t="shared" si="189"/>
        <v>DC</v>
      </c>
      <c r="N2409" s="82" t="s">
        <v>971</v>
      </c>
      <c r="P2409" s="75">
        <f>VLOOKUP(F2409,[1]!REGTEaflewerdatum,4,0)</f>
        <v>0</v>
      </c>
      <c r="Q2409" s="91">
        <f t="shared" si="191"/>
        <v>41780</v>
      </c>
      <c r="T2409" s="94">
        <f t="shared" si="192"/>
        <v>41799</v>
      </c>
      <c r="U2409" s="80">
        <f t="shared" si="193"/>
        <v>19</v>
      </c>
      <c r="W2409" s="95">
        <f t="shared" si="194"/>
        <v>41801</v>
      </c>
    </row>
    <row r="2410" spans="1:23" hidden="1" x14ac:dyDescent="0.5">
      <c r="A2410" s="105">
        <v>830094</v>
      </c>
      <c r="B2410" s="63">
        <v>41782</v>
      </c>
      <c r="C2410" s="60" t="s">
        <v>10</v>
      </c>
      <c r="D2410" s="61">
        <v>18575</v>
      </c>
      <c r="E2410" s="139">
        <v>14191</v>
      </c>
      <c r="F2410" s="61">
        <v>3879</v>
      </c>
      <c r="G2410" s="63">
        <v>41780</v>
      </c>
      <c r="H2410" s="63">
        <v>41779</v>
      </c>
      <c r="I2410" s="60" t="s">
        <v>1075</v>
      </c>
      <c r="J2410" s="62">
        <v>3425.78</v>
      </c>
      <c r="K2410" s="62">
        <v>479.59</v>
      </c>
      <c r="L2410" s="64">
        <v>3905.37</v>
      </c>
      <c r="M2410" s="82" t="str">
        <f t="shared" si="189"/>
        <v>DC</v>
      </c>
      <c r="N2410" s="82" t="s">
        <v>971</v>
      </c>
      <c r="P2410" s="75">
        <f>VLOOKUP(F2410,[1]!REGTEaflewerdatum,4,0)</f>
        <v>0</v>
      </c>
      <c r="Q2410" s="91">
        <f t="shared" si="191"/>
        <v>41780</v>
      </c>
      <c r="T2410" s="94">
        <f t="shared" si="192"/>
        <v>41799</v>
      </c>
      <c r="U2410" s="80">
        <f t="shared" si="193"/>
        <v>19</v>
      </c>
      <c r="W2410" s="95">
        <f t="shared" si="194"/>
        <v>41801</v>
      </c>
    </row>
    <row r="2411" spans="1:23" hidden="1" x14ac:dyDescent="0.5">
      <c r="A2411" s="105">
        <v>830094</v>
      </c>
      <c r="B2411" s="63"/>
      <c r="C2411" s="60" t="s">
        <v>15</v>
      </c>
      <c r="D2411" s="61">
        <v>18578</v>
      </c>
      <c r="E2411" s="139">
        <v>14196</v>
      </c>
      <c r="F2411" s="61">
        <v>3879</v>
      </c>
      <c r="G2411" s="63">
        <v>41780</v>
      </c>
      <c r="H2411" s="63">
        <v>41779</v>
      </c>
      <c r="I2411" s="60" t="s">
        <v>1075</v>
      </c>
      <c r="J2411" s="62">
        <v>-148.80000000000001</v>
      </c>
      <c r="K2411" s="62">
        <v>-20.83</v>
      </c>
      <c r="L2411" s="64">
        <v>-169.63</v>
      </c>
      <c r="M2411" s="82" t="str">
        <f t="shared" si="189"/>
        <v>DC</v>
      </c>
      <c r="P2411" s="75">
        <f>VLOOKUP(F2411,[1]!REGTEaflewerdatum,4,0)</f>
        <v>0</v>
      </c>
      <c r="Q2411" s="91">
        <f t="shared" si="191"/>
        <v>41780</v>
      </c>
      <c r="T2411" s="94">
        <f t="shared" si="192"/>
        <v>41799</v>
      </c>
      <c r="U2411" s="80">
        <f t="shared" si="193"/>
        <v>19</v>
      </c>
      <c r="W2411" s="95">
        <f t="shared" si="194"/>
        <v>19</v>
      </c>
    </row>
    <row r="2412" spans="1:23" hidden="1" x14ac:dyDescent="0.5">
      <c r="A2412" s="105" t="s">
        <v>606</v>
      </c>
      <c r="B2412" s="63"/>
      <c r="C2412" s="60" t="s">
        <v>10</v>
      </c>
      <c r="D2412" s="61">
        <v>18579</v>
      </c>
      <c r="E2412" s="139">
        <v>14146</v>
      </c>
      <c r="F2412" s="61">
        <v>4006</v>
      </c>
      <c r="G2412" s="63">
        <v>41780</v>
      </c>
      <c r="H2412" s="63">
        <v>41779</v>
      </c>
      <c r="I2412" s="60" t="s">
        <v>1118</v>
      </c>
      <c r="J2412" s="62">
        <v>4208.3999999999996</v>
      </c>
      <c r="K2412" s="62">
        <v>0</v>
      </c>
      <c r="L2412" s="64">
        <v>4208.3999999999996</v>
      </c>
      <c r="M2412" s="82" t="str">
        <f t="shared" si="189"/>
        <v>DI</v>
      </c>
      <c r="N2412" s="82" t="s">
        <v>971</v>
      </c>
      <c r="P2412" s="75" t="e">
        <f>VLOOKUP(F2412,[1]!REGTEaflewerdatum,4,0)</f>
        <v>#N/A</v>
      </c>
      <c r="Q2412" s="91" t="e">
        <f t="shared" si="191"/>
        <v>#N/A</v>
      </c>
      <c r="R2412" s="92" t="s">
        <v>327</v>
      </c>
      <c r="S2412" s="93">
        <v>41806</v>
      </c>
      <c r="T2412" s="94">
        <f t="shared" si="192"/>
        <v>41810</v>
      </c>
      <c r="U2412" s="80">
        <f t="shared" si="193"/>
        <v>30</v>
      </c>
      <c r="W2412" s="95">
        <f t="shared" si="194"/>
        <v>30</v>
      </c>
    </row>
    <row r="2413" spans="1:23" hidden="1" x14ac:dyDescent="0.5">
      <c r="A2413" s="105" t="s">
        <v>607</v>
      </c>
      <c r="B2413" s="63"/>
      <c r="C2413" s="60" t="s">
        <v>10</v>
      </c>
      <c r="D2413" s="61">
        <v>18599</v>
      </c>
      <c r="E2413" s="139">
        <v>14170</v>
      </c>
      <c r="F2413" s="61">
        <v>4006</v>
      </c>
      <c r="G2413" s="63">
        <v>41780</v>
      </c>
      <c r="H2413" s="63">
        <v>41780</v>
      </c>
      <c r="I2413" s="60" t="s">
        <v>1118</v>
      </c>
      <c r="J2413" s="62">
        <v>1797.6</v>
      </c>
      <c r="K2413" s="62">
        <v>0</v>
      </c>
      <c r="L2413" s="64">
        <v>1797.6</v>
      </c>
      <c r="M2413" s="82" t="str">
        <f t="shared" si="189"/>
        <v>DI</v>
      </c>
      <c r="N2413" s="82" t="s">
        <v>971</v>
      </c>
      <c r="P2413" s="75" t="e">
        <f>VLOOKUP(F2413,[1]!REGTEaflewerdatum,4,0)</f>
        <v>#N/A</v>
      </c>
      <c r="Q2413" s="91" t="e">
        <f t="shared" si="191"/>
        <v>#N/A</v>
      </c>
      <c r="R2413" s="92" t="s">
        <v>327</v>
      </c>
      <c r="S2413" s="93">
        <v>41806</v>
      </c>
      <c r="T2413" s="94">
        <f t="shared" si="192"/>
        <v>41810</v>
      </c>
      <c r="U2413" s="80">
        <f t="shared" si="193"/>
        <v>30</v>
      </c>
      <c r="W2413" s="95">
        <f t="shared" si="194"/>
        <v>30</v>
      </c>
    </row>
    <row r="2414" spans="1:23" x14ac:dyDescent="0.5">
      <c r="A2414" s="105" t="s">
        <v>604</v>
      </c>
      <c r="B2414" s="63">
        <v>41782</v>
      </c>
      <c r="C2414" s="60" t="s">
        <v>10</v>
      </c>
      <c r="D2414" s="61">
        <v>18566</v>
      </c>
      <c r="E2414" s="139">
        <v>14175</v>
      </c>
      <c r="F2414" s="61">
        <v>3975</v>
      </c>
      <c r="G2414" s="63">
        <v>41781</v>
      </c>
      <c r="H2414" s="63">
        <v>41781</v>
      </c>
      <c r="I2414" s="60" t="s">
        <v>1109</v>
      </c>
      <c r="J2414" s="62">
        <v>275.16000000000003</v>
      </c>
      <c r="K2414" s="62">
        <v>19.5</v>
      </c>
      <c r="L2414" s="64">
        <v>294.66000000000003</v>
      </c>
      <c r="M2414" s="82" t="str">
        <f t="shared" si="189"/>
        <v>DS</v>
      </c>
      <c r="N2414" s="82" t="s">
        <v>971</v>
      </c>
      <c r="P2414" s="75">
        <f>VLOOKUP(F2414,[1]!REGTEaflewerdatum,4,0)</f>
        <v>0</v>
      </c>
      <c r="Q2414" s="91">
        <f t="shared" si="191"/>
        <v>41781</v>
      </c>
      <c r="T2414" s="94">
        <f t="shared" si="192"/>
        <v>41811</v>
      </c>
      <c r="U2414" s="80">
        <f t="shared" si="193"/>
        <v>30</v>
      </c>
      <c r="W2414" s="95">
        <f t="shared" si="194"/>
        <v>41812</v>
      </c>
    </row>
    <row r="2415" spans="1:23" x14ac:dyDescent="0.5">
      <c r="A2415" s="105">
        <v>411210</v>
      </c>
      <c r="B2415" s="124"/>
      <c r="C2415" s="60" t="s">
        <v>10</v>
      </c>
      <c r="D2415" s="61">
        <v>18588</v>
      </c>
      <c r="E2415" s="139">
        <v>14171</v>
      </c>
      <c r="F2415" s="61">
        <v>3976</v>
      </c>
      <c r="G2415" s="63">
        <v>41781</v>
      </c>
      <c r="H2415" s="63">
        <v>41781</v>
      </c>
      <c r="I2415" s="60" t="s">
        <v>1114</v>
      </c>
      <c r="J2415" s="62">
        <v>184.56</v>
      </c>
      <c r="K2415" s="62">
        <v>13</v>
      </c>
      <c r="L2415" s="64">
        <v>197.56</v>
      </c>
      <c r="M2415" s="82" t="str">
        <f t="shared" si="189"/>
        <v>DS</v>
      </c>
      <c r="N2415" s="82" t="s">
        <v>971</v>
      </c>
      <c r="P2415" s="75">
        <f>VLOOKUP(F2415,[1]!REGTEaflewerdatum,4,0)</f>
        <v>0</v>
      </c>
      <c r="Q2415" s="91">
        <f t="shared" si="191"/>
        <v>41781</v>
      </c>
      <c r="T2415" s="94">
        <f t="shared" si="192"/>
        <v>41811</v>
      </c>
      <c r="U2415" s="80">
        <f t="shared" si="193"/>
        <v>30</v>
      </c>
      <c r="W2415" s="95">
        <f t="shared" si="194"/>
        <v>30</v>
      </c>
    </row>
    <row r="2416" spans="1:23" x14ac:dyDescent="0.5">
      <c r="A2416" s="105">
        <v>52066</v>
      </c>
      <c r="B2416" s="63">
        <v>41789</v>
      </c>
      <c r="C2416" s="60" t="s">
        <v>10</v>
      </c>
      <c r="D2416" s="61">
        <v>18567</v>
      </c>
      <c r="E2416" s="139">
        <v>14160</v>
      </c>
      <c r="F2416" s="61">
        <v>4010</v>
      </c>
      <c r="G2416" s="63">
        <v>41781</v>
      </c>
      <c r="H2416" s="63">
        <v>41780</v>
      </c>
      <c r="I2416" s="60" t="s">
        <v>1113</v>
      </c>
      <c r="J2416" s="62">
        <v>3598.34</v>
      </c>
      <c r="K2416" s="62">
        <v>153.57</v>
      </c>
      <c r="L2416" s="64">
        <v>3751.91</v>
      </c>
      <c r="M2416" s="82" t="str">
        <f t="shared" si="189"/>
        <v>DS</v>
      </c>
      <c r="N2416" s="82" t="s">
        <v>971</v>
      </c>
      <c r="P2416" s="75" t="e">
        <f>VLOOKUP(F2416,[1]!REGTEaflewerdatum,4,0)</f>
        <v>#N/A</v>
      </c>
      <c r="Q2416" s="91" t="e">
        <f t="shared" si="191"/>
        <v>#N/A</v>
      </c>
      <c r="T2416" s="94">
        <f t="shared" si="192"/>
        <v>41811</v>
      </c>
      <c r="U2416" s="80">
        <f t="shared" si="193"/>
        <v>30</v>
      </c>
      <c r="W2416" s="95">
        <f t="shared" si="194"/>
        <v>41819</v>
      </c>
    </row>
    <row r="2417" spans="1:23" x14ac:dyDescent="0.5">
      <c r="A2417" s="105">
        <v>76220</v>
      </c>
      <c r="B2417" s="63">
        <v>41789</v>
      </c>
      <c r="C2417" s="60" t="s">
        <v>10</v>
      </c>
      <c r="D2417" s="61">
        <v>18587</v>
      </c>
      <c r="E2417" s="139"/>
      <c r="F2417" s="61">
        <v>3977</v>
      </c>
      <c r="G2417" s="63">
        <v>41781</v>
      </c>
      <c r="H2417" s="63">
        <v>41781</v>
      </c>
      <c r="I2417" s="60" t="s">
        <v>1116</v>
      </c>
      <c r="J2417" s="62">
        <v>364.8</v>
      </c>
      <c r="K2417" s="62">
        <v>12.77</v>
      </c>
      <c r="L2417" s="64">
        <v>377.57</v>
      </c>
      <c r="M2417" s="82" t="str">
        <f t="shared" si="189"/>
        <v>DS</v>
      </c>
      <c r="N2417" s="82" t="s">
        <v>971</v>
      </c>
      <c r="P2417" s="75">
        <f>VLOOKUP(F2417,[1]!REGTEaflewerdatum,4,0)</f>
        <v>0</v>
      </c>
      <c r="Q2417" s="91">
        <f t="shared" si="191"/>
        <v>41781</v>
      </c>
      <c r="T2417" s="94">
        <f t="shared" si="192"/>
        <v>41811</v>
      </c>
      <c r="U2417" s="80">
        <f t="shared" si="193"/>
        <v>30</v>
      </c>
      <c r="W2417" s="95">
        <f t="shared" si="194"/>
        <v>41819</v>
      </c>
    </row>
    <row r="2418" spans="1:23" hidden="1" x14ac:dyDescent="0.5">
      <c r="A2418" s="105" t="s">
        <v>608</v>
      </c>
      <c r="B2418" s="63"/>
      <c r="C2418" s="60" t="s">
        <v>10</v>
      </c>
      <c r="D2418" s="61">
        <v>18584</v>
      </c>
      <c r="E2418" s="139">
        <v>14168</v>
      </c>
      <c r="F2418" s="61">
        <v>4019</v>
      </c>
      <c r="G2418" s="63">
        <v>41781</v>
      </c>
      <c r="H2418" s="63">
        <v>41781</v>
      </c>
      <c r="I2418" s="60" t="s">
        <v>1121</v>
      </c>
      <c r="J2418" s="62">
        <v>687</v>
      </c>
      <c r="K2418" s="62">
        <v>0</v>
      </c>
      <c r="L2418" s="64">
        <v>687</v>
      </c>
      <c r="M2418" s="82" t="str">
        <f t="shared" si="189"/>
        <v>DI</v>
      </c>
      <c r="N2418" s="82" t="s">
        <v>971</v>
      </c>
      <c r="P2418" s="75" t="e">
        <f>VLOOKUP(F2418,[1]!REGTEaflewerdatum,4,0)</f>
        <v>#N/A</v>
      </c>
      <c r="Q2418" s="91" t="e">
        <f t="shared" si="191"/>
        <v>#N/A</v>
      </c>
      <c r="R2418" s="92" t="s">
        <v>329</v>
      </c>
      <c r="S2418" s="93">
        <f>G2418</f>
        <v>41781</v>
      </c>
      <c r="T2418" s="94">
        <f t="shared" si="192"/>
        <v>41788</v>
      </c>
      <c r="U2418" s="80">
        <f t="shared" si="193"/>
        <v>7</v>
      </c>
      <c r="W2418" s="95">
        <f t="shared" si="194"/>
        <v>7</v>
      </c>
    </row>
    <row r="2419" spans="1:23" hidden="1" x14ac:dyDescent="0.5">
      <c r="A2419" s="142" t="s">
        <v>666</v>
      </c>
      <c r="B2419" s="143"/>
      <c r="C2419" s="144" t="s">
        <v>10</v>
      </c>
      <c r="D2419" s="145">
        <v>18865</v>
      </c>
      <c r="E2419" s="146">
        <v>14169</v>
      </c>
      <c r="F2419" s="145">
        <v>4013</v>
      </c>
      <c r="G2419" s="147">
        <v>41781</v>
      </c>
      <c r="H2419" s="147">
        <v>41781</v>
      </c>
      <c r="I2419" s="144" t="s">
        <v>123</v>
      </c>
      <c r="J2419" s="148">
        <v>2950</v>
      </c>
      <c r="K2419" s="148">
        <v>0</v>
      </c>
      <c r="L2419" s="149">
        <v>2950</v>
      </c>
      <c r="M2419" s="82" t="str">
        <f t="shared" si="189"/>
        <v>DI</v>
      </c>
      <c r="N2419" s="82" t="s">
        <v>971</v>
      </c>
      <c r="P2419" s="75" t="e">
        <f>VLOOKUP(F2419,[1]!REGTEaflewerdatum,4,0)</f>
        <v>#N/A</v>
      </c>
      <c r="Q2419" s="91" t="e">
        <f t="shared" si="191"/>
        <v>#N/A</v>
      </c>
      <c r="T2419" s="94">
        <f t="shared" si="192"/>
        <v>41782</v>
      </c>
      <c r="U2419" s="80">
        <f t="shared" si="193"/>
        <v>1</v>
      </c>
      <c r="W2419" s="95">
        <f t="shared" si="194"/>
        <v>1</v>
      </c>
    </row>
    <row r="2420" spans="1:23" hidden="1" x14ac:dyDescent="0.5">
      <c r="A2420" s="105" t="s">
        <v>640</v>
      </c>
      <c r="B2420" s="63"/>
      <c r="C2420" s="60" t="s">
        <v>10</v>
      </c>
      <c r="D2420" s="61">
        <v>18865</v>
      </c>
      <c r="E2420" s="139"/>
      <c r="F2420" s="61">
        <v>4013</v>
      </c>
      <c r="G2420" s="63">
        <v>41782</v>
      </c>
      <c r="H2420" s="63">
        <v>41781</v>
      </c>
      <c r="I2420" s="60" t="s">
        <v>123</v>
      </c>
      <c r="J2420" s="62">
        <v>2950</v>
      </c>
      <c r="K2420" s="62">
        <v>0</v>
      </c>
      <c r="L2420" s="64">
        <v>2950</v>
      </c>
      <c r="M2420" s="82" t="str">
        <f t="shared" si="189"/>
        <v>DI</v>
      </c>
      <c r="N2420" s="82" t="s">
        <v>971</v>
      </c>
      <c r="Q2420" s="91"/>
      <c r="R2420" s="92" t="s">
        <v>327</v>
      </c>
      <c r="S2420" s="93">
        <f>G2420+7</f>
        <v>41789</v>
      </c>
      <c r="T2420" s="94"/>
      <c r="W2420" s="95"/>
    </row>
    <row r="2421" spans="1:23" x14ac:dyDescent="0.5">
      <c r="A2421" s="105">
        <v>54611</v>
      </c>
      <c r="B2421" s="63">
        <v>41789</v>
      </c>
      <c r="C2421" s="60" t="s">
        <v>10</v>
      </c>
      <c r="D2421" s="61">
        <v>18582</v>
      </c>
      <c r="E2421" s="139">
        <v>14126</v>
      </c>
      <c r="F2421" s="61">
        <v>4005</v>
      </c>
      <c r="G2421" s="63">
        <v>41782</v>
      </c>
      <c r="H2421" s="63">
        <v>41782</v>
      </c>
      <c r="I2421" s="60" t="s">
        <v>1167</v>
      </c>
      <c r="J2421" s="62">
        <v>10419.57</v>
      </c>
      <c r="K2421" s="62">
        <v>782.99</v>
      </c>
      <c r="L2421" s="64">
        <v>11202.56</v>
      </c>
      <c r="M2421" s="82" t="str">
        <f t="shared" si="189"/>
        <v>DS</v>
      </c>
      <c r="N2421" s="82" t="s">
        <v>971</v>
      </c>
      <c r="P2421" s="75" t="e">
        <f>VLOOKUP(F2421,[1]!REGTEaflewerdatum,4,0)</f>
        <v>#N/A</v>
      </c>
      <c r="Q2421" s="91" t="e">
        <f t="shared" ref="Q2421:Q2431" si="195">IF(P2421=G2421,"ok",G2421)</f>
        <v>#N/A</v>
      </c>
      <c r="T2421" s="94">
        <f t="shared" ref="T2421:T2431" si="196">G2421+U2421</f>
        <v>41812</v>
      </c>
      <c r="U2421" s="80">
        <f t="shared" ref="U2421:U2431" si="197">VLOOKUP(I2421,verskaffersterme,2,0)</f>
        <v>30</v>
      </c>
      <c r="W2421" s="95">
        <f t="shared" ref="W2421:W2431" si="198">B2421+U2421</f>
        <v>41819</v>
      </c>
    </row>
    <row r="2422" spans="1:23" hidden="1" x14ac:dyDescent="0.5">
      <c r="A2422" s="105" t="s">
        <v>609</v>
      </c>
      <c r="B2422" s="63"/>
      <c r="C2422" s="60" t="s">
        <v>10</v>
      </c>
      <c r="D2422" s="61">
        <v>18583</v>
      </c>
      <c r="E2422" s="139">
        <v>14193</v>
      </c>
      <c r="F2422" s="61">
        <v>4027</v>
      </c>
      <c r="G2422" s="63">
        <v>41782</v>
      </c>
      <c r="H2422" s="63">
        <v>41779</v>
      </c>
      <c r="I2422" s="60" t="s">
        <v>1160</v>
      </c>
      <c r="J2422" s="62">
        <v>590</v>
      </c>
      <c r="K2422" s="62">
        <v>0</v>
      </c>
      <c r="L2422" s="64">
        <v>590</v>
      </c>
      <c r="M2422" s="82" t="str">
        <f t="shared" si="189"/>
        <v>DI</v>
      </c>
      <c r="N2422" s="82" t="s">
        <v>971</v>
      </c>
      <c r="P2422" s="75" t="e">
        <f>VLOOKUP(F2422,[1]!REGTEaflewerdatum,4,0)</f>
        <v>#N/A</v>
      </c>
      <c r="Q2422" s="91" t="e">
        <f t="shared" si="195"/>
        <v>#N/A</v>
      </c>
      <c r="R2422" s="92" t="s">
        <v>327</v>
      </c>
      <c r="S2422" s="93">
        <f>G2422+7</f>
        <v>41789</v>
      </c>
      <c r="T2422" s="94">
        <f t="shared" si="196"/>
        <v>41783</v>
      </c>
      <c r="U2422" s="80">
        <f t="shared" si="197"/>
        <v>1</v>
      </c>
      <c r="W2422" s="95">
        <f t="shared" si="198"/>
        <v>1</v>
      </c>
    </row>
    <row r="2423" spans="1:23" hidden="1" x14ac:dyDescent="0.5">
      <c r="A2423" s="142" t="s">
        <v>667</v>
      </c>
      <c r="B2423" s="143"/>
      <c r="C2423" s="144" t="s">
        <v>10</v>
      </c>
      <c r="D2423" s="145">
        <v>18772</v>
      </c>
      <c r="E2423" s="146">
        <v>14194</v>
      </c>
      <c r="F2423" s="145">
        <v>4013</v>
      </c>
      <c r="G2423" s="147">
        <v>41782</v>
      </c>
      <c r="H2423" s="147">
        <v>41782</v>
      </c>
      <c r="I2423" s="144" t="s">
        <v>123</v>
      </c>
      <c r="J2423" s="148">
        <v>1281</v>
      </c>
      <c r="K2423" s="148">
        <v>0</v>
      </c>
      <c r="L2423" s="149">
        <v>1281</v>
      </c>
      <c r="M2423" s="82" t="str">
        <f t="shared" si="189"/>
        <v>DI</v>
      </c>
      <c r="N2423" s="82" t="s">
        <v>971</v>
      </c>
      <c r="P2423" s="75" t="e">
        <f>VLOOKUP(F2423,[1]!REGTEaflewerdatum,4,0)</f>
        <v>#N/A</v>
      </c>
      <c r="Q2423" s="91" t="e">
        <f t="shared" si="195"/>
        <v>#N/A</v>
      </c>
      <c r="T2423" s="94">
        <f t="shared" si="196"/>
        <v>41783</v>
      </c>
      <c r="U2423" s="80">
        <f t="shared" si="197"/>
        <v>1</v>
      </c>
      <c r="W2423" s="95">
        <f t="shared" si="198"/>
        <v>1</v>
      </c>
    </row>
    <row r="2424" spans="1:23" x14ac:dyDescent="0.5">
      <c r="A2424" s="105">
        <v>28328</v>
      </c>
      <c r="B2424" s="63">
        <v>41796</v>
      </c>
      <c r="C2424" s="60" t="s">
        <v>10</v>
      </c>
      <c r="D2424" s="61">
        <v>18606</v>
      </c>
      <c r="E2424" s="139">
        <v>14197</v>
      </c>
      <c r="F2424" s="61">
        <v>4017</v>
      </c>
      <c r="G2424" s="63">
        <v>41783</v>
      </c>
      <c r="H2424" s="63">
        <v>41783</v>
      </c>
      <c r="I2424" s="60" t="s">
        <v>1177</v>
      </c>
      <c r="J2424" s="62">
        <v>29124.66</v>
      </c>
      <c r="K2424" s="62">
        <v>4077.45</v>
      </c>
      <c r="L2424" s="64">
        <v>33202.11</v>
      </c>
      <c r="M2424" s="82" t="str">
        <f t="shared" si="189"/>
        <v>DS</v>
      </c>
      <c r="N2424" s="82" t="s">
        <v>971</v>
      </c>
      <c r="P2424" s="75" t="e">
        <f>VLOOKUP(F2424,[1]!REGTEaflewerdatum,4,0)</f>
        <v>#N/A</v>
      </c>
      <c r="Q2424" s="91" t="e">
        <f t="shared" si="195"/>
        <v>#N/A</v>
      </c>
      <c r="T2424" s="94">
        <f t="shared" si="196"/>
        <v>41813</v>
      </c>
      <c r="U2424" s="80">
        <f t="shared" si="197"/>
        <v>30</v>
      </c>
      <c r="W2424" s="95">
        <f t="shared" si="198"/>
        <v>41826</v>
      </c>
    </row>
    <row r="2425" spans="1:23" x14ac:dyDescent="0.5">
      <c r="A2425" s="105">
        <v>413911</v>
      </c>
      <c r="B2425" s="63">
        <v>41796</v>
      </c>
      <c r="C2425" s="60" t="s">
        <v>10</v>
      </c>
      <c r="D2425" s="61">
        <v>18604</v>
      </c>
      <c r="E2425" s="139">
        <v>14201</v>
      </c>
      <c r="F2425" s="61">
        <v>3976</v>
      </c>
      <c r="G2425" s="63">
        <v>41783</v>
      </c>
      <c r="H2425" s="63">
        <v>41783</v>
      </c>
      <c r="I2425" s="60" t="s">
        <v>1114</v>
      </c>
      <c r="J2425" s="62">
        <v>553.67999999999995</v>
      </c>
      <c r="K2425" s="62">
        <v>39.01</v>
      </c>
      <c r="L2425" s="64">
        <v>592.69000000000005</v>
      </c>
      <c r="M2425" s="82" t="str">
        <f t="shared" si="189"/>
        <v>DS</v>
      </c>
      <c r="N2425" s="82" t="s">
        <v>971</v>
      </c>
      <c r="P2425" s="75">
        <f>VLOOKUP(F2425,[1]!REGTEaflewerdatum,4,0)</f>
        <v>0</v>
      </c>
      <c r="Q2425" s="91">
        <f t="shared" si="195"/>
        <v>41783</v>
      </c>
      <c r="T2425" s="94">
        <f t="shared" si="196"/>
        <v>41813</v>
      </c>
      <c r="U2425" s="80">
        <f t="shared" si="197"/>
        <v>30</v>
      </c>
      <c r="W2425" s="95">
        <f t="shared" si="198"/>
        <v>41826</v>
      </c>
    </row>
    <row r="2426" spans="1:23" x14ac:dyDescent="0.5">
      <c r="A2426" s="105">
        <v>511790</v>
      </c>
      <c r="B2426" s="63"/>
      <c r="C2426" s="60" t="s">
        <v>10</v>
      </c>
      <c r="D2426" s="61">
        <v>18603</v>
      </c>
      <c r="E2426" s="139">
        <v>14204</v>
      </c>
      <c r="F2426" s="61">
        <v>4014</v>
      </c>
      <c r="G2426" s="63">
        <v>41783</v>
      </c>
      <c r="H2426" s="63">
        <v>41782</v>
      </c>
      <c r="I2426" s="60" t="s">
        <v>22</v>
      </c>
      <c r="J2426" s="62">
        <v>11351</v>
      </c>
      <c r="K2426" s="62">
        <v>1464.54</v>
      </c>
      <c r="L2426" s="64">
        <v>12815.54</v>
      </c>
      <c r="M2426" s="82" t="str">
        <f t="shared" si="189"/>
        <v>DS</v>
      </c>
      <c r="N2426" s="82" t="s">
        <v>971</v>
      </c>
      <c r="P2426" s="75" t="e">
        <f>VLOOKUP(F2426,[1]!REGTEaflewerdatum,4,0)</f>
        <v>#N/A</v>
      </c>
      <c r="Q2426" s="91" t="e">
        <f t="shared" si="195"/>
        <v>#N/A</v>
      </c>
      <c r="T2426" s="94">
        <f t="shared" si="196"/>
        <v>41813</v>
      </c>
      <c r="U2426" s="80">
        <f t="shared" si="197"/>
        <v>30</v>
      </c>
      <c r="W2426" s="95">
        <f t="shared" si="198"/>
        <v>30</v>
      </c>
    </row>
    <row r="2427" spans="1:23" x14ac:dyDescent="0.5">
      <c r="A2427" s="105">
        <v>53360</v>
      </c>
      <c r="B2427" s="63">
        <v>41789</v>
      </c>
      <c r="C2427" s="60" t="s">
        <v>10</v>
      </c>
      <c r="D2427" s="61">
        <v>18590</v>
      </c>
      <c r="E2427" s="139">
        <v>14189</v>
      </c>
      <c r="F2427" s="61">
        <v>4026</v>
      </c>
      <c r="G2427" s="63">
        <v>41783</v>
      </c>
      <c r="H2427" s="63">
        <v>41782</v>
      </c>
      <c r="I2427" s="60" t="s">
        <v>1113</v>
      </c>
      <c r="J2427" s="62">
        <v>4725.3599999999997</v>
      </c>
      <c r="K2427" s="62">
        <v>418.7</v>
      </c>
      <c r="L2427" s="64">
        <v>5144.0600000000004</v>
      </c>
      <c r="M2427" s="82" t="str">
        <f t="shared" si="189"/>
        <v>DS</v>
      </c>
      <c r="N2427" s="82" t="s">
        <v>971</v>
      </c>
      <c r="P2427" s="75" t="e">
        <f>VLOOKUP(F2427,[1]!REGTEaflewerdatum,4,0)</f>
        <v>#N/A</v>
      </c>
      <c r="Q2427" s="91" t="e">
        <f t="shared" si="195"/>
        <v>#N/A</v>
      </c>
      <c r="T2427" s="94">
        <f t="shared" si="196"/>
        <v>41813</v>
      </c>
      <c r="U2427" s="80">
        <f t="shared" si="197"/>
        <v>30</v>
      </c>
      <c r="W2427" s="95">
        <f t="shared" si="198"/>
        <v>41819</v>
      </c>
    </row>
    <row r="2428" spans="1:23" x14ac:dyDescent="0.5">
      <c r="A2428" s="105" t="s">
        <v>1365</v>
      </c>
      <c r="B2428" s="63">
        <v>41789</v>
      </c>
      <c r="C2428" s="60" t="s">
        <v>10</v>
      </c>
      <c r="D2428" s="61">
        <v>18589</v>
      </c>
      <c r="E2428" s="139">
        <v>14206</v>
      </c>
      <c r="F2428" s="61">
        <v>3975</v>
      </c>
      <c r="G2428" s="63">
        <v>41783</v>
      </c>
      <c r="H2428" s="63">
        <v>41783</v>
      </c>
      <c r="I2428" s="60" t="s">
        <v>1109</v>
      </c>
      <c r="J2428" s="62">
        <v>275.16000000000003</v>
      </c>
      <c r="K2428" s="62">
        <v>19.5</v>
      </c>
      <c r="L2428" s="64">
        <v>294.66000000000003</v>
      </c>
      <c r="M2428" s="82" t="str">
        <f t="shared" si="189"/>
        <v>DS</v>
      </c>
      <c r="N2428" s="82" t="s">
        <v>971</v>
      </c>
      <c r="P2428" s="75">
        <f>VLOOKUP(F2428,[1]!REGTEaflewerdatum,4,0)</f>
        <v>0</v>
      </c>
      <c r="Q2428" s="91">
        <f t="shared" si="195"/>
        <v>41783</v>
      </c>
      <c r="T2428" s="94">
        <f t="shared" si="196"/>
        <v>41813</v>
      </c>
      <c r="U2428" s="80">
        <f t="shared" si="197"/>
        <v>30</v>
      </c>
      <c r="W2428" s="95">
        <f t="shared" si="198"/>
        <v>41819</v>
      </c>
    </row>
    <row r="2429" spans="1:23" x14ac:dyDescent="0.5">
      <c r="A2429" s="105">
        <v>76420</v>
      </c>
      <c r="B2429" s="63">
        <v>41789</v>
      </c>
      <c r="C2429" s="60" t="s">
        <v>10</v>
      </c>
      <c r="D2429" s="61">
        <v>18600</v>
      </c>
      <c r="E2429" s="139"/>
      <c r="F2429" s="61">
        <v>3977</v>
      </c>
      <c r="G2429" s="63">
        <v>41783</v>
      </c>
      <c r="H2429" s="63">
        <v>41783</v>
      </c>
      <c r="I2429" s="60" t="s">
        <v>1116</v>
      </c>
      <c r="J2429" s="62">
        <v>364.8</v>
      </c>
      <c r="K2429" s="62">
        <v>12.77</v>
      </c>
      <c r="L2429" s="64">
        <v>377.57</v>
      </c>
      <c r="M2429" s="82" t="str">
        <f t="shared" si="189"/>
        <v>DS</v>
      </c>
      <c r="N2429" s="82" t="s">
        <v>971</v>
      </c>
      <c r="P2429" s="75">
        <f>VLOOKUP(F2429,[1]!REGTEaflewerdatum,4,0)</f>
        <v>0</v>
      </c>
      <c r="Q2429" s="91">
        <f t="shared" si="195"/>
        <v>41783</v>
      </c>
      <c r="T2429" s="94">
        <f t="shared" si="196"/>
        <v>41813</v>
      </c>
      <c r="U2429" s="80">
        <f t="shared" si="197"/>
        <v>30</v>
      </c>
      <c r="W2429" s="95">
        <f t="shared" si="198"/>
        <v>41819</v>
      </c>
    </row>
    <row r="2430" spans="1:23" hidden="1" x14ac:dyDescent="0.5">
      <c r="A2430" s="105" t="s">
        <v>620</v>
      </c>
      <c r="B2430" s="63"/>
      <c r="C2430" s="60" t="s">
        <v>10</v>
      </c>
      <c r="D2430" s="61">
        <v>18602</v>
      </c>
      <c r="E2430" s="139">
        <v>14210</v>
      </c>
      <c r="F2430" s="61">
        <v>4028</v>
      </c>
      <c r="G2430" s="63">
        <v>41783</v>
      </c>
      <c r="H2430" s="63">
        <v>41783</v>
      </c>
      <c r="I2430" s="60" t="s">
        <v>1118</v>
      </c>
      <c r="J2430" s="62">
        <v>2770.2</v>
      </c>
      <c r="K2430" s="62">
        <v>0</v>
      </c>
      <c r="L2430" s="64">
        <v>2770.2</v>
      </c>
      <c r="M2430" s="82" t="str">
        <f t="shared" si="189"/>
        <v>DI</v>
      </c>
      <c r="N2430" s="82" t="s">
        <v>971</v>
      </c>
      <c r="P2430" s="75" t="e">
        <f>VLOOKUP(F2430,[1]!REGTEaflewerdatum,4,0)</f>
        <v>#N/A</v>
      </c>
      <c r="Q2430" s="91" t="e">
        <f t="shared" si="195"/>
        <v>#N/A</v>
      </c>
      <c r="R2430" s="92" t="s">
        <v>327</v>
      </c>
      <c r="S2430" s="93">
        <v>41806</v>
      </c>
      <c r="T2430" s="94">
        <f t="shared" si="196"/>
        <v>41813</v>
      </c>
      <c r="U2430" s="80">
        <f t="shared" si="197"/>
        <v>30</v>
      </c>
      <c r="W2430" s="95">
        <f t="shared" si="198"/>
        <v>30</v>
      </c>
    </row>
    <row r="2431" spans="1:23" hidden="1" x14ac:dyDescent="0.5">
      <c r="A2431" s="105" t="s">
        <v>621</v>
      </c>
      <c r="B2431" s="63"/>
      <c r="C2431" s="60" t="s">
        <v>10</v>
      </c>
      <c r="D2431" s="61">
        <v>18601</v>
      </c>
      <c r="E2431" s="139">
        <v>14199</v>
      </c>
      <c r="F2431" s="61">
        <v>4030</v>
      </c>
      <c r="G2431" s="63">
        <v>41783</v>
      </c>
      <c r="H2431" s="63">
        <v>41783</v>
      </c>
      <c r="I2431" s="60" t="s">
        <v>1123</v>
      </c>
      <c r="J2431" s="62">
        <v>500</v>
      </c>
      <c r="K2431" s="62">
        <v>0</v>
      </c>
      <c r="L2431" s="64">
        <v>500</v>
      </c>
      <c r="M2431" s="82" t="str">
        <f t="shared" si="189"/>
        <v>DI</v>
      </c>
      <c r="N2431" s="82" t="s">
        <v>971</v>
      </c>
      <c r="P2431" s="75" t="e">
        <f>VLOOKUP(F2431,[1]!REGTEaflewerdatum,4,0)</f>
        <v>#N/A</v>
      </c>
      <c r="Q2431" s="91" t="e">
        <f t="shared" si="195"/>
        <v>#N/A</v>
      </c>
      <c r="R2431" s="92" t="s">
        <v>329</v>
      </c>
      <c r="S2431" s="93">
        <f>G2431</f>
        <v>41783</v>
      </c>
      <c r="T2431" s="94">
        <f t="shared" si="196"/>
        <v>41784</v>
      </c>
      <c r="U2431" s="80">
        <f t="shared" si="197"/>
        <v>1</v>
      </c>
      <c r="W2431" s="95">
        <f t="shared" si="198"/>
        <v>1</v>
      </c>
    </row>
    <row r="2432" spans="1:23" x14ac:dyDescent="0.5">
      <c r="A2432" s="105">
        <v>8170577941</v>
      </c>
      <c r="B2432" s="63">
        <v>41789</v>
      </c>
      <c r="C2432" s="60" t="s">
        <v>10</v>
      </c>
      <c r="D2432" s="61">
        <v>18846</v>
      </c>
      <c r="E2432" s="139"/>
      <c r="F2432" s="61">
        <v>4025</v>
      </c>
      <c r="G2432" s="63">
        <v>41783</v>
      </c>
      <c r="H2432" s="63">
        <v>41782</v>
      </c>
      <c r="I2432" s="60" t="s">
        <v>26</v>
      </c>
      <c r="J2432" s="62">
        <v>6287.67</v>
      </c>
      <c r="K2432" s="62">
        <v>698.53</v>
      </c>
      <c r="L2432" s="64">
        <v>6986.2</v>
      </c>
      <c r="M2432" s="82" t="str">
        <f t="shared" si="189"/>
        <v>DS</v>
      </c>
      <c r="N2432" s="82" t="s">
        <v>971</v>
      </c>
      <c r="Q2432" s="91"/>
      <c r="T2432" s="94"/>
      <c r="W2432" s="95"/>
    </row>
    <row r="2433" spans="1:23" hidden="1" x14ac:dyDescent="0.5">
      <c r="A2433" s="105" t="s">
        <v>622</v>
      </c>
      <c r="B2433" s="63"/>
      <c r="C2433" s="60" t="s">
        <v>10</v>
      </c>
      <c r="D2433" s="61">
        <v>18605</v>
      </c>
      <c r="E2433" s="139">
        <v>14203</v>
      </c>
      <c r="F2433" s="61">
        <v>4018</v>
      </c>
      <c r="G2433" s="63">
        <v>41783</v>
      </c>
      <c r="H2433" s="63">
        <v>41782</v>
      </c>
      <c r="I2433" s="60" t="s">
        <v>1123</v>
      </c>
      <c r="J2433" s="62">
        <v>2650</v>
      </c>
      <c r="K2433" s="62">
        <v>0</v>
      </c>
      <c r="L2433" s="64">
        <v>2650</v>
      </c>
      <c r="M2433" s="82" t="str">
        <f t="shared" si="189"/>
        <v>DI</v>
      </c>
      <c r="N2433" s="82" t="s">
        <v>971</v>
      </c>
      <c r="P2433" s="75" t="e">
        <f>VLOOKUP(F2433,[1]!REGTEaflewerdatum,4,0)</f>
        <v>#N/A</v>
      </c>
      <c r="Q2433" s="91" t="e">
        <f t="shared" ref="Q2433:Q2451" si="199">IF(P2433=G2433,"ok",G2433)</f>
        <v>#N/A</v>
      </c>
      <c r="R2433" s="92" t="s">
        <v>329</v>
      </c>
      <c r="S2433" s="93">
        <f>G2433</f>
        <v>41783</v>
      </c>
      <c r="T2433" s="94">
        <f t="shared" ref="T2433:T2451" si="200">G2433+U2433</f>
        <v>41784</v>
      </c>
      <c r="U2433" s="80">
        <f t="shared" ref="U2433:U2451" si="201">VLOOKUP(I2433,verskaffersterme,2,0)</f>
        <v>1</v>
      </c>
      <c r="W2433" s="95">
        <f t="shared" ref="W2433:W2451" si="202">B2433+U2433</f>
        <v>1</v>
      </c>
    </row>
    <row r="2434" spans="1:23" x14ac:dyDescent="0.5">
      <c r="A2434" s="142">
        <v>6040204238</v>
      </c>
      <c r="B2434" s="143"/>
      <c r="C2434" s="144" t="s">
        <v>10</v>
      </c>
      <c r="D2434" s="145">
        <v>18589</v>
      </c>
      <c r="E2434" s="146">
        <v>14206</v>
      </c>
      <c r="F2434" s="145">
        <v>3975</v>
      </c>
      <c r="G2434" s="147">
        <v>41783</v>
      </c>
      <c r="H2434" s="147">
        <v>41783</v>
      </c>
      <c r="I2434" s="144" t="s">
        <v>23</v>
      </c>
      <c r="J2434" s="148">
        <v>275.16000000000003</v>
      </c>
      <c r="K2434" s="148">
        <v>19.5</v>
      </c>
      <c r="L2434" s="149">
        <v>294.66000000000003</v>
      </c>
      <c r="M2434" s="82" t="str">
        <f t="shared" ref="M2434:M2497" si="203">VLOOKUP(I2434,KODE,3,0)</f>
        <v>DS</v>
      </c>
      <c r="N2434" s="82" t="s">
        <v>971</v>
      </c>
      <c r="P2434" s="75">
        <f>VLOOKUP(F2434,[1]!REGTEaflewerdatum,4,0)</f>
        <v>0</v>
      </c>
      <c r="Q2434" s="91">
        <f t="shared" si="199"/>
        <v>41783</v>
      </c>
      <c r="T2434" s="94">
        <f t="shared" si="200"/>
        <v>41813</v>
      </c>
      <c r="U2434" s="80">
        <f t="shared" si="201"/>
        <v>30</v>
      </c>
      <c r="W2434" s="95">
        <f t="shared" si="202"/>
        <v>30</v>
      </c>
    </row>
    <row r="2435" spans="1:23" x14ac:dyDescent="0.5">
      <c r="A2435" s="142">
        <v>8170577941</v>
      </c>
      <c r="B2435" s="143"/>
      <c r="C2435" s="144" t="s">
        <v>15</v>
      </c>
      <c r="D2435" s="145">
        <v>18864</v>
      </c>
      <c r="E2435" s="146">
        <v>14405</v>
      </c>
      <c r="F2435" s="145">
        <v>4025</v>
      </c>
      <c r="G2435" s="147">
        <v>41783</v>
      </c>
      <c r="H2435" s="147">
        <v>41782</v>
      </c>
      <c r="I2435" s="144" t="s">
        <v>26</v>
      </c>
      <c r="J2435" s="148">
        <v>-108.8</v>
      </c>
      <c r="K2435" s="148">
        <v>-15.23</v>
      </c>
      <c r="L2435" s="149">
        <v>-124.03</v>
      </c>
      <c r="M2435" s="82" t="str">
        <f t="shared" si="203"/>
        <v>DS</v>
      </c>
      <c r="P2435" s="75" t="e">
        <f>VLOOKUP(F2435,[1]!REGTEaflewerdatum,4,0)</f>
        <v>#N/A</v>
      </c>
      <c r="Q2435" s="91" t="e">
        <f t="shared" si="199"/>
        <v>#N/A</v>
      </c>
      <c r="T2435" s="94">
        <f t="shared" si="200"/>
        <v>41813</v>
      </c>
      <c r="U2435" s="80">
        <f t="shared" si="201"/>
        <v>30</v>
      </c>
      <c r="W2435" s="95">
        <f t="shared" si="202"/>
        <v>30</v>
      </c>
    </row>
    <row r="2436" spans="1:23" hidden="1" x14ac:dyDescent="0.5">
      <c r="A2436" s="105">
        <v>834249</v>
      </c>
      <c r="B2436" s="63">
        <v>41789</v>
      </c>
      <c r="C2436" s="60" t="s">
        <v>10</v>
      </c>
      <c r="D2436" s="61">
        <v>18786</v>
      </c>
      <c r="E2436" s="139">
        <v>14290</v>
      </c>
      <c r="F2436" s="61">
        <v>3980</v>
      </c>
      <c r="G2436" s="63">
        <v>41784</v>
      </c>
      <c r="H2436" s="63">
        <v>41784</v>
      </c>
      <c r="I2436" s="60" t="s">
        <v>1075</v>
      </c>
      <c r="J2436" s="62">
        <v>1161.6400000000001</v>
      </c>
      <c r="K2436" s="62">
        <v>162.63</v>
      </c>
      <c r="L2436" s="64">
        <v>1324.27</v>
      </c>
      <c r="M2436" s="82" t="str">
        <f t="shared" si="203"/>
        <v>DC</v>
      </c>
      <c r="N2436" s="82" t="s">
        <v>971</v>
      </c>
      <c r="P2436" s="75">
        <f>VLOOKUP(F2436,[1]!REGTEaflewerdatum,4,0)</f>
        <v>0</v>
      </c>
      <c r="Q2436" s="91">
        <f t="shared" si="199"/>
        <v>41784</v>
      </c>
      <c r="T2436" s="94">
        <f t="shared" si="200"/>
        <v>41803</v>
      </c>
      <c r="U2436" s="80">
        <f t="shared" si="201"/>
        <v>19</v>
      </c>
      <c r="W2436" s="95">
        <f t="shared" si="202"/>
        <v>41808</v>
      </c>
    </row>
    <row r="2437" spans="1:23" hidden="1" x14ac:dyDescent="0.5">
      <c r="A2437" s="105">
        <v>834250</v>
      </c>
      <c r="B2437" s="63">
        <v>41789</v>
      </c>
      <c r="C2437" s="60" t="s">
        <v>10</v>
      </c>
      <c r="D2437" s="61">
        <v>18787</v>
      </c>
      <c r="E2437" s="139">
        <v>14291</v>
      </c>
      <c r="F2437" s="61">
        <v>2946</v>
      </c>
      <c r="G2437" s="63">
        <v>41784</v>
      </c>
      <c r="H2437" s="63">
        <v>41784</v>
      </c>
      <c r="I2437" s="60" t="s">
        <v>1075</v>
      </c>
      <c r="J2437" s="62">
        <v>1169.95</v>
      </c>
      <c r="K2437" s="62">
        <v>163.79</v>
      </c>
      <c r="L2437" s="64">
        <v>1333.74</v>
      </c>
      <c r="M2437" s="82" t="str">
        <f t="shared" si="203"/>
        <v>DC</v>
      </c>
      <c r="N2437" s="82" t="s">
        <v>971</v>
      </c>
      <c r="P2437" s="75">
        <f>VLOOKUP(F2437,[1]!REGTEaflewerdatum,4,0)</f>
        <v>41613</v>
      </c>
      <c r="Q2437" s="91">
        <f t="shared" si="199"/>
        <v>41784</v>
      </c>
      <c r="T2437" s="94">
        <f t="shared" si="200"/>
        <v>41803</v>
      </c>
      <c r="U2437" s="80">
        <f t="shared" si="201"/>
        <v>19</v>
      </c>
      <c r="W2437" s="95">
        <f t="shared" si="202"/>
        <v>41808</v>
      </c>
    </row>
    <row r="2438" spans="1:23" hidden="1" x14ac:dyDescent="0.5">
      <c r="A2438" s="105">
        <v>834253</v>
      </c>
      <c r="B2438" s="63">
        <v>41789</v>
      </c>
      <c r="C2438" s="60" t="s">
        <v>10</v>
      </c>
      <c r="D2438" s="61">
        <v>18790</v>
      </c>
      <c r="E2438" s="139">
        <v>14292</v>
      </c>
      <c r="F2438" s="61">
        <v>4022</v>
      </c>
      <c r="G2438" s="63">
        <v>41784</v>
      </c>
      <c r="H2438" s="63">
        <v>41784</v>
      </c>
      <c r="I2438" s="60" t="s">
        <v>1075</v>
      </c>
      <c r="J2438" s="62">
        <v>1832.05</v>
      </c>
      <c r="K2438" s="62">
        <v>256.48</v>
      </c>
      <c r="L2438" s="64">
        <v>2088.5300000000002</v>
      </c>
      <c r="M2438" s="82" t="str">
        <f t="shared" si="203"/>
        <v>DC</v>
      </c>
      <c r="N2438" s="82" t="s">
        <v>971</v>
      </c>
      <c r="P2438" s="75" t="e">
        <f>VLOOKUP(F2438,[1]!REGTEaflewerdatum,4,0)</f>
        <v>#N/A</v>
      </c>
      <c r="Q2438" s="91" t="e">
        <f t="shared" si="199"/>
        <v>#N/A</v>
      </c>
      <c r="T2438" s="94">
        <f t="shared" si="200"/>
        <v>41803</v>
      </c>
      <c r="U2438" s="80">
        <f t="shared" si="201"/>
        <v>19</v>
      </c>
      <c r="W2438" s="95">
        <f t="shared" si="202"/>
        <v>41808</v>
      </c>
    </row>
    <row r="2439" spans="1:23" hidden="1" x14ac:dyDescent="0.5">
      <c r="A2439" s="105">
        <v>834254</v>
      </c>
      <c r="B2439" s="63">
        <v>41789</v>
      </c>
      <c r="C2439" s="60" t="s">
        <v>10</v>
      </c>
      <c r="D2439" s="61">
        <v>18791</v>
      </c>
      <c r="E2439" s="139">
        <v>14293</v>
      </c>
      <c r="F2439" s="61">
        <v>3841</v>
      </c>
      <c r="G2439" s="63">
        <v>41784</v>
      </c>
      <c r="H2439" s="63">
        <v>41784</v>
      </c>
      <c r="I2439" s="60" t="s">
        <v>1075</v>
      </c>
      <c r="J2439" s="62">
        <v>971.57</v>
      </c>
      <c r="K2439" s="62">
        <v>104.38</v>
      </c>
      <c r="L2439" s="64">
        <v>1075.95</v>
      </c>
      <c r="M2439" s="82" t="str">
        <f t="shared" si="203"/>
        <v>DC</v>
      </c>
      <c r="N2439" s="82" t="s">
        <v>971</v>
      </c>
      <c r="P2439" s="75">
        <f>VLOOKUP(F2439,[1]!REGTEaflewerdatum,4,0)</f>
        <v>0</v>
      </c>
      <c r="Q2439" s="91">
        <f t="shared" si="199"/>
        <v>41784</v>
      </c>
      <c r="T2439" s="94">
        <f t="shared" si="200"/>
        <v>41803</v>
      </c>
      <c r="U2439" s="80">
        <f t="shared" si="201"/>
        <v>19</v>
      </c>
      <c r="W2439" s="95">
        <f t="shared" si="202"/>
        <v>41808</v>
      </c>
    </row>
    <row r="2440" spans="1:23" hidden="1" x14ac:dyDescent="0.5">
      <c r="A2440" s="105">
        <v>834257</v>
      </c>
      <c r="B2440" s="63">
        <v>41789</v>
      </c>
      <c r="C2440" s="60" t="s">
        <v>10</v>
      </c>
      <c r="D2440" s="61">
        <v>18794</v>
      </c>
      <c r="E2440" s="139">
        <v>14296</v>
      </c>
      <c r="F2440" s="61">
        <v>3998</v>
      </c>
      <c r="G2440" s="63">
        <v>41784</v>
      </c>
      <c r="H2440" s="63">
        <v>41784</v>
      </c>
      <c r="I2440" s="60" t="s">
        <v>1075</v>
      </c>
      <c r="J2440" s="62">
        <v>86368.5</v>
      </c>
      <c r="K2440" s="62">
        <v>12091.59</v>
      </c>
      <c r="L2440" s="64">
        <v>98460.09</v>
      </c>
      <c r="M2440" s="82" t="str">
        <f t="shared" si="203"/>
        <v>DC</v>
      </c>
      <c r="N2440" s="82" t="s">
        <v>971</v>
      </c>
      <c r="P2440" s="75">
        <f>VLOOKUP(F2440,[1]!REGTEaflewerdatum,4,0)</f>
        <v>0</v>
      </c>
      <c r="Q2440" s="91">
        <f t="shared" si="199"/>
        <v>41784</v>
      </c>
      <c r="T2440" s="94">
        <f t="shared" si="200"/>
        <v>41803</v>
      </c>
      <c r="U2440" s="80">
        <f t="shared" si="201"/>
        <v>19</v>
      </c>
      <c r="W2440" s="95">
        <f t="shared" si="202"/>
        <v>41808</v>
      </c>
    </row>
    <row r="2441" spans="1:23" hidden="1" x14ac:dyDescent="0.5">
      <c r="A2441" s="105">
        <v>834258</v>
      </c>
      <c r="B2441" s="63">
        <v>41789</v>
      </c>
      <c r="C2441" s="60" t="s">
        <v>10</v>
      </c>
      <c r="D2441" s="61">
        <v>18795</v>
      </c>
      <c r="E2441" s="139">
        <v>14166</v>
      </c>
      <c r="F2441" s="61">
        <v>4016</v>
      </c>
      <c r="G2441" s="63">
        <v>41784</v>
      </c>
      <c r="H2441" s="63">
        <v>41784</v>
      </c>
      <c r="I2441" s="60" t="s">
        <v>1075</v>
      </c>
      <c r="J2441" s="62">
        <v>3490.25</v>
      </c>
      <c r="K2441" s="62">
        <v>0</v>
      </c>
      <c r="L2441" s="64">
        <v>3490.25</v>
      </c>
      <c r="M2441" s="82" t="str">
        <f t="shared" si="203"/>
        <v>DC</v>
      </c>
      <c r="N2441" s="82" t="s">
        <v>971</v>
      </c>
      <c r="P2441" s="75" t="e">
        <f>VLOOKUP(F2441,[1]!REGTEaflewerdatum,4,0)</f>
        <v>#N/A</v>
      </c>
      <c r="Q2441" s="91" t="e">
        <f t="shared" si="199"/>
        <v>#N/A</v>
      </c>
      <c r="T2441" s="94">
        <f t="shared" si="200"/>
        <v>41803</v>
      </c>
      <c r="U2441" s="80">
        <f t="shared" si="201"/>
        <v>19</v>
      </c>
      <c r="W2441" s="95">
        <f t="shared" si="202"/>
        <v>41808</v>
      </c>
    </row>
    <row r="2442" spans="1:23" hidden="1" x14ac:dyDescent="0.5">
      <c r="A2442" s="105">
        <v>834259</v>
      </c>
      <c r="B2442" s="63">
        <v>41789</v>
      </c>
      <c r="C2442" s="60" t="s">
        <v>10</v>
      </c>
      <c r="D2442" s="61">
        <v>18796</v>
      </c>
      <c r="E2442" s="139">
        <v>14167</v>
      </c>
      <c r="F2442" s="61">
        <v>4016</v>
      </c>
      <c r="G2442" s="63">
        <v>41784</v>
      </c>
      <c r="H2442" s="63">
        <v>41784</v>
      </c>
      <c r="I2442" s="60" t="s">
        <v>1075</v>
      </c>
      <c r="J2442" s="62">
        <v>25302.49</v>
      </c>
      <c r="K2442" s="62">
        <v>3242.47</v>
      </c>
      <c r="L2442" s="64">
        <v>28544.959999999999</v>
      </c>
      <c r="M2442" s="82" t="str">
        <f t="shared" si="203"/>
        <v>DC</v>
      </c>
      <c r="N2442" s="82" t="s">
        <v>971</v>
      </c>
      <c r="P2442" s="75" t="e">
        <f>VLOOKUP(F2442,[1]!REGTEaflewerdatum,4,0)</f>
        <v>#N/A</v>
      </c>
      <c r="Q2442" s="91" t="e">
        <f t="shared" si="199"/>
        <v>#N/A</v>
      </c>
      <c r="T2442" s="94">
        <f t="shared" si="200"/>
        <v>41803</v>
      </c>
      <c r="U2442" s="80">
        <f t="shared" si="201"/>
        <v>19</v>
      </c>
      <c r="W2442" s="95">
        <f t="shared" si="202"/>
        <v>41808</v>
      </c>
    </row>
    <row r="2443" spans="1:23" hidden="1" x14ac:dyDescent="0.5">
      <c r="A2443" s="105">
        <v>834260</v>
      </c>
      <c r="B2443" s="63">
        <v>41789</v>
      </c>
      <c r="C2443" s="60" t="s">
        <v>10</v>
      </c>
      <c r="D2443" s="61">
        <v>18830</v>
      </c>
      <c r="E2443" s="139">
        <v>14345</v>
      </c>
      <c r="F2443" s="61">
        <v>4015</v>
      </c>
      <c r="G2443" s="63">
        <v>41784</v>
      </c>
      <c r="H2443" s="63">
        <v>41784</v>
      </c>
      <c r="I2443" s="60" t="s">
        <v>1075</v>
      </c>
      <c r="J2443" s="62">
        <v>6918.62</v>
      </c>
      <c r="K2443" s="62">
        <v>0</v>
      </c>
      <c r="L2443" s="64">
        <v>6918.62</v>
      </c>
      <c r="M2443" s="82" t="str">
        <f t="shared" si="203"/>
        <v>DC</v>
      </c>
      <c r="N2443" s="82" t="s">
        <v>971</v>
      </c>
      <c r="P2443" s="75" t="e">
        <f>VLOOKUP(F2443,[1]!REGTEaflewerdatum,4,0)</f>
        <v>#N/A</v>
      </c>
      <c r="Q2443" s="91" t="e">
        <f t="shared" si="199"/>
        <v>#N/A</v>
      </c>
      <c r="T2443" s="94">
        <f t="shared" si="200"/>
        <v>41803</v>
      </c>
      <c r="U2443" s="80">
        <f t="shared" si="201"/>
        <v>19</v>
      </c>
      <c r="W2443" s="95">
        <f t="shared" si="202"/>
        <v>41808</v>
      </c>
    </row>
    <row r="2444" spans="1:23" hidden="1" x14ac:dyDescent="0.5">
      <c r="A2444" s="105">
        <v>834261</v>
      </c>
      <c r="B2444" s="63">
        <v>41789</v>
      </c>
      <c r="C2444" s="60" t="s">
        <v>10</v>
      </c>
      <c r="D2444" s="61">
        <v>18797</v>
      </c>
      <c r="E2444" s="139">
        <v>14297</v>
      </c>
      <c r="F2444" s="61">
        <v>4016</v>
      </c>
      <c r="G2444" s="63">
        <v>41784</v>
      </c>
      <c r="H2444" s="63">
        <v>41784</v>
      </c>
      <c r="I2444" s="60" t="s">
        <v>1075</v>
      </c>
      <c r="J2444" s="62">
        <v>2021.68</v>
      </c>
      <c r="K2444" s="62">
        <v>283.05</v>
      </c>
      <c r="L2444" s="64">
        <v>2304.73</v>
      </c>
      <c r="M2444" s="82" t="str">
        <f t="shared" si="203"/>
        <v>DC</v>
      </c>
      <c r="N2444" s="82" t="s">
        <v>971</v>
      </c>
      <c r="P2444" s="75" t="e">
        <f>VLOOKUP(F2444,[1]!REGTEaflewerdatum,4,0)</f>
        <v>#N/A</v>
      </c>
      <c r="Q2444" s="91" t="e">
        <f t="shared" si="199"/>
        <v>#N/A</v>
      </c>
      <c r="T2444" s="94">
        <f t="shared" si="200"/>
        <v>41803</v>
      </c>
      <c r="U2444" s="80">
        <f t="shared" si="201"/>
        <v>19</v>
      </c>
      <c r="W2444" s="95">
        <f t="shared" si="202"/>
        <v>41808</v>
      </c>
    </row>
    <row r="2445" spans="1:23" hidden="1" x14ac:dyDescent="0.5">
      <c r="A2445" s="105">
        <v>834262</v>
      </c>
      <c r="B2445" s="63">
        <v>41789</v>
      </c>
      <c r="C2445" s="60" t="s">
        <v>10</v>
      </c>
      <c r="D2445" s="61">
        <v>18798</v>
      </c>
      <c r="E2445" s="139">
        <v>14298</v>
      </c>
      <c r="F2445" s="61">
        <v>2713</v>
      </c>
      <c r="G2445" s="63">
        <v>41784</v>
      </c>
      <c r="H2445" s="63">
        <v>41784</v>
      </c>
      <c r="I2445" s="60" t="s">
        <v>1075</v>
      </c>
      <c r="J2445" s="62">
        <v>1974</v>
      </c>
      <c r="K2445" s="62">
        <v>276.36</v>
      </c>
      <c r="L2445" s="64">
        <v>2250.36</v>
      </c>
      <c r="M2445" s="82" t="str">
        <f t="shared" si="203"/>
        <v>DC</v>
      </c>
      <c r="N2445" s="82" t="s">
        <v>971</v>
      </c>
      <c r="P2445" s="75">
        <f>VLOOKUP(F2445,[1]!REGTEaflewerdatum,4,0)</f>
        <v>41579</v>
      </c>
      <c r="Q2445" s="91">
        <f t="shared" si="199"/>
        <v>41784</v>
      </c>
      <c r="T2445" s="94">
        <f t="shared" si="200"/>
        <v>41803</v>
      </c>
      <c r="U2445" s="80">
        <f t="shared" si="201"/>
        <v>19</v>
      </c>
      <c r="W2445" s="95">
        <f t="shared" si="202"/>
        <v>41808</v>
      </c>
    </row>
    <row r="2446" spans="1:23" x14ac:dyDescent="0.5">
      <c r="A2446" s="105">
        <v>208431</v>
      </c>
      <c r="B2446" s="63">
        <v>41789</v>
      </c>
      <c r="C2446" s="60" t="s">
        <v>10</v>
      </c>
      <c r="D2446" s="61">
        <v>18759</v>
      </c>
      <c r="E2446" s="139">
        <v>14243</v>
      </c>
      <c r="F2446" s="61">
        <v>3975</v>
      </c>
      <c r="G2446" s="63">
        <v>41785</v>
      </c>
      <c r="H2446" s="63">
        <v>41785</v>
      </c>
      <c r="I2446" s="60" t="s">
        <v>1109</v>
      </c>
      <c r="J2446" s="62">
        <v>275.16000000000003</v>
      </c>
      <c r="K2446" s="62">
        <v>19.5</v>
      </c>
      <c r="L2446" s="64">
        <v>294.66000000000003</v>
      </c>
      <c r="M2446" s="82" t="str">
        <f t="shared" si="203"/>
        <v>DS</v>
      </c>
      <c r="N2446" s="82" t="s">
        <v>971</v>
      </c>
      <c r="P2446" s="75">
        <f>VLOOKUP(F2446,[1]!REGTEaflewerdatum,4,0)</f>
        <v>0</v>
      </c>
      <c r="Q2446" s="91">
        <f t="shared" si="199"/>
        <v>41785</v>
      </c>
      <c r="T2446" s="94">
        <f t="shared" si="200"/>
        <v>41815</v>
      </c>
      <c r="U2446" s="80">
        <f t="shared" si="201"/>
        <v>30</v>
      </c>
      <c r="W2446" s="95">
        <f t="shared" si="202"/>
        <v>41819</v>
      </c>
    </row>
    <row r="2447" spans="1:23" hidden="1" x14ac:dyDescent="0.5">
      <c r="A2447" s="105">
        <v>834247</v>
      </c>
      <c r="B2447" s="63">
        <v>41789</v>
      </c>
      <c r="C2447" s="60" t="s">
        <v>10</v>
      </c>
      <c r="D2447" s="61">
        <v>18784</v>
      </c>
      <c r="E2447" s="139">
        <v>14289</v>
      </c>
      <c r="F2447" s="61">
        <v>3841</v>
      </c>
      <c r="G2447" s="63">
        <v>41785</v>
      </c>
      <c r="H2447" s="63">
        <v>41784</v>
      </c>
      <c r="I2447" s="60" t="s">
        <v>1075</v>
      </c>
      <c r="J2447" s="62">
        <v>2839.49</v>
      </c>
      <c r="K2447" s="62">
        <v>397.52</v>
      </c>
      <c r="L2447" s="64">
        <v>3237.01</v>
      </c>
      <c r="M2447" s="82" t="str">
        <f t="shared" si="203"/>
        <v>DC</v>
      </c>
      <c r="N2447" s="82" t="s">
        <v>971</v>
      </c>
      <c r="P2447" s="75">
        <f>VLOOKUP(F2447,[1]!REGTEaflewerdatum,4,0)</f>
        <v>0</v>
      </c>
      <c r="Q2447" s="91">
        <f t="shared" si="199"/>
        <v>41785</v>
      </c>
      <c r="T2447" s="94">
        <f t="shared" si="200"/>
        <v>41804</v>
      </c>
      <c r="U2447" s="80">
        <f t="shared" si="201"/>
        <v>19</v>
      </c>
      <c r="W2447" s="95">
        <f t="shared" si="202"/>
        <v>41808</v>
      </c>
    </row>
    <row r="2448" spans="1:23" hidden="1" x14ac:dyDescent="0.5">
      <c r="A2448" s="105">
        <v>834248</v>
      </c>
      <c r="B2448" s="63">
        <v>41789</v>
      </c>
      <c r="C2448" s="60" t="s">
        <v>10</v>
      </c>
      <c r="D2448" s="61">
        <v>18785</v>
      </c>
      <c r="E2448" s="139">
        <v>13677</v>
      </c>
      <c r="F2448" s="61">
        <v>3841</v>
      </c>
      <c r="G2448" s="63">
        <v>41785</v>
      </c>
      <c r="H2448" s="63">
        <v>41784</v>
      </c>
      <c r="I2448" s="60" t="s">
        <v>1075</v>
      </c>
      <c r="J2448" s="62">
        <v>86155.06</v>
      </c>
      <c r="K2448" s="62">
        <v>6521.13</v>
      </c>
      <c r="L2448" s="64">
        <v>92676.19</v>
      </c>
      <c r="M2448" s="82" t="str">
        <f t="shared" si="203"/>
        <v>DC</v>
      </c>
      <c r="N2448" s="82" t="s">
        <v>971</v>
      </c>
      <c r="P2448" s="75">
        <f>VLOOKUP(F2448,[1]!REGTEaflewerdatum,4,0)</f>
        <v>0</v>
      </c>
      <c r="Q2448" s="91">
        <f t="shared" si="199"/>
        <v>41785</v>
      </c>
      <c r="T2448" s="94">
        <f t="shared" si="200"/>
        <v>41804</v>
      </c>
      <c r="U2448" s="80">
        <f t="shared" si="201"/>
        <v>19</v>
      </c>
      <c r="W2448" s="95">
        <f t="shared" si="202"/>
        <v>41808</v>
      </c>
    </row>
    <row r="2449" spans="1:23" hidden="1" x14ac:dyDescent="0.5">
      <c r="A2449" s="105">
        <v>834248</v>
      </c>
      <c r="B2449" s="63"/>
      <c r="C2449" s="60" t="s">
        <v>15</v>
      </c>
      <c r="D2449" s="61">
        <v>18821</v>
      </c>
      <c r="E2449" s="139">
        <v>14344</v>
      </c>
      <c r="F2449" s="61">
        <v>3841</v>
      </c>
      <c r="G2449" s="63">
        <v>41785</v>
      </c>
      <c r="H2449" s="63">
        <v>41784</v>
      </c>
      <c r="I2449" s="60" t="s">
        <v>1075</v>
      </c>
      <c r="J2449" s="62">
        <v>-25.63</v>
      </c>
      <c r="K2449" s="62">
        <v>-3.59</v>
      </c>
      <c r="L2449" s="64">
        <v>-29.22</v>
      </c>
      <c r="M2449" s="82" t="str">
        <f t="shared" si="203"/>
        <v>DC</v>
      </c>
      <c r="P2449" s="75">
        <f>VLOOKUP(F2449,[1]!REGTEaflewerdatum,4,0)</f>
        <v>0</v>
      </c>
      <c r="Q2449" s="91">
        <f t="shared" si="199"/>
        <v>41785</v>
      </c>
      <c r="T2449" s="94">
        <f t="shared" si="200"/>
        <v>41804</v>
      </c>
      <c r="U2449" s="80">
        <f t="shared" si="201"/>
        <v>19</v>
      </c>
      <c r="W2449" s="95">
        <f t="shared" si="202"/>
        <v>19</v>
      </c>
    </row>
    <row r="2450" spans="1:23" hidden="1" x14ac:dyDescent="0.5">
      <c r="A2450" s="105">
        <v>834251</v>
      </c>
      <c r="B2450" s="63">
        <v>41789</v>
      </c>
      <c r="C2450" s="60" t="s">
        <v>10</v>
      </c>
      <c r="D2450" s="61">
        <v>18788</v>
      </c>
      <c r="E2450" s="139">
        <v>14179</v>
      </c>
      <c r="F2450" s="61">
        <v>4020</v>
      </c>
      <c r="G2450" s="63">
        <v>41785</v>
      </c>
      <c r="H2450" s="63">
        <v>41784</v>
      </c>
      <c r="I2450" s="60" t="s">
        <v>1075</v>
      </c>
      <c r="J2450" s="62">
        <v>75897.460000000006</v>
      </c>
      <c r="K2450" s="62">
        <v>10003.24</v>
      </c>
      <c r="L2450" s="64">
        <v>85900.7</v>
      </c>
      <c r="M2450" s="82" t="str">
        <f t="shared" si="203"/>
        <v>DC</v>
      </c>
      <c r="N2450" s="82" t="s">
        <v>971</v>
      </c>
      <c r="P2450" s="75" t="e">
        <f>VLOOKUP(F2450,[1]!REGTEaflewerdatum,4,0)</f>
        <v>#N/A</v>
      </c>
      <c r="Q2450" s="91" t="e">
        <f t="shared" si="199"/>
        <v>#N/A</v>
      </c>
      <c r="T2450" s="94">
        <f t="shared" si="200"/>
        <v>41804</v>
      </c>
      <c r="U2450" s="80">
        <f t="shared" si="201"/>
        <v>19</v>
      </c>
      <c r="W2450" s="95">
        <f t="shared" si="202"/>
        <v>41808</v>
      </c>
    </row>
    <row r="2451" spans="1:23" hidden="1" x14ac:dyDescent="0.5">
      <c r="A2451" s="105">
        <v>834252</v>
      </c>
      <c r="B2451" s="63">
        <v>41789</v>
      </c>
      <c r="C2451" s="60" t="s">
        <v>10</v>
      </c>
      <c r="D2451" s="61">
        <v>18789</v>
      </c>
      <c r="E2451" s="139">
        <v>14184</v>
      </c>
      <c r="F2451" s="61">
        <v>4022</v>
      </c>
      <c r="G2451" s="63">
        <v>41785</v>
      </c>
      <c r="H2451" s="63">
        <v>41784</v>
      </c>
      <c r="I2451" s="60" t="s">
        <v>1075</v>
      </c>
      <c r="J2451" s="62">
        <v>9353.4</v>
      </c>
      <c r="K2451" s="62">
        <v>1309.49</v>
      </c>
      <c r="L2451" s="64">
        <v>10662.89</v>
      </c>
      <c r="M2451" s="82" t="str">
        <f t="shared" si="203"/>
        <v>DC</v>
      </c>
      <c r="N2451" s="82" t="s">
        <v>971</v>
      </c>
      <c r="P2451" s="75" t="e">
        <f>VLOOKUP(F2451,[1]!REGTEaflewerdatum,4,0)</f>
        <v>#N/A</v>
      </c>
      <c r="Q2451" s="91" t="e">
        <f t="shared" si="199"/>
        <v>#N/A</v>
      </c>
      <c r="T2451" s="94">
        <f t="shared" si="200"/>
        <v>41804</v>
      </c>
      <c r="U2451" s="80">
        <f t="shared" si="201"/>
        <v>19</v>
      </c>
      <c r="W2451" s="95">
        <f t="shared" si="202"/>
        <v>41808</v>
      </c>
    </row>
    <row r="2452" spans="1:23" hidden="1" x14ac:dyDescent="0.5">
      <c r="A2452" s="105">
        <v>834255</v>
      </c>
      <c r="B2452" s="63">
        <v>41789</v>
      </c>
      <c r="C2452" s="60" t="s">
        <v>10</v>
      </c>
      <c r="D2452" s="61">
        <v>18792</v>
      </c>
      <c r="E2452" s="139"/>
      <c r="F2452" s="61">
        <v>3841</v>
      </c>
      <c r="G2452" s="63">
        <v>41785</v>
      </c>
      <c r="H2452" s="63">
        <v>41784</v>
      </c>
      <c r="I2452" s="60" t="s">
        <v>1075</v>
      </c>
      <c r="J2452" s="62">
        <v>3217.93</v>
      </c>
      <c r="K2452" s="62">
        <v>418.87</v>
      </c>
      <c r="L2452" s="64">
        <v>3636.8</v>
      </c>
      <c r="M2452" s="82" t="str">
        <f t="shared" si="203"/>
        <v>DC</v>
      </c>
      <c r="N2452" s="82" t="s">
        <v>971</v>
      </c>
      <c r="Q2452" s="91"/>
      <c r="T2452" s="94"/>
      <c r="W2452" s="95"/>
    </row>
    <row r="2453" spans="1:23" hidden="1" x14ac:dyDescent="0.5">
      <c r="A2453" s="105">
        <v>834256</v>
      </c>
      <c r="B2453" s="63">
        <v>41789</v>
      </c>
      <c r="C2453" s="60" t="s">
        <v>10</v>
      </c>
      <c r="D2453" s="61">
        <v>18793</v>
      </c>
      <c r="E2453" s="139">
        <v>14295</v>
      </c>
      <c r="F2453" s="61">
        <v>3980</v>
      </c>
      <c r="G2453" s="63">
        <v>41785</v>
      </c>
      <c r="H2453" s="63">
        <v>41784</v>
      </c>
      <c r="I2453" s="60" t="s">
        <v>1075</v>
      </c>
      <c r="J2453" s="62">
        <v>10725.18</v>
      </c>
      <c r="K2453" s="62">
        <v>1231.3800000000001</v>
      </c>
      <c r="L2453" s="64">
        <v>11956.56</v>
      </c>
      <c r="M2453" s="82" t="str">
        <f t="shared" si="203"/>
        <v>DC</v>
      </c>
      <c r="N2453" s="82" t="s">
        <v>971</v>
      </c>
      <c r="P2453" s="75">
        <f>VLOOKUP(F2453,[1]!REGTEaflewerdatum,4,0)</f>
        <v>0</v>
      </c>
      <c r="Q2453" s="91">
        <f t="shared" ref="Q2453:Q2474" si="204">IF(P2453=G2453,"ok",G2453)</f>
        <v>41785</v>
      </c>
      <c r="T2453" s="94">
        <f t="shared" ref="T2453:T2470" si="205">G2453+U2453</f>
        <v>41804</v>
      </c>
      <c r="U2453" s="80">
        <f t="shared" ref="U2453:U2470" si="206">VLOOKUP(I2453,verskaffersterme,2,0)</f>
        <v>19</v>
      </c>
      <c r="W2453" s="95">
        <f t="shared" ref="W2453:W2470" si="207">B2453+U2453</f>
        <v>41808</v>
      </c>
    </row>
    <row r="2454" spans="1:23" x14ac:dyDescent="0.5">
      <c r="A2454" s="105" t="s">
        <v>611</v>
      </c>
      <c r="B2454" s="63">
        <v>41789</v>
      </c>
      <c r="C2454" s="60" t="s">
        <v>10</v>
      </c>
      <c r="D2454" s="61">
        <v>18825</v>
      </c>
      <c r="E2454" s="139">
        <v>14260</v>
      </c>
      <c r="F2454" s="61">
        <v>4036</v>
      </c>
      <c r="G2454" s="63">
        <v>41786</v>
      </c>
      <c r="H2454" s="63">
        <v>41786</v>
      </c>
      <c r="I2454" s="60" t="s">
        <v>1107</v>
      </c>
      <c r="J2454" s="62">
        <v>447.1</v>
      </c>
      <c r="K2454" s="62">
        <v>62.59</v>
      </c>
      <c r="L2454" s="64">
        <v>509.69</v>
      </c>
      <c r="M2454" s="82" t="str">
        <f t="shared" si="203"/>
        <v>DS</v>
      </c>
      <c r="N2454" s="82" t="s">
        <v>971</v>
      </c>
      <c r="P2454" s="75" t="e">
        <f>VLOOKUP(F2454,[1]!REGTEaflewerdatum,4,0)</f>
        <v>#N/A</v>
      </c>
      <c r="Q2454" s="91" t="e">
        <f t="shared" si="204"/>
        <v>#N/A</v>
      </c>
      <c r="T2454" s="94">
        <f t="shared" si="205"/>
        <v>41816</v>
      </c>
      <c r="U2454" s="80">
        <f t="shared" si="206"/>
        <v>30</v>
      </c>
      <c r="W2454" s="95">
        <f t="shared" si="207"/>
        <v>41819</v>
      </c>
    </row>
    <row r="2455" spans="1:23" x14ac:dyDescent="0.5">
      <c r="A2455" s="105" t="s">
        <v>613</v>
      </c>
      <c r="B2455" s="63">
        <v>41789</v>
      </c>
      <c r="C2455" s="60" t="s">
        <v>10</v>
      </c>
      <c r="D2455" s="61">
        <v>18827</v>
      </c>
      <c r="E2455" s="139">
        <v>14266</v>
      </c>
      <c r="F2455" s="61">
        <v>4036</v>
      </c>
      <c r="G2455" s="63">
        <v>41786</v>
      </c>
      <c r="H2455" s="63">
        <v>41786</v>
      </c>
      <c r="I2455" s="60" t="s">
        <v>1107</v>
      </c>
      <c r="J2455" s="62">
        <v>1799.65</v>
      </c>
      <c r="K2455" s="62">
        <v>251.95</v>
      </c>
      <c r="L2455" s="64">
        <v>2051.6</v>
      </c>
      <c r="M2455" s="82" t="str">
        <f t="shared" si="203"/>
        <v>DS</v>
      </c>
      <c r="N2455" s="82" t="s">
        <v>971</v>
      </c>
      <c r="P2455" s="75" t="e">
        <f>VLOOKUP(F2455,[1]!REGTEaflewerdatum,4,0)</f>
        <v>#N/A</v>
      </c>
      <c r="Q2455" s="91" t="e">
        <f t="shared" si="204"/>
        <v>#N/A</v>
      </c>
      <c r="T2455" s="94">
        <f t="shared" si="205"/>
        <v>41816</v>
      </c>
      <c r="U2455" s="80">
        <f t="shared" si="206"/>
        <v>30</v>
      </c>
      <c r="W2455" s="95">
        <f t="shared" si="207"/>
        <v>41819</v>
      </c>
    </row>
    <row r="2456" spans="1:23" x14ac:dyDescent="0.5">
      <c r="A2456" s="105" t="s">
        <v>614</v>
      </c>
      <c r="B2456" s="63">
        <v>41789</v>
      </c>
      <c r="C2456" s="60" t="s">
        <v>10</v>
      </c>
      <c r="D2456" s="61">
        <v>18826</v>
      </c>
      <c r="E2456" s="139">
        <v>14262</v>
      </c>
      <c r="F2456" s="61">
        <v>4036</v>
      </c>
      <c r="G2456" s="63">
        <v>41786</v>
      </c>
      <c r="H2456" s="63">
        <v>41786</v>
      </c>
      <c r="I2456" s="60" t="s">
        <v>1107</v>
      </c>
      <c r="J2456" s="62">
        <v>332.5</v>
      </c>
      <c r="K2456" s="62">
        <v>46.55</v>
      </c>
      <c r="L2456" s="64">
        <v>379.05</v>
      </c>
      <c r="M2456" s="82" t="str">
        <f t="shared" si="203"/>
        <v>DS</v>
      </c>
      <c r="N2456" s="82" t="s">
        <v>971</v>
      </c>
      <c r="P2456" s="75" t="e">
        <f>VLOOKUP(F2456,[1]!REGTEaflewerdatum,4,0)</f>
        <v>#N/A</v>
      </c>
      <c r="Q2456" s="91" t="e">
        <f t="shared" si="204"/>
        <v>#N/A</v>
      </c>
      <c r="T2456" s="94">
        <f t="shared" si="205"/>
        <v>41816</v>
      </c>
      <c r="U2456" s="80">
        <f t="shared" si="206"/>
        <v>30</v>
      </c>
      <c r="W2456" s="95">
        <f t="shared" si="207"/>
        <v>41819</v>
      </c>
    </row>
    <row r="2457" spans="1:23" x14ac:dyDescent="0.5">
      <c r="A2457" s="105" t="s">
        <v>616</v>
      </c>
      <c r="B2457" s="63">
        <v>41789</v>
      </c>
      <c r="C2457" s="60" t="s">
        <v>10</v>
      </c>
      <c r="D2457" s="61">
        <v>18828</v>
      </c>
      <c r="E2457" s="139">
        <v>14264</v>
      </c>
      <c r="F2457" s="61">
        <v>4036</v>
      </c>
      <c r="G2457" s="63">
        <v>41786</v>
      </c>
      <c r="H2457" s="63">
        <v>41786</v>
      </c>
      <c r="I2457" s="60" t="s">
        <v>1107</v>
      </c>
      <c r="J2457" s="62">
        <v>332.75</v>
      </c>
      <c r="K2457" s="62">
        <v>46.59</v>
      </c>
      <c r="L2457" s="64">
        <v>379.34</v>
      </c>
      <c r="M2457" s="82" t="str">
        <f t="shared" si="203"/>
        <v>DS</v>
      </c>
      <c r="N2457" s="82" t="s">
        <v>971</v>
      </c>
      <c r="P2457" s="75" t="e">
        <f>VLOOKUP(F2457,[1]!REGTEaflewerdatum,4,0)</f>
        <v>#N/A</v>
      </c>
      <c r="Q2457" s="91" t="e">
        <f t="shared" si="204"/>
        <v>#N/A</v>
      </c>
      <c r="T2457" s="94">
        <f t="shared" si="205"/>
        <v>41816</v>
      </c>
      <c r="U2457" s="80">
        <f t="shared" si="206"/>
        <v>30</v>
      </c>
      <c r="W2457" s="95">
        <f t="shared" si="207"/>
        <v>41819</v>
      </c>
    </row>
    <row r="2458" spans="1:23" x14ac:dyDescent="0.5">
      <c r="A2458" s="105" t="s">
        <v>618</v>
      </c>
      <c r="B2458" s="63">
        <v>41789</v>
      </c>
      <c r="C2458" s="60" t="s">
        <v>10</v>
      </c>
      <c r="D2458" s="61">
        <v>18763</v>
      </c>
      <c r="E2458" s="139">
        <v>14233</v>
      </c>
      <c r="F2458" s="61">
        <v>4039</v>
      </c>
      <c r="G2458" s="63">
        <v>41786</v>
      </c>
      <c r="H2458" s="63">
        <v>41786</v>
      </c>
      <c r="I2458" s="60" t="s">
        <v>1162</v>
      </c>
      <c r="J2458" s="62">
        <v>14853</v>
      </c>
      <c r="K2458" s="62">
        <v>2079.42</v>
      </c>
      <c r="L2458" s="64">
        <v>16932.419999999998</v>
      </c>
      <c r="M2458" s="82" t="str">
        <f t="shared" si="203"/>
        <v>DS</v>
      </c>
      <c r="N2458" s="82" t="s">
        <v>971</v>
      </c>
      <c r="P2458" s="75" t="e">
        <f>VLOOKUP(F2458,[1]!REGTEaflewerdatum,4,0)</f>
        <v>#N/A</v>
      </c>
      <c r="Q2458" s="91" t="e">
        <f t="shared" si="204"/>
        <v>#N/A</v>
      </c>
      <c r="T2458" s="94">
        <f t="shared" si="205"/>
        <v>41816</v>
      </c>
      <c r="U2458" s="80">
        <f t="shared" si="206"/>
        <v>30</v>
      </c>
      <c r="W2458" s="95">
        <f t="shared" si="207"/>
        <v>41819</v>
      </c>
    </row>
    <row r="2459" spans="1:23" x14ac:dyDescent="0.5">
      <c r="A2459" s="105">
        <v>11954570</v>
      </c>
      <c r="B2459" s="63">
        <v>41789</v>
      </c>
      <c r="C2459" s="60" t="s">
        <v>10</v>
      </c>
      <c r="D2459" s="61">
        <v>18761</v>
      </c>
      <c r="E2459" s="139">
        <v>14231</v>
      </c>
      <c r="F2459" s="61">
        <v>4033</v>
      </c>
      <c r="G2459" s="63">
        <v>41786</v>
      </c>
      <c r="H2459" s="63">
        <v>41785</v>
      </c>
      <c r="I2459" s="60" t="s">
        <v>1113</v>
      </c>
      <c r="J2459" s="62">
        <v>4335.38</v>
      </c>
      <c r="K2459" s="62">
        <v>282.19</v>
      </c>
      <c r="L2459" s="64">
        <v>4617.57</v>
      </c>
      <c r="M2459" s="82" t="str">
        <f t="shared" si="203"/>
        <v>DS</v>
      </c>
      <c r="N2459" s="82" t="s">
        <v>971</v>
      </c>
      <c r="P2459" s="75" t="e">
        <f>VLOOKUP(F2459,[1]!REGTEaflewerdatum,4,0)</f>
        <v>#N/A</v>
      </c>
      <c r="Q2459" s="91" t="e">
        <f t="shared" si="204"/>
        <v>#N/A</v>
      </c>
      <c r="T2459" s="94">
        <f t="shared" si="205"/>
        <v>41816</v>
      </c>
      <c r="U2459" s="80">
        <f t="shared" si="206"/>
        <v>30</v>
      </c>
      <c r="W2459" s="95">
        <f t="shared" si="207"/>
        <v>41819</v>
      </c>
    </row>
    <row r="2460" spans="1:23" x14ac:dyDescent="0.5">
      <c r="A2460" s="105">
        <v>1211266080</v>
      </c>
      <c r="B2460" s="63">
        <v>41796</v>
      </c>
      <c r="C2460" s="60" t="s">
        <v>10</v>
      </c>
      <c r="D2460" s="61">
        <v>18773</v>
      </c>
      <c r="E2460" s="139">
        <v>14247</v>
      </c>
      <c r="F2460" s="61">
        <v>4023</v>
      </c>
      <c r="G2460" s="63">
        <v>41786</v>
      </c>
      <c r="H2460" s="63">
        <v>41785</v>
      </c>
      <c r="I2460" s="60" t="s">
        <v>1105</v>
      </c>
      <c r="J2460" s="62">
        <v>54465.63</v>
      </c>
      <c r="K2460" s="62">
        <v>7625.19</v>
      </c>
      <c r="L2460" s="64">
        <v>62090.82</v>
      </c>
      <c r="M2460" s="82" t="str">
        <f t="shared" si="203"/>
        <v>DS</v>
      </c>
      <c r="N2460" s="82" t="s">
        <v>971</v>
      </c>
      <c r="P2460" s="75" t="e">
        <f>VLOOKUP(F2460,[1]!REGTEaflewerdatum,4,0)</f>
        <v>#N/A</v>
      </c>
      <c r="Q2460" s="91" t="e">
        <f t="shared" si="204"/>
        <v>#N/A</v>
      </c>
      <c r="T2460" s="94">
        <f t="shared" si="205"/>
        <v>41816</v>
      </c>
      <c r="U2460" s="80">
        <f t="shared" si="206"/>
        <v>30</v>
      </c>
      <c r="W2460" s="95">
        <f t="shared" si="207"/>
        <v>41826</v>
      </c>
    </row>
    <row r="2461" spans="1:23" x14ac:dyDescent="0.5">
      <c r="A2461" s="105" t="s">
        <v>1366</v>
      </c>
      <c r="B2461" s="63">
        <v>41796</v>
      </c>
      <c r="C2461" s="60" t="s">
        <v>15</v>
      </c>
      <c r="D2461" s="61">
        <v>18775</v>
      </c>
      <c r="E2461" s="139">
        <v>14284</v>
      </c>
      <c r="F2461" s="61">
        <v>811150</v>
      </c>
      <c r="G2461" s="63">
        <v>41786</v>
      </c>
      <c r="H2461" s="63">
        <v>41785</v>
      </c>
      <c r="I2461" s="60" t="s">
        <v>1105</v>
      </c>
      <c r="J2461" s="62">
        <v>-2019.08</v>
      </c>
      <c r="K2461" s="62">
        <v>-282.67</v>
      </c>
      <c r="L2461" s="64">
        <v>-2301.75</v>
      </c>
      <c r="M2461" s="82" t="str">
        <f t="shared" si="203"/>
        <v>DS</v>
      </c>
      <c r="P2461" s="75" t="e">
        <f>VLOOKUP(F2461,[1]!REGTEaflewerdatum,4,0)</f>
        <v>#N/A</v>
      </c>
      <c r="Q2461" s="91" t="e">
        <f t="shared" si="204"/>
        <v>#N/A</v>
      </c>
      <c r="T2461" s="94">
        <f t="shared" si="205"/>
        <v>41816</v>
      </c>
      <c r="U2461" s="80">
        <f t="shared" si="206"/>
        <v>30</v>
      </c>
      <c r="W2461" s="95">
        <f t="shared" si="207"/>
        <v>41826</v>
      </c>
    </row>
    <row r="2462" spans="1:23" hidden="1" x14ac:dyDescent="0.5">
      <c r="A2462" s="105">
        <v>154504</v>
      </c>
      <c r="B2462" s="63"/>
      <c r="C2462" s="60" t="s">
        <v>10</v>
      </c>
      <c r="D2462" s="61">
        <v>18771</v>
      </c>
      <c r="E2462" s="139">
        <v>14242</v>
      </c>
      <c r="F2462" s="61">
        <v>4031</v>
      </c>
      <c r="G2462" s="63">
        <v>41786</v>
      </c>
      <c r="H2462" s="63">
        <v>41785</v>
      </c>
      <c r="I2462" s="60" t="s">
        <v>1156</v>
      </c>
      <c r="J2462" s="62">
        <v>10275.61</v>
      </c>
      <c r="K2462" s="62">
        <v>1438.59</v>
      </c>
      <c r="L2462" s="64">
        <v>11714.2</v>
      </c>
      <c r="M2462" s="82" t="str">
        <f t="shared" si="203"/>
        <v>DI</v>
      </c>
      <c r="N2462" s="82" t="s">
        <v>971</v>
      </c>
      <c r="P2462" s="75" t="e">
        <f>VLOOKUP(F2462,[1]!REGTEaflewerdatum,4,0)</f>
        <v>#N/A</v>
      </c>
      <c r="Q2462" s="91" t="e">
        <f t="shared" si="204"/>
        <v>#N/A</v>
      </c>
      <c r="R2462" s="92" t="s">
        <v>327</v>
      </c>
      <c r="S2462" s="93">
        <v>41790</v>
      </c>
      <c r="T2462" s="94">
        <f t="shared" si="205"/>
        <v>41788</v>
      </c>
      <c r="U2462" s="80">
        <f t="shared" si="206"/>
        <v>2</v>
      </c>
      <c r="W2462" s="95">
        <f t="shared" si="207"/>
        <v>2</v>
      </c>
    </row>
    <row r="2463" spans="1:23" x14ac:dyDescent="0.5">
      <c r="A2463" s="105">
        <v>241676</v>
      </c>
      <c r="B2463" s="63">
        <v>41789</v>
      </c>
      <c r="C2463" s="60" t="s">
        <v>10</v>
      </c>
      <c r="D2463" s="61">
        <v>18760</v>
      </c>
      <c r="E2463" s="139">
        <v>14245</v>
      </c>
      <c r="F2463" s="61">
        <v>3975</v>
      </c>
      <c r="G2463" s="63">
        <v>41786</v>
      </c>
      <c r="H2463" s="63">
        <v>41786</v>
      </c>
      <c r="I2463" s="60" t="s">
        <v>1109</v>
      </c>
      <c r="J2463" s="62">
        <v>275.16000000000003</v>
      </c>
      <c r="K2463" s="62">
        <v>19.5</v>
      </c>
      <c r="L2463" s="64">
        <v>294.66000000000003</v>
      </c>
      <c r="M2463" s="82" t="str">
        <f t="shared" si="203"/>
        <v>DS</v>
      </c>
      <c r="N2463" s="82" t="s">
        <v>971</v>
      </c>
      <c r="P2463" s="75">
        <f>VLOOKUP(F2463,[1]!REGTEaflewerdatum,4,0)</f>
        <v>0</v>
      </c>
      <c r="Q2463" s="91">
        <f t="shared" si="204"/>
        <v>41786</v>
      </c>
      <c r="T2463" s="94">
        <f t="shared" si="205"/>
        <v>41816</v>
      </c>
      <c r="U2463" s="80">
        <f t="shared" si="206"/>
        <v>30</v>
      </c>
      <c r="W2463" s="95">
        <f t="shared" si="207"/>
        <v>41819</v>
      </c>
    </row>
    <row r="2464" spans="1:23" x14ac:dyDescent="0.5">
      <c r="A2464" s="105">
        <v>2526590</v>
      </c>
      <c r="B2464" s="63">
        <v>41803</v>
      </c>
      <c r="C2464" s="60" t="s">
        <v>10</v>
      </c>
      <c r="D2464" s="61">
        <v>18767</v>
      </c>
      <c r="E2464" s="139">
        <v>14238</v>
      </c>
      <c r="F2464" s="61">
        <v>4040</v>
      </c>
      <c r="G2464" s="63">
        <v>41786</v>
      </c>
      <c r="H2464" s="63">
        <v>41785</v>
      </c>
      <c r="I2464" s="60" t="s">
        <v>1112</v>
      </c>
      <c r="J2464" s="62">
        <v>1835.19</v>
      </c>
      <c r="K2464" s="62">
        <v>256.93</v>
      </c>
      <c r="L2464" s="64">
        <v>2092.12</v>
      </c>
      <c r="M2464" s="82" t="str">
        <f t="shared" si="203"/>
        <v>DS</v>
      </c>
      <c r="N2464" s="82" t="s">
        <v>971</v>
      </c>
      <c r="P2464" s="75" t="e">
        <f>VLOOKUP(F2464,[1]!REGTEaflewerdatum,4,0)</f>
        <v>#N/A</v>
      </c>
      <c r="Q2464" s="91" t="e">
        <f t="shared" si="204"/>
        <v>#N/A</v>
      </c>
      <c r="T2464" s="94">
        <f t="shared" si="205"/>
        <v>41816</v>
      </c>
      <c r="U2464" s="80">
        <f t="shared" si="206"/>
        <v>30</v>
      </c>
      <c r="W2464" s="95">
        <f t="shared" si="207"/>
        <v>41833</v>
      </c>
    </row>
    <row r="2465" spans="1:23" x14ac:dyDescent="0.5">
      <c r="A2465" s="105">
        <v>416942</v>
      </c>
      <c r="B2465" s="63">
        <v>41796</v>
      </c>
      <c r="C2465" s="60" t="s">
        <v>10</v>
      </c>
      <c r="D2465" s="61">
        <v>18768</v>
      </c>
      <c r="E2465" s="139">
        <v>14240</v>
      </c>
      <c r="F2465" s="61">
        <v>3976</v>
      </c>
      <c r="G2465" s="63">
        <v>41786</v>
      </c>
      <c r="H2465" s="63">
        <v>41785</v>
      </c>
      <c r="I2465" s="60" t="s">
        <v>1114</v>
      </c>
      <c r="J2465" s="62">
        <v>276.83999999999997</v>
      </c>
      <c r="K2465" s="62">
        <v>19.5</v>
      </c>
      <c r="L2465" s="64">
        <v>296.33999999999997</v>
      </c>
      <c r="M2465" s="82" t="str">
        <f t="shared" si="203"/>
        <v>DS</v>
      </c>
      <c r="N2465" s="82" t="s">
        <v>971</v>
      </c>
      <c r="P2465" s="75">
        <f>VLOOKUP(F2465,[1]!REGTEaflewerdatum,4,0)</f>
        <v>0</v>
      </c>
      <c r="Q2465" s="91">
        <f t="shared" si="204"/>
        <v>41786</v>
      </c>
      <c r="T2465" s="94">
        <f t="shared" si="205"/>
        <v>41816</v>
      </c>
      <c r="U2465" s="80">
        <f t="shared" si="206"/>
        <v>30</v>
      </c>
      <c r="W2465" s="95">
        <f t="shared" si="207"/>
        <v>41826</v>
      </c>
    </row>
    <row r="2466" spans="1:23" x14ac:dyDescent="0.5">
      <c r="A2466" s="105">
        <v>76536</v>
      </c>
      <c r="B2466" s="63">
        <v>41789</v>
      </c>
      <c r="C2466" s="60" t="s">
        <v>10</v>
      </c>
      <c r="D2466" s="61">
        <v>18769</v>
      </c>
      <c r="E2466" s="139"/>
      <c r="F2466" s="61">
        <v>3977</v>
      </c>
      <c r="G2466" s="63">
        <v>41786</v>
      </c>
      <c r="H2466" s="63">
        <v>41785</v>
      </c>
      <c r="I2466" s="60" t="s">
        <v>1116</v>
      </c>
      <c r="J2466" s="62">
        <v>364.8</v>
      </c>
      <c r="K2466" s="62">
        <v>12.77</v>
      </c>
      <c r="L2466" s="64">
        <v>377.57</v>
      </c>
      <c r="M2466" s="82" t="str">
        <f t="shared" si="203"/>
        <v>DS</v>
      </c>
      <c r="N2466" s="82" t="s">
        <v>971</v>
      </c>
      <c r="P2466" s="75">
        <f>VLOOKUP(F2466,[1]!REGTEaflewerdatum,4,0)</f>
        <v>0</v>
      </c>
      <c r="Q2466" s="91">
        <f t="shared" si="204"/>
        <v>41786</v>
      </c>
      <c r="T2466" s="94">
        <f t="shared" si="205"/>
        <v>41816</v>
      </c>
      <c r="U2466" s="80">
        <f t="shared" si="206"/>
        <v>30</v>
      </c>
      <c r="W2466" s="95">
        <f t="shared" si="207"/>
        <v>41819</v>
      </c>
    </row>
    <row r="2467" spans="1:23" x14ac:dyDescent="0.5">
      <c r="A2467" s="105">
        <v>76536</v>
      </c>
      <c r="B2467" s="63">
        <v>41789</v>
      </c>
      <c r="C2467" s="60" t="s">
        <v>15</v>
      </c>
      <c r="D2467" s="61">
        <v>18774</v>
      </c>
      <c r="E2467" s="139"/>
      <c r="F2467" s="61">
        <v>811149</v>
      </c>
      <c r="G2467" s="63">
        <v>41786</v>
      </c>
      <c r="H2467" s="63">
        <v>41785</v>
      </c>
      <c r="I2467" s="60" t="s">
        <v>1116</v>
      </c>
      <c r="J2467" s="62">
        <v>-83.6</v>
      </c>
      <c r="K2467" s="62">
        <v>0</v>
      </c>
      <c r="L2467" s="64">
        <v>-83.6</v>
      </c>
      <c r="M2467" s="82" t="str">
        <f t="shared" si="203"/>
        <v>DS</v>
      </c>
      <c r="P2467" s="75" t="e">
        <f>VLOOKUP(F2467,[1]!REGTEaflewerdatum,4,0)</f>
        <v>#N/A</v>
      </c>
      <c r="Q2467" s="91" t="e">
        <f t="shared" si="204"/>
        <v>#N/A</v>
      </c>
      <c r="T2467" s="94">
        <f t="shared" si="205"/>
        <v>41816</v>
      </c>
      <c r="U2467" s="80">
        <f t="shared" si="206"/>
        <v>30</v>
      </c>
      <c r="W2467" s="95">
        <f t="shared" si="207"/>
        <v>41819</v>
      </c>
    </row>
    <row r="2468" spans="1:23" hidden="1" x14ac:dyDescent="0.5">
      <c r="A2468" s="105" t="s">
        <v>624</v>
      </c>
      <c r="B2468" s="63"/>
      <c r="C2468" s="60" t="s">
        <v>10</v>
      </c>
      <c r="D2468" s="61">
        <v>18805</v>
      </c>
      <c r="E2468" s="139">
        <v>14259</v>
      </c>
      <c r="F2468" s="61">
        <v>4038</v>
      </c>
      <c r="G2468" s="63">
        <v>41786</v>
      </c>
      <c r="H2468" s="63">
        <v>41786</v>
      </c>
      <c r="I2468" s="60" t="s">
        <v>1123</v>
      </c>
      <c r="J2468" s="62">
        <v>640</v>
      </c>
      <c r="K2468" s="62">
        <v>0</v>
      </c>
      <c r="L2468" s="64">
        <v>640</v>
      </c>
      <c r="M2468" s="82" t="str">
        <f t="shared" si="203"/>
        <v>DI</v>
      </c>
      <c r="N2468" s="82" t="s">
        <v>971</v>
      </c>
      <c r="P2468" s="75" t="e">
        <f>VLOOKUP(F2468,[1]!REGTEaflewerdatum,4,0)</f>
        <v>#N/A</v>
      </c>
      <c r="Q2468" s="91" t="e">
        <f t="shared" si="204"/>
        <v>#N/A</v>
      </c>
      <c r="R2468" s="92" t="s">
        <v>329</v>
      </c>
      <c r="S2468" s="93">
        <f>G2468</f>
        <v>41786</v>
      </c>
      <c r="T2468" s="94">
        <f t="shared" si="205"/>
        <v>41787</v>
      </c>
      <c r="U2468" s="80">
        <f t="shared" si="206"/>
        <v>1</v>
      </c>
      <c r="W2468" s="95">
        <f t="shared" si="207"/>
        <v>1</v>
      </c>
    </row>
    <row r="2469" spans="1:23" hidden="1" x14ac:dyDescent="0.5">
      <c r="A2469" s="105" t="s">
        <v>628</v>
      </c>
      <c r="B2469" s="63"/>
      <c r="C2469" s="60" t="s">
        <v>10</v>
      </c>
      <c r="D2469" s="61">
        <v>18770</v>
      </c>
      <c r="E2469" s="139">
        <v>14235</v>
      </c>
      <c r="F2469" s="61">
        <v>4035</v>
      </c>
      <c r="G2469" s="63">
        <v>41786</v>
      </c>
      <c r="H2469" s="63">
        <v>41785</v>
      </c>
      <c r="I2469" s="60" t="s">
        <v>1118</v>
      </c>
      <c r="J2469" s="62">
        <v>4879.2</v>
      </c>
      <c r="K2469" s="62">
        <v>0</v>
      </c>
      <c r="L2469" s="64">
        <v>4879.2</v>
      </c>
      <c r="M2469" s="82" t="str">
        <f t="shared" si="203"/>
        <v>DI</v>
      </c>
      <c r="N2469" s="82" t="s">
        <v>971</v>
      </c>
      <c r="P2469" s="75" t="e">
        <f>VLOOKUP(F2469,[1]!REGTEaflewerdatum,4,0)</f>
        <v>#N/A</v>
      </c>
      <c r="Q2469" s="91" t="e">
        <f t="shared" si="204"/>
        <v>#N/A</v>
      </c>
      <c r="R2469" s="92" t="s">
        <v>327</v>
      </c>
      <c r="S2469" s="93">
        <v>41806</v>
      </c>
      <c r="T2469" s="94">
        <f t="shared" si="205"/>
        <v>41816</v>
      </c>
      <c r="U2469" s="80">
        <f t="shared" si="206"/>
        <v>30</v>
      </c>
      <c r="W2469" s="95">
        <f t="shared" si="207"/>
        <v>30</v>
      </c>
    </row>
    <row r="2470" spans="1:23" hidden="1" x14ac:dyDescent="0.5">
      <c r="A2470" s="105" t="s">
        <v>629</v>
      </c>
      <c r="B2470" s="63"/>
      <c r="C2470" s="60" t="s">
        <v>10</v>
      </c>
      <c r="D2470" s="61">
        <v>18765</v>
      </c>
      <c r="E2470" s="139">
        <v>14236</v>
      </c>
      <c r="F2470" s="61">
        <v>4042</v>
      </c>
      <c r="G2470" s="63">
        <v>41786</v>
      </c>
      <c r="H2470" s="63">
        <v>41785</v>
      </c>
      <c r="I2470" s="60" t="s">
        <v>1121</v>
      </c>
      <c r="J2470" s="62">
        <v>1199.5</v>
      </c>
      <c r="K2470" s="62">
        <v>0</v>
      </c>
      <c r="L2470" s="64">
        <v>1199.5</v>
      </c>
      <c r="M2470" s="82" t="str">
        <f t="shared" si="203"/>
        <v>DI</v>
      </c>
      <c r="N2470" s="82" t="s">
        <v>971</v>
      </c>
      <c r="P2470" s="75" t="e">
        <f>VLOOKUP(F2470,[1]!REGTEaflewerdatum,4,0)</f>
        <v>#N/A</v>
      </c>
      <c r="Q2470" s="91" t="e">
        <f t="shared" si="204"/>
        <v>#N/A</v>
      </c>
      <c r="R2470" s="92" t="s">
        <v>329</v>
      </c>
      <c r="S2470" s="93">
        <f>G2470</f>
        <v>41786</v>
      </c>
      <c r="T2470" s="94">
        <f t="shared" si="205"/>
        <v>41793</v>
      </c>
      <c r="U2470" s="80">
        <f t="shared" si="206"/>
        <v>7</v>
      </c>
      <c r="W2470" s="95">
        <f t="shared" si="207"/>
        <v>7</v>
      </c>
    </row>
    <row r="2471" spans="1:23" x14ac:dyDescent="0.5">
      <c r="A2471" s="105">
        <v>8170581920</v>
      </c>
      <c r="B2471" s="63">
        <v>41789</v>
      </c>
      <c r="C2471" s="60" t="s">
        <v>10</v>
      </c>
      <c r="D2471" s="61">
        <v>18762</v>
      </c>
      <c r="E2471" s="139"/>
      <c r="F2471" s="61">
        <v>4034</v>
      </c>
      <c r="G2471" s="63">
        <v>41786</v>
      </c>
      <c r="H2471" s="63">
        <v>41785</v>
      </c>
      <c r="I2471" s="60" t="s">
        <v>26</v>
      </c>
      <c r="J2471" s="62">
        <v>4794.1400000000003</v>
      </c>
      <c r="K2471" s="62">
        <v>445.86</v>
      </c>
      <c r="L2471" s="64">
        <v>5240</v>
      </c>
      <c r="M2471" s="82" t="str">
        <f t="shared" si="203"/>
        <v>DS</v>
      </c>
      <c r="N2471" s="82" t="s">
        <v>971</v>
      </c>
      <c r="P2471" s="75" t="e">
        <f>VLOOKUP(F2471,[1]!REGTEaflewerdatum,4,0)</f>
        <v>#N/A</v>
      </c>
      <c r="Q2471" s="91" t="e">
        <f t="shared" si="204"/>
        <v>#N/A</v>
      </c>
      <c r="T2471" s="94"/>
      <c r="W2471" s="95"/>
    </row>
    <row r="2472" spans="1:23" hidden="1" x14ac:dyDescent="0.5">
      <c r="A2472" s="105" t="s">
        <v>630</v>
      </c>
      <c r="B2472" s="63"/>
      <c r="C2472" s="60" t="s">
        <v>10</v>
      </c>
      <c r="D2472" s="61">
        <v>18766</v>
      </c>
      <c r="E2472" s="139">
        <v>14237</v>
      </c>
      <c r="F2472" s="61">
        <v>4041</v>
      </c>
      <c r="G2472" s="63">
        <v>41786</v>
      </c>
      <c r="H2472" s="63">
        <v>41785</v>
      </c>
      <c r="I2472" s="60" t="s">
        <v>1121</v>
      </c>
      <c r="J2472" s="62">
        <v>706.1</v>
      </c>
      <c r="K2472" s="62">
        <v>0</v>
      </c>
      <c r="L2472" s="64">
        <v>706.1</v>
      </c>
      <c r="M2472" s="82" t="str">
        <f t="shared" si="203"/>
        <v>DI</v>
      </c>
      <c r="N2472" s="82" t="s">
        <v>971</v>
      </c>
      <c r="P2472" s="75" t="e">
        <f>VLOOKUP(F2472,[1]!REGTEaflewerdatum,4,0)</f>
        <v>#N/A</v>
      </c>
      <c r="Q2472" s="91" t="e">
        <f t="shared" si="204"/>
        <v>#N/A</v>
      </c>
      <c r="R2472" s="92" t="s">
        <v>329</v>
      </c>
      <c r="S2472" s="93">
        <f>G2472</f>
        <v>41786</v>
      </c>
      <c r="T2472" s="94">
        <f>G2472+U2472</f>
        <v>41793</v>
      </c>
      <c r="U2472" s="80">
        <f>VLOOKUP(I2472,verskaffersterme,2,0)</f>
        <v>7</v>
      </c>
      <c r="W2472" s="95">
        <f>B2472+U2472</f>
        <v>7</v>
      </c>
    </row>
    <row r="2473" spans="1:23" hidden="1" x14ac:dyDescent="0.5">
      <c r="A2473" s="105" t="s">
        <v>633</v>
      </c>
      <c r="B2473" s="63"/>
      <c r="C2473" s="60" t="s">
        <v>10</v>
      </c>
      <c r="D2473" s="61">
        <v>18764</v>
      </c>
      <c r="E2473" s="139">
        <v>14249</v>
      </c>
      <c r="F2473" s="61">
        <v>4032</v>
      </c>
      <c r="G2473" s="63">
        <v>41786</v>
      </c>
      <c r="H2473" s="63">
        <v>41786</v>
      </c>
      <c r="I2473" s="60" t="s">
        <v>1123</v>
      </c>
      <c r="J2473" s="62">
        <v>5465</v>
      </c>
      <c r="K2473" s="62">
        <v>0</v>
      </c>
      <c r="L2473" s="64">
        <v>5465</v>
      </c>
      <c r="M2473" s="82" t="str">
        <f t="shared" si="203"/>
        <v>DI</v>
      </c>
      <c r="N2473" s="82" t="s">
        <v>971</v>
      </c>
      <c r="P2473" s="75" t="e">
        <f>VLOOKUP(F2473,[1]!REGTEaflewerdatum,4,0)</f>
        <v>#N/A</v>
      </c>
      <c r="Q2473" s="91" t="e">
        <f t="shared" si="204"/>
        <v>#N/A</v>
      </c>
      <c r="R2473" s="92" t="s">
        <v>329</v>
      </c>
      <c r="S2473" s="93">
        <f>G2473</f>
        <v>41786</v>
      </c>
      <c r="T2473" s="94">
        <f>G2473+U2473</f>
        <v>41787</v>
      </c>
      <c r="U2473" s="80">
        <f>VLOOKUP(I2473,verskaffersterme,2,0)</f>
        <v>1</v>
      </c>
      <c r="W2473" s="95">
        <f>B2473+U2473</f>
        <v>1</v>
      </c>
    </row>
    <row r="2474" spans="1:23" x14ac:dyDescent="0.5">
      <c r="A2474" s="142">
        <v>8170581920</v>
      </c>
      <c r="B2474" s="143"/>
      <c r="C2474" s="144" t="s">
        <v>15</v>
      </c>
      <c r="D2474" s="145">
        <v>18863</v>
      </c>
      <c r="E2474" s="146">
        <v>14404</v>
      </c>
      <c r="F2474" s="145">
        <v>4034</v>
      </c>
      <c r="G2474" s="147">
        <v>41786</v>
      </c>
      <c r="H2474" s="147">
        <v>41785</v>
      </c>
      <c r="I2474" s="144" t="s">
        <v>26</v>
      </c>
      <c r="J2474" s="148">
        <v>-264.77999999999997</v>
      </c>
      <c r="K2474" s="148">
        <v>-24.89</v>
      </c>
      <c r="L2474" s="149">
        <v>-289.67</v>
      </c>
      <c r="M2474" s="82" t="str">
        <f t="shared" si="203"/>
        <v>DS</v>
      </c>
      <c r="P2474" s="75" t="e">
        <f>VLOOKUP(F2474,[1]!REGTEaflewerdatum,4,0)</f>
        <v>#N/A</v>
      </c>
      <c r="Q2474" s="91" t="e">
        <f t="shared" si="204"/>
        <v>#N/A</v>
      </c>
      <c r="T2474" s="94">
        <f>G2474+U2474</f>
        <v>41816</v>
      </c>
      <c r="U2474" s="80">
        <f>VLOOKUP(I2474,verskaffersterme,2,0)</f>
        <v>30</v>
      </c>
      <c r="W2474" s="95">
        <f>B2474+U2474</f>
        <v>30</v>
      </c>
    </row>
    <row r="2475" spans="1:23" x14ac:dyDescent="0.5">
      <c r="A2475" s="105">
        <v>2526590</v>
      </c>
      <c r="B2475" s="63"/>
      <c r="C2475" s="60" t="s">
        <v>15</v>
      </c>
      <c r="D2475" s="61">
        <v>19224</v>
      </c>
      <c r="E2475" s="139"/>
      <c r="F2475" s="61">
        <v>811151</v>
      </c>
      <c r="G2475" s="151">
        <v>41786</v>
      </c>
      <c r="H2475" s="151">
        <v>41785</v>
      </c>
      <c r="I2475" s="60" t="s">
        <v>1112</v>
      </c>
      <c r="J2475" s="62">
        <v>-290.20999999999998</v>
      </c>
      <c r="K2475" s="62">
        <v>-40.630000000000003</v>
      </c>
      <c r="L2475" s="64">
        <v>-330.84</v>
      </c>
      <c r="M2475" s="82" t="str">
        <f t="shared" si="203"/>
        <v>DS</v>
      </c>
      <c r="P2475" s="75" t="e">
        <f>VLOOKUP(#REF!,[1]!REGTEaflewerdatum,4,0)</f>
        <v>#REF!</v>
      </c>
      <c r="Q2475" s="91" t="e">
        <f>IF(P2475=#REF!,"ok",#REF!)</f>
        <v>#REF!</v>
      </c>
      <c r="T2475" s="94" t="e">
        <f>#REF!+U2475</f>
        <v>#REF!</v>
      </c>
      <c r="U2475" s="80" t="e">
        <f>VLOOKUP(#REF!,verskaffersterme,2,0)</f>
        <v>#REF!</v>
      </c>
      <c r="W2475" s="95" t="e">
        <f>#REF!+U2475</f>
        <v>#REF!</v>
      </c>
    </row>
    <row r="2476" spans="1:23" x14ac:dyDescent="0.5">
      <c r="A2476" s="105">
        <v>2526590</v>
      </c>
      <c r="B2476" s="63"/>
      <c r="C2476" s="60" t="s">
        <v>15</v>
      </c>
      <c r="D2476" s="61">
        <v>19225</v>
      </c>
      <c r="E2476" s="139"/>
      <c r="F2476" s="61">
        <v>811152</v>
      </c>
      <c r="G2476" s="151">
        <v>41786</v>
      </c>
      <c r="H2476" s="151">
        <v>41785</v>
      </c>
      <c r="I2476" s="60" t="s">
        <v>1112</v>
      </c>
      <c r="J2476" s="62">
        <v>-316.60000000000002</v>
      </c>
      <c r="K2476" s="62">
        <v>-44.32</v>
      </c>
      <c r="L2476" s="64">
        <v>-360.92</v>
      </c>
      <c r="M2476" s="82" t="str">
        <f t="shared" si="203"/>
        <v>DS</v>
      </c>
      <c r="P2476" s="75" t="e">
        <f>VLOOKUP(#REF!,[1]!REGTEaflewerdatum,4,0)</f>
        <v>#REF!</v>
      </c>
      <c r="Q2476" s="91" t="e">
        <f>IF(P2476=#REF!,"ok",#REF!)</f>
        <v>#REF!</v>
      </c>
      <c r="T2476" s="94" t="e">
        <f>#REF!+U2476</f>
        <v>#REF!</v>
      </c>
      <c r="U2476" s="80" t="e">
        <f>VLOOKUP(#REF!,verskaffersterme,2,0)</f>
        <v>#REF!</v>
      </c>
      <c r="W2476" s="95" t="e">
        <f>#REF!+U2476</f>
        <v>#REF!</v>
      </c>
    </row>
    <row r="2477" spans="1:23" x14ac:dyDescent="0.5">
      <c r="A2477" s="105">
        <v>2526590</v>
      </c>
      <c r="B2477" s="63"/>
      <c r="C2477" s="60" t="s">
        <v>15</v>
      </c>
      <c r="D2477" s="61">
        <v>19226</v>
      </c>
      <c r="E2477" s="139"/>
      <c r="F2477" s="61">
        <v>811152</v>
      </c>
      <c r="G2477" s="151">
        <v>41786</v>
      </c>
      <c r="H2477" s="151">
        <v>41785</v>
      </c>
      <c r="I2477" s="60" t="s">
        <v>1112</v>
      </c>
      <c r="J2477" s="62">
        <v>-172.58</v>
      </c>
      <c r="K2477" s="62">
        <v>-24.16</v>
      </c>
      <c r="L2477" s="64">
        <v>-196.74</v>
      </c>
      <c r="M2477" s="82" t="str">
        <f t="shared" si="203"/>
        <v>DS</v>
      </c>
      <c r="P2477" s="75" t="e">
        <f>VLOOKUP(#REF!,[1]!REGTEaflewerdatum,4,0)</f>
        <v>#REF!</v>
      </c>
      <c r="Q2477" s="91" t="e">
        <f>IF(P2477=#REF!,"ok",#REF!)</f>
        <v>#REF!</v>
      </c>
      <c r="T2477" s="94" t="e">
        <f>#REF!+U2477</f>
        <v>#REF!</v>
      </c>
      <c r="U2477" s="80" t="e">
        <f>VLOOKUP(#REF!,verskaffersterme,2,0)</f>
        <v>#REF!</v>
      </c>
      <c r="W2477" s="95" t="e">
        <f>#REF!+U2477</f>
        <v>#REF!</v>
      </c>
    </row>
    <row r="2478" spans="1:23" x14ac:dyDescent="0.5">
      <c r="A2478" s="105" t="s">
        <v>610</v>
      </c>
      <c r="B2478" s="63">
        <v>41789</v>
      </c>
      <c r="C2478" s="60" t="s">
        <v>10</v>
      </c>
      <c r="D2478" s="61">
        <v>18823</v>
      </c>
      <c r="E2478" s="139">
        <v>14274</v>
      </c>
      <c r="F2478" s="61">
        <v>4036</v>
      </c>
      <c r="G2478" s="63">
        <v>41787</v>
      </c>
      <c r="H2478" s="63">
        <v>41786</v>
      </c>
      <c r="I2478" s="60" t="s">
        <v>1107</v>
      </c>
      <c r="J2478" s="62">
        <v>4293.2</v>
      </c>
      <c r="K2478" s="62">
        <v>601.04999999999995</v>
      </c>
      <c r="L2478" s="64">
        <v>4894.25</v>
      </c>
      <c r="M2478" s="82" t="str">
        <f t="shared" si="203"/>
        <v>DS</v>
      </c>
      <c r="N2478" s="82" t="s">
        <v>971</v>
      </c>
      <c r="P2478" s="75" t="e">
        <f>VLOOKUP(F2478,[1]!REGTEaflewerdatum,4,0)</f>
        <v>#N/A</v>
      </c>
      <c r="Q2478" s="91" t="e">
        <f t="shared" ref="Q2478:Q2509" si="208">IF(P2478=G2478,"ok",G2478)</f>
        <v>#N/A</v>
      </c>
      <c r="T2478" s="94">
        <f t="shared" ref="T2478:T2509" si="209">G2478+U2478</f>
        <v>41817</v>
      </c>
      <c r="U2478" s="80">
        <f t="shared" ref="U2478:U2509" si="210">VLOOKUP(I2478,verskaffersterme,2,0)</f>
        <v>30</v>
      </c>
      <c r="W2478" s="95">
        <f t="shared" ref="W2478:W2509" si="211">B2478+U2478</f>
        <v>41819</v>
      </c>
    </row>
    <row r="2479" spans="1:23" x14ac:dyDescent="0.5">
      <c r="A2479" s="105" t="s">
        <v>612</v>
      </c>
      <c r="B2479" s="63">
        <v>41789</v>
      </c>
      <c r="C2479" s="60" t="s">
        <v>10</v>
      </c>
      <c r="D2479" s="61">
        <v>18824</v>
      </c>
      <c r="E2479" s="139">
        <v>14271</v>
      </c>
      <c r="F2479" s="61">
        <v>4036</v>
      </c>
      <c r="G2479" s="63">
        <v>41787</v>
      </c>
      <c r="H2479" s="63">
        <v>41786</v>
      </c>
      <c r="I2479" s="60" t="s">
        <v>1107</v>
      </c>
      <c r="J2479" s="62">
        <v>4150</v>
      </c>
      <c r="K2479" s="62">
        <v>581</v>
      </c>
      <c r="L2479" s="64">
        <v>4731</v>
      </c>
      <c r="M2479" s="82" t="str">
        <f t="shared" si="203"/>
        <v>DS</v>
      </c>
      <c r="N2479" s="82" t="s">
        <v>971</v>
      </c>
      <c r="P2479" s="75" t="e">
        <f>VLOOKUP(F2479,[1]!REGTEaflewerdatum,4,0)</f>
        <v>#N/A</v>
      </c>
      <c r="Q2479" s="91" t="e">
        <f t="shared" si="208"/>
        <v>#N/A</v>
      </c>
      <c r="T2479" s="94">
        <f t="shared" si="209"/>
        <v>41817</v>
      </c>
      <c r="U2479" s="80">
        <f t="shared" si="210"/>
        <v>30</v>
      </c>
      <c r="W2479" s="95">
        <f t="shared" si="211"/>
        <v>41819</v>
      </c>
    </row>
    <row r="2480" spans="1:23" x14ac:dyDescent="0.5">
      <c r="A2480" s="105" t="s">
        <v>615</v>
      </c>
      <c r="B2480" s="63">
        <v>41789</v>
      </c>
      <c r="C2480" s="60" t="s">
        <v>10</v>
      </c>
      <c r="D2480" s="61">
        <v>18822</v>
      </c>
      <c r="E2480" s="139">
        <v>14276</v>
      </c>
      <c r="F2480" s="61">
        <v>4036</v>
      </c>
      <c r="G2480" s="63">
        <v>41787</v>
      </c>
      <c r="H2480" s="63">
        <v>41786</v>
      </c>
      <c r="I2480" s="60" t="s">
        <v>1107</v>
      </c>
      <c r="J2480" s="62">
        <v>4636.7</v>
      </c>
      <c r="K2480" s="62">
        <v>649.13</v>
      </c>
      <c r="L2480" s="64">
        <v>5285.83</v>
      </c>
      <c r="M2480" s="82" t="str">
        <f t="shared" si="203"/>
        <v>DS</v>
      </c>
      <c r="N2480" s="82" t="s">
        <v>971</v>
      </c>
      <c r="P2480" s="75" t="e">
        <f>VLOOKUP(F2480,[1]!REGTEaflewerdatum,4,0)</f>
        <v>#N/A</v>
      </c>
      <c r="Q2480" s="91" t="e">
        <f t="shared" si="208"/>
        <v>#N/A</v>
      </c>
      <c r="T2480" s="94">
        <f t="shared" si="209"/>
        <v>41817</v>
      </c>
      <c r="U2480" s="80">
        <f t="shared" si="210"/>
        <v>30</v>
      </c>
      <c r="W2480" s="95">
        <f t="shared" si="211"/>
        <v>41819</v>
      </c>
    </row>
    <row r="2481" spans="1:23" x14ac:dyDescent="0.5">
      <c r="A2481" s="105">
        <v>418479</v>
      </c>
      <c r="B2481" s="63">
        <v>41796</v>
      </c>
      <c r="C2481" s="60" t="s">
        <v>10</v>
      </c>
      <c r="D2481" s="61">
        <v>18782</v>
      </c>
      <c r="E2481" s="139">
        <v>14280</v>
      </c>
      <c r="F2481" s="61">
        <v>3976</v>
      </c>
      <c r="G2481" s="63">
        <v>41787</v>
      </c>
      <c r="H2481" s="63">
        <v>41787</v>
      </c>
      <c r="I2481" s="60" t="s">
        <v>1114</v>
      </c>
      <c r="J2481" s="62">
        <v>276.83999999999997</v>
      </c>
      <c r="K2481" s="62">
        <v>19.5</v>
      </c>
      <c r="L2481" s="64">
        <v>296.33999999999997</v>
      </c>
      <c r="M2481" s="82" t="str">
        <f t="shared" si="203"/>
        <v>DS</v>
      </c>
      <c r="N2481" s="82" t="s">
        <v>971</v>
      </c>
      <c r="P2481" s="75">
        <f>VLOOKUP(F2481,[1]!REGTEaflewerdatum,4,0)</f>
        <v>0</v>
      </c>
      <c r="Q2481" s="91">
        <f t="shared" si="208"/>
        <v>41787</v>
      </c>
      <c r="T2481" s="94">
        <f t="shared" si="209"/>
        <v>41817</v>
      </c>
      <c r="U2481" s="80">
        <f t="shared" si="210"/>
        <v>30</v>
      </c>
      <c r="W2481" s="95">
        <f t="shared" si="211"/>
        <v>41826</v>
      </c>
    </row>
    <row r="2482" spans="1:23" x14ac:dyDescent="0.5">
      <c r="A2482" s="105">
        <v>76727</v>
      </c>
      <c r="B2482" s="63">
        <v>41796</v>
      </c>
      <c r="C2482" s="60" t="s">
        <v>10</v>
      </c>
      <c r="D2482" s="61">
        <v>18783</v>
      </c>
      <c r="E2482" s="139"/>
      <c r="F2482" s="61">
        <v>3977</v>
      </c>
      <c r="G2482" s="63">
        <v>41787</v>
      </c>
      <c r="H2482" s="63">
        <v>41787</v>
      </c>
      <c r="I2482" s="60" t="s">
        <v>1116</v>
      </c>
      <c r="J2482" s="62">
        <v>499.08</v>
      </c>
      <c r="K2482" s="62">
        <v>20.14</v>
      </c>
      <c r="L2482" s="64">
        <v>519.22</v>
      </c>
      <c r="M2482" s="82" t="str">
        <f t="shared" si="203"/>
        <v>DS</v>
      </c>
      <c r="N2482" s="82" t="s">
        <v>971</v>
      </c>
      <c r="P2482" s="75">
        <f>VLOOKUP(F2482,[1]!REGTEaflewerdatum,4,0)</f>
        <v>0</v>
      </c>
      <c r="Q2482" s="91">
        <f t="shared" si="208"/>
        <v>41787</v>
      </c>
      <c r="T2482" s="94">
        <f t="shared" si="209"/>
        <v>41817</v>
      </c>
      <c r="U2482" s="80">
        <f t="shared" si="210"/>
        <v>30</v>
      </c>
      <c r="W2482" s="95">
        <f t="shared" si="211"/>
        <v>41826</v>
      </c>
    </row>
    <row r="2483" spans="1:23" x14ac:dyDescent="0.5">
      <c r="A2483" s="105">
        <v>91144875</v>
      </c>
      <c r="B2483" s="63">
        <v>41796</v>
      </c>
      <c r="C2483" s="60" t="s">
        <v>10</v>
      </c>
      <c r="D2483" s="61">
        <v>18814</v>
      </c>
      <c r="E2483" s="139">
        <v>14180</v>
      </c>
      <c r="F2483" s="61">
        <v>4021</v>
      </c>
      <c r="G2483" s="63">
        <v>41787</v>
      </c>
      <c r="H2483" s="63">
        <v>41787</v>
      </c>
      <c r="I2483" s="60" t="s">
        <v>1234</v>
      </c>
      <c r="J2483" s="62">
        <v>5549.28</v>
      </c>
      <c r="K2483" s="62">
        <v>776.9</v>
      </c>
      <c r="L2483" s="64">
        <v>6326.18</v>
      </c>
      <c r="M2483" s="82" t="str">
        <f t="shared" si="203"/>
        <v>DS</v>
      </c>
      <c r="N2483" s="82" t="s">
        <v>971</v>
      </c>
      <c r="P2483" s="75" t="e">
        <f>VLOOKUP(F2483,[1]!REGTEaflewerdatum,4,0)</f>
        <v>#N/A</v>
      </c>
      <c r="Q2483" s="91" t="e">
        <f t="shared" si="208"/>
        <v>#N/A</v>
      </c>
      <c r="T2483" s="94">
        <f t="shared" si="209"/>
        <v>41817</v>
      </c>
      <c r="U2483" s="80">
        <f t="shared" si="210"/>
        <v>30</v>
      </c>
      <c r="W2483" s="95">
        <f t="shared" si="211"/>
        <v>41826</v>
      </c>
    </row>
    <row r="2484" spans="1:23" x14ac:dyDescent="0.5">
      <c r="A2484" s="105" t="s">
        <v>615</v>
      </c>
      <c r="B2484" s="63"/>
      <c r="C2484" s="60" t="s">
        <v>15</v>
      </c>
      <c r="D2484" s="61">
        <v>19648</v>
      </c>
      <c r="E2484" s="61"/>
      <c r="F2484" s="61">
        <v>811153</v>
      </c>
      <c r="G2484" s="151">
        <v>41787</v>
      </c>
      <c r="H2484" s="151">
        <v>41786</v>
      </c>
      <c r="I2484" s="60" t="s">
        <v>1107</v>
      </c>
      <c r="J2484" s="62">
        <v>-332.8</v>
      </c>
      <c r="K2484" s="62">
        <v>-46.59</v>
      </c>
      <c r="L2484" s="64">
        <v>-379.39</v>
      </c>
      <c r="M2484" s="82" t="str">
        <f t="shared" si="203"/>
        <v>DS</v>
      </c>
      <c r="P2484" s="75" t="e">
        <f>VLOOKUP(F2484,[1]!REGTEaflewerdatum,4,0)</f>
        <v>#N/A</v>
      </c>
      <c r="Q2484" s="91" t="e">
        <f t="shared" si="208"/>
        <v>#N/A</v>
      </c>
      <c r="T2484" s="94">
        <f t="shared" si="209"/>
        <v>41817</v>
      </c>
      <c r="U2484" s="80">
        <f t="shared" si="210"/>
        <v>30</v>
      </c>
      <c r="W2484" s="95">
        <f t="shared" si="211"/>
        <v>30</v>
      </c>
    </row>
    <row r="2485" spans="1:23" x14ac:dyDescent="0.5">
      <c r="A2485" s="105" t="s">
        <v>617</v>
      </c>
      <c r="B2485" s="63">
        <v>41796</v>
      </c>
      <c r="C2485" s="60" t="s">
        <v>10</v>
      </c>
      <c r="D2485" s="61">
        <v>18816</v>
      </c>
      <c r="E2485" s="139">
        <v>14312</v>
      </c>
      <c r="F2485" s="61">
        <v>4029</v>
      </c>
      <c r="G2485" s="63">
        <v>41788</v>
      </c>
      <c r="H2485" s="63">
        <v>41788</v>
      </c>
      <c r="I2485" s="60" t="s">
        <v>1161</v>
      </c>
      <c r="J2485" s="62">
        <v>17264.71</v>
      </c>
      <c r="K2485" s="62">
        <v>1603.77</v>
      </c>
      <c r="L2485" s="64">
        <v>18868.48</v>
      </c>
      <c r="M2485" s="82" t="str">
        <f t="shared" si="203"/>
        <v>DS</v>
      </c>
      <c r="N2485" s="82" t="s">
        <v>971</v>
      </c>
      <c r="P2485" s="75" t="e">
        <f>VLOOKUP(F2485,[1]!REGTEaflewerdatum,4,0)</f>
        <v>#N/A</v>
      </c>
      <c r="Q2485" s="91" t="e">
        <f t="shared" si="208"/>
        <v>#N/A</v>
      </c>
      <c r="T2485" s="94">
        <f t="shared" si="209"/>
        <v>41818</v>
      </c>
      <c r="U2485" s="80">
        <f t="shared" si="210"/>
        <v>30</v>
      </c>
      <c r="W2485" s="95">
        <f t="shared" si="211"/>
        <v>41826</v>
      </c>
    </row>
    <row r="2486" spans="1:23" x14ac:dyDescent="0.5">
      <c r="A2486" s="105" t="s">
        <v>619</v>
      </c>
      <c r="B2486" s="63">
        <v>41831</v>
      </c>
      <c r="C2486" s="60" t="s">
        <v>10</v>
      </c>
      <c r="D2486" s="61">
        <v>18815</v>
      </c>
      <c r="E2486" s="139">
        <v>14308</v>
      </c>
      <c r="F2486" s="61">
        <v>4043</v>
      </c>
      <c r="G2486" s="63">
        <v>41788</v>
      </c>
      <c r="H2486" s="63">
        <v>41788</v>
      </c>
      <c r="I2486" s="60" t="s">
        <v>1176</v>
      </c>
      <c r="J2486" s="62">
        <v>4812.82</v>
      </c>
      <c r="K2486" s="62">
        <v>673.79</v>
      </c>
      <c r="L2486" s="64">
        <v>5486.61</v>
      </c>
      <c r="M2486" s="82" t="str">
        <f t="shared" si="203"/>
        <v>DS</v>
      </c>
      <c r="N2486" s="82" t="s">
        <v>971</v>
      </c>
      <c r="P2486" s="75" t="e">
        <f>VLOOKUP(F2486,[1]!REGTEaflewerdatum,4,0)</f>
        <v>#N/A</v>
      </c>
      <c r="Q2486" s="91" t="e">
        <f t="shared" si="208"/>
        <v>#N/A</v>
      </c>
      <c r="T2486" s="94">
        <f t="shared" si="209"/>
        <v>41818</v>
      </c>
      <c r="U2486" s="80">
        <f t="shared" si="210"/>
        <v>30</v>
      </c>
      <c r="W2486" s="95">
        <f t="shared" si="211"/>
        <v>41861</v>
      </c>
    </row>
    <row r="2487" spans="1:23" x14ac:dyDescent="0.5">
      <c r="A2487" s="105">
        <v>272959</v>
      </c>
      <c r="B2487" s="63">
        <v>41789</v>
      </c>
      <c r="C2487" s="60" t="s">
        <v>10</v>
      </c>
      <c r="D2487" s="61">
        <v>18799</v>
      </c>
      <c r="E2487" s="139">
        <v>14306</v>
      </c>
      <c r="F2487" s="61">
        <v>3975</v>
      </c>
      <c r="G2487" s="63">
        <v>41788</v>
      </c>
      <c r="H2487" s="63">
        <v>41788</v>
      </c>
      <c r="I2487" s="60" t="s">
        <v>1109</v>
      </c>
      <c r="J2487" s="62">
        <v>275.16000000000003</v>
      </c>
      <c r="K2487" s="62">
        <v>19.5</v>
      </c>
      <c r="L2487" s="64">
        <v>294.66000000000003</v>
      </c>
      <c r="M2487" s="82" t="str">
        <f t="shared" si="203"/>
        <v>DS</v>
      </c>
      <c r="N2487" s="82" t="s">
        <v>971</v>
      </c>
      <c r="P2487" s="75">
        <f>VLOOKUP(F2487,[1]!REGTEaflewerdatum,4,0)</f>
        <v>0</v>
      </c>
      <c r="Q2487" s="91">
        <f t="shared" si="208"/>
        <v>41788</v>
      </c>
      <c r="T2487" s="94">
        <f t="shared" si="209"/>
        <v>41818</v>
      </c>
      <c r="U2487" s="80">
        <f t="shared" si="210"/>
        <v>30</v>
      </c>
      <c r="W2487" s="95">
        <f t="shared" si="211"/>
        <v>41819</v>
      </c>
    </row>
    <row r="2488" spans="1:23" x14ac:dyDescent="0.5">
      <c r="A2488" s="105">
        <v>305507</v>
      </c>
      <c r="B2488" s="63">
        <v>41796</v>
      </c>
      <c r="C2488" s="60" t="s">
        <v>10</v>
      </c>
      <c r="D2488" s="61">
        <v>18817</v>
      </c>
      <c r="E2488" s="139">
        <v>14251</v>
      </c>
      <c r="F2488" s="61">
        <v>4045</v>
      </c>
      <c r="G2488" s="63">
        <v>41788</v>
      </c>
      <c r="H2488" s="63">
        <v>41786</v>
      </c>
      <c r="I2488" s="60" t="s">
        <v>1194</v>
      </c>
      <c r="J2488" s="62">
        <v>2198.9</v>
      </c>
      <c r="K2488" s="62">
        <v>0</v>
      </c>
      <c r="L2488" s="64">
        <v>2198.9</v>
      </c>
      <c r="M2488" s="82" t="str">
        <f t="shared" si="203"/>
        <v>DS</v>
      </c>
      <c r="N2488" s="82" t="s">
        <v>971</v>
      </c>
      <c r="P2488" s="75" t="e">
        <f>VLOOKUP(F2488,[1]!REGTEaflewerdatum,4,0)</f>
        <v>#N/A</v>
      </c>
      <c r="Q2488" s="91" t="e">
        <f t="shared" si="208"/>
        <v>#N/A</v>
      </c>
      <c r="T2488" s="94">
        <f t="shared" si="209"/>
        <v>41818</v>
      </c>
      <c r="U2488" s="80">
        <f t="shared" si="210"/>
        <v>30</v>
      </c>
      <c r="W2488" s="95">
        <f t="shared" si="211"/>
        <v>41826</v>
      </c>
    </row>
    <row r="2489" spans="1:23" x14ac:dyDescent="0.5">
      <c r="A2489" s="105">
        <v>419996</v>
      </c>
      <c r="B2489" s="63">
        <v>41796</v>
      </c>
      <c r="C2489" s="60" t="s">
        <v>10</v>
      </c>
      <c r="D2489" s="61">
        <v>18809</v>
      </c>
      <c r="E2489" s="139">
        <v>14304</v>
      </c>
      <c r="F2489" s="61">
        <v>3976</v>
      </c>
      <c r="G2489" s="63">
        <v>41788</v>
      </c>
      <c r="H2489" s="63">
        <v>41788</v>
      </c>
      <c r="I2489" s="60" t="s">
        <v>1114</v>
      </c>
      <c r="J2489" s="62">
        <v>276.83999999999997</v>
      </c>
      <c r="K2489" s="62">
        <v>19.5</v>
      </c>
      <c r="L2489" s="64">
        <v>296.33999999999997</v>
      </c>
      <c r="M2489" s="82" t="str">
        <f t="shared" si="203"/>
        <v>DS</v>
      </c>
      <c r="N2489" s="82" t="s">
        <v>971</v>
      </c>
      <c r="P2489" s="75">
        <f>VLOOKUP(F2489,[1]!REGTEaflewerdatum,4,0)</f>
        <v>0</v>
      </c>
      <c r="Q2489" s="91">
        <f t="shared" si="208"/>
        <v>41788</v>
      </c>
      <c r="T2489" s="94">
        <f t="shared" si="209"/>
        <v>41818</v>
      </c>
      <c r="U2489" s="80">
        <f t="shared" si="210"/>
        <v>30</v>
      </c>
      <c r="W2489" s="95">
        <f t="shared" si="211"/>
        <v>41826</v>
      </c>
    </row>
    <row r="2490" spans="1:23" hidden="1" x14ac:dyDescent="0.5">
      <c r="A2490" s="105">
        <v>838997</v>
      </c>
      <c r="B2490" s="63">
        <v>41789</v>
      </c>
      <c r="C2490" s="60" t="s">
        <v>10</v>
      </c>
      <c r="D2490" s="61">
        <v>18831</v>
      </c>
      <c r="E2490" s="139">
        <v>14346</v>
      </c>
      <c r="F2490" s="61">
        <v>3842</v>
      </c>
      <c r="G2490" s="63">
        <v>41788</v>
      </c>
      <c r="H2490" s="63">
        <v>41788</v>
      </c>
      <c r="I2490" s="60" t="s">
        <v>1075</v>
      </c>
      <c r="J2490" s="62">
        <v>703.62</v>
      </c>
      <c r="K2490" s="62">
        <v>98.51</v>
      </c>
      <c r="L2490" s="64">
        <v>802.13</v>
      </c>
      <c r="M2490" s="82" t="str">
        <f t="shared" si="203"/>
        <v>DC</v>
      </c>
      <c r="N2490" s="82" t="s">
        <v>971</v>
      </c>
      <c r="P2490" s="75">
        <f>VLOOKUP(F2490,[1]!REGTEaflewerdatum,4,0)</f>
        <v>0</v>
      </c>
      <c r="Q2490" s="91">
        <f t="shared" si="208"/>
        <v>41788</v>
      </c>
      <c r="T2490" s="94">
        <f t="shared" si="209"/>
        <v>41807</v>
      </c>
      <c r="U2490" s="80">
        <f t="shared" si="210"/>
        <v>19</v>
      </c>
      <c r="W2490" s="95">
        <f t="shared" si="211"/>
        <v>41808</v>
      </c>
    </row>
    <row r="2491" spans="1:23" hidden="1" x14ac:dyDescent="0.5">
      <c r="A2491" s="105">
        <v>839000</v>
      </c>
      <c r="B2491" s="63">
        <v>41789</v>
      </c>
      <c r="C2491" s="60" t="s">
        <v>10</v>
      </c>
      <c r="D2491" s="61">
        <v>18834</v>
      </c>
      <c r="E2491" s="139">
        <v>14234</v>
      </c>
      <c r="F2491" s="61">
        <v>4052</v>
      </c>
      <c r="G2491" s="63">
        <v>41788</v>
      </c>
      <c r="H2491" s="63">
        <v>41789</v>
      </c>
      <c r="I2491" s="60" t="s">
        <v>1075</v>
      </c>
      <c r="J2491" s="62">
        <v>111339.66</v>
      </c>
      <c r="K2491" s="62">
        <v>13837.24</v>
      </c>
      <c r="L2491" s="64">
        <v>125176.9</v>
      </c>
      <c r="M2491" s="82" t="str">
        <f t="shared" si="203"/>
        <v>DC</v>
      </c>
      <c r="N2491" s="82" t="s">
        <v>971</v>
      </c>
      <c r="P2491" s="75" t="e">
        <f>VLOOKUP(F2491,[1]!REGTEaflewerdatum,4,0)</f>
        <v>#N/A</v>
      </c>
      <c r="Q2491" s="91" t="e">
        <f t="shared" si="208"/>
        <v>#N/A</v>
      </c>
      <c r="T2491" s="94">
        <f t="shared" si="209"/>
        <v>41807</v>
      </c>
      <c r="U2491" s="80">
        <f t="shared" si="210"/>
        <v>19</v>
      </c>
      <c r="W2491" s="95">
        <f t="shared" si="211"/>
        <v>41808</v>
      </c>
    </row>
    <row r="2492" spans="1:23" hidden="1" x14ac:dyDescent="0.5">
      <c r="A2492" s="105">
        <v>839000</v>
      </c>
      <c r="B2492" s="63"/>
      <c r="C2492" s="60" t="s">
        <v>15</v>
      </c>
      <c r="D2492" s="61">
        <v>18845</v>
      </c>
      <c r="E2492" s="139">
        <v>14355</v>
      </c>
      <c r="F2492" s="61">
        <v>4052</v>
      </c>
      <c r="G2492" s="63">
        <v>41788</v>
      </c>
      <c r="H2492" s="63">
        <v>41789</v>
      </c>
      <c r="I2492" s="60" t="s">
        <v>1075</v>
      </c>
      <c r="J2492" s="62">
        <v>-24.81</v>
      </c>
      <c r="K2492" s="62">
        <v>-3.47</v>
      </c>
      <c r="L2492" s="64">
        <v>-28.28</v>
      </c>
      <c r="M2492" s="82" t="str">
        <f t="shared" si="203"/>
        <v>DC</v>
      </c>
      <c r="P2492" s="75" t="e">
        <f>VLOOKUP(F2492,[1]!REGTEaflewerdatum,4,0)</f>
        <v>#N/A</v>
      </c>
      <c r="Q2492" s="91" t="e">
        <f t="shared" si="208"/>
        <v>#N/A</v>
      </c>
      <c r="T2492" s="94">
        <f t="shared" si="209"/>
        <v>41807</v>
      </c>
      <c r="U2492" s="80">
        <f t="shared" si="210"/>
        <v>19</v>
      </c>
      <c r="W2492" s="95">
        <f t="shared" si="211"/>
        <v>19</v>
      </c>
    </row>
    <row r="2493" spans="1:23" hidden="1" x14ac:dyDescent="0.5">
      <c r="A2493" s="105" t="s">
        <v>625</v>
      </c>
      <c r="B2493" s="63"/>
      <c r="C2493" s="60" t="s">
        <v>10</v>
      </c>
      <c r="D2493" s="61">
        <v>18818</v>
      </c>
      <c r="E2493" s="139">
        <v>14303</v>
      </c>
      <c r="F2493" s="61">
        <v>4054</v>
      </c>
      <c r="G2493" s="63">
        <v>41788</v>
      </c>
      <c r="H2493" s="63">
        <v>41788</v>
      </c>
      <c r="I2493" s="60" t="s">
        <v>1118</v>
      </c>
      <c r="J2493" s="62">
        <v>6289.2</v>
      </c>
      <c r="K2493" s="62">
        <v>0</v>
      </c>
      <c r="L2493" s="64">
        <v>6289.2</v>
      </c>
      <c r="M2493" s="82" t="str">
        <f t="shared" si="203"/>
        <v>DI</v>
      </c>
      <c r="N2493" s="82" t="s">
        <v>971</v>
      </c>
      <c r="P2493" s="75" t="e">
        <f>VLOOKUP(F2493,[1]!REGTEaflewerdatum,4,0)</f>
        <v>#N/A</v>
      </c>
      <c r="Q2493" s="91" t="e">
        <f t="shared" si="208"/>
        <v>#N/A</v>
      </c>
      <c r="R2493" s="92" t="s">
        <v>327</v>
      </c>
      <c r="S2493" s="93">
        <v>41806</v>
      </c>
      <c r="T2493" s="94">
        <f t="shared" si="209"/>
        <v>41818</v>
      </c>
      <c r="U2493" s="80">
        <f t="shared" si="210"/>
        <v>30</v>
      </c>
      <c r="W2493" s="95">
        <f t="shared" si="211"/>
        <v>30</v>
      </c>
    </row>
    <row r="2494" spans="1:23" hidden="1" x14ac:dyDescent="0.5">
      <c r="A2494" s="105" t="s">
        <v>631</v>
      </c>
      <c r="B2494" s="63"/>
      <c r="C2494" s="60" t="s">
        <v>10</v>
      </c>
      <c r="D2494" s="61">
        <v>18811</v>
      </c>
      <c r="E2494" s="139">
        <v>14302</v>
      </c>
      <c r="F2494" s="61">
        <v>4065</v>
      </c>
      <c r="G2494" s="63">
        <v>41788</v>
      </c>
      <c r="H2494" s="63">
        <v>41788</v>
      </c>
      <c r="I2494" s="60" t="s">
        <v>1121</v>
      </c>
      <c r="J2494" s="62">
        <v>738.6</v>
      </c>
      <c r="K2494" s="62">
        <v>0</v>
      </c>
      <c r="L2494" s="64">
        <v>738.6</v>
      </c>
      <c r="M2494" s="82" t="str">
        <f t="shared" si="203"/>
        <v>DI</v>
      </c>
      <c r="N2494" s="82" t="s">
        <v>971</v>
      </c>
      <c r="P2494" s="75" t="e">
        <f>VLOOKUP(F2494,[1]!REGTEaflewerdatum,4,0)</f>
        <v>#N/A</v>
      </c>
      <c r="Q2494" s="91" t="e">
        <f t="shared" si="208"/>
        <v>#N/A</v>
      </c>
      <c r="R2494" s="92" t="s">
        <v>329</v>
      </c>
      <c r="S2494" s="93">
        <f>G2494</f>
        <v>41788</v>
      </c>
      <c r="T2494" s="94">
        <f t="shared" si="209"/>
        <v>41795</v>
      </c>
      <c r="U2494" s="80">
        <f t="shared" si="210"/>
        <v>7</v>
      </c>
      <c r="W2494" s="95">
        <f t="shared" si="211"/>
        <v>7</v>
      </c>
    </row>
    <row r="2495" spans="1:23" hidden="1" x14ac:dyDescent="0.5">
      <c r="A2495" s="105" t="s">
        <v>632</v>
      </c>
      <c r="B2495" s="63"/>
      <c r="C2495" s="60" t="s">
        <v>10</v>
      </c>
      <c r="D2495" s="61">
        <v>18844</v>
      </c>
      <c r="E2495" s="139">
        <v>14309</v>
      </c>
      <c r="F2495" s="61">
        <v>4056</v>
      </c>
      <c r="G2495" s="63">
        <v>41788</v>
      </c>
      <c r="H2495" s="63">
        <v>41787</v>
      </c>
      <c r="I2495" s="60" t="s">
        <v>1160</v>
      </c>
      <c r="J2495" s="62">
        <v>3819</v>
      </c>
      <c r="K2495" s="62">
        <v>0</v>
      </c>
      <c r="L2495" s="64">
        <v>3819</v>
      </c>
      <c r="M2495" s="82" t="str">
        <f t="shared" si="203"/>
        <v>DI</v>
      </c>
      <c r="N2495" s="82" t="s">
        <v>971</v>
      </c>
      <c r="P2495" s="75" t="e">
        <f>VLOOKUP(F2495,[1]!REGTEaflewerdatum,4,0)</f>
        <v>#N/A</v>
      </c>
      <c r="Q2495" s="91" t="e">
        <f t="shared" si="208"/>
        <v>#N/A</v>
      </c>
      <c r="R2495" s="92" t="s">
        <v>327</v>
      </c>
      <c r="S2495" s="93">
        <f>G2495+7</f>
        <v>41795</v>
      </c>
      <c r="T2495" s="94">
        <f t="shared" si="209"/>
        <v>41789</v>
      </c>
      <c r="U2495" s="80">
        <f t="shared" si="210"/>
        <v>1</v>
      </c>
      <c r="W2495" s="95">
        <f t="shared" si="211"/>
        <v>1</v>
      </c>
    </row>
    <row r="2496" spans="1:23" x14ac:dyDescent="0.5">
      <c r="A2496" s="142" t="s">
        <v>668</v>
      </c>
      <c r="B2496" s="150"/>
      <c r="C2496" s="144" t="s">
        <v>10</v>
      </c>
      <c r="D2496" s="145">
        <v>18950</v>
      </c>
      <c r="E2496" s="146">
        <v>14252</v>
      </c>
      <c r="F2496" s="145">
        <v>4044</v>
      </c>
      <c r="G2496" s="147">
        <v>41788</v>
      </c>
      <c r="H2496" s="147">
        <v>41787</v>
      </c>
      <c r="I2496" s="144" t="s">
        <v>76</v>
      </c>
      <c r="J2496" s="148">
        <v>7949.97</v>
      </c>
      <c r="K2496" s="148">
        <v>1113</v>
      </c>
      <c r="L2496" s="149">
        <v>9062.9699999999993</v>
      </c>
      <c r="M2496" s="82" t="str">
        <f t="shared" si="203"/>
        <v>DS</v>
      </c>
      <c r="N2496" s="82" t="s">
        <v>971</v>
      </c>
      <c r="P2496" s="75" t="e">
        <f>VLOOKUP(F2496,[1]!REGTEaflewerdatum,4,0)</f>
        <v>#N/A</v>
      </c>
      <c r="Q2496" s="91" t="e">
        <f t="shared" si="208"/>
        <v>#N/A</v>
      </c>
      <c r="T2496" s="94">
        <f t="shared" si="209"/>
        <v>41818</v>
      </c>
      <c r="U2496" s="80">
        <f t="shared" si="210"/>
        <v>30</v>
      </c>
      <c r="W2496" s="95">
        <f t="shared" si="211"/>
        <v>30</v>
      </c>
    </row>
    <row r="2497" spans="1:23" x14ac:dyDescent="0.5">
      <c r="A2497" s="105">
        <v>512252</v>
      </c>
      <c r="B2497" s="63" t="s">
        <v>936</v>
      </c>
      <c r="C2497" s="60" t="s">
        <v>10</v>
      </c>
      <c r="D2497" s="61">
        <v>18836</v>
      </c>
      <c r="E2497" s="139">
        <v>14330</v>
      </c>
      <c r="F2497" s="61">
        <v>4059</v>
      </c>
      <c r="G2497" s="63">
        <v>41789</v>
      </c>
      <c r="H2497" s="63">
        <v>41789</v>
      </c>
      <c r="I2497" s="60" t="s">
        <v>22</v>
      </c>
      <c r="J2497" s="62">
        <v>13441</v>
      </c>
      <c r="K2497" s="62">
        <v>1881.74</v>
      </c>
      <c r="L2497" s="64">
        <v>15322.74</v>
      </c>
      <c r="M2497" s="82" t="str">
        <f t="shared" si="203"/>
        <v>DS</v>
      </c>
      <c r="N2497" s="82" t="s">
        <v>971</v>
      </c>
      <c r="P2497" s="75" t="e">
        <f>VLOOKUP(F2497,[1]!REGTEaflewerdatum,4,0)</f>
        <v>#N/A</v>
      </c>
      <c r="Q2497" s="91" t="e">
        <f t="shared" si="208"/>
        <v>#N/A</v>
      </c>
      <c r="T2497" s="94">
        <f t="shared" si="209"/>
        <v>41819</v>
      </c>
      <c r="U2497" s="80">
        <f t="shared" si="210"/>
        <v>30</v>
      </c>
      <c r="W2497" s="95" t="e">
        <f t="shared" si="211"/>
        <v>#VALUE!</v>
      </c>
    </row>
    <row r="2498" spans="1:23" x14ac:dyDescent="0.5">
      <c r="A2498" s="105">
        <v>512255</v>
      </c>
      <c r="B2498" s="63" t="s">
        <v>936</v>
      </c>
      <c r="C2498" s="60" t="s">
        <v>10</v>
      </c>
      <c r="D2498" s="61">
        <v>18841</v>
      </c>
      <c r="E2498" s="139">
        <v>14324</v>
      </c>
      <c r="F2498" s="61">
        <v>4059</v>
      </c>
      <c r="G2498" s="63">
        <v>41789</v>
      </c>
      <c r="H2498" s="63">
        <v>41789</v>
      </c>
      <c r="I2498" s="60" t="s">
        <v>22</v>
      </c>
      <c r="J2498" s="62">
        <v>696</v>
      </c>
      <c r="K2498" s="62">
        <v>97.44</v>
      </c>
      <c r="L2498" s="64">
        <v>793.44</v>
      </c>
      <c r="M2498" s="82" t="str">
        <f t="shared" ref="M2498:M2561" si="212">VLOOKUP(I2498,KODE,3,0)</f>
        <v>DS</v>
      </c>
      <c r="N2498" s="82" t="s">
        <v>971</v>
      </c>
      <c r="P2498" s="75" t="e">
        <f>VLOOKUP(F2498,[1]!REGTEaflewerdatum,4,0)</f>
        <v>#N/A</v>
      </c>
      <c r="Q2498" s="91" t="e">
        <f t="shared" si="208"/>
        <v>#N/A</v>
      </c>
      <c r="T2498" s="94">
        <f t="shared" si="209"/>
        <v>41819</v>
      </c>
      <c r="U2498" s="80">
        <f t="shared" si="210"/>
        <v>30</v>
      </c>
      <c r="W2498" s="95" t="e">
        <f t="shared" si="211"/>
        <v>#VALUE!</v>
      </c>
    </row>
    <row r="2499" spans="1:23" x14ac:dyDescent="0.5">
      <c r="A2499" s="105">
        <v>512258</v>
      </c>
      <c r="B2499" s="63" t="s">
        <v>936</v>
      </c>
      <c r="C2499" s="60" t="s">
        <v>10</v>
      </c>
      <c r="D2499" s="61">
        <v>18843</v>
      </c>
      <c r="E2499" s="139">
        <v>14328</v>
      </c>
      <c r="F2499" s="61">
        <v>4059</v>
      </c>
      <c r="G2499" s="63">
        <v>41789</v>
      </c>
      <c r="H2499" s="63">
        <v>41789</v>
      </c>
      <c r="I2499" s="60" t="s">
        <v>22</v>
      </c>
      <c r="J2499" s="62">
        <v>214.15</v>
      </c>
      <c r="K2499" s="62">
        <v>29.98</v>
      </c>
      <c r="L2499" s="64">
        <v>244.13</v>
      </c>
      <c r="M2499" s="82" t="str">
        <f t="shared" si="212"/>
        <v>DS</v>
      </c>
      <c r="N2499" s="82" t="s">
        <v>971</v>
      </c>
      <c r="P2499" s="75" t="e">
        <f>VLOOKUP(F2499,[1]!REGTEaflewerdatum,4,0)</f>
        <v>#N/A</v>
      </c>
      <c r="Q2499" s="91" t="e">
        <f t="shared" si="208"/>
        <v>#N/A</v>
      </c>
      <c r="T2499" s="94">
        <f t="shared" si="209"/>
        <v>41819</v>
      </c>
      <c r="U2499" s="80">
        <f t="shared" si="210"/>
        <v>30</v>
      </c>
      <c r="W2499" s="95" t="e">
        <f t="shared" si="211"/>
        <v>#VALUE!</v>
      </c>
    </row>
    <row r="2500" spans="1:23" x14ac:dyDescent="0.5">
      <c r="A2500" s="105">
        <v>512259</v>
      </c>
      <c r="B2500" s="63" t="s">
        <v>936</v>
      </c>
      <c r="C2500" s="60" t="s">
        <v>10</v>
      </c>
      <c r="D2500" s="61">
        <v>18842</v>
      </c>
      <c r="E2500" s="139">
        <v>14326</v>
      </c>
      <c r="F2500" s="61">
        <v>4059</v>
      </c>
      <c r="G2500" s="63">
        <v>41789</v>
      </c>
      <c r="H2500" s="63">
        <v>41789</v>
      </c>
      <c r="I2500" s="60" t="s">
        <v>22</v>
      </c>
      <c r="J2500" s="62">
        <v>286</v>
      </c>
      <c r="K2500" s="62">
        <v>40.04</v>
      </c>
      <c r="L2500" s="64">
        <v>326.04000000000002</v>
      </c>
      <c r="M2500" s="82" t="str">
        <f t="shared" si="212"/>
        <v>DS</v>
      </c>
      <c r="N2500" s="82" t="s">
        <v>971</v>
      </c>
      <c r="P2500" s="75" t="e">
        <f>VLOOKUP(F2500,[1]!REGTEaflewerdatum,4,0)</f>
        <v>#N/A</v>
      </c>
      <c r="Q2500" s="91" t="e">
        <f t="shared" si="208"/>
        <v>#N/A</v>
      </c>
      <c r="T2500" s="94">
        <f t="shared" si="209"/>
        <v>41819</v>
      </c>
      <c r="U2500" s="80">
        <f t="shared" si="210"/>
        <v>30</v>
      </c>
      <c r="W2500" s="95" t="e">
        <f t="shared" si="211"/>
        <v>#VALUE!</v>
      </c>
    </row>
    <row r="2501" spans="1:23" x14ac:dyDescent="0.5">
      <c r="A2501" s="105">
        <v>55942</v>
      </c>
      <c r="B2501" s="124"/>
      <c r="C2501" s="60" t="s">
        <v>10</v>
      </c>
      <c r="D2501" s="61">
        <v>18838</v>
      </c>
      <c r="E2501" s="139">
        <v>14258</v>
      </c>
      <c r="F2501" s="61">
        <v>4057</v>
      </c>
      <c r="G2501" s="63">
        <v>41789</v>
      </c>
      <c r="H2501" s="63">
        <v>41789</v>
      </c>
      <c r="I2501" s="60" t="s">
        <v>1167</v>
      </c>
      <c r="J2501" s="62">
        <v>10332.48</v>
      </c>
      <c r="K2501" s="62">
        <v>746.88</v>
      </c>
      <c r="L2501" s="64">
        <v>11079.36</v>
      </c>
      <c r="M2501" s="82" t="str">
        <f t="shared" si="212"/>
        <v>DS</v>
      </c>
      <c r="N2501" s="82" t="s">
        <v>971</v>
      </c>
      <c r="P2501" s="75" t="e">
        <f>VLOOKUP(F2501,[1]!REGTEaflewerdatum,4,0)</f>
        <v>#N/A</v>
      </c>
      <c r="Q2501" s="91" t="e">
        <f t="shared" si="208"/>
        <v>#N/A</v>
      </c>
      <c r="T2501" s="94">
        <f t="shared" si="209"/>
        <v>41819</v>
      </c>
      <c r="U2501" s="80">
        <f t="shared" si="210"/>
        <v>30</v>
      </c>
      <c r="W2501" s="95">
        <f t="shared" si="211"/>
        <v>30</v>
      </c>
    </row>
    <row r="2502" spans="1:23" x14ac:dyDescent="0.5">
      <c r="A2502" s="105">
        <v>55942</v>
      </c>
      <c r="B2502" s="63"/>
      <c r="C2502" s="60" t="s">
        <v>15</v>
      </c>
      <c r="D2502" s="61">
        <v>18839</v>
      </c>
      <c r="E2502" s="139">
        <v>14351</v>
      </c>
      <c r="F2502" s="61">
        <v>4057</v>
      </c>
      <c r="G2502" s="63">
        <v>41789</v>
      </c>
      <c r="H2502" s="63">
        <v>41789</v>
      </c>
      <c r="I2502" s="60" t="s">
        <v>1167</v>
      </c>
      <c r="J2502" s="62">
        <v>-120</v>
      </c>
      <c r="K2502" s="62">
        <v>0</v>
      </c>
      <c r="L2502" s="64">
        <v>-120</v>
      </c>
      <c r="M2502" s="82" t="str">
        <f t="shared" si="212"/>
        <v>DS</v>
      </c>
      <c r="P2502" s="75" t="e">
        <f>VLOOKUP(F2502,[1]!REGTEaflewerdatum,4,0)</f>
        <v>#N/A</v>
      </c>
      <c r="Q2502" s="91" t="e">
        <f t="shared" si="208"/>
        <v>#N/A</v>
      </c>
      <c r="T2502" s="94">
        <f t="shared" si="209"/>
        <v>41819</v>
      </c>
      <c r="U2502" s="80">
        <f t="shared" si="210"/>
        <v>30</v>
      </c>
      <c r="W2502" s="95">
        <f t="shared" si="211"/>
        <v>30</v>
      </c>
    </row>
    <row r="2503" spans="1:23" x14ac:dyDescent="0.5">
      <c r="A2503" s="105">
        <v>6040290187</v>
      </c>
      <c r="B2503" s="63">
        <v>41789</v>
      </c>
      <c r="C2503" s="60" t="s">
        <v>10</v>
      </c>
      <c r="D2503" s="61">
        <v>18804</v>
      </c>
      <c r="E2503" s="139">
        <v>14332</v>
      </c>
      <c r="F2503" s="61">
        <v>3975</v>
      </c>
      <c r="G2503" s="63">
        <v>41789</v>
      </c>
      <c r="H2503" s="63">
        <v>41789</v>
      </c>
      <c r="I2503" s="60" t="s">
        <v>1109</v>
      </c>
      <c r="J2503" s="62">
        <v>183.44</v>
      </c>
      <c r="K2503" s="62">
        <v>13</v>
      </c>
      <c r="L2503" s="64">
        <v>196.44</v>
      </c>
      <c r="M2503" s="82" t="str">
        <f t="shared" si="212"/>
        <v>DS</v>
      </c>
      <c r="N2503" s="82" t="s">
        <v>971</v>
      </c>
      <c r="P2503" s="75">
        <f>VLOOKUP(F2503,[1]!REGTEaflewerdatum,4,0)</f>
        <v>0</v>
      </c>
      <c r="Q2503" s="91">
        <f t="shared" si="208"/>
        <v>41789</v>
      </c>
      <c r="T2503" s="94">
        <f t="shared" si="209"/>
        <v>41819</v>
      </c>
      <c r="U2503" s="80">
        <f t="shared" si="210"/>
        <v>30</v>
      </c>
      <c r="W2503" s="95">
        <f t="shared" si="211"/>
        <v>41819</v>
      </c>
    </row>
    <row r="2504" spans="1:23" x14ac:dyDescent="0.5">
      <c r="A2504" s="105">
        <v>76935</v>
      </c>
      <c r="B2504" s="63">
        <v>41796</v>
      </c>
      <c r="C2504" s="60" t="s">
        <v>10</v>
      </c>
      <c r="D2504" s="61">
        <v>18837</v>
      </c>
      <c r="E2504" s="139"/>
      <c r="F2504" s="61">
        <v>3977</v>
      </c>
      <c r="G2504" s="63">
        <v>41789</v>
      </c>
      <c r="H2504" s="63">
        <v>41789</v>
      </c>
      <c r="I2504" s="60" t="s">
        <v>1116</v>
      </c>
      <c r="J2504" s="62">
        <v>364.8</v>
      </c>
      <c r="K2504" s="62">
        <v>12.77</v>
      </c>
      <c r="L2504" s="64">
        <v>377.57</v>
      </c>
      <c r="M2504" s="82" t="str">
        <f t="shared" si="212"/>
        <v>DS</v>
      </c>
      <c r="N2504" s="82" t="s">
        <v>971</v>
      </c>
      <c r="P2504" s="75">
        <f>VLOOKUP(F2504,[1]!REGTEaflewerdatum,4,0)</f>
        <v>0</v>
      </c>
      <c r="Q2504" s="91">
        <f t="shared" si="208"/>
        <v>41789</v>
      </c>
      <c r="T2504" s="94">
        <f t="shared" si="209"/>
        <v>41819</v>
      </c>
      <c r="U2504" s="80">
        <f t="shared" si="210"/>
        <v>30</v>
      </c>
      <c r="W2504" s="95">
        <f t="shared" si="211"/>
        <v>41826</v>
      </c>
    </row>
    <row r="2505" spans="1:23" hidden="1" x14ac:dyDescent="0.5">
      <c r="A2505" s="105">
        <v>838998</v>
      </c>
      <c r="B2505" s="63">
        <v>41789</v>
      </c>
      <c r="C2505" s="60" t="s">
        <v>10</v>
      </c>
      <c r="D2505" s="61">
        <v>18832</v>
      </c>
      <c r="E2505" s="139">
        <v>14347</v>
      </c>
      <c r="F2505" s="61">
        <v>3841</v>
      </c>
      <c r="G2505" s="63">
        <v>41789</v>
      </c>
      <c r="H2505" s="63">
        <v>41788</v>
      </c>
      <c r="I2505" s="60" t="s">
        <v>1075</v>
      </c>
      <c r="J2505" s="62">
        <v>114.36</v>
      </c>
      <c r="K2505" s="62">
        <v>16.010000000000002</v>
      </c>
      <c r="L2505" s="64">
        <v>130.37</v>
      </c>
      <c r="M2505" s="82" t="str">
        <f t="shared" si="212"/>
        <v>DC</v>
      </c>
      <c r="N2505" s="82" t="s">
        <v>971</v>
      </c>
      <c r="P2505" s="75">
        <f>VLOOKUP(F2505,[1]!REGTEaflewerdatum,4,0)</f>
        <v>0</v>
      </c>
      <c r="Q2505" s="91">
        <f t="shared" si="208"/>
        <v>41789</v>
      </c>
      <c r="T2505" s="94">
        <f t="shared" si="209"/>
        <v>41808</v>
      </c>
      <c r="U2505" s="80">
        <f t="shared" si="210"/>
        <v>19</v>
      </c>
      <c r="W2505" s="95">
        <f t="shared" si="211"/>
        <v>41808</v>
      </c>
    </row>
    <row r="2506" spans="1:23" hidden="1" x14ac:dyDescent="0.5">
      <c r="A2506" s="105">
        <v>838999</v>
      </c>
      <c r="B2506" s="63">
        <v>41789</v>
      </c>
      <c r="C2506" s="60" t="s">
        <v>10</v>
      </c>
      <c r="D2506" s="61">
        <v>18833</v>
      </c>
      <c r="E2506" s="139">
        <v>14348</v>
      </c>
      <c r="F2506" s="61">
        <v>3981</v>
      </c>
      <c r="G2506" s="63">
        <v>41789</v>
      </c>
      <c r="H2506" s="63">
        <v>41788</v>
      </c>
      <c r="I2506" s="60" t="s">
        <v>1075</v>
      </c>
      <c r="J2506" s="62">
        <v>72994.460000000006</v>
      </c>
      <c r="K2506" s="62">
        <v>8943.14</v>
      </c>
      <c r="L2506" s="64">
        <v>81937.600000000006</v>
      </c>
      <c r="M2506" s="82" t="str">
        <f t="shared" si="212"/>
        <v>DC</v>
      </c>
      <c r="N2506" s="82" t="s">
        <v>971</v>
      </c>
      <c r="P2506" s="75">
        <f>VLOOKUP(F2506,[1]!REGTEaflewerdatum,4,0)</f>
        <v>0</v>
      </c>
      <c r="Q2506" s="91">
        <f t="shared" si="208"/>
        <v>41789</v>
      </c>
      <c r="T2506" s="94">
        <f t="shared" si="209"/>
        <v>41808</v>
      </c>
      <c r="U2506" s="80">
        <f t="shared" si="210"/>
        <v>19</v>
      </c>
      <c r="W2506" s="95">
        <f t="shared" si="211"/>
        <v>41808</v>
      </c>
    </row>
    <row r="2507" spans="1:23" hidden="1" x14ac:dyDescent="0.5">
      <c r="A2507" s="105" t="s">
        <v>623</v>
      </c>
      <c r="B2507" s="63"/>
      <c r="C2507" s="60" t="s">
        <v>10</v>
      </c>
      <c r="D2507" s="61">
        <v>18840</v>
      </c>
      <c r="E2507" s="139">
        <v>14323</v>
      </c>
      <c r="F2507" s="61">
        <v>4058</v>
      </c>
      <c r="G2507" s="63">
        <v>41789</v>
      </c>
      <c r="H2507" s="63">
        <v>41789</v>
      </c>
      <c r="I2507" s="60" t="s">
        <v>1123</v>
      </c>
      <c r="J2507" s="62">
        <v>3978</v>
      </c>
      <c r="K2507" s="62">
        <v>0</v>
      </c>
      <c r="L2507" s="64">
        <v>3978</v>
      </c>
      <c r="M2507" s="82" t="str">
        <f t="shared" si="212"/>
        <v>DI</v>
      </c>
      <c r="N2507" s="82" t="s">
        <v>971</v>
      </c>
      <c r="P2507" s="75" t="e">
        <f>VLOOKUP(F2507,[1]!REGTEaflewerdatum,4,0)</f>
        <v>#N/A</v>
      </c>
      <c r="Q2507" s="91" t="e">
        <f t="shared" si="208"/>
        <v>#N/A</v>
      </c>
      <c r="R2507" s="92" t="s">
        <v>329</v>
      </c>
      <c r="S2507" s="93">
        <f>G2507</f>
        <v>41789</v>
      </c>
      <c r="T2507" s="94">
        <f t="shared" si="209"/>
        <v>41790</v>
      </c>
      <c r="U2507" s="80">
        <f t="shared" si="210"/>
        <v>1</v>
      </c>
      <c r="W2507" s="95">
        <f t="shared" si="211"/>
        <v>1</v>
      </c>
    </row>
    <row r="2508" spans="1:23" x14ac:dyDescent="0.5">
      <c r="A2508" s="105">
        <v>28545</v>
      </c>
      <c r="B2508" s="63">
        <v>41796</v>
      </c>
      <c r="C2508" s="60" t="s">
        <v>10</v>
      </c>
      <c r="D2508" s="61">
        <v>18835</v>
      </c>
      <c r="E2508" s="139">
        <v>14321</v>
      </c>
      <c r="F2508" s="61">
        <v>4064</v>
      </c>
      <c r="G2508" s="63">
        <v>41789</v>
      </c>
      <c r="H2508" s="63">
        <v>41789</v>
      </c>
      <c r="I2508" s="60" t="s">
        <v>1177</v>
      </c>
      <c r="J2508" s="62">
        <v>44289.27</v>
      </c>
      <c r="K2508" s="62">
        <v>6200.5</v>
      </c>
      <c r="L2508" s="64">
        <v>50489.77</v>
      </c>
      <c r="M2508" s="82" t="str">
        <f t="shared" si="212"/>
        <v>DS</v>
      </c>
      <c r="N2508" s="82" t="s">
        <v>971</v>
      </c>
      <c r="P2508" s="75" t="e">
        <f>VLOOKUP(F2508,[1]!REGTEaflewerdatum,4,0)</f>
        <v>#N/A</v>
      </c>
      <c r="Q2508" s="91" t="e">
        <f t="shared" si="208"/>
        <v>#N/A</v>
      </c>
      <c r="T2508" s="94">
        <f t="shared" si="209"/>
        <v>41819</v>
      </c>
      <c r="U2508" s="80">
        <f t="shared" si="210"/>
        <v>30</v>
      </c>
      <c r="W2508" s="95">
        <f t="shared" si="211"/>
        <v>41826</v>
      </c>
    </row>
    <row r="2509" spans="1:23" x14ac:dyDescent="0.5">
      <c r="A2509" s="142">
        <v>6935</v>
      </c>
      <c r="B2509" s="143"/>
      <c r="C2509" s="144" t="s">
        <v>10</v>
      </c>
      <c r="D2509" s="145">
        <v>18837</v>
      </c>
      <c r="E2509" s="146"/>
      <c r="F2509" s="145">
        <v>3977</v>
      </c>
      <c r="G2509" s="147">
        <v>41789</v>
      </c>
      <c r="H2509" s="147">
        <v>41789</v>
      </c>
      <c r="I2509" s="144" t="s">
        <v>13</v>
      </c>
      <c r="J2509" s="148">
        <v>364.8</v>
      </c>
      <c r="K2509" s="148">
        <v>12.77</v>
      </c>
      <c r="L2509" s="149">
        <v>377.57</v>
      </c>
      <c r="M2509" s="82" t="str">
        <f t="shared" si="212"/>
        <v>DS</v>
      </c>
      <c r="N2509" s="82" t="s">
        <v>971</v>
      </c>
      <c r="P2509" s="75">
        <f>VLOOKUP(F2509,[1]!REGTEaflewerdatum,4,0)</f>
        <v>0</v>
      </c>
      <c r="Q2509" s="91">
        <f t="shared" si="208"/>
        <v>41789</v>
      </c>
      <c r="T2509" s="94">
        <f t="shared" si="209"/>
        <v>41819</v>
      </c>
      <c r="U2509" s="80">
        <f t="shared" si="210"/>
        <v>30</v>
      </c>
      <c r="W2509" s="95">
        <f t="shared" si="211"/>
        <v>30</v>
      </c>
    </row>
    <row r="2510" spans="1:23" x14ac:dyDescent="0.5">
      <c r="A2510" s="142">
        <v>8170590004</v>
      </c>
      <c r="B2510" s="143"/>
      <c r="C2510" s="144" t="s">
        <v>10</v>
      </c>
      <c r="D2510" s="145">
        <v>18808</v>
      </c>
      <c r="E2510" s="146">
        <v>14317</v>
      </c>
      <c r="F2510" s="145">
        <v>4068</v>
      </c>
      <c r="G2510" s="147">
        <v>41789</v>
      </c>
      <c r="H2510" s="147">
        <v>41789</v>
      </c>
      <c r="I2510" s="144" t="s">
        <v>26</v>
      </c>
      <c r="J2510" s="148">
        <v>12198.2</v>
      </c>
      <c r="K2510" s="148">
        <v>1369.54</v>
      </c>
      <c r="L2510" s="149">
        <v>13567.74</v>
      </c>
      <c r="M2510" s="82" t="str">
        <f t="shared" si="212"/>
        <v>DS</v>
      </c>
      <c r="N2510" s="82" t="s">
        <v>971</v>
      </c>
      <c r="P2510" s="75" t="e">
        <f>VLOOKUP(F2510,[1]!REGTEaflewerdatum,4,0)</f>
        <v>#N/A</v>
      </c>
      <c r="Q2510" s="91" t="e">
        <f t="shared" ref="Q2510:Q2541" si="213">IF(P2510=G2510,"ok",G2510)</f>
        <v>#N/A</v>
      </c>
      <c r="T2510" s="94">
        <f t="shared" ref="T2510:T2541" si="214">G2510+U2510</f>
        <v>41819</v>
      </c>
      <c r="U2510" s="80">
        <f t="shared" ref="U2510:U2539" si="215">VLOOKUP(I2510,verskaffersterme,2,0)</f>
        <v>30</v>
      </c>
      <c r="W2510" s="95">
        <f t="shared" ref="W2510:W2539" si="216">B2510+U2510</f>
        <v>30</v>
      </c>
    </row>
    <row r="2511" spans="1:23" x14ac:dyDescent="0.5">
      <c r="A2511" s="142" t="s">
        <v>669</v>
      </c>
      <c r="B2511" s="150"/>
      <c r="C2511" s="144" t="s">
        <v>10</v>
      </c>
      <c r="D2511" s="145">
        <v>18835</v>
      </c>
      <c r="E2511" s="146">
        <v>14321</v>
      </c>
      <c r="F2511" s="145">
        <v>4064</v>
      </c>
      <c r="G2511" s="147">
        <v>41789</v>
      </c>
      <c r="H2511" s="147">
        <v>41789</v>
      </c>
      <c r="I2511" s="144" t="s">
        <v>60</v>
      </c>
      <c r="J2511" s="148">
        <v>44289.27</v>
      </c>
      <c r="K2511" s="148">
        <v>6200.5</v>
      </c>
      <c r="L2511" s="149">
        <v>50489.77</v>
      </c>
      <c r="M2511" s="82" t="str">
        <f t="shared" si="212"/>
        <v>DS</v>
      </c>
      <c r="N2511" s="82" t="s">
        <v>971</v>
      </c>
      <c r="P2511" s="75" t="e">
        <f>VLOOKUP(F2511,[1]!REGTEaflewerdatum,4,0)</f>
        <v>#N/A</v>
      </c>
      <c r="Q2511" s="91" t="e">
        <f t="shared" si="213"/>
        <v>#N/A</v>
      </c>
      <c r="T2511" s="94">
        <f t="shared" si="214"/>
        <v>41819</v>
      </c>
      <c r="U2511" s="80">
        <f t="shared" si="215"/>
        <v>30</v>
      </c>
      <c r="W2511" s="95">
        <f t="shared" si="216"/>
        <v>30</v>
      </c>
    </row>
    <row r="2512" spans="1:23" hidden="1" x14ac:dyDescent="0.5">
      <c r="A2512" s="105">
        <v>10031388</v>
      </c>
      <c r="B2512" s="63"/>
      <c r="C2512" s="60" t="s">
        <v>10</v>
      </c>
      <c r="D2512" s="61">
        <v>18812</v>
      </c>
      <c r="E2512" s="139">
        <v>14232</v>
      </c>
      <c r="F2512" s="61">
        <v>4037</v>
      </c>
      <c r="G2512" s="63">
        <v>41790</v>
      </c>
      <c r="H2512" s="63">
        <v>41790</v>
      </c>
      <c r="I2512" s="60" t="s">
        <v>1221</v>
      </c>
      <c r="J2512" s="62">
        <v>17043.05</v>
      </c>
      <c r="K2512" s="62">
        <v>338.88</v>
      </c>
      <c r="L2512" s="62">
        <v>17381.93</v>
      </c>
      <c r="M2512" s="82" t="str">
        <f t="shared" si="212"/>
        <v>DI</v>
      </c>
      <c r="N2512" s="82" t="s">
        <v>971</v>
      </c>
      <c r="P2512" s="75" t="e">
        <f>VLOOKUP(F2512,[1]!REGTEaflewerdatum,4,0)</f>
        <v>#N/A</v>
      </c>
      <c r="Q2512" s="91" t="e">
        <f t="shared" si="213"/>
        <v>#N/A</v>
      </c>
      <c r="R2512" s="92" t="s">
        <v>327</v>
      </c>
      <c r="S2512" s="93">
        <v>41836</v>
      </c>
      <c r="T2512" s="94">
        <f t="shared" si="214"/>
        <v>41820</v>
      </c>
      <c r="U2512" s="80">
        <f t="shared" si="215"/>
        <v>30</v>
      </c>
      <c r="W2512" s="95">
        <f t="shared" si="216"/>
        <v>30</v>
      </c>
    </row>
    <row r="2513" spans="1:23" hidden="1" x14ac:dyDescent="0.5">
      <c r="A2513" s="105">
        <v>172705</v>
      </c>
      <c r="B2513" s="63"/>
      <c r="C2513" s="60" t="s">
        <v>10</v>
      </c>
      <c r="D2513" s="61">
        <v>18813</v>
      </c>
      <c r="E2513" s="139">
        <v>14273</v>
      </c>
      <c r="F2513" s="61">
        <v>4053</v>
      </c>
      <c r="G2513" s="63">
        <v>41790</v>
      </c>
      <c r="H2513" s="63">
        <v>41790</v>
      </c>
      <c r="I2513" s="60" t="s">
        <v>1163</v>
      </c>
      <c r="J2513" s="62">
        <v>5066.8999999999996</v>
      </c>
      <c r="K2513" s="62">
        <v>709.36</v>
      </c>
      <c r="L2513" s="64">
        <v>5776.26</v>
      </c>
      <c r="M2513" s="82" t="str">
        <f t="shared" si="212"/>
        <v>DI</v>
      </c>
      <c r="N2513" s="82" t="s">
        <v>971</v>
      </c>
      <c r="P2513" s="75" t="e">
        <f>VLOOKUP(F2513,[1]!REGTEaflewerdatum,4,0)</f>
        <v>#N/A</v>
      </c>
      <c r="Q2513" s="91" t="e">
        <f t="shared" si="213"/>
        <v>#N/A</v>
      </c>
      <c r="T2513" s="94">
        <f t="shared" si="214"/>
        <v>41797</v>
      </c>
      <c r="U2513" s="80">
        <f t="shared" si="215"/>
        <v>7</v>
      </c>
      <c r="W2513" s="95">
        <f t="shared" si="216"/>
        <v>7</v>
      </c>
    </row>
    <row r="2514" spans="1:23" x14ac:dyDescent="0.5">
      <c r="A2514" s="105">
        <v>422807</v>
      </c>
      <c r="B2514" s="63">
        <v>41803</v>
      </c>
      <c r="C2514" s="60" t="s">
        <v>10</v>
      </c>
      <c r="D2514" s="61">
        <v>18810</v>
      </c>
      <c r="E2514" s="139">
        <v>14334</v>
      </c>
      <c r="F2514" s="61">
        <v>3976</v>
      </c>
      <c r="G2514" s="63">
        <v>41790</v>
      </c>
      <c r="H2514" s="63">
        <v>41790</v>
      </c>
      <c r="I2514" s="60" t="s">
        <v>1114</v>
      </c>
      <c r="J2514" s="62">
        <v>738.24</v>
      </c>
      <c r="K2514" s="62">
        <v>52.01</v>
      </c>
      <c r="L2514" s="64">
        <v>790.25</v>
      </c>
      <c r="M2514" s="82" t="str">
        <f t="shared" si="212"/>
        <v>DS</v>
      </c>
      <c r="N2514" s="82" t="s">
        <v>971</v>
      </c>
      <c r="P2514" s="75">
        <f>VLOOKUP(F2514,[1]!REGTEaflewerdatum,4,0)</f>
        <v>0</v>
      </c>
      <c r="Q2514" s="91">
        <f t="shared" si="213"/>
        <v>41790</v>
      </c>
      <c r="T2514" s="94">
        <f t="shared" si="214"/>
        <v>41820</v>
      </c>
      <c r="U2514" s="80">
        <f t="shared" si="215"/>
        <v>30</v>
      </c>
      <c r="W2514" s="95">
        <f t="shared" si="216"/>
        <v>41833</v>
      </c>
    </row>
    <row r="2515" spans="1:23" x14ac:dyDescent="0.5">
      <c r="A2515" s="105">
        <v>57126</v>
      </c>
      <c r="B2515" s="63">
        <v>41796</v>
      </c>
      <c r="C2515" s="60" t="s">
        <v>10</v>
      </c>
      <c r="D2515" s="61">
        <v>18807</v>
      </c>
      <c r="E2515" s="139">
        <v>14282</v>
      </c>
      <c r="F2515" s="61">
        <v>4070</v>
      </c>
      <c r="G2515" s="63">
        <v>41790</v>
      </c>
      <c r="H2515" s="63">
        <v>41789</v>
      </c>
      <c r="I2515" s="60" t="s">
        <v>1113</v>
      </c>
      <c r="J2515" s="62">
        <v>11226.15</v>
      </c>
      <c r="K2515" s="62">
        <v>801.12</v>
      </c>
      <c r="L2515" s="64">
        <v>12027.27</v>
      </c>
      <c r="M2515" s="82" t="str">
        <f t="shared" si="212"/>
        <v>DS</v>
      </c>
      <c r="N2515" s="82" t="s">
        <v>971</v>
      </c>
      <c r="P2515" s="75" t="e">
        <f>VLOOKUP(F2515,[1]!REGTEaflewerdatum,4,0)</f>
        <v>#N/A</v>
      </c>
      <c r="Q2515" s="91" t="e">
        <f t="shared" si="213"/>
        <v>#N/A</v>
      </c>
      <c r="T2515" s="94">
        <f t="shared" si="214"/>
        <v>41820</v>
      </c>
      <c r="U2515" s="80">
        <f t="shared" si="215"/>
        <v>30</v>
      </c>
      <c r="W2515" s="95">
        <f t="shared" si="216"/>
        <v>41826</v>
      </c>
    </row>
    <row r="2516" spans="1:23" x14ac:dyDescent="0.5">
      <c r="A2516" s="105">
        <v>57127</v>
      </c>
      <c r="B2516" s="63">
        <v>41796</v>
      </c>
      <c r="C2516" s="60" t="s">
        <v>10</v>
      </c>
      <c r="D2516" s="61">
        <v>18829</v>
      </c>
      <c r="E2516" s="139">
        <v>14318</v>
      </c>
      <c r="F2516" s="61">
        <v>4069</v>
      </c>
      <c r="G2516" s="63">
        <v>41790</v>
      </c>
      <c r="H2516" s="63">
        <v>41790</v>
      </c>
      <c r="I2516" s="60" t="s">
        <v>1113</v>
      </c>
      <c r="J2516" s="62">
        <v>2048</v>
      </c>
      <c r="K2516" s="62">
        <v>286.70999999999998</v>
      </c>
      <c r="L2516" s="64">
        <v>2334.71</v>
      </c>
      <c r="M2516" s="82" t="str">
        <f t="shared" si="212"/>
        <v>DS</v>
      </c>
      <c r="N2516" s="82" t="s">
        <v>971</v>
      </c>
      <c r="P2516" s="75" t="e">
        <f>VLOOKUP(F2516,[1]!REGTEaflewerdatum,4,0)</f>
        <v>#N/A</v>
      </c>
      <c r="Q2516" s="91" t="e">
        <f t="shared" si="213"/>
        <v>#N/A</v>
      </c>
      <c r="T2516" s="94">
        <f t="shared" si="214"/>
        <v>41820</v>
      </c>
      <c r="U2516" s="80">
        <f t="shared" si="215"/>
        <v>30</v>
      </c>
      <c r="W2516" s="95">
        <f t="shared" si="216"/>
        <v>41826</v>
      </c>
    </row>
    <row r="2517" spans="1:23" x14ac:dyDescent="0.5">
      <c r="A2517" s="105">
        <v>6040308155</v>
      </c>
      <c r="B2517" s="63">
        <v>41796</v>
      </c>
      <c r="C2517" s="60" t="s">
        <v>10</v>
      </c>
      <c r="D2517" s="61">
        <v>18806</v>
      </c>
      <c r="E2517" s="139">
        <v>14338</v>
      </c>
      <c r="F2517" s="61">
        <v>3975</v>
      </c>
      <c r="G2517" s="63">
        <v>41790</v>
      </c>
      <c r="H2517" s="63">
        <v>41790</v>
      </c>
      <c r="I2517" s="60" t="s">
        <v>1109</v>
      </c>
      <c r="J2517" s="62">
        <v>275.16000000000003</v>
      </c>
      <c r="K2517" s="62">
        <v>19.5</v>
      </c>
      <c r="L2517" s="64">
        <v>294.66000000000003</v>
      </c>
      <c r="M2517" s="82" t="str">
        <f t="shared" si="212"/>
        <v>DS</v>
      </c>
      <c r="N2517" s="82" t="s">
        <v>971</v>
      </c>
      <c r="P2517" s="75">
        <f>VLOOKUP(F2517,[1]!REGTEaflewerdatum,4,0)</f>
        <v>0</v>
      </c>
      <c r="Q2517" s="91">
        <f t="shared" si="213"/>
        <v>41790</v>
      </c>
      <c r="T2517" s="94">
        <f t="shared" si="214"/>
        <v>41820</v>
      </c>
      <c r="U2517" s="80">
        <f t="shared" si="215"/>
        <v>30</v>
      </c>
      <c r="W2517" s="95">
        <f t="shared" si="216"/>
        <v>41826</v>
      </c>
    </row>
    <row r="2518" spans="1:23" hidden="1" x14ac:dyDescent="0.5">
      <c r="A2518" s="105" t="s">
        <v>626</v>
      </c>
      <c r="B2518" s="63"/>
      <c r="C2518" s="60" t="s">
        <v>10</v>
      </c>
      <c r="D2518" s="61">
        <v>18820</v>
      </c>
      <c r="E2518" s="139">
        <v>14336</v>
      </c>
      <c r="F2518" s="61">
        <v>4054</v>
      </c>
      <c r="G2518" s="63">
        <v>41790</v>
      </c>
      <c r="H2518" s="63">
        <v>41790</v>
      </c>
      <c r="I2518" s="60" t="s">
        <v>1118</v>
      </c>
      <c r="J2518" s="62">
        <v>9695</v>
      </c>
      <c r="K2518" s="62">
        <v>0</v>
      </c>
      <c r="L2518" s="64">
        <v>9695</v>
      </c>
      <c r="M2518" s="82" t="str">
        <f t="shared" si="212"/>
        <v>DI</v>
      </c>
      <c r="N2518" s="82" t="s">
        <v>971</v>
      </c>
      <c r="P2518" s="75" t="e">
        <f>VLOOKUP(F2518,[1]!REGTEaflewerdatum,4,0)</f>
        <v>#N/A</v>
      </c>
      <c r="Q2518" s="91" t="e">
        <f t="shared" si="213"/>
        <v>#N/A</v>
      </c>
      <c r="R2518" s="92" t="s">
        <v>327</v>
      </c>
      <c r="S2518" s="93">
        <v>41806</v>
      </c>
      <c r="T2518" s="94">
        <f t="shared" si="214"/>
        <v>41820</v>
      </c>
      <c r="U2518" s="80">
        <f t="shared" si="215"/>
        <v>30</v>
      </c>
      <c r="W2518" s="95">
        <f t="shared" si="216"/>
        <v>30</v>
      </c>
    </row>
    <row r="2519" spans="1:23" hidden="1" x14ac:dyDescent="0.5">
      <c r="A2519" s="105" t="s">
        <v>627</v>
      </c>
      <c r="B2519" s="63"/>
      <c r="C2519" s="60" t="s">
        <v>10</v>
      </c>
      <c r="D2519" s="61">
        <v>18819</v>
      </c>
      <c r="E2519" s="139">
        <v>14337</v>
      </c>
      <c r="F2519" s="61">
        <v>4054</v>
      </c>
      <c r="G2519" s="63">
        <v>41790</v>
      </c>
      <c r="H2519" s="63">
        <v>41790</v>
      </c>
      <c r="I2519" s="60" t="s">
        <v>1118</v>
      </c>
      <c r="J2519" s="62">
        <v>780</v>
      </c>
      <c r="K2519" s="62">
        <v>0</v>
      </c>
      <c r="L2519" s="64">
        <v>780</v>
      </c>
      <c r="M2519" s="82" t="str">
        <f t="shared" si="212"/>
        <v>DI</v>
      </c>
      <c r="N2519" s="82" t="s">
        <v>971</v>
      </c>
      <c r="P2519" s="75" t="e">
        <f>VLOOKUP(F2519,[1]!REGTEaflewerdatum,4,0)</f>
        <v>#N/A</v>
      </c>
      <c r="Q2519" s="91" t="e">
        <f t="shared" si="213"/>
        <v>#N/A</v>
      </c>
      <c r="R2519" s="92" t="s">
        <v>327</v>
      </c>
      <c r="S2519" s="93">
        <v>41806</v>
      </c>
      <c r="T2519" s="94">
        <f t="shared" si="214"/>
        <v>41820</v>
      </c>
      <c r="U2519" s="80">
        <f t="shared" si="215"/>
        <v>30</v>
      </c>
      <c r="W2519" s="95">
        <f t="shared" si="216"/>
        <v>30</v>
      </c>
    </row>
    <row r="2520" spans="1:23" hidden="1" x14ac:dyDescent="0.5">
      <c r="A2520" s="105">
        <v>840854</v>
      </c>
      <c r="B2520" s="140">
        <v>41796</v>
      </c>
      <c r="C2520" s="60" t="s">
        <v>10</v>
      </c>
      <c r="D2520" s="61">
        <v>18884</v>
      </c>
      <c r="E2520" s="139">
        <v>14003</v>
      </c>
      <c r="F2520" s="61">
        <v>3962</v>
      </c>
      <c r="G2520" s="63">
        <v>41791</v>
      </c>
      <c r="H2520" s="63">
        <v>41791</v>
      </c>
      <c r="I2520" s="60" t="s">
        <v>1075</v>
      </c>
      <c r="J2520" s="62">
        <v>15807.37</v>
      </c>
      <c r="K2520" s="62">
        <v>1644.33</v>
      </c>
      <c r="L2520" s="64">
        <v>17451.7</v>
      </c>
      <c r="M2520" s="82" t="str">
        <f t="shared" si="212"/>
        <v>DC</v>
      </c>
      <c r="N2520" s="82" t="s">
        <v>971</v>
      </c>
      <c r="P2520" s="75">
        <f>VLOOKUP(F2520,[1]!REGTEaflewerdatum,4,0)</f>
        <v>0</v>
      </c>
      <c r="Q2520" s="91">
        <f t="shared" si="213"/>
        <v>41791</v>
      </c>
      <c r="T2520" s="94">
        <f t="shared" si="214"/>
        <v>41810</v>
      </c>
      <c r="U2520" s="80">
        <f t="shared" si="215"/>
        <v>19</v>
      </c>
      <c r="W2520" s="95">
        <f t="shared" si="216"/>
        <v>41815</v>
      </c>
    </row>
    <row r="2521" spans="1:23" hidden="1" x14ac:dyDescent="0.5">
      <c r="A2521" s="105">
        <v>840855</v>
      </c>
      <c r="B2521" s="140">
        <v>41796</v>
      </c>
      <c r="C2521" s="60" t="s">
        <v>10</v>
      </c>
      <c r="D2521" s="61">
        <v>18885</v>
      </c>
      <c r="E2521" s="139">
        <v>14445</v>
      </c>
      <c r="F2521" s="61">
        <v>4060</v>
      </c>
      <c r="G2521" s="63">
        <v>41791</v>
      </c>
      <c r="H2521" s="63">
        <v>41791</v>
      </c>
      <c r="I2521" s="60" t="s">
        <v>1075</v>
      </c>
      <c r="J2521" s="62">
        <v>23236.51</v>
      </c>
      <c r="K2521" s="62">
        <v>2873.14</v>
      </c>
      <c r="L2521" s="64">
        <v>26109.65</v>
      </c>
      <c r="M2521" s="82" t="str">
        <f t="shared" si="212"/>
        <v>DC</v>
      </c>
      <c r="N2521" s="82" t="s">
        <v>971</v>
      </c>
      <c r="P2521" s="75" t="e">
        <f>VLOOKUP(F2521,[1]!REGTEaflewerdatum,4,0)</f>
        <v>#N/A</v>
      </c>
      <c r="Q2521" s="91" t="e">
        <f t="shared" si="213"/>
        <v>#N/A</v>
      </c>
      <c r="T2521" s="94">
        <f t="shared" si="214"/>
        <v>41810</v>
      </c>
      <c r="U2521" s="80">
        <f t="shared" si="215"/>
        <v>19</v>
      </c>
      <c r="W2521" s="95">
        <f t="shared" si="216"/>
        <v>41815</v>
      </c>
    </row>
    <row r="2522" spans="1:23" hidden="1" x14ac:dyDescent="0.5">
      <c r="A2522" s="105">
        <v>840856</v>
      </c>
      <c r="B2522" s="140">
        <v>41796</v>
      </c>
      <c r="C2522" s="60" t="s">
        <v>10</v>
      </c>
      <c r="D2522" s="61">
        <v>18886</v>
      </c>
      <c r="E2522" s="139">
        <v>14446</v>
      </c>
      <c r="F2522" s="61">
        <v>4063</v>
      </c>
      <c r="G2522" s="63">
        <v>41791</v>
      </c>
      <c r="H2522" s="63">
        <v>41791</v>
      </c>
      <c r="I2522" s="60" t="s">
        <v>1075</v>
      </c>
      <c r="J2522" s="62">
        <v>32696.6</v>
      </c>
      <c r="K2522" s="62">
        <v>4577.5200000000004</v>
      </c>
      <c r="L2522" s="64">
        <v>37274.120000000003</v>
      </c>
      <c r="M2522" s="82" t="str">
        <f t="shared" si="212"/>
        <v>DC</v>
      </c>
      <c r="N2522" s="82" t="s">
        <v>971</v>
      </c>
      <c r="P2522" s="75" t="e">
        <f>VLOOKUP(F2522,[1]!REGTEaflewerdatum,4,0)</f>
        <v>#N/A</v>
      </c>
      <c r="Q2522" s="91" t="e">
        <f t="shared" si="213"/>
        <v>#N/A</v>
      </c>
      <c r="T2522" s="94">
        <f t="shared" si="214"/>
        <v>41810</v>
      </c>
      <c r="U2522" s="80">
        <f t="shared" si="215"/>
        <v>19</v>
      </c>
      <c r="W2522" s="95">
        <f t="shared" si="216"/>
        <v>41815</v>
      </c>
    </row>
    <row r="2523" spans="1:23" hidden="1" x14ac:dyDescent="0.5">
      <c r="A2523" s="105">
        <v>840857</v>
      </c>
      <c r="B2523" s="140">
        <v>41796</v>
      </c>
      <c r="C2523" s="60" t="s">
        <v>10</v>
      </c>
      <c r="D2523" s="61">
        <v>18887</v>
      </c>
      <c r="E2523" s="139">
        <v>14447</v>
      </c>
      <c r="F2523" s="61">
        <v>4082</v>
      </c>
      <c r="G2523" s="63">
        <v>41791</v>
      </c>
      <c r="H2523" s="63">
        <v>41791</v>
      </c>
      <c r="I2523" s="60" t="s">
        <v>1075</v>
      </c>
      <c r="J2523" s="62">
        <v>28789.5</v>
      </c>
      <c r="K2523" s="62">
        <v>4030.53</v>
      </c>
      <c r="L2523" s="64">
        <v>32820.03</v>
      </c>
      <c r="M2523" s="82" t="str">
        <f t="shared" si="212"/>
        <v>DC</v>
      </c>
      <c r="N2523" s="82" t="s">
        <v>971</v>
      </c>
      <c r="P2523" s="75" t="e">
        <f>VLOOKUP(F2523,[1]!REGTEaflewerdatum,4,0)</f>
        <v>#N/A</v>
      </c>
      <c r="Q2523" s="91" t="e">
        <f t="shared" si="213"/>
        <v>#N/A</v>
      </c>
      <c r="T2523" s="94">
        <f t="shared" si="214"/>
        <v>41810</v>
      </c>
      <c r="U2523" s="80">
        <f t="shared" si="215"/>
        <v>19</v>
      </c>
      <c r="W2523" s="95">
        <f t="shared" si="216"/>
        <v>41815</v>
      </c>
    </row>
    <row r="2524" spans="1:23" hidden="1" x14ac:dyDescent="0.5">
      <c r="A2524" s="105">
        <v>840858</v>
      </c>
      <c r="B2524" s="140">
        <v>41796</v>
      </c>
      <c r="C2524" s="60" t="s">
        <v>10</v>
      </c>
      <c r="D2524" s="61">
        <v>18888</v>
      </c>
      <c r="E2524" s="139">
        <v>14299</v>
      </c>
      <c r="F2524" s="61">
        <v>4061</v>
      </c>
      <c r="G2524" s="63">
        <v>41791</v>
      </c>
      <c r="H2524" s="63">
        <v>41791</v>
      </c>
      <c r="I2524" s="60" t="s">
        <v>1075</v>
      </c>
      <c r="J2524" s="62">
        <v>3810.55</v>
      </c>
      <c r="K2524" s="62">
        <v>0</v>
      </c>
      <c r="L2524" s="64">
        <v>3810.55</v>
      </c>
      <c r="M2524" s="82" t="str">
        <f t="shared" si="212"/>
        <v>DC</v>
      </c>
      <c r="N2524" s="82" t="s">
        <v>971</v>
      </c>
      <c r="P2524" s="75" t="e">
        <f>VLOOKUP(F2524,[1]!REGTEaflewerdatum,4,0)</f>
        <v>#N/A</v>
      </c>
      <c r="Q2524" s="91" t="e">
        <f t="shared" si="213"/>
        <v>#N/A</v>
      </c>
      <c r="T2524" s="94">
        <f t="shared" si="214"/>
        <v>41810</v>
      </c>
      <c r="U2524" s="80">
        <f t="shared" si="215"/>
        <v>19</v>
      </c>
      <c r="W2524" s="95">
        <f t="shared" si="216"/>
        <v>41815</v>
      </c>
    </row>
    <row r="2525" spans="1:23" hidden="1" x14ac:dyDescent="0.5">
      <c r="A2525" s="105">
        <v>840859</v>
      </c>
      <c r="B2525" s="140">
        <v>41796</v>
      </c>
      <c r="C2525" s="60" t="s">
        <v>10</v>
      </c>
      <c r="D2525" s="61">
        <v>18889</v>
      </c>
      <c r="E2525" s="139">
        <v>14300</v>
      </c>
      <c r="F2525" s="61">
        <v>4060</v>
      </c>
      <c r="G2525" s="63">
        <v>41791</v>
      </c>
      <c r="H2525" s="63">
        <v>41791</v>
      </c>
      <c r="I2525" s="60" t="s">
        <v>1075</v>
      </c>
      <c r="J2525" s="62">
        <v>36283.33</v>
      </c>
      <c r="K2525" s="62">
        <v>4405.51</v>
      </c>
      <c r="L2525" s="64">
        <v>40688.839999999997</v>
      </c>
      <c r="M2525" s="82" t="str">
        <f t="shared" si="212"/>
        <v>DC</v>
      </c>
      <c r="N2525" s="82" t="s">
        <v>971</v>
      </c>
      <c r="P2525" s="75" t="e">
        <f>VLOOKUP(F2525,[1]!REGTEaflewerdatum,4,0)</f>
        <v>#N/A</v>
      </c>
      <c r="Q2525" s="91" t="e">
        <f t="shared" si="213"/>
        <v>#N/A</v>
      </c>
      <c r="T2525" s="94">
        <f t="shared" si="214"/>
        <v>41810</v>
      </c>
      <c r="U2525" s="80">
        <f t="shared" si="215"/>
        <v>19</v>
      </c>
      <c r="W2525" s="95">
        <f t="shared" si="216"/>
        <v>41815</v>
      </c>
    </row>
    <row r="2526" spans="1:23" hidden="1" x14ac:dyDescent="0.5">
      <c r="A2526" s="105">
        <v>840860</v>
      </c>
      <c r="B2526" s="140">
        <v>41796</v>
      </c>
      <c r="C2526" s="60" t="s">
        <v>10</v>
      </c>
      <c r="D2526" s="61">
        <v>18890</v>
      </c>
      <c r="E2526" s="139">
        <v>14448</v>
      </c>
      <c r="F2526" s="61">
        <v>4061</v>
      </c>
      <c r="G2526" s="63">
        <v>41791</v>
      </c>
      <c r="H2526" s="63">
        <v>41791</v>
      </c>
      <c r="I2526" s="60" t="s">
        <v>1075</v>
      </c>
      <c r="J2526" s="62">
        <v>4377.2700000000004</v>
      </c>
      <c r="K2526" s="62">
        <v>0</v>
      </c>
      <c r="L2526" s="64">
        <v>4377.2700000000004</v>
      </c>
      <c r="M2526" s="82" t="str">
        <f t="shared" si="212"/>
        <v>DC</v>
      </c>
      <c r="N2526" s="82" t="s">
        <v>971</v>
      </c>
      <c r="P2526" s="75" t="e">
        <f>VLOOKUP(F2526,[1]!REGTEaflewerdatum,4,0)</f>
        <v>#N/A</v>
      </c>
      <c r="Q2526" s="91" t="e">
        <f t="shared" si="213"/>
        <v>#N/A</v>
      </c>
      <c r="T2526" s="94">
        <f t="shared" si="214"/>
        <v>41810</v>
      </c>
      <c r="U2526" s="80">
        <f t="shared" si="215"/>
        <v>19</v>
      </c>
      <c r="W2526" s="95">
        <f t="shared" si="216"/>
        <v>41815</v>
      </c>
    </row>
    <row r="2527" spans="1:23" hidden="1" x14ac:dyDescent="0.5">
      <c r="A2527" s="105">
        <v>840861</v>
      </c>
      <c r="B2527" s="140">
        <v>41796</v>
      </c>
      <c r="C2527" s="60" t="s">
        <v>10</v>
      </c>
      <c r="D2527" s="61">
        <v>18891</v>
      </c>
      <c r="E2527" s="139">
        <v>14449</v>
      </c>
      <c r="F2527" s="61">
        <v>4060</v>
      </c>
      <c r="G2527" s="63">
        <v>41791</v>
      </c>
      <c r="H2527" s="63">
        <v>41791</v>
      </c>
      <c r="I2527" s="60" t="s">
        <v>1075</v>
      </c>
      <c r="J2527" s="62">
        <v>8984.4</v>
      </c>
      <c r="K2527" s="62">
        <v>412.73</v>
      </c>
      <c r="L2527" s="64">
        <v>9397.1299999999992</v>
      </c>
      <c r="M2527" s="82" t="str">
        <f t="shared" si="212"/>
        <v>DC</v>
      </c>
      <c r="N2527" s="82" t="s">
        <v>971</v>
      </c>
      <c r="P2527" s="75" t="e">
        <f>VLOOKUP(F2527,[1]!REGTEaflewerdatum,4,0)</f>
        <v>#N/A</v>
      </c>
      <c r="Q2527" s="91" t="e">
        <f t="shared" si="213"/>
        <v>#N/A</v>
      </c>
      <c r="T2527" s="94">
        <f t="shared" si="214"/>
        <v>41810</v>
      </c>
      <c r="U2527" s="80">
        <f t="shared" si="215"/>
        <v>19</v>
      </c>
      <c r="W2527" s="95">
        <f t="shared" si="216"/>
        <v>41815</v>
      </c>
    </row>
    <row r="2528" spans="1:23" hidden="1" x14ac:dyDescent="0.5">
      <c r="A2528" s="105">
        <v>840862</v>
      </c>
      <c r="B2528" s="140">
        <v>41796</v>
      </c>
      <c r="C2528" s="60" t="s">
        <v>10</v>
      </c>
      <c r="D2528" s="61">
        <v>18892</v>
      </c>
      <c r="E2528" s="139">
        <v>14450</v>
      </c>
      <c r="F2528" s="61">
        <v>4060</v>
      </c>
      <c r="G2528" s="63">
        <v>41791</v>
      </c>
      <c r="H2528" s="63">
        <v>41791</v>
      </c>
      <c r="I2528" s="60" t="s">
        <v>1075</v>
      </c>
      <c r="J2528" s="62">
        <v>1570.12</v>
      </c>
      <c r="K2528" s="62">
        <v>219.81</v>
      </c>
      <c r="L2528" s="64">
        <v>1789.93</v>
      </c>
      <c r="M2528" s="82" t="str">
        <f t="shared" si="212"/>
        <v>DC</v>
      </c>
      <c r="N2528" s="82" t="s">
        <v>971</v>
      </c>
      <c r="P2528" s="75" t="e">
        <f>VLOOKUP(F2528,[1]!REGTEaflewerdatum,4,0)</f>
        <v>#N/A</v>
      </c>
      <c r="Q2528" s="91" t="e">
        <f t="shared" si="213"/>
        <v>#N/A</v>
      </c>
      <c r="T2528" s="94">
        <f t="shared" si="214"/>
        <v>41810</v>
      </c>
      <c r="U2528" s="80">
        <f t="shared" si="215"/>
        <v>19</v>
      </c>
      <c r="W2528" s="95">
        <f t="shared" si="216"/>
        <v>41815</v>
      </c>
    </row>
    <row r="2529" spans="1:23" hidden="1" x14ac:dyDescent="0.5">
      <c r="A2529" s="105">
        <v>840863</v>
      </c>
      <c r="B2529" s="140">
        <v>41796</v>
      </c>
      <c r="C2529" s="60" t="s">
        <v>10</v>
      </c>
      <c r="D2529" s="61">
        <v>18893</v>
      </c>
      <c r="E2529" s="139">
        <v>14451</v>
      </c>
      <c r="F2529" s="61">
        <v>2714</v>
      </c>
      <c r="G2529" s="63">
        <v>41791</v>
      </c>
      <c r="H2529" s="63">
        <v>41791</v>
      </c>
      <c r="I2529" s="60" t="s">
        <v>1075</v>
      </c>
      <c r="J2529" s="62">
        <v>369.44</v>
      </c>
      <c r="K2529" s="62">
        <v>51.72</v>
      </c>
      <c r="L2529" s="64">
        <v>421.16</v>
      </c>
      <c r="M2529" s="82" t="str">
        <f t="shared" si="212"/>
        <v>DC</v>
      </c>
      <c r="N2529" s="82" t="s">
        <v>971</v>
      </c>
      <c r="P2529" s="75">
        <f>VLOOKUP(F2529,[1]!REGTEaflewerdatum,4,0)</f>
        <v>41579</v>
      </c>
      <c r="Q2529" s="91">
        <f t="shared" si="213"/>
        <v>41791</v>
      </c>
      <c r="T2529" s="94">
        <f t="shared" si="214"/>
        <v>41810</v>
      </c>
      <c r="U2529" s="80">
        <f t="shared" si="215"/>
        <v>19</v>
      </c>
      <c r="W2529" s="95">
        <f t="shared" si="216"/>
        <v>41815</v>
      </c>
    </row>
    <row r="2530" spans="1:23" hidden="1" x14ac:dyDescent="0.5">
      <c r="A2530" s="105">
        <v>840864</v>
      </c>
      <c r="B2530" s="140">
        <v>41796</v>
      </c>
      <c r="C2530" s="60" t="s">
        <v>10</v>
      </c>
      <c r="D2530" s="61">
        <v>18894</v>
      </c>
      <c r="E2530" s="139">
        <v>14452</v>
      </c>
      <c r="F2530" s="61">
        <v>2713</v>
      </c>
      <c r="G2530" s="63">
        <v>41791</v>
      </c>
      <c r="H2530" s="63">
        <v>41791</v>
      </c>
      <c r="I2530" s="60" t="s">
        <v>1075</v>
      </c>
      <c r="J2530" s="62">
        <v>3901</v>
      </c>
      <c r="K2530" s="62">
        <v>546.14</v>
      </c>
      <c r="L2530" s="64">
        <v>4447.1400000000003</v>
      </c>
      <c r="M2530" s="82" t="str">
        <f t="shared" si="212"/>
        <v>DC</v>
      </c>
      <c r="N2530" s="82" t="s">
        <v>971</v>
      </c>
      <c r="P2530" s="75">
        <f>VLOOKUP(F2530,[1]!REGTEaflewerdatum,4,0)</f>
        <v>41579</v>
      </c>
      <c r="Q2530" s="91">
        <f t="shared" si="213"/>
        <v>41791</v>
      </c>
      <c r="T2530" s="94">
        <f t="shared" si="214"/>
        <v>41810</v>
      </c>
      <c r="U2530" s="80">
        <f t="shared" si="215"/>
        <v>19</v>
      </c>
      <c r="W2530" s="95">
        <f t="shared" si="216"/>
        <v>41815</v>
      </c>
    </row>
    <row r="2531" spans="1:23" hidden="1" x14ac:dyDescent="0.5">
      <c r="A2531" s="105">
        <v>840865</v>
      </c>
      <c r="B2531" s="140">
        <v>41796</v>
      </c>
      <c r="C2531" s="60" t="s">
        <v>10</v>
      </c>
      <c r="D2531" s="61">
        <v>18895</v>
      </c>
      <c r="E2531" s="139">
        <v>14453</v>
      </c>
      <c r="F2531" s="61">
        <v>4048</v>
      </c>
      <c r="G2531" s="63">
        <v>41791</v>
      </c>
      <c r="H2531" s="63">
        <v>41791</v>
      </c>
      <c r="I2531" s="60" t="s">
        <v>1075</v>
      </c>
      <c r="J2531" s="62">
        <v>55.94</v>
      </c>
      <c r="K2531" s="62">
        <v>7.83</v>
      </c>
      <c r="L2531" s="64">
        <v>63.77</v>
      </c>
      <c r="M2531" s="82" t="str">
        <f t="shared" si="212"/>
        <v>DC</v>
      </c>
      <c r="N2531" s="82" t="s">
        <v>971</v>
      </c>
      <c r="P2531" s="75" t="e">
        <f>VLOOKUP(F2531,[1]!REGTEaflewerdatum,4,0)</f>
        <v>#N/A</v>
      </c>
      <c r="Q2531" s="91" t="e">
        <f t="shared" si="213"/>
        <v>#N/A</v>
      </c>
      <c r="T2531" s="94">
        <f t="shared" si="214"/>
        <v>41810</v>
      </c>
      <c r="U2531" s="80">
        <f t="shared" si="215"/>
        <v>19</v>
      </c>
      <c r="W2531" s="95">
        <f t="shared" si="216"/>
        <v>41815</v>
      </c>
    </row>
    <row r="2532" spans="1:23" hidden="1" x14ac:dyDescent="0.5">
      <c r="A2532" s="105">
        <v>840866</v>
      </c>
      <c r="B2532" s="140">
        <v>41796</v>
      </c>
      <c r="C2532" s="60" t="s">
        <v>10</v>
      </c>
      <c r="D2532" s="61">
        <v>18896</v>
      </c>
      <c r="E2532" s="139">
        <v>14454</v>
      </c>
      <c r="F2532" s="61">
        <v>4049</v>
      </c>
      <c r="G2532" s="63">
        <v>41791</v>
      </c>
      <c r="H2532" s="63">
        <v>41791</v>
      </c>
      <c r="I2532" s="60" t="s">
        <v>1075</v>
      </c>
      <c r="J2532" s="62">
        <v>55.94</v>
      </c>
      <c r="K2532" s="62">
        <v>7.83</v>
      </c>
      <c r="L2532" s="64">
        <v>63.77</v>
      </c>
      <c r="M2532" s="82" t="str">
        <f t="shared" si="212"/>
        <v>DC</v>
      </c>
      <c r="N2532" s="82" t="s">
        <v>971</v>
      </c>
      <c r="P2532" s="75" t="e">
        <f>VLOOKUP(F2532,[1]!REGTEaflewerdatum,4,0)</f>
        <v>#N/A</v>
      </c>
      <c r="Q2532" s="91" t="e">
        <f t="shared" si="213"/>
        <v>#N/A</v>
      </c>
      <c r="T2532" s="94">
        <f t="shared" si="214"/>
        <v>41810</v>
      </c>
      <c r="U2532" s="80">
        <f t="shared" si="215"/>
        <v>19</v>
      </c>
      <c r="W2532" s="95">
        <f t="shared" si="216"/>
        <v>41815</v>
      </c>
    </row>
    <row r="2533" spans="1:23" hidden="1" x14ac:dyDescent="0.5">
      <c r="A2533" s="105">
        <v>840867</v>
      </c>
      <c r="B2533" s="140">
        <v>41796</v>
      </c>
      <c r="C2533" s="60" t="s">
        <v>10</v>
      </c>
      <c r="D2533" s="61">
        <v>18897</v>
      </c>
      <c r="E2533" s="139">
        <v>13806</v>
      </c>
      <c r="F2533" s="61">
        <v>4081</v>
      </c>
      <c r="G2533" s="63">
        <v>41791</v>
      </c>
      <c r="H2533" s="63">
        <v>41791</v>
      </c>
      <c r="I2533" s="60" t="s">
        <v>1075</v>
      </c>
      <c r="J2533" s="62">
        <v>1848.84</v>
      </c>
      <c r="K2533" s="62">
        <v>258.86</v>
      </c>
      <c r="L2533" s="64">
        <v>2107.6999999999998</v>
      </c>
      <c r="M2533" s="82" t="str">
        <f t="shared" si="212"/>
        <v>DC</v>
      </c>
      <c r="N2533" s="82" t="s">
        <v>971</v>
      </c>
      <c r="P2533" s="75" t="e">
        <f>VLOOKUP(F2533,[1]!REGTEaflewerdatum,4,0)</f>
        <v>#N/A</v>
      </c>
      <c r="Q2533" s="91" t="e">
        <f t="shared" si="213"/>
        <v>#N/A</v>
      </c>
      <c r="T2533" s="94">
        <f t="shared" si="214"/>
        <v>41810</v>
      </c>
      <c r="U2533" s="80">
        <f t="shared" si="215"/>
        <v>19</v>
      </c>
      <c r="W2533" s="95">
        <f t="shared" si="216"/>
        <v>41815</v>
      </c>
    </row>
    <row r="2534" spans="1:23" hidden="1" x14ac:dyDescent="0.5">
      <c r="A2534" s="105">
        <v>840868</v>
      </c>
      <c r="B2534" s="140">
        <v>41796</v>
      </c>
      <c r="C2534" s="60" t="s">
        <v>10</v>
      </c>
      <c r="D2534" s="61">
        <v>18898</v>
      </c>
      <c r="E2534" s="139">
        <v>14455</v>
      </c>
      <c r="F2534" s="61">
        <v>4060</v>
      </c>
      <c r="G2534" s="63">
        <v>41791</v>
      </c>
      <c r="H2534" s="63">
        <v>41791</v>
      </c>
      <c r="I2534" s="60" t="s">
        <v>1075</v>
      </c>
      <c r="J2534" s="62">
        <v>629.70000000000005</v>
      </c>
      <c r="K2534" s="62">
        <v>88.16</v>
      </c>
      <c r="L2534" s="64">
        <v>717.86</v>
      </c>
      <c r="M2534" s="82" t="str">
        <f t="shared" si="212"/>
        <v>DC</v>
      </c>
      <c r="N2534" s="82" t="s">
        <v>971</v>
      </c>
      <c r="P2534" s="75" t="e">
        <f>VLOOKUP(F2534,[1]!REGTEaflewerdatum,4,0)</f>
        <v>#N/A</v>
      </c>
      <c r="Q2534" s="91" t="e">
        <f t="shared" si="213"/>
        <v>#N/A</v>
      </c>
      <c r="T2534" s="94">
        <f t="shared" si="214"/>
        <v>41810</v>
      </c>
      <c r="U2534" s="80">
        <f t="shared" si="215"/>
        <v>19</v>
      </c>
      <c r="W2534" s="95">
        <f t="shared" si="216"/>
        <v>41815</v>
      </c>
    </row>
    <row r="2535" spans="1:23" hidden="1" x14ac:dyDescent="0.5">
      <c r="A2535" s="105">
        <v>840869</v>
      </c>
      <c r="B2535" s="140">
        <v>41796</v>
      </c>
      <c r="C2535" s="60" t="s">
        <v>10</v>
      </c>
      <c r="D2535" s="61">
        <v>18899</v>
      </c>
      <c r="E2535" s="139">
        <v>14456</v>
      </c>
      <c r="F2535" s="61">
        <v>3962</v>
      </c>
      <c r="G2535" s="63">
        <v>41791</v>
      </c>
      <c r="H2535" s="63">
        <v>41791</v>
      </c>
      <c r="I2535" s="60" t="s">
        <v>1075</v>
      </c>
      <c r="J2535" s="62">
        <v>47110.39</v>
      </c>
      <c r="K2535" s="62">
        <v>5848.05</v>
      </c>
      <c r="L2535" s="64">
        <v>52958.44</v>
      </c>
      <c r="M2535" s="82" t="str">
        <f t="shared" si="212"/>
        <v>DC</v>
      </c>
      <c r="N2535" s="82" t="s">
        <v>971</v>
      </c>
      <c r="P2535" s="75">
        <f>VLOOKUP(F2535,[1]!REGTEaflewerdatum,4,0)</f>
        <v>0</v>
      </c>
      <c r="Q2535" s="91">
        <f t="shared" si="213"/>
        <v>41791</v>
      </c>
      <c r="T2535" s="94">
        <f t="shared" si="214"/>
        <v>41810</v>
      </c>
      <c r="U2535" s="80">
        <f t="shared" si="215"/>
        <v>19</v>
      </c>
      <c r="W2535" s="95">
        <f t="shared" si="216"/>
        <v>41815</v>
      </c>
    </row>
    <row r="2536" spans="1:23" hidden="1" x14ac:dyDescent="0.5">
      <c r="A2536" s="105">
        <v>840871</v>
      </c>
      <c r="B2536" s="140">
        <v>41796</v>
      </c>
      <c r="C2536" s="60" t="s">
        <v>10</v>
      </c>
      <c r="D2536" s="61">
        <v>18901</v>
      </c>
      <c r="E2536" s="139">
        <v>14310</v>
      </c>
      <c r="F2536" s="61">
        <v>4066</v>
      </c>
      <c r="G2536" s="63">
        <v>41791</v>
      </c>
      <c r="H2536" s="63">
        <v>41792</v>
      </c>
      <c r="I2536" s="60" t="s">
        <v>1075</v>
      </c>
      <c r="J2536" s="62">
        <v>142201.16</v>
      </c>
      <c r="K2536" s="62">
        <v>18578.61</v>
      </c>
      <c r="L2536" s="64">
        <v>160779.76999999999</v>
      </c>
      <c r="M2536" s="82" t="str">
        <f t="shared" si="212"/>
        <v>DC</v>
      </c>
      <c r="N2536" s="82" t="s">
        <v>971</v>
      </c>
      <c r="P2536" s="75" t="e">
        <f>VLOOKUP(F2536,[1]!REGTEaflewerdatum,4,0)</f>
        <v>#N/A</v>
      </c>
      <c r="Q2536" s="91" t="e">
        <f t="shared" si="213"/>
        <v>#N/A</v>
      </c>
      <c r="T2536" s="94">
        <f t="shared" si="214"/>
        <v>41810</v>
      </c>
      <c r="U2536" s="80">
        <f t="shared" si="215"/>
        <v>19</v>
      </c>
      <c r="W2536" s="95">
        <f t="shared" si="216"/>
        <v>41815</v>
      </c>
    </row>
    <row r="2537" spans="1:23" hidden="1" x14ac:dyDescent="0.5">
      <c r="A2537" s="105">
        <v>840871</v>
      </c>
      <c r="B2537" s="140"/>
      <c r="C2537" s="60" t="s">
        <v>15</v>
      </c>
      <c r="D2537" s="61">
        <v>18927</v>
      </c>
      <c r="E2537" s="139">
        <v>14477</v>
      </c>
      <c r="F2537" s="61">
        <v>4066</v>
      </c>
      <c r="G2537" s="63">
        <v>41791</v>
      </c>
      <c r="H2537" s="63">
        <v>41792</v>
      </c>
      <c r="I2537" s="60" t="s">
        <v>1075</v>
      </c>
      <c r="J2537" s="62">
        <v>-38.159999999999997</v>
      </c>
      <c r="K2537" s="62">
        <v>-5.34</v>
      </c>
      <c r="L2537" s="64">
        <v>-43.5</v>
      </c>
      <c r="M2537" s="82" t="str">
        <f t="shared" si="212"/>
        <v>DC</v>
      </c>
      <c r="P2537" s="75" t="e">
        <f>VLOOKUP(F2537,[1]!REGTEaflewerdatum,4,0)</f>
        <v>#N/A</v>
      </c>
      <c r="Q2537" s="91" t="e">
        <f t="shared" si="213"/>
        <v>#N/A</v>
      </c>
      <c r="T2537" s="94">
        <f t="shared" si="214"/>
        <v>41810</v>
      </c>
      <c r="U2537" s="80">
        <f t="shared" si="215"/>
        <v>19</v>
      </c>
      <c r="W2537" s="95">
        <f t="shared" si="216"/>
        <v>19</v>
      </c>
    </row>
    <row r="2538" spans="1:23" hidden="1" x14ac:dyDescent="0.5">
      <c r="A2538" s="105">
        <v>840870</v>
      </c>
      <c r="B2538" s="140">
        <v>41796</v>
      </c>
      <c r="C2538" s="60" t="s">
        <v>10</v>
      </c>
      <c r="D2538" s="61">
        <v>18900</v>
      </c>
      <c r="E2538" s="139">
        <v>14301</v>
      </c>
      <c r="F2538" s="61">
        <v>4067</v>
      </c>
      <c r="G2538" s="63">
        <v>41792</v>
      </c>
      <c r="H2538" s="63">
        <v>41791</v>
      </c>
      <c r="I2538" s="60" t="s">
        <v>1075</v>
      </c>
      <c r="J2538" s="62">
        <v>11583.96</v>
      </c>
      <c r="K2538" s="62">
        <v>1621.75</v>
      </c>
      <c r="L2538" s="64">
        <v>13205.71</v>
      </c>
      <c r="M2538" s="82" t="str">
        <f t="shared" si="212"/>
        <v>DC</v>
      </c>
      <c r="N2538" s="82" t="s">
        <v>971</v>
      </c>
      <c r="P2538" s="75" t="e">
        <f>VLOOKUP(F2538,[1]!REGTEaflewerdatum,4,0)</f>
        <v>#N/A</v>
      </c>
      <c r="Q2538" s="91" t="e">
        <f t="shared" si="213"/>
        <v>#N/A</v>
      </c>
      <c r="T2538" s="94">
        <f t="shared" si="214"/>
        <v>41811</v>
      </c>
      <c r="U2538" s="80">
        <f t="shared" si="215"/>
        <v>19</v>
      </c>
      <c r="W2538" s="95">
        <f t="shared" si="216"/>
        <v>41815</v>
      </c>
    </row>
    <row r="2539" spans="1:23" x14ac:dyDescent="0.5">
      <c r="A2539" s="105">
        <v>2630349</v>
      </c>
      <c r="B2539" s="152">
        <v>41810</v>
      </c>
      <c r="C2539" s="60" t="s">
        <v>10</v>
      </c>
      <c r="D2539" s="61">
        <v>18912</v>
      </c>
      <c r="E2539" s="139">
        <v>14363</v>
      </c>
      <c r="F2539" s="61">
        <v>4088</v>
      </c>
      <c r="G2539" s="63">
        <v>41792</v>
      </c>
      <c r="H2539" s="63">
        <v>41792</v>
      </c>
      <c r="I2539" s="60" t="s">
        <v>1112</v>
      </c>
      <c r="J2539" s="62">
        <v>1379.92</v>
      </c>
      <c r="K2539" s="62">
        <v>193.19</v>
      </c>
      <c r="L2539" s="64">
        <v>1573.11</v>
      </c>
      <c r="M2539" s="82" t="str">
        <f t="shared" si="212"/>
        <v>DS</v>
      </c>
      <c r="N2539" s="82" t="s">
        <v>971</v>
      </c>
      <c r="P2539" s="75" t="e">
        <f>VLOOKUP(F2539,[1]!REGTEaflewerdatum,4,0)</f>
        <v>#N/A</v>
      </c>
      <c r="Q2539" s="91" t="e">
        <f t="shared" si="213"/>
        <v>#N/A</v>
      </c>
      <c r="T2539" s="94">
        <f t="shared" si="214"/>
        <v>41822</v>
      </c>
      <c r="U2539" s="80">
        <f t="shared" si="215"/>
        <v>30</v>
      </c>
      <c r="W2539" s="95">
        <f t="shared" si="216"/>
        <v>41840</v>
      </c>
    </row>
    <row r="2540" spans="1:23" x14ac:dyDescent="0.5">
      <c r="A2540" s="105">
        <v>2630349</v>
      </c>
      <c r="B2540" s="63"/>
      <c r="C2540" s="60" t="s">
        <v>15</v>
      </c>
      <c r="D2540" s="61">
        <v>19228</v>
      </c>
      <c r="E2540" s="139"/>
      <c r="F2540" s="61">
        <v>811162</v>
      </c>
      <c r="G2540" s="151">
        <v>41792</v>
      </c>
      <c r="H2540" s="151">
        <v>41792</v>
      </c>
      <c r="I2540" s="60" t="s">
        <v>1112</v>
      </c>
      <c r="J2540" s="62">
        <v>-596.77</v>
      </c>
      <c r="K2540" s="62">
        <v>-83.55</v>
      </c>
      <c r="L2540" s="64">
        <v>-680.32</v>
      </c>
      <c r="M2540" s="82" t="str">
        <f t="shared" si="212"/>
        <v>DS</v>
      </c>
      <c r="P2540" s="75" t="e">
        <f>VLOOKUP(#REF!,[1]!REGTEaflewerdatum,4,0)</f>
        <v>#REF!</v>
      </c>
      <c r="Q2540" s="91" t="e">
        <f>IF(P2540=#REF!,"ok",#REF!)</f>
        <v>#REF!</v>
      </c>
      <c r="T2540" s="94" t="e">
        <f>#REF!+U2540</f>
        <v>#REF!</v>
      </c>
      <c r="U2540" s="80" t="e">
        <f>VLOOKUP(#REF!,verskaffersterme,2,0)</f>
        <v>#REF!</v>
      </c>
      <c r="W2540" s="95" t="e">
        <f>#REF!+U2540</f>
        <v>#REF!</v>
      </c>
    </row>
    <row r="2541" spans="1:23" x14ac:dyDescent="0.5">
      <c r="A2541" s="105">
        <v>2630349</v>
      </c>
      <c r="B2541" s="63"/>
      <c r="C2541" s="60" t="s">
        <v>15</v>
      </c>
      <c r="D2541" s="61">
        <v>19229</v>
      </c>
      <c r="E2541" s="139"/>
      <c r="F2541" s="61">
        <v>811163</v>
      </c>
      <c r="G2541" s="151">
        <v>41792</v>
      </c>
      <c r="H2541" s="151">
        <v>41792</v>
      </c>
      <c r="I2541" s="60" t="s">
        <v>1112</v>
      </c>
      <c r="J2541" s="62">
        <v>-107.78</v>
      </c>
      <c r="K2541" s="62">
        <v>-15.09</v>
      </c>
      <c r="L2541" s="64">
        <v>-122.87</v>
      </c>
      <c r="M2541" s="82" t="str">
        <f t="shared" si="212"/>
        <v>DS</v>
      </c>
      <c r="P2541" s="75" t="e">
        <f>VLOOKUP(#REF!,[1]!REGTEaflewerdatum,4,0)</f>
        <v>#REF!</v>
      </c>
      <c r="Q2541" s="91" t="e">
        <f>IF(P2541=#REF!,"ok",#REF!)</f>
        <v>#REF!</v>
      </c>
      <c r="T2541" s="94" t="e">
        <f>#REF!+U2541</f>
        <v>#REF!</v>
      </c>
      <c r="U2541" s="80" t="e">
        <f>VLOOKUP(#REF!,verskaffersterme,2,0)</f>
        <v>#REF!</v>
      </c>
      <c r="W2541" s="95" t="e">
        <f>#REF!+U2541</f>
        <v>#REF!</v>
      </c>
    </row>
    <row r="2542" spans="1:23" x14ac:dyDescent="0.5">
      <c r="A2542" s="105">
        <v>2630349</v>
      </c>
      <c r="B2542" s="63"/>
      <c r="C2542" s="60" t="s">
        <v>15</v>
      </c>
      <c r="D2542" s="61">
        <v>19230</v>
      </c>
      <c r="E2542" s="139"/>
      <c r="F2542" s="61">
        <v>811163</v>
      </c>
      <c r="G2542" s="151">
        <v>41792</v>
      </c>
      <c r="H2542" s="151">
        <v>41792</v>
      </c>
      <c r="I2542" s="60" t="s">
        <v>1112</v>
      </c>
      <c r="J2542" s="62">
        <v>-230.74</v>
      </c>
      <c r="K2542" s="62">
        <v>-32.299999999999997</v>
      </c>
      <c r="L2542" s="64">
        <v>-263.04000000000002</v>
      </c>
      <c r="M2542" s="82" t="str">
        <f t="shared" si="212"/>
        <v>DS</v>
      </c>
      <c r="P2542" s="75" t="e">
        <f>VLOOKUP(#REF!,[1]!REGTEaflewerdatum,4,0)</f>
        <v>#REF!</v>
      </c>
      <c r="Q2542" s="91" t="e">
        <f>IF(P2542=#REF!,"ok",#REF!)</f>
        <v>#REF!</v>
      </c>
      <c r="T2542" s="94" t="e">
        <f>#REF!+U2542</f>
        <v>#REF!</v>
      </c>
      <c r="U2542" s="80" t="e">
        <f>VLOOKUP(#REF!,verskaffersterme,2,0)</f>
        <v>#REF!</v>
      </c>
      <c r="W2542" s="95" t="e">
        <f>#REF!+U2542</f>
        <v>#REF!</v>
      </c>
    </row>
    <row r="2543" spans="1:23" x14ac:dyDescent="0.5">
      <c r="A2543" s="105">
        <v>7135</v>
      </c>
      <c r="B2543" s="152">
        <v>41803</v>
      </c>
      <c r="C2543" s="60" t="s">
        <v>10</v>
      </c>
      <c r="D2543" s="61">
        <v>18928</v>
      </c>
      <c r="E2543" s="139"/>
      <c r="F2543" s="61">
        <v>4098</v>
      </c>
      <c r="G2543" s="63">
        <v>41793</v>
      </c>
      <c r="H2543" s="63">
        <v>41791</v>
      </c>
      <c r="I2543" s="60" t="s">
        <v>1116</v>
      </c>
      <c r="J2543" s="62">
        <v>772.68</v>
      </c>
      <c r="K2543" s="62">
        <v>32.909999999999997</v>
      </c>
      <c r="L2543" s="64">
        <v>805.59</v>
      </c>
      <c r="M2543" s="82" t="str">
        <f t="shared" si="212"/>
        <v>DS</v>
      </c>
      <c r="N2543" s="82" t="s">
        <v>971</v>
      </c>
      <c r="P2543" s="75" t="e">
        <f>VLOOKUP(F2543,[1]!REGTEaflewerdatum,4,0)</f>
        <v>#N/A</v>
      </c>
      <c r="Q2543" s="91" t="e">
        <f t="shared" ref="Q2543:Q2562" si="217">IF(P2543=G2543,"ok",G2543)</f>
        <v>#N/A</v>
      </c>
      <c r="T2543" s="94">
        <f t="shared" ref="T2543:T2562" si="218">G2543+U2543</f>
        <v>41823</v>
      </c>
      <c r="U2543" s="80">
        <f t="shared" ref="U2543:U2562" si="219">VLOOKUP(I2543,verskaffersterme,2,0)</f>
        <v>30</v>
      </c>
      <c r="W2543" s="95">
        <f t="shared" ref="W2543:W2562" si="220">B2543+U2543</f>
        <v>41833</v>
      </c>
    </row>
    <row r="2544" spans="1:23" x14ac:dyDescent="0.5">
      <c r="A2544" s="105">
        <v>7285</v>
      </c>
      <c r="B2544" s="152">
        <v>41803</v>
      </c>
      <c r="C2544" s="60" t="s">
        <v>10</v>
      </c>
      <c r="D2544" s="61">
        <v>18929</v>
      </c>
      <c r="E2544" s="139"/>
      <c r="F2544" s="61">
        <v>4098</v>
      </c>
      <c r="G2544" s="63">
        <v>41793</v>
      </c>
      <c r="H2544" s="63">
        <v>41793</v>
      </c>
      <c r="I2544" s="60" t="s">
        <v>1116</v>
      </c>
      <c r="J2544" s="62">
        <v>712.68</v>
      </c>
      <c r="K2544" s="62">
        <v>34.42</v>
      </c>
      <c r="L2544" s="64">
        <v>747.1</v>
      </c>
      <c r="M2544" s="82" t="str">
        <f t="shared" si="212"/>
        <v>DS</v>
      </c>
      <c r="N2544" s="82" t="s">
        <v>971</v>
      </c>
      <c r="P2544" s="75" t="e">
        <f>VLOOKUP(F2544,[1]!REGTEaflewerdatum,4,0)</f>
        <v>#N/A</v>
      </c>
      <c r="Q2544" s="91" t="e">
        <f t="shared" si="217"/>
        <v>#N/A</v>
      </c>
      <c r="T2544" s="94">
        <f t="shared" si="218"/>
        <v>41823</v>
      </c>
      <c r="U2544" s="80">
        <f t="shared" si="219"/>
        <v>30</v>
      </c>
      <c r="W2544" s="95">
        <f t="shared" si="220"/>
        <v>41833</v>
      </c>
    </row>
    <row r="2545" spans="1:23" hidden="1" x14ac:dyDescent="0.5">
      <c r="A2545" s="105">
        <v>154687</v>
      </c>
      <c r="B2545" s="140"/>
      <c r="C2545" s="60" t="s">
        <v>10</v>
      </c>
      <c r="D2545" s="61">
        <v>18855</v>
      </c>
      <c r="E2545" s="139">
        <v>14386</v>
      </c>
      <c r="F2545" s="61">
        <v>4073</v>
      </c>
      <c r="G2545" s="63">
        <v>41793</v>
      </c>
      <c r="H2545" s="63">
        <v>41793</v>
      </c>
      <c r="I2545" s="60" t="s">
        <v>1156</v>
      </c>
      <c r="J2545" s="62">
        <v>5345.78</v>
      </c>
      <c r="K2545" s="62">
        <v>748.42</v>
      </c>
      <c r="L2545" s="64">
        <v>6094.2</v>
      </c>
      <c r="M2545" s="82" t="str">
        <f t="shared" si="212"/>
        <v>DI</v>
      </c>
      <c r="N2545" s="82" t="s">
        <v>971</v>
      </c>
      <c r="P2545" s="75" t="e">
        <f>VLOOKUP(F2545,[1]!REGTEaflewerdatum,4,0)</f>
        <v>#N/A</v>
      </c>
      <c r="Q2545" s="91" t="e">
        <f t="shared" si="217"/>
        <v>#N/A</v>
      </c>
      <c r="R2545" s="92" t="s">
        <v>327</v>
      </c>
      <c r="S2545" s="93">
        <v>41803</v>
      </c>
      <c r="T2545" s="94">
        <f t="shared" si="218"/>
        <v>41795</v>
      </c>
      <c r="U2545" s="80">
        <f t="shared" si="219"/>
        <v>2</v>
      </c>
      <c r="W2545" s="95">
        <f t="shared" si="220"/>
        <v>2</v>
      </c>
    </row>
    <row r="2546" spans="1:23" x14ac:dyDescent="0.5">
      <c r="A2546" s="105">
        <v>326936</v>
      </c>
      <c r="B2546" s="63">
        <v>41796</v>
      </c>
      <c r="C2546" s="60" t="s">
        <v>10</v>
      </c>
      <c r="D2546" s="61">
        <v>18851</v>
      </c>
      <c r="E2546" s="139">
        <v>14377</v>
      </c>
      <c r="F2546" s="61">
        <v>14097</v>
      </c>
      <c r="G2546" s="63">
        <v>41793</v>
      </c>
      <c r="H2546" s="63">
        <v>41792</v>
      </c>
      <c r="I2546" s="60" t="s">
        <v>1109</v>
      </c>
      <c r="J2546" s="62">
        <v>283.66000000000003</v>
      </c>
      <c r="K2546" s="62">
        <v>20.010000000000002</v>
      </c>
      <c r="L2546" s="64">
        <v>303.67</v>
      </c>
      <c r="M2546" s="82" t="str">
        <f t="shared" si="212"/>
        <v>DS</v>
      </c>
      <c r="N2546" s="82" t="s">
        <v>971</v>
      </c>
      <c r="P2546" s="75" t="e">
        <f>VLOOKUP(F2546,[1]!REGTEaflewerdatum,4,0)</f>
        <v>#N/A</v>
      </c>
      <c r="Q2546" s="91" t="e">
        <f t="shared" si="217"/>
        <v>#N/A</v>
      </c>
      <c r="T2546" s="94">
        <f t="shared" si="218"/>
        <v>41823</v>
      </c>
      <c r="U2546" s="80">
        <f t="shared" si="219"/>
        <v>30</v>
      </c>
      <c r="W2546" s="95">
        <f t="shared" si="220"/>
        <v>41826</v>
      </c>
    </row>
    <row r="2547" spans="1:23" x14ac:dyDescent="0.5">
      <c r="A2547" s="105">
        <v>344530</v>
      </c>
      <c r="B2547" s="63">
        <v>41796</v>
      </c>
      <c r="C2547" s="60" t="s">
        <v>10</v>
      </c>
      <c r="D2547" s="61">
        <v>18850</v>
      </c>
      <c r="E2547" s="139">
        <v>14354</v>
      </c>
      <c r="F2547" s="61">
        <v>4097</v>
      </c>
      <c r="G2547" s="63">
        <v>41793</v>
      </c>
      <c r="H2547" s="63">
        <v>41793</v>
      </c>
      <c r="I2547" s="60" t="s">
        <v>1109</v>
      </c>
      <c r="J2547" s="62">
        <v>567.30999999999995</v>
      </c>
      <c r="K2547" s="62">
        <v>40.01</v>
      </c>
      <c r="L2547" s="64">
        <v>607.32000000000005</v>
      </c>
      <c r="M2547" s="82" t="str">
        <f t="shared" si="212"/>
        <v>DS</v>
      </c>
      <c r="N2547" s="82" t="s">
        <v>971</v>
      </c>
      <c r="P2547" s="75" t="e">
        <f>VLOOKUP(F2547,[1]!REGTEaflewerdatum,4,0)</f>
        <v>#N/A</v>
      </c>
      <c r="Q2547" s="91" t="e">
        <f t="shared" si="217"/>
        <v>#N/A</v>
      </c>
      <c r="T2547" s="94">
        <f t="shared" si="218"/>
        <v>41823</v>
      </c>
      <c r="U2547" s="80">
        <f t="shared" si="219"/>
        <v>30</v>
      </c>
      <c r="W2547" s="95">
        <f t="shared" si="220"/>
        <v>41826</v>
      </c>
    </row>
    <row r="2548" spans="1:23" x14ac:dyDescent="0.5">
      <c r="A2548" s="105">
        <v>424613</v>
      </c>
      <c r="B2548" s="63">
        <v>41803</v>
      </c>
      <c r="C2548" s="60" t="s">
        <v>10</v>
      </c>
      <c r="D2548" s="61">
        <v>18932</v>
      </c>
      <c r="E2548" s="139">
        <v>14366</v>
      </c>
      <c r="F2548" s="61">
        <v>4099</v>
      </c>
      <c r="G2548" s="63">
        <v>41793</v>
      </c>
      <c r="H2548" s="63">
        <v>41792</v>
      </c>
      <c r="I2548" s="60" t="s">
        <v>1114</v>
      </c>
      <c r="J2548" s="62">
        <v>569.16</v>
      </c>
      <c r="K2548" s="62">
        <v>41.18</v>
      </c>
      <c r="L2548" s="64">
        <v>610.34</v>
      </c>
      <c r="M2548" s="82" t="str">
        <f t="shared" si="212"/>
        <v>DS</v>
      </c>
      <c r="N2548" s="82" t="s">
        <v>971</v>
      </c>
      <c r="P2548" s="75" t="e">
        <f>VLOOKUP(F2548,[1]!REGTEaflewerdatum,4,0)</f>
        <v>#N/A</v>
      </c>
      <c r="Q2548" s="91" t="e">
        <f t="shared" si="217"/>
        <v>#N/A</v>
      </c>
      <c r="T2548" s="94">
        <f t="shared" si="218"/>
        <v>41823</v>
      </c>
      <c r="U2548" s="80">
        <f t="shared" si="219"/>
        <v>30</v>
      </c>
      <c r="W2548" s="95">
        <f t="shared" si="220"/>
        <v>41833</v>
      </c>
    </row>
    <row r="2549" spans="1:23" x14ac:dyDescent="0.5">
      <c r="A2549" s="105">
        <v>425841</v>
      </c>
      <c r="B2549" s="63">
        <v>41803</v>
      </c>
      <c r="C2549" s="60" t="s">
        <v>10</v>
      </c>
      <c r="D2549" s="61">
        <v>18931</v>
      </c>
      <c r="E2549" s="139">
        <v>14369</v>
      </c>
      <c r="F2549" s="61">
        <v>4099</v>
      </c>
      <c r="G2549" s="63">
        <v>41793</v>
      </c>
      <c r="H2549" s="63">
        <v>41793</v>
      </c>
      <c r="I2549" s="60" t="s">
        <v>1114</v>
      </c>
      <c r="J2549" s="62">
        <v>569.16</v>
      </c>
      <c r="K2549" s="62">
        <v>41.18</v>
      </c>
      <c r="L2549" s="64">
        <v>610.34</v>
      </c>
      <c r="M2549" s="82" t="str">
        <f t="shared" si="212"/>
        <v>DS</v>
      </c>
      <c r="N2549" s="82" t="s">
        <v>971</v>
      </c>
      <c r="P2549" s="75" t="e">
        <f>VLOOKUP(F2549,[1]!REGTEaflewerdatum,4,0)</f>
        <v>#N/A</v>
      </c>
      <c r="Q2549" s="91" t="e">
        <f t="shared" si="217"/>
        <v>#N/A</v>
      </c>
      <c r="T2549" s="94">
        <f t="shared" si="218"/>
        <v>41823</v>
      </c>
      <c r="U2549" s="80">
        <f t="shared" si="219"/>
        <v>30</v>
      </c>
      <c r="W2549" s="95">
        <f t="shared" si="220"/>
        <v>41833</v>
      </c>
    </row>
    <row r="2550" spans="1:23" x14ac:dyDescent="0.5">
      <c r="A2550" s="105">
        <v>11958343</v>
      </c>
      <c r="B2550" s="140">
        <v>41796</v>
      </c>
      <c r="C2550" s="60" t="s">
        <v>10</v>
      </c>
      <c r="D2550" s="61">
        <v>18852</v>
      </c>
      <c r="E2550" s="139">
        <v>14350</v>
      </c>
      <c r="F2550" s="61">
        <v>4074</v>
      </c>
      <c r="G2550" s="63">
        <v>41793</v>
      </c>
      <c r="H2550" s="63">
        <v>41792</v>
      </c>
      <c r="I2550" s="60" t="s">
        <v>1113</v>
      </c>
      <c r="J2550" s="62">
        <v>6724.12</v>
      </c>
      <c r="K2550" s="62">
        <v>532.28</v>
      </c>
      <c r="L2550" s="64">
        <v>7256.4</v>
      </c>
      <c r="M2550" s="82" t="str">
        <f t="shared" si="212"/>
        <v>DS</v>
      </c>
      <c r="N2550" s="82" t="s">
        <v>971</v>
      </c>
      <c r="P2550" s="75" t="e">
        <f>VLOOKUP(F2550,[1]!REGTEaflewerdatum,4,0)</f>
        <v>#N/A</v>
      </c>
      <c r="Q2550" s="91" t="e">
        <f t="shared" si="217"/>
        <v>#N/A</v>
      </c>
      <c r="T2550" s="94">
        <f t="shared" si="218"/>
        <v>41823</v>
      </c>
      <c r="U2550" s="80">
        <f t="shared" si="219"/>
        <v>30</v>
      </c>
      <c r="W2550" s="95">
        <f t="shared" si="220"/>
        <v>41826</v>
      </c>
    </row>
    <row r="2551" spans="1:23" x14ac:dyDescent="0.5">
      <c r="A2551" s="105">
        <v>91220013</v>
      </c>
      <c r="B2551" s="140">
        <v>41796</v>
      </c>
      <c r="C2551" s="60" t="s">
        <v>10</v>
      </c>
      <c r="D2551" s="61">
        <v>18860</v>
      </c>
      <c r="E2551" s="139">
        <v>14186</v>
      </c>
      <c r="F2551" s="61">
        <v>4024</v>
      </c>
      <c r="G2551" s="63">
        <v>41793</v>
      </c>
      <c r="H2551" s="63">
        <v>41792</v>
      </c>
      <c r="I2551" s="60" t="s">
        <v>1213</v>
      </c>
      <c r="J2551" s="62">
        <v>7863.3</v>
      </c>
      <c r="K2551" s="62">
        <v>1100.8599999999999</v>
      </c>
      <c r="L2551" s="64">
        <v>8964.16</v>
      </c>
      <c r="M2551" s="82" t="str">
        <f t="shared" si="212"/>
        <v>DS</v>
      </c>
      <c r="N2551" s="82" t="s">
        <v>971</v>
      </c>
      <c r="P2551" s="75" t="e">
        <f>VLOOKUP(F2551,[1]!REGTEaflewerdatum,4,0)</f>
        <v>#N/A</v>
      </c>
      <c r="Q2551" s="91" t="e">
        <f t="shared" si="217"/>
        <v>#N/A</v>
      </c>
      <c r="T2551" s="94">
        <f t="shared" si="218"/>
        <v>41823</v>
      </c>
      <c r="U2551" s="80">
        <f t="shared" si="219"/>
        <v>30</v>
      </c>
      <c r="W2551" s="95">
        <f t="shared" si="220"/>
        <v>41826</v>
      </c>
    </row>
    <row r="2552" spans="1:23" x14ac:dyDescent="0.5">
      <c r="A2552" s="105">
        <v>91220013</v>
      </c>
      <c r="B2552" s="140"/>
      <c r="C2552" s="60" t="s">
        <v>15</v>
      </c>
      <c r="D2552" s="61">
        <v>18861</v>
      </c>
      <c r="E2552" s="139">
        <v>14387</v>
      </c>
      <c r="F2552" s="61">
        <v>4024</v>
      </c>
      <c r="G2552" s="63">
        <v>41793</v>
      </c>
      <c r="H2552" s="63">
        <v>41792</v>
      </c>
      <c r="I2552" s="60" t="s">
        <v>1213</v>
      </c>
      <c r="J2552" s="62">
        <v>-45.36</v>
      </c>
      <c r="K2552" s="62">
        <v>-6.35</v>
      </c>
      <c r="L2552" s="64">
        <v>-51.71</v>
      </c>
      <c r="M2552" s="82" t="str">
        <f t="shared" si="212"/>
        <v>DS</v>
      </c>
      <c r="P2552" s="75" t="e">
        <f>VLOOKUP(F2552,[1]!REGTEaflewerdatum,4,0)</f>
        <v>#N/A</v>
      </c>
      <c r="Q2552" s="91" t="e">
        <f t="shared" si="217"/>
        <v>#N/A</v>
      </c>
      <c r="T2552" s="94">
        <f t="shared" si="218"/>
        <v>41823</v>
      </c>
      <c r="U2552" s="80">
        <f t="shared" si="219"/>
        <v>30</v>
      </c>
      <c r="W2552" s="95">
        <f t="shared" si="220"/>
        <v>30</v>
      </c>
    </row>
    <row r="2553" spans="1:23" x14ac:dyDescent="0.5">
      <c r="A2553" s="105">
        <v>1211299621</v>
      </c>
      <c r="B2553" s="152">
        <v>41803</v>
      </c>
      <c r="C2553" s="60" t="s">
        <v>10</v>
      </c>
      <c r="D2553" s="61">
        <v>18859</v>
      </c>
      <c r="E2553" s="139">
        <v>14371</v>
      </c>
      <c r="F2553" s="61">
        <v>4062</v>
      </c>
      <c r="G2553" s="63">
        <v>41793</v>
      </c>
      <c r="H2553" s="63">
        <v>41792</v>
      </c>
      <c r="I2553" s="60" t="s">
        <v>1105</v>
      </c>
      <c r="J2553" s="62">
        <v>61784.04</v>
      </c>
      <c r="K2553" s="62">
        <v>8649.77</v>
      </c>
      <c r="L2553" s="64">
        <v>70433.81</v>
      </c>
      <c r="M2553" s="82" t="str">
        <f t="shared" si="212"/>
        <v>DS</v>
      </c>
      <c r="N2553" s="82" t="s">
        <v>971</v>
      </c>
      <c r="P2553" s="75" t="e">
        <f>VLOOKUP(F2553,[1]!REGTEaflewerdatum,4,0)</f>
        <v>#N/A</v>
      </c>
      <c r="Q2553" s="91" t="e">
        <f t="shared" si="217"/>
        <v>#N/A</v>
      </c>
      <c r="T2553" s="94">
        <f t="shared" si="218"/>
        <v>41823</v>
      </c>
      <c r="U2553" s="80">
        <f t="shared" si="219"/>
        <v>30</v>
      </c>
      <c r="W2553" s="95">
        <f t="shared" si="220"/>
        <v>41833</v>
      </c>
    </row>
    <row r="2554" spans="1:23" hidden="1" x14ac:dyDescent="0.5">
      <c r="A2554" s="105" t="s">
        <v>636</v>
      </c>
      <c r="B2554" s="140"/>
      <c r="C2554" s="60" t="s">
        <v>10</v>
      </c>
      <c r="D2554" s="61">
        <v>18854</v>
      </c>
      <c r="E2554" s="139">
        <v>14385</v>
      </c>
      <c r="F2554" s="61">
        <v>4083</v>
      </c>
      <c r="G2554" s="63">
        <v>41793</v>
      </c>
      <c r="H2554" s="63">
        <v>41793</v>
      </c>
      <c r="I2554" s="60" t="s">
        <v>1118</v>
      </c>
      <c r="J2554" s="62">
        <v>5916</v>
      </c>
      <c r="K2554" s="62">
        <v>0</v>
      </c>
      <c r="L2554" s="64">
        <v>5916</v>
      </c>
      <c r="M2554" s="82" t="str">
        <f t="shared" si="212"/>
        <v>DI</v>
      </c>
      <c r="N2554" s="82" t="s">
        <v>971</v>
      </c>
      <c r="P2554" s="75" t="e">
        <f>VLOOKUP(F2554,[1]!REGTEaflewerdatum,4,0)</f>
        <v>#N/A</v>
      </c>
      <c r="Q2554" s="91" t="e">
        <f t="shared" si="217"/>
        <v>#N/A</v>
      </c>
      <c r="R2554" s="92" t="s">
        <v>327</v>
      </c>
      <c r="S2554" s="93">
        <v>41834</v>
      </c>
      <c r="T2554" s="94">
        <f t="shared" si="218"/>
        <v>41823</v>
      </c>
      <c r="U2554" s="80">
        <f t="shared" si="219"/>
        <v>30</v>
      </c>
      <c r="W2554" s="95">
        <f t="shared" si="220"/>
        <v>30</v>
      </c>
    </row>
    <row r="2555" spans="1:23" hidden="1" x14ac:dyDescent="0.5">
      <c r="A2555" s="105" t="s">
        <v>637</v>
      </c>
      <c r="B2555" s="140"/>
      <c r="C2555" s="60" t="s">
        <v>10</v>
      </c>
      <c r="D2555" s="61">
        <v>18858</v>
      </c>
      <c r="E2555" s="139">
        <v>14364</v>
      </c>
      <c r="F2555" s="61">
        <v>4089</v>
      </c>
      <c r="G2555" s="63">
        <v>41793</v>
      </c>
      <c r="H2555" s="63">
        <v>41792</v>
      </c>
      <c r="I2555" s="60" t="s">
        <v>1121</v>
      </c>
      <c r="J2555" s="62">
        <v>1908.9</v>
      </c>
      <c r="K2555" s="62">
        <v>0</v>
      </c>
      <c r="L2555" s="64">
        <v>1908.9</v>
      </c>
      <c r="M2555" s="82" t="str">
        <f t="shared" si="212"/>
        <v>DI</v>
      </c>
      <c r="N2555" s="82" t="s">
        <v>971</v>
      </c>
      <c r="P2555" s="75" t="e">
        <f>VLOOKUP(F2555,[1]!REGTEaflewerdatum,4,0)</f>
        <v>#N/A</v>
      </c>
      <c r="Q2555" s="91" t="e">
        <f t="shared" si="217"/>
        <v>#N/A</v>
      </c>
      <c r="R2555" s="92" t="s">
        <v>329</v>
      </c>
      <c r="S2555" s="93">
        <f>G2555</f>
        <v>41793</v>
      </c>
      <c r="T2555" s="94">
        <f t="shared" si="218"/>
        <v>41800</v>
      </c>
      <c r="U2555" s="80">
        <f t="shared" si="219"/>
        <v>7</v>
      </c>
      <c r="W2555" s="95">
        <f t="shared" si="220"/>
        <v>7</v>
      </c>
    </row>
    <row r="2556" spans="1:23" hidden="1" x14ac:dyDescent="0.5">
      <c r="A2556" s="105" t="s">
        <v>649</v>
      </c>
      <c r="B2556" s="140"/>
      <c r="C2556" s="60" t="s">
        <v>10</v>
      </c>
      <c r="D2556" s="61">
        <v>18906</v>
      </c>
      <c r="E2556" s="139">
        <v>14421</v>
      </c>
      <c r="F2556" s="61">
        <v>4087</v>
      </c>
      <c r="G2556" s="63">
        <v>41793</v>
      </c>
      <c r="H2556" s="63">
        <v>41793</v>
      </c>
      <c r="I2556" s="60" t="s">
        <v>1367</v>
      </c>
      <c r="J2556" s="62">
        <v>3979.98</v>
      </c>
      <c r="K2556" s="62">
        <v>557.20000000000005</v>
      </c>
      <c r="L2556" s="64">
        <v>4537.18</v>
      </c>
      <c r="M2556" s="82" t="str">
        <f t="shared" si="212"/>
        <v>DI</v>
      </c>
      <c r="N2556" s="82" t="s">
        <v>971</v>
      </c>
      <c r="P2556" s="75" t="e">
        <f>VLOOKUP(F2556,[1]!REGTEaflewerdatum,4,0)</f>
        <v>#N/A</v>
      </c>
      <c r="Q2556" s="91" t="e">
        <f t="shared" si="217"/>
        <v>#N/A</v>
      </c>
      <c r="R2556" s="92" t="s">
        <v>328</v>
      </c>
      <c r="S2556" s="93">
        <v>41804</v>
      </c>
      <c r="T2556" s="94">
        <f t="shared" si="218"/>
        <v>41823</v>
      </c>
      <c r="U2556" s="80">
        <f t="shared" si="219"/>
        <v>30</v>
      </c>
      <c r="W2556" s="95">
        <f t="shared" si="220"/>
        <v>30</v>
      </c>
    </row>
    <row r="2557" spans="1:23" hidden="1" x14ac:dyDescent="0.5">
      <c r="A2557" s="105" t="s">
        <v>651</v>
      </c>
      <c r="B2557" s="140"/>
      <c r="C2557" s="60" t="s">
        <v>10</v>
      </c>
      <c r="D2557" s="61">
        <v>18905</v>
      </c>
      <c r="E2557" s="139">
        <v>14423</v>
      </c>
      <c r="F2557" s="61">
        <v>4087</v>
      </c>
      <c r="G2557" s="63">
        <v>41793</v>
      </c>
      <c r="H2557" s="63">
        <v>41793</v>
      </c>
      <c r="I2557" s="60" t="s">
        <v>1367</v>
      </c>
      <c r="J2557" s="62">
        <v>600</v>
      </c>
      <c r="K2557" s="62">
        <v>0</v>
      </c>
      <c r="L2557" s="64">
        <v>600</v>
      </c>
      <c r="M2557" s="82" t="str">
        <f t="shared" si="212"/>
        <v>DI</v>
      </c>
      <c r="N2557" s="82" t="s">
        <v>971</v>
      </c>
      <c r="P2557" s="75" t="e">
        <f>VLOOKUP(F2557,[1]!REGTEaflewerdatum,4,0)</f>
        <v>#N/A</v>
      </c>
      <c r="Q2557" s="91" t="e">
        <f t="shared" si="217"/>
        <v>#N/A</v>
      </c>
      <c r="R2557" s="92" t="s">
        <v>328</v>
      </c>
      <c r="S2557" s="93">
        <v>41804</v>
      </c>
      <c r="T2557" s="94">
        <f t="shared" si="218"/>
        <v>41823</v>
      </c>
      <c r="U2557" s="80">
        <f t="shared" si="219"/>
        <v>30</v>
      </c>
      <c r="W2557" s="95">
        <f t="shared" si="220"/>
        <v>30</v>
      </c>
    </row>
    <row r="2558" spans="1:23" hidden="1" x14ac:dyDescent="0.5">
      <c r="A2558" s="105" t="s">
        <v>651</v>
      </c>
      <c r="B2558" s="140"/>
      <c r="C2558" s="60" t="s">
        <v>10</v>
      </c>
      <c r="D2558" s="61">
        <v>18904</v>
      </c>
      <c r="E2558" s="139">
        <v>14424</v>
      </c>
      <c r="F2558" s="61">
        <v>4087</v>
      </c>
      <c r="G2558" s="63">
        <v>41793</v>
      </c>
      <c r="H2558" s="63">
        <v>41795</v>
      </c>
      <c r="I2558" s="60" t="s">
        <v>1367</v>
      </c>
      <c r="J2558" s="62">
        <v>36</v>
      </c>
      <c r="K2558" s="62">
        <v>0</v>
      </c>
      <c r="L2558" s="64">
        <v>36</v>
      </c>
      <c r="M2558" s="82" t="str">
        <f t="shared" si="212"/>
        <v>DI</v>
      </c>
      <c r="N2558" s="82" t="s">
        <v>971</v>
      </c>
      <c r="P2558" s="75" t="e">
        <f>VLOOKUP(F2558,[1]!REGTEaflewerdatum,4,0)</f>
        <v>#N/A</v>
      </c>
      <c r="Q2558" s="91" t="e">
        <f t="shared" si="217"/>
        <v>#N/A</v>
      </c>
      <c r="R2558" s="92" t="s">
        <v>328</v>
      </c>
      <c r="S2558" s="93">
        <v>41804</v>
      </c>
      <c r="T2558" s="94">
        <f t="shared" si="218"/>
        <v>41823</v>
      </c>
      <c r="U2558" s="80">
        <f t="shared" si="219"/>
        <v>30</v>
      </c>
      <c r="W2558" s="95">
        <f t="shared" si="220"/>
        <v>30</v>
      </c>
    </row>
    <row r="2559" spans="1:23" hidden="1" x14ac:dyDescent="0.5">
      <c r="A2559" s="105" t="s">
        <v>638</v>
      </c>
      <c r="B2559" s="140"/>
      <c r="C2559" s="60" t="s">
        <v>10</v>
      </c>
      <c r="D2559" s="61">
        <v>18857</v>
      </c>
      <c r="E2559" s="139">
        <v>14373</v>
      </c>
      <c r="F2559" s="61">
        <v>4077</v>
      </c>
      <c r="G2559" s="63">
        <v>41793</v>
      </c>
      <c r="H2559" s="63">
        <v>41793</v>
      </c>
      <c r="I2559" s="60" t="s">
        <v>1160</v>
      </c>
      <c r="J2559" s="62">
        <v>2650</v>
      </c>
      <c r="K2559" s="62">
        <v>0</v>
      </c>
      <c r="L2559" s="64">
        <v>2650</v>
      </c>
      <c r="M2559" s="82" t="str">
        <f t="shared" si="212"/>
        <v>DI</v>
      </c>
      <c r="N2559" s="82" t="s">
        <v>971</v>
      </c>
      <c r="P2559" s="75" t="e">
        <f>VLOOKUP(F2559,[1]!REGTEaflewerdatum,4,0)</f>
        <v>#N/A</v>
      </c>
      <c r="Q2559" s="91" t="e">
        <f t="shared" si="217"/>
        <v>#N/A</v>
      </c>
      <c r="R2559" s="92" t="s">
        <v>327</v>
      </c>
      <c r="S2559" s="93">
        <v>41800</v>
      </c>
      <c r="T2559" s="94">
        <f t="shared" si="218"/>
        <v>41794</v>
      </c>
      <c r="U2559" s="80">
        <f t="shared" si="219"/>
        <v>1</v>
      </c>
      <c r="W2559" s="95">
        <f t="shared" si="220"/>
        <v>1</v>
      </c>
    </row>
    <row r="2560" spans="1:23" hidden="1" x14ac:dyDescent="0.5">
      <c r="A2560" s="105" t="s">
        <v>639</v>
      </c>
      <c r="B2560" s="140"/>
      <c r="C2560" s="60" t="s">
        <v>10</v>
      </c>
      <c r="D2560" s="61">
        <v>18856</v>
      </c>
      <c r="E2560" s="139">
        <v>14384</v>
      </c>
      <c r="F2560" s="61">
        <v>4076</v>
      </c>
      <c r="G2560" s="63">
        <v>41793</v>
      </c>
      <c r="H2560" s="63">
        <v>41793</v>
      </c>
      <c r="I2560" s="60" t="s">
        <v>1123</v>
      </c>
      <c r="J2560" s="62">
        <v>1110</v>
      </c>
      <c r="K2560" s="62">
        <v>0</v>
      </c>
      <c r="L2560" s="64">
        <v>1110</v>
      </c>
      <c r="M2560" s="82" t="str">
        <f t="shared" si="212"/>
        <v>DI</v>
      </c>
      <c r="N2560" s="82" t="s">
        <v>971</v>
      </c>
      <c r="P2560" s="75" t="e">
        <f>VLOOKUP(F2560,[1]!REGTEaflewerdatum,4,0)</f>
        <v>#N/A</v>
      </c>
      <c r="Q2560" s="91" t="e">
        <f t="shared" si="217"/>
        <v>#N/A</v>
      </c>
      <c r="R2560" s="92" t="s">
        <v>329</v>
      </c>
      <c r="S2560" s="93">
        <f>G2560</f>
        <v>41793</v>
      </c>
      <c r="T2560" s="94">
        <f t="shared" si="218"/>
        <v>41794</v>
      </c>
      <c r="U2560" s="80">
        <f t="shared" si="219"/>
        <v>1</v>
      </c>
      <c r="W2560" s="95">
        <f t="shared" si="220"/>
        <v>1</v>
      </c>
    </row>
    <row r="2561" spans="1:23" x14ac:dyDescent="0.5">
      <c r="A2561" s="142" t="s">
        <v>670</v>
      </c>
      <c r="B2561" s="150"/>
      <c r="C2561" s="144" t="s">
        <v>10</v>
      </c>
      <c r="D2561" s="145">
        <v>18952</v>
      </c>
      <c r="E2561" s="146">
        <v>14250</v>
      </c>
      <c r="F2561" s="145">
        <v>4046</v>
      </c>
      <c r="G2561" s="147">
        <v>41793</v>
      </c>
      <c r="H2561" s="147">
        <v>41788</v>
      </c>
      <c r="I2561" s="144" t="s">
        <v>76</v>
      </c>
      <c r="J2561" s="148">
        <v>2378.9</v>
      </c>
      <c r="K2561" s="148">
        <v>333.04</v>
      </c>
      <c r="L2561" s="149">
        <v>2711.94</v>
      </c>
      <c r="M2561" s="82" t="str">
        <f t="shared" si="212"/>
        <v>DS</v>
      </c>
      <c r="N2561" s="82" t="s">
        <v>971</v>
      </c>
      <c r="P2561" s="75" t="e">
        <f>VLOOKUP(F2561,[1]!REGTEaflewerdatum,4,0)</f>
        <v>#N/A</v>
      </c>
      <c r="Q2561" s="91" t="e">
        <f t="shared" si="217"/>
        <v>#N/A</v>
      </c>
      <c r="T2561" s="94">
        <f t="shared" si="218"/>
        <v>41823</v>
      </c>
      <c r="U2561" s="80">
        <f t="shared" si="219"/>
        <v>30</v>
      </c>
      <c r="W2561" s="95">
        <f t="shared" si="220"/>
        <v>30</v>
      </c>
    </row>
    <row r="2562" spans="1:23" x14ac:dyDescent="0.5">
      <c r="A2562" s="142" t="s">
        <v>671</v>
      </c>
      <c r="B2562" s="143"/>
      <c r="C2562" s="144" t="s">
        <v>10</v>
      </c>
      <c r="D2562" s="145">
        <v>18853</v>
      </c>
      <c r="E2562" s="146">
        <v>14349</v>
      </c>
      <c r="F2562" s="145">
        <v>4075</v>
      </c>
      <c r="G2562" s="147">
        <v>41793</v>
      </c>
      <c r="H2562" s="147">
        <v>41792</v>
      </c>
      <c r="I2562" s="144" t="s">
        <v>26</v>
      </c>
      <c r="J2562" s="148">
        <v>6546.72</v>
      </c>
      <c r="K2562" s="148">
        <v>653.59</v>
      </c>
      <c r="L2562" s="149">
        <v>7200.31</v>
      </c>
      <c r="M2562" s="82" t="str">
        <f t="shared" ref="M2562:M2625" si="221">VLOOKUP(I2562,KODE,3,0)</f>
        <v>DS</v>
      </c>
      <c r="N2562" s="82" t="s">
        <v>971</v>
      </c>
      <c r="P2562" s="75" t="e">
        <f>VLOOKUP(F2562,[1]!REGTEaflewerdatum,4,0)</f>
        <v>#N/A</v>
      </c>
      <c r="Q2562" s="91" t="e">
        <f t="shared" si="217"/>
        <v>#N/A</v>
      </c>
      <c r="T2562" s="94">
        <f t="shared" si="218"/>
        <v>41823</v>
      </c>
      <c r="U2562" s="80">
        <f t="shared" si="219"/>
        <v>30</v>
      </c>
      <c r="W2562" s="95">
        <f t="shared" si="220"/>
        <v>30</v>
      </c>
    </row>
    <row r="2563" spans="1:23" x14ac:dyDescent="0.5">
      <c r="A2563" s="105" t="s">
        <v>670</v>
      </c>
      <c r="B2563" s="63"/>
      <c r="C2563" s="60" t="s">
        <v>15</v>
      </c>
      <c r="D2563" s="61">
        <v>19227</v>
      </c>
      <c r="E2563" s="139"/>
      <c r="F2563" s="61">
        <v>811158</v>
      </c>
      <c r="G2563" s="151">
        <v>41793</v>
      </c>
      <c r="H2563" s="151" t="s">
        <v>697</v>
      </c>
      <c r="I2563" s="60" t="s">
        <v>1194</v>
      </c>
      <c r="J2563" s="62">
        <v>-1007.93</v>
      </c>
      <c r="K2563" s="62">
        <v>-141.11000000000001</v>
      </c>
      <c r="L2563" s="64">
        <v>-1149.04</v>
      </c>
      <c r="M2563" s="82" t="str">
        <f t="shared" si="221"/>
        <v>DS</v>
      </c>
      <c r="P2563" s="75" t="e">
        <f>VLOOKUP(#REF!,[1]!REGTEaflewerdatum,4,0)</f>
        <v>#REF!</v>
      </c>
      <c r="Q2563" s="91" t="e">
        <f>IF(P2563=#REF!,"ok",#REF!)</f>
        <v>#REF!</v>
      </c>
      <c r="T2563" s="94" t="e">
        <f>#REF!+U2563</f>
        <v>#REF!</v>
      </c>
      <c r="U2563" s="80" t="e">
        <f>VLOOKUP(#REF!,verskaffersterme,2,0)</f>
        <v>#REF!</v>
      </c>
      <c r="W2563" s="95" t="e">
        <f>#REF!+U2563</f>
        <v>#REF!</v>
      </c>
    </row>
    <row r="2564" spans="1:23" x14ac:dyDescent="0.5">
      <c r="A2564" s="105">
        <v>28650</v>
      </c>
      <c r="B2564" s="63">
        <v>41796</v>
      </c>
      <c r="C2564" s="60" t="s">
        <v>10</v>
      </c>
      <c r="D2564" s="61">
        <v>18873</v>
      </c>
      <c r="E2564" s="139">
        <v>14414</v>
      </c>
      <c r="F2564" s="61">
        <v>4085</v>
      </c>
      <c r="G2564" s="63">
        <v>41794</v>
      </c>
      <c r="H2564" s="63">
        <v>41794</v>
      </c>
      <c r="I2564" s="60" t="s">
        <v>1177</v>
      </c>
      <c r="J2564" s="62">
        <v>21916.36</v>
      </c>
      <c r="K2564" s="62">
        <v>3068.28</v>
      </c>
      <c r="L2564" s="64">
        <v>24984.639999999999</v>
      </c>
      <c r="M2564" s="82" t="str">
        <f t="shared" si="221"/>
        <v>DS</v>
      </c>
      <c r="N2564" s="82" t="s">
        <v>971</v>
      </c>
      <c r="P2564" s="75" t="e">
        <f>VLOOKUP(F2564,[1]!REGTEaflewerdatum,4,0)</f>
        <v>#N/A</v>
      </c>
      <c r="Q2564" s="91" t="e">
        <f t="shared" ref="Q2564:Q2595" si="222">IF(P2564=G2564,"ok",G2564)</f>
        <v>#N/A</v>
      </c>
      <c r="T2564" s="94">
        <f t="shared" ref="T2564:T2595" si="223">G2564+U2564</f>
        <v>41824</v>
      </c>
      <c r="U2564" s="80">
        <f t="shared" ref="U2564:U2595" si="224">VLOOKUP(I2564,verskaffersterme,2,0)</f>
        <v>30</v>
      </c>
      <c r="W2564" s="95">
        <f t="shared" ref="W2564:W2595" si="225">B2564+U2564</f>
        <v>41826</v>
      </c>
    </row>
    <row r="2565" spans="1:23" x14ac:dyDescent="0.5">
      <c r="A2565" s="105">
        <v>43087</v>
      </c>
      <c r="B2565" s="140">
        <v>41796</v>
      </c>
      <c r="C2565" s="60" t="s">
        <v>10</v>
      </c>
      <c r="D2565" s="61">
        <v>18869</v>
      </c>
      <c r="E2565" s="139">
        <v>14412</v>
      </c>
      <c r="F2565" s="61">
        <v>4072</v>
      </c>
      <c r="G2565" s="63">
        <v>41794</v>
      </c>
      <c r="H2565" s="63">
        <v>41793</v>
      </c>
      <c r="I2565" s="60" t="s">
        <v>1107</v>
      </c>
      <c r="J2565" s="62">
        <v>496.5</v>
      </c>
      <c r="K2565" s="62">
        <v>69.510000000000005</v>
      </c>
      <c r="L2565" s="64">
        <v>566.01</v>
      </c>
      <c r="M2565" s="82" t="str">
        <f t="shared" si="221"/>
        <v>DS</v>
      </c>
      <c r="N2565" s="82" t="s">
        <v>971</v>
      </c>
      <c r="P2565" s="75" t="e">
        <f>VLOOKUP(F2565,[1]!REGTEaflewerdatum,4,0)</f>
        <v>#N/A</v>
      </c>
      <c r="Q2565" s="91" t="e">
        <f t="shared" si="222"/>
        <v>#N/A</v>
      </c>
      <c r="T2565" s="94">
        <f t="shared" si="223"/>
        <v>41824</v>
      </c>
      <c r="U2565" s="80">
        <f t="shared" si="224"/>
        <v>30</v>
      </c>
      <c r="W2565" s="95">
        <f t="shared" si="225"/>
        <v>41826</v>
      </c>
    </row>
    <row r="2566" spans="1:23" x14ac:dyDescent="0.5">
      <c r="A2566" s="105">
        <v>43088</v>
      </c>
      <c r="B2566" s="140">
        <v>41796</v>
      </c>
      <c r="C2566" s="60" t="s">
        <v>10</v>
      </c>
      <c r="D2566" s="61">
        <v>18868</v>
      </c>
      <c r="E2566" s="139">
        <v>14400</v>
      </c>
      <c r="F2566" s="61">
        <v>4072</v>
      </c>
      <c r="G2566" s="63">
        <v>41794</v>
      </c>
      <c r="H2566" s="63">
        <v>41793</v>
      </c>
      <c r="I2566" s="60" t="s">
        <v>1107</v>
      </c>
      <c r="J2566" s="62">
        <v>3735</v>
      </c>
      <c r="K2566" s="62">
        <v>522.9</v>
      </c>
      <c r="L2566" s="64">
        <v>4257.8999999999996</v>
      </c>
      <c r="M2566" s="82" t="str">
        <f t="shared" si="221"/>
        <v>DS</v>
      </c>
      <c r="N2566" s="82" t="s">
        <v>971</v>
      </c>
      <c r="P2566" s="75" t="e">
        <f>VLOOKUP(F2566,[1]!REGTEaflewerdatum,4,0)</f>
        <v>#N/A</v>
      </c>
      <c r="Q2566" s="91" t="e">
        <f t="shared" si="222"/>
        <v>#N/A</v>
      </c>
      <c r="T2566" s="94">
        <f t="shared" si="223"/>
        <v>41824</v>
      </c>
      <c r="U2566" s="80">
        <f t="shared" si="224"/>
        <v>30</v>
      </c>
      <c r="W2566" s="95">
        <f t="shared" si="225"/>
        <v>41826</v>
      </c>
    </row>
    <row r="2567" spans="1:23" x14ac:dyDescent="0.5">
      <c r="A2567" s="105">
        <v>43089</v>
      </c>
      <c r="B2567" s="140">
        <v>41796</v>
      </c>
      <c r="C2567" s="60" t="s">
        <v>10</v>
      </c>
      <c r="D2567" s="61">
        <v>18871</v>
      </c>
      <c r="E2567" s="139">
        <v>14398</v>
      </c>
      <c r="F2567" s="61">
        <v>4072</v>
      </c>
      <c r="G2567" s="63">
        <v>41794</v>
      </c>
      <c r="H2567" s="63">
        <v>41793</v>
      </c>
      <c r="I2567" s="60" t="s">
        <v>1107</v>
      </c>
      <c r="J2567" s="62">
        <v>1816.65</v>
      </c>
      <c r="K2567" s="62">
        <v>254.33</v>
      </c>
      <c r="L2567" s="64">
        <v>2070.98</v>
      </c>
      <c r="M2567" s="82" t="str">
        <f t="shared" si="221"/>
        <v>DS</v>
      </c>
      <c r="N2567" s="82" t="s">
        <v>971</v>
      </c>
      <c r="P2567" s="75" t="e">
        <f>VLOOKUP(F2567,[1]!REGTEaflewerdatum,4,0)</f>
        <v>#N/A</v>
      </c>
      <c r="Q2567" s="91" t="e">
        <f t="shared" si="222"/>
        <v>#N/A</v>
      </c>
      <c r="T2567" s="94">
        <f t="shared" si="223"/>
        <v>41824</v>
      </c>
      <c r="U2567" s="80">
        <f t="shared" si="224"/>
        <v>30</v>
      </c>
      <c r="W2567" s="95">
        <f t="shared" si="225"/>
        <v>41826</v>
      </c>
    </row>
    <row r="2568" spans="1:23" x14ac:dyDescent="0.5">
      <c r="A2568" s="105">
        <v>43090</v>
      </c>
      <c r="B2568" s="140">
        <v>41796</v>
      </c>
      <c r="C2568" s="60" t="s">
        <v>10</v>
      </c>
      <c r="D2568" s="61">
        <v>18867</v>
      </c>
      <c r="E2568" s="139">
        <v>14402</v>
      </c>
      <c r="F2568" s="61">
        <v>4072</v>
      </c>
      <c r="G2568" s="63">
        <v>41794</v>
      </c>
      <c r="H2568" s="63">
        <v>41793</v>
      </c>
      <c r="I2568" s="60" t="s">
        <v>1107</v>
      </c>
      <c r="J2568" s="62">
        <v>971.45</v>
      </c>
      <c r="K2568" s="62">
        <v>136.01</v>
      </c>
      <c r="L2568" s="64">
        <v>1107.46</v>
      </c>
      <c r="M2568" s="82" t="str">
        <f t="shared" si="221"/>
        <v>DS</v>
      </c>
      <c r="N2568" s="82" t="s">
        <v>971</v>
      </c>
      <c r="P2568" s="75" t="e">
        <f>VLOOKUP(F2568,[1]!REGTEaflewerdatum,4,0)</f>
        <v>#N/A</v>
      </c>
      <c r="Q2568" s="91" t="e">
        <f t="shared" si="222"/>
        <v>#N/A</v>
      </c>
      <c r="T2568" s="94">
        <f t="shared" si="223"/>
        <v>41824</v>
      </c>
      <c r="U2568" s="80">
        <f t="shared" si="224"/>
        <v>30</v>
      </c>
      <c r="W2568" s="95">
        <f t="shared" si="225"/>
        <v>41826</v>
      </c>
    </row>
    <row r="2569" spans="1:23" x14ac:dyDescent="0.5">
      <c r="A2569" s="105">
        <v>43091</v>
      </c>
      <c r="B2569" s="140">
        <v>41796</v>
      </c>
      <c r="C2569" s="60" t="s">
        <v>10</v>
      </c>
      <c r="D2569" s="61">
        <v>18872</v>
      </c>
      <c r="E2569" s="139">
        <v>14396</v>
      </c>
      <c r="F2569" s="61">
        <v>4072</v>
      </c>
      <c r="G2569" s="63">
        <v>41794</v>
      </c>
      <c r="H2569" s="63">
        <v>41793</v>
      </c>
      <c r="I2569" s="60" t="s">
        <v>1107</v>
      </c>
      <c r="J2569" s="62">
        <v>421.4</v>
      </c>
      <c r="K2569" s="62">
        <v>59</v>
      </c>
      <c r="L2569" s="64">
        <v>480.4</v>
      </c>
      <c r="M2569" s="82" t="str">
        <f t="shared" si="221"/>
        <v>DS</v>
      </c>
      <c r="N2569" s="82" t="s">
        <v>971</v>
      </c>
      <c r="P2569" s="75" t="e">
        <f>VLOOKUP(F2569,[1]!REGTEaflewerdatum,4,0)</f>
        <v>#N/A</v>
      </c>
      <c r="Q2569" s="91" t="e">
        <f t="shared" si="222"/>
        <v>#N/A</v>
      </c>
      <c r="T2569" s="94">
        <f t="shared" si="223"/>
        <v>41824</v>
      </c>
      <c r="U2569" s="80">
        <f t="shared" si="224"/>
        <v>30</v>
      </c>
      <c r="W2569" s="95">
        <f t="shared" si="225"/>
        <v>41826</v>
      </c>
    </row>
    <row r="2570" spans="1:23" x14ac:dyDescent="0.5">
      <c r="A2570" s="105">
        <v>43093</v>
      </c>
      <c r="B2570" s="140">
        <v>41796</v>
      </c>
      <c r="C2570" s="60" t="s">
        <v>10</v>
      </c>
      <c r="D2570" s="61">
        <v>18870</v>
      </c>
      <c r="E2570" s="139">
        <v>14410</v>
      </c>
      <c r="F2570" s="61">
        <v>4072</v>
      </c>
      <c r="G2570" s="63">
        <v>41794</v>
      </c>
      <c r="H2570" s="63">
        <v>41793</v>
      </c>
      <c r="I2570" s="60" t="s">
        <v>1107</v>
      </c>
      <c r="J2570" s="62">
        <v>3042.25</v>
      </c>
      <c r="K2570" s="62">
        <v>425.92</v>
      </c>
      <c r="L2570" s="64">
        <v>3468.17</v>
      </c>
      <c r="M2570" s="82" t="str">
        <f t="shared" si="221"/>
        <v>DS</v>
      </c>
      <c r="N2570" s="82" t="s">
        <v>971</v>
      </c>
      <c r="P2570" s="75" t="e">
        <f>VLOOKUP(F2570,[1]!REGTEaflewerdatum,4,0)</f>
        <v>#N/A</v>
      </c>
      <c r="Q2570" s="91" t="e">
        <f t="shared" si="222"/>
        <v>#N/A</v>
      </c>
      <c r="T2570" s="94">
        <f t="shared" si="223"/>
        <v>41824</v>
      </c>
      <c r="U2570" s="80">
        <f t="shared" si="224"/>
        <v>30</v>
      </c>
      <c r="W2570" s="95">
        <f t="shared" si="225"/>
        <v>41826</v>
      </c>
    </row>
    <row r="2571" spans="1:23" x14ac:dyDescent="0.5">
      <c r="A2571" s="105">
        <v>43094</v>
      </c>
      <c r="B2571" s="140">
        <v>41796</v>
      </c>
      <c r="C2571" s="60" t="s">
        <v>10</v>
      </c>
      <c r="D2571" s="61">
        <v>18866</v>
      </c>
      <c r="E2571" s="139">
        <v>14408</v>
      </c>
      <c r="F2571" s="61">
        <v>4072</v>
      </c>
      <c r="G2571" s="63">
        <v>41794</v>
      </c>
      <c r="H2571" s="63">
        <v>41793</v>
      </c>
      <c r="I2571" s="60" t="s">
        <v>1107</v>
      </c>
      <c r="J2571" s="62">
        <v>5763.4</v>
      </c>
      <c r="K2571" s="62">
        <v>806.89</v>
      </c>
      <c r="L2571" s="64">
        <v>6570.29</v>
      </c>
      <c r="M2571" s="82" t="str">
        <f t="shared" si="221"/>
        <v>DS</v>
      </c>
      <c r="N2571" s="82" t="s">
        <v>971</v>
      </c>
      <c r="P2571" s="75" t="e">
        <f>VLOOKUP(F2571,[1]!REGTEaflewerdatum,4,0)</f>
        <v>#N/A</v>
      </c>
      <c r="Q2571" s="91" t="e">
        <f t="shared" si="222"/>
        <v>#N/A</v>
      </c>
      <c r="T2571" s="94">
        <f t="shared" si="223"/>
        <v>41824</v>
      </c>
      <c r="U2571" s="80">
        <f t="shared" si="224"/>
        <v>30</v>
      </c>
      <c r="W2571" s="95">
        <f t="shared" si="225"/>
        <v>41826</v>
      </c>
    </row>
    <row r="2572" spans="1:23" x14ac:dyDescent="0.5">
      <c r="A2572" s="105">
        <v>361559</v>
      </c>
      <c r="B2572" s="63">
        <v>41796</v>
      </c>
      <c r="C2572" s="60" t="s">
        <v>10</v>
      </c>
      <c r="D2572" s="61">
        <v>18862</v>
      </c>
      <c r="E2572" s="139">
        <v>14375</v>
      </c>
      <c r="F2572" s="61">
        <v>3975</v>
      </c>
      <c r="G2572" s="63">
        <v>41794</v>
      </c>
      <c r="H2572" s="63">
        <v>41794</v>
      </c>
      <c r="I2572" s="60" t="s">
        <v>1109</v>
      </c>
      <c r="J2572" s="62">
        <v>283.66000000000003</v>
      </c>
      <c r="K2572" s="62">
        <v>20.010000000000002</v>
      </c>
      <c r="L2572" s="64">
        <v>303.67</v>
      </c>
      <c r="M2572" s="82" t="str">
        <f t="shared" si="221"/>
        <v>DS</v>
      </c>
      <c r="N2572" s="82" t="s">
        <v>971</v>
      </c>
      <c r="P2572" s="75">
        <f>VLOOKUP(F2572,[1]!REGTEaflewerdatum,4,0)</f>
        <v>0</v>
      </c>
      <c r="Q2572" s="91">
        <f t="shared" si="222"/>
        <v>41794</v>
      </c>
      <c r="T2572" s="94">
        <f t="shared" si="223"/>
        <v>41824</v>
      </c>
      <c r="U2572" s="80">
        <f t="shared" si="224"/>
        <v>30</v>
      </c>
      <c r="W2572" s="95">
        <f t="shared" si="225"/>
        <v>41826</v>
      </c>
    </row>
    <row r="2573" spans="1:23" x14ac:dyDescent="0.5">
      <c r="A2573" s="105">
        <v>427419</v>
      </c>
      <c r="B2573" s="63">
        <v>41803</v>
      </c>
      <c r="C2573" s="60" t="s">
        <v>10</v>
      </c>
      <c r="D2573" s="61">
        <v>18930</v>
      </c>
      <c r="E2573" s="139">
        <v>14393</v>
      </c>
      <c r="F2573" s="61">
        <v>4099</v>
      </c>
      <c r="G2573" s="63">
        <v>41794</v>
      </c>
      <c r="H2573" s="63">
        <v>41794</v>
      </c>
      <c r="I2573" s="60" t="s">
        <v>1114</v>
      </c>
      <c r="J2573" s="62">
        <v>276.83999999999997</v>
      </c>
      <c r="K2573" s="62">
        <v>19.5</v>
      </c>
      <c r="L2573" s="64">
        <v>296.33999999999997</v>
      </c>
      <c r="M2573" s="82" t="str">
        <f t="shared" si="221"/>
        <v>DS</v>
      </c>
      <c r="N2573" s="82" t="s">
        <v>971</v>
      </c>
      <c r="P2573" s="75" t="e">
        <f>VLOOKUP(F2573,[1]!REGTEaflewerdatum,4,0)</f>
        <v>#N/A</v>
      </c>
      <c r="Q2573" s="91" t="e">
        <f t="shared" si="222"/>
        <v>#N/A</v>
      </c>
      <c r="T2573" s="94">
        <f t="shared" si="223"/>
        <v>41824</v>
      </c>
      <c r="U2573" s="80">
        <f t="shared" si="224"/>
        <v>30</v>
      </c>
      <c r="W2573" s="95">
        <f t="shared" si="225"/>
        <v>41833</v>
      </c>
    </row>
    <row r="2574" spans="1:23" x14ac:dyDescent="0.5">
      <c r="A2574" s="105">
        <v>1211315722</v>
      </c>
      <c r="B2574" s="153"/>
      <c r="C2574" s="60" t="s">
        <v>10</v>
      </c>
      <c r="D2574" s="61">
        <v>18875</v>
      </c>
      <c r="E2574" s="139">
        <v>14390</v>
      </c>
      <c r="F2574" s="61">
        <v>4101</v>
      </c>
      <c r="G2574" s="63">
        <v>41794</v>
      </c>
      <c r="H2574" s="63">
        <v>41794</v>
      </c>
      <c r="I2574" s="60" t="s">
        <v>1105</v>
      </c>
      <c r="J2574" s="62">
        <v>0</v>
      </c>
      <c r="K2574" s="62">
        <v>0</v>
      </c>
      <c r="L2574" s="64">
        <v>0</v>
      </c>
      <c r="M2574" s="82" t="str">
        <f t="shared" si="221"/>
        <v>DS</v>
      </c>
      <c r="N2574" s="82" t="s">
        <v>971</v>
      </c>
      <c r="P2574" s="75" t="e">
        <f>VLOOKUP(F2574,[1]!REGTEaflewerdatum,4,0)</f>
        <v>#N/A</v>
      </c>
      <c r="Q2574" s="91" t="e">
        <f t="shared" si="222"/>
        <v>#N/A</v>
      </c>
      <c r="T2574" s="94">
        <f t="shared" si="223"/>
        <v>41824</v>
      </c>
      <c r="U2574" s="80">
        <f t="shared" si="224"/>
        <v>30</v>
      </c>
      <c r="W2574" s="95">
        <f t="shared" si="225"/>
        <v>30</v>
      </c>
    </row>
    <row r="2575" spans="1:23" hidden="1" x14ac:dyDescent="0.5">
      <c r="A2575" s="105" t="s">
        <v>652</v>
      </c>
      <c r="B2575" s="140"/>
      <c r="C2575" s="60" t="s">
        <v>10</v>
      </c>
      <c r="D2575" s="61">
        <v>18874</v>
      </c>
      <c r="E2575" s="139">
        <v>14392</v>
      </c>
      <c r="F2575" s="61">
        <v>4100</v>
      </c>
      <c r="G2575" s="63">
        <v>41794</v>
      </c>
      <c r="H2575" s="63">
        <v>41793</v>
      </c>
      <c r="I2575" s="60" t="s">
        <v>1123</v>
      </c>
      <c r="J2575" s="62">
        <v>2375</v>
      </c>
      <c r="K2575" s="62">
        <v>0</v>
      </c>
      <c r="L2575" s="64">
        <v>2375</v>
      </c>
      <c r="M2575" s="82" t="str">
        <f t="shared" si="221"/>
        <v>DI</v>
      </c>
      <c r="N2575" s="82" t="s">
        <v>971</v>
      </c>
      <c r="P2575" s="75" t="e">
        <f>VLOOKUP(F2575,[1]!REGTEaflewerdatum,4,0)</f>
        <v>#N/A</v>
      </c>
      <c r="Q2575" s="91" t="e">
        <f t="shared" si="222"/>
        <v>#N/A</v>
      </c>
      <c r="R2575" s="92" t="s">
        <v>329</v>
      </c>
      <c r="S2575" s="93">
        <f>G2575</f>
        <v>41794</v>
      </c>
      <c r="T2575" s="94">
        <f t="shared" si="223"/>
        <v>41795</v>
      </c>
      <c r="U2575" s="80">
        <f t="shared" si="224"/>
        <v>1</v>
      </c>
      <c r="W2575" s="95">
        <f t="shared" si="225"/>
        <v>1</v>
      </c>
    </row>
    <row r="2576" spans="1:23" hidden="1" x14ac:dyDescent="0.5">
      <c r="A2576" s="105" t="s">
        <v>648</v>
      </c>
      <c r="B2576" s="140"/>
      <c r="C2576" s="60" t="s">
        <v>10</v>
      </c>
      <c r="D2576" s="61">
        <v>18902</v>
      </c>
      <c r="E2576" s="139">
        <v>14416</v>
      </c>
      <c r="F2576" s="61">
        <v>4118</v>
      </c>
      <c r="G2576" s="63">
        <v>41794</v>
      </c>
      <c r="H2576" s="63">
        <v>41794</v>
      </c>
      <c r="I2576" s="60" t="s">
        <v>1123</v>
      </c>
      <c r="J2576" s="62">
        <v>2070</v>
      </c>
      <c r="K2576" s="62">
        <v>0</v>
      </c>
      <c r="L2576" s="64">
        <v>2070</v>
      </c>
      <c r="M2576" s="82" t="str">
        <f t="shared" si="221"/>
        <v>DI</v>
      </c>
      <c r="N2576" s="82" t="s">
        <v>971</v>
      </c>
      <c r="P2576" s="75" t="e">
        <f>VLOOKUP(F2576,[1]!REGTEaflewerdatum,4,0)</f>
        <v>#N/A</v>
      </c>
      <c r="Q2576" s="91" t="e">
        <f t="shared" si="222"/>
        <v>#N/A</v>
      </c>
      <c r="R2576" s="92" t="s">
        <v>329</v>
      </c>
      <c r="S2576" s="93">
        <f>G2576</f>
        <v>41794</v>
      </c>
      <c r="T2576" s="94">
        <f t="shared" si="223"/>
        <v>41795</v>
      </c>
      <c r="U2576" s="80">
        <f t="shared" si="224"/>
        <v>1</v>
      </c>
      <c r="W2576" s="95">
        <f t="shared" si="225"/>
        <v>1</v>
      </c>
    </row>
    <row r="2577" spans="1:23" x14ac:dyDescent="0.5">
      <c r="A2577" s="105" t="s">
        <v>641</v>
      </c>
      <c r="B2577" s="152">
        <v>41803</v>
      </c>
      <c r="C2577" s="60" t="s">
        <v>10</v>
      </c>
      <c r="D2577" s="61">
        <v>18907</v>
      </c>
      <c r="E2577" s="139">
        <v>14437</v>
      </c>
      <c r="F2577" s="61">
        <v>4071</v>
      </c>
      <c r="G2577" s="63">
        <v>41795</v>
      </c>
      <c r="H2577" s="63">
        <v>41795</v>
      </c>
      <c r="I2577" s="60" t="s">
        <v>1161</v>
      </c>
      <c r="J2577" s="62">
        <v>14411.2</v>
      </c>
      <c r="K2577" s="62">
        <v>1204.28</v>
      </c>
      <c r="L2577" s="64">
        <v>15615.48</v>
      </c>
      <c r="M2577" s="82" t="str">
        <f t="shared" si="221"/>
        <v>DS</v>
      </c>
      <c r="N2577" s="82" t="s">
        <v>971</v>
      </c>
      <c r="P2577" s="75" t="e">
        <f>VLOOKUP(F2577,[1]!REGTEaflewerdatum,4,0)</f>
        <v>#N/A</v>
      </c>
      <c r="Q2577" s="91" t="e">
        <f t="shared" si="222"/>
        <v>#N/A</v>
      </c>
      <c r="T2577" s="94">
        <f t="shared" si="223"/>
        <v>41825</v>
      </c>
      <c r="U2577" s="80">
        <f t="shared" si="224"/>
        <v>30</v>
      </c>
      <c r="W2577" s="95">
        <f t="shared" si="225"/>
        <v>41833</v>
      </c>
    </row>
    <row r="2578" spans="1:23" x14ac:dyDescent="0.5">
      <c r="A2578" s="105">
        <v>28705</v>
      </c>
      <c r="B2578" s="152">
        <v>41803</v>
      </c>
      <c r="C2578" s="60" t="s">
        <v>10</v>
      </c>
      <c r="D2578" s="61">
        <v>18909</v>
      </c>
      <c r="E2578" s="139">
        <v>14425</v>
      </c>
      <c r="F2578" s="61">
        <v>4117</v>
      </c>
      <c r="G2578" s="63">
        <v>41795</v>
      </c>
      <c r="H2578" s="63">
        <v>41795</v>
      </c>
      <c r="I2578" s="60" t="s">
        <v>1177</v>
      </c>
      <c r="J2578" s="62">
        <v>8552.18</v>
      </c>
      <c r="K2578" s="62">
        <v>1197.31</v>
      </c>
      <c r="L2578" s="64">
        <v>9749.49</v>
      </c>
      <c r="M2578" s="82" t="str">
        <f t="shared" si="221"/>
        <v>DS</v>
      </c>
      <c r="N2578" s="82" t="s">
        <v>971</v>
      </c>
      <c r="P2578" s="75" t="e">
        <f>VLOOKUP(F2578,[1]!REGTEaflewerdatum,4,0)</f>
        <v>#N/A</v>
      </c>
      <c r="Q2578" s="91" t="e">
        <f t="shared" si="222"/>
        <v>#N/A</v>
      </c>
      <c r="T2578" s="94">
        <f t="shared" si="223"/>
        <v>41825</v>
      </c>
      <c r="U2578" s="80">
        <f t="shared" si="224"/>
        <v>30</v>
      </c>
      <c r="W2578" s="95">
        <f t="shared" si="225"/>
        <v>41833</v>
      </c>
    </row>
    <row r="2579" spans="1:23" x14ac:dyDescent="0.5">
      <c r="A2579" s="105" t="s">
        <v>642</v>
      </c>
      <c r="B2579" s="140">
        <v>41796</v>
      </c>
      <c r="C2579" s="60" t="s">
        <v>10</v>
      </c>
      <c r="D2579" s="61">
        <v>18876</v>
      </c>
      <c r="E2579" s="139">
        <v>14361</v>
      </c>
      <c r="F2579" s="61">
        <v>3918</v>
      </c>
      <c r="G2579" s="63">
        <v>41795</v>
      </c>
      <c r="H2579" s="63">
        <v>41794</v>
      </c>
      <c r="I2579" s="60" t="s">
        <v>1162</v>
      </c>
      <c r="J2579" s="62">
        <v>15719.5</v>
      </c>
      <c r="K2579" s="62">
        <v>2200.73</v>
      </c>
      <c r="L2579" s="64">
        <v>17920.23</v>
      </c>
      <c r="M2579" s="82" t="str">
        <f t="shared" si="221"/>
        <v>DS</v>
      </c>
      <c r="N2579" s="82" t="s">
        <v>971</v>
      </c>
      <c r="P2579" s="75">
        <f>VLOOKUP(F2579,[1]!REGTEaflewerdatum,4,0)</f>
        <v>0</v>
      </c>
      <c r="Q2579" s="91">
        <f t="shared" si="222"/>
        <v>41795</v>
      </c>
      <c r="T2579" s="94">
        <f t="shared" si="223"/>
        <v>41825</v>
      </c>
      <c r="U2579" s="80">
        <f t="shared" si="224"/>
        <v>30</v>
      </c>
      <c r="W2579" s="95">
        <f t="shared" si="225"/>
        <v>41826</v>
      </c>
    </row>
    <row r="2580" spans="1:23" x14ac:dyDescent="0.5">
      <c r="A2580" s="105">
        <v>77477</v>
      </c>
      <c r="B2580" s="152">
        <v>41803</v>
      </c>
      <c r="C2580" s="60" t="s">
        <v>10</v>
      </c>
      <c r="D2580" s="61">
        <v>18908</v>
      </c>
      <c r="E2580" s="139"/>
      <c r="F2580" s="61">
        <v>4098</v>
      </c>
      <c r="G2580" s="63">
        <v>41795</v>
      </c>
      <c r="H2580" s="63">
        <v>41795</v>
      </c>
      <c r="I2580" s="60" t="s">
        <v>1116</v>
      </c>
      <c r="J2580" s="62">
        <v>670.5</v>
      </c>
      <c r="K2580" s="62">
        <v>60.27</v>
      </c>
      <c r="L2580" s="64">
        <v>730.77</v>
      </c>
      <c r="M2580" s="82" t="str">
        <f t="shared" si="221"/>
        <v>DS</v>
      </c>
      <c r="N2580" s="82" t="s">
        <v>971</v>
      </c>
      <c r="P2580" s="75" t="e">
        <f>VLOOKUP(F2580,[1]!REGTEaflewerdatum,4,0)</f>
        <v>#N/A</v>
      </c>
      <c r="Q2580" s="91" t="e">
        <f t="shared" si="222"/>
        <v>#N/A</v>
      </c>
      <c r="T2580" s="94">
        <f t="shared" si="223"/>
        <v>41825</v>
      </c>
      <c r="U2580" s="80">
        <f t="shared" si="224"/>
        <v>30</v>
      </c>
      <c r="W2580" s="95">
        <f t="shared" si="225"/>
        <v>41833</v>
      </c>
    </row>
    <row r="2581" spans="1:23" x14ac:dyDescent="0.5">
      <c r="A2581" s="105">
        <v>193085</v>
      </c>
      <c r="B2581" s="140">
        <v>41796</v>
      </c>
      <c r="C2581" s="60" t="s">
        <v>10</v>
      </c>
      <c r="D2581" s="61">
        <v>18910</v>
      </c>
      <c r="E2581" s="139">
        <v>14433</v>
      </c>
      <c r="F2581" s="61">
        <v>4108</v>
      </c>
      <c r="G2581" s="63">
        <v>41795</v>
      </c>
      <c r="H2581" s="63">
        <v>41795</v>
      </c>
      <c r="I2581" s="60" t="s">
        <v>1229</v>
      </c>
      <c r="J2581" s="62">
        <v>4175.88</v>
      </c>
      <c r="K2581" s="62">
        <v>584.61</v>
      </c>
      <c r="L2581" s="64">
        <v>4760.49</v>
      </c>
      <c r="M2581" s="82" t="str">
        <f t="shared" si="221"/>
        <v>DS</v>
      </c>
      <c r="N2581" s="82" t="s">
        <v>971</v>
      </c>
      <c r="P2581" s="75" t="e">
        <f>VLOOKUP(F2581,[1]!REGTEaflewerdatum,4,0)</f>
        <v>#N/A</v>
      </c>
      <c r="Q2581" s="91" t="e">
        <f t="shared" si="222"/>
        <v>#N/A</v>
      </c>
      <c r="T2581" s="94">
        <f t="shared" si="223"/>
        <v>41825</v>
      </c>
      <c r="U2581" s="80">
        <f t="shared" si="224"/>
        <v>30</v>
      </c>
      <c r="W2581" s="95">
        <f t="shared" si="225"/>
        <v>41826</v>
      </c>
    </row>
    <row r="2582" spans="1:23" x14ac:dyDescent="0.5">
      <c r="A2582" s="105">
        <v>11959692</v>
      </c>
      <c r="B2582" s="140">
        <v>41796</v>
      </c>
      <c r="C2582" s="60" t="s">
        <v>10</v>
      </c>
      <c r="D2582" s="61">
        <v>18877</v>
      </c>
      <c r="E2582" s="139">
        <v>14389</v>
      </c>
      <c r="F2582" s="61">
        <v>4091</v>
      </c>
      <c r="G2582" s="63">
        <v>41795</v>
      </c>
      <c r="H2582" s="63">
        <v>41794</v>
      </c>
      <c r="I2582" s="60" t="s">
        <v>1113</v>
      </c>
      <c r="J2582" s="62">
        <v>14430.52</v>
      </c>
      <c r="K2582" s="62">
        <v>309.23</v>
      </c>
      <c r="L2582" s="64">
        <v>14739.75</v>
      </c>
      <c r="M2582" s="82" t="str">
        <f t="shared" si="221"/>
        <v>DS</v>
      </c>
      <c r="N2582" s="82" t="s">
        <v>971</v>
      </c>
      <c r="P2582" s="75" t="e">
        <f>VLOOKUP(F2582,[1]!REGTEaflewerdatum,4,0)</f>
        <v>#N/A</v>
      </c>
      <c r="Q2582" s="91" t="e">
        <f t="shared" si="222"/>
        <v>#N/A</v>
      </c>
      <c r="T2582" s="94">
        <f t="shared" si="223"/>
        <v>41825</v>
      </c>
      <c r="U2582" s="80">
        <f t="shared" si="224"/>
        <v>30</v>
      </c>
      <c r="W2582" s="95">
        <f t="shared" si="225"/>
        <v>41826</v>
      </c>
    </row>
    <row r="2583" spans="1:23" x14ac:dyDescent="0.5">
      <c r="A2583" s="105">
        <v>8170599214</v>
      </c>
      <c r="B2583" s="152">
        <v>41803</v>
      </c>
      <c r="C2583" s="60" t="s">
        <v>10</v>
      </c>
      <c r="D2583" s="61">
        <v>18878</v>
      </c>
      <c r="E2583" s="139">
        <v>14388</v>
      </c>
      <c r="F2583" s="61">
        <v>4092</v>
      </c>
      <c r="G2583" s="63">
        <v>41795</v>
      </c>
      <c r="H2583" s="63">
        <v>41794</v>
      </c>
      <c r="I2583" s="60" t="s">
        <v>26</v>
      </c>
      <c r="J2583" s="62">
        <v>5547.77</v>
      </c>
      <c r="K2583" s="62">
        <v>595.41999999999996</v>
      </c>
      <c r="L2583" s="64">
        <v>6143.19</v>
      </c>
      <c r="M2583" s="82" t="str">
        <f t="shared" si="221"/>
        <v>DS</v>
      </c>
      <c r="N2583" s="82" t="s">
        <v>971</v>
      </c>
      <c r="P2583" s="75" t="e">
        <f>VLOOKUP(F2583,[1]!REGTEaflewerdatum,4,0)</f>
        <v>#N/A</v>
      </c>
      <c r="Q2583" s="91" t="e">
        <f t="shared" si="222"/>
        <v>#N/A</v>
      </c>
      <c r="T2583" s="94">
        <f t="shared" si="223"/>
        <v>41825</v>
      </c>
      <c r="U2583" s="80">
        <f t="shared" si="224"/>
        <v>30</v>
      </c>
      <c r="W2583" s="95">
        <f t="shared" si="225"/>
        <v>41833</v>
      </c>
    </row>
    <row r="2584" spans="1:23" x14ac:dyDescent="0.5">
      <c r="A2584" s="105">
        <v>8170599214</v>
      </c>
      <c r="B2584" s="140"/>
      <c r="C2584" s="60" t="s">
        <v>15</v>
      </c>
      <c r="D2584" s="61">
        <v>18911</v>
      </c>
      <c r="E2584" s="139">
        <v>14459</v>
      </c>
      <c r="F2584" s="61">
        <v>4092</v>
      </c>
      <c r="G2584" s="63">
        <v>41795</v>
      </c>
      <c r="H2584" s="63">
        <v>41794</v>
      </c>
      <c r="I2584" s="60" t="s">
        <v>26</v>
      </c>
      <c r="J2584" s="62">
        <v>-168.62</v>
      </c>
      <c r="K2584" s="62">
        <v>-16.3</v>
      </c>
      <c r="L2584" s="64">
        <v>-184.92</v>
      </c>
      <c r="M2584" s="82" t="str">
        <f t="shared" si="221"/>
        <v>DS</v>
      </c>
      <c r="P2584" s="75" t="e">
        <f>VLOOKUP(F2584,[1]!REGTEaflewerdatum,4,0)</f>
        <v>#N/A</v>
      </c>
      <c r="Q2584" s="91" t="e">
        <f t="shared" si="222"/>
        <v>#N/A</v>
      </c>
      <c r="T2584" s="94">
        <f t="shared" si="223"/>
        <v>41825</v>
      </c>
      <c r="U2584" s="80">
        <f t="shared" si="224"/>
        <v>30</v>
      </c>
      <c r="W2584" s="95">
        <f t="shared" si="225"/>
        <v>30</v>
      </c>
    </row>
    <row r="2585" spans="1:23" hidden="1" x14ac:dyDescent="0.5">
      <c r="A2585" s="105" t="s">
        <v>647</v>
      </c>
      <c r="B2585" s="140"/>
      <c r="C2585" s="60" t="s">
        <v>10</v>
      </c>
      <c r="D2585" s="61">
        <v>18903</v>
      </c>
      <c r="E2585" s="139">
        <v>14432</v>
      </c>
      <c r="F2585" s="61">
        <v>4119</v>
      </c>
      <c r="G2585" s="63">
        <v>41795</v>
      </c>
      <c r="H2585" s="63">
        <v>41795</v>
      </c>
      <c r="I2585" s="60" t="s">
        <v>1121</v>
      </c>
      <c r="J2585" s="62">
        <v>721.2</v>
      </c>
      <c r="K2585" s="62">
        <v>0</v>
      </c>
      <c r="L2585" s="64">
        <v>721.2</v>
      </c>
      <c r="M2585" s="82" t="str">
        <f t="shared" si="221"/>
        <v>DI</v>
      </c>
      <c r="N2585" s="82" t="s">
        <v>971</v>
      </c>
      <c r="P2585" s="75" t="e">
        <f>VLOOKUP(F2585,[1]!REGTEaflewerdatum,4,0)</f>
        <v>#N/A</v>
      </c>
      <c r="Q2585" s="91" t="e">
        <f t="shared" si="222"/>
        <v>#N/A</v>
      </c>
      <c r="R2585" s="92" t="s">
        <v>329</v>
      </c>
      <c r="S2585" s="93">
        <f>G2585</f>
        <v>41795</v>
      </c>
      <c r="T2585" s="94">
        <f t="shared" si="223"/>
        <v>41802</v>
      </c>
      <c r="U2585" s="80">
        <f t="shared" si="224"/>
        <v>7</v>
      </c>
      <c r="W2585" s="95">
        <f t="shared" si="225"/>
        <v>7</v>
      </c>
    </row>
    <row r="2586" spans="1:23" x14ac:dyDescent="0.5">
      <c r="A2586" s="105" t="s">
        <v>643</v>
      </c>
      <c r="B2586" s="63">
        <v>41796</v>
      </c>
      <c r="C2586" s="60" t="s">
        <v>10</v>
      </c>
      <c r="D2586" s="61">
        <v>18913</v>
      </c>
      <c r="E2586" s="139">
        <v>14422</v>
      </c>
      <c r="F2586" s="61">
        <v>4097</v>
      </c>
      <c r="G2586" s="63">
        <v>41796</v>
      </c>
      <c r="H2586" s="63">
        <v>41796</v>
      </c>
      <c r="I2586" s="60" t="s">
        <v>1109</v>
      </c>
      <c r="J2586" s="62">
        <v>283.66000000000003</v>
      </c>
      <c r="K2586" s="62">
        <v>20.010000000000002</v>
      </c>
      <c r="L2586" s="64">
        <v>303.67</v>
      </c>
      <c r="M2586" s="82" t="str">
        <f t="shared" si="221"/>
        <v>DS</v>
      </c>
      <c r="N2586" s="82" t="s">
        <v>971</v>
      </c>
      <c r="P2586" s="75" t="e">
        <f>VLOOKUP(F2586,[1]!REGTEaflewerdatum,4,0)</f>
        <v>#N/A</v>
      </c>
      <c r="Q2586" s="91" t="e">
        <f t="shared" si="222"/>
        <v>#N/A</v>
      </c>
      <c r="T2586" s="94">
        <f t="shared" si="223"/>
        <v>41826</v>
      </c>
      <c r="U2586" s="80">
        <f t="shared" si="224"/>
        <v>30</v>
      </c>
      <c r="W2586" s="95">
        <f t="shared" si="225"/>
        <v>41826</v>
      </c>
    </row>
    <row r="2587" spans="1:23" x14ac:dyDescent="0.5">
      <c r="A2587" s="105">
        <v>430343</v>
      </c>
      <c r="B2587" s="63">
        <v>41803</v>
      </c>
      <c r="C2587" s="60" t="s">
        <v>10</v>
      </c>
      <c r="D2587" s="61">
        <v>18924</v>
      </c>
      <c r="E2587" s="139">
        <v>14463</v>
      </c>
      <c r="F2587" s="61">
        <v>4099</v>
      </c>
      <c r="G2587" s="63">
        <v>41796</v>
      </c>
      <c r="H2587" s="63">
        <v>41796</v>
      </c>
      <c r="I2587" s="60" t="s">
        <v>1114</v>
      </c>
      <c r="J2587" s="62">
        <v>276.83999999999997</v>
      </c>
      <c r="K2587" s="62">
        <v>19.5</v>
      </c>
      <c r="L2587" s="64">
        <v>296.33999999999997</v>
      </c>
      <c r="M2587" s="82" t="str">
        <f t="shared" si="221"/>
        <v>DS</v>
      </c>
      <c r="N2587" s="82" t="s">
        <v>971</v>
      </c>
      <c r="P2587" s="75" t="e">
        <f>VLOOKUP(F2587,[1]!REGTEaflewerdatum,4,0)</f>
        <v>#N/A</v>
      </c>
      <c r="Q2587" s="91" t="e">
        <f t="shared" si="222"/>
        <v>#N/A</v>
      </c>
      <c r="T2587" s="94">
        <f t="shared" si="223"/>
        <v>41826</v>
      </c>
      <c r="U2587" s="80">
        <f t="shared" si="224"/>
        <v>30</v>
      </c>
      <c r="W2587" s="95">
        <f t="shared" si="225"/>
        <v>41833</v>
      </c>
    </row>
    <row r="2588" spans="1:23" x14ac:dyDescent="0.5">
      <c r="A2588" s="105">
        <v>512658</v>
      </c>
      <c r="B2588" s="63"/>
      <c r="C2588" s="60" t="s">
        <v>10</v>
      </c>
      <c r="D2588" s="61">
        <v>18926</v>
      </c>
      <c r="E2588" s="139">
        <v>14470</v>
      </c>
      <c r="F2588" s="61">
        <v>4102</v>
      </c>
      <c r="G2588" s="63">
        <v>41796</v>
      </c>
      <c r="H2588" s="63">
        <v>41796</v>
      </c>
      <c r="I2588" s="60" t="s">
        <v>22</v>
      </c>
      <c r="J2588" s="62">
        <v>269</v>
      </c>
      <c r="K2588" s="62">
        <v>37.659999999999997</v>
      </c>
      <c r="L2588" s="64">
        <v>306.66000000000003</v>
      </c>
      <c r="M2588" s="82" t="str">
        <f t="shared" si="221"/>
        <v>DS</v>
      </c>
      <c r="N2588" s="82" t="s">
        <v>971</v>
      </c>
      <c r="P2588" s="75" t="e">
        <f>VLOOKUP(F2588,[1]!REGTEaflewerdatum,4,0)</f>
        <v>#N/A</v>
      </c>
      <c r="Q2588" s="91" t="e">
        <f t="shared" si="222"/>
        <v>#N/A</v>
      </c>
      <c r="T2588" s="94">
        <f t="shared" si="223"/>
        <v>41826</v>
      </c>
      <c r="U2588" s="80">
        <f t="shared" si="224"/>
        <v>30</v>
      </c>
      <c r="W2588" s="95">
        <f t="shared" si="225"/>
        <v>30</v>
      </c>
    </row>
    <row r="2589" spans="1:23" x14ac:dyDescent="0.5">
      <c r="A2589" s="105">
        <v>512666</v>
      </c>
      <c r="B2589" s="63"/>
      <c r="C2589" s="60" t="s">
        <v>10</v>
      </c>
      <c r="D2589" s="61">
        <v>18925</v>
      </c>
      <c r="E2589" s="139">
        <v>14468</v>
      </c>
      <c r="F2589" s="61">
        <v>4102</v>
      </c>
      <c r="G2589" s="63">
        <v>41796</v>
      </c>
      <c r="H2589" s="63">
        <v>41796</v>
      </c>
      <c r="I2589" s="60" t="s">
        <v>22</v>
      </c>
      <c r="J2589" s="62">
        <v>8329.5400000000009</v>
      </c>
      <c r="K2589" s="62">
        <v>1166.1400000000001</v>
      </c>
      <c r="L2589" s="64">
        <v>9495.68</v>
      </c>
      <c r="M2589" s="82" t="str">
        <f t="shared" si="221"/>
        <v>DS</v>
      </c>
      <c r="N2589" s="82" t="s">
        <v>971</v>
      </c>
      <c r="P2589" s="75" t="e">
        <f>VLOOKUP(F2589,[1]!REGTEaflewerdatum,4,0)</f>
        <v>#N/A</v>
      </c>
      <c r="Q2589" s="91" t="e">
        <f t="shared" si="222"/>
        <v>#N/A</v>
      </c>
      <c r="T2589" s="94">
        <f t="shared" si="223"/>
        <v>41826</v>
      </c>
      <c r="U2589" s="80">
        <f t="shared" si="224"/>
        <v>30</v>
      </c>
      <c r="W2589" s="95">
        <f t="shared" si="225"/>
        <v>30</v>
      </c>
    </row>
    <row r="2590" spans="1:23" hidden="1" x14ac:dyDescent="0.5">
      <c r="A2590" s="105">
        <v>845158</v>
      </c>
      <c r="B2590" s="140">
        <v>41796</v>
      </c>
      <c r="C2590" s="60" t="s">
        <v>10</v>
      </c>
      <c r="D2590" s="61">
        <v>18914</v>
      </c>
      <c r="E2590" s="139">
        <v>14472</v>
      </c>
      <c r="F2590" s="61">
        <v>3962</v>
      </c>
      <c r="G2590" s="63">
        <v>41796</v>
      </c>
      <c r="H2590" s="63">
        <v>41795</v>
      </c>
      <c r="I2590" s="60" t="s">
        <v>1075</v>
      </c>
      <c r="J2590" s="62">
        <v>2008.98</v>
      </c>
      <c r="K2590" s="62">
        <v>281.26</v>
      </c>
      <c r="L2590" s="64">
        <v>2290.2399999999998</v>
      </c>
      <c r="M2590" s="82" t="str">
        <f t="shared" si="221"/>
        <v>DC</v>
      </c>
      <c r="N2590" s="82" t="s">
        <v>971</v>
      </c>
      <c r="P2590" s="75">
        <f>VLOOKUP(F2590,[1]!REGTEaflewerdatum,4,0)</f>
        <v>0</v>
      </c>
      <c r="Q2590" s="91">
        <f t="shared" si="222"/>
        <v>41796</v>
      </c>
      <c r="T2590" s="94">
        <f t="shared" si="223"/>
        <v>41815</v>
      </c>
      <c r="U2590" s="80">
        <f t="shared" si="224"/>
        <v>19</v>
      </c>
      <c r="W2590" s="95">
        <f t="shared" si="225"/>
        <v>41815</v>
      </c>
    </row>
    <row r="2591" spans="1:23" hidden="1" x14ac:dyDescent="0.5">
      <c r="A2591" s="105">
        <v>845159</v>
      </c>
      <c r="B2591" s="140">
        <v>41796</v>
      </c>
      <c r="C2591" s="60" t="s">
        <v>10</v>
      </c>
      <c r="D2591" s="61">
        <v>18915</v>
      </c>
      <c r="E2591" s="139">
        <v>14473</v>
      </c>
      <c r="F2591" s="61">
        <v>3981</v>
      </c>
      <c r="G2591" s="63">
        <v>41796</v>
      </c>
      <c r="H2591" s="63">
        <v>41795</v>
      </c>
      <c r="I2591" s="60" t="s">
        <v>1075</v>
      </c>
      <c r="J2591" s="62">
        <v>52596.75</v>
      </c>
      <c r="K2591" s="62">
        <v>6512.89</v>
      </c>
      <c r="L2591" s="64">
        <v>59109.64</v>
      </c>
      <c r="M2591" s="82" t="str">
        <f t="shared" si="221"/>
        <v>DC</v>
      </c>
      <c r="N2591" s="82" t="s">
        <v>971</v>
      </c>
      <c r="P2591" s="75">
        <f>VLOOKUP(F2591,[1]!REGTEaflewerdatum,4,0)</f>
        <v>0</v>
      </c>
      <c r="Q2591" s="91">
        <f t="shared" si="222"/>
        <v>41796</v>
      </c>
      <c r="T2591" s="94">
        <f t="shared" si="223"/>
        <v>41815</v>
      </c>
      <c r="U2591" s="80">
        <f t="shared" si="224"/>
        <v>19</v>
      </c>
      <c r="W2591" s="95">
        <f t="shared" si="225"/>
        <v>41815</v>
      </c>
    </row>
    <row r="2592" spans="1:23" hidden="1" x14ac:dyDescent="0.5">
      <c r="A2592" s="105">
        <v>845159</v>
      </c>
      <c r="B2592" s="140"/>
      <c r="C2592" s="60" t="s">
        <v>15</v>
      </c>
      <c r="D2592" s="61">
        <v>18919</v>
      </c>
      <c r="E2592" s="139">
        <v>14475</v>
      </c>
      <c r="F2592" s="61">
        <v>3981</v>
      </c>
      <c r="G2592" s="63">
        <v>41796</v>
      </c>
      <c r="H2592" s="63">
        <v>41795</v>
      </c>
      <c r="I2592" s="60" t="s">
        <v>1075</v>
      </c>
      <c r="J2592" s="62">
        <v>-96.1</v>
      </c>
      <c r="K2592" s="62">
        <v>-13.45</v>
      </c>
      <c r="L2592" s="64">
        <v>-109.55</v>
      </c>
      <c r="M2592" s="82" t="str">
        <f t="shared" si="221"/>
        <v>DC</v>
      </c>
      <c r="P2592" s="75">
        <f>VLOOKUP(F2592,[1]!REGTEaflewerdatum,4,0)</f>
        <v>0</v>
      </c>
      <c r="Q2592" s="91">
        <f t="shared" si="222"/>
        <v>41796</v>
      </c>
      <c r="T2592" s="94">
        <f t="shared" si="223"/>
        <v>41815</v>
      </c>
      <c r="U2592" s="80">
        <f t="shared" si="224"/>
        <v>19</v>
      </c>
      <c r="W2592" s="95">
        <f t="shared" si="225"/>
        <v>19</v>
      </c>
    </row>
    <row r="2593" spans="1:23" hidden="1" x14ac:dyDescent="0.5">
      <c r="A2593" s="105">
        <v>845160</v>
      </c>
      <c r="B2593" s="140">
        <v>41796</v>
      </c>
      <c r="C2593" s="60" t="s">
        <v>10</v>
      </c>
      <c r="D2593" s="61">
        <v>18916</v>
      </c>
      <c r="E2593" s="139">
        <v>14374</v>
      </c>
      <c r="F2593" s="61">
        <v>4086</v>
      </c>
      <c r="G2593" s="63">
        <v>41796</v>
      </c>
      <c r="H2593" s="63">
        <v>41795</v>
      </c>
      <c r="I2593" s="60" t="s">
        <v>1075</v>
      </c>
      <c r="J2593" s="62">
        <v>97690.93</v>
      </c>
      <c r="K2593" s="62">
        <v>11037.63</v>
      </c>
      <c r="L2593" s="64">
        <v>108728.56</v>
      </c>
      <c r="M2593" s="82" t="str">
        <f t="shared" si="221"/>
        <v>DC</v>
      </c>
      <c r="N2593" s="82" t="s">
        <v>971</v>
      </c>
      <c r="P2593" s="75" t="e">
        <f>VLOOKUP(F2593,[1]!REGTEaflewerdatum,4,0)</f>
        <v>#N/A</v>
      </c>
      <c r="Q2593" s="91" t="e">
        <f t="shared" si="222"/>
        <v>#N/A</v>
      </c>
      <c r="T2593" s="94">
        <f t="shared" si="223"/>
        <v>41815</v>
      </c>
      <c r="U2593" s="80">
        <f t="shared" si="224"/>
        <v>19</v>
      </c>
      <c r="W2593" s="95">
        <f t="shared" si="225"/>
        <v>41815</v>
      </c>
    </row>
    <row r="2594" spans="1:23" hidden="1" x14ac:dyDescent="0.5">
      <c r="A2594" s="105">
        <v>845160</v>
      </c>
      <c r="B2594" s="140"/>
      <c r="C2594" s="60" t="s">
        <v>15</v>
      </c>
      <c r="D2594" s="61">
        <v>18920</v>
      </c>
      <c r="E2594" s="139">
        <v>14476</v>
      </c>
      <c r="F2594" s="61">
        <v>4086</v>
      </c>
      <c r="G2594" s="63">
        <v>41796</v>
      </c>
      <c r="H2594" s="63">
        <v>41795</v>
      </c>
      <c r="I2594" s="60" t="s">
        <v>1075</v>
      </c>
      <c r="J2594" s="62">
        <v>-122.67</v>
      </c>
      <c r="K2594" s="62">
        <v>-17.170000000000002</v>
      </c>
      <c r="L2594" s="64">
        <v>-139.84</v>
      </c>
      <c r="M2594" s="82" t="str">
        <f t="shared" si="221"/>
        <v>DC</v>
      </c>
      <c r="P2594" s="75" t="e">
        <f>VLOOKUP(F2594,[1]!REGTEaflewerdatum,4,0)</f>
        <v>#N/A</v>
      </c>
      <c r="Q2594" s="91" t="e">
        <f t="shared" si="222"/>
        <v>#N/A</v>
      </c>
      <c r="T2594" s="94">
        <f t="shared" si="223"/>
        <v>41815</v>
      </c>
      <c r="U2594" s="80">
        <f t="shared" si="224"/>
        <v>19</v>
      </c>
      <c r="W2594" s="95">
        <f t="shared" si="225"/>
        <v>19</v>
      </c>
    </row>
    <row r="2595" spans="1:23" hidden="1" x14ac:dyDescent="0.5">
      <c r="A2595" s="105">
        <v>845161</v>
      </c>
      <c r="B2595" s="140">
        <v>41796</v>
      </c>
      <c r="C2595" s="60" t="s">
        <v>10</v>
      </c>
      <c r="D2595" s="61">
        <v>18917</v>
      </c>
      <c r="E2595" s="139">
        <v>14381</v>
      </c>
      <c r="F2595" s="61">
        <v>4090</v>
      </c>
      <c r="G2595" s="63">
        <v>41796</v>
      </c>
      <c r="H2595" s="63">
        <v>41795</v>
      </c>
      <c r="I2595" s="60" t="s">
        <v>1075</v>
      </c>
      <c r="J2595" s="62">
        <v>6675.32</v>
      </c>
      <c r="K2595" s="62">
        <v>934.57</v>
      </c>
      <c r="L2595" s="64">
        <v>7609.89</v>
      </c>
      <c r="M2595" s="82" t="str">
        <f t="shared" si="221"/>
        <v>DC</v>
      </c>
      <c r="N2595" s="82" t="s">
        <v>971</v>
      </c>
      <c r="P2595" s="75" t="e">
        <f>VLOOKUP(F2595,[1]!REGTEaflewerdatum,4,0)</f>
        <v>#N/A</v>
      </c>
      <c r="Q2595" s="91" t="e">
        <f t="shared" si="222"/>
        <v>#N/A</v>
      </c>
      <c r="T2595" s="94">
        <f t="shared" si="223"/>
        <v>41815</v>
      </c>
      <c r="U2595" s="80">
        <f t="shared" si="224"/>
        <v>19</v>
      </c>
      <c r="W2595" s="95">
        <f t="shared" si="225"/>
        <v>41815</v>
      </c>
    </row>
    <row r="2596" spans="1:23" hidden="1" x14ac:dyDescent="0.5">
      <c r="A2596" s="105">
        <v>845162</v>
      </c>
      <c r="B2596" s="140">
        <v>41796</v>
      </c>
      <c r="C2596" s="60" t="s">
        <v>10</v>
      </c>
      <c r="D2596" s="61">
        <v>18918</v>
      </c>
      <c r="E2596" s="139">
        <v>14474</v>
      </c>
      <c r="F2596" s="61">
        <v>2946</v>
      </c>
      <c r="G2596" s="63">
        <v>41796</v>
      </c>
      <c r="H2596" s="63">
        <v>41795</v>
      </c>
      <c r="I2596" s="60" t="s">
        <v>1075</v>
      </c>
      <c r="J2596" s="62">
        <v>302.88</v>
      </c>
      <c r="K2596" s="62">
        <v>42.4</v>
      </c>
      <c r="L2596" s="64">
        <v>345.28</v>
      </c>
      <c r="M2596" s="82" t="str">
        <f t="shared" si="221"/>
        <v>DC</v>
      </c>
      <c r="N2596" s="82" t="s">
        <v>971</v>
      </c>
      <c r="P2596" s="75">
        <f>VLOOKUP(F2596,[1]!REGTEaflewerdatum,4,0)</f>
        <v>41613</v>
      </c>
      <c r="Q2596" s="91">
        <f t="shared" ref="Q2596:Q2627" si="226">IF(P2596=G2596,"ok",G2596)</f>
        <v>41796</v>
      </c>
      <c r="T2596" s="94">
        <f t="shared" ref="T2596:T2627" si="227">G2596+U2596</f>
        <v>41815</v>
      </c>
      <c r="U2596" s="80">
        <f t="shared" ref="U2596:U2631" si="228">VLOOKUP(I2596,verskaffersterme,2,0)</f>
        <v>19</v>
      </c>
      <c r="W2596" s="95">
        <f t="shared" ref="W2596:W2631" si="229">B2596+U2596</f>
        <v>41815</v>
      </c>
    </row>
    <row r="2597" spans="1:23" hidden="1" x14ac:dyDescent="0.5">
      <c r="A2597" s="105" t="s">
        <v>644</v>
      </c>
      <c r="B2597" s="140"/>
      <c r="C2597" s="60" t="s">
        <v>10</v>
      </c>
      <c r="D2597" s="61">
        <v>18921</v>
      </c>
      <c r="E2597" s="139">
        <v>14466</v>
      </c>
      <c r="F2597" s="61">
        <v>4112</v>
      </c>
      <c r="G2597" s="63">
        <v>41796</v>
      </c>
      <c r="H2597" s="63">
        <v>41796</v>
      </c>
      <c r="I2597" s="60" t="s">
        <v>1118</v>
      </c>
      <c r="J2597" s="62">
        <v>2361.6</v>
      </c>
      <c r="K2597" s="62">
        <v>0</v>
      </c>
      <c r="L2597" s="64">
        <v>2361.6</v>
      </c>
      <c r="M2597" s="82" t="str">
        <f t="shared" si="221"/>
        <v>DI</v>
      </c>
      <c r="N2597" s="82" t="s">
        <v>971</v>
      </c>
      <c r="P2597" s="75" t="e">
        <f>VLOOKUP(F2597,[1]!REGTEaflewerdatum,4,0)</f>
        <v>#N/A</v>
      </c>
      <c r="Q2597" s="91" t="e">
        <f t="shared" si="226"/>
        <v>#N/A</v>
      </c>
      <c r="R2597" s="92" t="s">
        <v>327</v>
      </c>
      <c r="S2597" s="93">
        <v>41834</v>
      </c>
      <c r="T2597" s="94">
        <f t="shared" si="227"/>
        <v>41826</v>
      </c>
      <c r="U2597" s="80">
        <f t="shared" si="228"/>
        <v>30</v>
      </c>
      <c r="W2597" s="95">
        <f t="shared" si="229"/>
        <v>30</v>
      </c>
    </row>
    <row r="2598" spans="1:23" hidden="1" x14ac:dyDescent="0.5">
      <c r="A2598" s="105" t="s">
        <v>645</v>
      </c>
      <c r="B2598" s="140"/>
      <c r="C2598" s="60" t="s">
        <v>10</v>
      </c>
      <c r="D2598" s="61">
        <v>18923</v>
      </c>
      <c r="E2598" s="139">
        <v>14465</v>
      </c>
      <c r="F2598" s="61">
        <v>4112</v>
      </c>
      <c r="G2598" s="63">
        <v>41796</v>
      </c>
      <c r="H2598" s="63">
        <v>41796</v>
      </c>
      <c r="I2598" s="60" t="s">
        <v>1118</v>
      </c>
      <c r="J2598" s="62">
        <v>3960.3</v>
      </c>
      <c r="K2598" s="62">
        <v>0</v>
      </c>
      <c r="L2598" s="64">
        <v>3960.3</v>
      </c>
      <c r="M2598" s="82" t="str">
        <f t="shared" si="221"/>
        <v>DI</v>
      </c>
      <c r="N2598" s="82" t="s">
        <v>971</v>
      </c>
      <c r="P2598" s="75" t="e">
        <f>VLOOKUP(F2598,[1]!REGTEaflewerdatum,4,0)</f>
        <v>#N/A</v>
      </c>
      <c r="Q2598" s="91" t="e">
        <f t="shared" si="226"/>
        <v>#N/A</v>
      </c>
      <c r="R2598" s="92" t="s">
        <v>327</v>
      </c>
      <c r="S2598" s="93">
        <v>41834</v>
      </c>
      <c r="T2598" s="94">
        <f t="shared" si="227"/>
        <v>41826</v>
      </c>
      <c r="U2598" s="80">
        <f t="shared" si="228"/>
        <v>30</v>
      </c>
      <c r="W2598" s="95">
        <f t="shared" si="229"/>
        <v>30</v>
      </c>
    </row>
    <row r="2599" spans="1:23" hidden="1" x14ac:dyDescent="0.5">
      <c r="A2599" s="105" t="s">
        <v>646</v>
      </c>
      <c r="B2599" s="140"/>
      <c r="C2599" s="60" t="s">
        <v>10</v>
      </c>
      <c r="D2599" s="61">
        <v>18922</v>
      </c>
      <c r="E2599" s="139">
        <v>14467</v>
      </c>
      <c r="F2599" s="61">
        <v>4112</v>
      </c>
      <c r="G2599" s="63">
        <v>41796</v>
      </c>
      <c r="H2599" s="63">
        <v>41796</v>
      </c>
      <c r="I2599" s="60" t="s">
        <v>1118</v>
      </c>
      <c r="J2599" s="62">
        <v>57.5</v>
      </c>
      <c r="K2599" s="62">
        <v>0</v>
      </c>
      <c r="L2599" s="64">
        <v>57.5</v>
      </c>
      <c r="M2599" s="82" t="str">
        <f t="shared" si="221"/>
        <v>DI</v>
      </c>
      <c r="N2599" s="82" t="s">
        <v>971</v>
      </c>
      <c r="P2599" s="75" t="e">
        <f>VLOOKUP(F2599,[1]!REGTEaflewerdatum,4,0)</f>
        <v>#N/A</v>
      </c>
      <c r="Q2599" s="91" t="e">
        <f t="shared" si="226"/>
        <v>#N/A</v>
      </c>
      <c r="R2599" s="92" t="s">
        <v>327</v>
      </c>
      <c r="S2599" s="93">
        <v>41834</v>
      </c>
      <c r="T2599" s="94">
        <f t="shared" si="227"/>
        <v>41826</v>
      </c>
      <c r="U2599" s="80">
        <f t="shared" si="228"/>
        <v>30</v>
      </c>
      <c r="W2599" s="95">
        <f t="shared" si="229"/>
        <v>30</v>
      </c>
    </row>
    <row r="2600" spans="1:23" x14ac:dyDescent="0.5">
      <c r="A2600" s="105">
        <v>11960965</v>
      </c>
      <c r="B2600" s="63">
        <v>41803</v>
      </c>
      <c r="C2600" s="60" t="s">
        <v>10</v>
      </c>
      <c r="D2600" s="61">
        <v>18936</v>
      </c>
      <c r="E2600" s="139">
        <v>14458</v>
      </c>
      <c r="F2600" s="61">
        <v>4121</v>
      </c>
      <c r="G2600" s="151">
        <v>41797</v>
      </c>
      <c r="H2600" s="151">
        <v>41796</v>
      </c>
      <c r="I2600" s="60" t="s">
        <v>1113</v>
      </c>
      <c r="J2600" s="62">
        <v>7111.45</v>
      </c>
      <c r="K2600" s="62">
        <v>390.87</v>
      </c>
      <c r="L2600" s="64">
        <v>7502.32</v>
      </c>
      <c r="M2600" s="82" t="str">
        <f t="shared" si="221"/>
        <v>DS</v>
      </c>
      <c r="N2600" s="82" t="s">
        <v>971</v>
      </c>
      <c r="P2600" s="75" t="e">
        <f>VLOOKUP(F2600,[1]!REGTEaflewerdatum,4,0)</f>
        <v>#N/A</v>
      </c>
      <c r="Q2600" s="91" t="e">
        <f t="shared" si="226"/>
        <v>#N/A</v>
      </c>
      <c r="T2600" s="94">
        <f t="shared" si="227"/>
        <v>41827</v>
      </c>
      <c r="U2600" s="80">
        <f t="shared" si="228"/>
        <v>30</v>
      </c>
      <c r="W2600" s="95">
        <f t="shared" si="229"/>
        <v>41833</v>
      </c>
    </row>
    <row r="2601" spans="1:23" hidden="1" x14ac:dyDescent="0.5">
      <c r="A2601" s="105" t="s">
        <v>654</v>
      </c>
      <c r="B2601" s="63"/>
      <c r="C2601" s="60" t="s">
        <v>10</v>
      </c>
      <c r="D2601" s="61">
        <v>18939</v>
      </c>
      <c r="E2601" s="139">
        <v>14479</v>
      </c>
      <c r="F2601" s="61">
        <v>4123</v>
      </c>
      <c r="G2601" s="63">
        <v>41797</v>
      </c>
      <c r="H2601" s="63">
        <v>41796</v>
      </c>
      <c r="I2601" s="60" t="s">
        <v>1367</v>
      </c>
      <c r="J2601" s="62">
        <v>1800</v>
      </c>
      <c r="K2601" s="62">
        <v>252</v>
      </c>
      <c r="L2601" s="64">
        <v>2052</v>
      </c>
      <c r="M2601" s="82" t="str">
        <f t="shared" si="221"/>
        <v>DI</v>
      </c>
      <c r="N2601" s="82" t="s">
        <v>971</v>
      </c>
      <c r="P2601" s="75" t="e">
        <f>VLOOKUP(F2601,[1]!REGTEaflewerdatum,4,0)</f>
        <v>#N/A</v>
      </c>
      <c r="Q2601" s="91" t="e">
        <f t="shared" si="226"/>
        <v>#N/A</v>
      </c>
      <c r="R2601" s="92" t="s">
        <v>328</v>
      </c>
      <c r="S2601" s="93">
        <v>41804</v>
      </c>
      <c r="T2601" s="94">
        <f t="shared" si="227"/>
        <v>41827</v>
      </c>
      <c r="U2601" s="80">
        <f t="shared" si="228"/>
        <v>30</v>
      </c>
      <c r="W2601" s="95">
        <f t="shared" si="229"/>
        <v>30</v>
      </c>
    </row>
    <row r="2602" spans="1:23" x14ac:dyDescent="0.5">
      <c r="A2602" s="142" t="s">
        <v>672</v>
      </c>
      <c r="B2602" s="143"/>
      <c r="C2602" s="144" t="s">
        <v>10</v>
      </c>
      <c r="D2602" s="145">
        <v>18938</v>
      </c>
      <c r="E2602" s="146">
        <v>14488</v>
      </c>
      <c r="F2602" s="145">
        <v>4122</v>
      </c>
      <c r="G2602" s="147">
        <v>41797</v>
      </c>
      <c r="H2602" s="147">
        <v>41796</v>
      </c>
      <c r="I2602" s="144" t="s">
        <v>26</v>
      </c>
      <c r="J2602" s="148">
        <v>4602.79</v>
      </c>
      <c r="K2602" s="148">
        <v>463.12</v>
      </c>
      <c r="L2602" s="149">
        <v>5065.91</v>
      </c>
      <c r="M2602" s="82" t="str">
        <f t="shared" si="221"/>
        <v>DS</v>
      </c>
      <c r="N2602" s="82" t="s">
        <v>971</v>
      </c>
      <c r="P2602" s="75" t="e">
        <f>VLOOKUP(F2602,[1]!REGTEaflewerdatum,4,0)</f>
        <v>#N/A</v>
      </c>
      <c r="Q2602" s="91" t="e">
        <f t="shared" si="226"/>
        <v>#N/A</v>
      </c>
      <c r="T2602" s="94">
        <f t="shared" si="227"/>
        <v>41827</v>
      </c>
      <c r="U2602" s="80">
        <f t="shared" si="228"/>
        <v>30</v>
      </c>
      <c r="W2602" s="95">
        <f t="shared" si="229"/>
        <v>30</v>
      </c>
    </row>
    <row r="2603" spans="1:23" x14ac:dyDescent="0.5">
      <c r="A2603" s="105">
        <v>77692</v>
      </c>
      <c r="B2603" s="152">
        <v>41803</v>
      </c>
      <c r="C2603" s="60" t="s">
        <v>10</v>
      </c>
      <c r="D2603" s="61">
        <v>18943</v>
      </c>
      <c r="E2603" s="139"/>
      <c r="F2603" s="61">
        <v>4098</v>
      </c>
      <c r="G2603" s="151">
        <v>41798</v>
      </c>
      <c r="H2603" s="151">
        <v>41797</v>
      </c>
      <c r="I2603" s="60" t="s">
        <v>1116</v>
      </c>
      <c r="J2603" s="62">
        <v>576</v>
      </c>
      <c r="K2603" s="62">
        <v>26.88</v>
      </c>
      <c r="L2603" s="64">
        <v>602.88</v>
      </c>
      <c r="M2603" s="82" t="str">
        <f t="shared" si="221"/>
        <v>DS</v>
      </c>
      <c r="N2603" s="82" t="s">
        <v>971</v>
      </c>
      <c r="P2603" s="75" t="e">
        <f>VLOOKUP(F2603,[1]!REGTEaflewerdatum,4,0)</f>
        <v>#N/A</v>
      </c>
      <c r="Q2603" s="91" t="e">
        <f t="shared" si="226"/>
        <v>#N/A</v>
      </c>
      <c r="T2603" s="94">
        <f t="shared" si="227"/>
        <v>41828</v>
      </c>
      <c r="U2603" s="80">
        <f t="shared" si="228"/>
        <v>30</v>
      </c>
      <c r="W2603" s="95">
        <f t="shared" si="229"/>
        <v>41833</v>
      </c>
    </row>
    <row r="2604" spans="1:23" x14ac:dyDescent="0.5">
      <c r="A2604" s="105">
        <v>431654</v>
      </c>
      <c r="B2604" s="63">
        <v>41810</v>
      </c>
      <c r="C2604" s="60" t="s">
        <v>10</v>
      </c>
      <c r="D2604" s="61">
        <v>18942</v>
      </c>
      <c r="E2604" s="139">
        <v>14482</v>
      </c>
      <c r="F2604" s="61">
        <v>4099</v>
      </c>
      <c r="G2604" s="151">
        <v>41798</v>
      </c>
      <c r="H2604" s="151">
        <v>41797</v>
      </c>
      <c r="I2604" s="60" t="s">
        <v>1114</v>
      </c>
      <c r="J2604" s="62">
        <v>553.67999999999995</v>
      </c>
      <c r="K2604" s="62">
        <v>39.01</v>
      </c>
      <c r="L2604" s="64">
        <v>592.69000000000005</v>
      </c>
      <c r="M2604" s="82" t="str">
        <f t="shared" si="221"/>
        <v>DS</v>
      </c>
      <c r="N2604" s="82" t="s">
        <v>971</v>
      </c>
      <c r="P2604" s="75" t="e">
        <f>VLOOKUP(F2604,[1]!REGTEaflewerdatum,4,0)</f>
        <v>#N/A</v>
      </c>
      <c r="Q2604" s="91" t="e">
        <f t="shared" si="226"/>
        <v>#N/A</v>
      </c>
      <c r="T2604" s="94">
        <f t="shared" si="227"/>
        <v>41828</v>
      </c>
      <c r="U2604" s="80">
        <f t="shared" si="228"/>
        <v>30</v>
      </c>
      <c r="W2604" s="95">
        <f t="shared" si="229"/>
        <v>41840</v>
      </c>
    </row>
    <row r="2605" spans="1:23" hidden="1" x14ac:dyDescent="0.5">
      <c r="A2605" s="105">
        <v>847479</v>
      </c>
      <c r="B2605" s="63">
        <v>41803</v>
      </c>
      <c r="C2605" s="60" t="s">
        <v>10</v>
      </c>
      <c r="D2605" s="61">
        <v>18970</v>
      </c>
      <c r="E2605" s="139">
        <v>14004</v>
      </c>
      <c r="F2605" s="61">
        <v>3963</v>
      </c>
      <c r="G2605" s="151">
        <v>41798</v>
      </c>
      <c r="H2605" s="151">
        <v>41798</v>
      </c>
      <c r="I2605" s="60" t="s">
        <v>1075</v>
      </c>
      <c r="J2605" s="62">
        <v>39562.9</v>
      </c>
      <c r="K2605" s="62">
        <v>4791.3999999999996</v>
      </c>
      <c r="L2605" s="64">
        <v>44354.3</v>
      </c>
      <c r="M2605" s="82" t="str">
        <f t="shared" si="221"/>
        <v>DC</v>
      </c>
      <c r="N2605" s="82" t="s">
        <v>971</v>
      </c>
      <c r="P2605" s="75">
        <f>VLOOKUP(F2605,[1]!REGTEaflewerdatum,4,0)</f>
        <v>0</v>
      </c>
      <c r="Q2605" s="91">
        <f t="shared" si="226"/>
        <v>41798</v>
      </c>
      <c r="T2605" s="94">
        <f t="shared" si="227"/>
        <v>41817</v>
      </c>
      <c r="U2605" s="80">
        <f t="shared" si="228"/>
        <v>19</v>
      </c>
      <c r="W2605" s="95">
        <f t="shared" si="229"/>
        <v>41822</v>
      </c>
    </row>
    <row r="2606" spans="1:23" hidden="1" x14ac:dyDescent="0.5">
      <c r="A2606" s="105">
        <v>847480</v>
      </c>
      <c r="B2606" s="63">
        <v>41803</v>
      </c>
      <c r="C2606" s="60" t="s">
        <v>10</v>
      </c>
      <c r="D2606" s="61">
        <v>18967</v>
      </c>
      <c r="E2606" s="139">
        <v>14006</v>
      </c>
      <c r="F2606" s="61">
        <v>3965</v>
      </c>
      <c r="G2606" s="151">
        <v>41798</v>
      </c>
      <c r="H2606" s="151">
        <v>41798</v>
      </c>
      <c r="I2606" s="60" t="s">
        <v>1075</v>
      </c>
      <c r="J2606" s="62">
        <v>9101.1200000000008</v>
      </c>
      <c r="K2606" s="62">
        <v>1274.1600000000001</v>
      </c>
      <c r="L2606" s="64">
        <v>10375.280000000001</v>
      </c>
      <c r="M2606" s="82" t="str">
        <f t="shared" si="221"/>
        <v>DC</v>
      </c>
      <c r="N2606" s="82" t="s">
        <v>971</v>
      </c>
      <c r="P2606" s="75">
        <f>VLOOKUP(F2606,[1]!REGTEaflewerdatum,4,0)</f>
        <v>0</v>
      </c>
      <c r="Q2606" s="91">
        <f t="shared" si="226"/>
        <v>41798</v>
      </c>
      <c r="T2606" s="94">
        <f t="shared" si="227"/>
        <v>41817</v>
      </c>
      <c r="U2606" s="80">
        <f t="shared" si="228"/>
        <v>19</v>
      </c>
      <c r="W2606" s="95">
        <f t="shared" si="229"/>
        <v>41822</v>
      </c>
    </row>
    <row r="2607" spans="1:23" hidden="1" x14ac:dyDescent="0.5">
      <c r="A2607" s="105">
        <v>847482</v>
      </c>
      <c r="B2607" s="63">
        <v>41803</v>
      </c>
      <c r="C2607" s="60" t="s">
        <v>10</v>
      </c>
      <c r="D2607" s="61">
        <v>18969</v>
      </c>
      <c r="E2607" s="139">
        <v>14435</v>
      </c>
      <c r="F2607" s="61">
        <v>4115</v>
      </c>
      <c r="G2607" s="151">
        <v>41798</v>
      </c>
      <c r="H2607" s="151">
        <v>41798</v>
      </c>
      <c r="I2607" s="60" t="s">
        <v>1075</v>
      </c>
      <c r="J2607" s="62">
        <v>5222.38</v>
      </c>
      <c r="K2607" s="62">
        <v>731.12</v>
      </c>
      <c r="L2607" s="64">
        <v>5953.5</v>
      </c>
      <c r="M2607" s="82" t="str">
        <f t="shared" si="221"/>
        <v>DC</v>
      </c>
      <c r="N2607" s="82" t="s">
        <v>971</v>
      </c>
      <c r="P2607" s="75" t="e">
        <f>VLOOKUP(F2607,[1]!REGTEaflewerdatum,4,0)</f>
        <v>#N/A</v>
      </c>
      <c r="Q2607" s="91" t="e">
        <f t="shared" si="226"/>
        <v>#N/A</v>
      </c>
      <c r="T2607" s="94">
        <f t="shared" si="227"/>
        <v>41817</v>
      </c>
      <c r="U2607" s="80">
        <f t="shared" si="228"/>
        <v>19</v>
      </c>
      <c r="W2607" s="95">
        <f t="shared" si="229"/>
        <v>41822</v>
      </c>
    </row>
    <row r="2608" spans="1:23" hidden="1" x14ac:dyDescent="0.5">
      <c r="A2608" s="105">
        <v>847483</v>
      </c>
      <c r="B2608" s="63">
        <v>41803</v>
      </c>
      <c r="C2608" s="60" t="s">
        <v>10</v>
      </c>
      <c r="D2608" s="61">
        <v>18971</v>
      </c>
      <c r="E2608" s="139">
        <v>14533</v>
      </c>
      <c r="F2608" s="61">
        <v>3963</v>
      </c>
      <c r="G2608" s="151">
        <v>41798</v>
      </c>
      <c r="H2608" s="151">
        <v>41798</v>
      </c>
      <c r="I2608" s="60" t="s">
        <v>1075</v>
      </c>
      <c r="J2608" s="62">
        <v>15339.23</v>
      </c>
      <c r="K2608" s="62">
        <v>1644.33</v>
      </c>
      <c r="L2608" s="64">
        <v>16983.560000000001</v>
      </c>
      <c r="M2608" s="82" t="str">
        <f t="shared" si="221"/>
        <v>DC</v>
      </c>
      <c r="N2608" s="82" t="s">
        <v>971</v>
      </c>
      <c r="P2608" s="75">
        <f>VLOOKUP(F2608,[1]!REGTEaflewerdatum,4,0)</f>
        <v>0</v>
      </c>
      <c r="Q2608" s="91">
        <f t="shared" si="226"/>
        <v>41798</v>
      </c>
      <c r="T2608" s="94">
        <f t="shared" si="227"/>
        <v>41817</v>
      </c>
      <c r="U2608" s="80">
        <f t="shared" si="228"/>
        <v>19</v>
      </c>
      <c r="W2608" s="95">
        <f t="shared" si="229"/>
        <v>41822</v>
      </c>
    </row>
    <row r="2609" spans="1:23" hidden="1" x14ac:dyDescent="0.5">
      <c r="A2609" s="105">
        <v>847484</v>
      </c>
      <c r="B2609" s="63">
        <v>41803</v>
      </c>
      <c r="C2609" s="60" t="s">
        <v>10</v>
      </c>
      <c r="D2609" s="61">
        <v>18972</v>
      </c>
      <c r="E2609" s="139">
        <v>14534</v>
      </c>
      <c r="F2609" s="61">
        <v>3982</v>
      </c>
      <c r="G2609" s="151">
        <v>41798</v>
      </c>
      <c r="H2609" s="151">
        <v>41798</v>
      </c>
      <c r="I2609" s="60" t="s">
        <v>1075</v>
      </c>
      <c r="J2609" s="62">
        <v>44010.95</v>
      </c>
      <c r="K2609" s="62">
        <v>5914.34</v>
      </c>
      <c r="L2609" s="64">
        <v>49925.29</v>
      </c>
      <c r="M2609" s="82" t="str">
        <f t="shared" si="221"/>
        <v>DC</v>
      </c>
      <c r="N2609" s="82" t="s">
        <v>971</v>
      </c>
      <c r="P2609" s="75">
        <f>VLOOKUP(F2609,[1]!REGTEaflewerdatum,4,0)</f>
        <v>0</v>
      </c>
      <c r="Q2609" s="91">
        <f t="shared" si="226"/>
        <v>41798</v>
      </c>
      <c r="T2609" s="94">
        <f t="shared" si="227"/>
        <v>41817</v>
      </c>
      <c r="U2609" s="80">
        <f t="shared" si="228"/>
        <v>19</v>
      </c>
      <c r="W2609" s="95">
        <f t="shared" si="229"/>
        <v>41822</v>
      </c>
    </row>
    <row r="2610" spans="1:23" hidden="1" x14ac:dyDescent="0.5">
      <c r="A2610" s="105">
        <v>847486</v>
      </c>
      <c r="B2610" s="63">
        <v>41803</v>
      </c>
      <c r="C2610" s="60" t="s">
        <v>10</v>
      </c>
      <c r="D2610" s="61">
        <v>18974</v>
      </c>
      <c r="E2610" s="139">
        <v>14419</v>
      </c>
      <c r="F2610" s="61">
        <v>4110</v>
      </c>
      <c r="G2610" s="151">
        <v>41798</v>
      </c>
      <c r="H2610" s="151">
        <v>41798</v>
      </c>
      <c r="I2610" s="60" t="s">
        <v>1075</v>
      </c>
      <c r="J2610" s="62">
        <v>3259.55</v>
      </c>
      <c r="K2610" s="62">
        <v>0</v>
      </c>
      <c r="L2610" s="64">
        <v>3259.55</v>
      </c>
      <c r="M2610" s="82" t="str">
        <f t="shared" si="221"/>
        <v>DC</v>
      </c>
      <c r="N2610" s="82" t="s">
        <v>971</v>
      </c>
      <c r="P2610" s="75" t="e">
        <f>VLOOKUP(F2610,[1]!REGTEaflewerdatum,4,0)</f>
        <v>#N/A</v>
      </c>
      <c r="Q2610" s="91" t="e">
        <f t="shared" si="226"/>
        <v>#N/A</v>
      </c>
      <c r="T2610" s="94">
        <f t="shared" si="227"/>
        <v>41817</v>
      </c>
      <c r="U2610" s="80">
        <f t="shared" si="228"/>
        <v>19</v>
      </c>
      <c r="W2610" s="95">
        <f t="shared" si="229"/>
        <v>41822</v>
      </c>
    </row>
    <row r="2611" spans="1:23" hidden="1" x14ac:dyDescent="0.5">
      <c r="A2611" s="105">
        <v>847487</v>
      </c>
      <c r="B2611" s="63">
        <v>41803</v>
      </c>
      <c r="C2611" s="60" t="s">
        <v>10</v>
      </c>
      <c r="D2611" s="61">
        <v>18975</v>
      </c>
      <c r="E2611" s="139">
        <v>14536</v>
      </c>
      <c r="F2611" s="61">
        <v>4109</v>
      </c>
      <c r="G2611" s="151">
        <v>41798</v>
      </c>
      <c r="H2611" s="151">
        <v>41798</v>
      </c>
      <c r="I2611" s="60" t="s">
        <v>1075</v>
      </c>
      <c r="J2611" s="62">
        <v>27973.74</v>
      </c>
      <c r="K2611" s="62">
        <v>3602.27</v>
      </c>
      <c r="L2611" s="64">
        <v>31576.01</v>
      </c>
      <c r="M2611" s="82" t="str">
        <f t="shared" si="221"/>
        <v>DC</v>
      </c>
      <c r="N2611" s="82" t="s">
        <v>971</v>
      </c>
      <c r="P2611" s="75" t="e">
        <f>VLOOKUP(F2611,[1]!REGTEaflewerdatum,4,0)</f>
        <v>#N/A</v>
      </c>
      <c r="Q2611" s="91" t="e">
        <f t="shared" si="226"/>
        <v>#N/A</v>
      </c>
      <c r="T2611" s="94">
        <f t="shared" si="227"/>
        <v>41817</v>
      </c>
      <c r="U2611" s="80">
        <f t="shared" si="228"/>
        <v>19</v>
      </c>
      <c r="W2611" s="95">
        <f t="shared" si="229"/>
        <v>41822</v>
      </c>
    </row>
    <row r="2612" spans="1:23" hidden="1" x14ac:dyDescent="0.5">
      <c r="A2612" s="105">
        <v>847487</v>
      </c>
      <c r="B2612" s="63"/>
      <c r="C2612" s="60" t="s">
        <v>15</v>
      </c>
      <c r="D2612" s="61">
        <v>18982</v>
      </c>
      <c r="E2612" s="139">
        <v>14572</v>
      </c>
      <c r="F2612" s="61">
        <v>4109</v>
      </c>
      <c r="G2612" s="151">
        <v>41798</v>
      </c>
      <c r="H2612" s="151">
        <v>41798</v>
      </c>
      <c r="I2612" s="60" t="s">
        <v>1075</v>
      </c>
      <c r="J2612" s="62">
        <v>-241.11</v>
      </c>
      <c r="K2612" s="62">
        <v>-33.76</v>
      </c>
      <c r="L2612" s="64">
        <v>-274.87</v>
      </c>
      <c r="M2612" s="82" t="str">
        <f t="shared" si="221"/>
        <v>DC</v>
      </c>
      <c r="P2612" s="75" t="e">
        <f>VLOOKUP(F2612,[1]!REGTEaflewerdatum,4,0)</f>
        <v>#N/A</v>
      </c>
      <c r="Q2612" s="91" t="e">
        <f t="shared" si="226"/>
        <v>#N/A</v>
      </c>
      <c r="T2612" s="94">
        <f t="shared" si="227"/>
        <v>41817</v>
      </c>
      <c r="U2612" s="80">
        <f t="shared" si="228"/>
        <v>19</v>
      </c>
      <c r="W2612" s="95">
        <f t="shared" si="229"/>
        <v>19</v>
      </c>
    </row>
    <row r="2613" spans="1:23" hidden="1" x14ac:dyDescent="0.5">
      <c r="A2613" s="105">
        <v>847488</v>
      </c>
      <c r="B2613" s="63">
        <v>41803</v>
      </c>
      <c r="C2613" s="60" t="s">
        <v>10</v>
      </c>
      <c r="D2613" s="61">
        <v>18976</v>
      </c>
      <c r="E2613" s="139">
        <v>14537</v>
      </c>
      <c r="F2613" s="61">
        <v>4110</v>
      </c>
      <c r="G2613" s="151">
        <v>41798</v>
      </c>
      <c r="H2613" s="151">
        <v>41798</v>
      </c>
      <c r="I2613" s="60" t="s">
        <v>1075</v>
      </c>
      <c r="J2613" s="62">
        <v>5397.02</v>
      </c>
      <c r="K2613" s="62">
        <v>0</v>
      </c>
      <c r="L2613" s="64">
        <v>5397.02</v>
      </c>
      <c r="M2613" s="82" t="str">
        <f t="shared" si="221"/>
        <v>DC</v>
      </c>
      <c r="N2613" s="82" t="s">
        <v>971</v>
      </c>
      <c r="P2613" s="75" t="e">
        <f>VLOOKUP(F2613,[1]!REGTEaflewerdatum,4,0)</f>
        <v>#N/A</v>
      </c>
      <c r="Q2613" s="91" t="e">
        <f t="shared" si="226"/>
        <v>#N/A</v>
      </c>
      <c r="T2613" s="94">
        <f t="shared" si="227"/>
        <v>41817</v>
      </c>
      <c r="U2613" s="80">
        <f t="shared" si="228"/>
        <v>19</v>
      </c>
      <c r="W2613" s="95">
        <f t="shared" si="229"/>
        <v>41822</v>
      </c>
    </row>
    <row r="2614" spans="1:23" hidden="1" x14ac:dyDescent="0.5">
      <c r="A2614" s="105">
        <v>847489</v>
      </c>
      <c r="B2614" s="63">
        <v>41803</v>
      </c>
      <c r="C2614" s="60" t="s">
        <v>10</v>
      </c>
      <c r="D2614" s="61">
        <v>18977</v>
      </c>
      <c r="E2614" s="139">
        <v>14538</v>
      </c>
      <c r="F2614" s="61">
        <v>4109</v>
      </c>
      <c r="G2614" s="151">
        <v>41798</v>
      </c>
      <c r="H2614" s="151">
        <v>41798</v>
      </c>
      <c r="I2614" s="60" t="s">
        <v>1075</v>
      </c>
      <c r="J2614" s="62">
        <v>5032.58</v>
      </c>
      <c r="K2614" s="62">
        <v>294.58999999999997</v>
      </c>
      <c r="L2614" s="64">
        <v>5327.17</v>
      </c>
      <c r="M2614" s="82" t="str">
        <f t="shared" si="221"/>
        <v>DC</v>
      </c>
      <c r="N2614" s="82" t="s">
        <v>971</v>
      </c>
      <c r="P2614" s="75" t="e">
        <f>VLOOKUP(F2614,[1]!REGTEaflewerdatum,4,0)</f>
        <v>#N/A</v>
      </c>
      <c r="Q2614" s="91" t="e">
        <f t="shared" si="226"/>
        <v>#N/A</v>
      </c>
      <c r="T2614" s="94">
        <f t="shared" si="227"/>
        <v>41817</v>
      </c>
      <c r="U2614" s="80">
        <f t="shared" si="228"/>
        <v>19</v>
      </c>
      <c r="W2614" s="95">
        <f t="shared" si="229"/>
        <v>41822</v>
      </c>
    </row>
    <row r="2615" spans="1:23" hidden="1" x14ac:dyDescent="0.5">
      <c r="A2615" s="105">
        <v>847490</v>
      </c>
      <c r="B2615" s="63">
        <v>41803</v>
      </c>
      <c r="C2615" s="60" t="s">
        <v>10</v>
      </c>
      <c r="D2615" s="61">
        <v>18978</v>
      </c>
      <c r="E2615" s="139">
        <v>14539</v>
      </c>
      <c r="F2615" s="61">
        <v>3982</v>
      </c>
      <c r="G2615" s="151">
        <v>41798</v>
      </c>
      <c r="H2615" s="151">
        <v>41798</v>
      </c>
      <c r="I2615" s="60" t="s">
        <v>1075</v>
      </c>
      <c r="J2615" s="62">
        <v>831.24</v>
      </c>
      <c r="K2615" s="62">
        <v>116.37</v>
      </c>
      <c r="L2615" s="64">
        <v>947.61</v>
      </c>
      <c r="M2615" s="82" t="str">
        <f t="shared" si="221"/>
        <v>DC</v>
      </c>
      <c r="N2615" s="82" t="s">
        <v>971</v>
      </c>
      <c r="P2615" s="75">
        <f>VLOOKUP(F2615,[1]!REGTEaflewerdatum,4,0)</f>
        <v>0</v>
      </c>
      <c r="Q2615" s="91">
        <f t="shared" si="226"/>
        <v>41798</v>
      </c>
      <c r="T2615" s="94">
        <f t="shared" si="227"/>
        <v>41817</v>
      </c>
      <c r="U2615" s="80">
        <f t="shared" si="228"/>
        <v>19</v>
      </c>
      <c r="W2615" s="95">
        <f t="shared" si="229"/>
        <v>41822</v>
      </c>
    </row>
    <row r="2616" spans="1:23" hidden="1" x14ac:dyDescent="0.5">
      <c r="A2616" s="105">
        <v>847491</v>
      </c>
      <c r="B2616" s="63">
        <v>41803</v>
      </c>
      <c r="C2616" s="60" t="s">
        <v>10</v>
      </c>
      <c r="D2616" s="61">
        <v>18979</v>
      </c>
      <c r="E2616" s="139">
        <v>14540</v>
      </c>
      <c r="F2616" s="61">
        <v>3963</v>
      </c>
      <c r="G2616" s="151">
        <v>41798</v>
      </c>
      <c r="H2616" s="151">
        <v>41798</v>
      </c>
      <c r="I2616" s="60" t="s">
        <v>1075</v>
      </c>
      <c r="J2616" s="62">
        <v>1599.21</v>
      </c>
      <c r="K2616" s="62">
        <v>223.88</v>
      </c>
      <c r="L2616" s="64">
        <v>1823.09</v>
      </c>
      <c r="M2616" s="82" t="str">
        <f t="shared" si="221"/>
        <v>DC</v>
      </c>
      <c r="N2616" s="82" t="s">
        <v>971</v>
      </c>
      <c r="P2616" s="75">
        <f>VLOOKUP(F2616,[1]!REGTEaflewerdatum,4,0)</f>
        <v>0</v>
      </c>
      <c r="Q2616" s="91">
        <f t="shared" si="226"/>
        <v>41798</v>
      </c>
      <c r="T2616" s="94">
        <f t="shared" si="227"/>
        <v>41817</v>
      </c>
      <c r="U2616" s="80">
        <f t="shared" si="228"/>
        <v>19</v>
      </c>
      <c r="W2616" s="95">
        <f t="shared" si="229"/>
        <v>41822</v>
      </c>
    </row>
    <row r="2617" spans="1:23" hidden="1" x14ac:dyDescent="0.5">
      <c r="A2617" s="105">
        <v>847492</v>
      </c>
      <c r="B2617" s="63">
        <v>41803</v>
      </c>
      <c r="C2617" s="60" t="s">
        <v>10</v>
      </c>
      <c r="D2617" s="61">
        <v>18980</v>
      </c>
      <c r="E2617" s="139">
        <v>14541</v>
      </c>
      <c r="F2617" s="61">
        <v>4096</v>
      </c>
      <c r="G2617" s="151">
        <v>41798</v>
      </c>
      <c r="H2617" s="151">
        <v>41798</v>
      </c>
      <c r="I2617" s="60" t="s">
        <v>1075</v>
      </c>
      <c r="J2617" s="62">
        <v>1001.92</v>
      </c>
      <c r="K2617" s="62">
        <v>140.26</v>
      </c>
      <c r="L2617" s="64">
        <v>1142.18</v>
      </c>
      <c r="M2617" s="82" t="str">
        <f t="shared" si="221"/>
        <v>DC</v>
      </c>
      <c r="N2617" s="82" t="s">
        <v>971</v>
      </c>
      <c r="P2617" s="75" t="e">
        <f>VLOOKUP(F2617,[1]!REGTEaflewerdatum,4,0)</f>
        <v>#N/A</v>
      </c>
      <c r="Q2617" s="91" t="e">
        <f t="shared" si="226"/>
        <v>#N/A</v>
      </c>
      <c r="T2617" s="94">
        <f t="shared" si="227"/>
        <v>41817</v>
      </c>
      <c r="U2617" s="80">
        <f t="shared" si="228"/>
        <v>19</v>
      </c>
      <c r="W2617" s="95">
        <f t="shared" si="229"/>
        <v>41822</v>
      </c>
    </row>
    <row r="2618" spans="1:23" hidden="1" x14ac:dyDescent="0.5">
      <c r="A2618" s="105">
        <v>847493</v>
      </c>
      <c r="B2618" s="63">
        <v>41803</v>
      </c>
      <c r="C2618" s="60" t="s">
        <v>10</v>
      </c>
      <c r="D2618" s="61">
        <v>18966</v>
      </c>
      <c r="E2618" s="139">
        <v>14420</v>
      </c>
      <c r="F2618" s="61">
        <v>2713</v>
      </c>
      <c r="G2618" s="151">
        <v>41798</v>
      </c>
      <c r="H2618" s="151">
        <v>41798</v>
      </c>
      <c r="I2618" s="60" t="s">
        <v>1075</v>
      </c>
      <c r="J2618" s="62">
        <v>3431</v>
      </c>
      <c r="K2618" s="62">
        <v>480.34</v>
      </c>
      <c r="L2618" s="64">
        <v>3911.34</v>
      </c>
      <c r="M2618" s="82" t="str">
        <f t="shared" si="221"/>
        <v>DC</v>
      </c>
      <c r="N2618" s="82" t="s">
        <v>971</v>
      </c>
      <c r="P2618" s="75">
        <f>VLOOKUP(F2618,[1]!REGTEaflewerdatum,4,0)</f>
        <v>41579</v>
      </c>
      <c r="Q2618" s="91">
        <f t="shared" si="226"/>
        <v>41798</v>
      </c>
      <c r="T2618" s="94">
        <f t="shared" si="227"/>
        <v>41817</v>
      </c>
      <c r="U2618" s="80">
        <f t="shared" si="228"/>
        <v>19</v>
      </c>
      <c r="W2618" s="95">
        <f t="shared" si="229"/>
        <v>41822</v>
      </c>
    </row>
    <row r="2619" spans="1:23" hidden="1" x14ac:dyDescent="0.5">
      <c r="A2619" s="105" t="s">
        <v>657</v>
      </c>
      <c r="B2619" s="63"/>
      <c r="C2619" s="60" t="s">
        <v>10</v>
      </c>
      <c r="D2619" s="61">
        <v>18940</v>
      </c>
      <c r="E2619" s="139">
        <v>14480</v>
      </c>
      <c r="F2619" s="61">
        <v>4120</v>
      </c>
      <c r="G2619" s="151">
        <v>41798</v>
      </c>
      <c r="H2619" s="151">
        <v>41797</v>
      </c>
      <c r="I2619" s="60" t="s">
        <v>1160</v>
      </c>
      <c r="J2619" s="62">
        <v>1870</v>
      </c>
      <c r="K2619" s="62">
        <v>0</v>
      </c>
      <c r="L2619" s="64">
        <v>1870</v>
      </c>
      <c r="M2619" s="82" t="str">
        <f t="shared" si="221"/>
        <v>DI</v>
      </c>
      <c r="N2619" s="82" t="s">
        <v>971</v>
      </c>
      <c r="P2619" s="75" t="e">
        <f>VLOOKUP(F2619,[1]!REGTEaflewerdatum,4,0)</f>
        <v>#N/A</v>
      </c>
      <c r="Q2619" s="91" t="e">
        <f t="shared" si="226"/>
        <v>#N/A</v>
      </c>
      <c r="R2619" s="92" t="s">
        <v>327</v>
      </c>
      <c r="S2619" s="93">
        <v>41800</v>
      </c>
      <c r="T2619" s="94">
        <f t="shared" si="227"/>
        <v>41799</v>
      </c>
      <c r="U2619" s="80">
        <f t="shared" si="228"/>
        <v>1</v>
      </c>
      <c r="W2619" s="95">
        <f t="shared" si="229"/>
        <v>1</v>
      </c>
    </row>
    <row r="2620" spans="1:23" hidden="1" x14ac:dyDescent="0.5">
      <c r="A2620" s="105" t="s">
        <v>658</v>
      </c>
      <c r="B2620" s="63"/>
      <c r="C2620" s="60" t="s">
        <v>10</v>
      </c>
      <c r="D2620" s="61">
        <v>18941</v>
      </c>
      <c r="E2620" s="139">
        <v>14481</v>
      </c>
      <c r="F2620" s="61">
        <v>4111</v>
      </c>
      <c r="G2620" s="151">
        <v>41798</v>
      </c>
      <c r="H2620" s="151">
        <v>41797</v>
      </c>
      <c r="I2620" s="60" t="s">
        <v>1123</v>
      </c>
      <c r="J2620" s="62">
        <v>5240</v>
      </c>
      <c r="K2620" s="62">
        <v>0</v>
      </c>
      <c r="L2620" s="64">
        <v>5240</v>
      </c>
      <c r="M2620" s="82" t="str">
        <f t="shared" si="221"/>
        <v>DI</v>
      </c>
      <c r="N2620" s="82" t="s">
        <v>971</v>
      </c>
      <c r="P2620" s="75" t="e">
        <f>VLOOKUP(F2620,[1]!REGTEaflewerdatum,4,0)</f>
        <v>#N/A</v>
      </c>
      <c r="Q2620" s="91" t="e">
        <f t="shared" si="226"/>
        <v>#N/A</v>
      </c>
      <c r="R2620" s="92" t="s">
        <v>329</v>
      </c>
      <c r="S2620" s="93">
        <f>G2620</f>
        <v>41798</v>
      </c>
      <c r="T2620" s="94">
        <f t="shared" si="227"/>
        <v>41799</v>
      </c>
      <c r="U2620" s="80">
        <f t="shared" si="228"/>
        <v>1</v>
      </c>
      <c r="W2620" s="95">
        <f t="shared" si="229"/>
        <v>1</v>
      </c>
    </row>
    <row r="2621" spans="1:23" hidden="1" x14ac:dyDescent="0.5">
      <c r="A2621" s="142">
        <v>847481</v>
      </c>
      <c r="B2621" s="143">
        <v>41803</v>
      </c>
      <c r="C2621" s="144" t="s">
        <v>10</v>
      </c>
      <c r="D2621" s="145">
        <v>18968</v>
      </c>
      <c r="E2621" s="146">
        <v>14427</v>
      </c>
      <c r="F2621" s="145">
        <v>4114</v>
      </c>
      <c r="G2621" s="147">
        <v>41798</v>
      </c>
      <c r="H2621" s="147">
        <v>41798</v>
      </c>
      <c r="I2621" s="144" t="s">
        <v>24</v>
      </c>
      <c r="J2621" s="148">
        <v>122060.63</v>
      </c>
      <c r="K2621" s="148">
        <v>12840.49</v>
      </c>
      <c r="L2621" s="149">
        <v>134901.12</v>
      </c>
      <c r="M2621" s="82" t="str">
        <f t="shared" si="221"/>
        <v>DC</v>
      </c>
      <c r="N2621" s="82" t="s">
        <v>971</v>
      </c>
      <c r="P2621" s="75" t="e">
        <f>VLOOKUP(F2621,[1]!REGTEaflewerdatum,4,0)</f>
        <v>#N/A</v>
      </c>
      <c r="Q2621" s="91" t="e">
        <f t="shared" si="226"/>
        <v>#N/A</v>
      </c>
      <c r="T2621" s="94">
        <f t="shared" si="227"/>
        <v>41817</v>
      </c>
      <c r="U2621" s="80">
        <f t="shared" si="228"/>
        <v>19</v>
      </c>
      <c r="W2621" s="95">
        <f t="shared" si="229"/>
        <v>41822</v>
      </c>
    </row>
    <row r="2622" spans="1:23" hidden="1" x14ac:dyDescent="0.5">
      <c r="A2622" s="142">
        <v>847485</v>
      </c>
      <c r="B2622" s="143">
        <v>41803</v>
      </c>
      <c r="C2622" s="144" t="s">
        <v>10</v>
      </c>
      <c r="D2622" s="145">
        <v>18973</v>
      </c>
      <c r="E2622" s="146">
        <v>14535</v>
      </c>
      <c r="F2622" s="145">
        <v>4106</v>
      </c>
      <c r="G2622" s="147">
        <v>41798</v>
      </c>
      <c r="H2622" s="147">
        <v>41798</v>
      </c>
      <c r="I2622" s="144" t="s">
        <v>24</v>
      </c>
      <c r="J2622" s="148">
        <v>30181.35</v>
      </c>
      <c r="K2622" s="148">
        <v>4225.3900000000003</v>
      </c>
      <c r="L2622" s="149">
        <v>34406.74</v>
      </c>
      <c r="M2622" s="82" t="str">
        <f t="shared" si="221"/>
        <v>DC</v>
      </c>
      <c r="N2622" s="82" t="s">
        <v>971</v>
      </c>
      <c r="P2622" s="75" t="e">
        <f>VLOOKUP(F2622,[1]!REGTEaflewerdatum,4,0)</f>
        <v>#N/A</v>
      </c>
      <c r="Q2622" s="91" t="e">
        <f t="shared" si="226"/>
        <v>#N/A</v>
      </c>
      <c r="T2622" s="94">
        <f t="shared" si="227"/>
        <v>41817</v>
      </c>
      <c r="U2622" s="80">
        <f t="shared" si="228"/>
        <v>19</v>
      </c>
      <c r="W2622" s="95">
        <f t="shared" si="229"/>
        <v>41822</v>
      </c>
    </row>
    <row r="2623" spans="1:23" x14ac:dyDescent="0.5">
      <c r="A2623" s="105">
        <v>8170603383</v>
      </c>
      <c r="B2623" s="63"/>
      <c r="C2623" s="60" t="s">
        <v>10</v>
      </c>
      <c r="D2623" s="61">
        <v>18937</v>
      </c>
      <c r="E2623" s="139"/>
      <c r="F2623" s="61">
        <v>4122</v>
      </c>
      <c r="G2623" s="151">
        <v>41798</v>
      </c>
      <c r="H2623" s="151">
        <v>41796</v>
      </c>
      <c r="I2623" s="144" t="s">
        <v>26</v>
      </c>
      <c r="J2623" s="62">
        <v>9932.1200000000008</v>
      </c>
      <c r="K2623" s="62">
        <v>1202.81</v>
      </c>
      <c r="L2623" s="64">
        <v>11134.93</v>
      </c>
      <c r="M2623" s="82" t="str">
        <f t="shared" si="221"/>
        <v>DS</v>
      </c>
      <c r="N2623" s="82" t="s">
        <v>971</v>
      </c>
      <c r="P2623" s="75" t="e">
        <f>VLOOKUP(F2623,[1]!REGTEaflewerdatum,4,0)</f>
        <v>#N/A</v>
      </c>
      <c r="Q2623" s="91" t="e">
        <f t="shared" si="226"/>
        <v>#N/A</v>
      </c>
      <c r="T2623" s="94">
        <f t="shared" si="227"/>
        <v>41828</v>
      </c>
      <c r="U2623" s="80">
        <f t="shared" si="228"/>
        <v>30</v>
      </c>
      <c r="W2623" s="95">
        <f t="shared" si="229"/>
        <v>30</v>
      </c>
    </row>
    <row r="2624" spans="1:23" x14ac:dyDescent="0.5">
      <c r="A2624" s="105">
        <v>8170603383</v>
      </c>
      <c r="B2624" s="63"/>
      <c r="C2624" s="60" t="s">
        <v>15</v>
      </c>
      <c r="D2624" s="61">
        <v>19254</v>
      </c>
      <c r="E2624" s="139"/>
      <c r="F2624" s="61">
        <v>4122</v>
      </c>
      <c r="G2624" s="151">
        <v>41798</v>
      </c>
      <c r="H2624" s="151">
        <v>41796</v>
      </c>
      <c r="I2624" s="144" t="s">
        <v>26</v>
      </c>
      <c r="J2624" s="62">
        <v>-390.88</v>
      </c>
      <c r="K2624" s="62">
        <v>-44.98</v>
      </c>
      <c r="L2624" s="64">
        <v>-435.86</v>
      </c>
      <c r="M2624" s="82" t="str">
        <f t="shared" si="221"/>
        <v>DS</v>
      </c>
      <c r="P2624" s="75" t="e">
        <f>VLOOKUP(F2624,[1]!REGTEaflewerdatum,4,0)</f>
        <v>#N/A</v>
      </c>
      <c r="Q2624" s="91" t="e">
        <f t="shared" si="226"/>
        <v>#N/A</v>
      </c>
      <c r="T2624" s="94">
        <f t="shared" si="227"/>
        <v>41828</v>
      </c>
      <c r="U2624" s="80">
        <f t="shared" si="228"/>
        <v>30</v>
      </c>
      <c r="W2624" s="95">
        <f t="shared" si="229"/>
        <v>30</v>
      </c>
    </row>
    <row r="2625" spans="1:23" x14ac:dyDescent="0.5">
      <c r="A2625" s="105">
        <v>9798</v>
      </c>
      <c r="B2625" s="63">
        <v>41817</v>
      </c>
      <c r="C2625" s="60" t="s">
        <v>10</v>
      </c>
      <c r="D2625" s="61">
        <v>18954</v>
      </c>
      <c r="E2625" s="139">
        <v>14501</v>
      </c>
      <c r="F2625" s="61">
        <v>4135</v>
      </c>
      <c r="G2625" s="151">
        <v>41799</v>
      </c>
      <c r="H2625" s="151">
        <v>41799</v>
      </c>
      <c r="I2625" s="60" t="s">
        <v>1112</v>
      </c>
      <c r="J2625" s="62">
        <v>1473.97</v>
      </c>
      <c r="K2625" s="62">
        <v>206.36</v>
      </c>
      <c r="L2625" s="64">
        <v>1680.33</v>
      </c>
      <c r="M2625" s="82" t="str">
        <f t="shared" si="221"/>
        <v>DS</v>
      </c>
      <c r="N2625" s="82" t="s">
        <v>971</v>
      </c>
      <c r="P2625" s="75" t="e">
        <f>VLOOKUP(F2625,[1]!REGTEaflewerdatum,4,0)</f>
        <v>#N/A</v>
      </c>
      <c r="Q2625" s="91" t="e">
        <f t="shared" si="226"/>
        <v>#N/A</v>
      </c>
      <c r="T2625" s="94">
        <f t="shared" si="227"/>
        <v>41829</v>
      </c>
      <c r="U2625" s="80">
        <f t="shared" si="228"/>
        <v>30</v>
      </c>
      <c r="W2625" s="95">
        <f t="shared" si="229"/>
        <v>41847</v>
      </c>
    </row>
    <row r="2626" spans="1:23" x14ac:dyDescent="0.5">
      <c r="A2626" s="105">
        <v>77825</v>
      </c>
      <c r="B2626" s="63">
        <v>41803</v>
      </c>
      <c r="C2626" s="60" t="s">
        <v>10</v>
      </c>
      <c r="D2626" s="61">
        <v>18956</v>
      </c>
      <c r="E2626" s="139"/>
      <c r="F2626" s="61">
        <v>4098</v>
      </c>
      <c r="G2626" s="151">
        <v>41799</v>
      </c>
      <c r="H2626" s="151">
        <v>41799</v>
      </c>
      <c r="I2626" s="60" t="s">
        <v>1116</v>
      </c>
      <c r="J2626" s="62">
        <v>448</v>
      </c>
      <c r="K2626" s="62">
        <v>26.88</v>
      </c>
      <c r="L2626" s="64">
        <v>474.88</v>
      </c>
      <c r="M2626" s="82" t="str">
        <f t="shared" ref="M2626:M2689" si="230">VLOOKUP(I2626,KODE,3,0)</f>
        <v>DS</v>
      </c>
      <c r="N2626" s="82" t="s">
        <v>971</v>
      </c>
      <c r="P2626" s="75" t="e">
        <f>VLOOKUP(F2626,[1]!REGTEaflewerdatum,4,0)</f>
        <v>#N/A</v>
      </c>
      <c r="Q2626" s="91" t="e">
        <f t="shared" si="226"/>
        <v>#N/A</v>
      </c>
      <c r="T2626" s="94">
        <f t="shared" si="227"/>
        <v>41829</v>
      </c>
      <c r="U2626" s="80">
        <f t="shared" si="228"/>
        <v>30</v>
      </c>
      <c r="W2626" s="95">
        <f t="shared" si="229"/>
        <v>41833</v>
      </c>
    </row>
    <row r="2627" spans="1:23" x14ac:dyDescent="0.5">
      <c r="A2627" s="105">
        <v>433167</v>
      </c>
      <c r="B2627" s="63">
        <v>41810</v>
      </c>
      <c r="C2627" s="60" t="s">
        <v>10</v>
      </c>
      <c r="D2627" s="61">
        <v>18955</v>
      </c>
      <c r="E2627" s="139">
        <v>14498</v>
      </c>
      <c r="F2627" s="61">
        <v>4099</v>
      </c>
      <c r="G2627" s="151">
        <v>41799</v>
      </c>
      <c r="H2627" s="151">
        <v>41799</v>
      </c>
      <c r="I2627" s="60" t="s">
        <v>1114</v>
      </c>
      <c r="J2627" s="62">
        <v>276.83999999999997</v>
      </c>
      <c r="K2627" s="62">
        <v>19.5</v>
      </c>
      <c r="L2627" s="64">
        <v>296.33999999999997</v>
      </c>
      <c r="M2627" s="82" t="str">
        <f t="shared" si="230"/>
        <v>DS</v>
      </c>
      <c r="N2627" s="82" t="s">
        <v>971</v>
      </c>
      <c r="P2627" s="75" t="e">
        <f>VLOOKUP(F2627,[1]!REGTEaflewerdatum,4,0)</f>
        <v>#N/A</v>
      </c>
      <c r="Q2627" s="91" t="e">
        <f t="shared" si="226"/>
        <v>#N/A</v>
      </c>
      <c r="T2627" s="94">
        <f t="shared" si="227"/>
        <v>41829</v>
      </c>
      <c r="U2627" s="80">
        <f t="shared" si="228"/>
        <v>30</v>
      </c>
      <c r="W2627" s="95">
        <f t="shared" si="229"/>
        <v>41840</v>
      </c>
    </row>
    <row r="2628" spans="1:23" x14ac:dyDescent="0.5">
      <c r="A2628" s="105">
        <v>6040418552</v>
      </c>
      <c r="B2628" s="63">
        <v>41803</v>
      </c>
      <c r="C2628" s="60" t="s">
        <v>10</v>
      </c>
      <c r="D2628" s="61">
        <v>18949</v>
      </c>
      <c r="E2628" s="139">
        <v>14461</v>
      </c>
      <c r="F2628" s="61">
        <v>4097</v>
      </c>
      <c r="G2628" s="151">
        <v>41799</v>
      </c>
      <c r="H2628" s="151">
        <v>41799</v>
      </c>
      <c r="I2628" s="60" t="s">
        <v>1109</v>
      </c>
      <c r="J2628" s="62">
        <v>283.66000000000003</v>
      </c>
      <c r="K2628" s="62">
        <v>20.010000000000002</v>
      </c>
      <c r="L2628" s="64">
        <v>303.67</v>
      </c>
      <c r="M2628" s="82" t="str">
        <f t="shared" si="230"/>
        <v>DS</v>
      </c>
      <c r="N2628" s="82" t="s">
        <v>971</v>
      </c>
      <c r="P2628" s="75" t="e">
        <f>VLOOKUP(F2628,[1]!REGTEaflewerdatum,4,0)</f>
        <v>#N/A</v>
      </c>
      <c r="Q2628" s="91" t="e">
        <f t="shared" ref="Q2628:Q2659" si="231">IF(P2628=G2628,"ok",G2628)</f>
        <v>#N/A</v>
      </c>
      <c r="T2628" s="94">
        <f t="shared" ref="T2628:T2659" si="232">G2628+U2628</f>
        <v>41829</v>
      </c>
      <c r="U2628" s="80">
        <f t="shared" si="228"/>
        <v>30</v>
      </c>
      <c r="W2628" s="95">
        <f t="shared" si="229"/>
        <v>41833</v>
      </c>
    </row>
    <row r="2629" spans="1:23" hidden="1" x14ac:dyDescent="0.5">
      <c r="A2629" s="105" t="s">
        <v>653</v>
      </c>
      <c r="B2629" s="63"/>
      <c r="C2629" s="60" t="s">
        <v>10</v>
      </c>
      <c r="D2629" s="61">
        <v>18958</v>
      </c>
      <c r="E2629" s="139">
        <v>14494</v>
      </c>
      <c r="F2629" s="61">
        <v>4134</v>
      </c>
      <c r="G2629" s="63">
        <v>41799</v>
      </c>
      <c r="H2629" s="63">
        <v>41799</v>
      </c>
      <c r="I2629" s="60" t="s">
        <v>1121</v>
      </c>
      <c r="J2629" s="62">
        <v>2008</v>
      </c>
      <c r="K2629" s="62">
        <v>0</v>
      </c>
      <c r="L2629" s="64">
        <v>2008</v>
      </c>
      <c r="M2629" s="82" t="str">
        <f t="shared" si="230"/>
        <v>DI</v>
      </c>
      <c r="N2629" s="82" t="s">
        <v>971</v>
      </c>
      <c r="P2629" s="75" t="e">
        <f>VLOOKUP(F2629,[1]!REGTEaflewerdatum,4,0)</f>
        <v>#N/A</v>
      </c>
      <c r="Q2629" s="91" t="e">
        <f t="shared" si="231"/>
        <v>#N/A</v>
      </c>
      <c r="R2629" s="92" t="s">
        <v>329</v>
      </c>
      <c r="S2629" s="93">
        <f>G2629</f>
        <v>41799</v>
      </c>
      <c r="T2629" s="94">
        <f t="shared" si="232"/>
        <v>41806</v>
      </c>
      <c r="U2629" s="80">
        <f t="shared" si="228"/>
        <v>7</v>
      </c>
      <c r="W2629" s="95">
        <f t="shared" si="229"/>
        <v>7</v>
      </c>
    </row>
    <row r="2630" spans="1:23" hidden="1" x14ac:dyDescent="0.5">
      <c r="A2630" s="105" t="s">
        <v>655</v>
      </c>
      <c r="B2630" s="63"/>
      <c r="C2630" s="60" t="s">
        <v>10</v>
      </c>
      <c r="D2630" s="61">
        <v>18957</v>
      </c>
      <c r="E2630" s="139">
        <v>14497</v>
      </c>
      <c r="F2630" s="61">
        <v>4130</v>
      </c>
      <c r="G2630" s="63">
        <v>41799</v>
      </c>
      <c r="H2630" s="63">
        <v>41799</v>
      </c>
      <c r="I2630" s="60" t="s">
        <v>1367</v>
      </c>
      <c r="J2630" s="62">
        <v>600</v>
      </c>
      <c r="K2630" s="62">
        <v>0</v>
      </c>
      <c r="L2630" s="64">
        <v>600</v>
      </c>
      <c r="M2630" s="82" t="str">
        <f t="shared" si="230"/>
        <v>DI</v>
      </c>
      <c r="N2630" s="82" t="s">
        <v>971</v>
      </c>
      <c r="P2630" s="75" t="e">
        <f>VLOOKUP(F2630,[1]!REGTEaflewerdatum,4,0)</f>
        <v>#N/A</v>
      </c>
      <c r="Q2630" s="91" t="e">
        <f t="shared" si="231"/>
        <v>#N/A</v>
      </c>
      <c r="R2630" s="92" t="s">
        <v>328</v>
      </c>
      <c r="S2630" s="93">
        <v>41804</v>
      </c>
      <c r="T2630" s="94">
        <f t="shared" si="232"/>
        <v>41829</v>
      </c>
      <c r="U2630" s="80">
        <f t="shared" si="228"/>
        <v>30</v>
      </c>
      <c r="W2630" s="95">
        <f t="shared" si="229"/>
        <v>30</v>
      </c>
    </row>
    <row r="2631" spans="1:23" hidden="1" x14ac:dyDescent="0.5">
      <c r="A2631" s="105" t="s">
        <v>656</v>
      </c>
      <c r="B2631" s="63"/>
      <c r="C2631" s="60" t="s">
        <v>10</v>
      </c>
      <c r="D2631" s="61">
        <v>18959</v>
      </c>
      <c r="E2631" s="139">
        <v>14496</v>
      </c>
      <c r="F2631" s="61">
        <v>4129</v>
      </c>
      <c r="G2631" s="151">
        <v>41799</v>
      </c>
      <c r="H2631" s="151">
        <v>41799</v>
      </c>
      <c r="I2631" s="60" t="s">
        <v>1123</v>
      </c>
      <c r="J2631" s="62">
        <v>700</v>
      </c>
      <c r="K2631" s="62">
        <v>0</v>
      </c>
      <c r="L2631" s="64">
        <v>700</v>
      </c>
      <c r="M2631" s="82" t="str">
        <f t="shared" si="230"/>
        <v>DI</v>
      </c>
      <c r="N2631" s="82" t="s">
        <v>971</v>
      </c>
      <c r="P2631" s="75" t="e">
        <f>VLOOKUP(F2631,[1]!REGTEaflewerdatum,4,0)</f>
        <v>#N/A</v>
      </c>
      <c r="Q2631" s="91" t="e">
        <f t="shared" si="231"/>
        <v>#N/A</v>
      </c>
      <c r="R2631" s="92" t="s">
        <v>329</v>
      </c>
      <c r="S2631" s="93">
        <f>G2631</f>
        <v>41799</v>
      </c>
      <c r="T2631" s="94">
        <f t="shared" si="232"/>
        <v>41800</v>
      </c>
      <c r="U2631" s="80">
        <f t="shared" si="228"/>
        <v>1</v>
      </c>
      <c r="W2631" s="95">
        <f t="shared" si="229"/>
        <v>1</v>
      </c>
    </row>
    <row r="2632" spans="1:23" x14ac:dyDescent="0.5">
      <c r="A2632" s="105">
        <v>9798</v>
      </c>
      <c r="B2632" s="63"/>
      <c r="C2632" s="60" t="s">
        <v>15</v>
      </c>
      <c r="D2632" s="61">
        <v>19231</v>
      </c>
      <c r="E2632" s="139"/>
      <c r="F2632" s="61">
        <v>811169</v>
      </c>
      <c r="G2632" s="151">
        <v>41799</v>
      </c>
      <c r="H2632" s="151">
        <v>41799</v>
      </c>
      <c r="I2632" s="60" t="s">
        <v>1112</v>
      </c>
      <c r="J2632" s="62">
        <v>-547.46</v>
      </c>
      <c r="K2632" s="62">
        <v>-76.64</v>
      </c>
      <c r="L2632" s="64">
        <v>-624.1</v>
      </c>
      <c r="M2632" s="82" t="str">
        <f t="shared" si="230"/>
        <v>DS</v>
      </c>
      <c r="P2632" s="75" t="e">
        <f>VLOOKUP(#REF!,[1]!REGTEaflewerdatum,4,0)</f>
        <v>#REF!</v>
      </c>
      <c r="Q2632" s="91" t="e">
        <f>IF(P2632=#REF!,"ok",#REF!)</f>
        <v>#REF!</v>
      </c>
      <c r="T2632" s="94" t="e">
        <f>#REF!+U2632</f>
        <v>#REF!</v>
      </c>
      <c r="U2632" s="80" t="e">
        <f>VLOOKUP(#REF!,verskaffersterme,2,0)</f>
        <v>#REF!</v>
      </c>
      <c r="W2632" s="95" t="e">
        <f>#REF!+U2632</f>
        <v>#REF!</v>
      </c>
    </row>
    <row r="2633" spans="1:23" x14ac:dyDescent="0.5">
      <c r="A2633" s="105">
        <v>9798</v>
      </c>
      <c r="B2633" s="63"/>
      <c r="C2633" s="60" t="s">
        <v>15</v>
      </c>
      <c r="D2633" s="61">
        <v>19232</v>
      </c>
      <c r="E2633" s="139"/>
      <c r="F2633" s="61">
        <v>811170</v>
      </c>
      <c r="G2633" s="151">
        <v>41799</v>
      </c>
      <c r="H2633" s="151">
        <v>41799</v>
      </c>
      <c r="I2633" s="60" t="s">
        <v>1112</v>
      </c>
      <c r="J2633" s="62">
        <v>-298.85000000000002</v>
      </c>
      <c r="K2633" s="62">
        <v>-41.84</v>
      </c>
      <c r="L2633" s="64">
        <v>-340.69</v>
      </c>
      <c r="M2633" s="82" t="str">
        <f t="shared" si="230"/>
        <v>DS</v>
      </c>
      <c r="P2633" s="75" t="e">
        <f>VLOOKUP(#REF!,[1]!REGTEaflewerdatum,4,0)</f>
        <v>#REF!</v>
      </c>
      <c r="Q2633" s="91" t="e">
        <f>IF(P2633=#REF!,"ok",#REF!)</f>
        <v>#REF!</v>
      </c>
      <c r="T2633" s="94" t="e">
        <f>#REF!+U2633</f>
        <v>#REF!</v>
      </c>
      <c r="U2633" s="80" t="e">
        <f>VLOOKUP(#REF!,verskaffersterme,2,0)</f>
        <v>#REF!</v>
      </c>
      <c r="W2633" s="95" t="e">
        <f>#REF!+U2633</f>
        <v>#REF!</v>
      </c>
    </row>
    <row r="2634" spans="1:23" x14ac:dyDescent="0.5">
      <c r="A2634" s="105">
        <v>28832</v>
      </c>
      <c r="B2634" s="63">
        <v>41803</v>
      </c>
      <c r="C2634" s="60" t="s">
        <v>10</v>
      </c>
      <c r="D2634" s="61">
        <v>18997</v>
      </c>
      <c r="E2634" s="139">
        <v>14509</v>
      </c>
      <c r="F2634" s="61">
        <v>4132</v>
      </c>
      <c r="G2634" s="151">
        <v>41800</v>
      </c>
      <c r="H2634" s="151">
        <v>41800</v>
      </c>
      <c r="I2634" s="60" t="s">
        <v>1177</v>
      </c>
      <c r="J2634" s="154">
        <v>14963.1</v>
      </c>
      <c r="K2634" s="154">
        <v>2094.83</v>
      </c>
      <c r="L2634" s="155">
        <v>17057.93</v>
      </c>
      <c r="M2634" s="82" t="str">
        <f t="shared" si="230"/>
        <v>DS</v>
      </c>
      <c r="N2634" s="82" t="s">
        <v>971</v>
      </c>
      <c r="P2634" s="75" t="e">
        <f>VLOOKUP(F2634,[1]!REGTEaflewerdatum,4,0)</f>
        <v>#N/A</v>
      </c>
      <c r="Q2634" s="91" t="e">
        <f t="shared" ref="Q2634:Q2665" si="233">IF(P2634=G2634,"ok",G2634)</f>
        <v>#N/A</v>
      </c>
      <c r="T2634" s="94">
        <f t="shared" ref="T2634:T2665" si="234">G2634+U2634</f>
        <v>41830</v>
      </c>
      <c r="U2634" s="80">
        <f t="shared" ref="U2634:U2665" si="235">VLOOKUP(I2634,verskaffersterme,2,0)</f>
        <v>30</v>
      </c>
      <c r="W2634" s="95">
        <f t="shared" ref="W2634:W2665" si="236">B2634+U2634</f>
        <v>41833</v>
      </c>
    </row>
    <row r="2635" spans="1:23" x14ac:dyDescent="0.5">
      <c r="A2635" s="105">
        <v>434667</v>
      </c>
      <c r="B2635" s="63">
        <v>41810</v>
      </c>
      <c r="C2635" s="60" t="s">
        <v>10</v>
      </c>
      <c r="D2635" s="61">
        <v>18998</v>
      </c>
      <c r="E2635" s="139">
        <v>14511</v>
      </c>
      <c r="F2635" s="61">
        <v>4099</v>
      </c>
      <c r="G2635" s="151">
        <v>41800</v>
      </c>
      <c r="H2635" s="151">
        <v>41800</v>
      </c>
      <c r="I2635" s="60" t="s">
        <v>1114</v>
      </c>
      <c r="J2635" s="154">
        <v>276.83999999999997</v>
      </c>
      <c r="K2635" s="154">
        <v>19.5</v>
      </c>
      <c r="L2635" s="155">
        <v>296.33999999999997</v>
      </c>
      <c r="M2635" s="82" t="str">
        <f t="shared" si="230"/>
        <v>DS</v>
      </c>
      <c r="N2635" s="82" t="s">
        <v>971</v>
      </c>
      <c r="P2635" s="75" t="e">
        <f>VLOOKUP(F2635,[1]!REGTEaflewerdatum,4,0)</f>
        <v>#N/A</v>
      </c>
      <c r="Q2635" s="91" t="e">
        <f t="shared" si="233"/>
        <v>#N/A</v>
      </c>
      <c r="T2635" s="94">
        <f t="shared" si="234"/>
        <v>41830</v>
      </c>
      <c r="U2635" s="80">
        <f t="shared" si="235"/>
        <v>30</v>
      </c>
      <c r="W2635" s="95">
        <f t="shared" si="236"/>
        <v>41840</v>
      </c>
    </row>
    <row r="2636" spans="1:23" x14ac:dyDescent="0.5">
      <c r="A2636" s="105">
        <v>1211336942</v>
      </c>
      <c r="B2636" s="63">
        <v>41810</v>
      </c>
      <c r="C2636" s="60" t="s">
        <v>10</v>
      </c>
      <c r="D2636" s="61">
        <v>18995</v>
      </c>
      <c r="E2636" s="139">
        <v>14505</v>
      </c>
      <c r="F2636" s="61">
        <v>4124</v>
      </c>
      <c r="G2636" s="151">
        <v>41800</v>
      </c>
      <c r="H2636" s="151">
        <v>41799</v>
      </c>
      <c r="I2636" s="60" t="s">
        <v>1105</v>
      </c>
      <c r="J2636" s="62">
        <v>44262.69</v>
      </c>
      <c r="K2636" s="62">
        <v>6196.78</v>
      </c>
      <c r="L2636" s="64">
        <v>50459.47</v>
      </c>
      <c r="M2636" s="82" t="str">
        <f t="shared" si="230"/>
        <v>DS</v>
      </c>
      <c r="N2636" s="82" t="s">
        <v>971</v>
      </c>
      <c r="P2636" s="75" t="e">
        <f>VLOOKUP(F2636,[1]!REGTEaflewerdatum,4,0)</f>
        <v>#N/A</v>
      </c>
      <c r="Q2636" s="91" t="e">
        <f t="shared" si="233"/>
        <v>#N/A</v>
      </c>
      <c r="T2636" s="94">
        <f t="shared" si="234"/>
        <v>41830</v>
      </c>
      <c r="U2636" s="80">
        <f t="shared" si="235"/>
        <v>30</v>
      </c>
      <c r="W2636" s="95">
        <f t="shared" si="236"/>
        <v>41840</v>
      </c>
    </row>
    <row r="2637" spans="1:23" x14ac:dyDescent="0.5">
      <c r="A2637" s="105">
        <v>1211336942</v>
      </c>
      <c r="B2637" s="63"/>
      <c r="C2637" s="60" t="s">
        <v>15</v>
      </c>
      <c r="D2637" s="61">
        <v>18996</v>
      </c>
      <c r="E2637" s="139">
        <v>14581</v>
      </c>
      <c r="F2637" s="61">
        <v>4124</v>
      </c>
      <c r="G2637" s="151">
        <v>41800</v>
      </c>
      <c r="H2637" s="151">
        <v>41799</v>
      </c>
      <c r="I2637" s="60" t="s">
        <v>1105</v>
      </c>
      <c r="J2637" s="62">
        <v>-38.53</v>
      </c>
      <c r="K2637" s="62">
        <v>-5.39</v>
      </c>
      <c r="L2637" s="64">
        <v>-43.92</v>
      </c>
      <c r="M2637" s="82" t="str">
        <f t="shared" si="230"/>
        <v>DS</v>
      </c>
      <c r="P2637" s="75" t="e">
        <f>VLOOKUP(F2637,[1]!REGTEaflewerdatum,4,0)</f>
        <v>#N/A</v>
      </c>
      <c r="Q2637" s="91" t="e">
        <f t="shared" si="233"/>
        <v>#N/A</v>
      </c>
      <c r="T2637" s="94">
        <f t="shared" si="234"/>
        <v>41830</v>
      </c>
      <c r="U2637" s="80">
        <f t="shared" si="235"/>
        <v>30</v>
      </c>
      <c r="W2637" s="95">
        <f t="shared" si="236"/>
        <v>30</v>
      </c>
    </row>
    <row r="2638" spans="1:23" x14ac:dyDescent="0.5">
      <c r="A2638" s="105">
        <v>8170607885</v>
      </c>
      <c r="B2638" s="63">
        <v>41803</v>
      </c>
      <c r="C2638" s="60" t="s">
        <v>10</v>
      </c>
      <c r="D2638" s="61">
        <v>18960</v>
      </c>
      <c r="E2638" s="139">
        <v>14514</v>
      </c>
      <c r="F2638" s="61">
        <v>4136</v>
      </c>
      <c r="G2638" s="151">
        <v>41800</v>
      </c>
      <c r="H2638" s="151">
        <v>41799</v>
      </c>
      <c r="I2638" s="60" t="s">
        <v>26</v>
      </c>
      <c r="J2638" s="62">
        <v>7598.78</v>
      </c>
      <c r="K2638" s="62">
        <v>885.89</v>
      </c>
      <c r="L2638" s="64">
        <v>8484.67</v>
      </c>
      <c r="M2638" s="82" t="str">
        <f t="shared" si="230"/>
        <v>DS</v>
      </c>
      <c r="N2638" s="82" t="s">
        <v>971</v>
      </c>
      <c r="P2638" s="75" t="e">
        <f>VLOOKUP(F2638,[1]!REGTEaflewerdatum,4,0)</f>
        <v>#N/A</v>
      </c>
      <c r="Q2638" s="91" t="e">
        <f t="shared" si="233"/>
        <v>#N/A</v>
      </c>
      <c r="T2638" s="94">
        <f t="shared" si="234"/>
        <v>41830</v>
      </c>
      <c r="U2638" s="80">
        <f t="shared" si="235"/>
        <v>30</v>
      </c>
      <c r="W2638" s="95">
        <f t="shared" si="236"/>
        <v>41833</v>
      </c>
    </row>
    <row r="2639" spans="1:23" hidden="1" x14ac:dyDescent="0.5">
      <c r="A2639" s="105" t="s">
        <v>659</v>
      </c>
      <c r="B2639" s="63"/>
      <c r="C2639" s="60" t="s">
        <v>10</v>
      </c>
      <c r="D2639" s="61">
        <v>18985</v>
      </c>
      <c r="E2639" s="139">
        <v>14507</v>
      </c>
      <c r="F2639" s="61">
        <v>4131</v>
      </c>
      <c r="G2639" s="63">
        <v>41800</v>
      </c>
      <c r="H2639" s="63">
        <v>41800</v>
      </c>
      <c r="I2639" s="60" t="s">
        <v>1118</v>
      </c>
      <c r="J2639" s="62">
        <v>5655.4</v>
      </c>
      <c r="K2639" s="62">
        <v>0</v>
      </c>
      <c r="L2639" s="64">
        <v>5655.4</v>
      </c>
      <c r="M2639" s="82" t="str">
        <f t="shared" si="230"/>
        <v>DI</v>
      </c>
      <c r="N2639" s="82" t="s">
        <v>971</v>
      </c>
      <c r="P2639" s="75" t="e">
        <f>VLOOKUP(F2639,[1]!REGTEaflewerdatum,4,0)</f>
        <v>#N/A</v>
      </c>
      <c r="Q2639" s="91" t="e">
        <f t="shared" si="233"/>
        <v>#N/A</v>
      </c>
      <c r="R2639" s="92" t="s">
        <v>327</v>
      </c>
      <c r="S2639" s="93">
        <v>41834</v>
      </c>
      <c r="T2639" s="94">
        <f t="shared" si="234"/>
        <v>41830</v>
      </c>
      <c r="U2639" s="80">
        <f t="shared" si="235"/>
        <v>30</v>
      </c>
      <c r="W2639" s="95">
        <f t="shared" si="236"/>
        <v>30</v>
      </c>
    </row>
    <row r="2640" spans="1:23" hidden="1" x14ac:dyDescent="0.5">
      <c r="A2640" s="105" t="s">
        <v>663</v>
      </c>
      <c r="B2640" s="63"/>
      <c r="C2640" s="60" t="s">
        <v>10</v>
      </c>
      <c r="D2640" s="61">
        <v>18984</v>
      </c>
      <c r="E2640" s="139">
        <v>14513</v>
      </c>
      <c r="F2640" s="61">
        <v>4127</v>
      </c>
      <c r="G2640" s="63">
        <v>41800</v>
      </c>
      <c r="H2640" s="63">
        <v>41800</v>
      </c>
      <c r="I2640" s="60" t="s">
        <v>1156</v>
      </c>
      <c r="J2640" s="62">
        <v>5289.03</v>
      </c>
      <c r="K2640" s="62">
        <v>740.47</v>
      </c>
      <c r="L2640" s="64">
        <v>6029.5</v>
      </c>
      <c r="M2640" s="82" t="str">
        <f t="shared" si="230"/>
        <v>DI</v>
      </c>
      <c r="N2640" s="82" t="s">
        <v>971</v>
      </c>
      <c r="P2640" s="75" t="e">
        <f>VLOOKUP(F2640,[1]!REGTEaflewerdatum,4,0)</f>
        <v>#N/A</v>
      </c>
      <c r="Q2640" s="91" t="e">
        <f t="shared" si="233"/>
        <v>#N/A</v>
      </c>
      <c r="T2640" s="94">
        <f t="shared" si="234"/>
        <v>41802</v>
      </c>
      <c r="U2640" s="80">
        <f t="shared" si="235"/>
        <v>2</v>
      </c>
      <c r="W2640" s="95">
        <f t="shared" si="236"/>
        <v>2</v>
      </c>
    </row>
    <row r="2641" spans="1:23" x14ac:dyDescent="0.5">
      <c r="A2641" s="142">
        <v>1946205</v>
      </c>
      <c r="B2641" s="143">
        <v>41803</v>
      </c>
      <c r="C2641" s="144" t="s">
        <v>10</v>
      </c>
      <c r="D2641" s="145">
        <v>19040</v>
      </c>
      <c r="E2641" s="146">
        <v>14516</v>
      </c>
      <c r="F2641" s="145">
        <v>4126</v>
      </c>
      <c r="G2641" s="147">
        <v>41800</v>
      </c>
      <c r="H2641" s="147">
        <v>41800</v>
      </c>
      <c r="I2641" s="144" t="s">
        <v>48</v>
      </c>
      <c r="J2641" s="148">
        <v>6783.7</v>
      </c>
      <c r="K2641" s="148">
        <v>949.73</v>
      </c>
      <c r="L2641" s="149">
        <v>7733.43</v>
      </c>
      <c r="M2641" s="82" t="str">
        <f t="shared" si="230"/>
        <v>DS</v>
      </c>
      <c r="N2641" s="82" t="s">
        <v>971</v>
      </c>
      <c r="P2641" s="75" t="e">
        <f>VLOOKUP(F2641,[1]!REGTEaflewerdatum,4,0)</f>
        <v>#N/A</v>
      </c>
      <c r="Q2641" s="91" t="e">
        <f t="shared" si="233"/>
        <v>#N/A</v>
      </c>
      <c r="T2641" s="94">
        <f t="shared" si="234"/>
        <v>41830</v>
      </c>
      <c r="U2641" s="80">
        <f t="shared" si="235"/>
        <v>30</v>
      </c>
      <c r="W2641" s="95">
        <f t="shared" si="236"/>
        <v>41833</v>
      </c>
    </row>
    <row r="2642" spans="1:23" x14ac:dyDescent="0.5">
      <c r="A2642" s="142">
        <v>1946206</v>
      </c>
      <c r="B2642" s="143">
        <v>41803</v>
      </c>
      <c r="C2642" s="144" t="s">
        <v>10</v>
      </c>
      <c r="D2642" s="145">
        <v>19032</v>
      </c>
      <c r="E2642" s="146">
        <v>14518</v>
      </c>
      <c r="F2642" s="145">
        <v>4126</v>
      </c>
      <c r="G2642" s="147">
        <v>41800</v>
      </c>
      <c r="H2642" s="147">
        <v>41799</v>
      </c>
      <c r="I2642" s="144" t="s">
        <v>48</v>
      </c>
      <c r="J2642" s="148">
        <v>2421.65</v>
      </c>
      <c r="K2642" s="148">
        <v>339.03</v>
      </c>
      <c r="L2642" s="149">
        <v>2760.68</v>
      </c>
      <c r="M2642" s="82" t="str">
        <f t="shared" si="230"/>
        <v>DS</v>
      </c>
      <c r="N2642" s="82" t="s">
        <v>971</v>
      </c>
      <c r="P2642" s="75" t="e">
        <f>VLOOKUP(F2642,[1]!REGTEaflewerdatum,4,0)</f>
        <v>#N/A</v>
      </c>
      <c r="Q2642" s="91" t="e">
        <f t="shared" si="233"/>
        <v>#N/A</v>
      </c>
      <c r="T2642" s="94">
        <f t="shared" si="234"/>
        <v>41830</v>
      </c>
      <c r="U2642" s="80">
        <f t="shared" si="235"/>
        <v>30</v>
      </c>
      <c r="W2642" s="95">
        <f t="shared" si="236"/>
        <v>41833</v>
      </c>
    </row>
    <row r="2643" spans="1:23" x14ac:dyDescent="0.5">
      <c r="A2643" s="142">
        <v>1946207</v>
      </c>
      <c r="B2643" s="143">
        <v>41803</v>
      </c>
      <c r="C2643" s="144" t="s">
        <v>10</v>
      </c>
      <c r="D2643" s="145">
        <v>19035</v>
      </c>
      <c r="E2643" s="146">
        <v>14526</v>
      </c>
      <c r="F2643" s="145">
        <v>4126</v>
      </c>
      <c r="G2643" s="147">
        <v>41800</v>
      </c>
      <c r="H2643" s="147">
        <v>41799</v>
      </c>
      <c r="I2643" s="144" t="s">
        <v>48</v>
      </c>
      <c r="J2643" s="148">
        <v>4980</v>
      </c>
      <c r="K2643" s="148">
        <v>697.2</v>
      </c>
      <c r="L2643" s="149">
        <v>5677.2</v>
      </c>
      <c r="M2643" s="82" t="str">
        <f t="shared" si="230"/>
        <v>DS</v>
      </c>
      <c r="N2643" s="82" t="s">
        <v>971</v>
      </c>
      <c r="P2643" s="75" t="e">
        <f>VLOOKUP(F2643,[1]!REGTEaflewerdatum,4,0)</f>
        <v>#N/A</v>
      </c>
      <c r="Q2643" s="91" t="e">
        <f t="shared" si="233"/>
        <v>#N/A</v>
      </c>
      <c r="T2643" s="94">
        <f t="shared" si="234"/>
        <v>41830</v>
      </c>
      <c r="U2643" s="80">
        <f t="shared" si="235"/>
        <v>30</v>
      </c>
      <c r="W2643" s="95">
        <f t="shared" si="236"/>
        <v>41833</v>
      </c>
    </row>
    <row r="2644" spans="1:23" x14ac:dyDescent="0.5">
      <c r="A2644" s="142">
        <v>1946208</v>
      </c>
      <c r="B2644" s="143">
        <v>41803</v>
      </c>
      <c r="C2644" s="144" t="s">
        <v>10</v>
      </c>
      <c r="D2644" s="145">
        <v>19033</v>
      </c>
      <c r="E2644" s="146">
        <v>14522</v>
      </c>
      <c r="F2644" s="145">
        <v>4126</v>
      </c>
      <c r="G2644" s="147">
        <v>41800</v>
      </c>
      <c r="H2644" s="147">
        <v>41799</v>
      </c>
      <c r="I2644" s="144" t="s">
        <v>48</v>
      </c>
      <c r="J2644" s="148">
        <v>3279.9</v>
      </c>
      <c r="K2644" s="148">
        <v>459.18</v>
      </c>
      <c r="L2644" s="149">
        <v>3739.08</v>
      </c>
      <c r="M2644" s="82" t="str">
        <f t="shared" si="230"/>
        <v>DS</v>
      </c>
      <c r="N2644" s="82" t="s">
        <v>971</v>
      </c>
      <c r="P2644" s="75" t="e">
        <f>VLOOKUP(F2644,[1]!REGTEaflewerdatum,4,0)</f>
        <v>#N/A</v>
      </c>
      <c r="Q2644" s="91" t="e">
        <f t="shared" si="233"/>
        <v>#N/A</v>
      </c>
      <c r="T2644" s="94">
        <f t="shared" si="234"/>
        <v>41830</v>
      </c>
      <c r="U2644" s="80">
        <f t="shared" si="235"/>
        <v>30</v>
      </c>
      <c r="W2644" s="95">
        <f t="shared" si="236"/>
        <v>41833</v>
      </c>
    </row>
    <row r="2645" spans="1:23" x14ac:dyDescent="0.5">
      <c r="A2645" s="142">
        <v>1946209</v>
      </c>
      <c r="B2645" s="143">
        <v>41803</v>
      </c>
      <c r="C2645" s="144" t="s">
        <v>10</v>
      </c>
      <c r="D2645" s="145">
        <v>19034</v>
      </c>
      <c r="E2645" s="146">
        <v>14524</v>
      </c>
      <c r="F2645" s="145">
        <v>4126</v>
      </c>
      <c r="G2645" s="147">
        <v>41800</v>
      </c>
      <c r="H2645" s="147">
        <v>41799</v>
      </c>
      <c r="I2645" s="144" t="s">
        <v>48</v>
      </c>
      <c r="J2645" s="148">
        <v>591.6</v>
      </c>
      <c r="K2645" s="148">
        <v>82.83</v>
      </c>
      <c r="L2645" s="149">
        <v>674.43</v>
      </c>
      <c r="M2645" s="82" t="str">
        <f t="shared" si="230"/>
        <v>DS</v>
      </c>
      <c r="N2645" s="82" t="s">
        <v>971</v>
      </c>
      <c r="P2645" s="75" t="e">
        <f>VLOOKUP(F2645,[1]!REGTEaflewerdatum,4,0)</f>
        <v>#N/A</v>
      </c>
      <c r="Q2645" s="91" t="e">
        <f t="shared" si="233"/>
        <v>#N/A</v>
      </c>
      <c r="T2645" s="94">
        <f t="shared" si="234"/>
        <v>41830</v>
      </c>
      <c r="U2645" s="80">
        <f t="shared" si="235"/>
        <v>30</v>
      </c>
      <c r="W2645" s="95">
        <f t="shared" si="236"/>
        <v>41833</v>
      </c>
    </row>
    <row r="2646" spans="1:23" x14ac:dyDescent="0.5">
      <c r="A2646" s="142">
        <v>1946684</v>
      </c>
      <c r="B2646" s="143">
        <v>41803</v>
      </c>
      <c r="C2646" s="144" t="s">
        <v>10</v>
      </c>
      <c r="D2646" s="145">
        <v>19031</v>
      </c>
      <c r="E2646" s="146">
        <v>14520</v>
      </c>
      <c r="F2646" s="145">
        <v>4126</v>
      </c>
      <c r="G2646" s="147">
        <v>41800</v>
      </c>
      <c r="H2646" s="147">
        <v>41800</v>
      </c>
      <c r="I2646" s="144" t="s">
        <v>48</v>
      </c>
      <c r="J2646" s="148">
        <v>4109.25</v>
      </c>
      <c r="K2646" s="148">
        <v>575.29999999999995</v>
      </c>
      <c r="L2646" s="149">
        <v>4684.55</v>
      </c>
      <c r="M2646" s="82" t="str">
        <f t="shared" si="230"/>
        <v>DS</v>
      </c>
      <c r="N2646" s="82" t="s">
        <v>971</v>
      </c>
      <c r="P2646" s="75" t="e">
        <f>VLOOKUP(F2646,[1]!REGTEaflewerdatum,4,0)</f>
        <v>#N/A</v>
      </c>
      <c r="Q2646" s="91" t="e">
        <f t="shared" si="233"/>
        <v>#N/A</v>
      </c>
      <c r="T2646" s="94">
        <f t="shared" si="234"/>
        <v>41830</v>
      </c>
      <c r="U2646" s="80">
        <f t="shared" si="235"/>
        <v>30</v>
      </c>
      <c r="W2646" s="95">
        <f t="shared" si="236"/>
        <v>41833</v>
      </c>
    </row>
    <row r="2647" spans="1:23" hidden="1" x14ac:dyDescent="0.5">
      <c r="A2647" s="105" t="s">
        <v>660</v>
      </c>
      <c r="B2647" s="63"/>
      <c r="C2647" s="60" t="s">
        <v>10</v>
      </c>
      <c r="D2647" s="61">
        <v>18990</v>
      </c>
      <c r="E2647" s="139">
        <v>14566</v>
      </c>
      <c r="F2647" s="61">
        <v>4138</v>
      </c>
      <c r="G2647" s="151">
        <v>41801</v>
      </c>
      <c r="H2647" s="151">
        <v>41800</v>
      </c>
      <c r="I2647" s="60" t="s">
        <v>1123</v>
      </c>
      <c r="J2647" s="62">
        <v>750</v>
      </c>
      <c r="K2647" s="62">
        <v>0</v>
      </c>
      <c r="L2647" s="64">
        <v>750</v>
      </c>
      <c r="M2647" s="82" t="str">
        <f t="shared" si="230"/>
        <v>DI</v>
      </c>
      <c r="N2647" s="82" t="s">
        <v>971</v>
      </c>
      <c r="P2647" s="75" t="e">
        <f>VLOOKUP(F2647,[1]!REGTEaflewerdatum,4,0)</f>
        <v>#N/A</v>
      </c>
      <c r="Q2647" s="91" t="e">
        <f t="shared" si="233"/>
        <v>#N/A</v>
      </c>
      <c r="R2647" s="92" t="s">
        <v>329</v>
      </c>
      <c r="S2647" s="93">
        <f>G2647</f>
        <v>41801</v>
      </c>
      <c r="T2647" s="94">
        <f t="shared" si="234"/>
        <v>41802</v>
      </c>
      <c r="U2647" s="80">
        <f t="shared" si="235"/>
        <v>1</v>
      </c>
      <c r="W2647" s="95">
        <f t="shared" si="236"/>
        <v>1</v>
      </c>
    </row>
    <row r="2648" spans="1:23" hidden="1" x14ac:dyDescent="0.5">
      <c r="A2648" s="105" t="s">
        <v>661</v>
      </c>
      <c r="B2648" s="63"/>
      <c r="C2648" s="60" t="s">
        <v>10</v>
      </c>
      <c r="D2648" s="61">
        <v>18991</v>
      </c>
      <c r="E2648" s="139">
        <v>14577</v>
      </c>
      <c r="F2648" s="61">
        <v>4139</v>
      </c>
      <c r="G2648" s="151">
        <v>41801</v>
      </c>
      <c r="H2648" s="151">
        <v>41801</v>
      </c>
      <c r="I2648" s="60" t="s">
        <v>1123</v>
      </c>
      <c r="J2648" s="62">
        <v>560</v>
      </c>
      <c r="K2648" s="62">
        <v>0</v>
      </c>
      <c r="L2648" s="64">
        <v>560</v>
      </c>
      <c r="M2648" s="82" t="str">
        <f t="shared" si="230"/>
        <v>DI</v>
      </c>
      <c r="N2648" s="82" t="s">
        <v>971</v>
      </c>
      <c r="P2648" s="75" t="e">
        <f>VLOOKUP(F2648,[1]!REGTEaflewerdatum,4,0)</f>
        <v>#N/A</v>
      </c>
      <c r="Q2648" s="91" t="e">
        <f t="shared" si="233"/>
        <v>#N/A</v>
      </c>
      <c r="R2648" s="92" t="s">
        <v>329</v>
      </c>
      <c r="S2648" s="93">
        <f>G2648</f>
        <v>41801</v>
      </c>
      <c r="T2648" s="94">
        <f t="shared" si="234"/>
        <v>41802</v>
      </c>
      <c r="U2648" s="80">
        <f t="shared" si="235"/>
        <v>1</v>
      </c>
      <c r="W2648" s="95">
        <f t="shared" si="236"/>
        <v>1</v>
      </c>
    </row>
    <row r="2649" spans="1:23" hidden="1" x14ac:dyDescent="0.5">
      <c r="A2649" s="105" t="s">
        <v>662</v>
      </c>
      <c r="B2649" s="63"/>
      <c r="C2649" s="60" t="s">
        <v>10</v>
      </c>
      <c r="D2649" s="61">
        <v>18987</v>
      </c>
      <c r="E2649" s="139">
        <v>14562</v>
      </c>
      <c r="F2649" s="61">
        <v>4133</v>
      </c>
      <c r="G2649" s="151">
        <v>41801</v>
      </c>
      <c r="H2649" s="151">
        <v>41801</v>
      </c>
      <c r="I2649" s="60" t="s">
        <v>1160</v>
      </c>
      <c r="J2649" s="62">
        <v>1875</v>
      </c>
      <c r="K2649" s="62">
        <v>0</v>
      </c>
      <c r="L2649" s="64">
        <v>1875</v>
      </c>
      <c r="M2649" s="82" t="str">
        <f t="shared" si="230"/>
        <v>DI</v>
      </c>
      <c r="N2649" s="82" t="s">
        <v>971</v>
      </c>
      <c r="P2649" s="75" t="e">
        <f>VLOOKUP(F2649,[1]!REGTEaflewerdatum,4,0)</f>
        <v>#N/A</v>
      </c>
      <c r="Q2649" s="91" t="e">
        <f t="shared" si="233"/>
        <v>#N/A</v>
      </c>
      <c r="R2649" s="92" t="s">
        <v>327</v>
      </c>
      <c r="S2649" s="93">
        <f>G2649+7</f>
        <v>41808</v>
      </c>
      <c r="T2649" s="94">
        <f t="shared" si="234"/>
        <v>41802</v>
      </c>
      <c r="U2649" s="80">
        <f t="shared" si="235"/>
        <v>1</v>
      </c>
      <c r="W2649" s="95">
        <f t="shared" si="236"/>
        <v>1</v>
      </c>
    </row>
    <row r="2650" spans="1:23" x14ac:dyDescent="0.5">
      <c r="A2650" s="142">
        <v>436161</v>
      </c>
      <c r="B2650" s="63">
        <v>41810</v>
      </c>
      <c r="C2650" s="144" t="s">
        <v>10</v>
      </c>
      <c r="D2650" s="145">
        <v>19029</v>
      </c>
      <c r="E2650" s="146">
        <v>14568</v>
      </c>
      <c r="F2650" s="145">
        <v>4099</v>
      </c>
      <c r="G2650" s="147">
        <v>41801</v>
      </c>
      <c r="H2650" s="147">
        <v>41801</v>
      </c>
      <c r="I2650" s="144" t="s">
        <v>18</v>
      </c>
      <c r="J2650" s="148">
        <v>276.83999999999997</v>
      </c>
      <c r="K2650" s="148">
        <v>19.5</v>
      </c>
      <c r="L2650" s="149">
        <v>296.33999999999997</v>
      </c>
      <c r="M2650" s="82" t="str">
        <f t="shared" si="230"/>
        <v>DS</v>
      </c>
      <c r="N2650" s="82" t="s">
        <v>971</v>
      </c>
      <c r="P2650" s="75" t="e">
        <f>VLOOKUP(F2650,[1]!REGTEaflewerdatum,4,0)</f>
        <v>#N/A</v>
      </c>
      <c r="Q2650" s="91" t="e">
        <f t="shared" si="233"/>
        <v>#N/A</v>
      </c>
      <c r="T2650" s="94">
        <f t="shared" si="234"/>
        <v>41831</v>
      </c>
      <c r="U2650" s="80">
        <f t="shared" si="235"/>
        <v>30</v>
      </c>
      <c r="W2650" s="95">
        <f t="shared" si="236"/>
        <v>41840</v>
      </c>
    </row>
    <row r="2651" spans="1:23" x14ac:dyDescent="0.5">
      <c r="A2651" s="142">
        <v>465825</v>
      </c>
      <c r="B2651" s="143">
        <v>41803</v>
      </c>
      <c r="C2651" s="144" t="s">
        <v>10</v>
      </c>
      <c r="D2651" s="145">
        <v>18981</v>
      </c>
      <c r="E2651" s="146">
        <v>14570</v>
      </c>
      <c r="F2651" s="145">
        <v>4097</v>
      </c>
      <c r="G2651" s="147">
        <v>41801</v>
      </c>
      <c r="H2651" s="147">
        <v>41801</v>
      </c>
      <c r="I2651" s="144" t="s">
        <v>23</v>
      </c>
      <c r="J2651" s="148">
        <v>283.66000000000003</v>
      </c>
      <c r="K2651" s="148">
        <v>20.010000000000002</v>
      </c>
      <c r="L2651" s="149">
        <v>303.67</v>
      </c>
      <c r="M2651" s="82" t="str">
        <f t="shared" si="230"/>
        <v>DS</v>
      </c>
      <c r="N2651" s="82" t="s">
        <v>971</v>
      </c>
      <c r="P2651" s="75" t="e">
        <f>VLOOKUP(F2651,[1]!REGTEaflewerdatum,4,0)</f>
        <v>#N/A</v>
      </c>
      <c r="Q2651" s="91" t="e">
        <f t="shared" si="233"/>
        <v>#N/A</v>
      </c>
      <c r="T2651" s="94">
        <f t="shared" si="234"/>
        <v>41831</v>
      </c>
      <c r="U2651" s="80">
        <f t="shared" si="235"/>
        <v>30</v>
      </c>
      <c r="W2651" s="95">
        <f t="shared" si="236"/>
        <v>41833</v>
      </c>
    </row>
    <row r="2652" spans="1:23" x14ac:dyDescent="0.5">
      <c r="A2652" s="142">
        <v>63630</v>
      </c>
      <c r="B2652" s="143">
        <v>41810</v>
      </c>
      <c r="C2652" s="144" t="s">
        <v>10</v>
      </c>
      <c r="D2652" s="145">
        <v>19043</v>
      </c>
      <c r="E2652" s="146">
        <v>14563</v>
      </c>
      <c r="F2652" s="145">
        <v>4107</v>
      </c>
      <c r="G2652" s="147">
        <v>41801</v>
      </c>
      <c r="H2652" s="147">
        <v>41800</v>
      </c>
      <c r="I2652" s="144" t="s">
        <v>118</v>
      </c>
      <c r="J2652" s="148">
        <v>6660</v>
      </c>
      <c r="K2652" s="148">
        <v>932.4</v>
      </c>
      <c r="L2652" s="149">
        <v>7592.4</v>
      </c>
      <c r="M2652" s="82" t="str">
        <f t="shared" si="230"/>
        <v>DS</v>
      </c>
      <c r="N2652" s="82" t="s">
        <v>971</v>
      </c>
      <c r="P2652" s="75" t="e">
        <f>VLOOKUP(F2652,[1]!REGTEaflewerdatum,4,0)</f>
        <v>#N/A</v>
      </c>
      <c r="Q2652" s="91" t="e">
        <f t="shared" si="233"/>
        <v>#N/A</v>
      </c>
      <c r="T2652" s="94">
        <f t="shared" si="234"/>
        <v>41831</v>
      </c>
      <c r="U2652" s="80">
        <f t="shared" si="235"/>
        <v>30</v>
      </c>
      <c r="W2652" s="95">
        <f t="shared" si="236"/>
        <v>41840</v>
      </c>
    </row>
    <row r="2653" spans="1:23" x14ac:dyDescent="0.5">
      <c r="A2653" s="142">
        <v>78021</v>
      </c>
      <c r="B2653" s="143">
        <v>41810</v>
      </c>
      <c r="C2653" s="144" t="s">
        <v>10</v>
      </c>
      <c r="D2653" s="145">
        <v>19052</v>
      </c>
      <c r="E2653" s="146"/>
      <c r="F2653" s="145">
        <v>4098</v>
      </c>
      <c r="G2653" s="147">
        <v>41801</v>
      </c>
      <c r="H2653" s="147">
        <v>41801</v>
      </c>
      <c r="I2653" s="144" t="s">
        <v>13</v>
      </c>
      <c r="J2653" s="148">
        <v>576</v>
      </c>
      <c r="K2653" s="148">
        <v>26.88</v>
      </c>
      <c r="L2653" s="149">
        <v>602.88</v>
      </c>
      <c r="M2653" s="82" t="str">
        <f t="shared" si="230"/>
        <v>DS</v>
      </c>
      <c r="N2653" s="82" t="s">
        <v>971</v>
      </c>
      <c r="P2653" s="75" t="e">
        <f>VLOOKUP(F2653,[1]!REGTEaflewerdatum,4,0)</f>
        <v>#N/A</v>
      </c>
      <c r="Q2653" s="91" t="e">
        <f t="shared" si="233"/>
        <v>#N/A</v>
      </c>
      <c r="T2653" s="94">
        <f t="shared" si="234"/>
        <v>41831</v>
      </c>
      <c r="U2653" s="80">
        <f t="shared" si="235"/>
        <v>30</v>
      </c>
      <c r="W2653" s="95">
        <f t="shared" si="236"/>
        <v>41840</v>
      </c>
    </row>
    <row r="2654" spans="1:23" x14ac:dyDescent="0.5">
      <c r="A2654" s="142">
        <v>91168348</v>
      </c>
      <c r="B2654" s="143">
        <v>41810</v>
      </c>
      <c r="C2654" s="144" t="s">
        <v>10</v>
      </c>
      <c r="D2654" s="145">
        <v>19057</v>
      </c>
      <c r="E2654" s="146">
        <v>14434</v>
      </c>
      <c r="F2654" s="145">
        <v>4116</v>
      </c>
      <c r="G2654" s="147">
        <v>41801</v>
      </c>
      <c r="H2654" s="147">
        <v>41800</v>
      </c>
      <c r="I2654" s="144" t="s">
        <v>78</v>
      </c>
      <c r="J2654" s="148">
        <v>6826.75</v>
      </c>
      <c r="K2654" s="148">
        <v>955.75</v>
      </c>
      <c r="L2654" s="149">
        <v>7782.5</v>
      </c>
      <c r="M2654" s="82" t="str">
        <f t="shared" si="230"/>
        <v>DS</v>
      </c>
      <c r="N2654" s="82" t="s">
        <v>971</v>
      </c>
      <c r="P2654" s="75" t="e">
        <f>VLOOKUP(F2654,[1]!REGTEaflewerdatum,4,0)</f>
        <v>#N/A</v>
      </c>
      <c r="Q2654" s="91" t="e">
        <f t="shared" si="233"/>
        <v>#N/A</v>
      </c>
      <c r="T2654" s="94">
        <f t="shared" si="234"/>
        <v>41831</v>
      </c>
      <c r="U2654" s="80">
        <f t="shared" si="235"/>
        <v>30</v>
      </c>
      <c r="W2654" s="95">
        <f t="shared" si="236"/>
        <v>41840</v>
      </c>
    </row>
    <row r="2655" spans="1:23" x14ac:dyDescent="0.5">
      <c r="A2655" s="105">
        <v>91168348</v>
      </c>
      <c r="B2655" s="63"/>
      <c r="C2655" s="60" t="s">
        <v>10</v>
      </c>
      <c r="D2655" s="61">
        <v>19057</v>
      </c>
      <c r="E2655" s="139">
        <v>14434</v>
      </c>
      <c r="F2655" s="61">
        <v>4116</v>
      </c>
      <c r="G2655" s="151">
        <v>41801</v>
      </c>
      <c r="H2655" s="151">
        <v>41800</v>
      </c>
      <c r="I2655" s="60" t="s">
        <v>1234</v>
      </c>
      <c r="J2655" s="148">
        <v>6826.75</v>
      </c>
      <c r="K2655" s="148">
        <v>955.75</v>
      </c>
      <c r="L2655" s="149">
        <v>7782.5</v>
      </c>
      <c r="M2655" s="82" t="str">
        <f t="shared" si="230"/>
        <v>DS</v>
      </c>
      <c r="N2655" s="82" t="s">
        <v>971</v>
      </c>
      <c r="P2655" s="75" t="e">
        <f>VLOOKUP(F2655,[1]!REGTEaflewerdatum,4,0)</f>
        <v>#N/A</v>
      </c>
      <c r="Q2655" s="91" t="e">
        <f t="shared" si="233"/>
        <v>#N/A</v>
      </c>
      <c r="T2655" s="94">
        <f t="shared" si="234"/>
        <v>41831</v>
      </c>
      <c r="U2655" s="80">
        <f t="shared" si="235"/>
        <v>30</v>
      </c>
      <c r="W2655" s="95">
        <f t="shared" si="236"/>
        <v>30</v>
      </c>
    </row>
    <row r="2656" spans="1:23" x14ac:dyDescent="0.5">
      <c r="A2656" s="142" t="s">
        <v>673</v>
      </c>
      <c r="B2656" s="143">
        <v>41803</v>
      </c>
      <c r="C2656" s="144" t="s">
        <v>10</v>
      </c>
      <c r="D2656" s="145">
        <v>19003</v>
      </c>
      <c r="E2656" s="146">
        <v>14493</v>
      </c>
      <c r="F2656" s="145">
        <v>4084</v>
      </c>
      <c r="G2656" s="147">
        <v>41802</v>
      </c>
      <c r="H2656" s="147">
        <v>41800</v>
      </c>
      <c r="I2656" s="144" t="s">
        <v>42</v>
      </c>
      <c r="J2656" s="148">
        <v>13159</v>
      </c>
      <c r="K2656" s="148">
        <v>1842.26</v>
      </c>
      <c r="L2656" s="149">
        <v>15001.26</v>
      </c>
      <c r="M2656" s="82" t="str">
        <f t="shared" si="230"/>
        <v>DS</v>
      </c>
      <c r="N2656" s="82" t="s">
        <v>971</v>
      </c>
      <c r="P2656" s="75" t="e">
        <f>VLOOKUP(F2656,[1]!REGTEaflewerdatum,4,0)</f>
        <v>#N/A</v>
      </c>
      <c r="Q2656" s="91" t="e">
        <f t="shared" si="233"/>
        <v>#N/A</v>
      </c>
      <c r="T2656" s="94">
        <f t="shared" si="234"/>
        <v>41832</v>
      </c>
      <c r="U2656" s="80">
        <f t="shared" si="235"/>
        <v>30</v>
      </c>
      <c r="W2656" s="95">
        <f t="shared" si="236"/>
        <v>41833</v>
      </c>
    </row>
    <row r="2657" spans="1:23" x14ac:dyDescent="0.5">
      <c r="A2657" s="142">
        <v>11963486</v>
      </c>
      <c r="B2657" s="143">
        <v>41810</v>
      </c>
      <c r="C2657" s="144" t="s">
        <v>10</v>
      </c>
      <c r="D2657" s="145">
        <v>19005</v>
      </c>
      <c r="E2657" s="146">
        <v>14554</v>
      </c>
      <c r="F2657" s="145">
        <v>4150</v>
      </c>
      <c r="G2657" s="147">
        <v>41802</v>
      </c>
      <c r="H2657" s="147">
        <v>41801</v>
      </c>
      <c r="I2657" s="144" t="s">
        <v>14</v>
      </c>
      <c r="J2657" s="148">
        <v>7193.2</v>
      </c>
      <c r="K2657" s="148">
        <v>308.77999999999997</v>
      </c>
      <c r="L2657" s="149">
        <v>7501.98</v>
      </c>
      <c r="M2657" s="82" t="str">
        <f t="shared" si="230"/>
        <v>DS</v>
      </c>
      <c r="N2657" s="82" t="s">
        <v>971</v>
      </c>
      <c r="P2657" s="75" t="e">
        <f>VLOOKUP(F2657,[1]!REGTEaflewerdatum,4,0)</f>
        <v>#N/A</v>
      </c>
      <c r="Q2657" s="91" t="e">
        <f t="shared" si="233"/>
        <v>#N/A</v>
      </c>
      <c r="T2657" s="94">
        <f t="shared" si="234"/>
        <v>41832</v>
      </c>
      <c r="U2657" s="80">
        <f t="shared" si="235"/>
        <v>30</v>
      </c>
      <c r="W2657" s="95">
        <f t="shared" si="236"/>
        <v>41840</v>
      </c>
    </row>
    <row r="2658" spans="1:23" x14ac:dyDescent="0.5">
      <c r="A2658" s="142">
        <v>479813</v>
      </c>
      <c r="B2658" s="143">
        <v>41803</v>
      </c>
      <c r="C2658" s="144" t="s">
        <v>10</v>
      </c>
      <c r="D2658" s="145">
        <v>19004</v>
      </c>
      <c r="E2658" s="146">
        <v>14603</v>
      </c>
      <c r="F2658" s="145">
        <v>4097</v>
      </c>
      <c r="G2658" s="147">
        <v>41802</v>
      </c>
      <c r="H2658" s="147">
        <v>41802</v>
      </c>
      <c r="I2658" s="144" t="s">
        <v>23</v>
      </c>
      <c r="J2658" s="148">
        <v>283.66000000000003</v>
      </c>
      <c r="K2658" s="148">
        <v>20.010000000000002</v>
      </c>
      <c r="L2658" s="149">
        <v>303.67</v>
      </c>
      <c r="M2658" s="82" t="str">
        <f t="shared" si="230"/>
        <v>DS</v>
      </c>
      <c r="N2658" s="82" t="s">
        <v>971</v>
      </c>
      <c r="P2658" s="75" t="e">
        <f>VLOOKUP(F2658,[1]!REGTEaflewerdatum,4,0)</f>
        <v>#N/A</v>
      </c>
      <c r="Q2658" s="91" t="e">
        <f t="shared" si="233"/>
        <v>#N/A</v>
      </c>
      <c r="T2658" s="94">
        <f t="shared" si="234"/>
        <v>41832</v>
      </c>
      <c r="U2658" s="80">
        <f t="shared" si="235"/>
        <v>30</v>
      </c>
      <c r="W2658" s="95">
        <f t="shared" si="236"/>
        <v>41833</v>
      </c>
    </row>
    <row r="2659" spans="1:23" hidden="1" x14ac:dyDescent="0.5">
      <c r="A2659" s="142">
        <v>851280</v>
      </c>
      <c r="B2659" s="143">
        <v>41803</v>
      </c>
      <c r="C2659" s="144" t="s">
        <v>10</v>
      </c>
      <c r="D2659" s="145">
        <v>19021</v>
      </c>
      <c r="E2659" s="146">
        <v>14635</v>
      </c>
      <c r="F2659" s="145">
        <v>3963</v>
      </c>
      <c r="G2659" s="147">
        <v>41802</v>
      </c>
      <c r="H2659" s="147">
        <v>41802</v>
      </c>
      <c r="I2659" s="144" t="s">
        <v>24</v>
      </c>
      <c r="J2659" s="148">
        <v>1355.34</v>
      </c>
      <c r="K2659" s="148">
        <v>189.75</v>
      </c>
      <c r="L2659" s="149">
        <v>1545.09</v>
      </c>
      <c r="M2659" s="82" t="str">
        <f t="shared" si="230"/>
        <v>DC</v>
      </c>
      <c r="N2659" s="82" t="s">
        <v>971</v>
      </c>
      <c r="P2659" s="75">
        <f>VLOOKUP(F2659,[1]!REGTEaflewerdatum,4,0)</f>
        <v>0</v>
      </c>
      <c r="Q2659" s="91">
        <f t="shared" si="233"/>
        <v>41802</v>
      </c>
      <c r="T2659" s="94">
        <f t="shared" si="234"/>
        <v>41821</v>
      </c>
      <c r="U2659" s="80">
        <f t="shared" si="235"/>
        <v>19</v>
      </c>
      <c r="W2659" s="95">
        <f t="shared" si="236"/>
        <v>41822</v>
      </c>
    </row>
    <row r="2660" spans="1:23" hidden="1" x14ac:dyDescent="0.5">
      <c r="A2660" s="142">
        <v>851281</v>
      </c>
      <c r="B2660" s="143">
        <v>41803</v>
      </c>
      <c r="C2660" s="144" t="s">
        <v>10</v>
      </c>
      <c r="D2660" s="145">
        <v>19022</v>
      </c>
      <c r="E2660" s="146">
        <v>14508</v>
      </c>
      <c r="F2660" s="145">
        <v>4137</v>
      </c>
      <c r="G2660" s="147">
        <v>41802</v>
      </c>
      <c r="H2660" s="147">
        <v>41802</v>
      </c>
      <c r="I2660" s="144" t="s">
        <v>24</v>
      </c>
      <c r="J2660" s="148">
        <v>61109.71</v>
      </c>
      <c r="K2660" s="148">
        <v>8555.25</v>
      </c>
      <c r="L2660" s="149">
        <v>69664.960000000006</v>
      </c>
      <c r="M2660" s="82" t="str">
        <f t="shared" si="230"/>
        <v>DC</v>
      </c>
      <c r="N2660" s="82" t="s">
        <v>971</v>
      </c>
      <c r="P2660" s="75" t="e">
        <f>VLOOKUP(F2660,[1]!REGTEaflewerdatum,4,0)</f>
        <v>#N/A</v>
      </c>
      <c r="Q2660" s="91" t="e">
        <f t="shared" si="233"/>
        <v>#N/A</v>
      </c>
      <c r="T2660" s="94">
        <f t="shared" si="234"/>
        <v>41821</v>
      </c>
      <c r="U2660" s="80">
        <f t="shared" si="235"/>
        <v>19</v>
      </c>
      <c r="W2660" s="95">
        <f t="shared" si="236"/>
        <v>41822</v>
      </c>
    </row>
    <row r="2661" spans="1:23" hidden="1" x14ac:dyDescent="0.5">
      <c r="A2661" s="142">
        <v>851282</v>
      </c>
      <c r="B2661" s="143">
        <v>41803</v>
      </c>
      <c r="C2661" s="144" t="s">
        <v>10</v>
      </c>
      <c r="D2661" s="145">
        <v>19011</v>
      </c>
      <c r="E2661" s="146">
        <v>14625</v>
      </c>
      <c r="F2661" s="145">
        <v>4095</v>
      </c>
      <c r="G2661" s="147">
        <v>41802</v>
      </c>
      <c r="H2661" s="147">
        <v>41802</v>
      </c>
      <c r="I2661" s="144" t="s">
        <v>24</v>
      </c>
      <c r="J2661" s="148">
        <v>927.32</v>
      </c>
      <c r="K2661" s="148">
        <v>129.83000000000001</v>
      </c>
      <c r="L2661" s="149">
        <v>1057.1500000000001</v>
      </c>
      <c r="M2661" s="82" t="str">
        <f t="shared" si="230"/>
        <v>DC</v>
      </c>
      <c r="N2661" s="82" t="s">
        <v>971</v>
      </c>
      <c r="P2661" s="75" t="e">
        <f>VLOOKUP(F2661,[1]!REGTEaflewerdatum,4,0)</f>
        <v>#N/A</v>
      </c>
      <c r="Q2661" s="91" t="e">
        <f t="shared" si="233"/>
        <v>#N/A</v>
      </c>
      <c r="T2661" s="94">
        <f t="shared" si="234"/>
        <v>41821</v>
      </c>
      <c r="U2661" s="80">
        <f t="shared" si="235"/>
        <v>19</v>
      </c>
      <c r="W2661" s="95">
        <f t="shared" si="236"/>
        <v>41822</v>
      </c>
    </row>
    <row r="2662" spans="1:23" hidden="1" x14ac:dyDescent="0.5">
      <c r="A2662" s="142">
        <v>851283</v>
      </c>
      <c r="B2662" s="143">
        <v>41803</v>
      </c>
      <c r="C2662" s="144" t="s">
        <v>10</v>
      </c>
      <c r="D2662" s="145">
        <v>19012</v>
      </c>
      <c r="E2662" s="146">
        <v>14626</v>
      </c>
      <c r="F2662" s="145">
        <v>4095</v>
      </c>
      <c r="G2662" s="147">
        <v>41802</v>
      </c>
      <c r="H2662" s="147">
        <v>41802</v>
      </c>
      <c r="I2662" s="144" t="s">
        <v>24</v>
      </c>
      <c r="J2662" s="148">
        <v>1249.22</v>
      </c>
      <c r="K2662" s="148">
        <v>174.89</v>
      </c>
      <c r="L2662" s="149">
        <v>1424.11</v>
      </c>
      <c r="M2662" s="82" t="str">
        <f t="shared" si="230"/>
        <v>DC</v>
      </c>
      <c r="N2662" s="82" t="s">
        <v>971</v>
      </c>
      <c r="P2662" s="75" t="e">
        <f>VLOOKUP(F2662,[1]!REGTEaflewerdatum,4,0)</f>
        <v>#N/A</v>
      </c>
      <c r="Q2662" s="91" t="e">
        <f t="shared" si="233"/>
        <v>#N/A</v>
      </c>
      <c r="T2662" s="94">
        <f t="shared" si="234"/>
        <v>41821</v>
      </c>
      <c r="U2662" s="80">
        <f t="shared" si="235"/>
        <v>19</v>
      </c>
      <c r="W2662" s="95">
        <f t="shared" si="236"/>
        <v>41822</v>
      </c>
    </row>
    <row r="2663" spans="1:23" hidden="1" x14ac:dyDescent="0.5">
      <c r="A2663" s="142">
        <v>851284</v>
      </c>
      <c r="B2663" s="143">
        <v>41803</v>
      </c>
      <c r="C2663" s="144" t="s">
        <v>10</v>
      </c>
      <c r="D2663" s="145">
        <v>19013</v>
      </c>
      <c r="E2663" s="146">
        <v>14627</v>
      </c>
      <c r="F2663" s="145">
        <v>4095</v>
      </c>
      <c r="G2663" s="147">
        <v>41802</v>
      </c>
      <c r="H2663" s="147">
        <v>41802</v>
      </c>
      <c r="I2663" s="144" t="s">
        <v>24</v>
      </c>
      <c r="J2663" s="148">
        <v>704.62</v>
      </c>
      <c r="K2663" s="148">
        <v>98.63</v>
      </c>
      <c r="L2663" s="149">
        <v>803.25</v>
      </c>
      <c r="M2663" s="82" t="str">
        <f t="shared" si="230"/>
        <v>DC</v>
      </c>
      <c r="N2663" s="82" t="s">
        <v>971</v>
      </c>
      <c r="P2663" s="75" t="e">
        <f>VLOOKUP(F2663,[1]!REGTEaflewerdatum,4,0)</f>
        <v>#N/A</v>
      </c>
      <c r="Q2663" s="91" t="e">
        <f t="shared" si="233"/>
        <v>#N/A</v>
      </c>
      <c r="T2663" s="94">
        <f t="shared" si="234"/>
        <v>41821</v>
      </c>
      <c r="U2663" s="80">
        <f t="shared" si="235"/>
        <v>19</v>
      </c>
      <c r="W2663" s="95">
        <f t="shared" si="236"/>
        <v>41822</v>
      </c>
    </row>
    <row r="2664" spans="1:23" hidden="1" x14ac:dyDescent="0.5">
      <c r="A2664" s="142">
        <v>851285</v>
      </c>
      <c r="B2664" s="143">
        <v>41803</v>
      </c>
      <c r="C2664" s="144" t="s">
        <v>10</v>
      </c>
      <c r="D2664" s="145">
        <v>19014</v>
      </c>
      <c r="E2664" s="146">
        <v>14628</v>
      </c>
      <c r="F2664" s="145">
        <v>4095</v>
      </c>
      <c r="G2664" s="147">
        <v>41802</v>
      </c>
      <c r="H2664" s="147">
        <v>41802</v>
      </c>
      <c r="I2664" s="144" t="s">
        <v>24</v>
      </c>
      <c r="J2664" s="148">
        <v>1980.09</v>
      </c>
      <c r="K2664" s="148">
        <v>277.23</v>
      </c>
      <c r="L2664" s="149">
        <v>2257.3200000000002</v>
      </c>
      <c r="M2664" s="82" t="str">
        <f t="shared" si="230"/>
        <v>DC</v>
      </c>
      <c r="N2664" s="82" t="s">
        <v>971</v>
      </c>
      <c r="P2664" s="75" t="e">
        <f>VLOOKUP(F2664,[1]!REGTEaflewerdatum,4,0)</f>
        <v>#N/A</v>
      </c>
      <c r="Q2664" s="91" t="e">
        <f t="shared" si="233"/>
        <v>#N/A</v>
      </c>
      <c r="T2664" s="94">
        <f t="shared" si="234"/>
        <v>41821</v>
      </c>
      <c r="U2664" s="80">
        <f t="shared" si="235"/>
        <v>19</v>
      </c>
      <c r="W2664" s="95">
        <f t="shared" si="236"/>
        <v>41822</v>
      </c>
    </row>
    <row r="2665" spans="1:23" hidden="1" x14ac:dyDescent="0.5">
      <c r="A2665" s="142">
        <v>851286</v>
      </c>
      <c r="B2665" s="143">
        <v>41803</v>
      </c>
      <c r="C2665" s="144" t="s">
        <v>10</v>
      </c>
      <c r="D2665" s="145">
        <v>19015</v>
      </c>
      <c r="E2665" s="146">
        <v>14629</v>
      </c>
      <c r="F2665" s="145">
        <v>4095</v>
      </c>
      <c r="G2665" s="147">
        <v>41802</v>
      </c>
      <c r="H2665" s="147">
        <v>41802</v>
      </c>
      <c r="I2665" s="144" t="s">
        <v>24</v>
      </c>
      <c r="J2665" s="148">
        <v>276.35000000000002</v>
      </c>
      <c r="K2665" s="148">
        <v>38.69</v>
      </c>
      <c r="L2665" s="149">
        <v>315.04000000000002</v>
      </c>
      <c r="M2665" s="82" t="str">
        <f t="shared" si="230"/>
        <v>DC</v>
      </c>
      <c r="N2665" s="82" t="s">
        <v>971</v>
      </c>
      <c r="P2665" s="75" t="e">
        <f>VLOOKUP(F2665,[1]!REGTEaflewerdatum,4,0)</f>
        <v>#N/A</v>
      </c>
      <c r="Q2665" s="91" t="e">
        <f t="shared" si="233"/>
        <v>#N/A</v>
      </c>
      <c r="T2665" s="94">
        <f t="shared" si="234"/>
        <v>41821</v>
      </c>
      <c r="U2665" s="80">
        <f t="shared" si="235"/>
        <v>19</v>
      </c>
      <c r="W2665" s="95">
        <f t="shared" si="236"/>
        <v>41822</v>
      </c>
    </row>
    <row r="2666" spans="1:23" hidden="1" x14ac:dyDescent="0.5">
      <c r="A2666" s="142">
        <v>851287</v>
      </c>
      <c r="B2666" s="143">
        <v>41803</v>
      </c>
      <c r="C2666" s="144" t="s">
        <v>10</v>
      </c>
      <c r="D2666" s="145">
        <v>19016</v>
      </c>
      <c r="E2666" s="146">
        <v>14630</v>
      </c>
      <c r="F2666" s="145">
        <v>4095</v>
      </c>
      <c r="G2666" s="147">
        <v>41802</v>
      </c>
      <c r="H2666" s="147">
        <v>41802</v>
      </c>
      <c r="I2666" s="144" t="s">
        <v>24</v>
      </c>
      <c r="J2666" s="148">
        <v>348.33</v>
      </c>
      <c r="K2666" s="148">
        <v>48.75</v>
      </c>
      <c r="L2666" s="149">
        <v>397.08</v>
      </c>
      <c r="M2666" s="82" t="str">
        <f t="shared" si="230"/>
        <v>DC</v>
      </c>
      <c r="N2666" s="82" t="s">
        <v>971</v>
      </c>
      <c r="P2666" s="75" t="e">
        <f>VLOOKUP(F2666,[1]!REGTEaflewerdatum,4,0)</f>
        <v>#N/A</v>
      </c>
      <c r="Q2666" s="91" t="e">
        <f t="shared" ref="Q2666:Q2697" si="237">IF(P2666=G2666,"ok",G2666)</f>
        <v>#N/A</v>
      </c>
      <c r="T2666" s="94">
        <f t="shared" ref="T2666:T2697" si="238">G2666+U2666</f>
        <v>41821</v>
      </c>
      <c r="U2666" s="80">
        <f t="shared" ref="U2666:U2683" si="239">VLOOKUP(I2666,verskaffersterme,2,0)</f>
        <v>19</v>
      </c>
      <c r="W2666" s="95">
        <f t="shared" ref="W2666:W2683" si="240">B2666+U2666</f>
        <v>41822</v>
      </c>
    </row>
    <row r="2667" spans="1:23" hidden="1" x14ac:dyDescent="0.5">
      <c r="A2667" s="142">
        <v>851288</v>
      </c>
      <c r="B2667" s="143">
        <v>41803</v>
      </c>
      <c r="C2667" s="144" t="s">
        <v>10</v>
      </c>
      <c r="D2667" s="145">
        <v>19017</v>
      </c>
      <c r="E2667" s="146">
        <v>14631</v>
      </c>
      <c r="F2667" s="145">
        <v>4095</v>
      </c>
      <c r="G2667" s="147">
        <v>41802</v>
      </c>
      <c r="H2667" s="147">
        <v>41802</v>
      </c>
      <c r="I2667" s="144" t="s">
        <v>24</v>
      </c>
      <c r="J2667" s="148">
        <v>894.6</v>
      </c>
      <c r="K2667" s="148">
        <v>125.25</v>
      </c>
      <c r="L2667" s="149">
        <v>1019.85</v>
      </c>
      <c r="M2667" s="82" t="str">
        <f t="shared" si="230"/>
        <v>DC</v>
      </c>
      <c r="N2667" s="82" t="s">
        <v>971</v>
      </c>
      <c r="P2667" s="75" t="e">
        <f>VLOOKUP(F2667,[1]!REGTEaflewerdatum,4,0)</f>
        <v>#N/A</v>
      </c>
      <c r="Q2667" s="91" t="e">
        <f t="shared" si="237"/>
        <v>#N/A</v>
      </c>
      <c r="T2667" s="94">
        <f t="shared" si="238"/>
        <v>41821</v>
      </c>
      <c r="U2667" s="80">
        <f t="shared" si="239"/>
        <v>19</v>
      </c>
      <c r="W2667" s="95">
        <f t="shared" si="240"/>
        <v>41822</v>
      </c>
    </row>
    <row r="2668" spans="1:23" hidden="1" x14ac:dyDescent="0.5">
      <c r="A2668" s="142">
        <v>851289</v>
      </c>
      <c r="B2668" s="143">
        <v>41803</v>
      </c>
      <c r="C2668" s="144" t="s">
        <v>10</v>
      </c>
      <c r="D2668" s="145">
        <v>19018</v>
      </c>
      <c r="E2668" s="146">
        <v>14632</v>
      </c>
      <c r="F2668" s="145">
        <v>4095</v>
      </c>
      <c r="G2668" s="147">
        <v>41802</v>
      </c>
      <c r="H2668" s="147">
        <v>41802</v>
      </c>
      <c r="I2668" s="144" t="s">
        <v>24</v>
      </c>
      <c r="J2668" s="148">
        <v>2971.6</v>
      </c>
      <c r="K2668" s="148">
        <v>416.01</v>
      </c>
      <c r="L2668" s="149">
        <v>3387.61</v>
      </c>
      <c r="M2668" s="82" t="str">
        <f t="shared" si="230"/>
        <v>DC</v>
      </c>
      <c r="N2668" s="82" t="s">
        <v>971</v>
      </c>
      <c r="P2668" s="75" t="e">
        <f>VLOOKUP(F2668,[1]!REGTEaflewerdatum,4,0)</f>
        <v>#N/A</v>
      </c>
      <c r="Q2668" s="91" t="e">
        <f t="shared" si="237"/>
        <v>#N/A</v>
      </c>
      <c r="T2668" s="94">
        <f t="shared" si="238"/>
        <v>41821</v>
      </c>
      <c r="U2668" s="80">
        <f t="shared" si="239"/>
        <v>19</v>
      </c>
      <c r="W2668" s="95">
        <f t="shared" si="240"/>
        <v>41822</v>
      </c>
    </row>
    <row r="2669" spans="1:23" hidden="1" x14ac:dyDescent="0.5">
      <c r="A2669" s="142">
        <v>851290</v>
      </c>
      <c r="B2669" s="143">
        <v>41803</v>
      </c>
      <c r="C2669" s="144" t="s">
        <v>10</v>
      </c>
      <c r="D2669" s="145">
        <v>19019</v>
      </c>
      <c r="E2669" s="146">
        <v>14633</v>
      </c>
      <c r="F2669" s="145">
        <v>4095</v>
      </c>
      <c r="G2669" s="147">
        <v>41802</v>
      </c>
      <c r="H2669" s="147">
        <v>41802</v>
      </c>
      <c r="I2669" s="144" t="s">
        <v>24</v>
      </c>
      <c r="J2669" s="148">
        <v>8738.51</v>
      </c>
      <c r="K2669" s="148">
        <v>627.83000000000004</v>
      </c>
      <c r="L2669" s="149">
        <v>9366.34</v>
      </c>
      <c r="M2669" s="82" t="str">
        <f t="shared" si="230"/>
        <v>DC</v>
      </c>
      <c r="N2669" s="82" t="s">
        <v>971</v>
      </c>
      <c r="P2669" s="75" t="e">
        <f>VLOOKUP(F2669,[1]!REGTEaflewerdatum,4,0)</f>
        <v>#N/A</v>
      </c>
      <c r="Q2669" s="91" t="e">
        <f t="shared" si="237"/>
        <v>#N/A</v>
      </c>
      <c r="T2669" s="94">
        <f t="shared" si="238"/>
        <v>41821</v>
      </c>
      <c r="U2669" s="80">
        <f t="shared" si="239"/>
        <v>19</v>
      </c>
      <c r="W2669" s="95">
        <f t="shared" si="240"/>
        <v>41822</v>
      </c>
    </row>
    <row r="2670" spans="1:23" hidden="1" x14ac:dyDescent="0.5">
      <c r="A2670" s="142">
        <v>851291</v>
      </c>
      <c r="B2670" s="143">
        <v>41803</v>
      </c>
      <c r="C2670" s="144" t="s">
        <v>10</v>
      </c>
      <c r="D2670" s="145">
        <v>19020</v>
      </c>
      <c r="E2670" s="146">
        <v>14634</v>
      </c>
      <c r="F2670" s="145">
        <v>4095</v>
      </c>
      <c r="G2670" s="147">
        <v>41802</v>
      </c>
      <c r="H2670" s="147">
        <v>41802</v>
      </c>
      <c r="I2670" s="144" t="s">
        <v>24</v>
      </c>
      <c r="J2670" s="148">
        <v>305.14</v>
      </c>
      <c r="K2670" s="148">
        <v>0</v>
      </c>
      <c r="L2670" s="149">
        <v>305.14</v>
      </c>
      <c r="M2670" s="82" t="str">
        <f t="shared" si="230"/>
        <v>DC</v>
      </c>
      <c r="N2670" s="82" t="s">
        <v>971</v>
      </c>
      <c r="P2670" s="75" t="e">
        <f>VLOOKUP(F2670,[1]!REGTEaflewerdatum,4,0)</f>
        <v>#N/A</v>
      </c>
      <c r="Q2670" s="91" t="e">
        <f t="shared" si="237"/>
        <v>#N/A</v>
      </c>
      <c r="T2670" s="94">
        <f t="shared" si="238"/>
        <v>41821</v>
      </c>
      <c r="U2670" s="80">
        <f t="shared" si="239"/>
        <v>19</v>
      </c>
      <c r="W2670" s="95">
        <f t="shared" si="240"/>
        <v>41822</v>
      </c>
    </row>
    <row r="2671" spans="1:23" x14ac:dyDescent="0.5">
      <c r="A2671" s="142" t="s">
        <v>674</v>
      </c>
      <c r="B2671" s="152">
        <v>41803</v>
      </c>
      <c r="C2671" s="144" t="s">
        <v>10</v>
      </c>
      <c r="D2671" s="145">
        <v>19041</v>
      </c>
      <c r="E2671" s="146">
        <v>14600</v>
      </c>
      <c r="F2671" s="145">
        <v>4125</v>
      </c>
      <c r="G2671" s="147">
        <v>41803</v>
      </c>
      <c r="H2671" s="147">
        <v>41802</v>
      </c>
      <c r="I2671" s="144" t="s">
        <v>11</v>
      </c>
      <c r="J2671" s="148">
        <v>13377.86</v>
      </c>
      <c r="K2671" s="148">
        <v>1442.06</v>
      </c>
      <c r="L2671" s="149">
        <v>14819.92</v>
      </c>
      <c r="M2671" s="82" t="str">
        <f t="shared" si="230"/>
        <v>DS</v>
      </c>
      <c r="N2671" s="82" t="s">
        <v>971</v>
      </c>
      <c r="P2671" s="75" t="e">
        <f>VLOOKUP(F2671,[1]!REGTEaflewerdatum,4,0)</f>
        <v>#N/A</v>
      </c>
      <c r="Q2671" s="91" t="e">
        <f t="shared" si="237"/>
        <v>#N/A</v>
      </c>
      <c r="T2671" s="94">
        <f t="shared" si="238"/>
        <v>41833</v>
      </c>
      <c r="U2671" s="80">
        <f t="shared" si="239"/>
        <v>30</v>
      </c>
      <c r="W2671" s="95">
        <f t="shared" si="240"/>
        <v>41833</v>
      </c>
    </row>
    <row r="2672" spans="1:23" x14ac:dyDescent="0.5">
      <c r="A2672" s="142">
        <v>437637</v>
      </c>
      <c r="B2672" s="63">
        <v>41810</v>
      </c>
      <c r="C2672" s="144" t="s">
        <v>10</v>
      </c>
      <c r="D2672" s="145">
        <v>19028</v>
      </c>
      <c r="E2672" s="146">
        <v>14598</v>
      </c>
      <c r="F2672" s="145">
        <v>4099</v>
      </c>
      <c r="G2672" s="147">
        <v>41803</v>
      </c>
      <c r="H2672" s="147">
        <v>41803</v>
      </c>
      <c r="I2672" s="144" t="s">
        <v>18</v>
      </c>
      <c r="J2672" s="148">
        <v>276.83999999999997</v>
      </c>
      <c r="K2672" s="148">
        <v>19.5</v>
      </c>
      <c r="L2672" s="149">
        <v>296.33999999999997</v>
      </c>
      <c r="M2672" s="82" t="str">
        <f t="shared" si="230"/>
        <v>DS</v>
      </c>
      <c r="N2672" s="82" t="s">
        <v>971</v>
      </c>
      <c r="P2672" s="75" t="e">
        <f>VLOOKUP(F2672,[1]!REGTEaflewerdatum,4,0)</f>
        <v>#N/A</v>
      </c>
      <c r="Q2672" s="91" t="e">
        <f t="shared" si="237"/>
        <v>#N/A</v>
      </c>
      <c r="T2672" s="94">
        <f t="shared" si="238"/>
        <v>41833</v>
      </c>
      <c r="U2672" s="80">
        <f t="shared" si="239"/>
        <v>30</v>
      </c>
      <c r="W2672" s="95">
        <f t="shared" si="240"/>
        <v>41840</v>
      </c>
    </row>
    <row r="2673" spans="1:23" x14ac:dyDescent="0.5">
      <c r="A2673" s="142">
        <v>513055</v>
      </c>
      <c r="B2673" s="63"/>
      <c r="C2673" s="144" t="s">
        <v>10</v>
      </c>
      <c r="D2673" s="145">
        <v>19044</v>
      </c>
      <c r="E2673" s="146">
        <v>14606</v>
      </c>
      <c r="F2673" s="145">
        <v>4158</v>
      </c>
      <c r="G2673" s="147">
        <v>41803</v>
      </c>
      <c r="H2673" s="147">
        <v>41801</v>
      </c>
      <c r="I2673" s="144" t="s">
        <v>22</v>
      </c>
      <c r="J2673" s="148">
        <v>11404</v>
      </c>
      <c r="K2673" s="148">
        <v>1471.96</v>
      </c>
      <c r="L2673" s="149">
        <v>12875.96</v>
      </c>
      <c r="M2673" s="82" t="str">
        <f t="shared" si="230"/>
        <v>DS</v>
      </c>
      <c r="N2673" s="82" t="s">
        <v>971</v>
      </c>
      <c r="P2673" s="75" t="e">
        <f>VLOOKUP(F2673,[1]!REGTEaflewerdatum,4,0)</f>
        <v>#N/A</v>
      </c>
      <c r="Q2673" s="91" t="e">
        <f t="shared" si="237"/>
        <v>#N/A</v>
      </c>
      <c r="T2673" s="94">
        <f t="shared" si="238"/>
        <v>41833</v>
      </c>
      <c r="U2673" s="80">
        <f t="shared" si="239"/>
        <v>30</v>
      </c>
      <c r="W2673" s="95">
        <f t="shared" si="240"/>
        <v>30</v>
      </c>
    </row>
    <row r="2674" spans="1:23" hidden="1" x14ac:dyDescent="0.5">
      <c r="A2674" s="142" t="s">
        <v>675</v>
      </c>
      <c r="B2674" s="143"/>
      <c r="C2674" s="144" t="s">
        <v>10</v>
      </c>
      <c r="D2674" s="145">
        <v>19056</v>
      </c>
      <c r="E2674" s="146">
        <v>14610</v>
      </c>
      <c r="F2674" s="145">
        <v>4168</v>
      </c>
      <c r="G2674" s="147">
        <v>41803</v>
      </c>
      <c r="H2674" s="147">
        <v>41803</v>
      </c>
      <c r="I2674" s="144" t="s">
        <v>28</v>
      </c>
      <c r="J2674" s="148">
        <v>3685.4</v>
      </c>
      <c r="K2674" s="148">
        <v>0</v>
      </c>
      <c r="L2674" s="149">
        <v>3685.4</v>
      </c>
      <c r="M2674" s="82" t="str">
        <f t="shared" si="230"/>
        <v>DI</v>
      </c>
      <c r="N2674" s="82" t="s">
        <v>971</v>
      </c>
      <c r="P2674" s="75" t="e">
        <f>VLOOKUP(F2674,[1]!REGTEaflewerdatum,4,0)</f>
        <v>#N/A</v>
      </c>
      <c r="Q2674" s="91" t="e">
        <f t="shared" si="237"/>
        <v>#N/A</v>
      </c>
      <c r="R2674" s="92" t="s">
        <v>327</v>
      </c>
      <c r="S2674" s="93">
        <v>41834</v>
      </c>
      <c r="T2674" s="94">
        <f t="shared" si="238"/>
        <v>41833</v>
      </c>
      <c r="U2674" s="80">
        <f t="shared" si="239"/>
        <v>30</v>
      </c>
      <c r="W2674" s="95">
        <f t="shared" si="240"/>
        <v>30</v>
      </c>
    </row>
    <row r="2675" spans="1:23" hidden="1" x14ac:dyDescent="0.5">
      <c r="A2675" s="142" t="s">
        <v>676</v>
      </c>
      <c r="B2675" s="143"/>
      <c r="C2675" s="144" t="s">
        <v>10</v>
      </c>
      <c r="D2675" s="145">
        <v>19054</v>
      </c>
      <c r="E2675" s="146">
        <v>14597</v>
      </c>
      <c r="F2675" s="145">
        <v>4174</v>
      </c>
      <c r="G2675" s="143">
        <v>41803</v>
      </c>
      <c r="H2675" s="143">
        <v>41802</v>
      </c>
      <c r="I2675" s="144" t="s">
        <v>32</v>
      </c>
      <c r="J2675" s="148">
        <v>576</v>
      </c>
      <c r="K2675" s="148">
        <v>0</v>
      </c>
      <c r="L2675" s="149">
        <v>576</v>
      </c>
      <c r="M2675" s="82" t="str">
        <f t="shared" si="230"/>
        <v>DI</v>
      </c>
      <c r="N2675" s="82" t="s">
        <v>971</v>
      </c>
      <c r="P2675" s="75" t="e">
        <f>VLOOKUP(F2675,[1]!REGTEaflewerdatum,4,0)</f>
        <v>#N/A</v>
      </c>
      <c r="Q2675" s="91" t="e">
        <f t="shared" si="237"/>
        <v>#N/A</v>
      </c>
      <c r="T2675" s="94">
        <f t="shared" si="238"/>
        <v>41810</v>
      </c>
      <c r="U2675" s="80">
        <f t="shared" si="239"/>
        <v>7</v>
      </c>
      <c r="W2675" s="95">
        <f t="shared" si="240"/>
        <v>7</v>
      </c>
    </row>
    <row r="2676" spans="1:23" hidden="1" x14ac:dyDescent="0.5">
      <c r="A2676" s="142" t="s">
        <v>677</v>
      </c>
      <c r="B2676" s="143"/>
      <c r="C2676" s="144" t="s">
        <v>10</v>
      </c>
      <c r="D2676" s="145">
        <v>19055</v>
      </c>
      <c r="E2676" s="146">
        <v>14609</v>
      </c>
      <c r="F2676" s="145">
        <v>4143</v>
      </c>
      <c r="G2676" s="147">
        <v>41803</v>
      </c>
      <c r="H2676" s="147">
        <v>41803</v>
      </c>
      <c r="I2676" s="144" t="s">
        <v>442</v>
      </c>
      <c r="J2676" s="148">
        <v>3492</v>
      </c>
      <c r="K2676" s="148">
        <v>0</v>
      </c>
      <c r="L2676" s="149">
        <v>3492</v>
      </c>
      <c r="M2676" s="82" t="str">
        <f t="shared" si="230"/>
        <v>DI</v>
      </c>
      <c r="N2676" s="82" t="s">
        <v>971</v>
      </c>
      <c r="P2676" s="75" t="e">
        <f>VLOOKUP(F2676,[1]!REGTEaflewerdatum,4,0)</f>
        <v>#N/A</v>
      </c>
      <c r="Q2676" s="91" t="e">
        <f t="shared" si="237"/>
        <v>#N/A</v>
      </c>
      <c r="T2676" s="94">
        <f t="shared" si="238"/>
        <v>41804</v>
      </c>
      <c r="U2676" s="80">
        <f t="shared" si="239"/>
        <v>1</v>
      </c>
      <c r="W2676" s="95">
        <f t="shared" si="240"/>
        <v>1</v>
      </c>
    </row>
    <row r="2677" spans="1:23" x14ac:dyDescent="0.5">
      <c r="A2677" s="142">
        <v>11964711</v>
      </c>
      <c r="B2677" s="143">
        <v>41810</v>
      </c>
      <c r="C2677" s="144" t="s">
        <v>10</v>
      </c>
      <c r="D2677" s="145">
        <v>19009</v>
      </c>
      <c r="E2677" s="146">
        <v>14592</v>
      </c>
      <c r="F2677" s="145">
        <v>4170</v>
      </c>
      <c r="G2677" s="147">
        <v>41804</v>
      </c>
      <c r="H2677" s="147">
        <v>41803</v>
      </c>
      <c r="I2677" s="144" t="s">
        <v>14</v>
      </c>
      <c r="J2677" s="148">
        <v>6814</v>
      </c>
      <c r="K2677" s="148">
        <v>533.30999999999995</v>
      </c>
      <c r="L2677" s="149">
        <v>7347.31</v>
      </c>
      <c r="M2677" s="82" t="str">
        <f t="shared" si="230"/>
        <v>DS</v>
      </c>
      <c r="N2677" s="82" t="s">
        <v>971</v>
      </c>
      <c r="P2677" s="75" t="e">
        <f>VLOOKUP(F2677,[1]!REGTEaflewerdatum,4,0)</f>
        <v>#N/A</v>
      </c>
      <c r="Q2677" s="91" t="e">
        <f t="shared" si="237"/>
        <v>#N/A</v>
      </c>
      <c r="T2677" s="94">
        <f t="shared" si="238"/>
        <v>41834</v>
      </c>
      <c r="U2677" s="80">
        <f t="shared" si="239"/>
        <v>30</v>
      </c>
      <c r="W2677" s="95">
        <f t="shared" si="240"/>
        <v>41840</v>
      </c>
    </row>
    <row r="2678" spans="1:23" x14ac:dyDescent="0.5">
      <c r="A2678" s="142">
        <v>1211374130</v>
      </c>
      <c r="B2678" s="143">
        <v>41817</v>
      </c>
      <c r="C2678" s="144" t="s">
        <v>10</v>
      </c>
      <c r="D2678" s="145">
        <v>19036</v>
      </c>
      <c r="E2678" s="146">
        <v>14620</v>
      </c>
      <c r="F2678" s="145">
        <v>4159</v>
      </c>
      <c r="G2678" s="147">
        <v>41804</v>
      </c>
      <c r="H2678" s="147">
        <v>41807</v>
      </c>
      <c r="I2678" s="144" t="s">
        <v>16</v>
      </c>
      <c r="J2678" s="148">
        <v>22533.47</v>
      </c>
      <c r="K2678" s="148">
        <v>3154.69</v>
      </c>
      <c r="L2678" s="149">
        <v>25688.16</v>
      </c>
      <c r="M2678" s="82" t="str">
        <f t="shared" si="230"/>
        <v>DS</v>
      </c>
      <c r="N2678" s="82" t="s">
        <v>971</v>
      </c>
      <c r="P2678" s="75" t="e">
        <f>VLOOKUP(F2678,[1]!REGTEaflewerdatum,4,0)</f>
        <v>#N/A</v>
      </c>
      <c r="Q2678" s="91" t="e">
        <f t="shared" si="237"/>
        <v>#N/A</v>
      </c>
      <c r="T2678" s="94">
        <f t="shared" si="238"/>
        <v>41834</v>
      </c>
      <c r="U2678" s="80">
        <f t="shared" si="239"/>
        <v>30</v>
      </c>
      <c r="W2678" s="95">
        <f t="shared" si="240"/>
        <v>41847</v>
      </c>
    </row>
    <row r="2679" spans="1:23" x14ac:dyDescent="0.5">
      <c r="A2679" s="142">
        <v>28973</v>
      </c>
      <c r="B2679" s="143">
        <v>41810</v>
      </c>
      <c r="C2679" s="144" t="s">
        <v>10</v>
      </c>
      <c r="D2679" s="145">
        <v>19045</v>
      </c>
      <c r="E2679" s="146">
        <v>14622</v>
      </c>
      <c r="F2679" s="145">
        <v>4163</v>
      </c>
      <c r="G2679" s="147">
        <v>41804</v>
      </c>
      <c r="H2679" s="147">
        <v>41803</v>
      </c>
      <c r="I2679" s="144" t="s">
        <v>60</v>
      </c>
      <c r="J2679" s="148">
        <v>13779.06</v>
      </c>
      <c r="K2679" s="148">
        <v>1929.07</v>
      </c>
      <c r="L2679" s="149">
        <v>15708.13</v>
      </c>
      <c r="M2679" s="82" t="str">
        <f t="shared" si="230"/>
        <v>DS</v>
      </c>
      <c r="N2679" s="82" t="s">
        <v>971</v>
      </c>
      <c r="P2679" s="75" t="e">
        <f>VLOOKUP(F2679,[1]!REGTEaflewerdatum,4,0)</f>
        <v>#N/A</v>
      </c>
      <c r="Q2679" s="91" t="e">
        <f t="shared" si="237"/>
        <v>#N/A</v>
      </c>
      <c r="T2679" s="94">
        <f t="shared" si="238"/>
        <v>41834</v>
      </c>
      <c r="U2679" s="80">
        <f t="shared" si="239"/>
        <v>30</v>
      </c>
      <c r="W2679" s="95">
        <f t="shared" si="240"/>
        <v>41840</v>
      </c>
    </row>
    <row r="2680" spans="1:23" x14ac:dyDescent="0.5">
      <c r="A2680" s="142">
        <v>440384</v>
      </c>
      <c r="B2680" s="143">
        <v>41817</v>
      </c>
      <c r="C2680" s="144" t="s">
        <v>10</v>
      </c>
      <c r="D2680" s="145">
        <v>19027</v>
      </c>
      <c r="E2680" s="146">
        <v>14617</v>
      </c>
      <c r="F2680" s="145">
        <v>4099</v>
      </c>
      <c r="G2680" s="147">
        <v>41804</v>
      </c>
      <c r="H2680" s="147">
        <v>41804</v>
      </c>
      <c r="I2680" s="144" t="s">
        <v>18</v>
      </c>
      <c r="J2680" s="148">
        <v>276.83999999999997</v>
      </c>
      <c r="K2680" s="148">
        <v>19.5</v>
      </c>
      <c r="L2680" s="149">
        <v>296.33999999999997</v>
      </c>
      <c r="M2680" s="82" t="str">
        <f t="shared" si="230"/>
        <v>DS</v>
      </c>
      <c r="N2680" s="82" t="s">
        <v>971</v>
      </c>
      <c r="P2680" s="75" t="e">
        <f>VLOOKUP(F2680,[1]!REGTEaflewerdatum,4,0)</f>
        <v>#N/A</v>
      </c>
      <c r="Q2680" s="91" t="e">
        <f t="shared" si="237"/>
        <v>#N/A</v>
      </c>
      <c r="T2680" s="94">
        <f t="shared" si="238"/>
        <v>41834</v>
      </c>
      <c r="U2680" s="80">
        <f t="shared" si="239"/>
        <v>30</v>
      </c>
      <c r="W2680" s="95">
        <f t="shared" si="240"/>
        <v>41847</v>
      </c>
    </row>
    <row r="2681" spans="1:23" x14ac:dyDescent="0.5">
      <c r="A2681" s="142">
        <v>511173</v>
      </c>
      <c r="B2681" s="143">
        <v>41810</v>
      </c>
      <c r="C2681" s="144" t="s">
        <v>10</v>
      </c>
      <c r="D2681" s="145">
        <v>19008</v>
      </c>
      <c r="E2681" s="146">
        <v>14613</v>
      </c>
      <c r="F2681" s="145">
        <v>4097</v>
      </c>
      <c r="G2681" s="147">
        <v>41804</v>
      </c>
      <c r="H2681" s="147">
        <v>41804</v>
      </c>
      <c r="I2681" s="144" t="s">
        <v>23</v>
      </c>
      <c r="J2681" s="148">
        <v>283.66000000000003</v>
      </c>
      <c r="K2681" s="148">
        <v>20.010000000000002</v>
      </c>
      <c r="L2681" s="149">
        <v>303.67</v>
      </c>
      <c r="M2681" s="82" t="str">
        <f t="shared" si="230"/>
        <v>DS</v>
      </c>
      <c r="N2681" s="82" t="s">
        <v>971</v>
      </c>
      <c r="P2681" s="75" t="e">
        <f>VLOOKUP(F2681,[1]!REGTEaflewerdatum,4,0)</f>
        <v>#N/A</v>
      </c>
      <c r="Q2681" s="91" t="e">
        <f t="shared" si="237"/>
        <v>#N/A</v>
      </c>
      <c r="T2681" s="94">
        <f t="shared" si="238"/>
        <v>41834</v>
      </c>
      <c r="U2681" s="80">
        <f t="shared" si="239"/>
        <v>30</v>
      </c>
      <c r="W2681" s="95">
        <f t="shared" si="240"/>
        <v>41840</v>
      </c>
    </row>
    <row r="2682" spans="1:23" x14ac:dyDescent="0.5">
      <c r="A2682" s="142">
        <v>59198</v>
      </c>
      <c r="B2682" s="143">
        <v>41810</v>
      </c>
      <c r="C2682" s="144" t="s">
        <v>10</v>
      </c>
      <c r="D2682" s="145">
        <v>19039</v>
      </c>
      <c r="E2682" s="146">
        <v>14555</v>
      </c>
      <c r="F2682" s="145">
        <v>4153</v>
      </c>
      <c r="G2682" s="147">
        <v>41804</v>
      </c>
      <c r="H2682" s="147">
        <v>41802</v>
      </c>
      <c r="I2682" s="144" t="s">
        <v>17</v>
      </c>
      <c r="J2682" s="148">
        <v>11653.28</v>
      </c>
      <c r="K2682" s="148">
        <v>853.84</v>
      </c>
      <c r="L2682" s="149">
        <v>12507.12</v>
      </c>
      <c r="M2682" s="82" t="str">
        <f t="shared" si="230"/>
        <v>DS</v>
      </c>
      <c r="N2682" s="82" t="s">
        <v>971</v>
      </c>
      <c r="P2682" s="75" t="e">
        <f>VLOOKUP(F2682,[1]!REGTEaflewerdatum,4,0)</f>
        <v>#N/A</v>
      </c>
      <c r="Q2682" s="91" t="e">
        <f t="shared" si="237"/>
        <v>#N/A</v>
      </c>
      <c r="T2682" s="94">
        <f t="shared" si="238"/>
        <v>41834</v>
      </c>
      <c r="U2682" s="80">
        <f t="shared" si="239"/>
        <v>30</v>
      </c>
      <c r="W2682" s="95">
        <f t="shared" si="240"/>
        <v>41840</v>
      </c>
    </row>
    <row r="2683" spans="1:23" x14ac:dyDescent="0.5">
      <c r="A2683" s="142">
        <v>8170615851</v>
      </c>
      <c r="B2683" s="143">
        <v>41810</v>
      </c>
      <c r="C2683" s="144" t="s">
        <v>10</v>
      </c>
      <c r="D2683" s="145">
        <v>19010</v>
      </c>
      <c r="E2683" s="146">
        <v>14595</v>
      </c>
      <c r="F2683" s="145">
        <v>4172</v>
      </c>
      <c r="G2683" s="147">
        <v>41804</v>
      </c>
      <c r="H2683" s="147">
        <v>41804</v>
      </c>
      <c r="I2683" s="144" t="s">
        <v>26</v>
      </c>
      <c r="J2683" s="148">
        <v>7214.6</v>
      </c>
      <c r="K2683" s="148">
        <v>625.94000000000005</v>
      </c>
      <c r="L2683" s="149">
        <v>7840.54</v>
      </c>
      <c r="M2683" s="82" t="str">
        <f t="shared" si="230"/>
        <v>DS</v>
      </c>
      <c r="N2683" s="82" t="s">
        <v>971</v>
      </c>
      <c r="P2683" s="75" t="e">
        <f>VLOOKUP(F2683,[1]!REGTEaflewerdatum,4,0)</f>
        <v>#N/A</v>
      </c>
      <c r="Q2683" s="91" t="e">
        <f t="shared" si="237"/>
        <v>#N/A</v>
      </c>
      <c r="T2683" s="94">
        <f t="shared" si="238"/>
        <v>41834</v>
      </c>
      <c r="U2683" s="80">
        <f t="shared" si="239"/>
        <v>30</v>
      </c>
      <c r="W2683" s="95">
        <f t="shared" si="240"/>
        <v>41840</v>
      </c>
    </row>
    <row r="2684" spans="1:23" x14ac:dyDescent="0.5">
      <c r="A2684" s="105">
        <v>59198</v>
      </c>
      <c r="B2684" s="63"/>
      <c r="C2684" s="60" t="s">
        <v>15</v>
      </c>
      <c r="D2684" s="61">
        <v>19233</v>
      </c>
      <c r="E2684" s="139"/>
      <c r="F2684" s="61">
        <v>811176</v>
      </c>
      <c r="G2684" s="151">
        <v>41804</v>
      </c>
      <c r="H2684" s="151">
        <v>41802</v>
      </c>
      <c r="I2684" s="60" t="s">
        <v>1167</v>
      </c>
      <c r="J2684" s="62">
        <v>-741.4</v>
      </c>
      <c r="K2684" s="62">
        <v>-95.96</v>
      </c>
      <c r="L2684" s="64">
        <v>-837.36</v>
      </c>
      <c r="M2684" s="82" t="str">
        <f t="shared" si="230"/>
        <v>DS</v>
      </c>
      <c r="P2684" s="75" t="e">
        <f>VLOOKUP(#REF!,[1]!REGTEaflewerdatum,4,0)</f>
        <v>#REF!</v>
      </c>
      <c r="Q2684" s="91" t="e">
        <f>IF(P2684=#REF!,"ok",#REF!)</f>
        <v>#REF!</v>
      </c>
      <c r="T2684" s="94" t="e">
        <f>#REF!+U2684</f>
        <v>#REF!</v>
      </c>
      <c r="U2684" s="80" t="e">
        <f>VLOOKUP(#REF!,verskaffersterme,2,0)</f>
        <v>#REF!</v>
      </c>
      <c r="W2684" s="95" t="e">
        <f>#REF!+U2684</f>
        <v>#REF!</v>
      </c>
    </row>
    <row r="2685" spans="1:23" x14ac:dyDescent="0.5">
      <c r="A2685" s="105">
        <v>8170615851</v>
      </c>
      <c r="B2685" s="63"/>
      <c r="C2685" s="60" t="s">
        <v>15</v>
      </c>
      <c r="D2685" s="61">
        <v>19234</v>
      </c>
      <c r="E2685" s="139"/>
      <c r="F2685" s="61">
        <v>811177</v>
      </c>
      <c r="G2685" s="151">
        <v>41804</v>
      </c>
      <c r="H2685" s="151">
        <v>41804</v>
      </c>
      <c r="I2685" s="144" t="s">
        <v>26</v>
      </c>
      <c r="J2685" s="62">
        <v>-1337.94</v>
      </c>
      <c r="K2685" s="62">
        <v>0</v>
      </c>
      <c r="L2685" s="64">
        <v>-1337.94</v>
      </c>
      <c r="M2685" s="82" t="str">
        <f t="shared" si="230"/>
        <v>DS</v>
      </c>
      <c r="P2685" s="75" t="e">
        <f>VLOOKUP(#REF!,[1]!REGTEaflewerdatum,4,0)</f>
        <v>#REF!</v>
      </c>
      <c r="Q2685" s="91" t="e">
        <f>IF(P2685=#REF!,"ok",#REF!)</f>
        <v>#REF!</v>
      </c>
      <c r="T2685" s="94" t="e">
        <f>#REF!+U2685</f>
        <v>#REF!</v>
      </c>
      <c r="U2685" s="80" t="e">
        <f>VLOOKUP(#REF!,verskaffersterme,2,0)</f>
        <v>#REF!</v>
      </c>
      <c r="W2685" s="95" t="e">
        <f>#REF!+U2685</f>
        <v>#REF!</v>
      </c>
    </row>
    <row r="2686" spans="1:23" hidden="1" x14ac:dyDescent="0.5">
      <c r="A2686" s="142">
        <v>853669</v>
      </c>
      <c r="B2686" s="143">
        <v>41810</v>
      </c>
      <c r="C2686" s="144" t="s">
        <v>10</v>
      </c>
      <c r="D2686" s="145">
        <v>19073</v>
      </c>
      <c r="E2686" s="146">
        <v>14583</v>
      </c>
      <c r="F2686" s="145">
        <v>4161</v>
      </c>
      <c r="G2686" s="147">
        <v>41805</v>
      </c>
      <c r="H2686" s="147">
        <v>41805</v>
      </c>
      <c r="I2686" s="144" t="s">
        <v>24</v>
      </c>
      <c r="J2686" s="148">
        <v>615</v>
      </c>
      <c r="K2686" s="148">
        <v>0</v>
      </c>
      <c r="L2686" s="149">
        <v>615</v>
      </c>
      <c r="M2686" s="82" t="str">
        <f t="shared" si="230"/>
        <v>DC</v>
      </c>
      <c r="N2686" s="82" t="s">
        <v>971</v>
      </c>
      <c r="P2686" s="75" t="e">
        <f>VLOOKUP(F2686,[1]!REGTEaflewerdatum,4,0)</f>
        <v>#N/A</v>
      </c>
      <c r="Q2686" s="91" t="e">
        <f t="shared" ref="Q2686:Q2717" si="241">IF(P2686=G2686,"ok",G2686)</f>
        <v>#N/A</v>
      </c>
      <c r="T2686" s="94">
        <f t="shared" ref="T2686:T2717" si="242">G2686+U2686</f>
        <v>41824</v>
      </c>
      <c r="U2686" s="80">
        <f t="shared" ref="U2686:U2717" si="243">VLOOKUP(I2686,verskaffersterme,2,0)</f>
        <v>19</v>
      </c>
      <c r="W2686" s="95">
        <f t="shared" ref="W2686:W2717" si="244">B2686+U2686</f>
        <v>41829</v>
      </c>
    </row>
    <row r="2687" spans="1:23" hidden="1" x14ac:dyDescent="0.5">
      <c r="A2687" s="142">
        <v>853673</v>
      </c>
      <c r="B2687" s="143">
        <v>41810</v>
      </c>
      <c r="C2687" s="144" t="s">
        <v>10</v>
      </c>
      <c r="D2687" s="145">
        <v>19077</v>
      </c>
      <c r="E2687" s="146">
        <v>14687</v>
      </c>
      <c r="F2687" s="145">
        <v>2713</v>
      </c>
      <c r="G2687" s="147">
        <v>41805</v>
      </c>
      <c r="H2687" s="147">
        <v>41805</v>
      </c>
      <c r="I2687" s="144" t="s">
        <v>24</v>
      </c>
      <c r="J2687" s="148">
        <v>3008</v>
      </c>
      <c r="K2687" s="148">
        <v>421.12</v>
      </c>
      <c r="L2687" s="149">
        <v>3429.12</v>
      </c>
      <c r="M2687" s="82" t="str">
        <f t="shared" si="230"/>
        <v>DC</v>
      </c>
      <c r="N2687" s="82" t="s">
        <v>971</v>
      </c>
      <c r="P2687" s="75">
        <f>VLOOKUP(F2687,[1]!REGTEaflewerdatum,4,0)</f>
        <v>41579</v>
      </c>
      <c r="Q2687" s="91">
        <f t="shared" si="241"/>
        <v>41805</v>
      </c>
      <c r="T2687" s="94">
        <f t="shared" si="242"/>
        <v>41824</v>
      </c>
      <c r="U2687" s="80">
        <f t="shared" si="243"/>
        <v>19</v>
      </c>
      <c r="W2687" s="95">
        <f t="shared" si="244"/>
        <v>41829</v>
      </c>
    </row>
    <row r="2688" spans="1:23" hidden="1" x14ac:dyDescent="0.5">
      <c r="A2688" s="105">
        <v>853667</v>
      </c>
      <c r="B2688" s="143">
        <v>41810</v>
      </c>
      <c r="C2688" s="60" t="s">
        <v>10</v>
      </c>
      <c r="D2688" s="61">
        <v>19148</v>
      </c>
      <c r="E2688" s="139">
        <v>14733</v>
      </c>
      <c r="F2688" s="61">
        <v>4047</v>
      </c>
      <c r="G2688" s="151">
        <v>41805</v>
      </c>
      <c r="H2688" s="151">
        <v>41805</v>
      </c>
      <c r="I2688" s="60" t="s">
        <v>1075</v>
      </c>
      <c r="J2688" s="148">
        <v>5993.69</v>
      </c>
      <c r="K2688" s="148">
        <v>776.33</v>
      </c>
      <c r="L2688" s="149">
        <v>6770.02</v>
      </c>
      <c r="M2688" s="82" t="str">
        <f t="shared" si="230"/>
        <v>DC</v>
      </c>
      <c r="N2688" s="82" t="s">
        <v>971</v>
      </c>
      <c r="P2688" s="75" t="e">
        <f>VLOOKUP(F2688,[1]!REGTEaflewerdatum,4,0)</f>
        <v>#N/A</v>
      </c>
      <c r="Q2688" s="91" t="e">
        <f t="shared" si="241"/>
        <v>#N/A</v>
      </c>
      <c r="T2688" s="94">
        <f t="shared" si="242"/>
        <v>41824</v>
      </c>
      <c r="U2688" s="80">
        <f t="shared" si="243"/>
        <v>19</v>
      </c>
      <c r="W2688" s="95">
        <f t="shared" si="244"/>
        <v>41829</v>
      </c>
    </row>
    <row r="2689" spans="1:23" hidden="1" x14ac:dyDescent="0.5">
      <c r="A2689" s="142">
        <v>155081</v>
      </c>
      <c r="B2689" s="143"/>
      <c r="C2689" s="144" t="s">
        <v>10</v>
      </c>
      <c r="D2689" s="145">
        <v>19046</v>
      </c>
      <c r="E2689" s="146">
        <v>14650</v>
      </c>
      <c r="F2689" s="145">
        <v>4175</v>
      </c>
      <c r="G2689" s="147">
        <v>41807</v>
      </c>
      <c r="H2689" s="147">
        <v>41804</v>
      </c>
      <c r="I2689" s="144" t="s">
        <v>44</v>
      </c>
      <c r="J2689" s="148">
        <v>4877.1899999999996</v>
      </c>
      <c r="K2689" s="148">
        <v>682.81</v>
      </c>
      <c r="L2689" s="149">
        <v>5560</v>
      </c>
      <c r="M2689" s="82" t="str">
        <f t="shared" si="230"/>
        <v>DI</v>
      </c>
      <c r="N2689" s="82" t="s">
        <v>971</v>
      </c>
      <c r="P2689" s="75" t="e">
        <f>VLOOKUP(F2689,[1]!REGTEaflewerdatum,4,0)</f>
        <v>#N/A</v>
      </c>
      <c r="Q2689" s="91" t="e">
        <f t="shared" si="241"/>
        <v>#N/A</v>
      </c>
      <c r="T2689" s="94">
        <f t="shared" si="242"/>
        <v>41809</v>
      </c>
      <c r="U2689" s="80">
        <f t="shared" si="243"/>
        <v>2</v>
      </c>
      <c r="W2689" s="95">
        <f t="shared" si="244"/>
        <v>2</v>
      </c>
    </row>
    <row r="2690" spans="1:23" x14ac:dyDescent="0.5">
      <c r="A2690" s="142">
        <v>2627</v>
      </c>
      <c r="B2690" s="63">
        <v>41817</v>
      </c>
      <c r="C2690" s="144" t="s">
        <v>10</v>
      </c>
      <c r="D2690" s="145">
        <v>19042</v>
      </c>
      <c r="E2690" s="146">
        <v>14646</v>
      </c>
      <c r="F2690" s="145">
        <v>4188</v>
      </c>
      <c r="G2690" s="147">
        <v>41807</v>
      </c>
      <c r="H2690" s="147">
        <v>41804</v>
      </c>
      <c r="I2690" s="144" t="s">
        <v>20</v>
      </c>
      <c r="J2690" s="148">
        <v>1041.45</v>
      </c>
      <c r="K2690" s="148">
        <v>145.80000000000001</v>
      </c>
      <c r="L2690" s="149">
        <v>1187.25</v>
      </c>
      <c r="M2690" s="82" t="str">
        <f t="shared" ref="M2690:M2753" si="245">VLOOKUP(I2690,KODE,3,0)</f>
        <v>DS</v>
      </c>
      <c r="N2690" s="82" t="s">
        <v>971</v>
      </c>
      <c r="P2690" s="75" t="e">
        <f>VLOOKUP(F2690,[1]!REGTEaflewerdatum,4,0)</f>
        <v>#N/A</v>
      </c>
      <c r="Q2690" s="91" t="e">
        <f t="shared" si="241"/>
        <v>#N/A</v>
      </c>
      <c r="T2690" s="94">
        <f t="shared" si="242"/>
        <v>41837</v>
      </c>
      <c r="U2690" s="80">
        <f t="shared" si="243"/>
        <v>30</v>
      </c>
      <c r="W2690" s="95">
        <f t="shared" si="244"/>
        <v>41847</v>
      </c>
    </row>
    <row r="2691" spans="1:23" x14ac:dyDescent="0.5">
      <c r="A2691" s="142">
        <v>441672</v>
      </c>
      <c r="B2691" s="143">
        <v>41817</v>
      </c>
      <c r="C2691" s="144" t="s">
        <v>10</v>
      </c>
      <c r="D2691" s="145">
        <v>19037</v>
      </c>
      <c r="E2691" s="146">
        <v>14653</v>
      </c>
      <c r="F2691" s="145">
        <v>4099</v>
      </c>
      <c r="G2691" s="147">
        <v>41807</v>
      </c>
      <c r="H2691" s="147">
        <v>41806</v>
      </c>
      <c r="I2691" s="144" t="s">
        <v>18</v>
      </c>
      <c r="J2691" s="148">
        <v>276.83999999999997</v>
      </c>
      <c r="K2691" s="148">
        <v>19.5</v>
      </c>
      <c r="L2691" s="149">
        <v>296.33999999999997</v>
      </c>
      <c r="M2691" s="82" t="str">
        <f t="shared" si="245"/>
        <v>DS</v>
      </c>
      <c r="N2691" s="82" t="s">
        <v>971</v>
      </c>
      <c r="P2691" s="75" t="e">
        <f>VLOOKUP(F2691,[1]!REGTEaflewerdatum,4,0)</f>
        <v>#N/A</v>
      </c>
      <c r="Q2691" s="91" t="e">
        <f t="shared" si="241"/>
        <v>#N/A</v>
      </c>
      <c r="T2691" s="94">
        <f t="shared" si="242"/>
        <v>41837</v>
      </c>
      <c r="U2691" s="80">
        <f t="shared" si="243"/>
        <v>30</v>
      </c>
      <c r="W2691" s="95">
        <f t="shared" si="244"/>
        <v>41847</v>
      </c>
    </row>
    <row r="2692" spans="1:23" x14ac:dyDescent="0.5">
      <c r="A2692" s="142">
        <v>443089</v>
      </c>
      <c r="B2692" s="143">
        <v>41817</v>
      </c>
      <c r="C2692" s="144" t="s">
        <v>10</v>
      </c>
      <c r="D2692" s="145">
        <v>19038</v>
      </c>
      <c r="E2692" s="146">
        <v>14651</v>
      </c>
      <c r="F2692" s="145">
        <v>4099</v>
      </c>
      <c r="G2692" s="147">
        <v>41807</v>
      </c>
      <c r="H2692" s="147">
        <v>41807</v>
      </c>
      <c r="I2692" s="144" t="s">
        <v>18</v>
      </c>
      <c r="J2692" s="148">
        <v>276.83999999999997</v>
      </c>
      <c r="K2692" s="148">
        <v>19.5</v>
      </c>
      <c r="L2692" s="149">
        <v>296.33999999999997</v>
      </c>
      <c r="M2692" s="82" t="str">
        <f t="shared" si="245"/>
        <v>DS</v>
      </c>
      <c r="N2692" s="82" t="s">
        <v>971</v>
      </c>
      <c r="P2692" s="75" t="e">
        <f>VLOOKUP(F2692,[1]!REGTEaflewerdatum,4,0)</f>
        <v>#N/A</v>
      </c>
      <c r="Q2692" s="91" t="e">
        <f t="shared" si="241"/>
        <v>#N/A</v>
      </c>
      <c r="T2692" s="94">
        <f t="shared" si="242"/>
        <v>41837</v>
      </c>
      <c r="U2692" s="80">
        <f t="shared" si="243"/>
        <v>30</v>
      </c>
      <c r="W2692" s="95">
        <f t="shared" si="244"/>
        <v>41847</v>
      </c>
    </row>
    <row r="2693" spans="1:23" x14ac:dyDescent="0.5">
      <c r="A2693" s="142">
        <v>78212</v>
      </c>
      <c r="B2693" s="143">
        <v>41810</v>
      </c>
      <c r="C2693" s="144" t="s">
        <v>10</v>
      </c>
      <c r="D2693" s="145">
        <v>19051</v>
      </c>
      <c r="E2693" s="146"/>
      <c r="F2693" s="145">
        <v>4098</v>
      </c>
      <c r="G2693" s="147">
        <v>41807</v>
      </c>
      <c r="H2693" s="147">
        <v>41801</v>
      </c>
      <c r="I2693" s="144" t="s">
        <v>13</v>
      </c>
      <c r="J2693" s="148">
        <v>384</v>
      </c>
      <c r="K2693" s="148">
        <v>13.44</v>
      </c>
      <c r="L2693" s="149">
        <v>397.44</v>
      </c>
      <c r="M2693" s="82" t="str">
        <f t="shared" si="245"/>
        <v>DS</v>
      </c>
      <c r="N2693" s="82" t="s">
        <v>971</v>
      </c>
      <c r="P2693" s="75" t="e">
        <f>VLOOKUP(F2693,[1]!REGTEaflewerdatum,4,0)</f>
        <v>#N/A</v>
      </c>
      <c r="Q2693" s="91" t="e">
        <f t="shared" si="241"/>
        <v>#N/A</v>
      </c>
      <c r="T2693" s="94">
        <f t="shared" si="242"/>
        <v>41837</v>
      </c>
      <c r="U2693" s="80">
        <f t="shared" si="243"/>
        <v>30</v>
      </c>
      <c r="W2693" s="95">
        <f t="shared" si="244"/>
        <v>41840</v>
      </c>
    </row>
    <row r="2694" spans="1:23" x14ac:dyDescent="0.5">
      <c r="A2694" s="142">
        <v>78513</v>
      </c>
      <c r="B2694" s="143">
        <v>41845</v>
      </c>
      <c r="C2694" s="144" t="s">
        <v>10</v>
      </c>
      <c r="D2694" s="145">
        <v>19048</v>
      </c>
      <c r="E2694" s="146"/>
      <c r="F2694" s="145">
        <v>4098</v>
      </c>
      <c r="G2694" s="147">
        <v>41807</v>
      </c>
      <c r="H2694" s="147">
        <v>41807</v>
      </c>
      <c r="I2694" s="144" t="s">
        <v>13</v>
      </c>
      <c r="J2694" s="148">
        <v>480</v>
      </c>
      <c r="K2694" s="148">
        <v>13.44</v>
      </c>
      <c r="L2694" s="149">
        <v>493.44</v>
      </c>
      <c r="M2694" s="82" t="str">
        <f t="shared" si="245"/>
        <v>DS</v>
      </c>
      <c r="N2694" s="82" t="s">
        <v>971</v>
      </c>
      <c r="P2694" s="75" t="e">
        <f>VLOOKUP(F2694,[1]!REGTEaflewerdatum,4,0)</f>
        <v>#N/A</v>
      </c>
      <c r="Q2694" s="91" t="e">
        <f t="shared" si="241"/>
        <v>#N/A</v>
      </c>
      <c r="T2694" s="94">
        <f t="shared" si="242"/>
        <v>41837</v>
      </c>
      <c r="U2694" s="80">
        <f t="shared" si="243"/>
        <v>30</v>
      </c>
      <c r="W2694" s="95">
        <f t="shared" si="244"/>
        <v>41875</v>
      </c>
    </row>
    <row r="2695" spans="1:23" hidden="1" x14ac:dyDescent="0.5">
      <c r="A2695" s="142">
        <v>853658</v>
      </c>
      <c r="B2695" s="143">
        <v>41810</v>
      </c>
      <c r="C2695" s="144" t="s">
        <v>10</v>
      </c>
      <c r="D2695" s="145">
        <v>19070</v>
      </c>
      <c r="E2695" s="146">
        <v>14005</v>
      </c>
      <c r="F2695" s="145">
        <v>3964</v>
      </c>
      <c r="G2695" s="147">
        <v>41807</v>
      </c>
      <c r="H2695" s="147">
        <v>41805</v>
      </c>
      <c r="I2695" s="144" t="s">
        <v>24</v>
      </c>
      <c r="J2695" s="148">
        <v>32935.22</v>
      </c>
      <c r="K2695" s="148">
        <v>4180.6099999999997</v>
      </c>
      <c r="L2695" s="149">
        <v>37115.83</v>
      </c>
      <c r="M2695" s="82" t="str">
        <f t="shared" si="245"/>
        <v>DC</v>
      </c>
      <c r="N2695" s="82" t="s">
        <v>971</v>
      </c>
      <c r="P2695" s="75">
        <f>VLOOKUP(F2695,[1]!REGTEaflewerdatum,4,0)</f>
        <v>0</v>
      </c>
      <c r="Q2695" s="91">
        <f t="shared" si="241"/>
        <v>41807</v>
      </c>
      <c r="T2695" s="94">
        <f t="shared" si="242"/>
        <v>41826</v>
      </c>
      <c r="U2695" s="80">
        <f t="shared" si="243"/>
        <v>19</v>
      </c>
      <c r="W2695" s="95">
        <f t="shared" si="244"/>
        <v>41829</v>
      </c>
    </row>
    <row r="2696" spans="1:23" hidden="1" x14ac:dyDescent="0.5">
      <c r="A2696" s="142">
        <v>853659</v>
      </c>
      <c r="B2696" s="143">
        <v>41810</v>
      </c>
      <c r="C2696" s="144" t="s">
        <v>10</v>
      </c>
      <c r="D2696" s="145">
        <v>19023</v>
      </c>
      <c r="E2696" s="146">
        <v>14008</v>
      </c>
      <c r="F2696" s="145">
        <v>3967</v>
      </c>
      <c r="G2696" s="147">
        <v>41807</v>
      </c>
      <c r="H2696" s="147">
        <v>41805</v>
      </c>
      <c r="I2696" s="144" t="s">
        <v>24</v>
      </c>
      <c r="J2696" s="148">
        <v>933.15</v>
      </c>
      <c r="K2696" s="148">
        <v>130.63999999999999</v>
      </c>
      <c r="L2696" s="149">
        <v>1063.79</v>
      </c>
      <c r="M2696" s="82" t="str">
        <f t="shared" si="245"/>
        <v>DC</v>
      </c>
      <c r="N2696" s="82" t="s">
        <v>971</v>
      </c>
      <c r="P2696" s="75">
        <f>VLOOKUP(F2696,[1]!REGTEaflewerdatum,4,0)</f>
        <v>0</v>
      </c>
      <c r="Q2696" s="91">
        <f t="shared" si="241"/>
        <v>41807</v>
      </c>
      <c r="T2696" s="94">
        <f t="shared" si="242"/>
        <v>41826</v>
      </c>
      <c r="U2696" s="80">
        <f t="shared" si="243"/>
        <v>19</v>
      </c>
      <c r="W2696" s="95">
        <f t="shared" si="244"/>
        <v>41829</v>
      </c>
    </row>
    <row r="2697" spans="1:23" hidden="1" x14ac:dyDescent="0.5">
      <c r="A2697" s="142">
        <v>853660</v>
      </c>
      <c r="B2697" s="143">
        <v>41810</v>
      </c>
      <c r="C2697" s="144" t="s">
        <v>10</v>
      </c>
      <c r="D2697" s="145">
        <v>19024</v>
      </c>
      <c r="E2697" s="146">
        <v>14253</v>
      </c>
      <c r="F2697" s="145">
        <v>4047</v>
      </c>
      <c r="G2697" s="147">
        <v>41807</v>
      </c>
      <c r="H2697" s="147">
        <v>41805</v>
      </c>
      <c r="I2697" s="144" t="s">
        <v>24</v>
      </c>
      <c r="J2697" s="148">
        <v>111689.69</v>
      </c>
      <c r="K2697" s="148">
        <v>10134.629999999999</v>
      </c>
      <c r="L2697" s="149">
        <v>121824.32000000001</v>
      </c>
      <c r="M2697" s="82" t="str">
        <f t="shared" si="245"/>
        <v>DC</v>
      </c>
      <c r="N2697" s="82" t="s">
        <v>971</v>
      </c>
      <c r="P2697" s="75" t="e">
        <f>VLOOKUP(F2697,[1]!REGTEaflewerdatum,4,0)</f>
        <v>#N/A</v>
      </c>
      <c r="Q2697" s="91" t="e">
        <f t="shared" si="241"/>
        <v>#N/A</v>
      </c>
      <c r="T2697" s="94">
        <f t="shared" si="242"/>
        <v>41826</v>
      </c>
      <c r="U2697" s="80">
        <f t="shared" si="243"/>
        <v>19</v>
      </c>
      <c r="W2697" s="95">
        <f t="shared" si="244"/>
        <v>41829</v>
      </c>
    </row>
    <row r="2698" spans="1:23" hidden="1" x14ac:dyDescent="0.5">
      <c r="A2698" s="142">
        <v>853661</v>
      </c>
      <c r="B2698" s="143">
        <v>41810</v>
      </c>
      <c r="C2698" s="144" t="s">
        <v>10</v>
      </c>
      <c r="D2698" s="145">
        <v>19025</v>
      </c>
      <c r="E2698" s="146">
        <v>14584</v>
      </c>
      <c r="F2698" s="145">
        <v>4164</v>
      </c>
      <c r="G2698" s="147">
        <v>41807</v>
      </c>
      <c r="H2698" s="147">
        <v>41805</v>
      </c>
      <c r="I2698" s="144" t="s">
        <v>24</v>
      </c>
      <c r="J2698" s="148">
        <v>7593.45</v>
      </c>
      <c r="K2698" s="148">
        <v>1063.07</v>
      </c>
      <c r="L2698" s="149">
        <v>8656.52</v>
      </c>
      <c r="M2698" s="82" t="str">
        <f t="shared" si="245"/>
        <v>DC</v>
      </c>
      <c r="N2698" s="82" t="s">
        <v>971</v>
      </c>
      <c r="P2698" s="75" t="e">
        <f>VLOOKUP(F2698,[1]!REGTEaflewerdatum,4,0)</f>
        <v>#N/A</v>
      </c>
      <c r="Q2698" s="91" t="e">
        <f t="shared" si="241"/>
        <v>#N/A</v>
      </c>
      <c r="T2698" s="94">
        <f t="shared" si="242"/>
        <v>41826</v>
      </c>
      <c r="U2698" s="80">
        <f t="shared" si="243"/>
        <v>19</v>
      </c>
      <c r="W2698" s="95">
        <f t="shared" si="244"/>
        <v>41829</v>
      </c>
    </row>
    <row r="2699" spans="1:23" hidden="1" x14ac:dyDescent="0.5">
      <c r="A2699" s="142">
        <v>853662</v>
      </c>
      <c r="B2699" s="143">
        <v>41810</v>
      </c>
      <c r="C2699" s="144" t="s">
        <v>10</v>
      </c>
      <c r="D2699" s="145">
        <v>19066</v>
      </c>
      <c r="E2699" s="146">
        <v>14588</v>
      </c>
      <c r="F2699" s="145">
        <v>4167</v>
      </c>
      <c r="G2699" s="147">
        <v>41807</v>
      </c>
      <c r="H2699" s="147">
        <v>41805</v>
      </c>
      <c r="I2699" s="144" t="s">
        <v>24</v>
      </c>
      <c r="J2699" s="148">
        <v>62430.96</v>
      </c>
      <c r="K2699" s="148">
        <v>7403.66</v>
      </c>
      <c r="L2699" s="149">
        <v>69834.62</v>
      </c>
      <c r="M2699" s="82" t="str">
        <f t="shared" si="245"/>
        <v>DC</v>
      </c>
      <c r="N2699" s="82" t="s">
        <v>971</v>
      </c>
      <c r="P2699" s="75" t="e">
        <f>VLOOKUP(F2699,[1]!REGTEaflewerdatum,4,0)</f>
        <v>#N/A</v>
      </c>
      <c r="Q2699" s="91" t="e">
        <f t="shared" si="241"/>
        <v>#N/A</v>
      </c>
      <c r="T2699" s="94">
        <f t="shared" si="242"/>
        <v>41826</v>
      </c>
      <c r="U2699" s="80">
        <f t="shared" si="243"/>
        <v>19</v>
      </c>
      <c r="W2699" s="95">
        <f t="shared" si="244"/>
        <v>41829</v>
      </c>
    </row>
    <row r="2700" spans="1:23" hidden="1" x14ac:dyDescent="0.5">
      <c r="A2700" s="142">
        <v>853663</v>
      </c>
      <c r="B2700" s="143">
        <v>41810</v>
      </c>
      <c r="C2700" s="144" t="s">
        <v>10</v>
      </c>
      <c r="D2700" s="145">
        <v>19067</v>
      </c>
      <c r="E2700" s="146">
        <v>14680</v>
      </c>
      <c r="F2700" s="145">
        <v>2946</v>
      </c>
      <c r="G2700" s="147">
        <v>41807</v>
      </c>
      <c r="H2700" s="147">
        <v>41805</v>
      </c>
      <c r="I2700" s="144" t="s">
        <v>24</v>
      </c>
      <c r="J2700" s="148">
        <v>310.3</v>
      </c>
      <c r="K2700" s="148">
        <v>43.44</v>
      </c>
      <c r="L2700" s="149">
        <v>353.74</v>
      </c>
      <c r="M2700" s="82" t="str">
        <f t="shared" si="245"/>
        <v>DC</v>
      </c>
      <c r="N2700" s="82" t="s">
        <v>971</v>
      </c>
      <c r="P2700" s="75">
        <f>VLOOKUP(F2700,[1]!REGTEaflewerdatum,4,0)</f>
        <v>41613</v>
      </c>
      <c r="Q2700" s="91">
        <f t="shared" si="241"/>
        <v>41807</v>
      </c>
      <c r="T2700" s="94">
        <f t="shared" si="242"/>
        <v>41826</v>
      </c>
      <c r="U2700" s="80">
        <f t="shared" si="243"/>
        <v>19</v>
      </c>
      <c r="W2700" s="95">
        <f t="shared" si="244"/>
        <v>41829</v>
      </c>
    </row>
    <row r="2701" spans="1:23" hidden="1" x14ac:dyDescent="0.5">
      <c r="A2701" s="142">
        <v>853664</v>
      </c>
      <c r="B2701" s="143">
        <v>41810</v>
      </c>
      <c r="C2701" s="144" t="s">
        <v>10</v>
      </c>
      <c r="D2701" s="145">
        <v>19068</v>
      </c>
      <c r="E2701" s="146">
        <v>14681</v>
      </c>
      <c r="F2701" s="145">
        <v>2946</v>
      </c>
      <c r="G2701" s="147">
        <v>41807</v>
      </c>
      <c r="H2701" s="147">
        <v>41805</v>
      </c>
      <c r="I2701" s="144" t="s">
        <v>24</v>
      </c>
      <c r="J2701" s="148">
        <v>852.65</v>
      </c>
      <c r="K2701" s="148">
        <v>119.37</v>
      </c>
      <c r="L2701" s="149">
        <v>972.02</v>
      </c>
      <c r="M2701" s="82" t="str">
        <f t="shared" si="245"/>
        <v>DC</v>
      </c>
      <c r="N2701" s="82" t="s">
        <v>971</v>
      </c>
      <c r="P2701" s="75">
        <f>VLOOKUP(F2701,[1]!REGTEaflewerdatum,4,0)</f>
        <v>41613</v>
      </c>
      <c r="Q2701" s="91">
        <f t="shared" si="241"/>
        <v>41807</v>
      </c>
      <c r="T2701" s="94">
        <f t="shared" si="242"/>
        <v>41826</v>
      </c>
      <c r="U2701" s="80">
        <f t="shared" si="243"/>
        <v>19</v>
      </c>
      <c r="W2701" s="95">
        <f t="shared" si="244"/>
        <v>41829</v>
      </c>
    </row>
    <row r="2702" spans="1:23" hidden="1" x14ac:dyDescent="0.5">
      <c r="A2702" s="142">
        <v>853665</v>
      </c>
      <c r="B2702" s="143">
        <v>41810</v>
      </c>
      <c r="C2702" s="144" t="s">
        <v>10</v>
      </c>
      <c r="D2702" s="145">
        <v>19069</v>
      </c>
      <c r="E2702" s="146">
        <v>14682</v>
      </c>
      <c r="F2702" s="145">
        <v>2946</v>
      </c>
      <c r="G2702" s="147">
        <v>41807</v>
      </c>
      <c r="H2702" s="147">
        <v>41805</v>
      </c>
      <c r="I2702" s="144" t="s">
        <v>24</v>
      </c>
      <c r="J2702" s="148">
        <v>818.58</v>
      </c>
      <c r="K2702" s="148">
        <v>114.6</v>
      </c>
      <c r="L2702" s="149">
        <v>933.18</v>
      </c>
      <c r="M2702" s="82" t="str">
        <f t="shared" si="245"/>
        <v>DC</v>
      </c>
      <c r="N2702" s="82" t="s">
        <v>971</v>
      </c>
      <c r="P2702" s="75">
        <f>VLOOKUP(F2702,[1]!REGTEaflewerdatum,4,0)</f>
        <v>41613</v>
      </c>
      <c r="Q2702" s="91">
        <f t="shared" si="241"/>
        <v>41807</v>
      </c>
      <c r="T2702" s="94">
        <f t="shared" si="242"/>
        <v>41826</v>
      </c>
      <c r="U2702" s="80">
        <f t="shared" si="243"/>
        <v>19</v>
      </c>
      <c r="W2702" s="95">
        <f t="shared" si="244"/>
        <v>41829</v>
      </c>
    </row>
    <row r="2703" spans="1:23" hidden="1" x14ac:dyDescent="0.5">
      <c r="A2703" s="142">
        <v>853666</v>
      </c>
      <c r="B2703" s="143">
        <v>41810</v>
      </c>
      <c r="C2703" s="144" t="s">
        <v>10</v>
      </c>
      <c r="D2703" s="145">
        <v>19071</v>
      </c>
      <c r="E2703" s="146">
        <v>14683</v>
      </c>
      <c r="F2703" s="145">
        <v>3964</v>
      </c>
      <c r="G2703" s="147">
        <v>41807</v>
      </c>
      <c r="H2703" s="147">
        <v>41805</v>
      </c>
      <c r="I2703" s="144" t="s">
        <v>24</v>
      </c>
      <c r="J2703" s="148">
        <v>14785.55</v>
      </c>
      <c r="K2703" s="148">
        <v>1604.03</v>
      </c>
      <c r="L2703" s="149">
        <v>16389.580000000002</v>
      </c>
      <c r="M2703" s="82" t="str">
        <f t="shared" si="245"/>
        <v>DC</v>
      </c>
      <c r="N2703" s="82" t="s">
        <v>971</v>
      </c>
      <c r="P2703" s="75">
        <f>VLOOKUP(F2703,[1]!REGTEaflewerdatum,4,0)</f>
        <v>0</v>
      </c>
      <c r="Q2703" s="91">
        <f t="shared" si="241"/>
        <v>41807</v>
      </c>
      <c r="T2703" s="94">
        <f t="shared" si="242"/>
        <v>41826</v>
      </c>
      <c r="U2703" s="80">
        <f t="shared" si="243"/>
        <v>19</v>
      </c>
      <c r="W2703" s="95">
        <f t="shared" si="244"/>
        <v>41829</v>
      </c>
    </row>
    <row r="2704" spans="1:23" hidden="1" x14ac:dyDescent="0.5">
      <c r="A2704" s="142">
        <v>853668</v>
      </c>
      <c r="B2704" s="143">
        <v>41810</v>
      </c>
      <c r="C2704" s="144" t="s">
        <v>10</v>
      </c>
      <c r="D2704" s="145">
        <v>19072</v>
      </c>
      <c r="E2704" s="146">
        <v>14582</v>
      </c>
      <c r="F2704" s="145">
        <v>4162</v>
      </c>
      <c r="G2704" s="147">
        <v>41807</v>
      </c>
      <c r="H2704" s="147">
        <v>41805</v>
      </c>
      <c r="I2704" s="144" t="s">
        <v>24</v>
      </c>
      <c r="J2704" s="148">
        <v>19937.87</v>
      </c>
      <c r="K2704" s="148">
        <v>2791.33</v>
      </c>
      <c r="L2704" s="149">
        <v>22729.200000000001</v>
      </c>
      <c r="M2704" s="82" t="str">
        <f t="shared" si="245"/>
        <v>DC</v>
      </c>
      <c r="N2704" s="82" t="s">
        <v>971</v>
      </c>
      <c r="P2704" s="75" t="e">
        <f>VLOOKUP(F2704,[1]!REGTEaflewerdatum,4,0)</f>
        <v>#N/A</v>
      </c>
      <c r="Q2704" s="91" t="e">
        <f t="shared" si="241"/>
        <v>#N/A</v>
      </c>
      <c r="T2704" s="94">
        <f t="shared" si="242"/>
        <v>41826</v>
      </c>
      <c r="U2704" s="80">
        <f t="shared" si="243"/>
        <v>19</v>
      </c>
      <c r="W2704" s="95">
        <f t="shared" si="244"/>
        <v>41829</v>
      </c>
    </row>
    <row r="2705" spans="1:23" hidden="1" x14ac:dyDescent="0.5">
      <c r="A2705" s="142">
        <v>853670</v>
      </c>
      <c r="B2705" s="143">
        <v>41810</v>
      </c>
      <c r="C2705" s="144" t="s">
        <v>10</v>
      </c>
      <c r="D2705" s="145">
        <v>19074</v>
      </c>
      <c r="E2705" s="146">
        <v>14684</v>
      </c>
      <c r="F2705" s="145">
        <v>4162</v>
      </c>
      <c r="G2705" s="147">
        <v>41807</v>
      </c>
      <c r="H2705" s="147">
        <v>41805</v>
      </c>
      <c r="I2705" s="144" t="s">
        <v>24</v>
      </c>
      <c r="J2705" s="148">
        <v>4540.09</v>
      </c>
      <c r="K2705" s="148">
        <v>635.62</v>
      </c>
      <c r="L2705" s="149">
        <v>5175.71</v>
      </c>
      <c r="M2705" s="82" t="str">
        <f t="shared" si="245"/>
        <v>DC</v>
      </c>
      <c r="N2705" s="82" t="s">
        <v>971</v>
      </c>
      <c r="P2705" s="75" t="e">
        <f>VLOOKUP(F2705,[1]!REGTEaflewerdatum,4,0)</f>
        <v>#N/A</v>
      </c>
      <c r="Q2705" s="91" t="e">
        <f t="shared" si="241"/>
        <v>#N/A</v>
      </c>
      <c r="T2705" s="94">
        <f t="shared" si="242"/>
        <v>41826</v>
      </c>
      <c r="U2705" s="80">
        <f t="shared" si="243"/>
        <v>19</v>
      </c>
      <c r="W2705" s="95">
        <f t="shared" si="244"/>
        <v>41829</v>
      </c>
    </row>
    <row r="2706" spans="1:23" hidden="1" x14ac:dyDescent="0.5">
      <c r="A2706" s="142">
        <v>853671</v>
      </c>
      <c r="B2706" s="143">
        <v>41810</v>
      </c>
      <c r="C2706" s="144" t="s">
        <v>10</v>
      </c>
      <c r="D2706" s="145">
        <v>19075</v>
      </c>
      <c r="E2706" s="146">
        <v>14685</v>
      </c>
      <c r="F2706" s="145">
        <v>4161</v>
      </c>
      <c r="G2706" s="147">
        <v>41807</v>
      </c>
      <c r="H2706" s="147">
        <v>41805</v>
      </c>
      <c r="I2706" s="144" t="s">
        <v>24</v>
      </c>
      <c r="J2706" s="148">
        <v>5213.9399999999996</v>
      </c>
      <c r="K2706" s="148">
        <v>0</v>
      </c>
      <c r="L2706" s="149">
        <v>5213.9399999999996</v>
      </c>
      <c r="M2706" s="82" t="str">
        <f t="shared" si="245"/>
        <v>DC</v>
      </c>
      <c r="N2706" s="82" t="s">
        <v>971</v>
      </c>
      <c r="P2706" s="75" t="e">
        <f>VLOOKUP(F2706,[1]!REGTEaflewerdatum,4,0)</f>
        <v>#N/A</v>
      </c>
      <c r="Q2706" s="91" t="e">
        <f t="shared" si="241"/>
        <v>#N/A</v>
      </c>
      <c r="T2706" s="94">
        <f t="shared" si="242"/>
        <v>41826</v>
      </c>
      <c r="U2706" s="80">
        <f t="shared" si="243"/>
        <v>19</v>
      </c>
      <c r="W2706" s="95">
        <f t="shared" si="244"/>
        <v>41829</v>
      </c>
    </row>
    <row r="2707" spans="1:23" hidden="1" x14ac:dyDescent="0.5">
      <c r="A2707" s="142">
        <v>853672</v>
      </c>
      <c r="B2707" s="143">
        <v>41810</v>
      </c>
      <c r="C2707" s="144" t="s">
        <v>10</v>
      </c>
      <c r="D2707" s="145">
        <v>19076</v>
      </c>
      <c r="E2707" s="146">
        <v>14686</v>
      </c>
      <c r="F2707" s="145">
        <v>3963</v>
      </c>
      <c r="G2707" s="147">
        <v>41807</v>
      </c>
      <c r="H2707" s="147">
        <v>41805</v>
      </c>
      <c r="I2707" s="144" t="s">
        <v>24</v>
      </c>
      <c r="J2707" s="148">
        <v>1599.21</v>
      </c>
      <c r="K2707" s="148">
        <v>223.88</v>
      </c>
      <c r="L2707" s="149">
        <v>1823.09</v>
      </c>
      <c r="M2707" s="82" t="str">
        <f t="shared" si="245"/>
        <v>DC</v>
      </c>
      <c r="N2707" s="82" t="s">
        <v>971</v>
      </c>
      <c r="P2707" s="75">
        <f>VLOOKUP(F2707,[1]!REGTEaflewerdatum,4,0)</f>
        <v>0</v>
      </c>
      <c r="Q2707" s="91">
        <f t="shared" si="241"/>
        <v>41807</v>
      </c>
      <c r="T2707" s="94">
        <f t="shared" si="242"/>
        <v>41826</v>
      </c>
      <c r="U2707" s="80">
        <f t="shared" si="243"/>
        <v>19</v>
      </c>
      <c r="W2707" s="95">
        <f t="shared" si="244"/>
        <v>41829</v>
      </c>
    </row>
    <row r="2708" spans="1:23" hidden="1" x14ac:dyDescent="0.5">
      <c r="A2708" s="142" t="s">
        <v>678</v>
      </c>
      <c r="B2708" s="143"/>
      <c r="C2708" s="144" t="s">
        <v>10</v>
      </c>
      <c r="D2708" s="145">
        <v>19053</v>
      </c>
      <c r="E2708" s="146">
        <v>14647</v>
      </c>
      <c r="F2708" s="145">
        <v>4187</v>
      </c>
      <c r="G2708" s="143">
        <v>41807</v>
      </c>
      <c r="H2708" s="143">
        <v>41807</v>
      </c>
      <c r="I2708" s="144" t="s">
        <v>32</v>
      </c>
      <c r="J2708" s="148">
        <v>1919.4</v>
      </c>
      <c r="K2708" s="148">
        <v>0</v>
      </c>
      <c r="L2708" s="149">
        <v>1919.4</v>
      </c>
      <c r="M2708" s="82" t="str">
        <f t="shared" si="245"/>
        <v>DI</v>
      </c>
      <c r="N2708" s="82" t="s">
        <v>971</v>
      </c>
      <c r="P2708" s="75" t="e">
        <f>VLOOKUP(F2708,[1]!REGTEaflewerdatum,4,0)</f>
        <v>#N/A</v>
      </c>
      <c r="Q2708" s="91" t="e">
        <f t="shared" si="241"/>
        <v>#N/A</v>
      </c>
      <c r="T2708" s="94">
        <f t="shared" si="242"/>
        <v>41814</v>
      </c>
      <c r="U2708" s="80">
        <f t="shared" si="243"/>
        <v>7</v>
      </c>
      <c r="W2708" s="95">
        <f t="shared" si="244"/>
        <v>7</v>
      </c>
    </row>
    <row r="2709" spans="1:23" hidden="1" x14ac:dyDescent="0.5">
      <c r="A2709" s="142" t="s">
        <v>679</v>
      </c>
      <c r="B2709" s="143"/>
      <c r="C2709" s="144" t="s">
        <v>10</v>
      </c>
      <c r="D2709" s="145">
        <v>19047</v>
      </c>
      <c r="E2709" s="146">
        <v>14649</v>
      </c>
      <c r="F2709" s="145">
        <v>4176</v>
      </c>
      <c r="G2709" s="147">
        <v>41807</v>
      </c>
      <c r="H2709" s="147">
        <v>41807</v>
      </c>
      <c r="I2709" s="144" t="s">
        <v>123</v>
      </c>
      <c r="J2709" s="148">
        <v>3300</v>
      </c>
      <c r="K2709" s="148">
        <v>0</v>
      </c>
      <c r="L2709" s="149">
        <v>3300</v>
      </c>
      <c r="M2709" s="82" t="str">
        <f t="shared" si="245"/>
        <v>DI</v>
      </c>
      <c r="N2709" s="82" t="s">
        <v>971</v>
      </c>
      <c r="P2709" s="75" t="e">
        <f>VLOOKUP(F2709,[1]!REGTEaflewerdatum,4,0)</f>
        <v>#N/A</v>
      </c>
      <c r="Q2709" s="91" t="e">
        <f t="shared" si="241"/>
        <v>#N/A</v>
      </c>
      <c r="T2709" s="94">
        <f t="shared" si="242"/>
        <v>41808</v>
      </c>
      <c r="U2709" s="80">
        <f t="shared" si="243"/>
        <v>1</v>
      </c>
      <c r="W2709" s="95">
        <f t="shared" si="244"/>
        <v>1</v>
      </c>
    </row>
    <row r="2710" spans="1:23" hidden="1" x14ac:dyDescent="0.5">
      <c r="A2710" s="142" t="s">
        <v>680</v>
      </c>
      <c r="B2710" s="143"/>
      <c r="C2710" s="144" t="s">
        <v>10</v>
      </c>
      <c r="D2710" s="145">
        <v>19060</v>
      </c>
      <c r="E2710" s="146">
        <v>14648</v>
      </c>
      <c r="F2710" s="145">
        <v>4177</v>
      </c>
      <c r="G2710" s="147">
        <v>41807</v>
      </c>
      <c r="H2710" s="147">
        <v>41807</v>
      </c>
      <c r="I2710" s="144" t="s">
        <v>442</v>
      </c>
      <c r="J2710" s="148">
        <v>7080</v>
      </c>
      <c r="K2710" s="148">
        <v>0</v>
      </c>
      <c r="L2710" s="149">
        <v>7080</v>
      </c>
      <c r="M2710" s="82" t="str">
        <f t="shared" si="245"/>
        <v>DI</v>
      </c>
      <c r="N2710" s="82" t="s">
        <v>971</v>
      </c>
      <c r="P2710" s="75" t="e">
        <f>VLOOKUP(F2710,[1]!REGTEaflewerdatum,4,0)</f>
        <v>#N/A</v>
      </c>
      <c r="Q2710" s="91" t="e">
        <f t="shared" si="241"/>
        <v>#N/A</v>
      </c>
      <c r="T2710" s="94">
        <f t="shared" si="242"/>
        <v>41808</v>
      </c>
      <c r="U2710" s="80">
        <f t="shared" si="243"/>
        <v>1</v>
      </c>
      <c r="W2710" s="95">
        <f t="shared" si="244"/>
        <v>1</v>
      </c>
    </row>
    <row r="2711" spans="1:23" x14ac:dyDescent="0.5">
      <c r="A2711" s="105">
        <v>65431</v>
      </c>
      <c r="B2711" s="143">
        <v>41810</v>
      </c>
      <c r="C2711" s="60" t="s">
        <v>10</v>
      </c>
      <c r="D2711" s="61">
        <v>19030</v>
      </c>
      <c r="E2711" s="139">
        <v>14593</v>
      </c>
      <c r="F2711" s="61">
        <v>4169</v>
      </c>
      <c r="G2711" s="151">
        <v>41807</v>
      </c>
      <c r="H2711" s="151">
        <v>41806</v>
      </c>
      <c r="I2711" s="60" t="s">
        <v>1113</v>
      </c>
      <c r="J2711" s="148">
        <v>4120.8100000000004</v>
      </c>
      <c r="K2711" s="148">
        <v>112.91</v>
      </c>
      <c r="L2711" s="149">
        <v>4233.72</v>
      </c>
      <c r="M2711" s="82" t="str">
        <f t="shared" si="245"/>
        <v>DS</v>
      </c>
      <c r="N2711" s="82" t="s">
        <v>971</v>
      </c>
      <c r="P2711" s="75" t="e">
        <f>VLOOKUP(F2711,[1]!REGTEaflewerdatum,4,0)</f>
        <v>#N/A</v>
      </c>
      <c r="Q2711" s="91" t="e">
        <f t="shared" si="241"/>
        <v>#N/A</v>
      </c>
      <c r="T2711" s="94">
        <f t="shared" si="242"/>
        <v>41837</v>
      </c>
      <c r="U2711" s="80">
        <f t="shared" si="243"/>
        <v>30</v>
      </c>
      <c r="W2711" s="95">
        <f t="shared" si="244"/>
        <v>41840</v>
      </c>
    </row>
    <row r="2712" spans="1:23" x14ac:dyDescent="0.5">
      <c r="A2712" s="105">
        <v>2627</v>
      </c>
      <c r="B2712" s="63"/>
      <c r="C2712" s="60" t="s">
        <v>15</v>
      </c>
      <c r="D2712" s="61">
        <v>19649</v>
      </c>
      <c r="E2712" s="61"/>
      <c r="F2712" s="61">
        <v>811180</v>
      </c>
      <c r="G2712" s="151">
        <v>41807</v>
      </c>
      <c r="H2712" s="151">
        <v>41804</v>
      </c>
      <c r="I2712" s="60" t="s">
        <v>1112</v>
      </c>
      <c r="J2712" s="62">
        <v>-300.70999999999998</v>
      </c>
      <c r="K2712" s="62">
        <v>-42.1</v>
      </c>
      <c r="L2712" s="64">
        <v>-342.81</v>
      </c>
      <c r="M2712" s="82" t="str">
        <f t="shared" si="245"/>
        <v>DS</v>
      </c>
      <c r="P2712" s="75" t="e">
        <f>VLOOKUP(F2712,[1]!REGTEaflewerdatum,4,0)</f>
        <v>#N/A</v>
      </c>
      <c r="Q2712" s="91" t="e">
        <f t="shared" si="241"/>
        <v>#N/A</v>
      </c>
      <c r="T2712" s="94">
        <f t="shared" si="242"/>
        <v>41837</v>
      </c>
      <c r="U2712" s="80">
        <f t="shared" si="243"/>
        <v>30</v>
      </c>
      <c r="W2712" s="95">
        <f t="shared" si="244"/>
        <v>30</v>
      </c>
    </row>
    <row r="2713" spans="1:23" x14ac:dyDescent="0.5">
      <c r="A2713" s="105">
        <v>2627</v>
      </c>
      <c r="B2713" s="63"/>
      <c r="C2713" s="60" t="s">
        <v>15</v>
      </c>
      <c r="D2713" s="61">
        <v>19670</v>
      </c>
      <c r="E2713" s="61"/>
      <c r="F2713" s="61">
        <v>811181</v>
      </c>
      <c r="G2713" s="151">
        <v>41807</v>
      </c>
      <c r="H2713" s="151">
        <v>41804</v>
      </c>
      <c r="I2713" s="60" t="s">
        <v>1112</v>
      </c>
      <c r="J2713" s="62">
        <v>-48.34</v>
      </c>
      <c r="K2713" s="62">
        <v>-6.77</v>
      </c>
      <c r="L2713" s="64">
        <v>-55.11</v>
      </c>
      <c r="M2713" s="82" t="str">
        <f t="shared" si="245"/>
        <v>DS</v>
      </c>
      <c r="P2713" s="75" t="e">
        <f>VLOOKUP(F2713,[1]!REGTEaflewerdatum,4,0)</f>
        <v>#N/A</v>
      </c>
      <c r="Q2713" s="91" t="e">
        <f t="shared" si="241"/>
        <v>#N/A</v>
      </c>
      <c r="T2713" s="94">
        <f t="shared" si="242"/>
        <v>41837</v>
      </c>
      <c r="U2713" s="80">
        <f t="shared" si="243"/>
        <v>30</v>
      </c>
      <c r="W2713" s="95">
        <f t="shared" si="244"/>
        <v>30</v>
      </c>
    </row>
    <row r="2714" spans="1:23" x14ac:dyDescent="0.5">
      <c r="A2714" s="105">
        <v>65431</v>
      </c>
      <c r="B2714" s="63"/>
      <c r="C2714" s="60" t="s">
        <v>15</v>
      </c>
      <c r="D2714" s="61">
        <v>19647</v>
      </c>
      <c r="E2714" s="61"/>
      <c r="F2714" s="61">
        <v>811178</v>
      </c>
      <c r="G2714" s="151">
        <v>41807</v>
      </c>
      <c r="H2714" s="151">
        <v>41806</v>
      </c>
      <c r="I2714" s="60" t="s">
        <v>22</v>
      </c>
      <c r="J2714" s="62">
        <v>-128.15</v>
      </c>
      <c r="K2714" s="62">
        <v>-12.78</v>
      </c>
      <c r="L2714" s="64">
        <v>-140.93</v>
      </c>
      <c r="M2714" s="82" t="str">
        <f t="shared" si="245"/>
        <v>DS</v>
      </c>
      <c r="P2714" s="75" t="e">
        <f>VLOOKUP(F2714,[1]!REGTEaflewerdatum,4,0)</f>
        <v>#N/A</v>
      </c>
      <c r="Q2714" s="91" t="e">
        <f t="shared" si="241"/>
        <v>#N/A</v>
      </c>
      <c r="T2714" s="94">
        <f t="shared" si="242"/>
        <v>41837</v>
      </c>
      <c r="U2714" s="80">
        <f t="shared" si="243"/>
        <v>30</v>
      </c>
      <c r="W2714" s="95">
        <f t="shared" si="244"/>
        <v>30</v>
      </c>
    </row>
    <row r="2715" spans="1:23" x14ac:dyDescent="0.5">
      <c r="A2715" s="105">
        <v>4557</v>
      </c>
      <c r="B2715" s="143">
        <v>41817</v>
      </c>
      <c r="C2715" s="60" t="s">
        <v>10</v>
      </c>
      <c r="D2715" s="61">
        <v>19130</v>
      </c>
      <c r="E2715" s="139">
        <v>14666</v>
      </c>
      <c r="F2715" s="61">
        <v>4099</v>
      </c>
      <c r="G2715" s="151">
        <v>41808</v>
      </c>
      <c r="H2715" s="151">
        <v>41808</v>
      </c>
      <c r="I2715" s="60" t="s">
        <v>1114</v>
      </c>
      <c r="J2715" s="148">
        <v>276.83999999999997</v>
      </c>
      <c r="K2715" s="148">
        <v>19.5</v>
      </c>
      <c r="L2715" s="149">
        <v>296.33999999999997</v>
      </c>
      <c r="M2715" s="82" t="str">
        <f t="shared" si="245"/>
        <v>DS</v>
      </c>
      <c r="N2715" s="82" t="s">
        <v>971</v>
      </c>
      <c r="P2715" s="75" t="e">
        <f>VLOOKUP(F2715,[1]!REGTEaflewerdatum,4,0)</f>
        <v>#N/A</v>
      </c>
      <c r="Q2715" s="91" t="e">
        <f t="shared" si="241"/>
        <v>#N/A</v>
      </c>
      <c r="T2715" s="94">
        <f t="shared" si="242"/>
        <v>41838</v>
      </c>
      <c r="U2715" s="80">
        <f t="shared" si="243"/>
        <v>30</v>
      </c>
      <c r="W2715" s="95">
        <f t="shared" si="244"/>
        <v>41847</v>
      </c>
    </row>
    <row r="2716" spans="1:23" x14ac:dyDescent="0.5">
      <c r="A2716" s="105">
        <v>555225</v>
      </c>
      <c r="B2716" s="143">
        <v>41810</v>
      </c>
      <c r="C2716" s="60" t="s">
        <v>10</v>
      </c>
      <c r="D2716" s="61">
        <v>19061</v>
      </c>
      <c r="E2716" s="139">
        <v>14671</v>
      </c>
      <c r="F2716" s="61">
        <v>4097</v>
      </c>
      <c r="G2716" s="151">
        <v>41808</v>
      </c>
      <c r="H2716" s="151">
        <v>41808</v>
      </c>
      <c r="I2716" s="60" t="s">
        <v>1109</v>
      </c>
      <c r="J2716" s="148">
        <v>283.66000000000003</v>
      </c>
      <c r="K2716" s="148">
        <v>20.010000000000002</v>
      </c>
      <c r="L2716" s="149">
        <v>303.67</v>
      </c>
      <c r="M2716" s="82" t="str">
        <f t="shared" si="245"/>
        <v>DS</v>
      </c>
      <c r="N2716" s="82" t="s">
        <v>971</v>
      </c>
      <c r="P2716" s="75" t="e">
        <f>VLOOKUP(F2716,[1]!REGTEaflewerdatum,4,0)</f>
        <v>#N/A</v>
      </c>
      <c r="Q2716" s="91" t="e">
        <f t="shared" si="241"/>
        <v>#N/A</v>
      </c>
      <c r="T2716" s="94">
        <f t="shared" si="242"/>
        <v>41838</v>
      </c>
      <c r="U2716" s="80">
        <f t="shared" si="243"/>
        <v>30</v>
      </c>
      <c r="W2716" s="95">
        <f t="shared" si="244"/>
        <v>41840</v>
      </c>
    </row>
    <row r="2717" spans="1:23" hidden="1" x14ac:dyDescent="0.5">
      <c r="A2717" s="105" t="s">
        <v>681</v>
      </c>
      <c r="B2717" s="63"/>
      <c r="C2717" s="60" t="s">
        <v>10</v>
      </c>
      <c r="D2717" s="61">
        <v>19140</v>
      </c>
      <c r="E2717" s="139">
        <v>14670</v>
      </c>
      <c r="F2717" s="61">
        <v>4178</v>
      </c>
      <c r="G2717" s="151">
        <v>41808</v>
      </c>
      <c r="H2717" s="151">
        <v>41807</v>
      </c>
      <c r="I2717" s="60" t="s">
        <v>1118</v>
      </c>
      <c r="J2717" s="148">
        <v>6351.4</v>
      </c>
      <c r="K2717" s="148">
        <v>0</v>
      </c>
      <c r="L2717" s="149">
        <v>6351.4</v>
      </c>
      <c r="M2717" s="82" t="str">
        <f t="shared" si="245"/>
        <v>DI</v>
      </c>
      <c r="N2717" s="82" t="s">
        <v>971</v>
      </c>
      <c r="P2717" s="75" t="e">
        <f>VLOOKUP(F2717,[1]!REGTEaflewerdatum,4,0)</f>
        <v>#N/A</v>
      </c>
      <c r="Q2717" s="91" t="e">
        <f t="shared" si="241"/>
        <v>#N/A</v>
      </c>
      <c r="R2717" s="92" t="s">
        <v>327</v>
      </c>
      <c r="S2717" s="93">
        <v>41834</v>
      </c>
      <c r="T2717" s="94">
        <f t="shared" si="242"/>
        <v>41838</v>
      </c>
      <c r="U2717" s="80">
        <f t="shared" si="243"/>
        <v>30</v>
      </c>
      <c r="W2717" s="95">
        <f t="shared" si="244"/>
        <v>30</v>
      </c>
    </row>
    <row r="2718" spans="1:23" hidden="1" x14ac:dyDescent="0.5">
      <c r="A2718" s="105" t="s">
        <v>682</v>
      </c>
      <c r="B2718" s="63"/>
      <c r="C2718" s="60" t="s">
        <v>10</v>
      </c>
      <c r="D2718" s="61">
        <v>19137</v>
      </c>
      <c r="E2718" s="139">
        <v>14668</v>
      </c>
      <c r="F2718" s="61">
        <v>4190</v>
      </c>
      <c r="G2718" s="151">
        <v>41808</v>
      </c>
      <c r="H2718" s="151">
        <v>41808</v>
      </c>
      <c r="I2718" s="60" t="s">
        <v>1367</v>
      </c>
      <c r="J2718" s="148">
        <v>2180</v>
      </c>
      <c r="K2718" s="148">
        <v>0</v>
      </c>
      <c r="L2718" s="149">
        <v>2180</v>
      </c>
      <c r="M2718" s="82" t="str">
        <f t="shared" si="245"/>
        <v>DI</v>
      </c>
      <c r="N2718" s="82" t="s">
        <v>971</v>
      </c>
      <c r="P2718" s="75" t="e">
        <f>VLOOKUP(F2718,[1]!REGTEaflewerdatum,4,0)</f>
        <v>#N/A</v>
      </c>
      <c r="Q2718" s="91" t="e">
        <f t="shared" ref="Q2718:Q2749" si="246">IF(P2718=G2718,"ok",G2718)</f>
        <v>#N/A</v>
      </c>
      <c r="R2718" s="92" t="s">
        <v>328</v>
      </c>
      <c r="S2718" s="93">
        <v>41845</v>
      </c>
      <c r="T2718" s="94">
        <f t="shared" ref="T2718:T2749" si="247">G2718+U2718</f>
        <v>41838</v>
      </c>
      <c r="U2718" s="80">
        <f t="shared" ref="U2718:U2752" si="248">VLOOKUP(I2718,verskaffersterme,2,0)</f>
        <v>30</v>
      </c>
      <c r="W2718" s="95">
        <f t="shared" ref="W2718:W2752" si="249">B2718+U2718</f>
        <v>30</v>
      </c>
    </row>
    <row r="2719" spans="1:23" hidden="1" x14ac:dyDescent="0.5">
      <c r="A2719" s="105" t="s">
        <v>683</v>
      </c>
      <c r="B2719" s="63"/>
      <c r="C2719" s="60" t="s">
        <v>10</v>
      </c>
      <c r="D2719" s="61">
        <v>19139</v>
      </c>
      <c r="E2719" s="139">
        <v>14669</v>
      </c>
      <c r="F2719" s="61">
        <v>4182</v>
      </c>
      <c r="G2719" s="151">
        <v>41808</v>
      </c>
      <c r="H2719" s="151">
        <v>41808</v>
      </c>
      <c r="I2719" s="60" t="s">
        <v>1123</v>
      </c>
      <c r="J2719" s="148">
        <v>2515</v>
      </c>
      <c r="K2719" s="148">
        <v>0</v>
      </c>
      <c r="L2719" s="149">
        <v>2515</v>
      </c>
      <c r="M2719" s="82" t="str">
        <f t="shared" si="245"/>
        <v>DI</v>
      </c>
      <c r="N2719" s="82" t="s">
        <v>971</v>
      </c>
      <c r="P2719" s="75" t="e">
        <f>VLOOKUP(F2719,[1]!REGTEaflewerdatum,4,0)</f>
        <v>#N/A</v>
      </c>
      <c r="Q2719" s="91" t="e">
        <f t="shared" si="246"/>
        <v>#N/A</v>
      </c>
      <c r="T2719" s="94">
        <f t="shared" si="247"/>
        <v>41809</v>
      </c>
      <c r="U2719" s="80">
        <f t="shared" si="248"/>
        <v>1</v>
      </c>
      <c r="W2719" s="95">
        <f t="shared" si="249"/>
        <v>1</v>
      </c>
    </row>
    <row r="2720" spans="1:23" x14ac:dyDescent="0.5">
      <c r="A2720" s="105">
        <v>2709094364</v>
      </c>
      <c r="B2720" s="63">
        <v>41810</v>
      </c>
      <c r="C2720" s="60" t="s">
        <v>10</v>
      </c>
      <c r="D2720" s="61">
        <v>19078</v>
      </c>
      <c r="E2720" s="139">
        <v>14689</v>
      </c>
      <c r="F2720" s="61">
        <v>4055</v>
      </c>
      <c r="G2720" s="151">
        <v>41809</v>
      </c>
      <c r="H2720" s="151">
        <v>41800</v>
      </c>
      <c r="I2720" s="60" t="s">
        <v>1318</v>
      </c>
      <c r="J2720" s="148">
        <v>12048.6</v>
      </c>
      <c r="K2720" s="148">
        <v>1686.8</v>
      </c>
      <c r="L2720" s="149">
        <v>13735.4</v>
      </c>
      <c r="M2720" s="82" t="str">
        <f t="shared" si="245"/>
        <v>DS</v>
      </c>
      <c r="N2720" s="82" t="s">
        <v>971</v>
      </c>
      <c r="P2720" s="75" t="e">
        <f>VLOOKUP(F2720,[1]!REGTEaflewerdatum,4,0)</f>
        <v>#N/A</v>
      </c>
      <c r="Q2720" s="91" t="e">
        <f t="shared" si="246"/>
        <v>#N/A</v>
      </c>
      <c r="T2720" s="94">
        <f t="shared" si="247"/>
        <v>41839</v>
      </c>
      <c r="U2720" s="80">
        <f t="shared" si="248"/>
        <v>30</v>
      </c>
      <c r="W2720" s="95">
        <f t="shared" si="249"/>
        <v>41840</v>
      </c>
    </row>
    <row r="2721" spans="1:23" x14ac:dyDescent="0.5">
      <c r="A2721" s="105">
        <v>513515</v>
      </c>
      <c r="B2721" s="63"/>
      <c r="C2721" s="60" t="s">
        <v>10</v>
      </c>
      <c r="D2721" s="61">
        <v>19144</v>
      </c>
      <c r="E2721" s="139">
        <v>14702</v>
      </c>
      <c r="F2721" s="61">
        <v>4195</v>
      </c>
      <c r="G2721" s="151">
        <v>41809</v>
      </c>
      <c r="H2721" s="151">
        <v>41808</v>
      </c>
      <c r="I2721" s="85" t="s">
        <v>22</v>
      </c>
      <c r="J2721" s="148">
        <v>10553</v>
      </c>
      <c r="K2721" s="148">
        <v>1477.42</v>
      </c>
      <c r="L2721" s="149">
        <v>12030.42</v>
      </c>
      <c r="M2721" s="82" t="str">
        <f t="shared" si="245"/>
        <v>DS</v>
      </c>
      <c r="N2721" s="82" t="s">
        <v>971</v>
      </c>
      <c r="P2721" s="75" t="e">
        <f>VLOOKUP(F2721,[1]!REGTEaflewerdatum,4,0)</f>
        <v>#N/A</v>
      </c>
      <c r="Q2721" s="91" t="e">
        <f t="shared" si="246"/>
        <v>#N/A</v>
      </c>
      <c r="T2721" s="94">
        <f t="shared" si="247"/>
        <v>41839</v>
      </c>
      <c r="U2721" s="80">
        <f t="shared" si="248"/>
        <v>30</v>
      </c>
      <c r="W2721" s="95">
        <f t="shared" si="249"/>
        <v>30</v>
      </c>
    </row>
    <row r="2722" spans="1:23" x14ac:dyDescent="0.5">
      <c r="A2722" s="105">
        <v>621900</v>
      </c>
      <c r="B2722" s="63">
        <v>41817</v>
      </c>
      <c r="C2722" s="60" t="s">
        <v>10</v>
      </c>
      <c r="D2722" s="61">
        <v>19081</v>
      </c>
      <c r="E2722" s="139">
        <v>14658</v>
      </c>
      <c r="F2722" s="61">
        <v>4189</v>
      </c>
      <c r="G2722" s="151">
        <v>41809</v>
      </c>
      <c r="H2722" s="151">
        <v>41808</v>
      </c>
      <c r="I2722" s="144" t="s">
        <v>26</v>
      </c>
      <c r="J2722" s="148">
        <v>3241.22</v>
      </c>
      <c r="K2722" s="148">
        <v>277.79000000000002</v>
      </c>
      <c r="L2722" s="149">
        <v>3519.01</v>
      </c>
      <c r="M2722" s="82" t="str">
        <f t="shared" si="245"/>
        <v>DS</v>
      </c>
      <c r="N2722" s="82" t="s">
        <v>971</v>
      </c>
      <c r="P2722" s="75" t="e">
        <f>VLOOKUP(F2722,[1]!REGTEaflewerdatum,4,0)</f>
        <v>#N/A</v>
      </c>
      <c r="Q2722" s="91" t="e">
        <f t="shared" si="246"/>
        <v>#N/A</v>
      </c>
      <c r="T2722" s="94">
        <f t="shared" si="247"/>
        <v>41839</v>
      </c>
      <c r="U2722" s="80">
        <f t="shared" si="248"/>
        <v>30</v>
      </c>
      <c r="W2722" s="95">
        <f t="shared" si="249"/>
        <v>41847</v>
      </c>
    </row>
    <row r="2723" spans="1:23" x14ac:dyDescent="0.5">
      <c r="A2723" s="105">
        <v>621900</v>
      </c>
      <c r="B2723" s="63"/>
      <c r="C2723" s="60" t="s">
        <v>15</v>
      </c>
      <c r="D2723" s="61">
        <v>19669</v>
      </c>
      <c r="E2723" s="61"/>
      <c r="F2723" s="61">
        <v>811179</v>
      </c>
      <c r="G2723" s="151">
        <v>41809</v>
      </c>
      <c r="H2723" s="151">
        <v>41808</v>
      </c>
      <c r="I2723" s="60" t="s">
        <v>22</v>
      </c>
      <c r="J2723" s="62">
        <v>-206.47</v>
      </c>
      <c r="K2723" s="62">
        <v>-12.67</v>
      </c>
      <c r="L2723" s="64">
        <v>-219.14</v>
      </c>
      <c r="M2723" s="82" t="str">
        <f t="shared" si="245"/>
        <v>DS</v>
      </c>
      <c r="P2723" s="75" t="e">
        <f>VLOOKUP(F2723,[1]!REGTEaflewerdatum,4,0)</f>
        <v>#N/A</v>
      </c>
      <c r="Q2723" s="91" t="e">
        <f t="shared" si="246"/>
        <v>#N/A</v>
      </c>
      <c r="T2723" s="94">
        <f t="shared" si="247"/>
        <v>41839</v>
      </c>
      <c r="U2723" s="80">
        <f t="shared" si="248"/>
        <v>30</v>
      </c>
      <c r="W2723" s="95">
        <f t="shared" si="249"/>
        <v>30</v>
      </c>
    </row>
    <row r="2724" spans="1:23" x14ac:dyDescent="0.5">
      <c r="A2724" s="105" t="s">
        <v>684</v>
      </c>
      <c r="B2724" s="63">
        <v>41817</v>
      </c>
      <c r="C2724" s="60" t="s">
        <v>10</v>
      </c>
      <c r="D2724" s="61">
        <v>19146</v>
      </c>
      <c r="E2724" s="139">
        <v>14701</v>
      </c>
      <c r="F2724" s="61">
        <v>4173</v>
      </c>
      <c r="G2724" s="151">
        <v>41810</v>
      </c>
      <c r="H2724" s="151">
        <v>41809</v>
      </c>
      <c r="I2724" s="60" t="s">
        <v>1161</v>
      </c>
      <c r="J2724" s="148">
        <v>13797.01</v>
      </c>
      <c r="K2724" s="148">
        <v>1716.17</v>
      </c>
      <c r="L2724" s="149">
        <v>15513.18</v>
      </c>
      <c r="M2724" s="82" t="str">
        <f t="shared" si="245"/>
        <v>DS</v>
      </c>
      <c r="N2724" s="82" t="s">
        <v>971</v>
      </c>
      <c r="P2724" s="75" t="e">
        <f>VLOOKUP(F2724,[1]!REGTEaflewerdatum,4,0)</f>
        <v>#N/A</v>
      </c>
      <c r="Q2724" s="91" t="e">
        <f t="shared" si="246"/>
        <v>#N/A</v>
      </c>
      <c r="T2724" s="94">
        <f t="shared" si="247"/>
        <v>41840</v>
      </c>
      <c r="U2724" s="80">
        <f t="shared" si="248"/>
        <v>30</v>
      </c>
      <c r="W2724" s="95">
        <f t="shared" si="249"/>
        <v>41847</v>
      </c>
    </row>
    <row r="2725" spans="1:23" x14ac:dyDescent="0.5">
      <c r="A2725" s="105" t="s">
        <v>685</v>
      </c>
      <c r="B2725" s="63">
        <v>41810</v>
      </c>
      <c r="C2725" s="60" t="s">
        <v>10</v>
      </c>
      <c r="D2725" s="61">
        <v>19079</v>
      </c>
      <c r="E2725" s="139">
        <v>14624</v>
      </c>
      <c r="F2725" s="61">
        <v>4179</v>
      </c>
      <c r="G2725" s="151">
        <v>41810</v>
      </c>
      <c r="H2725" s="151">
        <v>41807</v>
      </c>
      <c r="I2725" s="60" t="s">
        <v>1162</v>
      </c>
      <c r="J2725" s="148">
        <v>12377</v>
      </c>
      <c r="K2725" s="148">
        <v>1732.78</v>
      </c>
      <c r="L2725" s="149">
        <v>14109.78</v>
      </c>
      <c r="M2725" s="82" t="str">
        <f t="shared" si="245"/>
        <v>DS</v>
      </c>
      <c r="N2725" s="82" t="s">
        <v>971</v>
      </c>
      <c r="P2725" s="75" t="e">
        <f>VLOOKUP(F2725,[1]!REGTEaflewerdatum,4,0)</f>
        <v>#N/A</v>
      </c>
      <c r="Q2725" s="91" t="e">
        <f t="shared" si="246"/>
        <v>#N/A</v>
      </c>
      <c r="T2725" s="94">
        <f t="shared" si="247"/>
        <v>41840</v>
      </c>
      <c r="U2725" s="80">
        <f t="shared" si="248"/>
        <v>30</v>
      </c>
      <c r="W2725" s="95">
        <f t="shared" si="249"/>
        <v>41840</v>
      </c>
    </row>
    <row r="2726" spans="1:23" x14ac:dyDescent="0.5">
      <c r="A2726" s="105" t="s">
        <v>686</v>
      </c>
      <c r="B2726" s="63">
        <v>41824</v>
      </c>
      <c r="C2726" s="60" t="s">
        <v>10</v>
      </c>
      <c r="D2726" s="61">
        <v>19136</v>
      </c>
      <c r="E2726" s="139">
        <v>14673</v>
      </c>
      <c r="F2726" s="61">
        <v>4204</v>
      </c>
      <c r="G2726" s="151">
        <v>41810</v>
      </c>
      <c r="H2726" s="151">
        <v>41806</v>
      </c>
      <c r="I2726" s="85" t="s">
        <v>130</v>
      </c>
      <c r="J2726" s="148">
        <v>725.68</v>
      </c>
      <c r="K2726" s="148">
        <v>101.59</v>
      </c>
      <c r="L2726" s="149">
        <v>827.27</v>
      </c>
      <c r="M2726" s="82" t="str">
        <f t="shared" si="245"/>
        <v>DS</v>
      </c>
      <c r="N2726" s="82" t="s">
        <v>971</v>
      </c>
      <c r="P2726" s="75" t="e">
        <f>VLOOKUP(F2726,[1]!REGTEaflewerdatum,4,0)</f>
        <v>#N/A</v>
      </c>
      <c r="Q2726" s="91" t="e">
        <f t="shared" si="246"/>
        <v>#N/A</v>
      </c>
      <c r="T2726" s="94">
        <f t="shared" si="247"/>
        <v>41840</v>
      </c>
      <c r="U2726" s="80">
        <f t="shared" si="248"/>
        <v>30</v>
      </c>
      <c r="W2726" s="95">
        <f t="shared" si="249"/>
        <v>41854</v>
      </c>
    </row>
    <row r="2727" spans="1:23" x14ac:dyDescent="0.5">
      <c r="A2727" s="105">
        <v>154710</v>
      </c>
      <c r="B2727" s="63">
        <v>41873</v>
      </c>
      <c r="C2727" s="60" t="s">
        <v>10</v>
      </c>
      <c r="D2727" s="61">
        <v>19134</v>
      </c>
      <c r="E2727" s="139">
        <v>14694</v>
      </c>
      <c r="F2727" s="61">
        <v>4093</v>
      </c>
      <c r="G2727" s="151">
        <v>41810</v>
      </c>
      <c r="H2727" s="151">
        <v>41794</v>
      </c>
      <c r="I2727" s="60" t="s">
        <v>1104</v>
      </c>
      <c r="J2727" s="62">
        <v>8522.15</v>
      </c>
      <c r="K2727" s="62">
        <v>1193.1300000000001</v>
      </c>
      <c r="L2727" s="64">
        <v>9715.2800000000007</v>
      </c>
      <c r="M2727" s="82" t="str">
        <f t="shared" si="245"/>
        <v>DS</v>
      </c>
      <c r="N2727" s="82" t="s">
        <v>971</v>
      </c>
      <c r="P2727" s="75" t="e">
        <f>VLOOKUP(F2727,[1]!REGTEaflewerdatum,4,0)</f>
        <v>#N/A</v>
      </c>
      <c r="Q2727" s="91" t="e">
        <f t="shared" si="246"/>
        <v>#N/A</v>
      </c>
      <c r="T2727" s="94">
        <f t="shared" si="247"/>
        <v>41840</v>
      </c>
      <c r="U2727" s="80">
        <f t="shared" si="248"/>
        <v>30</v>
      </c>
      <c r="W2727" s="95">
        <f t="shared" si="249"/>
        <v>41903</v>
      </c>
    </row>
    <row r="2728" spans="1:23" x14ac:dyDescent="0.5">
      <c r="A2728" s="105">
        <v>224079</v>
      </c>
      <c r="B2728" s="63">
        <v>41817</v>
      </c>
      <c r="C2728" s="60" t="s">
        <v>10</v>
      </c>
      <c r="D2728" s="61">
        <v>19142</v>
      </c>
      <c r="E2728" s="139">
        <v>14704</v>
      </c>
      <c r="F2728" s="61">
        <v>4180</v>
      </c>
      <c r="G2728" s="151">
        <v>41810</v>
      </c>
      <c r="H2728" s="151">
        <v>41809</v>
      </c>
      <c r="I2728" s="60" t="s">
        <v>1297</v>
      </c>
      <c r="J2728" s="62">
        <v>34866.050000000003</v>
      </c>
      <c r="K2728" s="62">
        <v>4881.25</v>
      </c>
      <c r="L2728" s="64">
        <v>39747.300000000003</v>
      </c>
      <c r="M2728" s="82" t="str">
        <f t="shared" si="245"/>
        <v>DS</v>
      </c>
      <c r="N2728" s="82" t="s">
        <v>971</v>
      </c>
      <c r="P2728" s="75" t="e">
        <f>VLOOKUP(F2728,[1]!REGTEaflewerdatum,4,0)</f>
        <v>#N/A</v>
      </c>
      <c r="Q2728" s="91" t="e">
        <f t="shared" si="246"/>
        <v>#N/A</v>
      </c>
      <c r="T2728" s="94">
        <f t="shared" si="247"/>
        <v>41840</v>
      </c>
      <c r="U2728" s="80">
        <f t="shared" si="248"/>
        <v>30</v>
      </c>
      <c r="W2728" s="95">
        <f t="shared" si="249"/>
        <v>41847</v>
      </c>
    </row>
    <row r="2729" spans="1:23" x14ac:dyDescent="0.5">
      <c r="A2729" s="105">
        <v>586018</v>
      </c>
      <c r="B2729" s="143">
        <v>41810</v>
      </c>
      <c r="C2729" s="60" t="s">
        <v>10</v>
      </c>
      <c r="D2729" s="61">
        <v>19082</v>
      </c>
      <c r="E2729" s="139">
        <v>14714</v>
      </c>
      <c r="F2729" s="61">
        <v>4097</v>
      </c>
      <c r="G2729" s="151">
        <v>41810</v>
      </c>
      <c r="H2729" s="151">
        <v>41810</v>
      </c>
      <c r="I2729" s="60" t="s">
        <v>1109</v>
      </c>
      <c r="J2729" s="62">
        <v>283.66000000000003</v>
      </c>
      <c r="K2729" s="62">
        <v>20.010000000000002</v>
      </c>
      <c r="L2729" s="64">
        <v>303.67</v>
      </c>
      <c r="M2729" s="82" t="str">
        <f t="shared" si="245"/>
        <v>DS</v>
      </c>
      <c r="N2729" s="82" t="s">
        <v>971</v>
      </c>
      <c r="P2729" s="75" t="e">
        <f>VLOOKUP(F2729,[1]!REGTEaflewerdatum,4,0)</f>
        <v>#N/A</v>
      </c>
      <c r="Q2729" s="91" t="e">
        <f t="shared" si="246"/>
        <v>#N/A</v>
      </c>
      <c r="T2729" s="94">
        <f t="shared" si="247"/>
        <v>41840</v>
      </c>
      <c r="U2729" s="80">
        <f t="shared" si="248"/>
        <v>30</v>
      </c>
      <c r="W2729" s="95">
        <f t="shared" si="249"/>
        <v>41840</v>
      </c>
    </row>
    <row r="2730" spans="1:23" x14ac:dyDescent="0.5">
      <c r="A2730" s="105">
        <v>6065</v>
      </c>
      <c r="B2730" s="143">
        <v>41817</v>
      </c>
      <c r="C2730" s="60" t="s">
        <v>10</v>
      </c>
      <c r="D2730" s="61">
        <v>19131</v>
      </c>
      <c r="E2730" s="139">
        <v>14707</v>
      </c>
      <c r="F2730" s="61">
        <v>4099</v>
      </c>
      <c r="G2730" s="151">
        <v>41810</v>
      </c>
      <c r="H2730" s="151">
        <v>41809</v>
      </c>
      <c r="I2730" s="60" t="s">
        <v>1114</v>
      </c>
      <c r="J2730" s="62">
        <v>276.83999999999997</v>
      </c>
      <c r="K2730" s="62">
        <v>19.5</v>
      </c>
      <c r="L2730" s="64">
        <v>296.33999999999997</v>
      </c>
      <c r="M2730" s="82" t="str">
        <f t="shared" si="245"/>
        <v>DS</v>
      </c>
      <c r="N2730" s="82" t="s">
        <v>971</v>
      </c>
      <c r="P2730" s="75" t="e">
        <f>VLOOKUP(F2730,[1]!REGTEaflewerdatum,4,0)</f>
        <v>#N/A</v>
      </c>
      <c r="Q2730" s="91" t="e">
        <f t="shared" si="246"/>
        <v>#N/A</v>
      </c>
      <c r="T2730" s="94">
        <f t="shared" si="247"/>
        <v>41840</v>
      </c>
      <c r="U2730" s="80">
        <f t="shared" si="248"/>
        <v>30</v>
      </c>
      <c r="W2730" s="95">
        <f t="shared" si="249"/>
        <v>41847</v>
      </c>
    </row>
    <row r="2731" spans="1:23" x14ac:dyDescent="0.5">
      <c r="A2731" s="105">
        <v>60781</v>
      </c>
      <c r="B2731" s="63">
        <v>41817</v>
      </c>
      <c r="C2731" s="60" t="s">
        <v>10</v>
      </c>
      <c r="D2731" s="61">
        <v>19135</v>
      </c>
      <c r="E2731" s="139">
        <v>14661</v>
      </c>
      <c r="F2731" s="61">
        <v>4194</v>
      </c>
      <c r="G2731" s="151">
        <v>41810</v>
      </c>
      <c r="H2731" s="151">
        <v>41810</v>
      </c>
      <c r="I2731" s="60" t="s">
        <v>1167</v>
      </c>
      <c r="J2731" s="62">
        <v>11620.34</v>
      </c>
      <c r="K2731" s="62">
        <v>873.47</v>
      </c>
      <c r="L2731" s="64">
        <v>12493.81</v>
      </c>
      <c r="M2731" s="82" t="str">
        <f t="shared" si="245"/>
        <v>DS</v>
      </c>
      <c r="N2731" s="82" t="s">
        <v>971</v>
      </c>
      <c r="P2731" s="75" t="e">
        <f>VLOOKUP(F2731,[1]!REGTEaflewerdatum,4,0)</f>
        <v>#N/A</v>
      </c>
      <c r="Q2731" s="91" t="e">
        <f t="shared" si="246"/>
        <v>#N/A</v>
      </c>
      <c r="T2731" s="94">
        <f t="shared" si="247"/>
        <v>41840</v>
      </c>
      <c r="U2731" s="80">
        <f t="shared" si="248"/>
        <v>30</v>
      </c>
      <c r="W2731" s="95">
        <f t="shared" si="249"/>
        <v>41847</v>
      </c>
    </row>
    <row r="2732" spans="1:23" x14ac:dyDescent="0.5">
      <c r="A2732" s="105">
        <v>66577</v>
      </c>
      <c r="B2732" s="63">
        <v>41817</v>
      </c>
      <c r="C2732" s="60" t="s">
        <v>10</v>
      </c>
      <c r="D2732" s="61">
        <v>19143</v>
      </c>
      <c r="E2732" s="139">
        <v>14660</v>
      </c>
      <c r="F2732" s="61">
        <v>4192</v>
      </c>
      <c r="G2732" s="151">
        <v>41810</v>
      </c>
      <c r="H2732" s="151">
        <v>41809</v>
      </c>
      <c r="I2732" s="60" t="s">
        <v>1113</v>
      </c>
      <c r="J2732" s="62">
        <v>1019.68</v>
      </c>
      <c r="K2732" s="62">
        <v>142.75</v>
      </c>
      <c r="L2732" s="64">
        <v>1162.43</v>
      </c>
      <c r="M2732" s="82" t="str">
        <f t="shared" si="245"/>
        <v>DS</v>
      </c>
      <c r="N2732" s="82" t="s">
        <v>971</v>
      </c>
      <c r="P2732" s="75" t="e">
        <f>VLOOKUP(F2732,[1]!REGTEaflewerdatum,4,0)</f>
        <v>#N/A</v>
      </c>
      <c r="Q2732" s="91" t="e">
        <f t="shared" si="246"/>
        <v>#N/A</v>
      </c>
      <c r="T2732" s="94">
        <f t="shared" si="247"/>
        <v>41840</v>
      </c>
      <c r="U2732" s="80">
        <f t="shared" si="248"/>
        <v>30</v>
      </c>
      <c r="W2732" s="95">
        <f t="shared" si="249"/>
        <v>41847</v>
      </c>
    </row>
    <row r="2733" spans="1:23" x14ac:dyDescent="0.5">
      <c r="A2733" s="105">
        <v>66578</v>
      </c>
      <c r="B2733" s="63">
        <v>41817</v>
      </c>
      <c r="C2733" s="60" t="s">
        <v>10</v>
      </c>
      <c r="D2733" s="61">
        <v>19080</v>
      </c>
      <c r="E2733" s="139">
        <v>14659</v>
      </c>
      <c r="F2733" s="61">
        <v>4191</v>
      </c>
      <c r="G2733" s="151">
        <v>41810</v>
      </c>
      <c r="H2733" s="151">
        <v>41809</v>
      </c>
      <c r="I2733" s="60" t="s">
        <v>1113</v>
      </c>
      <c r="J2733" s="62">
        <v>3071.15</v>
      </c>
      <c r="K2733" s="62">
        <v>329.65</v>
      </c>
      <c r="L2733" s="64">
        <v>3400.8</v>
      </c>
      <c r="M2733" s="82" t="str">
        <f t="shared" si="245"/>
        <v>DS</v>
      </c>
      <c r="N2733" s="82" t="s">
        <v>971</v>
      </c>
      <c r="P2733" s="75" t="e">
        <f>VLOOKUP(F2733,[1]!REGTEaflewerdatum,4,0)</f>
        <v>#N/A</v>
      </c>
      <c r="Q2733" s="91" t="e">
        <f t="shared" si="246"/>
        <v>#N/A</v>
      </c>
      <c r="T2733" s="94">
        <f t="shared" si="247"/>
        <v>41840</v>
      </c>
      <c r="U2733" s="80">
        <f t="shared" si="248"/>
        <v>30</v>
      </c>
      <c r="W2733" s="95">
        <f t="shared" si="249"/>
        <v>41847</v>
      </c>
    </row>
    <row r="2734" spans="1:23" x14ac:dyDescent="0.5">
      <c r="A2734" s="105">
        <v>7571</v>
      </c>
      <c r="B2734" s="143">
        <v>41817</v>
      </c>
      <c r="C2734" s="60" t="s">
        <v>10</v>
      </c>
      <c r="D2734" s="61">
        <v>19132</v>
      </c>
      <c r="E2734" s="139">
        <v>14709</v>
      </c>
      <c r="F2734" s="61">
        <v>4099</v>
      </c>
      <c r="G2734" s="151">
        <v>41810</v>
      </c>
      <c r="H2734" s="151">
        <v>41810</v>
      </c>
      <c r="I2734" s="60" t="s">
        <v>1114</v>
      </c>
      <c r="J2734" s="62">
        <v>276.83999999999997</v>
      </c>
      <c r="K2734" s="62">
        <v>19.5</v>
      </c>
      <c r="L2734" s="64">
        <v>296.33999999999997</v>
      </c>
      <c r="M2734" s="82" t="str">
        <f t="shared" si="245"/>
        <v>DS</v>
      </c>
      <c r="N2734" s="82" t="s">
        <v>971</v>
      </c>
      <c r="P2734" s="75" t="e">
        <f>VLOOKUP(F2734,[1]!REGTEaflewerdatum,4,0)</f>
        <v>#N/A</v>
      </c>
      <c r="Q2734" s="91" t="e">
        <f t="shared" si="246"/>
        <v>#N/A</v>
      </c>
      <c r="T2734" s="94">
        <f t="shared" si="247"/>
        <v>41840</v>
      </c>
      <c r="U2734" s="80">
        <f t="shared" si="248"/>
        <v>30</v>
      </c>
      <c r="W2734" s="95">
        <f t="shared" si="249"/>
        <v>41847</v>
      </c>
    </row>
    <row r="2735" spans="1:23" x14ac:dyDescent="0.5">
      <c r="A2735" s="105">
        <v>78703</v>
      </c>
      <c r="B2735" s="143">
        <v>41845</v>
      </c>
      <c r="C2735" s="60" t="s">
        <v>10</v>
      </c>
      <c r="D2735" s="61">
        <v>19145</v>
      </c>
      <c r="E2735" s="139"/>
      <c r="F2735" s="61">
        <v>4098</v>
      </c>
      <c r="G2735" s="151">
        <v>41810</v>
      </c>
      <c r="H2735" s="151">
        <v>41809</v>
      </c>
      <c r="I2735" s="60" t="s">
        <v>1116</v>
      </c>
      <c r="J2735" s="62">
        <v>384</v>
      </c>
      <c r="K2735" s="62">
        <v>13.44</v>
      </c>
      <c r="L2735" s="64">
        <v>397.44</v>
      </c>
      <c r="M2735" s="82" t="str">
        <f t="shared" si="245"/>
        <v>DS</v>
      </c>
      <c r="N2735" s="82" t="s">
        <v>971</v>
      </c>
      <c r="P2735" s="75" t="e">
        <f>VLOOKUP(F2735,[1]!REGTEaflewerdatum,4,0)</f>
        <v>#N/A</v>
      </c>
      <c r="Q2735" s="91" t="e">
        <f t="shared" si="246"/>
        <v>#N/A</v>
      </c>
      <c r="T2735" s="94">
        <f t="shared" si="247"/>
        <v>41840</v>
      </c>
      <c r="U2735" s="80">
        <f t="shared" si="248"/>
        <v>30</v>
      </c>
      <c r="W2735" s="95">
        <f t="shared" si="249"/>
        <v>41875</v>
      </c>
    </row>
    <row r="2736" spans="1:23" hidden="1" x14ac:dyDescent="0.5">
      <c r="A2736" s="105">
        <v>858039</v>
      </c>
      <c r="B2736" s="143">
        <v>41810</v>
      </c>
      <c r="C2736" s="60" t="s">
        <v>10</v>
      </c>
      <c r="D2736" s="61">
        <v>19149</v>
      </c>
      <c r="E2736" s="139">
        <v>14734</v>
      </c>
      <c r="F2736" s="61">
        <v>3963</v>
      </c>
      <c r="G2736" s="151">
        <v>41810</v>
      </c>
      <c r="H2736" s="151">
        <v>41809</v>
      </c>
      <c r="I2736" s="60" t="s">
        <v>1075</v>
      </c>
      <c r="J2736" s="62">
        <v>2484.4699999999998</v>
      </c>
      <c r="K2736" s="62">
        <v>347.82</v>
      </c>
      <c r="L2736" s="64">
        <v>2832.29</v>
      </c>
      <c r="M2736" s="82" t="str">
        <f t="shared" si="245"/>
        <v>DC</v>
      </c>
      <c r="N2736" s="82" t="s">
        <v>971</v>
      </c>
      <c r="P2736" s="75">
        <f>VLOOKUP(F2736,[1]!REGTEaflewerdatum,4,0)</f>
        <v>0</v>
      </c>
      <c r="Q2736" s="91">
        <f t="shared" si="246"/>
        <v>41810</v>
      </c>
      <c r="T2736" s="94">
        <f t="shared" si="247"/>
        <v>41829</v>
      </c>
      <c r="U2736" s="80">
        <f t="shared" si="248"/>
        <v>19</v>
      </c>
      <c r="W2736" s="95">
        <f t="shared" si="249"/>
        <v>41829</v>
      </c>
    </row>
    <row r="2737" spans="1:29" hidden="1" x14ac:dyDescent="0.5">
      <c r="A2737" s="105">
        <v>858040</v>
      </c>
      <c r="B2737" s="143">
        <v>41810</v>
      </c>
      <c r="C2737" s="60" t="s">
        <v>10</v>
      </c>
      <c r="D2737" s="61">
        <v>19150</v>
      </c>
      <c r="E2737" s="139">
        <v>14735</v>
      </c>
      <c r="F2737" s="61">
        <v>3962</v>
      </c>
      <c r="G2737" s="151">
        <v>41810</v>
      </c>
      <c r="H2737" s="151">
        <v>41809</v>
      </c>
      <c r="I2737" s="60" t="s">
        <v>1075</v>
      </c>
      <c r="J2737" s="62">
        <v>2287.6</v>
      </c>
      <c r="K2737" s="62">
        <v>247.83</v>
      </c>
      <c r="L2737" s="64">
        <v>2535.4299999999998</v>
      </c>
      <c r="M2737" s="82" t="str">
        <f t="shared" si="245"/>
        <v>DC</v>
      </c>
      <c r="N2737" s="82" t="s">
        <v>971</v>
      </c>
      <c r="P2737" s="75">
        <f>VLOOKUP(F2737,[1]!REGTEaflewerdatum,4,0)</f>
        <v>0</v>
      </c>
      <c r="Q2737" s="91">
        <f t="shared" si="246"/>
        <v>41810</v>
      </c>
      <c r="T2737" s="94">
        <f t="shared" si="247"/>
        <v>41829</v>
      </c>
      <c r="U2737" s="80">
        <f t="shared" si="248"/>
        <v>19</v>
      </c>
      <c r="W2737" s="95">
        <f t="shared" si="249"/>
        <v>41829</v>
      </c>
    </row>
    <row r="2738" spans="1:29" hidden="1" x14ac:dyDescent="0.5">
      <c r="A2738" s="105">
        <v>858041</v>
      </c>
      <c r="B2738" s="143">
        <v>41810</v>
      </c>
      <c r="C2738" s="60" t="s">
        <v>10</v>
      </c>
      <c r="D2738" s="61">
        <v>19151</v>
      </c>
      <c r="E2738" s="139">
        <v>14736</v>
      </c>
      <c r="F2738" s="61">
        <v>4047</v>
      </c>
      <c r="G2738" s="151">
        <v>41810</v>
      </c>
      <c r="H2738" s="151">
        <v>41809</v>
      </c>
      <c r="I2738" s="60" t="s">
        <v>1075</v>
      </c>
      <c r="J2738" s="62">
        <v>8308.39</v>
      </c>
      <c r="K2738" s="62">
        <v>168.16</v>
      </c>
      <c r="L2738" s="64">
        <v>8476.5499999999993</v>
      </c>
      <c r="M2738" s="82" t="str">
        <f t="shared" si="245"/>
        <v>DC</v>
      </c>
      <c r="N2738" s="82" t="s">
        <v>971</v>
      </c>
      <c r="P2738" s="75" t="e">
        <f>VLOOKUP(F2738,[1]!REGTEaflewerdatum,4,0)</f>
        <v>#N/A</v>
      </c>
      <c r="Q2738" s="91" t="e">
        <f t="shared" si="246"/>
        <v>#N/A</v>
      </c>
      <c r="T2738" s="94">
        <f t="shared" si="247"/>
        <v>41829</v>
      </c>
      <c r="U2738" s="80">
        <f t="shared" si="248"/>
        <v>19</v>
      </c>
      <c r="W2738" s="95">
        <f t="shared" si="249"/>
        <v>41829</v>
      </c>
    </row>
    <row r="2739" spans="1:29" hidden="1" x14ac:dyDescent="0.5">
      <c r="A2739" s="105">
        <v>858042</v>
      </c>
      <c r="B2739" s="143">
        <v>41810</v>
      </c>
      <c r="C2739" s="60" t="s">
        <v>10</v>
      </c>
      <c r="D2739" s="61">
        <v>19152</v>
      </c>
      <c r="E2739" s="139">
        <v>14643</v>
      </c>
      <c r="F2739" s="61">
        <v>4186</v>
      </c>
      <c r="G2739" s="151">
        <v>41810</v>
      </c>
      <c r="H2739" s="151">
        <v>41809</v>
      </c>
      <c r="I2739" s="60" t="s">
        <v>1075</v>
      </c>
      <c r="J2739" s="62">
        <v>48274.22</v>
      </c>
      <c r="K2739" s="62">
        <v>6758.45</v>
      </c>
      <c r="L2739" s="64">
        <v>55032.67</v>
      </c>
      <c r="M2739" s="82" t="str">
        <f t="shared" si="245"/>
        <v>DC</v>
      </c>
      <c r="N2739" s="82" t="s">
        <v>971</v>
      </c>
      <c r="P2739" s="75" t="e">
        <f>VLOOKUP(F2739,[1]!REGTEaflewerdatum,4,0)</f>
        <v>#N/A</v>
      </c>
      <c r="Q2739" s="91" t="e">
        <f t="shared" si="246"/>
        <v>#N/A</v>
      </c>
      <c r="T2739" s="94">
        <f t="shared" si="247"/>
        <v>41829</v>
      </c>
      <c r="U2739" s="80">
        <f t="shared" si="248"/>
        <v>19</v>
      </c>
      <c r="W2739" s="95">
        <f t="shared" si="249"/>
        <v>41829</v>
      </c>
    </row>
    <row r="2740" spans="1:29" hidden="1" x14ac:dyDescent="0.5">
      <c r="A2740" s="105" t="s">
        <v>687</v>
      </c>
      <c r="B2740" s="63"/>
      <c r="C2740" s="60" t="s">
        <v>10</v>
      </c>
      <c r="D2740" s="61">
        <v>19141</v>
      </c>
      <c r="E2740" s="139">
        <v>14716</v>
      </c>
      <c r="F2740" s="61">
        <v>4203</v>
      </c>
      <c r="G2740" s="151">
        <v>41810</v>
      </c>
      <c r="H2740" s="151">
        <v>41810</v>
      </c>
      <c r="I2740" s="60" t="s">
        <v>1118</v>
      </c>
      <c r="J2740" s="62">
        <v>7147.8</v>
      </c>
      <c r="K2740" s="62">
        <v>0</v>
      </c>
      <c r="L2740" s="64">
        <v>7147.8</v>
      </c>
      <c r="M2740" s="82" t="str">
        <f t="shared" si="245"/>
        <v>DI</v>
      </c>
      <c r="N2740" s="82" t="s">
        <v>971</v>
      </c>
      <c r="P2740" s="75" t="e">
        <f>VLOOKUP(F2740,[1]!REGTEaflewerdatum,4,0)</f>
        <v>#N/A</v>
      </c>
      <c r="Q2740" s="91" t="e">
        <f t="shared" si="246"/>
        <v>#N/A</v>
      </c>
      <c r="T2740" s="94">
        <f t="shared" si="247"/>
        <v>41840</v>
      </c>
      <c r="U2740" s="80">
        <f t="shared" si="248"/>
        <v>30</v>
      </c>
      <c r="W2740" s="95">
        <f t="shared" si="249"/>
        <v>30</v>
      </c>
    </row>
    <row r="2741" spans="1:29" x14ac:dyDescent="0.5">
      <c r="A2741" s="105">
        <v>448923</v>
      </c>
      <c r="B2741" s="63">
        <v>41824</v>
      </c>
      <c r="C2741" s="60" t="s">
        <v>10</v>
      </c>
      <c r="D2741" s="61">
        <v>19173</v>
      </c>
      <c r="E2741" s="139">
        <v>14717</v>
      </c>
      <c r="F2741" s="61">
        <v>4099</v>
      </c>
      <c r="G2741" s="151">
        <v>41811</v>
      </c>
      <c r="H2741" s="151">
        <v>41811</v>
      </c>
      <c r="I2741" s="60" t="s">
        <v>1114</v>
      </c>
      <c r="J2741" s="62">
        <v>369.12</v>
      </c>
      <c r="K2741" s="62">
        <v>26.01</v>
      </c>
      <c r="L2741" s="64">
        <v>395.13</v>
      </c>
      <c r="M2741" s="82" t="str">
        <f t="shared" si="245"/>
        <v>DS</v>
      </c>
      <c r="N2741" s="82" t="s">
        <v>971</v>
      </c>
      <c r="P2741" s="75" t="e">
        <f>VLOOKUP(F2741,[1]!REGTEaflewerdatum,4,0)</f>
        <v>#N/A</v>
      </c>
      <c r="Q2741" s="91" t="e">
        <f t="shared" si="246"/>
        <v>#N/A</v>
      </c>
      <c r="T2741" s="94">
        <f t="shared" si="247"/>
        <v>41841</v>
      </c>
      <c r="U2741" s="80">
        <f t="shared" si="248"/>
        <v>30</v>
      </c>
      <c r="W2741" s="95">
        <f t="shared" si="249"/>
        <v>41854</v>
      </c>
    </row>
    <row r="2742" spans="1:29" x14ac:dyDescent="0.5">
      <c r="A2742" s="105">
        <v>6012325923</v>
      </c>
      <c r="B2742" s="63">
        <v>41817</v>
      </c>
      <c r="C2742" s="60" t="s">
        <v>10</v>
      </c>
      <c r="D2742" s="61">
        <v>19176</v>
      </c>
      <c r="E2742" s="139">
        <v>14638</v>
      </c>
      <c r="F2742" s="61">
        <v>4184</v>
      </c>
      <c r="G2742" s="151">
        <v>41811</v>
      </c>
      <c r="H2742" s="151">
        <v>41808</v>
      </c>
      <c r="I2742" s="60" t="s">
        <v>1194</v>
      </c>
      <c r="J2742" s="62">
        <v>4335.1499999999996</v>
      </c>
      <c r="K2742" s="62">
        <v>606.92999999999995</v>
      </c>
      <c r="L2742" s="64">
        <v>4942.08</v>
      </c>
      <c r="M2742" s="82" t="str">
        <f t="shared" si="245"/>
        <v>DS</v>
      </c>
      <c r="N2742" s="82" t="s">
        <v>971</v>
      </c>
      <c r="P2742" s="75" t="e">
        <f>VLOOKUP(F2742,[1]!REGTEaflewerdatum,4,0)</f>
        <v>#N/A</v>
      </c>
      <c r="Q2742" s="91" t="e">
        <f t="shared" si="246"/>
        <v>#N/A</v>
      </c>
      <c r="T2742" s="94">
        <f t="shared" si="247"/>
        <v>41841</v>
      </c>
      <c r="U2742" s="80">
        <f t="shared" si="248"/>
        <v>30</v>
      </c>
      <c r="W2742" s="95">
        <f t="shared" si="249"/>
        <v>41847</v>
      </c>
    </row>
    <row r="2743" spans="1:29" x14ac:dyDescent="0.5">
      <c r="A2743" s="105">
        <v>6012325924</v>
      </c>
      <c r="B2743" s="63">
        <v>41817</v>
      </c>
      <c r="C2743" s="60" t="s">
        <v>10</v>
      </c>
      <c r="D2743" s="61">
        <v>19174</v>
      </c>
      <c r="E2743" s="139">
        <v>14639</v>
      </c>
      <c r="F2743" s="61">
        <v>4185</v>
      </c>
      <c r="G2743" s="151">
        <v>41811</v>
      </c>
      <c r="H2743" s="151">
        <v>41808</v>
      </c>
      <c r="I2743" s="60" t="s">
        <v>1194</v>
      </c>
      <c r="J2743" s="62">
        <v>7984.96</v>
      </c>
      <c r="K2743" s="62">
        <v>1117.94</v>
      </c>
      <c r="L2743" s="64">
        <v>9102.9</v>
      </c>
      <c r="M2743" s="82" t="str">
        <f t="shared" si="245"/>
        <v>DS</v>
      </c>
      <c r="N2743" s="82" t="s">
        <v>971</v>
      </c>
      <c r="P2743" s="75" t="e">
        <f>VLOOKUP(F2743,[1]!REGTEaflewerdatum,4,0)</f>
        <v>#N/A</v>
      </c>
      <c r="Q2743" s="91" t="e">
        <f t="shared" si="246"/>
        <v>#N/A</v>
      </c>
      <c r="T2743" s="94">
        <f t="shared" si="247"/>
        <v>41841</v>
      </c>
      <c r="U2743" s="80">
        <f t="shared" si="248"/>
        <v>30</v>
      </c>
      <c r="W2743" s="95">
        <f t="shared" si="249"/>
        <v>41847</v>
      </c>
    </row>
    <row r="2744" spans="1:29" x14ac:dyDescent="0.5">
      <c r="A2744" s="105">
        <v>6012325924</v>
      </c>
      <c r="B2744" s="63"/>
      <c r="C2744" s="60" t="s">
        <v>15</v>
      </c>
      <c r="D2744" s="61">
        <v>19175</v>
      </c>
      <c r="E2744" s="139">
        <v>14761</v>
      </c>
      <c r="F2744" s="61">
        <v>4185</v>
      </c>
      <c r="G2744" s="151">
        <v>41811</v>
      </c>
      <c r="H2744" s="151">
        <v>41808</v>
      </c>
      <c r="I2744" s="60" t="s">
        <v>1194</v>
      </c>
      <c r="J2744" s="62">
        <v>-168.57</v>
      </c>
      <c r="K2744" s="62">
        <v>-23.6</v>
      </c>
      <c r="L2744" s="64">
        <v>-192.17</v>
      </c>
      <c r="M2744" s="82" t="str">
        <f t="shared" si="245"/>
        <v>DS</v>
      </c>
      <c r="P2744" s="75" t="e">
        <f>VLOOKUP(F2744,[1]!REGTEaflewerdatum,4,0)</f>
        <v>#N/A</v>
      </c>
      <c r="Q2744" s="91" t="e">
        <f t="shared" si="246"/>
        <v>#N/A</v>
      </c>
      <c r="T2744" s="94">
        <f t="shared" si="247"/>
        <v>41841</v>
      </c>
      <c r="U2744" s="80">
        <f t="shared" si="248"/>
        <v>30</v>
      </c>
      <c r="W2744" s="95">
        <f t="shared" si="249"/>
        <v>30</v>
      </c>
    </row>
    <row r="2745" spans="1:29" x14ac:dyDescent="0.5">
      <c r="A2745" s="105">
        <v>606113</v>
      </c>
      <c r="B2745" s="63">
        <v>41817</v>
      </c>
      <c r="C2745" s="60" t="s">
        <v>10</v>
      </c>
      <c r="D2745" s="61">
        <v>19083</v>
      </c>
      <c r="E2745" s="139">
        <v>14721</v>
      </c>
      <c r="F2745" s="61">
        <v>4097</v>
      </c>
      <c r="G2745" s="151">
        <v>41811</v>
      </c>
      <c r="H2745" s="151">
        <v>41811</v>
      </c>
      <c r="I2745" s="60" t="s">
        <v>1109</v>
      </c>
      <c r="J2745" s="62">
        <v>283.66000000000003</v>
      </c>
      <c r="K2745" s="62">
        <v>20.010000000000002</v>
      </c>
      <c r="L2745" s="64">
        <v>303.67</v>
      </c>
      <c r="M2745" s="82" t="str">
        <f t="shared" si="245"/>
        <v>DS</v>
      </c>
      <c r="N2745" s="82" t="s">
        <v>971</v>
      </c>
      <c r="P2745" s="75" t="e">
        <f>VLOOKUP(F2745,[1]!REGTEaflewerdatum,4,0)</f>
        <v>#N/A</v>
      </c>
      <c r="Q2745" s="91" t="e">
        <f t="shared" si="246"/>
        <v>#N/A</v>
      </c>
      <c r="T2745" s="94">
        <f t="shared" si="247"/>
        <v>41841</v>
      </c>
      <c r="U2745" s="80">
        <f t="shared" si="248"/>
        <v>30</v>
      </c>
      <c r="W2745" s="95">
        <f t="shared" si="249"/>
        <v>41847</v>
      </c>
    </row>
    <row r="2746" spans="1:29" x14ac:dyDescent="0.5">
      <c r="A2746" s="105">
        <v>68003</v>
      </c>
      <c r="B2746" s="63">
        <v>41817</v>
      </c>
      <c r="C2746" s="60" t="s">
        <v>10</v>
      </c>
      <c r="D2746" s="61">
        <v>19178</v>
      </c>
      <c r="E2746" s="139">
        <v>14711</v>
      </c>
      <c r="F2746" s="61">
        <v>4205</v>
      </c>
      <c r="G2746" s="151">
        <v>41811</v>
      </c>
      <c r="H2746" s="151">
        <v>41811</v>
      </c>
      <c r="I2746" s="60" t="s">
        <v>1113</v>
      </c>
      <c r="J2746" s="62">
        <v>3818.14</v>
      </c>
      <c r="K2746" s="62">
        <v>239.25</v>
      </c>
      <c r="L2746" s="64">
        <v>4057.39</v>
      </c>
      <c r="M2746" s="82" t="str">
        <f t="shared" si="245"/>
        <v>DS</v>
      </c>
      <c r="N2746" s="82" t="s">
        <v>971</v>
      </c>
      <c r="P2746" s="75" t="e">
        <f>VLOOKUP(F2746,[1]!REGTEaflewerdatum,4,0)</f>
        <v>#N/A</v>
      </c>
      <c r="Q2746" s="91" t="e">
        <f t="shared" si="246"/>
        <v>#N/A</v>
      </c>
      <c r="T2746" s="94">
        <f t="shared" si="247"/>
        <v>41841</v>
      </c>
      <c r="U2746" s="80">
        <f t="shared" si="248"/>
        <v>30</v>
      </c>
      <c r="W2746" s="95">
        <f t="shared" si="249"/>
        <v>41847</v>
      </c>
    </row>
    <row r="2747" spans="1:29" x14ac:dyDescent="0.5">
      <c r="A2747" s="105">
        <v>68003</v>
      </c>
      <c r="B2747" s="63"/>
      <c r="C2747" s="60" t="s">
        <v>15</v>
      </c>
      <c r="D2747" s="61">
        <v>19179</v>
      </c>
      <c r="E2747" s="139">
        <v>14762</v>
      </c>
      <c r="F2747" s="61">
        <v>4205</v>
      </c>
      <c r="G2747" s="151">
        <v>41811</v>
      </c>
      <c r="H2747" s="151">
        <v>41811</v>
      </c>
      <c r="I2747" s="60" t="s">
        <v>1113</v>
      </c>
      <c r="J2747" s="62">
        <v>-10.52</v>
      </c>
      <c r="K2747" s="62">
        <v>-1.47</v>
      </c>
      <c r="L2747" s="64">
        <v>-11.99</v>
      </c>
      <c r="M2747" s="82" t="str">
        <f t="shared" si="245"/>
        <v>DS</v>
      </c>
      <c r="P2747" s="75" t="e">
        <f>VLOOKUP(F2747,[1]!REGTEaflewerdatum,4,0)</f>
        <v>#N/A</v>
      </c>
      <c r="Q2747" s="91" t="e">
        <f t="shared" si="246"/>
        <v>#N/A</v>
      </c>
      <c r="T2747" s="94">
        <f t="shared" si="247"/>
        <v>41841</v>
      </c>
      <c r="U2747" s="80">
        <f t="shared" si="248"/>
        <v>30</v>
      </c>
      <c r="W2747" s="95">
        <f t="shared" si="249"/>
        <v>30</v>
      </c>
    </row>
    <row r="2748" spans="1:29" x14ac:dyDescent="0.5">
      <c r="A2748" s="105">
        <v>78900</v>
      </c>
      <c r="B2748" s="143">
        <v>41845</v>
      </c>
      <c r="C2748" s="60" t="s">
        <v>10</v>
      </c>
      <c r="D2748" s="61">
        <v>19177</v>
      </c>
      <c r="E2748" s="139"/>
      <c r="F2748" s="61">
        <v>4098</v>
      </c>
      <c r="G2748" s="151">
        <v>41811</v>
      </c>
      <c r="H2748" s="151">
        <v>41811</v>
      </c>
      <c r="I2748" s="60" t="s">
        <v>1116</v>
      </c>
      <c r="J2748" s="62">
        <v>480</v>
      </c>
      <c r="K2748" s="62">
        <v>13.44</v>
      </c>
      <c r="L2748" s="64">
        <v>493.44</v>
      </c>
      <c r="M2748" s="82" t="str">
        <f t="shared" si="245"/>
        <v>DS</v>
      </c>
      <c r="N2748" s="82" t="s">
        <v>971</v>
      </c>
      <c r="P2748" s="75" t="e">
        <f>VLOOKUP(F2748,[1]!REGTEaflewerdatum,4,0)</f>
        <v>#N/A</v>
      </c>
      <c r="Q2748" s="91" t="e">
        <f t="shared" si="246"/>
        <v>#N/A</v>
      </c>
      <c r="T2748" s="94">
        <f t="shared" si="247"/>
        <v>41841</v>
      </c>
      <c r="U2748" s="80">
        <f t="shared" si="248"/>
        <v>30</v>
      </c>
      <c r="W2748" s="95">
        <f t="shared" si="249"/>
        <v>41875</v>
      </c>
    </row>
    <row r="2749" spans="1:29" hidden="1" x14ac:dyDescent="0.5">
      <c r="A2749" s="105" t="s">
        <v>688</v>
      </c>
      <c r="B2749" s="63"/>
      <c r="C2749" s="60" t="s">
        <v>10</v>
      </c>
      <c r="D2749" s="61">
        <v>19180</v>
      </c>
      <c r="E2749" s="139">
        <v>14719</v>
      </c>
      <c r="F2749" s="61">
        <v>4209</v>
      </c>
      <c r="G2749" s="151">
        <v>41811</v>
      </c>
      <c r="H2749" s="151">
        <v>41810</v>
      </c>
      <c r="I2749" s="60" t="s">
        <v>1123</v>
      </c>
      <c r="J2749" s="62">
        <v>1200</v>
      </c>
      <c r="K2749" s="62">
        <v>0</v>
      </c>
      <c r="L2749" s="64">
        <v>1200</v>
      </c>
      <c r="M2749" s="82" t="str">
        <f t="shared" si="245"/>
        <v>DI</v>
      </c>
      <c r="N2749" s="82" t="s">
        <v>971</v>
      </c>
      <c r="P2749" s="75" t="e">
        <f>VLOOKUP(F2749,[1]!REGTEaflewerdatum,4,0)</f>
        <v>#N/A</v>
      </c>
      <c r="Q2749" s="91" t="e">
        <f t="shared" si="246"/>
        <v>#N/A</v>
      </c>
      <c r="T2749" s="94">
        <f t="shared" si="247"/>
        <v>41812</v>
      </c>
      <c r="U2749" s="80">
        <f t="shared" si="248"/>
        <v>1</v>
      </c>
      <c r="W2749" s="95">
        <f t="shared" si="249"/>
        <v>1</v>
      </c>
    </row>
    <row r="2750" spans="1:29" hidden="1" x14ac:dyDescent="0.5">
      <c r="A2750" s="105" t="s">
        <v>689</v>
      </c>
      <c r="B2750" s="63"/>
      <c r="C2750" s="60" t="s">
        <v>10</v>
      </c>
      <c r="D2750" s="61">
        <v>19181</v>
      </c>
      <c r="E2750" s="139">
        <v>14720</v>
      </c>
      <c r="F2750" s="61">
        <v>4208</v>
      </c>
      <c r="G2750" s="151">
        <v>41811</v>
      </c>
      <c r="H2750" s="151">
        <v>41810</v>
      </c>
      <c r="I2750" s="60" t="s">
        <v>1160</v>
      </c>
      <c r="J2750" s="62">
        <v>825</v>
      </c>
      <c r="K2750" s="62">
        <v>0</v>
      </c>
      <c r="L2750" s="64">
        <v>825</v>
      </c>
      <c r="M2750" s="82" t="str">
        <f t="shared" si="245"/>
        <v>DI</v>
      </c>
      <c r="N2750" s="82" t="s">
        <v>971</v>
      </c>
      <c r="P2750" s="75" t="e">
        <f>VLOOKUP(F2750,[1]!REGTEaflewerdatum,4,0)</f>
        <v>#N/A</v>
      </c>
      <c r="Q2750" s="91" t="e">
        <f t="shared" ref="Q2750:Q2781" si="250">IF(P2750=G2750,"ok",G2750)</f>
        <v>#N/A</v>
      </c>
      <c r="T2750" s="94">
        <f t="shared" ref="T2750:T2781" si="251">G2750+U2750</f>
        <v>41812</v>
      </c>
      <c r="U2750" s="80">
        <f t="shared" si="248"/>
        <v>1</v>
      </c>
      <c r="W2750" s="95">
        <f t="shared" si="249"/>
        <v>1</v>
      </c>
    </row>
    <row r="2751" spans="1:29" x14ac:dyDescent="0.5">
      <c r="A2751" s="105">
        <v>2325922</v>
      </c>
      <c r="B2751" s="63"/>
      <c r="C2751" s="60" t="s">
        <v>10</v>
      </c>
      <c r="D2751" s="61">
        <v>19632</v>
      </c>
      <c r="E2751" s="61"/>
      <c r="F2751" s="61">
        <v>4183</v>
      </c>
      <c r="G2751" s="151">
        <v>41811</v>
      </c>
      <c r="H2751" s="151">
        <v>41808</v>
      </c>
      <c r="I2751" s="60" t="s">
        <v>1194</v>
      </c>
      <c r="J2751" s="62">
        <v>7083.6</v>
      </c>
      <c r="K2751" s="62">
        <v>0</v>
      </c>
      <c r="L2751" s="64">
        <v>7083.6</v>
      </c>
      <c r="M2751" s="82" t="str">
        <f t="shared" si="245"/>
        <v>DS</v>
      </c>
      <c r="N2751" s="82" t="s">
        <v>971</v>
      </c>
      <c r="P2751" s="75" t="e">
        <f>VLOOKUP(F2751,[1]!REGTEaflewerdatum,4,0)</f>
        <v>#N/A</v>
      </c>
      <c r="Q2751" s="91" t="e">
        <f t="shared" si="250"/>
        <v>#N/A</v>
      </c>
      <c r="T2751" s="94">
        <f t="shared" si="251"/>
        <v>41841</v>
      </c>
      <c r="U2751" s="80">
        <f t="shared" si="248"/>
        <v>30</v>
      </c>
      <c r="W2751" s="95">
        <f t="shared" si="249"/>
        <v>30</v>
      </c>
    </row>
    <row r="2752" spans="1:29" x14ac:dyDescent="0.5">
      <c r="A2752" s="105">
        <v>2325922</v>
      </c>
      <c r="B2752" s="63"/>
      <c r="C2752" s="60" t="s">
        <v>15</v>
      </c>
      <c r="D2752" s="61">
        <v>19633</v>
      </c>
      <c r="E2752" s="61"/>
      <c r="F2752" s="61">
        <v>4183</v>
      </c>
      <c r="G2752" s="151">
        <v>41811</v>
      </c>
      <c r="H2752" s="151">
        <v>41808</v>
      </c>
      <c r="I2752" s="60" t="s">
        <v>1194</v>
      </c>
      <c r="J2752" s="62">
        <v>-2257.1999999999998</v>
      </c>
      <c r="K2752" s="62">
        <v>0</v>
      </c>
      <c r="L2752" s="64">
        <v>-2257.1999999999998</v>
      </c>
      <c r="M2752" s="82" t="str">
        <f t="shared" si="245"/>
        <v>DS</v>
      </c>
      <c r="P2752" s="75" t="e">
        <f>VLOOKUP(F2752,[1]!REGTEaflewerdatum,4,0)</f>
        <v>#N/A</v>
      </c>
      <c r="Q2752" s="91" t="e">
        <f t="shared" si="250"/>
        <v>#N/A</v>
      </c>
      <c r="T2752" s="94">
        <f t="shared" si="251"/>
        <v>41841</v>
      </c>
      <c r="U2752" s="80">
        <f t="shared" si="248"/>
        <v>30</v>
      </c>
      <c r="W2752" s="95">
        <f t="shared" si="249"/>
        <v>30</v>
      </c>
      <c r="X2752" s="79"/>
      <c r="Y2752" s="79"/>
      <c r="Z2752" s="79"/>
      <c r="AA2752" s="79"/>
      <c r="AB2752" s="79"/>
      <c r="AC2752" s="79"/>
    </row>
    <row r="2753" spans="1:29" x14ac:dyDescent="0.5">
      <c r="A2753" s="105">
        <v>2325922</v>
      </c>
      <c r="B2753" s="63"/>
      <c r="C2753" s="60" t="s">
        <v>15</v>
      </c>
      <c r="D2753" s="61">
        <v>19704</v>
      </c>
      <c r="E2753" s="61"/>
      <c r="F2753" s="61">
        <v>811183</v>
      </c>
      <c r="G2753" s="151">
        <v>41811</v>
      </c>
      <c r="H2753" s="151">
        <v>41808</v>
      </c>
      <c r="I2753" s="60" t="s">
        <v>22</v>
      </c>
      <c r="J2753" s="62">
        <v>-2288.5500000000002</v>
      </c>
      <c r="K2753" s="62">
        <v>0</v>
      </c>
      <c r="L2753" s="64">
        <v>-2288.5500000000002</v>
      </c>
      <c r="M2753" s="82" t="str">
        <f t="shared" si="245"/>
        <v>DS</v>
      </c>
      <c r="Q2753" s="91"/>
      <c r="V2753" s="79"/>
      <c r="W2753" s="156"/>
      <c r="X2753" s="79"/>
      <c r="Y2753" s="79"/>
      <c r="Z2753" s="79"/>
      <c r="AA2753" s="79"/>
      <c r="AB2753" s="79"/>
      <c r="AC2753" s="79"/>
    </row>
    <row r="2754" spans="1:29" hidden="1" x14ac:dyDescent="0.5">
      <c r="A2754" s="105">
        <v>6012325923</v>
      </c>
      <c r="B2754" s="63"/>
      <c r="C2754" s="60" t="s">
        <v>15</v>
      </c>
      <c r="D2754" s="61">
        <v>19706</v>
      </c>
      <c r="E2754" s="61"/>
      <c r="F2754" s="61">
        <v>811184</v>
      </c>
      <c r="G2754" s="63">
        <v>41811</v>
      </c>
      <c r="H2754" s="63">
        <v>41808</v>
      </c>
      <c r="I2754" s="60" t="s">
        <v>24</v>
      </c>
      <c r="J2754" s="62">
        <v>-308.02</v>
      </c>
      <c r="K2754" s="62">
        <v>-43.12</v>
      </c>
      <c r="L2754" s="64">
        <v>-351.14</v>
      </c>
      <c r="M2754" s="82" t="str">
        <f t="shared" ref="M2754:M2817" si="252">VLOOKUP(I2754,KODE,3,0)</f>
        <v>DC</v>
      </c>
      <c r="P2754" s="75" t="e">
        <f>VLOOKUP(F2754,[1]!REGTEaflewerdatum,4,0)</f>
        <v>#N/A</v>
      </c>
      <c r="Q2754" s="91" t="e">
        <f>IF(P2754=G2754,"ok",G2754)</f>
        <v>#N/A</v>
      </c>
      <c r="V2754" s="79"/>
      <c r="W2754" s="156"/>
    </row>
    <row r="2755" spans="1:29" hidden="1" x14ac:dyDescent="0.5">
      <c r="A2755" s="142">
        <v>859562</v>
      </c>
      <c r="B2755" s="143">
        <v>41817</v>
      </c>
      <c r="C2755" s="144" t="s">
        <v>10</v>
      </c>
      <c r="D2755" s="145">
        <v>19153</v>
      </c>
      <c r="E2755" s="146"/>
      <c r="F2755" s="145">
        <v>4048</v>
      </c>
      <c r="G2755" s="147">
        <v>41812</v>
      </c>
      <c r="H2755" s="147">
        <v>41812</v>
      </c>
      <c r="I2755" s="144" t="s">
        <v>24</v>
      </c>
      <c r="J2755" s="148">
        <v>95794.67</v>
      </c>
      <c r="K2755" s="148">
        <v>9255.7800000000007</v>
      </c>
      <c r="L2755" s="149">
        <v>105050.45</v>
      </c>
      <c r="M2755" s="82" t="str">
        <f t="shared" si="252"/>
        <v>DC</v>
      </c>
      <c r="N2755" s="82" t="s">
        <v>971</v>
      </c>
      <c r="P2755" s="75" t="e">
        <f>VLOOKUP(#REF!,[1]!REGTEaflewerdatum,4,0)</f>
        <v>#REF!</v>
      </c>
      <c r="Q2755" s="91" t="e">
        <f>IF(P2755=#REF!,"ok",#REF!)</f>
        <v>#REF!</v>
      </c>
      <c r="T2755" s="94" t="e">
        <f>#REF!+U2755</f>
        <v>#REF!</v>
      </c>
      <c r="U2755" s="80" t="e">
        <f>VLOOKUP(#REF!,verskaffersterme,2,0)</f>
        <v>#REF!</v>
      </c>
      <c r="W2755" s="95" t="e">
        <f>#REF!+U2755</f>
        <v>#REF!</v>
      </c>
    </row>
    <row r="2756" spans="1:29" hidden="1" x14ac:dyDescent="0.5">
      <c r="A2756" s="142">
        <v>859562</v>
      </c>
      <c r="B2756" s="143"/>
      <c r="C2756" s="144" t="s">
        <v>15</v>
      </c>
      <c r="D2756" s="145">
        <v>19207</v>
      </c>
      <c r="E2756" s="146"/>
      <c r="F2756" s="145">
        <v>4048</v>
      </c>
      <c r="G2756" s="147">
        <v>41812</v>
      </c>
      <c r="H2756" s="147">
        <v>41812</v>
      </c>
      <c r="I2756" s="144" t="s">
        <v>24</v>
      </c>
      <c r="J2756" s="148">
        <v>-85.38</v>
      </c>
      <c r="K2756" s="148">
        <v>-11.95</v>
      </c>
      <c r="L2756" s="149">
        <v>-97.33</v>
      </c>
      <c r="M2756" s="82" t="str">
        <f t="shared" si="252"/>
        <v>DC</v>
      </c>
      <c r="P2756" s="75" t="e">
        <f>VLOOKUP(#REF!,[1]!REGTEaflewerdatum,4,0)</f>
        <v>#REF!</v>
      </c>
      <c r="Q2756" s="91" t="e">
        <f>IF(P2756=#REF!,"ok",#REF!)</f>
        <v>#REF!</v>
      </c>
      <c r="T2756" s="94" t="e">
        <f>#REF!+U2756</f>
        <v>#REF!</v>
      </c>
      <c r="U2756" s="80" t="e">
        <f>VLOOKUP(#REF!,verskaffersterme,2,0)</f>
        <v>#REF!</v>
      </c>
      <c r="W2756" s="95" t="e">
        <f>#REF!+U2756</f>
        <v>#REF!</v>
      </c>
    </row>
    <row r="2757" spans="1:29" hidden="1" x14ac:dyDescent="0.5">
      <c r="A2757" s="142">
        <v>859563</v>
      </c>
      <c r="B2757" s="143">
        <v>41817</v>
      </c>
      <c r="C2757" s="144" t="s">
        <v>10</v>
      </c>
      <c r="D2757" s="145">
        <v>19154</v>
      </c>
      <c r="E2757" s="146"/>
      <c r="F2757" s="145">
        <v>4081</v>
      </c>
      <c r="G2757" s="147">
        <v>41812</v>
      </c>
      <c r="H2757" s="147">
        <v>41812</v>
      </c>
      <c r="I2757" s="144" t="s">
        <v>24</v>
      </c>
      <c r="J2757" s="148">
        <v>745.35</v>
      </c>
      <c r="K2757" s="148">
        <v>104.38</v>
      </c>
      <c r="L2757" s="149">
        <v>849.73</v>
      </c>
      <c r="M2757" s="82" t="str">
        <f t="shared" si="252"/>
        <v>DC</v>
      </c>
      <c r="N2757" s="82" t="s">
        <v>971</v>
      </c>
      <c r="P2757" s="75" t="e">
        <f>VLOOKUP(#REF!,[1]!REGTEaflewerdatum,4,0)</f>
        <v>#REF!</v>
      </c>
      <c r="Q2757" s="91" t="e">
        <f>IF(P2757=#REF!,"ok",#REF!)</f>
        <v>#REF!</v>
      </c>
      <c r="T2757" s="94" t="e">
        <f>#REF!+U2757</f>
        <v>#REF!</v>
      </c>
      <c r="U2757" s="80" t="e">
        <f>VLOOKUP(#REF!,verskaffersterme,2,0)</f>
        <v>#REF!</v>
      </c>
      <c r="W2757" s="95" t="e">
        <f>#REF!+U2757</f>
        <v>#REF!</v>
      </c>
    </row>
    <row r="2758" spans="1:29" hidden="1" x14ac:dyDescent="0.5">
      <c r="A2758" s="142">
        <v>859565</v>
      </c>
      <c r="B2758" s="143">
        <v>41817</v>
      </c>
      <c r="C2758" s="144" t="s">
        <v>10</v>
      </c>
      <c r="D2758" s="145">
        <v>19156</v>
      </c>
      <c r="E2758" s="146"/>
      <c r="F2758" s="145">
        <v>4200</v>
      </c>
      <c r="G2758" s="147">
        <v>41812</v>
      </c>
      <c r="H2758" s="147">
        <v>41812</v>
      </c>
      <c r="I2758" s="144" t="s">
        <v>24</v>
      </c>
      <c r="J2758" s="148">
        <v>94219.83</v>
      </c>
      <c r="K2758" s="148">
        <v>11753.82</v>
      </c>
      <c r="L2758" s="149">
        <v>105973.65</v>
      </c>
      <c r="M2758" s="82" t="str">
        <f t="shared" si="252"/>
        <v>DC</v>
      </c>
      <c r="N2758" s="82" t="s">
        <v>971</v>
      </c>
      <c r="P2758" s="75" t="e">
        <f>VLOOKUP(#REF!,[1]!REGTEaflewerdatum,4,0)</f>
        <v>#REF!</v>
      </c>
      <c r="Q2758" s="91" t="e">
        <f>IF(P2758=#REF!,"ok",#REF!)</f>
        <v>#REF!</v>
      </c>
      <c r="T2758" s="94" t="e">
        <f>#REF!+U2758</f>
        <v>#REF!</v>
      </c>
      <c r="U2758" s="80" t="e">
        <f>VLOOKUP(#REF!,verskaffersterme,2,0)</f>
        <v>#REF!</v>
      </c>
      <c r="W2758" s="95" t="e">
        <f>#REF!+U2758</f>
        <v>#REF!</v>
      </c>
    </row>
    <row r="2759" spans="1:29" hidden="1" x14ac:dyDescent="0.5">
      <c r="A2759" s="142">
        <v>859566</v>
      </c>
      <c r="B2759" s="143">
        <v>41817</v>
      </c>
      <c r="C2759" s="144" t="s">
        <v>10</v>
      </c>
      <c r="D2759" s="145">
        <v>19157</v>
      </c>
      <c r="E2759" s="146"/>
      <c r="F2759" s="145">
        <v>4201</v>
      </c>
      <c r="G2759" s="147">
        <v>41812</v>
      </c>
      <c r="H2759" s="147">
        <v>41812</v>
      </c>
      <c r="I2759" s="144" t="s">
        <v>24</v>
      </c>
      <c r="J2759" s="148">
        <v>9044.65</v>
      </c>
      <c r="K2759" s="148">
        <v>1266.26</v>
      </c>
      <c r="L2759" s="149">
        <v>10310.91</v>
      </c>
      <c r="M2759" s="82" t="str">
        <f t="shared" si="252"/>
        <v>DC</v>
      </c>
      <c r="N2759" s="82" t="s">
        <v>971</v>
      </c>
      <c r="P2759" s="75" t="e">
        <f>VLOOKUP(#REF!,[1]!REGTEaflewerdatum,4,0)</f>
        <v>#REF!</v>
      </c>
      <c r="Q2759" s="91" t="e">
        <f>IF(P2759=#REF!,"ok",#REF!)</f>
        <v>#REF!</v>
      </c>
      <c r="T2759" s="94" t="e">
        <f>#REF!+U2759</f>
        <v>#REF!</v>
      </c>
      <c r="U2759" s="80" t="e">
        <f>VLOOKUP(#REF!,verskaffersterme,2,0)</f>
        <v>#REF!</v>
      </c>
      <c r="W2759" s="95" t="e">
        <f>#REF!+U2759</f>
        <v>#REF!</v>
      </c>
    </row>
    <row r="2760" spans="1:29" hidden="1" x14ac:dyDescent="0.5">
      <c r="A2760" s="142">
        <v>859567</v>
      </c>
      <c r="B2760" s="143">
        <v>41817</v>
      </c>
      <c r="C2760" s="144" t="s">
        <v>10</v>
      </c>
      <c r="D2760" s="145">
        <v>19158</v>
      </c>
      <c r="E2760" s="146"/>
      <c r="F2760" s="145">
        <v>4047</v>
      </c>
      <c r="G2760" s="147">
        <v>41812</v>
      </c>
      <c r="H2760" s="147">
        <v>41812</v>
      </c>
      <c r="I2760" s="144" t="s">
        <v>24</v>
      </c>
      <c r="J2760" s="148">
        <v>2169.8200000000002</v>
      </c>
      <c r="K2760" s="148">
        <v>303.77</v>
      </c>
      <c r="L2760" s="149">
        <v>2473.59</v>
      </c>
      <c r="M2760" s="82" t="str">
        <f t="shared" si="252"/>
        <v>DC</v>
      </c>
      <c r="N2760" s="82" t="s">
        <v>971</v>
      </c>
      <c r="P2760" s="75" t="e">
        <f>VLOOKUP(#REF!,[1]!REGTEaflewerdatum,4,0)</f>
        <v>#REF!</v>
      </c>
      <c r="Q2760" s="91" t="e">
        <f>IF(P2760=#REF!,"ok",#REF!)</f>
        <v>#REF!</v>
      </c>
      <c r="T2760" s="94" t="e">
        <f>#REF!+U2760</f>
        <v>#REF!</v>
      </c>
      <c r="U2760" s="80" t="e">
        <f>VLOOKUP(#REF!,verskaffersterme,2,0)</f>
        <v>#REF!</v>
      </c>
      <c r="W2760" s="95" t="e">
        <f>#REF!+U2760</f>
        <v>#REF!</v>
      </c>
    </row>
    <row r="2761" spans="1:29" hidden="1" x14ac:dyDescent="0.5">
      <c r="A2761" s="142">
        <v>859567</v>
      </c>
      <c r="B2761" s="143"/>
      <c r="C2761" s="144" t="s">
        <v>15</v>
      </c>
      <c r="D2761" s="145">
        <v>19208</v>
      </c>
      <c r="E2761" s="146"/>
      <c r="F2761" s="145">
        <v>4047</v>
      </c>
      <c r="G2761" s="147">
        <v>41812</v>
      </c>
      <c r="H2761" s="147">
        <v>41812</v>
      </c>
      <c r="I2761" s="144" t="s">
        <v>24</v>
      </c>
      <c r="J2761" s="148">
        <v>-127.88</v>
      </c>
      <c r="K2761" s="148">
        <v>-17.899999999999999</v>
      </c>
      <c r="L2761" s="149">
        <v>-145.78</v>
      </c>
      <c r="M2761" s="82" t="str">
        <f t="shared" si="252"/>
        <v>DC</v>
      </c>
      <c r="P2761" s="75" t="e">
        <f>VLOOKUP(#REF!,[1]!REGTEaflewerdatum,4,0)</f>
        <v>#REF!</v>
      </c>
      <c r="Q2761" s="91" t="e">
        <f>IF(P2761=#REF!,"ok",#REF!)</f>
        <v>#REF!</v>
      </c>
      <c r="T2761" s="94" t="e">
        <f>#REF!+U2761</f>
        <v>#REF!</v>
      </c>
      <c r="U2761" s="80" t="e">
        <f>VLOOKUP(#REF!,verskaffersterme,2,0)</f>
        <v>#REF!</v>
      </c>
      <c r="W2761" s="95" t="e">
        <f>#REF!+U2761</f>
        <v>#REF!</v>
      </c>
    </row>
    <row r="2762" spans="1:29" hidden="1" x14ac:dyDescent="0.5">
      <c r="A2762" s="142">
        <v>859568</v>
      </c>
      <c r="B2762" s="143">
        <v>41817</v>
      </c>
      <c r="C2762" s="144" t="s">
        <v>10</v>
      </c>
      <c r="D2762" s="145">
        <v>19159</v>
      </c>
      <c r="E2762" s="146"/>
      <c r="F2762" s="145">
        <v>4048</v>
      </c>
      <c r="G2762" s="147">
        <v>41812</v>
      </c>
      <c r="H2762" s="147">
        <v>41812</v>
      </c>
      <c r="I2762" s="144" t="s">
        <v>24</v>
      </c>
      <c r="J2762" s="148">
        <v>5389.6</v>
      </c>
      <c r="K2762" s="148">
        <v>724.08</v>
      </c>
      <c r="L2762" s="149">
        <v>6113.68</v>
      </c>
      <c r="M2762" s="82" t="str">
        <f t="shared" si="252"/>
        <v>DC</v>
      </c>
      <c r="N2762" s="82" t="s">
        <v>971</v>
      </c>
      <c r="P2762" s="75" t="e">
        <f>VLOOKUP(#REF!,[1]!REGTEaflewerdatum,4,0)</f>
        <v>#REF!</v>
      </c>
      <c r="Q2762" s="91" t="e">
        <f>IF(P2762=#REF!,"ok",#REF!)</f>
        <v>#REF!</v>
      </c>
      <c r="T2762" s="94" t="e">
        <f>#REF!+U2762</f>
        <v>#REF!</v>
      </c>
      <c r="U2762" s="80" t="e">
        <f>VLOOKUP(#REF!,verskaffersterme,2,0)</f>
        <v>#REF!</v>
      </c>
      <c r="W2762" s="95" t="e">
        <f>#REF!+U2762</f>
        <v>#REF!</v>
      </c>
    </row>
    <row r="2763" spans="1:29" hidden="1" x14ac:dyDescent="0.5">
      <c r="A2763" s="142">
        <v>859569</v>
      </c>
      <c r="B2763" s="143">
        <v>41817</v>
      </c>
      <c r="C2763" s="144" t="s">
        <v>10</v>
      </c>
      <c r="D2763" s="145">
        <v>19160</v>
      </c>
      <c r="E2763" s="146"/>
      <c r="F2763" s="145">
        <v>4050</v>
      </c>
      <c r="G2763" s="147">
        <v>41812</v>
      </c>
      <c r="H2763" s="147">
        <v>41812</v>
      </c>
      <c r="I2763" s="144" t="s">
        <v>24</v>
      </c>
      <c r="J2763" s="148">
        <v>4847.8500000000004</v>
      </c>
      <c r="K2763" s="148">
        <v>642.17999999999995</v>
      </c>
      <c r="L2763" s="149">
        <v>5490.03</v>
      </c>
      <c r="M2763" s="82" t="str">
        <f t="shared" si="252"/>
        <v>DC</v>
      </c>
      <c r="N2763" s="82" t="s">
        <v>971</v>
      </c>
      <c r="P2763" s="75" t="e">
        <f>VLOOKUP(#REF!,[1]!REGTEaflewerdatum,4,0)</f>
        <v>#REF!</v>
      </c>
      <c r="Q2763" s="91" t="e">
        <f>IF(P2763=#REF!,"ok",#REF!)</f>
        <v>#REF!</v>
      </c>
      <c r="T2763" s="94" t="e">
        <f>#REF!+U2763</f>
        <v>#REF!</v>
      </c>
      <c r="U2763" s="80" t="e">
        <f>VLOOKUP(#REF!,verskaffersterme,2,0)</f>
        <v>#REF!</v>
      </c>
      <c r="W2763" s="95" t="e">
        <f>#REF!+U2763</f>
        <v>#REF!</v>
      </c>
    </row>
    <row r="2764" spans="1:29" hidden="1" x14ac:dyDescent="0.5">
      <c r="A2764" s="142">
        <v>859570</v>
      </c>
      <c r="B2764" s="143">
        <v>41817</v>
      </c>
      <c r="C2764" s="144" t="s">
        <v>10</v>
      </c>
      <c r="D2764" s="145">
        <v>19161</v>
      </c>
      <c r="E2764" s="146"/>
      <c r="F2764" s="145">
        <v>4197</v>
      </c>
      <c r="G2764" s="147">
        <v>41812</v>
      </c>
      <c r="H2764" s="147">
        <v>41812</v>
      </c>
      <c r="I2764" s="144" t="s">
        <v>24</v>
      </c>
      <c r="J2764" s="148">
        <v>86368.5</v>
      </c>
      <c r="K2764" s="148">
        <v>12091.59</v>
      </c>
      <c r="L2764" s="149">
        <v>98460.09</v>
      </c>
      <c r="M2764" s="82" t="str">
        <f t="shared" si="252"/>
        <v>DC</v>
      </c>
      <c r="N2764" s="82" t="s">
        <v>971</v>
      </c>
      <c r="P2764" s="75" t="e">
        <f>VLOOKUP(#REF!,[1]!REGTEaflewerdatum,4,0)</f>
        <v>#REF!</v>
      </c>
      <c r="Q2764" s="91" t="e">
        <f>IF(P2764=#REF!,"ok",#REF!)</f>
        <v>#REF!</v>
      </c>
      <c r="T2764" s="94" t="e">
        <f>#REF!+U2764</f>
        <v>#REF!</v>
      </c>
      <c r="U2764" s="80" t="e">
        <f>VLOOKUP(#REF!,verskaffersterme,2,0)</f>
        <v>#REF!</v>
      </c>
      <c r="W2764" s="95" t="e">
        <f>#REF!+U2764</f>
        <v>#REF!</v>
      </c>
    </row>
    <row r="2765" spans="1:29" hidden="1" x14ac:dyDescent="0.5">
      <c r="A2765" s="142">
        <v>859571</v>
      </c>
      <c r="B2765" s="143">
        <v>41817</v>
      </c>
      <c r="C2765" s="144" t="s">
        <v>10</v>
      </c>
      <c r="D2765" s="145">
        <v>19162</v>
      </c>
      <c r="E2765" s="146"/>
      <c r="F2765" s="145">
        <v>4198</v>
      </c>
      <c r="G2765" s="147">
        <v>41812</v>
      </c>
      <c r="H2765" s="147">
        <v>41812</v>
      </c>
      <c r="I2765" s="144" t="s">
        <v>24</v>
      </c>
      <c r="J2765" s="148">
        <v>3362.05</v>
      </c>
      <c r="K2765" s="148">
        <v>0</v>
      </c>
      <c r="L2765" s="149">
        <v>3362.05</v>
      </c>
      <c r="M2765" s="82" t="str">
        <f t="shared" si="252"/>
        <v>DC</v>
      </c>
      <c r="N2765" s="82" t="s">
        <v>971</v>
      </c>
      <c r="P2765" s="75" t="e">
        <f>VLOOKUP(#REF!,[1]!REGTEaflewerdatum,4,0)</f>
        <v>#REF!</v>
      </c>
      <c r="Q2765" s="91" t="e">
        <f>IF(P2765=#REF!,"ok",#REF!)</f>
        <v>#REF!</v>
      </c>
      <c r="T2765" s="94" t="e">
        <f>#REF!+U2765</f>
        <v>#REF!</v>
      </c>
      <c r="U2765" s="80" t="e">
        <f>VLOOKUP(#REF!,verskaffersterme,2,0)</f>
        <v>#REF!</v>
      </c>
      <c r="W2765" s="95" t="e">
        <f>#REF!+U2765</f>
        <v>#REF!</v>
      </c>
    </row>
    <row r="2766" spans="1:29" hidden="1" x14ac:dyDescent="0.5">
      <c r="A2766" s="142">
        <v>859572</v>
      </c>
      <c r="B2766" s="143">
        <v>41817</v>
      </c>
      <c r="C2766" s="144" t="s">
        <v>10</v>
      </c>
      <c r="D2766" s="145">
        <v>19163</v>
      </c>
      <c r="E2766" s="146"/>
      <c r="F2766" s="145">
        <v>4199</v>
      </c>
      <c r="G2766" s="147">
        <v>41812</v>
      </c>
      <c r="H2766" s="147">
        <v>41812</v>
      </c>
      <c r="I2766" s="144" t="s">
        <v>24</v>
      </c>
      <c r="J2766" s="148">
        <v>23818.55</v>
      </c>
      <c r="K2766" s="148">
        <v>2619.2199999999998</v>
      </c>
      <c r="L2766" s="149">
        <v>26437.77</v>
      </c>
      <c r="M2766" s="82" t="str">
        <f t="shared" si="252"/>
        <v>DC</v>
      </c>
      <c r="N2766" s="82" t="s">
        <v>971</v>
      </c>
      <c r="P2766" s="75" t="e">
        <f>VLOOKUP(#REF!,[1]!REGTEaflewerdatum,4,0)</f>
        <v>#REF!</v>
      </c>
      <c r="Q2766" s="91" t="e">
        <f>IF(P2766=#REF!,"ok",#REF!)</f>
        <v>#REF!</v>
      </c>
      <c r="T2766" s="94" t="e">
        <f>#REF!+U2766</f>
        <v>#REF!</v>
      </c>
      <c r="U2766" s="80" t="e">
        <f>VLOOKUP(#REF!,verskaffersterme,2,0)</f>
        <v>#REF!</v>
      </c>
      <c r="W2766" s="95" t="e">
        <f>#REF!+U2766</f>
        <v>#REF!</v>
      </c>
    </row>
    <row r="2767" spans="1:29" hidden="1" x14ac:dyDescent="0.5">
      <c r="A2767" s="142">
        <v>859572</v>
      </c>
      <c r="B2767" s="143"/>
      <c r="C2767" s="144" t="s">
        <v>15</v>
      </c>
      <c r="D2767" s="145">
        <v>19212</v>
      </c>
      <c r="E2767" s="146"/>
      <c r="F2767" s="145">
        <v>4199</v>
      </c>
      <c r="G2767" s="147">
        <v>41812</v>
      </c>
      <c r="H2767" s="147">
        <v>41812</v>
      </c>
      <c r="I2767" s="144" t="s">
        <v>24</v>
      </c>
      <c r="J2767" s="148">
        <v>-15.02</v>
      </c>
      <c r="K2767" s="148">
        <v>-2.1</v>
      </c>
      <c r="L2767" s="149">
        <v>-17.12</v>
      </c>
      <c r="M2767" s="82" t="str">
        <f t="shared" si="252"/>
        <v>DC</v>
      </c>
      <c r="P2767" s="75" t="e">
        <f>VLOOKUP(#REF!,[1]!REGTEaflewerdatum,4,0)</f>
        <v>#REF!</v>
      </c>
      <c r="Q2767" s="91" t="e">
        <f>IF(P2767=#REF!,"ok",#REF!)</f>
        <v>#REF!</v>
      </c>
      <c r="T2767" s="94" t="e">
        <f>#REF!+U2767</f>
        <v>#REF!</v>
      </c>
      <c r="U2767" s="80" t="e">
        <f>VLOOKUP(#REF!,verskaffersterme,2,0)</f>
        <v>#REF!</v>
      </c>
      <c r="W2767" s="95" t="e">
        <f>#REF!+U2767</f>
        <v>#REF!</v>
      </c>
    </row>
    <row r="2768" spans="1:29" hidden="1" x14ac:dyDescent="0.5">
      <c r="A2768" s="142">
        <v>859573</v>
      </c>
      <c r="B2768" s="143">
        <v>41817</v>
      </c>
      <c r="C2768" s="144" t="s">
        <v>10</v>
      </c>
      <c r="D2768" s="145">
        <v>19164</v>
      </c>
      <c r="E2768" s="146"/>
      <c r="F2768" s="145">
        <v>4198</v>
      </c>
      <c r="G2768" s="147">
        <v>41812</v>
      </c>
      <c r="H2768" s="147">
        <v>41812</v>
      </c>
      <c r="I2768" s="144" t="s">
        <v>24</v>
      </c>
      <c r="J2768" s="148">
        <v>2154.08</v>
      </c>
      <c r="K2768" s="148">
        <v>0</v>
      </c>
      <c r="L2768" s="149">
        <v>2154.08</v>
      </c>
      <c r="M2768" s="82" t="str">
        <f t="shared" si="252"/>
        <v>DC</v>
      </c>
      <c r="N2768" s="82" t="s">
        <v>971</v>
      </c>
      <c r="P2768" s="75" t="e">
        <f>VLOOKUP(#REF!,[1]!REGTEaflewerdatum,4,0)</f>
        <v>#REF!</v>
      </c>
      <c r="Q2768" s="91" t="e">
        <f>IF(P2768=#REF!,"ok",#REF!)</f>
        <v>#REF!</v>
      </c>
      <c r="T2768" s="94" t="e">
        <f>#REF!+U2768</f>
        <v>#REF!</v>
      </c>
      <c r="U2768" s="80" t="e">
        <f>VLOOKUP(#REF!,verskaffersterme,2,0)</f>
        <v>#REF!</v>
      </c>
      <c r="W2768" s="95" t="e">
        <f>#REF!+U2768</f>
        <v>#REF!</v>
      </c>
    </row>
    <row r="2769" spans="1:29" hidden="1" x14ac:dyDescent="0.5">
      <c r="A2769" s="142">
        <v>859574</v>
      </c>
      <c r="B2769" s="143">
        <v>41817</v>
      </c>
      <c r="C2769" s="144" t="s">
        <v>10</v>
      </c>
      <c r="D2769" s="145">
        <v>19165</v>
      </c>
      <c r="E2769" s="146"/>
      <c r="F2769" s="145">
        <v>4199</v>
      </c>
      <c r="G2769" s="147">
        <v>41812</v>
      </c>
      <c r="H2769" s="147">
        <v>41812</v>
      </c>
      <c r="I2769" s="144" t="s">
        <v>24</v>
      </c>
      <c r="J2769" s="148">
        <v>10948.69</v>
      </c>
      <c r="K2769" s="148">
        <v>886.3</v>
      </c>
      <c r="L2769" s="149">
        <v>11834.99</v>
      </c>
      <c r="M2769" s="82" t="str">
        <f t="shared" si="252"/>
        <v>DC</v>
      </c>
      <c r="N2769" s="82" t="s">
        <v>971</v>
      </c>
      <c r="P2769" s="75" t="e">
        <f>VLOOKUP(#REF!,[1]!REGTEaflewerdatum,4,0)</f>
        <v>#REF!</v>
      </c>
      <c r="Q2769" s="91" t="e">
        <f>IF(P2769=#REF!,"ok",#REF!)</f>
        <v>#REF!</v>
      </c>
      <c r="T2769" s="94" t="e">
        <f>#REF!+U2769</f>
        <v>#REF!</v>
      </c>
      <c r="U2769" s="80" t="e">
        <f>VLOOKUP(#REF!,verskaffersterme,2,0)</f>
        <v>#REF!</v>
      </c>
      <c r="W2769" s="95" t="e">
        <f>#REF!+U2769</f>
        <v>#REF!</v>
      </c>
    </row>
    <row r="2770" spans="1:29" hidden="1" x14ac:dyDescent="0.5">
      <c r="A2770" s="142">
        <v>859575</v>
      </c>
      <c r="B2770" s="143">
        <v>41817</v>
      </c>
      <c r="C2770" s="144" t="s">
        <v>10</v>
      </c>
      <c r="D2770" s="145">
        <v>19166</v>
      </c>
      <c r="E2770" s="146"/>
      <c r="F2770" s="145">
        <v>4047</v>
      </c>
      <c r="G2770" s="147">
        <v>41812</v>
      </c>
      <c r="H2770" s="147">
        <v>41812</v>
      </c>
      <c r="I2770" s="144" t="s">
        <v>24</v>
      </c>
      <c r="J2770" s="148">
        <v>1435.4</v>
      </c>
      <c r="K2770" s="148">
        <v>0</v>
      </c>
      <c r="L2770" s="149">
        <v>1435.4</v>
      </c>
      <c r="M2770" s="82" t="str">
        <f t="shared" si="252"/>
        <v>DC</v>
      </c>
      <c r="N2770" s="82" t="s">
        <v>971</v>
      </c>
      <c r="P2770" s="75" t="e">
        <f>VLOOKUP(#REF!,[1]!REGTEaflewerdatum,4,0)</f>
        <v>#REF!</v>
      </c>
      <c r="Q2770" s="91" t="e">
        <f>IF(P2770=#REF!,"ok",#REF!)</f>
        <v>#REF!</v>
      </c>
      <c r="T2770" s="94" t="e">
        <f>#REF!+U2770</f>
        <v>#REF!</v>
      </c>
      <c r="U2770" s="80" t="e">
        <f>VLOOKUP(#REF!,verskaffersterme,2,0)</f>
        <v>#REF!</v>
      </c>
      <c r="W2770" s="95" t="e">
        <f>#REF!+U2770</f>
        <v>#REF!</v>
      </c>
    </row>
    <row r="2771" spans="1:29" hidden="1" x14ac:dyDescent="0.5">
      <c r="A2771" s="142">
        <v>859576</v>
      </c>
      <c r="B2771" s="143">
        <v>41817</v>
      </c>
      <c r="C2771" s="144" t="s">
        <v>10</v>
      </c>
      <c r="D2771" s="145">
        <v>19167</v>
      </c>
      <c r="E2771" s="146"/>
      <c r="F2771" s="145">
        <v>2713</v>
      </c>
      <c r="G2771" s="147">
        <v>41812</v>
      </c>
      <c r="H2771" s="147">
        <v>41813</v>
      </c>
      <c r="I2771" s="144" t="s">
        <v>24</v>
      </c>
      <c r="J2771" s="148">
        <v>3337</v>
      </c>
      <c r="K2771" s="148">
        <v>467.18</v>
      </c>
      <c r="L2771" s="149">
        <v>3804.18</v>
      </c>
      <c r="M2771" s="82" t="str">
        <f t="shared" si="252"/>
        <v>DC</v>
      </c>
      <c r="N2771" s="82" t="s">
        <v>971</v>
      </c>
      <c r="P2771" s="75" t="e">
        <f>VLOOKUP(#REF!,[1]!REGTEaflewerdatum,4,0)</f>
        <v>#REF!</v>
      </c>
      <c r="Q2771" s="91" t="e">
        <f>IF(P2771=#REF!,"ok",#REF!)</f>
        <v>#REF!</v>
      </c>
      <c r="T2771" s="94" t="e">
        <f>#REF!+U2771</f>
        <v>#REF!</v>
      </c>
      <c r="U2771" s="80" t="e">
        <f>VLOOKUP(#REF!,verskaffersterme,2,0)</f>
        <v>#REF!</v>
      </c>
      <c r="W2771" s="95" t="e">
        <f>#REF!+U2771</f>
        <v>#REF!</v>
      </c>
    </row>
    <row r="2772" spans="1:29" x14ac:dyDescent="0.5">
      <c r="A2772" s="105" t="s">
        <v>690</v>
      </c>
      <c r="B2772" s="63">
        <v>41831</v>
      </c>
      <c r="C2772" s="60" t="s">
        <v>10</v>
      </c>
      <c r="D2772" s="61">
        <v>19191</v>
      </c>
      <c r="E2772" s="139">
        <v>14756</v>
      </c>
      <c r="F2772" s="61">
        <v>4193</v>
      </c>
      <c r="G2772" s="151">
        <v>41813</v>
      </c>
      <c r="H2772" s="151">
        <v>41812</v>
      </c>
      <c r="I2772" s="60" t="s">
        <v>1176</v>
      </c>
      <c r="J2772" s="62">
        <v>3929.15</v>
      </c>
      <c r="K2772" s="62">
        <v>550.08000000000004</v>
      </c>
      <c r="L2772" s="64">
        <v>4479.2299999999996</v>
      </c>
      <c r="M2772" s="82" t="str">
        <f t="shared" si="252"/>
        <v>DS</v>
      </c>
      <c r="N2772" s="82" t="s">
        <v>971</v>
      </c>
      <c r="P2772" s="75" t="e">
        <f>VLOOKUP(F2772,[1]!REGTEaflewerdatum,4,0)</f>
        <v>#N/A</v>
      </c>
      <c r="Q2772" s="91" t="e">
        <f t="shared" ref="Q2772:Q2779" si="253">IF(P2772=G2772,"ok",G2772)</f>
        <v>#N/A</v>
      </c>
      <c r="T2772" s="94">
        <f t="shared" ref="T2772:T2779" si="254">G2772+U2772</f>
        <v>41843</v>
      </c>
      <c r="U2772" s="80">
        <f t="shared" ref="U2772:U2779" si="255">VLOOKUP(I2772,verskaffersterme,2,0)</f>
        <v>30</v>
      </c>
      <c r="W2772" s="95">
        <f t="shared" ref="W2772:W2779" si="256">B2772+U2772</f>
        <v>41861</v>
      </c>
    </row>
    <row r="2773" spans="1:29" x14ac:dyDescent="0.5">
      <c r="A2773" s="105">
        <v>1211407821</v>
      </c>
      <c r="B2773" s="143">
        <v>41824</v>
      </c>
      <c r="C2773" s="60" t="s">
        <v>10</v>
      </c>
      <c r="D2773" s="61">
        <v>19192</v>
      </c>
      <c r="E2773" s="139">
        <v>14750</v>
      </c>
      <c r="F2773" s="61">
        <v>4212</v>
      </c>
      <c r="G2773" s="151">
        <v>41813</v>
      </c>
      <c r="H2773" s="151">
        <v>41813</v>
      </c>
      <c r="I2773" s="60" t="s">
        <v>1105</v>
      </c>
      <c r="J2773" s="62">
        <v>13684.7</v>
      </c>
      <c r="K2773" s="62">
        <v>1915.86</v>
      </c>
      <c r="L2773" s="64">
        <v>15600.56</v>
      </c>
      <c r="M2773" s="82" t="str">
        <f t="shared" si="252"/>
        <v>DS</v>
      </c>
      <c r="N2773" s="82" t="s">
        <v>971</v>
      </c>
      <c r="P2773" s="75" t="e">
        <f>VLOOKUP(F2773,[1]!REGTEaflewerdatum,4,0)</f>
        <v>#N/A</v>
      </c>
      <c r="Q2773" s="91" t="e">
        <f t="shared" si="253"/>
        <v>#N/A</v>
      </c>
      <c r="T2773" s="94">
        <f t="shared" si="254"/>
        <v>41843</v>
      </c>
      <c r="U2773" s="80">
        <f t="shared" si="255"/>
        <v>30</v>
      </c>
      <c r="W2773" s="95">
        <f t="shared" si="256"/>
        <v>41854</v>
      </c>
    </row>
    <row r="2774" spans="1:29" hidden="1" x14ac:dyDescent="0.5">
      <c r="A2774" s="105">
        <v>155256</v>
      </c>
      <c r="B2774" s="63"/>
      <c r="C2774" s="60" t="s">
        <v>10</v>
      </c>
      <c r="D2774" s="61">
        <v>19186</v>
      </c>
      <c r="E2774" s="139">
        <v>14759</v>
      </c>
      <c r="F2774" s="61">
        <v>4213</v>
      </c>
      <c r="G2774" s="151">
        <v>41813</v>
      </c>
      <c r="H2774" s="151">
        <v>41813</v>
      </c>
      <c r="I2774" s="60" t="s">
        <v>1156</v>
      </c>
      <c r="J2774" s="62">
        <v>4877.1899999999996</v>
      </c>
      <c r="K2774" s="62">
        <v>682.81</v>
      </c>
      <c r="L2774" s="64">
        <v>5560</v>
      </c>
      <c r="M2774" s="82" t="str">
        <f t="shared" si="252"/>
        <v>DI</v>
      </c>
      <c r="N2774" s="82" t="s">
        <v>971</v>
      </c>
      <c r="P2774" s="75" t="e">
        <f>VLOOKUP(F2774,[1]!REGTEaflewerdatum,4,0)</f>
        <v>#N/A</v>
      </c>
      <c r="Q2774" s="91" t="e">
        <f t="shared" si="253"/>
        <v>#N/A</v>
      </c>
      <c r="T2774" s="94">
        <f t="shared" si="254"/>
        <v>41815</v>
      </c>
      <c r="U2774" s="80">
        <f t="shared" si="255"/>
        <v>2</v>
      </c>
      <c r="W2774" s="95">
        <f t="shared" si="256"/>
        <v>2</v>
      </c>
    </row>
    <row r="2775" spans="1:29" x14ac:dyDescent="0.5">
      <c r="A2775" s="105">
        <v>450547</v>
      </c>
      <c r="B2775" s="63">
        <v>41866</v>
      </c>
      <c r="C2775" s="60" t="s">
        <v>10</v>
      </c>
      <c r="D2775" s="61">
        <v>19187</v>
      </c>
      <c r="E2775" s="139">
        <v>14752</v>
      </c>
      <c r="F2775" s="61">
        <v>4099</v>
      </c>
      <c r="G2775" s="151">
        <v>41813</v>
      </c>
      <c r="H2775" s="151">
        <v>41813</v>
      </c>
      <c r="I2775" s="60" t="s">
        <v>1114</v>
      </c>
      <c r="J2775" s="62">
        <v>322.68</v>
      </c>
      <c r="K2775" s="62">
        <v>19.5</v>
      </c>
      <c r="L2775" s="64">
        <v>342.18</v>
      </c>
      <c r="M2775" s="82" t="str">
        <f t="shared" si="252"/>
        <v>DS</v>
      </c>
      <c r="N2775" s="82" t="s">
        <v>971</v>
      </c>
      <c r="P2775" s="75" t="e">
        <f>VLOOKUP(F2775,[1]!REGTEaflewerdatum,4,0)</f>
        <v>#N/A</v>
      </c>
      <c r="Q2775" s="91" t="e">
        <f t="shared" si="253"/>
        <v>#N/A</v>
      </c>
      <c r="T2775" s="94">
        <f t="shared" si="254"/>
        <v>41843</v>
      </c>
      <c r="U2775" s="80">
        <f t="shared" si="255"/>
        <v>30</v>
      </c>
      <c r="W2775" s="95">
        <f t="shared" si="256"/>
        <v>41896</v>
      </c>
    </row>
    <row r="2776" spans="1:29" x14ac:dyDescent="0.5">
      <c r="A2776" s="105">
        <v>609944</v>
      </c>
      <c r="B2776" s="63">
        <v>41817</v>
      </c>
      <c r="C2776" s="60" t="s">
        <v>10</v>
      </c>
      <c r="D2776" s="61">
        <v>19172</v>
      </c>
      <c r="E2776" s="139">
        <v>14757</v>
      </c>
      <c r="F2776" s="61">
        <v>4097</v>
      </c>
      <c r="G2776" s="151">
        <v>41813</v>
      </c>
      <c r="H2776" s="151">
        <v>41813</v>
      </c>
      <c r="I2776" s="60" t="s">
        <v>1109</v>
      </c>
      <c r="J2776" s="62">
        <v>283.66000000000003</v>
      </c>
      <c r="K2776" s="62">
        <v>20.010000000000002</v>
      </c>
      <c r="L2776" s="64">
        <v>303.67</v>
      </c>
      <c r="M2776" s="82" t="str">
        <f t="shared" si="252"/>
        <v>DS</v>
      </c>
      <c r="N2776" s="82" t="s">
        <v>971</v>
      </c>
      <c r="P2776" s="75" t="e">
        <f>VLOOKUP(F2776,[1]!REGTEaflewerdatum,4,0)</f>
        <v>#N/A</v>
      </c>
      <c r="Q2776" s="91" t="e">
        <f t="shared" si="253"/>
        <v>#N/A</v>
      </c>
      <c r="T2776" s="94">
        <f t="shared" si="254"/>
        <v>41843</v>
      </c>
      <c r="U2776" s="80">
        <f t="shared" si="255"/>
        <v>30</v>
      </c>
      <c r="W2776" s="95">
        <f t="shared" si="256"/>
        <v>41847</v>
      </c>
    </row>
    <row r="2777" spans="1:29" x14ac:dyDescent="0.5">
      <c r="A2777" s="105">
        <v>79028</v>
      </c>
      <c r="B2777" s="63">
        <v>41824</v>
      </c>
      <c r="C2777" s="60" t="s">
        <v>10</v>
      </c>
      <c r="D2777" s="61">
        <v>19188</v>
      </c>
      <c r="E2777" s="139"/>
      <c r="F2777" s="61">
        <v>4098</v>
      </c>
      <c r="G2777" s="151">
        <v>41813</v>
      </c>
      <c r="H2777" s="151">
        <v>41813</v>
      </c>
      <c r="I2777" s="60" t="s">
        <v>1116</v>
      </c>
      <c r="J2777" s="62">
        <v>480</v>
      </c>
      <c r="K2777" s="62">
        <v>13.44</v>
      </c>
      <c r="L2777" s="64">
        <v>493.44</v>
      </c>
      <c r="M2777" s="82" t="str">
        <f t="shared" si="252"/>
        <v>DS</v>
      </c>
      <c r="N2777" s="82" t="s">
        <v>971</v>
      </c>
      <c r="P2777" s="75" t="e">
        <f>VLOOKUP(F2777,[1]!REGTEaflewerdatum,4,0)</f>
        <v>#N/A</v>
      </c>
      <c r="Q2777" s="91" t="e">
        <f t="shared" si="253"/>
        <v>#N/A</v>
      </c>
      <c r="T2777" s="94">
        <f t="shared" si="254"/>
        <v>41843</v>
      </c>
      <c r="U2777" s="80">
        <f t="shared" si="255"/>
        <v>30</v>
      </c>
      <c r="W2777" s="95">
        <f t="shared" si="256"/>
        <v>41854</v>
      </c>
    </row>
    <row r="2778" spans="1:29" hidden="1" x14ac:dyDescent="0.5">
      <c r="A2778" s="105" t="s">
        <v>691</v>
      </c>
      <c r="B2778" s="63"/>
      <c r="C2778" s="60" t="s">
        <v>10</v>
      </c>
      <c r="D2778" s="61">
        <v>19190</v>
      </c>
      <c r="E2778" s="139">
        <v>14755</v>
      </c>
      <c r="F2778" s="61">
        <v>4219</v>
      </c>
      <c r="G2778" s="63">
        <v>41813</v>
      </c>
      <c r="H2778" s="63">
        <v>41813</v>
      </c>
      <c r="I2778" s="60" t="s">
        <v>1121</v>
      </c>
      <c r="J2778" s="62">
        <v>1694.4</v>
      </c>
      <c r="K2778" s="62">
        <v>0</v>
      </c>
      <c r="L2778" s="64">
        <v>1694.4</v>
      </c>
      <c r="M2778" s="82" t="str">
        <f t="shared" si="252"/>
        <v>DI</v>
      </c>
      <c r="N2778" s="82" t="s">
        <v>971</v>
      </c>
      <c r="P2778" s="75" t="e">
        <f>VLOOKUP(F2778,[1]!REGTEaflewerdatum,4,0)</f>
        <v>#N/A</v>
      </c>
      <c r="Q2778" s="91" t="e">
        <f t="shared" si="253"/>
        <v>#N/A</v>
      </c>
      <c r="T2778" s="94">
        <f t="shared" si="254"/>
        <v>41820</v>
      </c>
      <c r="U2778" s="80">
        <f t="shared" si="255"/>
        <v>7</v>
      </c>
      <c r="W2778" s="95">
        <f t="shared" si="256"/>
        <v>7</v>
      </c>
    </row>
    <row r="2779" spans="1:29" hidden="1" x14ac:dyDescent="0.5">
      <c r="A2779" s="105" t="s">
        <v>692</v>
      </c>
      <c r="B2779" s="63"/>
      <c r="C2779" s="60" t="s">
        <v>10</v>
      </c>
      <c r="D2779" s="61">
        <v>19189</v>
      </c>
      <c r="E2779" s="139">
        <v>14754</v>
      </c>
      <c r="F2779" s="61">
        <v>4210</v>
      </c>
      <c r="G2779" s="151">
        <v>41813</v>
      </c>
      <c r="H2779" s="151">
        <v>41813</v>
      </c>
      <c r="I2779" s="60" t="s">
        <v>1123</v>
      </c>
      <c r="J2779" s="62">
        <v>4115</v>
      </c>
      <c r="K2779" s="62">
        <v>0</v>
      </c>
      <c r="L2779" s="64">
        <v>4115</v>
      </c>
      <c r="M2779" s="82" t="str">
        <f t="shared" si="252"/>
        <v>DI</v>
      </c>
      <c r="N2779" s="82" t="s">
        <v>971</v>
      </c>
      <c r="P2779" s="75" t="e">
        <f>VLOOKUP(F2779,[1]!REGTEaflewerdatum,4,0)</f>
        <v>#N/A</v>
      </c>
      <c r="Q2779" s="91" t="e">
        <f t="shared" si="253"/>
        <v>#N/A</v>
      </c>
      <c r="T2779" s="94">
        <f t="shared" si="254"/>
        <v>41814</v>
      </c>
      <c r="U2779" s="80">
        <f t="shared" si="255"/>
        <v>1</v>
      </c>
      <c r="W2779" s="95">
        <f t="shared" si="256"/>
        <v>1</v>
      </c>
    </row>
    <row r="2780" spans="1:29" x14ac:dyDescent="0.5">
      <c r="A2780" s="142">
        <v>2709</v>
      </c>
      <c r="B2780" s="143"/>
      <c r="C2780" s="144" t="s">
        <v>10</v>
      </c>
      <c r="D2780" s="145">
        <v>19193</v>
      </c>
      <c r="E2780" s="146"/>
      <c r="F2780" s="145">
        <v>4220</v>
      </c>
      <c r="G2780" s="147">
        <v>41813</v>
      </c>
      <c r="H2780" s="147">
        <v>41813</v>
      </c>
      <c r="I2780" s="144" t="s">
        <v>20</v>
      </c>
      <c r="J2780" s="148">
        <v>2333.02</v>
      </c>
      <c r="K2780" s="148">
        <v>326.62</v>
      </c>
      <c r="L2780" s="149">
        <v>2659.64</v>
      </c>
      <c r="M2780" s="82" t="str">
        <f t="shared" si="252"/>
        <v>DS</v>
      </c>
      <c r="N2780" s="82" t="s">
        <v>971</v>
      </c>
      <c r="P2780" s="75" t="e">
        <f>VLOOKUP(#REF!,[1]!REGTEaflewerdatum,4,0)</f>
        <v>#REF!</v>
      </c>
      <c r="Q2780" s="91" t="e">
        <f>IF(P2780=#REF!,"ok",#REF!)</f>
        <v>#REF!</v>
      </c>
      <c r="T2780" s="94" t="e">
        <f>#REF!+U2780</f>
        <v>#REF!</v>
      </c>
      <c r="U2780" s="80" t="e">
        <f>VLOOKUP(#REF!,verskaffersterme,2,0)</f>
        <v>#REF!</v>
      </c>
      <c r="W2780" s="95" t="e">
        <f>#REF!+U2780</f>
        <v>#REF!</v>
      </c>
    </row>
    <row r="2781" spans="1:29" hidden="1" x14ac:dyDescent="0.5">
      <c r="A2781" s="142">
        <v>859564</v>
      </c>
      <c r="B2781" s="143">
        <v>41817</v>
      </c>
      <c r="C2781" s="144" t="s">
        <v>10</v>
      </c>
      <c r="D2781" s="145">
        <v>19155</v>
      </c>
      <c r="E2781" s="146"/>
      <c r="F2781" s="145">
        <v>4082</v>
      </c>
      <c r="G2781" s="147">
        <v>41813</v>
      </c>
      <c r="H2781" s="147">
        <v>41812</v>
      </c>
      <c r="I2781" s="144" t="s">
        <v>24</v>
      </c>
      <c r="J2781" s="148">
        <v>1319.49</v>
      </c>
      <c r="K2781" s="148">
        <v>184.73</v>
      </c>
      <c r="L2781" s="149">
        <v>1504.22</v>
      </c>
      <c r="M2781" s="82" t="str">
        <f t="shared" si="252"/>
        <v>DC</v>
      </c>
      <c r="N2781" s="82" t="s">
        <v>971</v>
      </c>
      <c r="P2781" s="75" t="e">
        <f>VLOOKUP(#REF!,[1]!REGTEaflewerdatum,4,0)</f>
        <v>#REF!</v>
      </c>
      <c r="Q2781" s="91" t="e">
        <f>IF(P2781=#REF!,"ok",#REF!)</f>
        <v>#REF!</v>
      </c>
      <c r="T2781" s="94" t="e">
        <f>#REF!+U2781</f>
        <v>#REF!</v>
      </c>
      <c r="U2781" s="80" t="e">
        <f>VLOOKUP(#REF!,verskaffersterme,2,0)</f>
        <v>#REF!</v>
      </c>
      <c r="W2781" s="95" t="e">
        <f>#REF!+U2781</f>
        <v>#REF!</v>
      </c>
      <c r="X2781" s="79"/>
      <c r="Y2781" s="79"/>
      <c r="Z2781" s="79"/>
      <c r="AA2781" s="79"/>
      <c r="AB2781" s="79"/>
      <c r="AC2781" s="79"/>
    </row>
    <row r="2782" spans="1:29" x14ac:dyDescent="0.5">
      <c r="A2782" s="105">
        <v>2709</v>
      </c>
      <c r="B2782" s="63"/>
      <c r="C2782" s="60" t="s">
        <v>15</v>
      </c>
      <c r="D2782" s="61">
        <v>19702</v>
      </c>
      <c r="E2782" s="61"/>
      <c r="F2782" s="61">
        <v>811186</v>
      </c>
      <c r="G2782" s="151">
        <v>41813</v>
      </c>
      <c r="H2782" s="151">
        <v>41813</v>
      </c>
      <c r="I2782" s="60" t="s">
        <v>22</v>
      </c>
      <c r="J2782" s="62">
        <v>-1026.27</v>
      </c>
      <c r="K2782" s="62">
        <v>-143.68</v>
      </c>
      <c r="L2782" s="64">
        <v>-1169.95</v>
      </c>
      <c r="M2782" s="82" t="str">
        <f t="shared" si="252"/>
        <v>DS</v>
      </c>
      <c r="Q2782" s="91"/>
      <c r="V2782" s="79"/>
      <c r="W2782" s="156"/>
      <c r="X2782" s="79"/>
      <c r="Y2782" s="79"/>
      <c r="Z2782" s="79"/>
      <c r="AA2782" s="79"/>
      <c r="AB2782" s="79"/>
      <c r="AC2782" s="79"/>
    </row>
    <row r="2783" spans="1:29" x14ac:dyDescent="0.5">
      <c r="A2783" s="105">
        <v>2709</v>
      </c>
      <c r="B2783" s="63"/>
      <c r="C2783" s="60" t="s">
        <v>15</v>
      </c>
      <c r="D2783" s="61">
        <v>19707</v>
      </c>
      <c r="E2783" s="61"/>
      <c r="F2783" s="61">
        <v>811185</v>
      </c>
      <c r="G2783" s="151">
        <v>41813</v>
      </c>
      <c r="H2783" s="151">
        <v>41813</v>
      </c>
      <c r="I2783" s="60" t="s">
        <v>22</v>
      </c>
      <c r="J2783" s="62">
        <v>-606.08000000000004</v>
      </c>
      <c r="K2783" s="62">
        <v>-84.85</v>
      </c>
      <c r="L2783" s="64">
        <v>-690.93</v>
      </c>
      <c r="M2783" s="82" t="str">
        <f t="shared" si="252"/>
        <v>DS</v>
      </c>
      <c r="Q2783" s="91"/>
      <c r="V2783" s="79"/>
      <c r="W2783" s="156"/>
    </row>
    <row r="2784" spans="1:29" x14ac:dyDescent="0.5">
      <c r="A2784" s="142" t="s">
        <v>693</v>
      </c>
      <c r="B2784" s="63">
        <v>41817</v>
      </c>
      <c r="C2784" s="144" t="s">
        <v>10</v>
      </c>
      <c r="D2784" s="145">
        <v>19184</v>
      </c>
      <c r="E2784" s="146"/>
      <c r="F2784" s="145">
        <v>4216</v>
      </c>
      <c r="G2784" s="147">
        <v>41814</v>
      </c>
      <c r="H2784" s="147">
        <v>41814</v>
      </c>
      <c r="I2784" s="144" t="s">
        <v>42</v>
      </c>
      <c r="J2784" s="148">
        <v>9135</v>
      </c>
      <c r="K2784" s="148">
        <v>1278.9000000000001</v>
      </c>
      <c r="L2784" s="149">
        <v>10413.9</v>
      </c>
      <c r="M2784" s="82" t="str">
        <f t="shared" si="252"/>
        <v>DS</v>
      </c>
      <c r="N2784" s="82" t="s">
        <v>971</v>
      </c>
      <c r="P2784" s="75" t="e">
        <f>VLOOKUP(#REF!,[1]!REGTEaflewerdatum,4,0)</f>
        <v>#REF!</v>
      </c>
      <c r="Q2784" s="91" t="e">
        <f>IF(P2784=#REF!,"ok",#REF!)</f>
        <v>#REF!</v>
      </c>
      <c r="T2784" s="94" t="e">
        <f>#REF!+U2784</f>
        <v>#REF!</v>
      </c>
      <c r="U2784" s="80" t="e">
        <f>VLOOKUP(#REF!,verskaffersterme,2,0)</f>
        <v>#REF!</v>
      </c>
      <c r="W2784" s="95" t="e">
        <f>#REF!+U2784</f>
        <v>#REF!</v>
      </c>
    </row>
    <row r="2785" spans="1:29" hidden="1" x14ac:dyDescent="0.5">
      <c r="A2785" s="142">
        <v>34456</v>
      </c>
      <c r="B2785" s="143"/>
      <c r="C2785" s="144" t="s">
        <v>10</v>
      </c>
      <c r="D2785" s="145">
        <v>19198</v>
      </c>
      <c r="E2785" s="146"/>
      <c r="F2785" s="145">
        <v>4196</v>
      </c>
      <c r="G2785" s="147">
        <v>41814</v>
      </c>
      <c r="H2785" s="147">
        <v>41814</v>
      </c>
      <c r="I2785" s="144" t="s">
        <v>128</v>
      </c>
      <c r="J2785" s="148">
        <v>18340.150000000001</v>
      </c>
      <c r="K2785" s="148">
        <v>605.28</v>
      </c>
      <c r="L2785" s="149">
        <v>18945.43</v>
      </c>
      <c r="M2785" s="82" t="str">
        <f t="shared" si="252"/>
        <v>DI</v>
      </c>
      <c r="N2785" s="82" t="s">
        <v>971</v>
      </c>
      <c r="P2785" s="75" t="e">
        <f>VLOOKUP(#REF!,[1]!REGTEaflewerdatum,4,0)</f>
        <v>#REF!</v>
      </c>
      <c r="Q2785" s="91" t="e">
        <f>IF(P2785=#REF!,"ok",#REF!)</f>
        <v>#REF!</v>
      </c>
      <c r="T2785" s="94" t="e">
        <f>#REF!+U2785</f>
        <v>#REF!</v>
      </c>
      <c r="U2785" s="80" t="e">
        <f>VLOOKUP(#REF!,verskaffersterme,2,0)</f>
        <v>#REF!</v>
      </c>
      <c r="W2785" s="95" t="e">
        <f>#REF!+U2785</f>
        <v>#REF!</v>
      </c>
    </row>
    <row r="2786" spans="1:29" x14ac:dyDescent="0.5">
      <c r="A2786" s="142">
        <v>630218</v>
      </c>
      <c r="B2786" s="63">
        <v>41817</v>
      </c>
      <c r="C2786" s="144" t="s">
        <v>10</v>
      </c>
      <c r="D2786" s="145">
        <v>19183</v>
      </c>
      <c r="E2786" s="146"/>
      <c r="F2786" s="145">
        <v>4214</v>
      </c>
      <c r="G2786" s="147">
        <v>41814</v>
      </c>
      <c r="H2786" s="147">
        <v>41813</v>
      </c>
      <c r="I2786" s="144" t="s">
        <v>26</v>
      </c>
      <c r="J2786" s="148">
        <v>7763.42</v>
      </c>
      <c r="K2786" s="148">
        <v>861.09</v>
      </c>
      <c r="L2786" s="149">
        <v>8624.51</v>
      </c>
      <c r="M2786" s="82" t="str">
        <f t="shared" si="252"/>
        <v>DS</v>
      </c>
      <c r="N2786" s="82" t="s">
        <v>971</v>
      </c>
      <c r="P2786" s="75" t="e">
        <f>VLOOKUP(#REF!,[1]!REGTEaflewerdatum,4,0)</f>
        <v>#REF!</v>
      </c>
      <c r="Q2786" s="91" t="e">
        <f>IF(P2786=#REF!,"ok",#REF!)</f>
        <v>#REF!</v>
      </c>
      <c r="T2786" s="94" t="e">
        <f>#REF!+U2786</f>
        <v>#REF!</v>
      </c>
      <c r="U2786" s="80" t="e">
        <f>VLOOKUP(#REF!,verskaffersterme,2,0)</f>
        <v>#REF!</v>
      </c>
      <c r="W2786" s="95" t="e">
        <f>#REF!+U2786</f>
        <v>#REF!</v>
      </c>
    </row>
    <row r="2787" spans="1:29" x14ac:dyDescent="0.5">
      <c r="A2787" s="142">
        <v>630218</v>
      </c>
      <c r="B2787" s="143"/>
      <c r="C2787" s="144" t="s">
        <v>15</v>
      </c>
      <c r="D2787" s="145">
        <v>19196</v>
      </c>
      <c r="E2787" s="146"/>
      <c r="F2787" s="145">
        <v>4214</v>
      </c>
      <c r="G2787" s="147">
        <v>41814</v>
      </c>
      <c r="H2787" s="147">
        <v>41813</v>
      </c>
      <c r="I2787" s="144" t="s">
        <v>26</v>
      </c>
      <c r="J2787" s="148">
        <v>-713.04</v>
      </c>
      <c r="K2787" s="148">
        <v>-99.83</v>
      </c>
      <c r="L2787" s="149">
        <v>-812.87</v>
      </c>
      <c r="M2787" s="82" t="str">
        <f t="shared" si="252"/>
        <v>DS</v>
      </c>
      <c r="P2787" s="75" t="e">
        <f>VLOOKUP(#REF!,[1]!REGTEaflewerdatum,4,0)</f>
        <v>#REF!</v>
      </c>
      <c r="Q2787" s="91" t="e">
        <f>IF(P2787=#REF!,"ok",#REF!)</f>
        <v>#REF!</v>
      </c>
      <c r="T2787" s="94" t="e">
        <f>#REF!+U2787</f>
        <v>#REF!</v>
      </c>
      <c r="U2787" s="80" t="e">
        <f>VLOOKUP(#REF!,verskaffersterme,2,0)</f>
        <v>#REF!</v>
      </c>
      <c r="W2787" s="95" t="e">
        <f>#REF!+U2787</f>
        <v>#REF!</v>
      </c>
    </row>
    <row r="2788" spans="1:29" x14ac:dyDescent="0.5">
      <c r="A2788" s="142">
        <v>640436</v>
      </c>
      <c r="B2788" s="63">
        <v>41817</v>
      </c>
      <c r="C2788" s="144" t="s">
        <v>10</v>
      </c>
      <c r="D2788" s="145">
        <v>19182</v>
      </c>
      <c r="E2788" s="146"/>
      <c r="F2788" s="145">
        <v>4097</v>
      </c>
      <c r="G2788" s="147">
        <v>41814</v>
      </c>
      <c r="H2788" s="147">
        <v>41813</v>
      </c>
      <c r="I2788" s="144" t="s">
        <v>23</v>
      </c>
      <c r="J2788" s="148">
        <v>283.66000000000003</v>
      </c>
      <c r="K2788" s="148">
        <v>20.010000000000002</v>
      </c>
      <c r="L2788" s="149">
        <v>303.67</v>
      </c>
      <c r="M2788" s="82" t="str">
        <f t="shared" si="252"/>
        <v>DS</v>
      </c>
      <c r="N2788" s="82" t="s">
        <v>971</v>
      </c>
      <c r="P2788" s="75" t="e">
        <f>VLOOKUP(#REF!,[1]!REGTEaflewerdatum,4,0)</f>
        <v>#REF!</v>
      </c>
      <c r="Q2788" s="91" t="e">
        <f>IF(P2788=#REF!,"ok",#REF!)</f>
        <v>#REF!</v>
      </c>
      <c r="T2788" s="94" t="e">
        <f>#REF!+U2788</f>
        <v>#REF!</v>
      </c>
      <c r="U2788" s="80" t="e">
        <f>VLOOKUP(#REF!,verskaffersterme,2,0)</f>
        <v>#REF!</v>
      </c>
      <c r="W2788" s="95" t="e">
        <f>#REF!+U2788</f>
        <v>#REF!</v>
      </c>
      <c r="X2788" s="79"/>
      <c r="Y2788" s="79"/>
      <c r="Z2788" s="79"/>
      <c r="AA2788" s="79"/>
      <c r="AB2788" s="79"/>
      <c r="AC2788" s="79"/>
    </row>
    <row r="2789" spans="1:29" x14ac:dyDescent="0.5">
      <c r="A2789" s="105" t="s">
        <v>693</v>
      </c>
      <c r="B2789" s="63"/>
      <c r="C2789" s="60" t="s">
        <v>15</v>
      </c>
      <c r="D2789" s="61">
        <v>19700</v>
      </c>
      <c r="E2789" s="61"/>
      <c r="F2789" s="61">
        <v>811188</v>
      </c>
      <c r="G2789" s="151">
        <v>41814</v>
      </c>
      <c r="H2789" s="151">
        <v>41814</v>
      </c>
      <c r="I2789" s="60" t="s">
        <v>22</v>
      </c>
      <c r="J2789" s="62">
        <v>-125.24</v>
      </c>
      <c r="K2789" s="62">
        <v>-17.53</v>
      </c>
      <c r="L2789" s="64">
        <v>-142.77000000000001</v>
      </c>
      <c r="M2789" s="82" t="str">
        <f t="shared" si="252"/>
        <v>DS</v>
      </c>
      <c r="Q2789" s="91"/>
      <c r="V2789" s="79"/>
      <c r="W2789" s="156"/>
      <c r="X2789" s="79"/>
      <c r="Y2789" s="79"/>
      <c r="Z2789" s="79"/>
      <c r="AA2789" s="79"/>
      <c r="AB2789" s="79"/>
      <c r="AC2789" s="79"/>
    </row>
    <row r="2790" spans="1:29" hidden="1" x14ac:dyDescent="0.5">
      <c r="A2790" s="105">
        <v>630218</v>
      </c>
      <c r="B2790" s="63"/>
      <c r="C2790" s="60" t="s">
        <v>15</v>
      </c>
      <c r="D2790" s="61">
        <v>19701</v>
      </c>
      <c r="E2790" s="61"/>
      <c r="F2790" s="61">
        <v>811187</v>
      </c>
      <c r="G2790" s="63">
        <v>41814</v>
      </c>
      <c r="H2790" s="63">
        <v>41813</v>
      </c>
      <c r="I2790" s="144" t="s">
        <v>24</v>
      </c>
      <c r="J2790" s="62">
        <v>-58.42</v>
      </c>
      <c r="K2790" s="62">
        <v>-8.18</v>
      </c>
      <c r="L2790" s="64">
        <v>-66.599999999999994</v>
      </c>
      <c r="M2790" s="82" t="str">
        <f t="shared" si="252"/>
        <v>DC</v>
      </c>
      <c r="P2790" s="75" t="e">
        <f>VLOOKUP(F2790,[1]!REGTEaflewerdatum,4,0)</f>
        <v>#N/A</v>
      </c>
      <c r="Q2790" s="91" t="e">
        <f>IF(P2790=G2790,"ok",G2790)</f>
        <v>#N/A</v>
      </c>
      <c r="V2790" s="79"/>
      <c r="W2790" s="156"/>
    </row>
    <row r="2791" spans="1:29" x14ac:dyDescent="0.5">
      <c r="A2791" s="142">
        <v>29301</v>
      </c>
      <c r="B2791" s="143">
        <v>41824</v>
      </c>
      <c r="C2791" s="144" t="s">
        <v>10</v>
      </c>
      <c r="D2791" s="145">
        <v>19197</v>
      </c>
      <c r="E2791" s="146"/>
      <c r="F2791" s="145">
        <v>4223</v>
      </c>
      <c r="G2791" s="147">
        <v>41815</v>
      </c>
      <c r="H2791" s="147">
        <v>41815</v>
      </c>
      <c r="I2791" s="144" t="s">
        <v>60</v>
      </c>
      <c r="J2791" s="148">
        <v>35872.43</v>
      </c>
      <c r="K2791" s="148">
        <v>5022.1400000000003</v>
      </c>
      <c r="L2791" s="149">
        <v>40894.57</v>
      </c>
      <c r="M2791" s="82" t="str">
        <f t="shared" si="252"/>
        <v>DS</v>
      </c>
      <c r="N2791" s="82" t="s">
        <v>971</v>
      </c>
      <c r="P2791" s="75" t="e">
        <f>VLOOKUP(#REF!,[1]!REGTEaflewerdatum,4,0)</f>
        <v>#REF!</v>
      </c>
      <c r="Q2791" s="91" t="e">
        <f>IF(P2791=#REF!,"ok",#REF!)</f>
        <v>#REF!</v>
      </c>
      <c r="T2791" s="94" t="e">
        <f>#REF!+U2791</f>
        <v>#REF!</v>
      </c>
      <c r="U2791" s="80" t="e">
        <f>VLOOKUP(#REF!,verskaffersterme,2,0)</f>
        <v>#REF!</v>
      </c>
      <c r="W2791" s="95" t="e">
        <f>#REF!+U2791</f>
        <v>#REF!</v>
      </c>
    </row>
    <row r="2792" spans="1:29" x14ac:dyDescent="0.5">
      <c r="A2792" s="142">
        <v>452081</v>
      </c>
      <c r="B2792" s="63">
        <v>41824</v>
      </c>
      <c r="C2792" s="144" t="s">
        <v>10</v>
      </c>
      <c r="D2792" s="145">
        <v>19195</v>
      </c>
      <c r="E2792" s="146"/>
      <c r="F2792" s="145">
        <v>4099</v>
      </c>
      <c r="G2792" s="147">
        <v>41815</v>
      </c>
      <c r="H2792" s="147">
        <v>41814</v>
      </c>
      <c r="I2792" s="144" t="s">
        <v>18</v>
      </c>
      <c r="J2792" s="148">
        <v>276.83999999999997</v>
      </c>
      <c r="K2792" s="148">
        <v>19.5</v>
      </c>
      <c r="L2792" s="149">
        <v>296.33999999999997</v>
      </c>
      <c r="M2792" s="82" t="str">
        <f t="shared" si="252"/>
        <v>DS</v>
      </c>
      <c r="N2792" s="82" t="s">
        <v>971</v>
      </c>
      <c r="P2792" s="75" t="e">
        <f>VLOOKUP(#REF!,[1]!REGTEaflewerdatum,4,0)</f>
        <v>#REF!</v>
      </c>
      <c r="Q2792" s="91" t="e">
        <f>IF(P2792=#REF!,"ok",#REF!)</f>
        <v>#REF!</v>
      </c>
      <c r="T2792" s="94" t="e">
        <f>#REF!+U2792</f>
        <v>#REF!</v>
      </c>
      <c r="U2792" s="80" t="e">
        <f>VLOOKUP(#REF!,verskaffersterme,2,0)</f>
        <v>#REF!</v>
      </c>
      <c r="W2792" s="95" t="e">
        <f>#REF!+U2792</f>
        <v>#REF!</v>
      </c>
    </row>
    <row r="2793" spans="1:29" x14ac:dyDescent="0.5">
      <c r="A2793" s="142">
        <v>453568</v>
      </c>
      <c r="B2793" s="63">
        <v>41824</v>
      </c>
      <c r="C2793" s="144" t="s">
        <v>10</v>
      </c>
      <c r="D2793" s="145">
        <v>19194</v>
      </c>
      <c r="E2793" s="146"/>
      <c r="F2793" s="145">
        <v>4099</v>
      </c>
      <c r="G2793" s="147">
        <v>41815</v>
      </c>
      <c r="H2793" s="147">
        <v>41815</v>
      </c>
      <c r="I2793" s="144" t="s">
        <v>18</v>
      </c>
      <c r="J2793" s="148">
        <v>230.4</v>
      </c>
      <c r="K2793" s="148">
        <v>13</v>
      </c>
      <c r="L2793" s="149">
        <v>243.4</v>
      </c>
      <c r="M2793" s="82" t="str">
        <f t="shared" si="252"/>
        <v>DS</v>
      </c>
      <c r="N2793" s="82" t="s">
        <v>971</v>
      </c>
      <c r="P2793" s="75" t="e">
        <f>VLOOKUP(#REF!,[1]!REGTEaflewerdatum,4,0)</f>
        <v>#REF!</v>
      </c>
      <c r="Q2793" s="91" t="e">
        <f>IF(P2793=#REF!,"ok",#REF!)</f>
        <v>#REF!</v>
      </c>
      <c r="T2793" s="94" t="e">
        <f>#REF!+U2793</f>
        <v>#REF!</v>
      </c>
      <c r="U2793" s="80" t="e">
        <f>VLOOKUP(#REF!,verskaffersterme,2,0)</f>
        <v>#REF!</v>
      </c>
      <c r="W2793" s="95" t="e">
        <f>#REF!+U2793</f>
        <v>#REF!</v>
      </c>
    </row>
    <row r="2794" spans="1:29" x14ac:dyDescent="0.5">
      <c r="A2794" s="142">
        <v>655768</v>
      </c>
      <c r="B2794" s="63">
        <v>41817</v>
      </c>
      <c r="C2794" s="144" t="s">
        <v>10</v>
      </c>
      <c r="D2794" s="145">
        <v>19185</v>
      </c>
      <c r="E2794" s="146"/>
      <c r="F2794" s="145">
        <v>4097</v>
      </c>
      <c r="G2794" s="147">
        <v>41815</v>
      </c>
      <c r="H2794" s="147">
        <v>41815</v>
      </c>
      <c r="I2794" s="144" t="s">
        <v>23</v>
      </c>
      <c r="J2794" s="148">
        <v>283.66000000000003</v>
      </c>
      <c r="K2794" s="148">
        <v>20.010000000000002</v>
      </c>
      <c r="L2794" s="149">
        <v>303.67</v>
      </c>
      <c r="M2794" s="82" t="str">
        <f t="shared" si="252"/>
        <v>DS</v>
      </c>
      <c r="N2794" s="82" t="s">
        <v>971</v>
      </c>
      <c r="P2794" s="75" t="e">
        <f>VLOOKUP(#REF!,[1]!REGTEaflewerdatum,4,0)</f>
        <v>#REF!</v>
      </c>
      <c r="Q2794" s="91" t="e">
        <f>IF(P2794=#REF!,"ok",#REF!)</f>
        <v>#REF!</v>
      </c>
      <c r="T2794" s="94" t="e">
        <f>#REF!+U2794</f>
        <v>#REF!</v>
      </c>
      <c r="U2794" s="80" t="e">
        <f>VLOOKUP(#REF!,verskaffersterme,2,0)</f>
        <v>#REF!</v>
      </c>
      <c r="W2794" s="95" t="e">
        <f>#REF!+U2794</f>
        <v>#REF!</v>
      </c>
    </row>
    <row r="2795" spans="1:29" x14ac:dyDescent="0.5">
      <c r="A2795" s="142">
        <v>1951913</v>
      </c>
      <c r="B2795" s="143">
        <v>41817</v>
      </c>
      <c r="C2795" s="144" t="s">
        <v>10</v>
      </c>
      <c r="D2795" s="145">
        <v>19201</v>
      </c>
      <c r="E2795" s="146"/>
      <c r="F2795" s="145">
        <v>4215</v>
      </c>
      <c r="G2795" s="147">
        <v>41815</v>
      </c>
      <c r="H2795" s="147">
        <v>41814</v>
      </c>
      <c r="I2795" s="144" t="s">
        <v>48</v>
      </c>
      <c r="J2795" s="148">
        <v>3533.55</v>
      </c>
      <c r="K2795" s="148">
        <v>494.71</v>
      </c>
      <c r="L2795" s="149">
        <v>4028.26</v>
      </c>
      <c r="M2795" s="82" t="str">
        <f t="shared" si="252"/>
        <v>DS</v>
      </c>
      <c r="N2795" s="82" t="s">
        <v>971</v>
      </c>
      <c r="P2795" s="75" t="e">
        <f>VLOOKUP(#REF!,[1]!REGTEaflewerdatum,4,0)</f>
        <v>#REF!</v>
      </c>
      <c r="Q2795" s="91" t="e">
        <f>IF(P2795=#REF!,"ok",#REF!)</f>
        <v>#REF!</v>
      </c>
      <c r="T2795" s="94" t="e">
        <f>#REF!+U2795</f>
        <v>#REF!</v>
      </c>
      <c r="U2795" s="80" t="e">
        <f>VLOOKUP(#REF!,verskaffersterme,2,0)</f>
        <v>#REF!</v>
      </c>
      <c r="W2795" s="95" t="e">
        <f>#REF!+U2795</f>
        <v>#REF!</v>
      </c>
    </row>
    <row r="2796" spans="1:29" x14ac:dyDescent="0.5">
      <c r="A2796" s="142">
        <v>1951914</v>
      </c>
      <c r="B2796" s="143">
        <v>41817</v>
      </c>
      <c r="C2796" s="144" t="s">
        <v>10</v>
      </c>
      <c r="D2796" s="145">
        <v>19203</v>
      </c>
      <c r="E2796" s="146"/>
      <c r="F2796" s="145">
        <v>4215</v>
      </c>
      <c r="G2796" s="147">
        <v>41815</v>
      </c>
      <c r="H2796" s="147">
        <v>41814</v>
      </c>
      <c r="I2796" s="144" t="s">
        <v>48</v>
      </c>
      <c r="J2796" s="148">
        <v>1020.95</v>
      </c>
      <c r="K2796" s="148">
        <v>142.94</v>
      </c>
      <c r="L2796" s="149">
        <v>1163.8900000000001</v>
      </c>
      <c r="M2796" s="82" t="str">
        <f t="shared" si="252"/>
        <v>DS</v>
      </c>
      <c r="N2796" s="82" t="s">
        <v>971</v>
      </c>
      <c r="P2796" s="75" t="e">
        <f>VLOOKUP(#REF!,[1]!REGTEaflewerdatum,4,0)</f>
        <v>#REF!</v>
      </c>
      <c r="Q2796" s="91" t="e">
        <f>IF(P2796=#REF!,"ok",#REF!)</f>
        <v>#REF!</v>
      </c>
      <c r="T2796" s="94" t="e">
        <f>#REF!+U2796</f>
        <v>#REF!</v>
      </c>
      <c r="U2796" s="80" t="e">
        <f>VLOOKUP(#REF!,verskaffersterme,2,0)</f>
        <v>#REF!</v>
      </c>
      <c r="W2796" s="95" t="e">
        <f>#REF!+U2796</f>
        <v>#REF!</v>
      </c>
    </row>
    <row r="2797" spans="1:29" x14ac:dyDescent="0.5">
      <c r="A2797" s="142">
        <v>1951915</v>
      </c>
      <c r="B2797" s="143">
        <v>41817</v>
      </c>
      <c r="C2797" s="144" t="s">
        <v>10</v>
      </c>
      <c r="D2797" s="145">
        <v>19202</v>
      </c>
      <c r="E2797" s="146"/>
      <c r="F2797" s="145">
        <v>4215</v>
      </c>
      <c r="G2797" s="147">
        <v>41815</v>
      </c>
      <c r="H2797" s="147">
        <v>41814</v>
      </c>
      <c r="I2797" s="144" t="s">
        <v>48</v>
      </c>
      <c r="J2797" s="148">
        <v>2075</v>
      </c>
      <c r="K2797" s="148">
        <v>290.5</v>
      </c>
      <c r="L2797" s="149">
        <v>2365.5</v>
      </c>
      <c r="M2797" s="82" t="str">
        <f t="shared" si="252"/>
        <v>DS</v>
      </c>
      <c r="N2797" s="82" t="s">
        <v>971</v>
      </c>
      <c r="P2797" s="75" t="e">
        <f>VLOOKUP(#REF!,[1]!REGTEaflewerdatum,4,0)</f>
        <v>#REF!</v>
      </c>
      <c r="Q2797" s="91" t="e">
        <f>IF(P2797=#REF!,"ok",#REF!)</f>
        <v>#REF!</v>
      </c>
      <c r="T2797" s="94" t="e">
        <f>#REF!+U2797</f>
        <v>#REF!</v>
      </c>
      <c r="U2797" s="80" t="e">
        <f>VLOOKUP(#REF!,verskaffersterme,2,0)</f>
        <v>#REF!</v>
      </c>
      <c r="W2797" s="95" t="e">
        <f>#REF!+U2797</f>
        <v>#REF!</v>
      </c>
    </row>
    <row r="2798" spans="1:29" x14ac:dyDescent="0.5">
      <c r="A2798" s="142">
        <v>1951916</v>
      </c>
      <c r="B2798" s="143">
        <v>41817</v>
      </c>
      <c r="C2798" s="144" t="s">
        <v>10</v>
      </c>
      <c r="D2798" s="145">
        <v>19205</v>
      </c>
      <c r="E2798" s="146"/>
      <c r="F2798" s="145">
        <v>4215</v>
      </c>
      <c r="G2798" s="147">
        <v>41815</v>
      </c>
      <c r="H2798" s="147">
        <v>41814</v>
      </c>
      <c r="I2798" s="144" t="s">
        <v>48</v>
      </c>
      <c r="J2798" s="148">
        <v>2378.5</v>
      </c>
      <c r="K2798" s="148">
        <v>332.99</v>
      </c>
      <c r="L2798" s="149">
        <v>2711.49</v>
      </c>
      <c r="M2798" s="82" t="str">
        <f t="shared" si="252"/>
        <v>DS</v>
      </c>
      <c r="N2798" s="82" t="s">
        <v>971</v>
      </c>
      <c r="P2798" s="75" t="e">
        <f>VLOOKUP(#REF!,[1]!REGTEaflewerdatum,4,0)</f>
        <v>#REF!</v>
      </c>
      <c r="Q2798" s="91" t="e">
        <f>IF(P2798=#REF!,"ok",#REF!)</f>
        <v>#REF!</v>
      </c>
      <c r="T2798" s="94" t="e">
        <f>#REF!+U2798</f>
        <v>#REF!</v>
      </c>
      <c r="U2798" s="80" t="e">
        <f>VLOOKUP(#REF!,verskaffersterme,2,0)</f>
        <v>#REF!</v>
      </c>
      <c r="W2798" s="95" t="e">
        <f>#REF!+U2798</f>
        <v>#REF!</v>
      </c>
    </row>
    <row r="2799" spans="1:29" x14ac:dyDescent="0.5">
      <c r="A2799" s="142">
        <v>1951917</v>
      </c>
      <c r="B2799" s="143">
        <v>41817</v>
      </c>
      <c r="C2799" s="144" t="s">
        <v>10</v>
      </c>
      <c r="D2799" s="145">
        <v>19204</v>
      </c>
      <c r="E2799" s="146"/>
      <c r="F2799" s="145">
        <v>4215</v>
      </c>
      <c r="G2799" s="147">
        <v>41815</v>
      </c>
      <c r="H2799" s="147">
        <v>41814</v>
      </c>
      <c r="I2799" s="144" t="s">
        <v>48</v>
      </c>
      <c r="J2799" s="148">
        <v>1536.55</v>
      </c>
      <c r="K2799" s="148">
        <v>215.12</v>
      </c>
      <c r="L2799" s="149">
        <v>1751.67</v>
      </c>
      <c r="M2799" s="82" t="str">
        <f t="shared" si="252"/>
        <v>DS</v>
      </c>
      <c r="N2799" s="82" t="s">
        <v>971</v>
      </c>
      <c r="P2799" s="75" t="e">
        <f>VLOOKUP(#REF!,[1]!REGTEaflewerdatum,4,0)</f>
        <v>#REF!</v>
      </c>
      <c r="Q2799" s="91" t="e">
        <f>IF(P2799=#REF!,"ok",#REF!)</f>
        <v>#REF!</v>
      </c>
      <c r="T2799" s="94" t="e">
        <f>#REF!+U2799</f>
        <v>#REF!</v>
      </c>
      <c r="U2799" s="80" t="e">
        <f>VLOOKUP(#REF!,verskaffersterme,2,0)</f>
        <v>#REF!</v>
      </c>
      <c r="W2799" s="95" t="e">
        <f>#REF!+U2799</f>
        <v>#REF!</v>
      </c>
    </row>
    <row r="2800" spans="1:29" x14ac:dyDescent="0.5">
      <c r="A2800" s="142">
        <v>1951918</v>
      </c>
      <c r="B2800" s="143">
        <v>41817</v>
      </c>
      <c r="C2800" s="144" t="s">
        <v>10</v>
      </c>
      <c r="D2800" s="145">
        <v>19206</v>
      </c>
      <c r="E2800" s="146"/>
      <c r="F2800" s="145">
        <v>4215</v>
      </c>
      <c r="G2800" s="147">
        <v>41815</v>
      </c>
      <c r="H2800" s="147">
        <v>41814</v>
      </c>
      <c r="I2800" s="144" t="s">
        <v>48</v>
      </c>
      <c r="J2800" s="148">
        <v>233.55</v>
      </c>
      <c r="K2800" s="148">
        <v>32.700000000000003</v>
      </c>
      <c r="L2800" s="149">
        <v>266.25</v>
      </c>
      <c r="M2800" s="82" t="str">
        <f t="shared" si="252"/>
        <v>DS</v>
      </c>
      <c r="N2800" s="82" t="s">
        <v>971</v>
      </c>
      <c r="P2800" s="75" t="e">
        <f>VLOOKUP(#REF!,[1]!REGTEaflewerdatum,4,0)</f>
        <v>#REF!</v>
      </c>
      <c r="Q2800" s="91" t="e">
        <f>IF(P2800=#REF!,"ok",#REF!)</f>
        <v>#REF!</v>
      </c>
      <c r="T2800" s="94" t="e">
        <f>#REF!+U2800</f>
        <v>#REF!</v>
      </c>
      <c r="U2800" s="80" t="e">
        <f>VLOOKUP(#REF!,verskaffersterme,2,0)</f>
        <v>#REF!</v>
      </c>
      <c r="W2800" s="95" t="e">
        <f>#REF!+U2800</f>
        <v>#REF!</v>
      </c>
    </row>
    <row r="2801" spans="1:23" x14ac:dyDescent="0.5">
      <c r="A2801" s="142">
        <v>1951919</v>
      </c>
      <c r="B2801" s="143">
        <v>41817</v>
      </c>
      <c r="C2801" s="144" t="s">
        <v>10</v>
      </c>
      <c r="D2801" s="145">
        <v>19200</v>
      </c>
      <c r="E2801" s="146"/>
      <c r="F2801" s="145">
        <v>4215</v>
      </c>
      <c r="G2801" s="147">
        <v>41815</v>
      </c>
      <c r="H2801" s="147">
        <v>41814</v>
      </c>
      <c r="I2801" s="144" t="s">
        <v>48</v>
      </c>
      <c r="J2801" s="148">
        <v>3379.45</v>
      </c>
      <c r="K2801" s="148">
        <v>473.14</v>
      </c>
      <c r="L2801" s="149">
        <v>3852.59</v>
      </c>
      <c r="M2801" s="82" t="str">
        <f t="shared" si="252"/>
        <v>DS</v>
      </c>
      <c r="N2801" s="82" t="s">
        <v>971</v>
      </c>
      <c r="P2801" s="75" t="e">
        <f>VLOOKUP(#REF!,[1]!REGTEaflewerdatum,4,0)</f>
        <v>#REF!</v>
      </c>
      <c r="Q2801" s="91" t="e">
        <f>IF(P2801=#REF!,"ok",#REF!)</f>
        <v>#REF!</v>
      </c>
      <c r="T2801" s="94" t="e">
        <f>#REF!+U2801</f>
        <v>#REF!</v>
      </c>
      <c r="U2801" s="80" t="e">
        <f>VLOOKUP(#REF!,verskaffersterme,2,0)</f>
        <v>#REF!</v>
      </c>
      <c r="W2801" s="95" t="e">
        <f>#REF!+U2801</f>
        <v>#REF!</v>
      </c>
    </row>
    <row r="2802" spans="1:23" hidden="1" x14ac:dyDescent="0.5">
      <c r="A2802" s="142" t="s">
        <v>694</v>
      </c>
      <c r="B2802" s="143"/>
      <c r="C2802" s="144" t="s">
        <v>10</v>
      </c>
      <c r="D2802" s="145">
        <v>19199</v>
      </c>
      <c r="E2802" s="146"/>
      <c r="F2802" s="145">
        <v>4210</v>
      </c>
      <c r="G2802" s="147">
        <v>41815</v>
      </c>
      <c r="H2802" s="147">
        <v>41814</v>
      </c>
      <c r="I2802" s="144" t="s">
        <v>442</v>
      </c>
      <c r="J2802" s="148">
        <v>2300</v>
      </c>
      <c r="K2802" s="148">
        <v>0</v>
      </c>
      <c r="L2802" s="149">
        <v>2300</v>
      </c>
      <c r="M2802" s="82" t="str">
        <f t="shared" si="252"/>
        <v>DI</v>
      </c>
      <c r="N2802" s="82" t="s">
        <v>971</v>
      </c>
      <c r="P2802" s="75" t="e">
        <f>VLOOKUP(#REF!,[1]!REGTEaflewerdatum,4,0)</f>
        <v>#REF!</v>
      </c>
      <c r="Q2802" s="91" t="e">
        <f>IF(P2802=#REF!,"ok",#REF!)</f>
        <v>#REF!</v>
      </c>
      <c r="T2802" s="94" t="e">
        <f>#REF!+U2802</f>
        <v>#REF!</v>
      </c>
      <c r="U2802" s="80" t="e">
        <f>VLOOKUP(#REF!,verskaffersterme,2,0)</f>
        <v>#REF!</v>
      </c>
      <c r="W2802" s="95" t="e">
        <f>#REF!+U2802</f>
        <v>#REF!</v>
      </c>
    </row>
    <row r="2803" spans="1:23" x14ac:dyDescent="0.5">
      <c r="A2803" s="142">
        <v>91197013</v>
      </c>
      <c r="B2803" s="63">
        <v>41824</v>
      </c>
      <c r="C2803" s="144" t="s">
        <v>10</v>
      </c>
      <c r="D2803" s="145">
        <v>19214</v>
      </c>
      <c r="E2803" s="146"/>
      <c r="F2803" s="145">
        <v>4202</v>
      </c>
      <c r="G2803" s="147">
        <v>41815</v>
      </c>
      <c r="H2803" s="147">
        <v>41815</v>
      </c>
      <c r="I2803" s="144" t="s">
        <v>78</v>
      </c>
      <c r="J2803" s="148">
        <v>4316.99</v>
      </c>
      <c r="K2803" s="148">
        <v>604.38</v>
      </c>
      <c r="L2803" s="149">
        <v>4921.37</v>
      </c>
      <c r="M2803" s="82" t="str">
        <f t="shared" si="252"/>
        <v>DS</v>
      </c>
      <c r="N2803" s="82" t="s">
        <v>971</v>
      </c>
      <c r="P2803" s="75" t="e">
        <f>VLOOKUP(#REF!,[1]!REGTEaflewerdatum,4,0)</f>
        <v>#REF!</v>
      </c>
      <c r="Q2803" s="91" t="e">
        <f>IF(P2803=#REF!,"ok",#REF!)</f>
        <v>#REF!</v>
      </c>
      <c r="T2803" s="94" t="e">
        <f>#REF!+U2803</f>
        <v>#REF!</v>
      </c>
      <c r="U2803" s="80" t="e">
        <f>VLOOKUP(#REF!,verskaffersterme,2,0)</f>
        <v>#REF!</v>
      </c>
      <c r="W2803" s="95" t="e">
        <f>#REF!+U2803</f>
        <v>#REF!</v>
      </c>
    </row>
    <row r="2804" spans="1:23" x14ac:dyDescent="0.5">
      <c r="A2804" s="142">
        <v>9218</v>
      </c>
      <c r="B2804" s="63">
        <v>41824</v>
      </c>
      <c r="C2804" s="144" t="s">
        <v>10</v>
      </c>
      <c r="D2804" s="145">
        <v>19213</v>
      </c>
      <c r="E2804" s="146"/>
      <c r="F2804" s="145">
        <v>4098</v>
      </c>
      <c r="G2804" s="147">
        <v>41815</v>
      </c>
      <c r="H2804" s="147">
        <v>41815</v>
      </c>
      <c r="I2804" s="144" t="s">
        <v>13</v>
      </c>
      <c r="J2804" s="148">
        <v>480</v>
      </c>
      <c r="K2804" s="148">
        <v>13.44</v>
      </c>
      <c r="L2804" s="149">
        <v>493.44</v>
      </c>
      <c r="M2804" s="82" t="str">
        <f t="shared" si="252"/>
        <v>DS</v>
      </c>
      <c r="N2804" s="82" t="s">
        <v>971</v>
      </c>
      <c r="P2804" s="75" t="e">
        <f>VLOOKUP(#REF!,[1]!REGTEaflewerdatum,4,0)</f>
        <v>#REF!</v>
      </c>
      <c r="Q2804" s="91" t="e">
        <f>IF(P2804=#REF!,"ok",#REF!)</f>
        <v>#REF!</v>
      </c>
      <c r="T2804" s="94" t="e">
        <f>#REF!+U2804</f>
        <v>#REF!</v>
      </c>
      <c r="U2804" s="80" t="e">
        <f>VLOOKUP(#REF!,verskaffersterme,2,0)</f>
        <v>#REF!</v>
      </c>
      <c r="W2804" s="95" t="e">
        <f>#REF!+U2804</f>
        <v>#REF!</v>
      </c>
    </row>
    <row r="2805" spans="1:23" x14ac:dyDescent="0.5">
      <c r="A2805" s="105">
        <v>11970281</v>
      </c>
      <c r="B2805" s="63">
        <v>41824</v>
      </c>
      <c r="C2805" s="60" t="s">
        <v>10</v>
      </c>
      <c r="D2805" s="61">
        <v>19210</v>
      </c>
      <c r="E2805" s="139"/>
      <c r="F2805" s="61">
        <v>4225</v>
      </c>
      <c r="G2805" s="151">
        <v>41816</v>
      </c>
      <c r="H2805" s="151">
        <v>41815</v>
      </c>
      <c r="I2805" s="60" t="s">
        <v>1113</v>
      </c>
      <c r="J2805" s="62">
        <v>5553.67</v>
      </c>
      <c r="K2805" s="62">
        <v>238.94</v>
      </c>
      <c r="L2805" s="64">
        <v>5792.61</v>
      </c>
      <c r="M2805" s="82" t="str">
        <f t="shared" si="252"/>
        <v>DS</v>
      </c>
      <c r="N2805" s="82" t="s">
        <v>971</v>
      </c>
      <c r="P2805" s="75" t="e">
        <f>VLOOKUP(#REF!,[1]!REGTEaflewerdatum,4,0)</f>
        <v>#REF!</v>
      </c>
      <c r="Q2805" s="91" t="e">
        <f>IF(P2805=#REF!,"ok",#REF!)</f>
        <v>#REF!</v>
      </c>
      <c r="T2805" s="94" t="e">
        <f>#REF!+U2805</f>
        <v>#REF!</v>
      </c>
      <c r="U2805" s="80" t="e">
        <f>VLOOKUP(#REF!,verskaffersterme,2,0)</f>
        <v>#REF!</v>
      </c>
      <c r="W2805" s="95" t="e">
        <f>#REF!+U2805</f>
        <v>#REF!</v>
      </c>
    </row>
    <row r="2806" spans="1:23" x14ac:dyDescent="0.5">
      <c r="A2806" s="105">
        <v>634641</v>
      </c>
      <c r="B2806" s="63"/>
      <c r="C2806" s="60" t="s">
        <v>10</v>
      </c>
      <c r="D2806" s="61">
        <v>19211</v>
      </c>
      <c r="E2806" s="139"/>
      <c r="F2806" s="61">
        <v>4226</v>
      </c>
      <c r="G2806" s="151">
        <v>41816</v>
      </c>
      <c r="H2806" s="151">
        <v>41815</v>
      </c>
      <c r="I2806" s="144" t="s">
        <v>26</v>
      </c>
      <c r="J2806" s="62">
        <v>8590.16</v>
      </c>
      <c r="K2806" s="62">
        <v>1052.57</v>
      </c>
      <c r="L2806" s="64">
        <v>9642.73</v>
      </c>
      <c r="M2806" s="82" t="str">
        <f t="shared" si="252"/>
        <v>DS</v>
      </c>
      <c r="N2806" s="82" t="s">
        <v>971</v>
      </c>
      <c r="P2806" s="75" t="e">
        <f>VLOOKUP(#REF!,[1]!REGTEaflewerdatum,4,0)</f>
        <v>#REF!</v>
      </c>
      <c r="Q2806" s="91" t="e">
        <f>IF(P2806=#REF!,"ok",#REF!)</f>
        <v>#REF!</v>
      </c>
      <c r="T2806" s="94" t="e">
        <f>#REF!+U2806</f>
        <v>#REF!</v>
      </c>
      <c r="U2806" s="80" t="e">
        <f>VLOOKUP(#REF!,verskaffersterme,2,0)</f>
        <v>#REF!</v>
      </c>
      <c r="W2806" s="95" t="e">
        <f>#REF!+U2806</f>
        <v>#REF!</v>
      </c>
    </row>
    <row r="2807" spans="1:23" x14ac:dyDescent="0.5">
      <c r="A2807" s="105">
        <v>634641</v>
      </c>
      <c r="B2807" s="63"/>
      <c r="C2807" s="60" t="s">
        <v>15</v>
      </c>
      <c r="D2807" s="61">
        <v>19243</v>
      </c>
      <c r="E2807" s="139"/>
      <c r="F2807" s="61">
        <v>4226</v>
      </c>
      <c r="G2807" s="151">
        <v>41816</v>
      </c>
      <c r="H2807" s="151">
        <v>41815</v>
      </c>
      <c r="I2807" s="144" t="s">
        <v>26</v>
      </c>
      <c r="J2807" s="62">
        <v>-5400.27</v>
      </c>
      <c r="K2807" s="62">
        <v>-756.04</v>
      </c>
      <c r="L2807" s="64">
        <v>-6156.31</v>
      </c>
      <c r="M2807" s="82" t="str">
        <f t="shared" si="252"/>
        <v>DS</v>
      </c>
      <c r="P2807" s="75" t="e">
        <f>VLOOKUP(#REF!,[1]!REGTEaflewerdatum,4,0)</f>
        <v>#REF!</v>
      </c>
      <c r="Q2807" s="91" t="e">
        <f>IF(P2807=#REF!,"ok",#REF!)</f>
        <v>#REF!</v>
      </c>
      <c r="T2807" s="94" t="e">
        <f>#REF!+U2807</f>
        <v>#REF!</v>
      </c>
      <c r="U2807" s="80" t="e">
        <f>VLOOKUP(#REF!,verskaffersterme,2,0)</f>
        <v>#REF!</v>
      </c>
      <c r="W2807" s="95" t="e">
        <f>#REF!+U2807</f>
        <v>#REF!</v>
      </c>
    </row>
    <row r="2808" spans="1:23" hidden="1" x14ac:dyDescent="0.5">
      <c r="A2808" s="105">
        <v>863884</v>
      </c>
      <c r="B2808" s="63">
        <v>41817</v>
      </c>
      <c r="C2808" s="60" t="s">
        <v>10</v>
      </c>
      <c r="D2808" s="61">
        <v>19223</v>
      </c>
      <c r="E2808" s="139"/>
      <c r="F2808" s="61">
        <v>4047</v>
      </c>
      <c r="G2808" s="151">
        <v>41816</v>
      </c>
      <c r="H2808" s="151">
        <v>41816</v>
      </c>
      <c r="I2808" s="60" t="s">
        <v>1075</v>
      </c>
      <c r="J2808" s="62">
        <v>196.66</v>
      </c>
      <c r="K2808" s="62">
        <v>27.54</v>
      </c>
      <c r="L2808" s="64">
        <v>224.2</v>
      </c>
      <c r="M2808" s="82" t="str">
        <f t="shared" si="252"/>
        <v>DC</v>
      </c>
      <c r="N2808" s="82" t="s">
        <v>971</v>
      </c>
      <c r="P2808" s="75" t="e">
        <f>VLOOKUP(#REF!,[1]!REGTEaflewerdatum,4,0)</f>
        <v>#REF!</v>
      </c>
      <c r="Q2808" s="91" t="e">
        <f>IF(P2808=#REF!,"ok",#REF!)</f>
        <v>#REF!</v>
      </c>
      <c r="T2808" s="94" t="e">
        <f>#REF!+U2808</f>
        <v>#REF!</v>
      </c>
      <c r="U2808" s="80" t="e">
        <f>VLOOKUP(#REF!,verskaffersterme,2,0)</f>
        <v>#REF!</v>
      </c>
      <c r="W2808" s="95" t="e">
        <f>#REF!+U2808</f>
        <v>#REF!</v>
      </c>
    </row>
    <row r="2809" spans="1:23" hidden="1" x14ac:dyDescent="0.5">
      <c r="A2809" s="105">
        <v>863885</v>
      </c>
      <c r="B2809" s="63">
        <v>41817</v>
      </c>
      <c r="C2809" s="60" t="s">
        <v>10</v>
      </c>
      <c r="D2809" s="61">
        <v>19218</v>
      </c>
      <c r="E2809" s="139"/>
      <c r="F2809" s="61">
        <v>4048</v>
      </c>
      <c r="G2809" s="151">
        <v>41816</v>
      </c>
      <c r="H2809" s="151">
        <v>41816</v>
      </c>
      <c r="I2809" s="60" t="s">
        <v>1075</v>
      </c>
      <c r="J2809" s="62">
        <v>26709.94</v>
      </c>
      <c r="K2809" s="62">
        <v>812.55</v>
      </c>
      <c r="L2809" s="64">
        <v>27522.49</v>
      </c>
      <c r="M2809" s="82" t="str">
        <f t="shared" si="252"/>
        <v>DC</v>
      </c>
      <c r="N2809" s="82" t="s">
        <v>971</v>
      </c>
      <c r="P2809" s="75" t="e">
        <f>VLOOKUP(#REF!,[1]!REGTEaflewerdatum,4,0)</f>
        <v>#REF!</v>
      </c>
      <c r="Q2809" s="91" t="e">
        <f>IF(P2809=#REF!,"ok",#REF!)</f>
        <v>#REF!</v>
      </c>
      <c r="T2809" s="94" t="e">
        <f>#REF!+U2809</f>
        <v>#REF!</v>
      </c>
      <c r="U2809" s="80" t="e">
        <f>VLOOKUP(#REF!,verskaffersterme,2,0)</f>
        <v>#REF!</v>
      </c>
      <c r="W2809" s="95" t="e">
        <f>#REF!+U2809</f>
        <v>#REF!</v>
      </c>
    </row>
    <row r="2810" spans="1:23" hidden="1" x14ac:dyDescent="0.5">
      <c r="A2810" s="105">
        <v>863886</v>
      </c>
      <c r="B2810" s="63">
        <v>41817</v>
      </c>
      <c r="C2810" s="60" t="s">
        <v>10</v>
      </c>
      <c r="D2810" s="61">
        <v>19219</v>
      </c>
      <c r="E2810" s="139"/>
      <c r="F2810" s="61">
        <v>4228</v>
      </c>
      <c r="G2810" s="151">
        <v>41816</v>
      </c>
      <c r="H2810" s="151">
        <v>41816</v>
      </c>
      <c r="I2810" s="60" t="s">
        <v>1075</v>
      </c>
      <c r="J2810" s="62">
        <v>39916.129999999997</v>
      </c>
      <c r="K2810" s="62">
        <v>5588.3</v>
      </c>
      <c r="L2810" s="64">
        <v>45504.43</v>
      </c>
      <c r="M2810" s="82" t="str">
        <f t="shared" si="252"/>
        <v>DC</v>
      </c>
      <c r="N2810" s="82" t="s">
        <v>971</v>
      </c>
      <c r="P2810" s="75" t="e">
        <f>VLOOKUP(#REF!,[1]!REGTEaflewerdatum,4,0)</f>
        <v>#REF!</v>
      </c>
      <c r="Q2810" s="91" t="e">
        <f>IF(P2810=#REF!,"ok",#REF!)</f>
        <v>#REF!</v>
      </c>
      <c r="T2810" s="94" t="e">
        <f>#REF!+U2810</f>
        <v>#REF!</v>
      </c>
      <c r="U2810" s="80" t="e">
        <f>VLOOKUP(#REF!,verskaffersterme,2,0)</f>
        <v>#REF!</v>
      </c>
      <c r="W2810" s="95" t="e">
        <f>#REF!+U2810</f>
        <v>#REF!</v>
      </c>
    </row>
    <row r="2811" spans="1:23" hidden="1" x14ac:dyDescent="0.5">
      <c r="A2811" s="105">
        <v>863887</v>
      </c>
      <c r="B2811" s="63">
        <v>41817</v>
      </c>
      <c r="C2811" s="60" t="s">
        <v>10</v>
      </c>
      <c r="D2811" s="61">
        <v>19220</v>
      </c>
      <c r="E2811" s="139"/>
      <c r="F2811" s="61">
        <v>4221</v>
      </c>
      <c r="G2811" s="151">
        <v>41816</v>
      </c>
      <c r="H2811" s="151">
        <v>41816</v>
      </c>
      <c r="I2811" s="60" t="s">
        <v>1075</v>
      </c>
      <c r="J2811" s="62">
        <v>46979.55</v>
      </c>
      <c r="K2811" s="62">
        <v>5693.96</v>
      </c>
      <c r="L2811" s="64">
        <v>52673.51</v>
      </c>
      <c r="M2811" s="82" t="str">
        <f t="shared" si="252"/>
        <v>DC</v>
      </c>
      <c r="N2811" s="82" t="s">
        <v>971</v>
      </c>
      <c r="P2811" s="75" t="e">
        <f>VLOOKUP(#REF!,[1]!REGTEaflewerdatum,4,0)</f>
        <v>#REF!</v>
      </c>
      <c r="Q2811" s="91" t="e">
        <f>IF(P2811=#REF!,"ok",#REF!)</f>
        <v>#REF!</v>
      </c>
      <c r="T2811" s="94" t="e">
        <f>#REF!+U2811</f>
        <v>#REF!</v>
      </c>
      <c r="U2811" s="80" t="e">
        <f>VLOOKUP(#REF!,verskaffersterme,2,0)</f>
        <v>#REF!</v>
      </c>
      <c r="W2811" s="95" t="e">
        <f>#REF!+U2811</f>
        <v>#REF!</v>
      </c>
    </row>
    <row r="2812" spans="1:23" hidden="1" x14ac:dyDescent="0.5">
      <c r="A2812" s="105">
        <v>863888</v>
      </c>
      <c r="B2812" s="63">
        <v>41817</v>
      </c>
      <c r="C2812" s="60" t="s">
        <v>10</v>
      </c>
      <c r="D2812" s="61">
        <v>19221</v>
      </c>
      <c r="E2812" s="139"/>
      <c r="F2812" s="61">
        <v>4222</v>
      </c>
      <c r="G2812" s="151">
        <v>41816</v>
      </c>
      <c r="H2812" s="151">
        <v>41816</v>
      </c>
      <c r="I2812" s="60" t="s">
        <v>1075</v>
      </c>
      <c r="J2812" s="62">
        <v>7240.42</v>
      </c>
      <c r="K2812" s="62">
        <v>1013.65</v>
      </c>
      <c r="L2812" s="64">
        <v>8254.07</v>
      </c>
      <c r="M2812" s="82" t="str">
        <f t="shared" si="252"/>
        <v>DC</v>
      </c>
      <c r="N2812" s="82" t="s">
        <v>971</v>
      </c>
      <c r="P2812" s="75" t="e">
        <f>VLOOKUP(#REF!,[1]!REGTEaflewerdatum,4,0)</f>
        <v>#REF!</v>
      </c>
      <c r="Q2812" s="91" t="e">
        <f>IF(P2812=#REF!,"ok",#REF!)</f>
        <v>#REF!</v>
      </c>
      <c r="T2812" s="94" t="e">
        <f>#REF!+U2812</f>
        <v>#REF!</v>
      </c>
      <c r="U2812" s="80" t="e">
        <f>VLOOKUP(#REF!,verskaffersterme,2,0)</f>
        <v>#REF!</v>
      </c>
      <c r="W2812" s="95" t="e">
        <f>#REF!+U2812</f>
        <v>#REF!</v>
      </c>
    </row>
    <row r="2813" spans="1:23" hidden="1" x14ac:dyDescent="0.5">
      <c r="A2813" s="105">
        <v>863889</v>
      </c>
      <c r="B2813" s="63">
        <v>41817</v>
      </c>
      <c r="C2813" s="60" t="s">
        <v>10</v>
      </c>
      <c r="D2813" s="61">
        <v>19222</v>
      </c>
      <c r="E2813" s="139"/>
      <c r="F2813" s="61">
        <v>2714</v>
      </c>
      <c r="G2813" s="151">
        <v>41816</v>
      </c>
      <c r="H2813" s="151">
        <v>41816</v>
      </c>
      <c r="I2813" s="60" t="s">
        <v>1075</v>
      </c>
      <c r="J2813" s="62">
        <v>99.43</v>
      </c>
      <c r="K2813" s="62">
        <v>13.92</v>
      </c>
      <c r="L2813" s="64">
        <v>113.35</v>
      </c>
      <c r="M2813" s="82" t="str">
        <f t="shared" si="252"/>
        <v>DC</v>
      </c>
      <c r="N2813" s="82" t="s">
        <v>971</v>
      </c>
      <c r="P2813" s="75" t="e">
        <f>VLOOKUP(#REF!,[1]!REGTEaflewerdatum,4,0)</f>
        <v>#REF!</v>
      </c>
      <c r="Q2813" s="91" t="e">
        <f>IF(P2813=#REF!,"ok",#REF!)</f>
        <v>#REF!</v>
      </c>
      <c r="T2813" s="94" t="e">
        <f>#REF!+U2813</f>
        <v>#REF!</v>
      </c>
      <c r="U2813" s="80" t="e">
        <f>VLOOKUP(#REF!,verskaffersterme,2,0)</f>
        <v>#REF!</v>
      </c>
      <c r="W2813" s="95" t="e">
        <f>#REF!+U2813</f>
        <v>#REF!</v>
      </c>
    </row>
    <row r="2814" spans="1:23" x14ac:dyDescent="0.5">
      <c r="A2814" s="105">
        <v>11970281</v>
      </c>
      <c r="C2814" s="60" t="s">
        <v>15</v>
      </c>
      <c r="D2814" s="61">
        <v>19253</v>
      </c>
      <c r="E2814" s="139"/>
      <c r="F2814" s="61">
        <v>811190</v>
      </c>
      <c r="G2814" s="151">
        <v>41816</v>
      </c>
      <c r="H2814" s="151">
        <v>41815</v>
      </c>
      <c r="I2814" s="60" t="s">
        <v>1113</v>
      </c>
      <c r="J2814" s="62">
        <v>-579.04</v>
      </c>
      <c r="K2814" s="62">
        <v>-20.62</v>
      </c>
      <c r="L2814" s="64">
        <v>-599.66</v>
      </c>
      <c r="M2814" s="82" t="str">
        <f t="shared" si="252"/>
        <v>DS</v>
      </c>
      <c r="P2814" s="75" t="e">
        <f>VLOOKUP(F2814,[1]!REGTEaflewerdatum,4,0)</f>
        <v>#N/A</v>
      </c>
      <c r="Q2814" s="91" t="e">
        <f>IF(P2814=G2814,"ok",G2814)</f>
        <v>#N/A</v>
      </c>
      <c r="T2814" s="94">
        <f>G2814+U2814</f>
        <v>41846</v>
      </c>
      <c r="U2814" s="80">
        <f>VLOOKUP(I2814,verskaffersterme,2,0)</f>
        <v>30</v>
      </c>
      <c r="W2814" s="95">
        <f>B2783+U2814</f>
        <v>30</v>
      </c>
    </row>
    <row r="2815" spans="1:23" x14ac:dyDescent="0.5">
      <c r="A2815" s="105">
        <v>634641</v>
      </c>
      <c r="B2815" s="63">
        <v>41824</v>
      </c>
      <c r="C2815" s="60" t="s">
        <v>15</v>
      </c>
      <c r="D2815" s="61">
        <v>19252</v>
      </c>
      <c r="E2815" s="139"/>
      <c r="F2815" s="61">
        <v>811189</v>
      </c>
      <c r="G2815" s="151">
        <v>41816</v>
      </c>
      <c r="H2815" s="151">
        <v>41815</v>
      </c>
      <c r="I2815" s="144" t="s">
        <v>26</v>
      </c>
      <c r="J2815" s="62">
        <v>-1040.01</v>
      </c>
      <c r="K2815" s="62">
        <v>-86.15</v>
      </c>
      <c r="L2815" s="64">
        <v>-1126.1600000000001</v>
      </c>
      <c r="M2815" s="82" t="str">
        <f t="shared" si="252"/>
        <v>DS</v>
      </c>
      <c r="P2815" s="75" t="e">
        <f>VLOOKUP(F2815,[1]!REGTEaflewerdatum,4,0)</f>
        <v>#N/A</v>
      </c>
      <c r="Q2815" s="91" t="e">
        <f>IF(P2815=G2815,"ok",G2815)</f>
        <v>#N/A</v>
      </c>
      <c r="T2815" s="94">
        <f>G2815+U2815</f>
        <v>41846</v>
      </c>
      <c r="U2815" s="80">
        <f>VLOOKUP(I2815,verskaffersterme,2,0)</f>
        <v>30</v>
      </c>
      <c r="W2815" s="95">
        <f>B2815+U2815</f>
        <v>41854</v>
      </c>
    </row>
    <row r="2816" spans="1:23" x14ac:dyDescent="0.5">
      <c r="A2816" s="105" t="s">
        <v>696</v>
      </c>
      <c r="B2816" s="63">
        <v>41831</v>
      </c>
      <c r="C2816" s="60" t="s">
        <v>10</v>
      </c>
      <c r="D2816" s="61">
        <v>19241</v>
      </c>
      <c r="E2816" s="139"/>
      <c r="F2816" s="61">
        <v>4211</v>
      </c>
      <c r="G2816" s="151">
        <v>41817</v>
      </c>
      <c r="H2816" s="151">
        <v>41816</v>
      </c>
      <c r="I2816" s="60" t="s">
        <v>1161</v>
      </c>
      <c r="J2816" s="62">
        <v>18136.21</v>
      </c>
      <c r="K2816" s="62">
        <v>1677.4</v>
      </c>
      <c r="L2816" s="64">
        <v>19813.61</v>
      </c>
      <c r="M2816" s="82" t="str">
        <f t="shared" si="252"/>
        <v>DS</v>
      </c>
      <c r="N2816" s="82" t="s">
        <v>971</v>
      </c>
      <c r="P2816" s="75" t="e">
        <f>VLOOKUP(#REF!,[1]!REGTEaflewerdatum,4,0)</f>
        <v>#REF!</v>
      </c>
      <c r="Q2816" s="91" t="e">
        <f>IF(P2816=#REF!,"ok",#REF!)</f>
        <v>#REF!</v>
      </c>
      <c r="T2816" s="94" t="e">
        <f>#REF!+U2816</f>
        <v>#REF!</v>
      </c>
      <c r="U2816" s="80" t="e">
        <f>VLOOKUP(#REF!,verskaffersterme,2,0)</f>
        <v>#REF!</v>
      </c>
      <c r="W2816" s="95" t="e">
        <f>#REF!+U2816</f>
        <v>#REF!</v>
      </c>
    </row>
    <row r="2817" spans="1:29" x14ac:dyDescent="0.5">
      <c r="A2817" s="105">
        <v>1211426599</v>
      </c>
      <c r="B2817" s="143">
        <v>41824</v>
      </c>
      <c r="C2817" s="60" t="s">
        <v>10</v>
      </c>
      <c r="D2817" s="61">
        <v>19235</v>
      </c>
      <c r="E2817" s="139"/>
      <c r="F2817" s="61">
        <v>4217</v>
      </c>
      <c r="G2817" s="151">
        <v>41817</v>
      </c>
      <c r="H2817" s="151">
        <v>41816</v>
      </c>
      <c r="I2817" s="60" t="s">
        <v>1105</v>
      </c>
      <c r="J2817" s="62">
        <v>45266.9</v>
      </c>
      <c r="K2817" s="62">
        <v>6337.37</v>
      </c>
      <c r="L2817" s="64">
        <v>51604.27</v>
      </c>
      <c r="M2817" s="82" t="str">
        <f t="shared" si="252"/>
        <v>DS</v>
      </c>
      <c r="N2817" s="82" t="s">
        <v>971</v>
      </c>
      <c r="P2817" s="75" t="e">
        <f>VLOOKUP(#REF!,[1]!REGTEaflewerdatum,4,0)</f>
        <v>#REF!</v>
      </c>
      <c r="Q2817" s="91" t="e">
        <f>IF(P2817=#REF!,"ok",#REF!)</f>
        <v>#REF!</v>
      </c>
      <c r="T2817" s="94" t="e">
        <f>#REF!+U2817</f>
        <v>#REF!</v>
      </c>
      <c r="U2817" s="80" t="e">
        <f>VLOOKUP(#REF!,verskaffersterme,2,0)</f>
        <v>#REF!</v>
      </c>
      <c r="W2817" s="95" t="e">
        <f>#REF!+U2817</f>
        <v>#REF!</v>
      </c>
    </row>
    <row r="2818" spans="1:29" x14ac:dyDescent="0.5">
      <c r="A2818" s="105">
        <v>1211429917</v>
      </c>
      <c r="B2818" s="143"/>
      <c r="C2818" s="60" t="s">
        <v>10</v>
      </c>
      <c r="D2818" s="61">
        <v>19236</v>
      </c>
      <c r="E2818" s="139"/>
      <c r="F2818" s="61">
        <v>4217</v>
      </c>
      <c r="G2818" s="151">
        <v>41817</v>
      </c>
      <c r="H2818" s="151">
        <v>41816</v>
      </c>
      <c r="I2818" s="60" t="s">
        <v>1105</v>
      </c>
      <c r="J2818" s="62">
        <v>0</v>
      </c>
      <c r="K2818" s="62">
        <v>0</v>
      </c>
      <c r="L2818" s="64">
        <v>0</v>
      </c>
      <c r="M2818" s="82" t="str">
        <f t="shared" ref="M2818:M2881" si="257">VLOOKUP(I2818,KODE,3,0)</f>
        <v>DS</v>
      </c>
      <c r="N2818" s="82" t="s">
        <v>971</v>
      </c>
      <c r="P2818" s="75" t="e">
        <f>VLOOKUP(#REF!,[1]!REGTEaflewerdatum,4,0)</f>
        <v>#REF!</v>
      </c>
      <c r="Q2818" s="91" t="e">
        <f>IF(P2818=#REF!,"ok",#REF!)</f>
        <v>#REF!</v>
      </c>
      <c r="T2818" s="94" t="e">
        <f>#REF!+U2818</f>
        <v>#REF!</v>
      </c>
      <c r="U2818" s="80" t="e">
        <f>VLOOKUP(#REF!,verskaffersterme,2,0)</f>
        <v>#REF!</v>
      </c>
      <c r="W2818" s="95" t="e">
        <f>#REF!+U2818</f>
        <v>#REF!</v>
      </c>
    </row>
    <row r="2819" spans="1:29" hidden="1" x14ac:dyDescent="0.5">
      <c r="A2819" s="105">
        <v>176450</v>
      </c>
      <c r="B2819" s="63"/>
      <c r="C2819" s="60" t="s">
        <v>10</v>
      </c>
      <c r="D2819" s="61">
        <v>19239</v>
      </c>
      <c r="E2819" s="139"/>
      <c r="F2819" s="61">
        <v>4218</v>
      </c>
      <c r="G2819" s="151">
        <v>41817</v>
      </c>
      <c r="H2819" s="151">
        <v>41817</v>
      </c>
      <c r="I2819" s="60" t="s">
        <v>1222</v>
      </c>
      <c r="J2819" s="62">
        <v>12396.36</v>
      </c>
      <c r="K2819" s="62">
        <v>1735.5</v>
      </c>
      <c r="L2819" s="64">
        <v>14131.86</v>
      </c>
      <c r="M2819" s="82" t="str">
        <f t="shared" si="257"/>
        <v>DI</v>
      </c>
      <c r="N2819" s="82" t="s">
        <v>971</v>
      </c>
      <c r="P2819" s="75" t="e">
        <f>VLOOKUP(#REF!,[1]!REGTEaflewerdatum,4,0)</f>
        <v>#REF!</v>
      </c>
      <c r="Q2819" s="91" t="e">
        <f>IF(P2819=#REF!,"ok",#REF!)</f>
        <v>#REF!</v>
      </c>
      <c r="T2819" s="94" t="e">
        <f>#REF!+U2819</f>
        <v>#REF!</v>
      </c>
      <c r="U2819" s="80" t="e">
        <f>VLOOKUP(#REF!,verskaffersterme,2,0)</f>
        <v>#REF!</v>
      </c>
      <c r="W2819" s="95" t="e">
        <f>#REF!+U2819</f>
        <v>#REF!</v>
      </c>
    </row>
    <row r="2820" spans="1:29" x14ac:dyDescent="0.5">
      <c r="A2820" s="105">
        <v>455129</v>
      </c>
      <c r="B2820" s="63">
        <v>41824</v>
      </c>
      <c r="C2820" s="60" t="s">
        <v>10</v>
      </c>
      <c r="D2820" s="61">
        <v>19238</v>
      </c>
      <c r="E2820" s="139"/>
      <c r="F2820" s="61">
        <v>4099</v>
      </c>
      <c r="G2820" s="151">
        <v>41817</v>
      </c>
      <c r="H2820" s="151">
        <v>41816</v>
      </c>
      <c r="I2820" s="60" t="s">
        <v>1114</v>
      </c>
      <c r="J2820" s="62">
        <v>137.52000000000001</v>
      </c>
      <c r="K2820" s="62">
        <v>0</v>
      </c>
      <c r="L2820" s="64">
        <v>137.52000000000001</v>
      </c>
      <c r="M2820" s="82" t="str">
        <f t="shared" si="257"/>
        <v>DS</v>
      </c>
      <c r="N2820" s="82" t="s">
        <v>971</v>
      </c>
      <c r="P2820" s="75" t="e">
        <f>VLOOKUP(#REF!,[1]!REGTEaflewerdatum,4,0)</f>
        <v>#REF!</v>
      </c>
      <c r="Q2820" s="91" t="e">
        <f>IF(P2820=#REF!,"ok",#REF!)</f>
        <v>#REF!</v>
      </c>
      <c r="T2820" s="94" t="e">
        <f>#REF!+U2820</f>
        <v>#REF!</v>
      </c>
      <c r="U2820" s="80" t="e">
        <f>VLOOKUP(#REF!,verskaffersterme,2,0)</f>
        <v>#REF!</v>
      </c>
      <c r="W2820" s="95" t="e">
        <f>#REF!+U2820</f>
        <v>#REF!</v>
      </c>
    </row>
    <row r="2821" spans="1:29" x14ac:dyDescent="0.5">
      <c r="A2821" s="105">
        <v>456615</v>
      </c>
      <c r="B2821" s="63">
        <v>41824</v>
      </c>
      <c r="C2821" s="60" t="s">
        <v>10</v>
      </c>
      <c r="D2821" s="61">
        <v>19237</v>
      </c>
      <c r="E2821" s="139"/>
      <c r="F2821" s="61">
        <v>4099</v>
      </c>
      <c r="G2821" s="151">
        <v>41817</v>
      </c>
      <c r="H2821" s="151">
        <v>41817</v>
      </c>
      <c r="I2821" s="60" t="s">
        <v>1114</v>
      </c>
      <c r="J2821" s="62">
        <v>184.56</v>
      </c>
      <c r="K2821" s="62">
        <v>13</v>
      </c>
      <c r="L2821" s="64">
        <v>197.56</v>
      </c>
      <c r="M2821" s="82" t="str">
        <f t="shared" si="257"/>
        <v>DS</v>
      </c>
      <c r="N2821" s="82" t="s">
        <v>971</v>
      </c>
      <c r="P2821" s="75" t="e">
        <f>VLOOKUP(#REF!,[1]!REGTEaflewerdatum,4,0)</f>
        <v>#REF!</v>
      </c>
      <c r="Q2821" s="91" t="e">
        <f>IF(P2821=#REF!,"ok",#REF!)</f>
        <v>#REF!</v>
      </c>
      <c r="T2821" s="94" t="e">
        <f>#REF!+U2821</f>
        <v>#REF!</v>
      </c>
      <c r="U2821" s="80" t="e">
        <f>VLOOKUP(#REF!,verskaffersterme,2,0)</f>
        <v>#REF!</v>
      </c>
      <c r="W2821" s="95" t="e">
        <f>#REF!+U2821</f>
        <v>#REF!</v>
      </c>
    </row>
    <row r="2822" spans="1:29" x14ac:dyDescent="0.5">
      <c r="A2822" s="105">
        <v>62251</v>
      </c>
      <c r="B2822" s="63">
        <v>41824</v>
      </c>
      <c r="C2822" s="60" t="s">
        <v>10</v>
      </c>
      <c r="D2822" s="61">
        <v>19240</v>
      </c>
      <c r="E2822" s="139"/>
      <c r="F2822" s="61">
        <v>4229</v>
      </c>
      <c r="G2822" s="151">
        <v>41817</v>
      </c>
      <c r="H2822" s="151">
        <v>41817</v>
      </c>
      <c r="I2822" s="60" t="s">
        <v>1167</v>
      </c>
      <c r="J2822" s="62">
        <v>13301.7</v>
      </c>
      <c r="K2822" s="62">
        <v>931.43</v>
      </c>
      <c r="L2822" s="64">
        <v>14233.13</v>
      </c>
      <c r="M2822" s="82" t="str">
        <f t="shared" si="257"/>
        <v>DS</v>
      </c>
      <c r="N2822" s="82" t="s">
        <v>971</v>
      </c>
      <c r="P2822" s="75" t="e">
        <f>VLOOKUP(#REF!,[1]!REGTEaflewerdatum,4,0)</f>
        <v>#REF!</v>
      </c>
      <c r="Q2822" s="91" t="e">
        <f>IF(P2822=#REF!,"ok",#REF!)</f>
        <v>#REF!</v>
      </c>
      <c r="T2822" s="94" t="e">
        <f>#REF!+U2822</f>
        <v>#REF!</v>
      </c>
      <c r="U2822" s="80" t="e">
        <f>VLOOKUP(#REF!,verskaffersterme,2,0)</f>
        <v>#REF!</v>
      </c>
      <c r="W2822" s="95" t="e">
        <f>#REF!+U2822</f>
        <v>#REF!</v>
      </c>
    </row>
    <row r="2823" spans="1:29" x14ac:dyDescent="0.5">
      <c r="A2823" s="105">
        <v>673955</v>
      </c>
      <c r="B2823" s="63">
        <v>41817</v>
      </c>
      <c r="C2823" s="60" t="s">
        <v>10</v>
      </c>
      <c r="D2823" s="61">
        <v>19209</v>
      </c>
      <c r="E2823" s="139"/>
      <c r="F2823" s="61">
        <v>4097</v>
      </c>
      <c r="G2823" s="151">
        <v>41817</v>
      </c>
      <c r="H2823" s="151">
        <v>41816</v>
      </c>
      <c r="I2823" s="60" t="s">
        <v>1109</v>
      </c>
      <c r="J2823" s="62">
        <v>283.66000000000003</v>
      </c>
      <c r="K2823" s="62">
        <v>20.010000000000002</v>
      </c>
      <c r="L2823" s="64">
        <v>303.67</v>
      </c>
      <c r="M2823" s="82" t="str">
        <f t="shared" si="257"/>
        <v>DS</v>
      </c>
      <c r="N2823" s="82" t="s">
        <v>971</v>
      </c>
      <c r="P2823" s="75" t="e">
        <f>VLOOKUP(#REF!,[1]!REGTEaflewerdatum,4,0)</f>
        <v>#REF!</v>
      </c>
      <c r="Q2823" s="91" t="e">
        <f>IF(P2823=#REF!,"ok",#REF!)</f>
        <v>#REF!</v>
      </c>
      <c r="T2823" s="94" t="e">
        <f>#REF!+U2823</f>
        <v>#REF!</v>
      </c>
      <c r="U2823" s="80" t="e">
        <f>VLOOKUP(#REF!,verskaffersterme,2,0)</f>
        <v>#REF!</v>
      </c>
      <c r="W2823" s="95" t="e">
        <f>#REF!+U2823</f>
        <v>#REF!</v>
      </c>
    </row>
    <row r="2824" spans="1:29" x14ac:dyDescent="0.5">
      <c r="A2824" s="105">
        <v>79415</v>
      </c>
      <c r="B2824" s="63">
        <v>41824</v>
      </c>
      <c r="C2824" s="60" t="s">
        <v>10</v>
      </c>
      <c r="D2824" s="61">
        <v>19242</v>
      </c>
      <c r="E2824" s="139"/>
      <c r="F2824" s="61">
        <v>4098</v>
      </c>
      <c r="G2824" s="151">
        <v>41817</v>
      </c>
      <c r="H2824" s="151">
        <v>41817</v>
      </c>
      <c r="I2824" s="60" t="s">
        <v>1116</v>
      </c>
      <c r="J2824" s="62">
        <v>480</v>
      </c>
      <c r="K2824" s="62">
        <v>13.44</v>
      </c>
      <c r="L2824" s="64">
        <v>493.44</v>
      </c>
      <c r="M2824" s="82" t="str">
        <f t="shared" si="257"/>
        <v>DS</v>
      </c>
      <c r="N2824" s="82" t="s">
        <v>971</v>
      </c>
      <c r="P2824" s="75" t="e">
        <f>VLOOKUP(#REF!,[1]!REGTEaflewerdatum,4,0)</f>
        <v>#REF!</v>
      </c>
      <c r="Q2824" s="91" t="e">
        <f>IF(P2824=#REF!,"ok",#REF!)</f>
        <v>#REF!</v>
      </c>
      <c r="T2824" s="94" t="e">
        <f>#REF!+U2824</f>
        <v>#REF!</v>
      </c>
      <c r="U2824" s="80" t="e">
        <f>VLOOKUP(#REF!,verskaffersterme,2,0)</f>
        <v>#REF!</v>
      </c>
      <c r="W2824" s="95" t="e">
        <f>#REF!+U2824</f>
        <v>#REF!</v>
      </c>
    </row>
    <row r="2825" spans="1:29" hidden="1" x14ac:dyDescent="0.5">
      <c r="A2825" s="105" t="s">
        <v>698</v>
      </c>
      <c r="B2825" s="63"/>
      <c r="C2825" s="60" t="s">
        <v>10</v>
      </c>
      <c r="D2825" s="61">
        <v>19245</v>
      </c>
      <c r="E2825" s="139"/>
      <c r="F2825" s="61">
        <v>4233</v>
      </c>
      <c r="G2825" s="151">
        <v>41817</v>
      </c>
      <c r="H2825" s="151">
        <v>41816</v>
      </c>
      <c r="I2825" s="60" t="s">
        <v>1118</v>
      </c>
      <c r="J2825" s="62">
        <v>2915</v>
      </c>
      <c r="K2825" s="62">
        <v>0</v>
      </c>
      <c r="L2825" s="64">
        <v>2915</v>
      </c>
      <c r="M2825" s="82" t="str">
        <f t="shared" si="257"/>
        <v>DI</v>
      </c>
      <c r="N2825" s="82" t="s">
        <v>971</v>
      </c>
      <c r="P2825" s="75" t="e">
        <f>VLOOKUP(#REF!,[1]!REGTEaflewerdatum,4,0)</f>
        <v>#REF!</v>
      </c>
      <c r="Q2825" s="91" t="e">
        <f>IF(P2825=#REF!,"ok",#REF!)</f>
        <v>#REF!</v>
      </c>
      <c r="T2825" s="94" t="e">
        <f>#REF!+U2825</f>
        <v>#REF!</v>
      </c>
      <c r="U2825" s="80" t="e">
        <f>VLOOKUP(#REF!,verskaffersterme,2,0)</f>
        <v>#REF!</v>
      </c>
      <c r="W2825" s="95" t="e">
        <f>#REF!+U2825</f>
        <v>#REF!</v>
      </c>
    </row>
    <row r="2826" spans="1:29" hidden="1" x14ac:dyDescent="0.5">
      <c r="A2826" s="105" t="s">
        <v>699</v>
      </c>
      <c r="B2826" s="63"/>
      <c r="C2826" s="60" t="s">
        <v>10</v>
      </c>
      <c r="D2826" s="61">
        <v>19244</v>
      </c>
      <c r="E2826" s="139"/>
      <c r="F2826" s="61">
        <v>4233</v>
      </c>
      <c r="G2826" s="151">
        <v>41817</v>
      </c>
      <c r="H2826" s="151">
        <v>41817</v>
      </c>
      <c r="I2826" s="60" t="s">
        <v>1118</v>
      </c>
      <c r="J2826" s="62">
        <v>11548.9</v>
      </c>
      <c r="K2826" s="62">
        <v>0</v>
      </c>
      <c r="L2826" s="64">
        <v>11548.9</v>
      </c>
      <c r="M2826" s="82" t="str">
        <f t="shared" si="257"/>
        <v>DI</v>
      </c>
      <c r="N2826" s="82" t="s">
        <v>971</v>
      </c>
      <c r="P2826" s="75" t="e">
        <f>VLOOKUP(#REF!,[1]!REGTEaflewerdatum,4,0)</f>
        <v>#REF!</v>
      </c>
      <c r="Q2826" s="91" t="e">
        <f>IF(P2826=#REF!,"ok",#REF!)</f>
        <v>#REF!</v>
      </c>
      <c r="T2826" s="94" t="e">
        <f>#REF!+U2826</f>
        <v>#REF!</v>
      </c>
      <c r="U2826" s="80" t="e">
        <f>VLOOKUP(#REF!,verskaffersterme,2,0)</f>
        <v>#REF!</v>
      </c>
      <c r="W2826" s="95" t="e">
        <f>#REF!+U2826</f>
        <v>#REF!</v>
      </c>
    </row>
    <row r="2827" spans="1:29" hidden="1" x14ac:dyDescent="0.5">
      <c r="A2827" s="105" t="s">
        <v>700</v>
      </c>
      <c r="B2827" s="63"/>
      <c r="C2827" s="60" t="s">
        <v>10</v>
      </c>
      <c r="D2827" s="61">
        <v>19247</v>
      </c>
      <c r="E2827" s="139"/>
      <c r="F2827" s="61">
        <v>4234</v>
      </c>
      <c r="G2827" s="151">
        <v>41817</v>
      </c>
      <c r="H2827" s="151">
        <v>41817</v>
      </c>
      <c r="I2827" s="60" t="s">
        <v>1123</v>
      </c>
      <c r="J2827" s="62">
        <v>2285</v>
      </c>
      <c r="K2827" s="62">
        <v>0</v>
      </c>
      <c r="L2827" s="64">
        <v>2285</v>
      </c>
      <c r="M2827" s="82" t="str">
        <f t="shared" si="257"/>
        <v>DI</v>
      </c>
      <c r="N2827" s="82" t="s">
        <v>971</v>
      </c>
      <c r="P2827" s="75" t="e">
        <f>VLOOKUP(#REF!,[1]!REGTEaflewerdatum,4,0)</f>
        <v>#REF!</v>
      </c>
      <c r="Q2827" s="91" t="e">
        <f>IF(P2827=#REF!,"ok",#REF!)</f>
        <v>#REF!</v>
      </c>
      <c r="T2827" s="94" t="e">
        <f>#REF!+U2827</f>
        <v>#REF!</v>
      </c>
      <c r="U2827" s="80" t="e">
        <f>VLOOKUP(#REF!,verskaffersterme,2,0)</f>
        <v>#REF!</v>
      </c>
      <c r="W2827" s="95" t="e">
        <f>#REF!+U2827</f>
        <v>#REF!</v>
      </c>
      <c r="X2827" s="79"/>
      <c r="Y2827" s="79"/>
      <c r="Z2827" s="79"/>
      <c r="AA2827" s="79"/>
      <c r="AB2827" s="79"/>
      <c r="AC2827" s="79"/>
    </row>
    <row r="2828" spans="1:29" x14ac:dyDescent="0.5">
      <c r="A2828" s="105">
        <v>1211426599</v>
      </c>
      <c r="B2828" s="63"/>
      <c r="C2828" s="60" t="s">
        <v>15</v>
      </c>
      <c r="D2828" s="61">
        <v>19699</v>
      </c>
      <c r="E2828" s="61"/>
      <c r="F2828" s="61">
        <v>811191</v>
      </c>
      <c r="G2828" s="151">
        <v>41817</v>
      </c>
      <c r="H2828" s="151">
        <v>41816</v>
      </c>
      <c r="I2828" s="60" t="s">
        <v>22</v>
      </c>
      <c r="J2828" s="62">
        <v>-1210</v>
      </c>
      <c r="K2828" s="62">
        <v>-169.4</v>
      </c>
      <c r="L2828" s="64">
        <v>-1379.4</v>
      </c>
      <c r="M2828" s="82" t="str">
        <f t="shared" si="257"/>
        <v>DS</v>
      </c>
      <c r="Q2828" s="91"/>
      <c r="V2828" s="79"/>
      <c r="W2828" s="156"/>
    </row>
    <row r="2829" spans="1:29" hidden="1" x14ac:dyDescent="0.5">
      <c r="A2829" s="105" t="s">
        <v>695</v>
      </c>
      <c r="B2829" s="63"/>
      <c r="C2829" s="60" t="s">
        <v>10</v>
      </c>
      <c r="D2829" s="61">
        <v>19246</v>
      </c>
      <c r="E2829" s="139"/>
      <c r="F2829" s="61">
        <v>4240</v>
      </c>
      <c r="G2829" s="151">
        <v>41818</v>
      </c>
      <c r="H2829" s="151">
        <v>41818</v>
      </c>
      <c r="I2829" s="60" t="s">
        <v>1123</v>
      </c>
      <c r="J2829" s="62">
        <v>1500</v>
      </c>
      <c r="K2829" s="62">
        <v>0</v>
      </c>
      <c r="L2829" s="64">
        <v>1500</v>
      </c>
      <c r="M2829" s="82" t="str">
        <f t="shared" si="257"/>
        <v>DI</v>
      </c>
      <c r="N2829" s="82" t="s">
        <v>971</v>
      </c>
      <c r="P2829" s="75" t="e">
        <f>VLOOKUP(#REF!,[1]!REGTEaflewerdatum,4,0)</f>
        <v>#REF!</v>
      </c>
      <c r="Q2829" s="91" t="e">
        <f>IF(P2829=#REF!,"ok",#REF!)</f>
        <v>#REF!</v>
      </c>
      <c r="T2829" s="94" t="e">
        <f>#REF!+U2829</f>
        <v>#REF!</v>
      </c>
      <c r="U2829" s="80" t="e">
        <f>VLOOKUP(#REF!,verskaffersterme,2,0)</f>
        <v>#REF!</v>
      </c>
      <c r="W2829" s="95" t="e">
        <f>#REF!+U2829</f>
        <v>#REF!</v>
      </c>
    </row>
    <row r="2830" spans="1:29" x14ac:dyDescent="0.5">
      <c r="A2830" s="105">
        <v>457924</v>
      </c>
      <c r="B2830" s="63">
        <v>41831</v>
      </c>
      <c r="C2830" s="60" t="s">
        <v>10</v>
      </c>
      <c r="D2830" s="61">
        <v>19280</v>
      </c>
      <c r="E2830" s="139"/>
      <c r="F2830" s="61">
        <v>4099</v>
      </c>
      <c r="G2830" s="151">
        <v>41818</v>
      </c>
      <c r="H2830" s="151">
        <v>41818</v>
      </c>
      <c r="I2830" s="60" t="s">
        <v>1114</v>
      </c>
      <c r="J2830" s="62">
        <v>276.83999999999997</v>
      </c>
      <c r="K2830" s="62">
        <v>19.5</v>
      </c>
      <c r="L2830" s="64">
        <v>296.33999999999997</v>
      </c>
      <c r="M2830" s="82" t="str">
        <f t="shared" si="257"/>
        <v>DS</v>
      </c>
      <c r="N2830" s="82" t="s">
        <v>971</v>
      </c>
      <c r="P2830" s="75" t="e">
        <f>VLOOKUP(F2830,[1]!REGTEaflewerdatum,4,0)</f>
        <v>#N/A</v>
      </c>
      <c r="Q2830" s="91" t="e">
        <f t="shared" ref="Q2830:Q2847" si="258">IF(P2830=G2830,"ok",G2830)</f>
        <v>#N/A</v>
      </c>
      <c r="T2830" s="94">
        <f t="shared" ref="T2830:T2847" si="259">G2830+U2830</f>
        <v>41848</v>
      </c>
      <c r="U2830" s="80">
        <f t="shared" ref="U2830:U2847" si="260">VLOOKUP(I2830,verskaffersterme,2,0)</f>
        <v>30</v>
      </c>
      <c r="W2830" s="95">
        <f t="shared" ref="W2830:W2847" si="261">B2830+U2830</f>
        <v>41861</v>
      </c>
    </row>
    <row r="2831" spans="1:29" x14ac:dyDescent="0.5">
      <c r="A2831" s="105">
        <v>513563</v>
      </c>
      <c r="B2831" s="63"/>
      <c r="C2831" s="60" t="s">
        <v>10</v>
      </c>
      <c r="D2831" s="61">
        <v>19304</v>
      </c>
      <c r="E2831" s="139"/>
      <c r="F2831" s="61">
        <v>4224</v>
      </c>
      <c r="G2831" s="151">
        <v>41818</v>
      </c>
      <c r="H2831" s="151">
        <v>41818</v>
      </c>
      <c r="I2831" s="85" t="s">
        <v>22</v>
      </c>
      <c r="J2831" s="62">
        <v>298</v>
      </c>
      <c r="K2831" s="62">
        <v>41.72</v>
      </c>
      <c r="L2831" s="64">
        <v>339.72</v>
      </c>
      <c r="M2831" s="82" t="str">
        <f t="shared" si="257"/>
        <v>DS</v>
      </c>
      <c r="N2831" s="82" t="s">
        <v>971</v>
      </c>
      <c r="P2831" s="75" t="e">
        <f>VLOOKUP(F2831,[1]!REGTEaflewerdatum,4,0)</f>
        <v>#N/A</v>
      </c>
      <c r="Q2831" s="91" t="e">
        <f t="shared" si="258"/>
        <v>#N/A</v>
      </c>
      <c r="T2831" s="94">
        <f t="shared" si="259"/>
        <v>41848</v>
      </c>
      <c r="U2831" s="80">
        <f t="shared" si="260"/>
        <v>30</v>
      </c>
      <c r="W2831" s="95">
        <f t="shared" si="261"/>
        <v>30</v>
      </c>
    </row>
    <row r="2832" spans="1:29" x14ac:dyDescent="0.5">
      <c r="A2832" s="105">
        <v>513866</v>
      </c>
      <c r="B2832" s="63"/>
      <c r="C2832" s="60" t="s">
        <v>10</v>
      </c>
      <c r="D2832" s="61">
        <v>19302</v>
      </c>
      <c r="E2832" s="139"/>
      <c r="F2832" s="61">
        <v>4224</v>
      </c>
      <c r="G2832" s="151">
        <v>41818</v>
      </c>
      <c r="H2832" s="151">
        <v>41818</v>
      </c>
      <c r="I2832" s="85" t="s">
        <v>22</v>
      </c>
      <c r="J2832" s="62">
        <v>10517</v>
      </c>
      <c r="K2832" s="62">
        <v>1347.78</v>
      </c>
      <c r="L2832" s="64">
        <v>11864.78</v>
      </c>
      <c r="M2832" s="82" t="str">
        <f t="shared" si="257"/>
        <v>DS</v>
      </c>
      <c r="N2832" s="82" t="s">
        <v>971</v>
      </c>
      <c r="P2832" s="75" t="e">
        <f>VLOOKUP(F2832,[1]!REGTEaflewerdatum,4,0)</f>
        <v>#N/A</v>
      </c>
      <c r="Q2832" s="91" t="e">
        <f t="shared" si="258"/>
        <v>#N/A</v>
      </c>
      <c r="T2832" s="94">
        <f t="shared" si="259"/>
        <v>41848</v>
      </c>
      <c r="U2832" s="80">
        <f t="shared" si="260"/>
        <v>30</v>
      </c>
      <c r="W2832" s="95">
        <f t="shared" si="261"/>
        <v>30</v>
      </c>
    </row>
    <row r="2833" spans="1:29" x14ac:dyDescent="0.5">
      <c r="A2833" s="105">
        <v>513870</v>
      </c>
      <c r="B2833" s="63"/>
      <c r="C2833" s="60" t="s">
        <v>10</v>
      </c>
      <c r="D2833" s="61">
        <v>19303</v>
      </c>
      <c r="E2833" s="139"/>
      <c r="F2833" s="61">
        <v>4224</v>
      </c>
      <c r="G2833" s="151">
        <v>41818</v>
      </c>
      <c r="H2833" s="151">
        <v>41818</v>
      </c>
      <c r="I2833" s="85" t="s">
        <v>22</v>
      </c>
      <c r="J2833" s="62">
        <v>690</v>
      </c>
      <c r="K2833" s="62">
        <v>96.6</v>
      </c>
      <c r="L2833" s="64">
        <v>786.6</v>
      </c>
      <c r="M2833" s="82" t="str">
        <f t="shared" si="257"/>
        <v>DS</v>
      </c>
      <c r="N2833" s="82" t="s">
        <v>971</v>
      </c>
      <c r="P2833" s="75" t="e">
        <f>VLOOKUP(F2833,[1]!REGTEaflewerdatum,4,0)</f>
        <v>#N/A</v>
      </c>
      <c r="Q2833" s="91" t="e">
        <f t="shared" si="258"/>
        <v>#N/A</v>
      </c>
      <c r="T2833" s="94">
        <f t="shared" si="259"/>
        <v>41848</v>
      </c>
      <c r="U2833" s="80">
        <f t="shared" si="260"/>
        <v>30</v>
      </c>
      <c r="W2833" s="95">
        <f t="shared" si="261"/>
        <v>30</v>
      </c>
    </row>
    <row r="2834" spans="1:29" x14ac:dyDescent="0.5">
      <c r="A2834" s="105">
        <v>513872</v>
      </c>
      <c r="B2834" s="63"/>
      <c r="C2834" s="60" t="s">
        <v>10</v>
      </c>
      <c r="D2834" s="61">
        <v>19301</v>
      </c>
      <c r="E2834" s="139"/>
      <c r="F2834" s="61">
        <v>4224</v>
      </c>
      <c r="G2834" s="151">
        <v>41818</v>
      </c>
      <c r="H2834" s="151">
        <v>41818</v>
      </c>
      <c r="I2834" s="85" t="s">
        <v>22</v>
      </c>
      <c r="J2834" s="62">
        <v>1137</v>
      </c>
      <c r="K2834" s="62">
        <v>159.18</v>
      </c>
      <c r="L2834" s="64">
        <v>1296.18</v>
      </c>
      <c r="M2834" s="82" t="str">
        <f t="shared" si="257"/>
        <v>DS</v>
      </c>
      <c r="N2834" s="82" t="s">
        <v>971</v>
      </c>
      <c r="P2834" s="75" t="e">
        <f>VLOOKUP(F2834,[1]!REGTEaflewerdatum,4,0)</f>
        <v>#N/A</v>
      </c>
      <c r="Q2834" s="91" t="e">
        <f t="shared" si="258"/>
        <v>#N/A</v>
      </c>
      <c r="T2834" s="94">
        <f t="shared" si="259"/>
        <v>41848</v>
      </c>
      <c r="U2834" s="80">
        <f t="shared" si="260"/>
        <v>30</v>
      </c>
      <c r="W2834" s="95">
        <f t="shared" si="261"/>
        <v>30</v>
      </c>
    </row>
    <row r="2835" spans="1:29" x14ac:dyDescent="0.5">
      <c r="A2835" s="105">
        <v>638914</v>
      </c>
      <c r="B2835" s="63">
        <v>41824</v>
      </c>
      <c r="C2835" s="60" t="s">
        <v>10</v>
      </c>
      <c r="D2835" s="61">
        <v>19217</v>
      </c>
      <c r="E2835" s="139"/>
      <c r="F2835" s="61">
        <v>4239</v>
      </c>
      <c r="G2835" s="151">
        <v>41818</v>
      </c>
      <c r="H2835" s="151">
        <v>41818</v>
      </c>
      <c r="I2835" s="144" t="s">
        <v>26</v>
      </c>
      <c r="J2835" s="62">
        <v>12464.38</v>
      </c>
      <c r="K2835" s="62">
        <v>1556.85</v>
      </c>
      <c r="L2835" s="64">
        <v>14021.23</v>
      </c>
      <c r="M2835" s="82" t="str">
        <f t="shared" si="257"/>
        <v>DS</v>
      </c>
      <c r="N2835" s="82" t="s">
        <v>971</v>
      </c>
      <c r="P2835" s="75" t="e">
        <f>VLOOKUP(F2835,[1]!REGTEaflewerdatum,4,0)</f>
        <v>#N/A</v>
      </c>
      <c r="Q2835" s="91" t="e">
        <f t="shared" si="258"/>
        <v>#N/A</v>
      </c>
      <c r="T2835" s="94">
        <f t="shared" si="259"/>
        <v>41848</v>
      </c>
      <c r="U2835" s="80">
        <f t="shared" si="260"/>
        <v>30</v>
      </c>
      <c r="W2835" s="95">
        <f t="shared" si="261"/>
        <v>41854</v>
      </c>
    </row>
    <row r="2836" spans="1:29" x14ac:dyDescent="0.5">
      <c r="A2836" s="105">
        <v>707972</v>
      </c>
      <c r="B2836" s="63">
        <v>41824</v>
      </c>
      <c r="C2836" s="60" t="s">
        <v>10</v>
      </c>
      <c r="D2836" s="61">
        <v>19215</v>
      </c>
      <c r="E2836" s="139"/>
      <c r="F2836" s="61">
        <v>4097</v>
      </c>
      <c r="G2836" s="151">
        <v>41818</v>
      </c>
      <c r="H2836" s="151">
        <v>41818</v>
      </c>
      <c r="I2836" s="60" t="s">
        <v>1109</v>
      </c>
      <c r="J2836" s="62">
        <v>283.66000000000003</v>
      </c>
      <c r="K2836" s="62">
        <v>20.010000000000002</v>
      </c>
      <c r="L2836" s="64">
        <v>303.67</v>
      </c>
      <c r="M2836" s="82" t="str">
        <f t="shared" si="257"/>
        <v>DS</v>
      </c>
      <c r="N2836" s="82" t="s">
        <v>971</v>
      </c>
      <c r="P2836" s="75" t="e">
        <f>VLOOKUP(F2836,[1]!REGTEaflewerdatum,4,0)</f>
        <v>#N/A</v>
      </c>
      <c r="Q2836" s="91" t="e">
        <f t="shared" si="258"/>
        <v>#N/A</v>
      </c>
      <c r="T2836" s="94">
        <f t="shared" si="259"/>
        <v>41848</v>
      </c>
      <c r="U2836" s="80">
        <f t="shared" si="260"/>
        <v>30</v>
      </c>
      <c r="W2836" s="95">
        <f t="shared" si="261"/>
        <v>41854</v>
      </c>
    </row>
    <row r="2837" spans="1:29" x14ac:dyDescent="0.5">
      <c r="A2837" s="105">
        <v>71619</v>
      </c>
      <c r="B2837" s="63">
        <v>41824</v>
      </c>
      <c r="C2837" s="60" t="s">
        <v>10</v>
      </c>
      <c r="D2837" s="61">
        <v>19216</v>
      </c>
      <c r="E2837" s="139"/>
      <c r="F2837" s="61">
        <v>4238</v>
      </c>
      <c r="G2837" s="151">
        <v>41818</v>
      </c>
      <c r="H2837" s="151">
        <v>41818</v>
      </c>
      <c r="I2837" s="60" t="s">
        <v>1113</v>
      </c>
      <c r="J2837" s="62">
        <v>10303.02</v>
      </c>
      <c r="K2837" s="62">
        <v>443.67</v>
      </c>
      <c r="L2837" s="64">
        <v>10746.69</v>
      </c>
      <c r="M2837" s="82" t="str">
        <f t="shared" si="257"/>
        <v>DS</v>
      </c>
      <c r="N2837" s="82" t="s">
        <v>971</v>
      </c>
      <c r="P2837" s="75" t="e">
        <f>VLOOKUP(F2837,[1]!REGTEaflewerdatum,4,0)</f>
        <v>#N/A</v>
      </c>
      <c r="Q2837" s="91" t="e">
        <f t="shared" si="258"/>
        <v>#N/A</v>
      </c>
      <c r="T2837" s="94">
        <f t="shared" si="259"/>
        <v>41848</v>
      </c>
      <c r="U2837" s="80">
        <f t="shared" si="260"/>
        <v>30</v>
      </c>
      <c r="W2837" s="95">
        <f t="shared" si="261"/>
        <v>41854</v>
      </c>
    </row>
    <row r="2838" spans="1:29" hidden="1" x14ac:dyDescent="0.5">
      <c r="A2838" s="105">
        <v>865647</v>
      </c>
      <c r="B2838" s="63">
        <v>41824</v>
      </c>
      <c r="C2838" s="60" t="s">
        <v>10</v>
      </c>
      <c r="D2838" s="61">
        <v>19266</v>
      </c>
      <c r="E2838" s="139"/>
      <c r="F2838" s="61">
        <v>4048</v>
      </c>
      <c r="G2838" s="151">
        <v>41818</v>
      </c>
      <c r="H2838" s="151">
        <v>41819</v>
      </c>
      <c r="I2838" s="60" t="s">
        <v>1075</v>
      </c>
      <c r="J2838" s="62">
        <v>745.6</v>
      </c>
      <c r="K2838" s="62">
        <v>104.38</v>
      </c>
      <c r="L2838" s="64">
        <v>849.98</v>
      </c>
      <c r="M2838" s="82" t="str">
        <f t="shared" si="257"/>
        <v>DC</v>
      </c>
      <c r="N2838" s="82" t="s">
        <v>971</v>
      </c>
      <c r="P2838" s="75" t="e">
        <f>VLOOKUP(F2838,[1]!REGTEaflewerdatum,4,0)</f>
        <v>#N/A</v>
      </c>
      <c r="Q2838" s="91" t="e">
        <f t="shared" si="258"/>
        <v>#N/A</v>
      </c>
      <c r="T2838" s="94">
        <f t="shared" si="259"/>
        <v>41837</v>
      </c>
      <c r="U2838" s="80">
        <f t="shared" si="260"/>
        <v>19</v>
      </c>
      <c r="W2838" s="95">
        <f t="shared" si="261"/>
        <v>41843</v>
      </c>
    </row>
    <row r="2839" spans="1:29" hidden="1" x14ac:dyDescent="0.5">
      <c r="A2839" s="105">
        <v>865648</v>
      </c>
      <c r="B2839" s="63">
        <v>41824</v>
      </c>
      <c r="C2839" s="60" t="s">
        <v>10</v>
      </c>
      <c r="D2839" s="61">
        <v>19265</v>
      </c>
      <c r="E2839" s="139"/>
      <c r="F2839" s="61">
        <v>4048</v>
      </c>
      <c r="G2839" s="151">
        <v>41818</v>
      </c>
      <c r="H2839" s="151">
        <v>41819</v>
      </c>
      <c r="I2839" s="60" t="s">
        <v>1075</v>
      </c>
      <c r="J2839" s="62">
        <v>83709.7</v>
      </c>
      <c r="K2839" s="62">
        <v>8558.93</v>
      </c>
      <c r="L2839" s="64">
        <v>92268.63</v>
      </c>
      <c r="M2839" s="82" t="str">
        <f t="shared" si="257"/>
        <v>DC</v>
      </c>
      <c r="N2839" s="82" t="s">
        <v>971</v>
      </c>
      <c r="P2839" s="75" t="e">
        <f>VLOOKUP(F2839,[1]!REGTEaflewerdatum,4,0)</f>
        <v>#N/A</v>
      </c>
      <c r="Q2839" s="91" t="e">
        <f t="shared" si="258"/>
        <v>#N/A</v>
      </c>
      <c r="T2839" s="94">
        <f t="shared" si="259"/>
        <v>41837</v>
      </c>
      <c r="U2839" s="80">
        <f t="shared" si="260"/>
        <v>19</v>
      </c>
      <c r="W2839" s="95">
        <f t="shared" si="261"/>
        <v>41843</v>
      </c>
    </row>
    <row r="2840" spans="1:29" hidden="1" x14ac:dyDescent="0.5">
      <c r="A2840" s="105">
        <v>865649</v>
      </c>
      <c r="B2840" s="63">
        <v>41824</v>
      </c>
      <c r="C2840" s="60" t="s">
        <v>10</v>
      </c>
      <c r="D2840" s="61">
        <v>19261</v>
      </c>
      <c r="E2840" s="139"/>
      <c r="F2840" s="61">
        <v>4140</v>
      </c>
      <c r="G2840" s="151">
        <v>41818</v>
      </c>
      <c r="H2840" s="151">
        <v>41819</v>
      </c>
      <c r="I2840" s="60" t="s">
        <v>1075</v>
      </c>
      <c r="J2840" s="62">
        <v>52492.79</v>
      </c>
      <c r="K2840" s="62">
        <v>6650.5</v>
      </c>
      <c r="L2840" s="64">
        <v>59143.29</v>
      </c>
      <c r="M2840" s="82" t="str">
        <f t="shared" si="257"/>
        <v>DC</v>
      </c>
      <c r="N2840" s="82" t="s">
        <v>971</v>
      </c>
      <c r="P2840" s="75" t="e">
        <f>VLOOKUP(F2840,[1]!REGTEaflewerdatum,4,0)</f>
        <v>#N/A</v>
      </c>
      <c r="Q2840" s="91" t="e">
        <f t="shared" si="258"/>
        <v>#N/A</v>
      </c>
      <c r="T2840" s="94">
        <f t="shared" si="259"/>
        <v>41837</v>
      </c>
      <c r="U2840" s="80">
        <f t="shared" si="260"/>
        <v>19</v>
      </c>
      <c r="W2840" s="95">
        <f t="shared" si="261"/>
        <v>41843</v>
      </c>
    </row>
    <row r="2841" spans="1:29" hidden="1" x14ac:dyDescent="0.5">
      <c r="A2841" s="105">
        <v>865650</v>
      </c>
      <c r="B2841" s="63">
        <v>41824</v>
      </c>
      <c r="C2841" s="60" t="s">
        <v>10</v>
      </c>
      <c r="D2841" s="61">
        <v>19262</v>
      </c>
      <c r="E2841" s="139"/>
      <c r="F2841" s="61">
        <v>4228</v>
      </c>
      <c r="G2841" s="151">
        <v>41818</v>
      </c>
      <c r="H2841" s="151">
        <v>41819</v>
      </c>
      <c r="I2841" s="60" t="s">
        <v>1075</v>
      </c>
      <c r="J2841" s="62">
        <v>499.6</v>
      </c>
      <c r="K2841" s="62">
        <v>69.95</v>
      </c>
      <c r="L2841" s="64">
        <v>569.54999999999995</v>
      </c>
      <c r="M2841" s="82" t="str">
        <f t="shared" si="257"/>
        <v>DC</v>
      </c>
      <c r="N2841" s="82" t="s">
        <v>971</v>
      </c>
      <c r="P2841" s="75" t="e">
        <f>VLOOKUP(F2841,[1]!REGTEaflewerdatum,4,0)</f>
        <v>#N/A</v>
      </c>
      <c r="Q2841" s="91" t="e">
        <f t="shared" si="258"/>
        <v>#N/A</v>
      </c>
      <c r="T2841" s="94">
        <f t="shared" si="259"/>
        <v>41837</v>
      </c>
      <c r="U2841" s="80">
        <f t="shared" si="260"/>
        <v>19</v>
      </c>
      <c r="W2841" s="95">
        <f t="shared" si="261"/>
        <v>41843</v>
      </c>
    </row>
    <row r="2842" spans="1:29" hidden="1" x14ac:dyDescent="0.5">
      <c r="A2842" s="105">
        <v>865871</v>
      </c>
      <c r="B2842" s="63">
        <v>41824</v>
      </c>
      <c r="C2842" s="60" t="s">
        <v>10</v>
      </c>
      <c r="D2842" s="61">
        <v>19256</v>
      </c>
      <c r="E2842" s="139"/>
      <c r="F2842" s="61">
        <v>4048</v>
      </c>
      <c r="G2842" s="151">
        <v>41818</v>
      </c>
      <c r="H2842" s="151">
        <v>41819</v>
      </c>
      <c r="I2842" s="60" t="s">
        <v>1075</v>
      </c>
      <c r="J2842" s="62">
        <v>4181.25</v>
      </c>
      <c r="K2842" s="62">
        <v>0</v>
      </c>
      <c r="L2842" s="64">
        <v>4181.25</v>
      </c>
      <c r="M2842" s="82" t="str">
        <f t="shared" si="257"/>
        <v>DC</v>
      </c>
      <c r="N2842" s="82" t="s">
        <v>971</v>
      </c>
      <c r="P2842" s="75" t="e">
        <f>VLOOKUP(F2842,[1]!REGTEaflewerdatum,4,0)</f>
        <v>#N/A</v>
      </c>
      <c r="Q2842" s="91" t="e">
        <f t="shared" si="258"/>
        <v>#N/A</v>
      </c>
      <c r="T2842" s="94">
        <f t="shared" si="259"/>
        <v>41837</v>
      </c>
      <c r="U2842" s="80">
        <f t="shared" si="260"/>
        <v>19</v>
      </c>
      <c r="W2842" s="95">
        <f t="shared" si="261"/>
        <v>41843</v>
      </c>
    </row>
    <row r="2843" spans="1:29" hidden="1" x14ac:dyDescent="0.5">
      <c r="A2843" s="105">
        <v>865872</v>
      </c>
      <c r="B2843" s="63">
        <v>41824</v>
      </c>
      <c r="C2843" s="60" t="s">
        <v>10</v>
      </c>
      <c r="D2843" s="61">
        <v>19257</v>
      </c>
      <c r="E2843" s="139"/>
      <c r="F2843" s="61">
        <v>4049</v>
      </c>
      <c r="G2843" s="151">
        <v>41818</v>
      </c>
      <c r="H2843" s="151">
        <v>41819</v>
      </c>
      <c r="I2843" s="60" t="s">
        <v>1075</v>
      </c>
      <c r="J2843" s="62">
        <v>7042.69</v>
      </c>
      <c r="K2843" s="62">
        <v>400.6</v>
      </c>
      <c r="L2843" s="64">
        <v>7443.29</v>
      </c>
      <c r="M2843" s="82" t="str">
        <f t="shared" si="257"/>
        <v>DC</v>
      </c>
      <c r="N2843" s="82" t="s">
        <v>971</v>
      </c>
      <c r="P2843" s="75" t="e">
        <f>VLOOKUP(F2843,[1]!REGTEaflewerdatum,4,0)</f>
        <v>#N/A</v>
      </c>
      <c r="Q2843" s="91" t="e">
        <f t="shared" si="258"/>
        <v>#N/A</v>
      </c>
      <c r="T2843" s="94">
        <f t="shared" si="259"/>
        <v>41837</v>
      </c>
      <c r="U2843" s="80">
        <f t="shared" si="260"/>
        <v>19</v>
      </c>
      <c r="W2843" s="95">
        <f t="shared" si="261"/>
        <v>41843</v>
      </c>
    </row>
    <row r="2844" spans="1:29" hidden="1" x14ac:dyDescent="0.5">
      <c r="A2844" s="105">
        <v>865873</v>
      </c>
      <c r="B2844" s="63">
        <v>41824</v>
      </c>
      <c r="C2844" s="60" t="s">
        <v>10</v>
      </c>
      <c r="D2844" s="61">
        <v>19258</v>
      </c>
      <c r="E2844" s="139"/>
      <c r="F2844" s="61">
        <v>4140</v>
      </c>
      <c r="G2844" s="151">
        <v>41818</v>
      </c>
      <c r="H2844" s="151">
        <v>41819</v>
      </c>
      <c r="I2844" s="60" t="s">
        <v>1075</v>
      </c>
      <c r="J2844" s="62">
        <v>1599.3</v>
      </c>
      <c r="K2844" s="62">
        <v>223.9</v>
      </c>
      <c r="L2844" s="64">
        <v>1823.2</v>
      </c>
      <c r="M2844" s="82" t="str">
        <f t="shared" si="257"/>
        <v>DC</v>
      </c>
      <c r="N2844" s="82" t="s">
        <v>971</v>
      </c>
      <c r="P2844" s="75" t="e">
        <f>VLOOKUP(F2844,[1]!REGTEaflewerdatum,4,0)</f>
        <v>#N/A</v>
      </c>
      <c r="Q2844" s="91" t="e">
        <f t="shared" si="258"/>
        <v>#N/A</v>
      </c>
      <c r="T2844" s="94">
        <f t="shared" si="259"/>
        <v>41837</v>
      </c>
      <c r="U2844" s="80">
        <f t="shared" si="260"/>
        <v>19</v>
      </c>
      <c r="W2844" s="95">
        <f t="shared" si="261"/>
        <v>41843</v>
      </c>
    </row>
    <row r="2845" spans="1:29" hidden="1" x14ac:dyDescent="0.5">
      <c r="A2845" s="105">
        <v>865874</v>
      </c>
      <c r="B2845" s="63">
        <v>41824</v>
      </c>
      <c r="C2845" s="60" t="s">
        <v>10</v>
      </c>
      <c r="D2845" s="61">
        <v>19259</v>
      </c>
      <c r="E2845" s="139"/>
      <c r="F2845" s="61">
        <v>4228</v>
      </c>
      <c r="G2845" s="151">
        <v>41818</v>
      </c>
      <c r="H2845" s="151">
        <v>41819</v>
      </c>
      <c r="I2845" s="60" t="s">
        <v>1075</v>
      </c>
      <c r="J2845" s="62">
        <v>252.15</v>
      </c>
      <c r="K2845" s="62">
        <v>35.299999999999997</v>
      </c>
      <c r="L2845" s="64">
        <v>287.45</v>
      </c>
      <c r="M2845" s="82" t="str">
        <f t="shared" si="257"/>
        <v>DC</v>
      </c>
      <c r="N2845" s="82" t="s">
        <v>971</v>
      </c>
      <c r="P2845" s="75" t="e">
        <f>VLOOKUP(F2845,[1]!REGTEaflewerdatum,4,0)</f>
        <v>#N/A</v>
      </c>
      <c r="Q2845" s="91" t="e">
        <f t="shared" si="258"/>
        <v>#N/A</v>
      </c>
      <c r="T2845" s="94">
        <f t="shared" si="259"/>
        <v>41837</v>
      </c>
      <c r="U2845" s="80">
        <f t="shared" si="260"/>
        <v>19</v>
      </c>
      <c r="W2845" s="95">
        <f t="shared" si="261"/>
        <v>41843</v>
      </c>
    </row>
    <row r="2846" spans="1:29" hidden="1" x14ac:dyDescent="0.5">
      <c r="A2846" s="105">
        <v>865875</v>
      </c>
      <c r="B2846" s="63">
        <v>41824</v>
      </c>
      <c r="C2846" s="60" t="s">
        <v>10</v>
      </c>
      <c r="D2846" s="61">
        <v>19260</v>
      </c>
      <c r="E2846" s="139"/>
      <c r="F2846" s="61">
        <v>4241</v>
      </c>
      <c r="G2846" s="151">
        <v>41818</v>
      </c>
      <c r="H2846" s="151">
        <v>41819</v>
      </c>
      <c r="I2846" s="60" t="s">
        <v>1075</v>
      </c>
      <c r="J2846" s="62">
        <v>32895.68</v>
      </c>
      <c r="K2846" s="62">
        <v>3794.06</v>
      </c>
      <c r="L2846" s="64">
        <v>36689.74</v>
      </c>
      <c r="M2846" s="82" t="str">
        <f t="shared" si="257"/>
        <v>DC</v>
      </c>
      <c r="N2846" s="82" t="s">
        <v>971</v>
      </c>
      <c r="P2846" s="75" t="e">
        <f>VLOOKUP(F2846,[1]!REGTEaflewerdatum,4,0)</f>
        <v>#N/A</v>
      </c>
      <c r="Q2846" s="91" t="e">
        <f t="shared" si="258"/>
        <v>#N/A</v>
      </c>
      <c r="T2846" s="94">
        <f t="shared" si="259"/>
        <v>41837</v>
      </c>
      <c r="U2846" s="80">
        <f t="shared" si="260"/>
        <v>19</v>
      </c>
      <c r="W2846" s="95">
        <f t="shared" si="261"/>
        <v>41843</v>
      </c>
    </row>
    <row r="2847" spans="1:29" x14ac:dyDescent="0.5">
      <c r="A2847" s="105">
        <v>71619</v>
      </c>
      <c r="B2847" s="63"/>
      <c r="C2847" s="60"/>
      <c r="D2847" s="61">
        <v>19689</v>
      </c>
      <c r="E2847" s="61"/>
      <c r="F2847" s="61">
        <v>811195</v>
      </c>
      <c r="G2847" s="151">
        <v>41818</v>
      </c>
      <c r="H2847" s="151">
        <v>41818</v>
      </c>
      <c r="I2847" s="60" t="s">
        <v>22</v>
      </c>
      <c r="J2847" s="62">
        <v>-25.98</v>
      </c>
      <c r="K2847" s="62">
        <v>-3.64</v>
      </c>
      <c r="L2847" s="64">
        <v>-29.62</v>
      </c>
      <c r="M2847" s="82" t="str">
        <f t="shared" si="257"/>
        <v>DS</v>
      </c>
      <c r="P2847" s="75" t="e">
        <f>VLOOKUP(F2847,[1]!REGTEaflewerdatum,4,0)</f>
        <v>#N/A</v>
      </c>
      <c r="Q2847" s="91" t="e">
        <f t="shared" si="258"/>
        <v>#N/A</v>
      </c>
      <c r="T2847" s="94">
        <f t="shared" si="259"/>
        <v>41848</v>
      </c>
      <c r="U2847" s="80">
        <f t="shared" si="260"/>
        <v>30</v>
      </c>
      <c r="W2847" s="95">
        <f t="shared" si="261"/>
        <v>30</v>
      </c>
      <c r="X2847" s="79"/>
      <c r="Y2847" s="79"/>
      <c r="Z2847" s="79"/>
      <c r="AA2847" s="79"/>
      <c r="AB2847" s="79"/>
      <c r="AC2847" s="79"/>
    </row>
    <row r="2848" spans="1:29" x14ac:dyDescent="0.5">
      <c r="A2848" s="105">
        <v>457924</v>
      </c>
      <c r="B2848" s="63"/>
      <c r="C2848" s="60" t="s">
        <v>15</v>
      </c>
      <c r="D2848" s="61">
        <v>19698</v>
      </c>
      <c r="E2848" s="61"/>
      <c r="F2848" s="61">
        <v>811194</v>
      </c>
      <c r="G2848" s="151">
        <v>41818</v>
      </c>
      <c r="H2848" s="151">
        <v>41818</v>
      </c>
      <c r="I2848" s="60" t="s">
        <v>22</v>
      </c>
      <c r="J2848" s="62">
        <v>-61.92</v>
      </c>
      <c r="K2848" s="62">
        <v>-8.67</v>
      </c>
      <c r="L2848" s="64">
        <v>-70.59</v>
      </c>
      <c r="M2848" s="82" t="str">
        <f t="shared" si="257"/>
        <v>DS</v>
      </c>
      <c r="Q2848" s="91"/>
      <c r="V2848" s="79"/>
      <c r="W2848" s="156"/>
      <c r="X2848" s="79"/>
      <c r="Y2848" s="79"/>
      <c r="Z2848" s="79"/>
      <c r="AA2848" s="79"/>
      <c r="AB2848" s="79"/>
      <c r="AC2848" s="79"/>
    </row>
    <row r="2849" spans="1:29" hidden="1" x14ac:dyDescent="0.5">
      <c r="A2849" s="105">
        <v>513866</v>
      </c>
      <c r="B2849" s="63"/>
      <c r="C2849" s="60" t="s">
        <v>15</v>
      </c>
      <c r="D2849" s="61">
        <v>19697</v>
      </c>
      <c r="E2849" s="61"/>
      <c r="F2849" s="61">
        <v>811193</v>
      </c>
      <c r="G2849" s="63">
        <v>41818</v>
      </c>
      <c r="H2849" s="63">
        <v>41818</v>
      </c>
      <c r="I2849" s="60" t="s">
        <v>24</v>
      </c>
      <c r="J2849" s="62">
        <v>-804</v>
      </c>
      <c r="K2849" s="62">
        <v>-112.56</v>
      </c>
      <c r="L2849" s="64">
        <v>-916.56</v>
      </c>
      <c r="M2849" s="82" t="str">
        <f t="shared" si="257"/>
        <v>DC</v>
      </c>
      <c r="P2849" s="75" t="e">
        <f>VLOOKUP(F2849,[1]!REGTEaflewerdatum,4,0)</f>
        <v>#N/A</v>
      </c>
      <c r="Q2849" s="91" t="e">
        <f t="shared" ref="Q2849:Q2865" si="262">IF(P2849=G2849,"ok",G2849)</f>
        <v>#N/A</v>
      </c>
      <c r="V2849" s="79"/>
      <c r="W2849" s="156"/>
      <c r="X2849" s="79"/>
      <c r="Y2849" s="79"/>
      <c r="Z2849" s="79"/>
      <c r="AA2849" s="79"/>
      <c r="AB2849" s="79"/>
      <c r="AC2849" s="79"/>
    </row>
    <row r="2850" spans="1:29" hidden="1" x14ac:dyDescent="0.5">
      <c r="A2850" s="105">
        <v>865651</v>
      </c>
      <c r="B2850" s="63">
        <v>41894</v>
      </c>
      <c r="C2850" s="60" t="s">
        <v>10</v>
      </c>
      <c r="D2850" s="61">
        <v>19263</v>
      </c>
      <c r="E2850" s="60"/>
      <c r="F2850" s="61">
        <v>4241</v>
      </c>
      <c r="G2850" s="63">
        <v>41818</v>
      </c>
      <c r="H2850" s="63">
        <v>41819</v>
      </c>
      <c r="I2850" s="60" t="s">
        <v>1075</v>
      </c>
      <c r="J2850" s="62">
        <v>94717.17</v>
      </c>
      <c r="K2850" s="62">
        <v>10944.49</v>
      </c>
      <c r="L2850" s="64">
        <v>105661.66</v>
      </c>
      <c r="M2850" s="82" t="str">
        <f t="shared" si="257"/>
        <v>DC</v>
      </c>
      <c r="N2850" s="82" t="s">
        <v>971</v>
      </c>
      <c r="P2850" s="75" t="e">
        <f>VLOOKUP(F2850,[1]!REGTEaflewerdatum,4,0)</f>
        <v>#N/A</v>
      </c>
      <c r="Q2850" s="91" t="e">
        <f t="shared" si="262"/>
        <v>#N/A</v>
      </c>
      <c r="V2850" s="79"/>
      <c r="W2850" s="156"/>
    </row>
    <row r="2851" spans="1:29" x14ac:dyDescent="0.5">
      <c r="A2851" s="105">
        <v>79597</v>
      </c>
      <c r="B2851" s="63">
        <v>41824</v>
      </c>
      <c r="C2851" s="60" t="s">
        <v>10</v>
      </c>
      <c r="D2851" s="61">
        <v>19294</v>
      </c>
      <c r="E2851" s="139"/>
      <c r="F2851" s="61">
        <v>4098</v>
      </c>
      <c r="G2851" s="151">
        <v>41819</v>
      </c>
      <c r="H2851" s="151">
        <v>41819</v>
      </c>
      <c r="I2851" s="60" t="s">
        <v>1116</v>
      </c>
      <c r="J2851" s="62">
        <v>304</v>
      </c>
      <c r="K2851" s="62">
        <v>13.44</v>
      </c>
      <c r="L2851" s="64">
        <v>317.44</v>
      </c>
      <c r="M2851" s="82" t="str">
        <f t="shared" si="257"/>
        <v>DS</v>
      </c>
      <c r="N2851" s="82" t="s">
        <v>971</v>
      </c>
      <c r="P2851" s="75" t="e">
        <f>VLOOKUP(F2851,[1]!REGTEaflewerdatum,4,0)</f>
        <v>#N/A</v>
      </c>
      <c r="Q2851" s="91" t="e">
        <f t="shared" si="262"/>
        <v>#N/A</v>
      </c>
      <c r="T2851" s="94">
        <f t="shared" ref="T2851:T2863" si="263">G2851+U2851</f>
        <v>41849</v>
      </c>
      <c r="U2851" s="80">
        <f t="shared" ref="U2851:U2863" si="264">VLOOKUP(I2851,verskaffersterme,2,0)</f>
        <v>30</v>
      </c>
      <c r="W2851" s="95">
        <f t="shared" ref="W2851:W2863" si="265">B2851+U2851</f>
        <v>41854</v>
      </c>
    </row>
    <row r="2852" spans="1:29" x14ac:dyDescent="0.5">
      <c r="A2852" s="105">
        <v>711200</v>
      </c>
      <c r="B2852" s="63">
        <v>41824</v>
      </c>
      <c r="C2852" s="60" t="s">
        <v>10</v>
      </c>
      <c r="D2852" s="61">
        <v>19248</v>
      </c>
      <c r="E2852" s="139"/>
      <c r="F2852" s="61">
        <v>4097</v>
      </c>
      <c r="G2852" s="151">
        <v>41820</v>
      </c>
      <c r="H2852" s="151">
        <v>41820</v>
      </c>
      <c r="I2852" s="60" t="s">
        <v>1109</v>
      </c>
      <c r="J2852" s="62">
        <v>283.66000000000003</v>
      </c>
      <c r="K2852" s="62">
        <v>20.010000000000002</v>
      </c>
      <c r="L2852" s="64">
        <v>303.67</v>
      </c>
      <c r="M2852" s="82" t="str">
        <f t="shared" si="257"/>
        <v>DS</v>
      </c>
      <c r="N2852" s="82" t="s">
        <v>971</v>
      </c>
      <c r="P2852" s="75" t="e">
        <f>VLOOKUP(F2852,[1]!REGTEaflewerdatum,4,0)</f>
        <v>#N/A</v>
      </c>
      <c r="Q2852" s="91" t="e">
        <f t="shared" si="262"/>
        <v>#N/A</v>
      </c>
      <c r="T2852" s="94">
        <f t="shared" si="263"/>
        <v>41850</v>
      </c>
      <c r="U2852" s="80">
        <f t="shared" si="264"/>
        <v>30</v>
      </c>
      <c r="W2852" s="95">
        <f t="shared" si="265"/>
        <v>41854</v>
      </c>
    </row>
    <row r="2853" spans="1:29" hidden="1" x14ac:dyDescent="0.5">
      <c r="A2853" s="105">
        <v>866561</v>
      </c>
      <c r="B2853" s="63">
        <v>41824</v>
      </c>
      <c r="C2853" s="60" t="s">
        <v>10</v>
      </c>
      <c r="D2853" s="61">
        <v>19267</v>
      </c>
      <c r="E2853" s="139"/>
      <c r="F2853" s="61">
        <v>4048</v>
      </c>
      <c r="G2853" s="151">
        <v>41820</v>
      </c>
      <c r="H2853" s="151">
        <v>41820</v>
      </c>
      <c r="I2853" s="60" t="s">
        <v>1075</v>
      </c>
      <c r="J2853" s="62">
        <v>2169.8200000000002</v>
      </c>
      <c r="K2853" s="62">
        <v>303.77</v>
      </c>
      <c r="L2853" s="64">
        <v>2473.59</v>
      </c>
      <c r="M2853" s="82" t="str">
        <f t="shared" si="257"/>
        <v>DC</v>
      </c>
      <c r="N2853" s="82" t="s">
        <v>971</v>
      </c>
      <c r="P2853" s="75" t="e">
        <f>VLOOKUP(F2853,[1]!REGTEaflewerdatum,4,0)</f>
        <v>#N/A</v>
      </c>
      <c r="Q2853" s="91" t="e">
        <f t="shared" si="262"/>
        <v>#N/A</v>
      </c>
      <c r="T2853" s="94">
        <f t="shared" si="263"/>
        <v>41839</v>
      </c>
      <c r="U2853" s="80">
        <f t="shared" si="264"/>
        <v>19</v>
      </c>
      <c r="W2853" s="95">
        <f t="shared" si="265"/>
        <v>41843</v>
      </c>
    </row>
    <row r="2854" spans="1:29" hidden="1" x14ac:dyDescent="0.5">
      <c r="A2854" s="105">
        <v>866563</v>
      </c>
      <c r="B2854" s="63">
        <v>41824</v>
      </c>
      <c r="C2854" s="60" t="s">
        <v>10</v>
      </c>
      <c r="D2854" s="61">
        <v>19269</v>
      </c>
      <c r="E2854" s="139"/>
      <c r="F2854" s="61">
        <v>4140</v>
      </c>
      <c r="G2854" s="151">
        <v>41820</v>
      </c>
      <c r="H2854" s="151">
        <v>41820</v>
      </c>
      <c r="I2854" s="60" t="s">
        <v>1075</v>
      </c>
      <c r="J2854" s="62">
        <v>18861.84</v>
      </c>
      <c r="K2854" s="62">
        <v>2204.7600000000002</v>
      </c>
      <c r="L2854" s="64">
        <v>21066.6</v>
      </c>
      <c r="M2854" s="82" t="str">
        <f t="shared" si="257"/>
        <v>DC</v>
      </c>
      <c r="N2854" s="82" t="s">
        <v>971</v>
      </c>
      <c r="P2854" s="75" t="e">
        <f>VLOOKUP(F2854,[1]!REGTEaflewerdatum,4,0)</f>
        <v>#N/A</v>
      </c>
      <c r="Q2854" s="91" t="e">
        <f t="shared" si="262"/>
        <v>#N/A</v>
      </c>
      <c r="T2854" s="94">
        <f t="shared" si="263"/>
        <v>41839</v>
      </c>
      <c r="U2854" s="80">
        <f t="shared" si="264"/>
        <v>19</v>
      </c>
      <c r="W2854" s="95">
        <f t="shared" si="265"/>
        <v>41843</v>
      </c>
    </row>
    <row r="2855" spans="1:29" hidden="1" x14ac:dyDescent="0.5">
      <c r="A2855" s="105">
        <v>866564</v>
      </c>
      <c r="B2855" s="63">
        <v>41824</v>
      </c>
      <c r="C2855" s="60" t="s">
        <v>10</v>
      </c>
      <c r="D2855" s="61">
        <v>19270</v>
      </c>
      <c r="E2855" s="139"/>
      <c r="F2855" s="61">
        <v>4050</v>
      </c>
      <c r="G2855" s="151">
        <v>41820</v>
      </c>
      <c r="H2855" s="151">
        <v>41820</v>
      </c>
      <c r="I2855" s="60" t="s">
        <v>1075</v>
      </c>
      <c r="J2855" s="62">
        <v>86368.5</v>
      </c>
      <c r="K2855" s="62">
        <v>12091.59</v>
      </c>
      <c r="L2855" s="64">
        <v>98460.09</v>
      </c>
      <c r="M2855" s="82" t="str">
        <f t="shared" si="257"/>
        <v>DC</v>
      </c>
      <c r="N2855" s="82" t="s">
        <v>971</v>
      </c>
      <c r="P2855" s="75" t="e">
        <f>VLOOKUP(F2855,[1]!REGTEaflewerdatum,4,0)</f>
        <v>#N/A</v>
      </c>
      <c r="Q2855" s="91" t="e">
        <f t="shared" si="262"/>
        <v>#N/A</v>
      </c>
      <c r="T2855" s="94">
        <f t="shared" si="263"/>
        <v>41839</v>
      </c>
      <c r="U2855" s="80">
        <f t="shared" si="264"/>
        <v>19</v>
      </c>
      <c r="W2855" s="95">
        <f t="shared" si="265"/>
        <v>41843</v>
      </c>
    </row>
    <row r="2856" spans="1:29" hidden="1" x14ac:dyDescent="0.5">
      <c r="A2856" s="105">
        <v>866565</v>
      </c>
      <c r="B2856" s="63">
        <v>41824</v>
      </c>
      <c r="C2856" s="60" t="s">
        <v>10</v>
      </c>
      <c r="D2856" s="61">
        <v>19271</v>
      </c>
      <c r="E2856" s="139"/>
      <c r="F2856" s="61">
        <v>4236</v>
      </c>
      <c r="G2856" s="151">
        <v>41820</v>
      </c>
      <c r="H2856" s="151">
        <v>41820</v>
      </c>
      <c r="I2856" s="60" t="s">
        <v>1075</v>
      </c>
      <c r="J2856" s="62">
        <v>38589.980000000003</v>
      </c>
      <c r="K2856" s="62">
        <v>4506.8</v>
      </c>
      <c r="L2856" s="64">
        <v>43096.78</v>
      </c>
      <c r="M2856" s="82" t="str">
        <f t="shared" si="257"/>
        <v>DC</v>
      </c>
      <c r="N2856" s="82" t="s">
        <v>971</v>
      </c>
      <c r="P2856" s="75" t="e">
        <f>VLOOKUP(F2856,[1]!REGTEaflewerdatum,4,0)</f>
        <v>#N/A</v>
      </c>
      <c r="Q2856" s="91" t="e">
        <f t="shared" si="262"/>
        <v>#N/A</v>
      </c>
      <c r="T2856" s="94">
        <f t="shared" si="263"/>
        <v>41839</v>
      </c>
      <c r="U2856" s="80">
        <f t="shared" si="264"/>
        <v>19</v>
      </c>
      <c r="W2856" s="95">
        <f t="shared" si="265"/>
        <v>41843</v>
      </c>
    </row>
    <row r="2857" spans="1:29" hidden="1" x14ac:dyDescent="0.5">
      <c r="A2857" s="105">
        <v>866566</v>
      </c>
      <c r="B2857" s="63">
        <v>41824</v>
      </c>
      <c r="C2857" s="60" t="s">
        <v>10</v>
      </c>
      <c r="D2857" s="61">
        <v>19272</v>
      </c>
      <c r="E2857" s="139"/>
      <c r="F2857" s="61">
        <v>4237</v>
      </c>
      <c r="G2857" s="151">
        <v>41820</v>
      </c>
      <c r="H2857" s="151">
        <v>41820</v>
      </c>
      <c r="I2857" s="60" t="s">
        <v>1075</v>
      </c>
      <c r="J2857" s="62">
        <v>3259.55</v>
      </c>
      <c r="K2857" s="62">
        <v>0</v>
      </c>
      <c r="L2857" s="64">
        <v>3259.55</v>
      </c>
      <c r="M2857" s="82" t="str">
        <f t="shared" si="257"/>
        <v>DC</v>
      </c>
      <c r="N2857" s="82" t="s">
        <v>971</v>
      </c>
      <c r="P2857" s="75" t="e">
        <f>VLOOKUP(F2857,[1]!REGTEaflewerdatum,4,0)</f>
        <v>#N/A</v>
      </c>
      <c r="Q2857" s="91" t="e">
        <f t="shared" si="262"/>
        <v>#N/A</v>
      </c>
      <c r="T2857" s="94">
        <f t="shared" si="263"/>
        <v>41839</v>
      </c>
      <c r="U2857" s="80">
        <f t="shared" si="264"/>
        <v>19</v>
      </c>
      <c r="W2857" s="95">
        <f t="shared" si="265"/>
        <v>41843</v>
      </c>
    </row>
    <row r="2858" spans="1:29" hidden="1" x14ac:dyDescent="0.5">
      <c r="A2858" s="105">
        <v>866567</v>
      </c>
      <c r="B2858" s="63">
        <v>41824</v>
      </c>
      <c r="C2858" s="60" t="s">
        <v>10</v>
      </c>
      <c r="D2858" s="61">
        <v>19273</v>
      </c>
      <c r="E2858" s="139"/>
      <c r="F2858" s="61">
        <v>2714</v>
      </c>
      <c r="G2858" s="151">
        <v>41820</v>
      </c>
      <c r="H2858" s="151">
        <v>41820</v>
      </c>
      <c r="I2858" s="60" t="s">
        <v>1075</v>
      </c>
      <c r="J2858" s="62">
        <v>315.55</v>
      </c>
      <c r="K2858" s="62">
        <v>44.18</v>
      </c>
      <c r="L2858" s="64">
        <v>359.73</v>
      </c>
      <c r="M2858" s="82" t="str">
        <f t="shared" si="257"/>
        <v>DC</v>
      </c>
      <c r="N2858" s="82" t="s">
        <v>971</v>
      </c>
      <c r="P2858" s="75">
        <f>VLOOKUP(F2858,[1]!REGTEaflewerdatum,4,0)</f>
        <v>41579</v>
      </c>
      <c r="Q2858" s="91">
        <f t="shared" si="262"/>
        <v>41820</v>
      </c>
      <c r="T2858" s="94">
        <f t="shared" si="263"/>
        <v>41839</v>
      </c>
      <c r="U2858" s="80">
        <f t="shared" si="264"/>
        <v>19</v>
      </c>
      <c r="W2858" s="95">
        <f t="shared" si="265"/>
        <v>41843</v>
      </c>
    </row>
    <row r="2859" spans="1:29" hidden="1" x14ac:dyDescent="0.5">
      <c r="A2859" s="105">
        <v>866568</v>
      </c>
      <c r="B2859" s="63">
        <v>41824</v>
      </c>
      <c r="C2859" s="60" t="s">
        <v>10</v>
      </c>
      <c r="D2859" s="61">
        <v>19274</v>
      </c>
      <c r="E2859" s="139"/>
      <c r="F2859" s="61">
        <v>4236</v>
      </c>
      <c r="G2859" s="151">
        <v>41820</v>
      </c>
      <c r="H2859" s="151">
        <v>41820</v>
      </c>
      <c r="I2859" s="60" t="s">
        <v>1075</v>
      </c>
      <c r="J2859" s="62">
        <v>5815.36</v>
      </c>
      <c r="K2859" s="62">
        <v>569.53</v>
      </c>
      <c r="L2859" s="64">
        <v>6384.89</v>
      </c>
      <c r="M2859" s="82" t="str">
        <f t="shared" si="257"/>
        <v>DC</v>
      </c>
      <c r="N2859" s="82" t="s">
        <v>971</v>
      </c>
      <c r="P2859" s="75" t="e">
        <f>VLOOKUP(F2859,[1]!REGTEaflewerdatum,4,0)</f>
        <v>#N/A</v>
      </c>
      <c r="Q2859" s="91" t="e">
        <f t="shared" si="262"/>
        <v>#N/A</v>
      </c>
      <c r="T2859" s="94">
        <f t="shared" si="263"/>
        <v>41839</v>
      </c>
      <c r="U2859" s="80">
        <f t="shared" si="264"/>
        <v>19</v>
      </c>
      <c r="W2859" s="95">
        <f t="shared" si="265"/>
        <v>41843</v>
      </c>
    </row>
    <row r="2860" spans="1:29" hidden="1" x14ac:dyDescent="0.5">
      <c r="A2860" s="105">
        <v>866569</v>
      </c>
      <c r="B2860" s="63">
        <v>41824</v>
      </c>
      <c r="C2860" s="60" t="s">
        <v>10</v>
      </c>
      <c r="D2860" s="61">
        <v>19275</v>
      </c>
      <c r="E2860" s="139"/>
      <c r="F2860" s="61">
        <v>4237</v>
      </c>
      <c r="G2860" s="151">
        <v>41820</v>
      </c>
      <c r="H2860" s="151">
        <v>41820</v>
      </c>
      <c r="I2860" s="60" t="s">
        <v>1075</v>
      </c>
      <c r="J2860" s="62">
        <v>7312.59</v>
      </c>
      <c r="K2860" s="62">
        <v>0</v>
      </c>
      <c r="L2860" s="64">
        <v>7312.59</v>
      </c>
      <c r="M2860" s="82" t="str">
        <f t="shared" si="257"/>
        <v>DC</v>
      </c>
      <c r="N2860" s="82" t="s">
        <v>971</v>
      </c>
      <c r="P2860" s="75" t="e">
        <f>VLOOKUP(F2860,[1]!REGTEaflewerdatum,4,0)</f>
        <v>#N/A</v>
      </c>
      <c r="Q2860" s="91" t="e">
        <f t="shared" si="262"/>
        <v>#N/A</v>
      </c>
      <c r="T2860" s="94">
        <f t="shared" si="263"/>
        <v>41839</v>
      </c>
      <c r="U2860" s="80">
        <f t="shared" si="264"/>
        <v>19</v>
      </c>
      <c r="W2860" s="95">
        <f t="shared" si="265"/>
        <v>41843</v>
      </c>
    </row>
    <row r="2861" spans="1:29" hidden="1" x14ac:dyDescent="0.5">
      <c r="A2861" s="105">
        <v>866570</v>
      </c>
      <c r="B2861" s="63">
        <v>41824</v>
      </c>
      <c r="C2861" s="60" t="s">
        <v>10</v>
      </c>
      <c r="D2861" s="61">
        <v>19276</v>
      </c>
      <c r="E2861" s="139"/>
      <c r="F2861" s="61">
        <v>4047</v>
      </c>
      <c r="G2861" s="151">
        <v>41820</v>
      </c>
      <c r="H2861" s="151">
        <v>41820</v>
      </c>
      <c r="I2861" s="60" t="s">
        <v>1075</v>
      </c>
      <c r="J2861" s="62">
        <v>2153.1</v>
      </c>
      <c r="K2861" s="62">
        <v>0</v>
      </c>
      <c r="L2861" s="64">
        <v>2153.1</v>
      </c>
      <c r="M2861" s="82" t="str">
        <f t="shared" si="257"/>
        <v>DC</v>
      </c>
      <c r="N2861" s="82" t="s">
        <v>971</v>
      </c>
      <c r="P2861" s="75" t="e">
        <f>VLOOKUP(F2861,[1]!REGTEaflewerdatum,4,0)</f>
        <v>#N/A</v>
      </c>
      <c r="Q2861" s="91" t="e">
        <f t="shared" si="262"/>
        <v>#N/A</v>
      </c>
      <c r="T2861" s="94">
        <f t="shared" si="263"/>
        <v>41839</v>
      </c>
      <c r="U2861" s="80">
        <f t="shared" si="264"/>
        <v>19</v>
      </c>
      <c r="W2861" s="95">
        <f t="shared" si="265"/>
        <v>41843</v>
      </c>
    </row>
    <row r="2862" spans="1:29" hidden="1" x14ac:dyDescent="0.5">
      <c r="A2862" s="105">
        <v>866571</v>
      </c>
      <c r="B2862" s="63">
        <v>41824</v>
      </c>
      <c r="C2862" s="60" t="s">
        <v>10</v>
      </c>
      <c r="D2862" s="61">
        <v>19277</v>
      </c>
      <c r="E2862" s="139"/>
      <c r="F2862" s="61">
        <v>4047</v>
      </c>
      <c r="G2862" s="151">
        <v>41820</v>
      </c>
      <c r="H2862" s="151">
        <v>41820</v>
      </c>
      <c r="I2862" s="60" t="s">
        <v>1075</v>
      </c>
      <c r="J2862" s="62">
        <v>2153.1</v>
      </c>
      <c r="K2862" s="62">
        <v>0</v>
      </c>
      <c r="L2862" s="64">
        <v>2153.1</v>
      </c>
      <c r="M2862" s="82" t="str">
        <f t="shared" si="257"/>
        <v>DC</v>
      </c>
      <c r="N2862" s="82" t="s">
        <v>971</v>
      </c>
      <c r="P2862" s="75" t="e">
        <f>VLOOKUP(F2862,[1]!REGTEaflewerdatum,4,0)</f>
        <v>#N/A</v>
      </c>
      <c r="Q2862" s="91" t="e">
        <f t="shared" si="262"/>
        <v>#N/A</v>
      </c>
      <c r="T2862" s="94">
        <f t="shared" si="263"/>
        <v>41839</v>
      </c>
      <c r="U2862" s="80">
        <f t="shared" si="264"/>
        <v>19</v>
      </c>
      <c r="W2862" s="95">
        <f t="shared" si="265"/>
        <v>41843</v>
      </c>
    </row>
    <row r="2863" spans="1:29" hidden="1" x14ac:dyDescent="0.5">
      <c r="A2863" s="105">
        <v>866572</v>
      </c>
      <c r="B2863" s="63">
        <v>41824</v>
      </c>
      <c r="C2863" s="60" t="s">
        <v>10</v>
      </c>
      <c r="D2863" s="61">
        <v>19278</v>
      </c>
      <c r="E2863" s="139"/>
      <c r="F2863" s="61">
        <v>2713</v>
      </c>
      <c r="G2863" s="151">
        <v>41820</v>
      </c>
      <c r="H2863" s="151">
        <v>41820</v>
      </c>
      <c r="I2863" s="60" t="s">
        <v>1075</v>
      </c>
      <c r="J2863" s="62">
        <v>4183</v>
      </c>
      <c r="K2863" s="62">
        <v>585.62</v>
      </c>
      <c r="L2863" s="64">
        <v>4768.62</v>
      </c>
      <c r="M2863" s="82" t="str">
        <f t="shared" si="257"/>
        <v>DC</v>
      </c>
      <c r="N2863" s="82" t="s">
        <v>971</v>
      </c>
      <c r="P2863" s="75">
        <f>VLOOKUP(F2863,[1]!REGTEaflewerdatum,4,0)</f>
        <v>41579</v>
      </c>
      <c r="Q2863" s="91">
        <f t="shared" si="262"/>
        <v>41820</v>
      </c>
      <c r="T2863" s="94">
        <f t="shared" si="263"/>
        <v>41839</v>
      </c>
      <c r="U2863" s="80">
        <f t="shared" si="264"/>
        <v>19</v>
      </c>
      <c r="W2863" s="95">
        <f t="shared" si="265"/>
        <v>41843</v>
      </c>
      <c r="X2863" s="79"/>
      <c r="Y2863" s="79"/>
      <c r="Z2863" s="79"/>
      <c r="AA2863" s="79"/>
      <c r="AB2863" s="79"/>
      <c r="AC2863" s="79"/>
    </row>
    <row r="2864" spans="1:29" s="157" customFormat="1" hidden="1" x14ac:dyDescent="0.5">
      <c r="A2864" s="105">
        <v>866562</v>
      </c>
      <c r="B2864" s="63">
        <v>41824</v>
      </c>
      <c r="C2864" s="60" t="s">
        <v>10</v>
      </c>
      <c r="D2864" s="61">
        <v>19268</v>
      </c>
      <c r="E2864" s="61"/>
      <c r="F2864" s="61">
        <v>4049</v>
      </c>
      <c r="G2864" s="63">
        <v>41820</v>
      </c>
      <c r="H2864" s="63">
        <v>41820</v>
      </c>
      <c r="I2864" s="60" t="s">
        <v>24</v>
      </c>
      <c r="J2864" s="62">
        <v>7026.41</v>
      </c>
      <c r="K2864" s="62">
        <v>953.23</v>
      </c>
      <c r="L2864" s="64">
        <v>7979.64</v>
      </c>
      <c r="M2864" s="82" t="str">
        <f t="shared" si="257"/>
        <v>DC</v>
      </c>
      <c r="N2864" s="82" t="s">
        <v>971</v>
      </c>
      <c r="O2864" s="90"/>
      <c r="P2864" s="75" t="e">
        <f>VLOOKUP(F2864,[1]!REGTEaflewerdatum,4,0)</f>
        <v>#N/A</v>
      </c>
      <c r="Q2864" s="91" t="e">
        <f t="shared" si="262"/>
        <v>#N/A</v>
      </c>
      <c r="R2864" s="92"/>
      <c r="S2864" s="93"/>
      <c r="T2864" s="79"/>
      <c r="U2864" s="80"/>
      <c r="V2864" s="79"/>
      <c r="W2864" s="156"/>
      <c r="X2864" s="79"/>
      <c r="Y2864" s="79"/>
      <c r="Z2864" s="79"/>
      <c r="AA2864" s="79"/>
      <c r="AB2864" s="79"/>
      <c r="AC2864" s="79"/>
    </row>
    <row r="2865" spans="1:23" s="157" customFormat="1" hidden="1" x14ac:dyDescent="0.5">
      <c r="A2865" s="105">
        <v>865652</v>
      </c>
      <c r="B2865" s="63">
        <v>41894</v>
      </c>
      <c r="C2865" s="60" t="s">
        <v>10</v>
      </c>
      <c r="D2865" s="61">
        <v>19264</v>
      </c>
      <c r="E2865" s="60"/>
      <c r="F2865" s="61">
        <v>4242</v>
      </c>
      <c r="G2865" s="63">
        <v>41820</v>
      </c>
      <c r="H2865" s="63">
        <v>41819</v>
      </c>
      <c r="I2865" s="60" t="s">
        <v>1075</v>
      </c>
      <c r="J2865" s="62">
        <v>7695.71</v>
      </c>
      <c r="K2865" s="62">
        <v>1077.3900000000001</v>
      </c>
      <c r="L2865" s="64">
        <v>8773.1</v>
      </c>
      <c r="M2865" s="82" t="str">
        <f t="shared" si="257"/>
        <v>DC</v>
      </c>
      <c r="N2865" s="82" t="s">
        <v>971</v>
      </c>
      <c r="O2865" s="90"/>
      <c r="P2865" s="75" t="e">
        <f>VLOOKUP(F2865,[1]!REGTEaflewerdatum,4,0)</f>
        <v>#N/A</v>
      </c>
      <c r="Q2865" s="91" t="e">
        <f t="shared" si="262"/>
        <v>#N/A</v>
      </c>
      <c r="R2865" s="92"/>
      <c r="S2865" s="93"/>
      <c r="T2865" s="79"/>
      <c r="U2865" s="80"/>
      <c r="V2865" s="79"/>
      <c r="W2865" s="156"/>
    </row>
    <row r="2866" spans="1:23" s="157" customFormat="1" hidden="1" x14ac:dyDescent="0.5">
      <c r="A2866" s="105">
        <v>155427</v>
      </c>
      <c r="B2866" s="63"/>
      <c r="C2866" s="60" t="s">
        <v>10</v>
      </c>
      <c r="D2866" s="61">
        <v>19305</v>
      </c>
      <c r="E2866" s="61">
        <v>14856</v>
      </c>
      <c r="F2866" s="61">
        <v>4247</v>
      </c>
      <c r="G2866" s="63">
        <v>41821</v>
      </c>
      <c r="H2866" s="63">
        <v>41820</v>
      </c>
      <c r="I2866" s="60" t="s">
        <v>1156</v>
      </c>
      <c r="J2866" s="62">
        <v>4877.1899999999996</v>
      </c>
      <c r="K2866" s="62">
        <v>682.81</v>
      </c>
      <c r="L2866" s="64">
        <v>5560</v>
      </c>
      <c r="M2866" s="82" t="str">
        <f t="shared" si="257"/>
        <v>DI</v>
      </c>
      <c r="N2866" s="82" t="s">
        <v>971</v>
      </c>
      <c r="O2866" s="90"/>
      <c r="P2866" s="75"/>
      <c r="Q2866" s="158"/>
      <c r="S2866" s="159"/>
      <c r="T2866" s="159"/>
      <c r="U2866" s="160"/>
      <c r="W2866" s="161"/>
    </row>
    <row r="2867" spans="1:23" s="157" customFormat="1" x14ac:dyDescent="0.5">
      <c r="A2867" s="105">
        <v>224908</v>
      </c>
      <c r="B2867" s="63"/>
      <c r="C2867" s="60" t="s">
        <v>10</v>
      </c>
      <c r="D2867" s="61">
        <v>19308</v>
      </c>
      <c r="E2867" s="61">
        <v>14866</v>
      </c>
      <c r="F2867" s="61">
        <v>4250</v>
      </c>
      <c r="G2867" s="63">
        <v>41821</v>
      </c>
      <c r="H2867" s="63">
        <v>41821</v>
      </c>
      <c r="I2867" s="60" t="s">
        <v>1297</v>
      </c>
      <c r="J2867" s="62">
        <v>34208.47</v>
      </c>
      <c r="K2867" s="62">
        <v>4789.18</v>
      </c>
      <c r="L2867" s="64">
        <v>38997.65</v>
      </c>
      <c r="M2867" s="82" t="str">
        <f t="shared" si="257"/>
        <v>DS</v>
      </c>
      <c r="N2867" s="82" t="s">
        <v>971</v>
      </c>
      <c r="O2867" s="90"/>
      <c r="P2867" s="75"/>
      <c r="Q2867" s="158"/>
      <c r="S2867" s="159"/>
      <c r="T2867" s="159"/>
      <c r="U2867" s="160"/>
      <c r="W2867" s="161"/>
    </row>
    <row r="2868" spans="1:23" s="157" customFormat="1" x14ac:dyDescent="0.5">
      <c r="A2868" s="105">
        <v>459721</v>
      </c>
      <c r="B2868" s="63"/>
      <c r="C2868" s="60" t="s">
        <v>10</v>
      </c>
      <c r="D2868" s="61">
        <v>19281</v>
      </c>
      <c r="E2868" s="61">
        <v>14857</v>
      </c>
      <c r="F2868" s="61">
        <v>4099</v>
      </c>
      <c r="G2868" s="63">
        <v>41821</v>
      </c>
      <c r="H2868" s="63">
        <v>41820</v>
      </c>
      <c r="I2868" s="60" t="s">
        <v>1114</v>
      </c>
      <c r="J2868" s="62">
        <v>184.56</v>
      </c>
      <c r="K2868" s="62">
        <v>13</v>
      </c>
      <c r="L2868" s="64">
        <v>197.56</v>
      </c>
      <c r="M2868" s="82" t="str">
        <f t="shared" si="257"/>
        <v>DS</v>
      </c>
      <c r="N2868" s="82" t="s">
        <v>971</v>
      </c>
      <c r="O2868" s="90"/>
      <c r="P2868" s="75"/>
      <c r="Q2868" s="158"/>
      <c r="S2868" s="159"/>
      <c r="T2868" s="159"/>
      <c r="U2868" s="160"/>
      <c r="W2868" s="161"/>
    </row>
    <row r="2869" spans="1:23" s="157" customFormat="1" x14ac:dyDescent="0.5">
      <c r="A2869" s="105">
        <v>460911</v>
      </c>
      <c r="B2869" s="63"/>
      <c r="C2869" s="60" t="s">
        <v>10</v>
      </c>
      <c r="D2869" s="61">
        <v>19282</v>
      </c>
      <c r="E2869" s="61">
        <v>14854</v>
      </c>
      <c r="F2869" s="61">
        <v>4273</v>
      </c>
      <c r="G2869" s="63">
        <v>41821</v>
      </c>
      <c r="H2869" s="63">
        <v>41821</v>
      </c>
      <c r="I2869" s="60" t="s">
        <v>1114</v>
      </c>
      <c r="J2869" s="62">
        <v>615.20000000000005</v>
      </c>
      <c r="K2869" s="62">
        <v>43.34</v>
      </c>
      <c r="L2869" s="64">
        <v>658.54</v>
      </c>
      <c r="M2869" s="82" t="str">
        <f t="shared" si="257"/>
        <v>DS</v>
      </c>
      <c r="N2869" s="82" t="s">
        <v>971</v>
      </c>
      <c r="O2869" s="90"/>
      <c r="P2869" s="75"/>
      <c r="Q2869" s="158"/>
      <c r="S2869" s="159"/>
      <c r="T2869" s="159"/>
      <c r="U2869" s="160"/>
      <c r="W2869" s="161"/>
    </row>
    <row r="2870" spans="1:23" s="157" customFormat="1" x14ac:dyDescent="0.5">
      <c r="A2870" s="105">
        <v>55024</v>
      </c>
      <c r="B2870" s="63"/>
      <c r="C2870" s="60" t="s">
        <v>10</v>
      </c>
      <c r="D2870" s="61">
        <v>19286</v>
      </c>
      <c r="E2870" s="61">
        <v>14870</v>
      </c>
      <c r="F2870" s="61">
        <v>4246</v>
      </c>
      <c r="G2870" s="63">
        <v>41821</v>
      </c>
      <c r="H2870" s="63">
        <v>41821</v>
      </c>
      <c r="I2870" s="60" t="s">
        <v>1107</v>
      </c>
      <c r="J2870" s="62">
        <v>2408.65</v>
      </c>
      <c r="K2870" s="62">
        <v>337.22</v>
      </c>
      <c r="L2870" s="64">
        <v>2745.87</v>
      </c>
      <c r="M2870" s="82" t="str">
        <f t="shared" si="257"/>
        <v>DS</v>
      </c>
      <c r="N2870" s="82" t="s">
        <v>971</v>
      </c>
      <c r="O2870" s="90"/>
      <c r="P2870" s="75"/>
      <c r="Q2870" s="158"/>
      <c r="S2870" s="159"/>
      <c r="T2870" s="159"/>
      <c r="U2870" s="160"/>
      <c r="W2870" s="161"/>
    </row>
    <row r="2871" spans="1:23" s="157" customFormat="1" x14ac:dyDescent="0.5">
      <c r="A2871" s="105">
        <v>55025</v>
      </c>
      <c r="B2871" s="63"/>
      <c r="C2871" s="60" t="s">
        <v>10</v>
      </c>
      <c r="D2871" s="61">
        <v>19285</v>
      </c>
      <c r="E2871" s="61">
        <v>14869</v>
      </c>
      <c r="F2871" s="61">
        <v>4246</v>
      </c>
      <c r="G2871" s="63">
        <v>41821</v>
      </c>
      <c r="H2871" s="63">
        <v>41821</v>
      </c>
      <c r="I2871" s="141" t="s">
        <v>1107</v>
      </c>
      <c r="J2871" s="62">
        <v>616.25</v>
      </c>
      <c r="K2871" s="62">
        <v>86.27</v>
      </c>
      <c r="L2871" s="64">
        <v>702.52</v>
      </c>
      <c r="M2871" s="82" t="str">
        <f t="shared" si="257"/>
        <v>DS</v>
      </c>
      <c r="N2871" s="82" t="s">
        <v>971</v>
      </c>
      <c r="O2871" s="90"/>
      <c r="P2871" s="75"/>
      <c r="Q2871" s="158"/>
      <c r="S2871" s="159"/>
      <c r="T2871" s="159"/>
      <c r="U2871" s="160"/>
      <c r="W2871" s="161"/>
    </row>
    <row r="2872" spans="1:23" s="157" customFormat="1" x14ac:dyDescent="0.5">
      <c r="A2872" s="105">
        <v>55026</v>
      </c>
      <c r="B2872" s="63"/>
      <c r="C2872" s="60" t="s">
        <v>10</v>
      </c>
      <c r="D2872" s="61">
        <v>19284</v>
      </c>
      <c r="E2872" s="61">
        <v>14868</v>
      </c>
      <c r="F2872" s="61">
        <v>4246</v>
      </c>
      <c r="G2872" s="63">
        <v>41821</v>
      </c>
      <c r="H2872" s="63">
        <v>41821</v>
      </c>
      <c r="I2872" s="141" t="s">
        <v>1107</v>
      </c>
      <c r="J2872" s="62">
        <v>2075</v>
      </c>
      <c r="K2872" s="62">
        <v>290.5</v>
      </c>
      <c r="L2872" s="64">
        <v>2365.5</v>
      </c>
      <c r="M2872" s="82" t="str">
        <f t="shared" si="257"/>
        <v>DS</v>
      </c>
      <c r="N2872" s="82" t="s">
        <v>971</v>
      </c>
      <c r="O2872" s="90"/>
      <c r="P2872" s="75"/>
      <c r="Q2872" s="158"/>
      <c r="S2872" s="159"/>
      <c r="T2872" s="159"/>
      <c r="U2872" s="160"/>
      <c r="W2872" s="161"/>
    </row>
    <row r="2873" spans="1:23" s="157" customFormat="1" x14ac:dyDescent="0.5">
      <c r="A2873" s="105">
        <v>55028</v>
      </c>
      <c r="B2873" s="63"/>
      <c r="C2873" s="60" t="s">
        <v>10</v>
      </c>
      <c r="D2873" s="61">
        <v>19287</v>
      </c>
      <c r="E2873" s="61">
        <v>14871</v>
      </c>
      <c r="F2873" s="61">
        <v>4246</v>
      </c>
      <c r="G2873" s="63">
        <v>41821</v>
      </c>
      <c r="H2873" s="63">
        <v>41821</v>
      </c>
      <c r="I2873" s="60" t="s">
        <v>1107</v>
      </c>
      <c r="J2873" s="62">
        <v>2874.4</v>
      </c>
      <c r="K2873" s="62">
        <v>402.43</v>
      </c>
      <c r="L2873" s="64">
        <v>3276.83</v>
      </c>
      <c r="M2873" s="82" t="str">
        <f t="shared" si="257"/>
        <v>DS</v>
      </c>
      <c r="N2873" s="82" t="s">
        <v>971</v>
      </c>
      <c r="O2873" s="90"/>
      <c r="P2873" s="75"/>
      <c r="Q2873" s="158"/>
      <c r="S2873" s="159"/>
      <c r="T2873" s="159"/>
      <c r="U2873" s="160"/>
      <c r="W2873" s="161"/>
    </row>
    <row r="2874" spans="1:23" s="157" customFormat="1" x14ac:dyDescent="0.5">
      <c r="A2874" s="105">
        <v>643360</v>
      </c>
      <c r="B2874" s="63"/>
      <c r="C2874" s="60" t="s">
        <v>10</v>
      </c>
      <c r="D2874" s="61">
        <v>19251</v>
      </c>
      <c r="E2874" s="61">
        <v>14847</v>
      </c>
      <c r="F2874" s="61">
        <v>4252</v>
      </c>
      <c r="G2874" s="63">
        <v>41821</v>
      </c>
      <c r="H2874" s="63">
        <v>41820</v>
      </c>
      <c r="I2874" s="60" t="s">
        <v>1313</v>
      </c>
      <c r="J2874" s="62">
        <v>4019.68</v>
      </c>
      <c r="K2874" s="62">
        <v>278.52</v>
      </c>
      <c r="L2874" s="64">
        <v>4298.2</v>
      </c>
      <c r="M2874" s="82" t="str">
        <f t="shared" si="257"/>
        <v>DS</v>
      </c>
      <c r="N2874" s="82" t="s">
        <v>971</v>
      </c>
      <c r="O2874" s="90"/>
      <c r="P2874" s="75"/>
      <c r="Q2874" s="158"/>
      <c r="S2874" s="159"/>
      <c r="T2874" s="159"/>
      <c r="U2874" s="160"/>
      <c r="W2874" s="161"/>
    </row>
    <row r="2875" spans="1:23" s="157" customFormat="1" x14ac:dyDescent="0.5">
      <c r="A2875" s="105">
        <v>643360</v>
      </c>
      <c r="B2875" s="63"/>
      <c r="C2875" s="60" t="s">
        <v>15</v>
      </c>
      <c r="D2875" s="61">
        <v>19297</v>
      </c>
      <c r="E2875" s="61">
        <v>14920</v>
      </c>
      <c r="F2875" s="61">
        <v>4252</v>
      </c>
      <c r="G2875" s="63">
        <v>41821</v>
      </c>
      <c r="H2875" s="63">
        <v>41820</v>
      </c>
      <c r="I2875" s="60" t="s">
        <v>1313</v>
      </c>
      <c r="J2875" s="62">
        <v>-809.83</v>
      </c>
      <c r="K2875" s="62">
        <v>-113.38</v>
      </c>
      <c r="L2875" s="64">
        <v>-923.21</v>
      </c>
      <c r="M2875" s="82" t="str">
        <f t="shared" si="257"/>
        <v>DS</v>
      </c>
      <c r="N2875" s="82"/>
      <c r="O2875" s="90"/>
      <c r="P2875" s="159"/>
      <c r="Q2875" s="158"/>
      <c r="S2875" s="159"/>
      <c r="T2875" s="159"/>
      <c r="U2875" s="160"/>
      <c r="W2875" s="161"/>
    </row>
    <row r="2876" spans="1:23" s="157" customFormat="1" x14ac:dyDescent="0.5">
      <c r="A2876" s="105">
        <v>72875</v>
      </c>
      <c r="B2876" s="63"/>
      <c r="C2876" s="60" t="s">
        <v>10</v>
      </c>
      <c r="D2876" s="61">
        <v>19250</v>
      </c>
      <c r="E2876" s="61">
        <v>14848</v>
      </c>
      <c r="F2876" s="61">
        <v>4251</v>
      </c>
      <c r="G2876" s="63">
        <v>41821</v>
      </c>
      <c r="H2876" s="63">
        <v>41821</v>
      </c>
      <c r="I2876" s="60" t="s">
        <v>1113</v>
      </c>
      <c r="J2876" s="62">
        <v>7113.06</v>
      </c>
      <c r="K2876" s="62">
        <v>594.54</v>
      </c>
      <c r="L2876" s="64">
        <v>7707.6</v>
      </c>
      <c r="M2876" s="82" t="str">
        <f t="shared" si="257"/>
        <v>DS</v>
      </c>
      <c r="N2876" s="82" t="s">
        <v>971</v>
      </c>
      <c r="O2876" s="90"/>
      <c r="P2876" s="75"/>
      <c r="Q2876" s="158"/>
      <c r="S2876" s="159"/>
      <c r="T2876" s="159"/>
      <c r="U2876" s="160"/>
      <c r="W2876" s="161"/>
    </row>
    <row r="2877" spans="1:23" s="157" customFormat="1" x14ac:dyDescent="0.5">
      <c r="A2877" s="105">
        <v>742335</v>
      </c>
      <c r="B2877" s="63"/>
      <c r="C2877" s="60" t="s">
        <v>10</v>
      </c>
      <c r="D2877" s="61">
        <v>19249</v>
      </c>
      <c r="E2877" s="61">
        <v>14862</v>
      </c>
      <c r="F2877" s="61">
        <v>4272</v>
      </c>
      <c r="G2877" s="63">
        <v>41821</v>
      </c>
      <c r="H2877" s="63">
        <v>41821</v>
      </c>
      <c r="I2877" s="60" t="s">
        <v>1109</v>
      </c>
      <c r="J2877" s="62">
        <v>283.66000000000003</v>
      </c>
      <c r="K2877" s="62">
        <v>20.010000000000002</v>
      </c>
      <c r="L2877" s="64">
        <v>303.67</v>
      </c>
      <c r="M2877" s="82" t="str">
        <f t="shared" si="257"/>
        <v>DS</v>
      </c>
      <c r="N2877" s="82" t="s">
        <v>971</v>
      </c>
      <c r="O2877" s="90"/>
      <c r="P2877" s="75"/>
      <c r="Q2877" s="158"/>
      <c r="S2877" s="159"/>
      <c r="T2877" s="159"/>
      <c r="U2877" s="160"/>
      <c r="W2877" s="161"/>
    </row>
    <row r="2878" spans="1:23" s="157" customFormat="1" x14ac:dyDescent="0.5">
      <c r="A2878" s="105">
        <v>79725</v>
      </c>
      <c r="B2878" s="63"/>
      <c r="C2878" s="60" t="s">
        <v>10</v>
      </c>
      <c r="D2878" s="61">
        <v>19295</v>
      </c>
      <c r="E2878" s="61">
        <v>14855</v>
      </c>
      <c r="F2878" s="61">
        <v>4274</v>
      </c>
      <c r="G2878" s="63">
        <v>41821</v>
      </c>
      <c r="H2878" s="63">
        <v>41821</v>
      </c>
      <c r="I2878" s="60" t="s">
        <v>1116</v>
      </c>
      <c r="J2878" s="62">
        <v>803.8</v>
      </c>
      <c r="K2878" s="62">
        <v>39.450000000000003</v>
      </c>
      <c r="L2878" s="64">
        <v>843.25</v>
      </c>
      <c r="M2878" s="82" t="str">
        <f t="shared" si="257"/>
        <v>DS</v>
      </c>
      <c r="N2878" s="82" t="s">
        <v>971</v>
      </c>
      <c r="O2878" s="90"/>
      <c r="P2878" s="75"/>
      <c r="Q2878" s="158"/>
      <c r="S2878" s="159"/>
      <c r="T2878" s="159"/>
      <c r="U2878" s="160"/>
      <c r="W2878" s="161"/>
    </row>
    <row r="2879" spans="1:23" s="157" customFormat="1" x14ac:dyDescent="0.5">
      <c r="A2879" s="105">
        <v>8176</v>
      </c>
      <c r="B2879" s="63"/>
      <c r="C2879" s="60" t="s">
        <v>10</v>
      </c>
      <c r="D2879" s="61">
        <v>19290</v>
      </c>
      <c r="E2879" s="61">
        <v>14858</v>
      </c>
      <c r="F2879" s="61">
        <v>4259</v>
      </c>
      <c r="G2879" s="63">
        <v>41821</v>
      </c>
      <c r="H2879" s="63">
        <v>41820</v>
      </c>
      <c r="I2879" s="60" t="s">
        <v>1112</v>
      </c>
      <c r="J2879" s="62">
        <v>1109.03</v>
      </c>
      <c r="K2879" s="62">
        <v>155.26</v>
      </c>
      <c r="L2879" s="64">
        <v>1264.29</v>
      </c>
      <c r="M2879" s="82" t="str">
        <f t="shared" si="257"/>
        <v>DS</v>
      </c>
      <c r="N2879" s="82" t="s">
        <v>971</v>
      </c>
      <c r="O2879" s="90"/>
      <c r="P2879" s="75"/>
      <c r="Q2879" s="158"/>
      <c r="S2879" s="159"/>
      <c r="T2879" s="159"/>
      <c r="U2879" s="160"/>
      <c r="W2879" s="161"/>
    </row>
    <row r="2880" spans="1:23" s="157" customFormat="1" x14ac:dyDescent="0.5">
      <c r="A2880" s="105">
        <v>8176</v>
      </c>
      <c r="B2880" s="63">
        <v>9003132890</v>
      </c>
      <c r="C2880" s="60" t="s">
        <v>15</v>
      </c>
      <c r="D2880" s="61">
        <v>19748</v>
      </c>
      <c r="E2880" s="61">
        <v>15142</v>
      </c>
      <c r="F2880" s="61">
        <v>789149</v>
      </c>
      <c r="G2880" s="63">
        <v>41821</v>
      </c>
      <c r="H2880" s="63">
        <v>41820</v>
      </c>
      <c r="I2880" s="60" t="s">
        <v>1112</v>
      </c>
      <c r="J2880" s="62">
        <v>-451.35</v>
      </c>
      <c r="K2880" s="62">
        <v>-63.19</v>
      </c>
      <c r="L2880" s="64">
        <v>-514.54</v>
      </c>
      <c r="M2880" s="82" t="str">
        <f t="shared" si="257"/>
        <v>DS</v>
      </c>
      <c r="N2880" s="82"/>
      <c r="O2880" s="90"/>
      <c r="P2880" s="159"/>
      <c r="Q2880" s="158"/>
      <c r="S2880" s="159"/>
      <c r="T2880" s="159"/>
      <c r="U2880" s="160"/>
      <c r="W2880" s="161"/>
    </row>
    <row r="2881" spans="1:23" s="157" customFormat="1" x14ac:dyDescent="0.5">
      <c r="A2881" s="105">
        <v>8176</v>
      </c>
      <c r="B2881" s="63">
        <v>9003107244</v>
      </c>
      <c r="C2881" s="60" t="s">
        <v>15</v>
      </c>
      <c r="D2881" s="61">
        <v>19749</v>
      </c>
      <c r="E2881" s="61">
        <v>15143</v>
      </c>
      <c r="F2881" s="61">
        <v>789150</v>
      </c>
      <c r="G2881" s="63">
        <v>41821</v>
      </c>
      <c r="H2881" s="63">
        <v>41820</v>
      </c>
      <c r="I2881" s="60" t="s">
        <v>1112</v>
      </c>
      <c r="J2881" s="62">
        <v>-129.06</v>
      </c>
      <c r="K2881" s="62">
        <v>-18.07</v>
      </c>
      <c r="L2881" s="64">
        <v>-147.13</v>
      </c>
      <c r="M2881" s="82" t="str">
        <f t="shared" si="257"/>
        <v>DS</v>
      </c>
      <c r="N2881" s="82"/>
      <c r="O2881" s="90"/>
      <c r="P2881" s="159"/>
      <c r="Q2881" s="158"/>
      <c r="S2881" s="159"/>
      <c r="T2881" s="159"/>
      <c r="U2881" s="160"/>
      <c r="W2881" s="161"/>
    </row>
    <row r="2882" spans="1:23" s="157" customFormat="1" hidden="1" x14ac:dyDescent="0.5">
      <c r="A2882" s="105" t="s">
        <v>752</v>
      </c>
      <c r="B2882" s="63"/>
      <c r="C2882" s="60" t="s">
        <v>10</v>
      </c>
      <c r="D2882" s="61">
        <v>19299</v>
      </c>
      <c r="E2882" s="61">
        <v>14851</v>
      </c>
      <c r="F2882" s="61">
        <v>4254</v>
      </c>
      <c r="G2882" s="63">
        <v>41821</v>
      </c>
      <c r="H2882" s="63">
        <v>41820</v>
      </c>
      <c r="I2882" s="60" t="s">
        <v>1118</v>
      </c>
      <c r="J2882" s="62">
        <v>6583.7</v>
      </c>
      <c r="K2882" s="62">
        <v>0</v>
      </c>
      <c r="L2882" s="64">
        <v>6583.7</v>
      </c>
      <c r="M2882" s="82" t="str">
        <f t="shared" ref="M2882:M2945" si="266">VLOOKUP(I2882,KODE,3,0)</f>
        <v>DI</v>
      </c>
      <c r="N2882" s="82" t="s">
        <v>971</v>
      </c>
      <c r="O2882" s="90"/>
      <c r="P2882" s="75"/>
      <c r="Q2882" s="158"/>
      <c r="S2882" s="159"/>
      <c r="T2882" s="159"/>
      <c r="U2882" s="160"/>
      <c r="W2882" s="161"/>
    </row>
    <row r="2883" spans="1:23" s="157" customFormat="1" hidden="1" x14ac:dyDescent="0.5">
      <c r="A2883" s="105" t="s">
        <v>756</v>
      </c>
      <c r="B2883" s="63"/>
      <c r="C2883" s="60" t="s">
        <v>10</v>
      </c>
      <c r="D2883" s="61">
        <v>19309</v>
      </c>
      <c r="E2883" s="61">
        <v>14850</v>
      </c>
      <c r="F2883" s="61">
        <v>4257</v>
      </c>
      <c r="G2883" s="63">
        <v>41821</v>
      </c>
      <c r="H2883" s="63">
        <v>41809</v>
      </c>
      <c r="I2883" s="60" t="s">
        <v>1121</v>
      </c>
      <c r="J2883" s="62">
        <v>723.9</v>
      </c>
      <c r="K2883" s="62">
        <v>0</v>
      </c>
      <c r="L2883" s="64">
        <v>723.9</v>
      </c>
      <c r="M2883" s="82" t="str">
        <f t="shared" si="266"/>
        <v>DI</v>
      </c>
      <c r="N2883" s="82" t="s">
        <v>971</v>
      </c>
      <c r="O2883" s="90"/>
      <c r="P2883" s="75"/>
      <c r="Q2883" s="158"/>
      <c r="S2883" s="159"/>
      <c r="T2883" s="159"/>
      <c r="U2883" s="160"/>
      <c r="W2883" s="161"/>
    </row>
    <row r="2884" spans="1:23" s="157" customFormat="1" hidden="1" x14ac:dyDescent="0.5">
      <c r="A2884" s="105" t="s">
        <v>757</v>
      </c>
      <c r="B2884" s="63"/>
      <c r="C2884" s="60" t="s">
        <v>10</v>
      </c>
      <c r="D2884" s="61">
        <v>19310</v>
      </c>
      <c r="E2884" s="61">
        <v>14852</v>
      </c>
      <c r="F2884" s="61">
        <v>4258</v>
      </c>
      <c r="G2884" s="63">
        <v>41821</v>
      </c>
      <c r="H2884" s="63">
        <v>41820</v>
      </c>
      <c r="I2884" s="60" t="s">
        <v>1121</v>
      </c>
      <c r="J2884" s="62">
        <v>1938.8</v>
      </c>
      <c r="K2884" s="62">
        <v>0</v>
      </c>
      <c r="L2884" s="64">
        <v>1938.8</v>
      </c>
      <c r="M2884" s="82" t="str">
        <f t="shared" si="266"/>
        <v>DI</v>
      </c>
      <c r="N2884" s="82" t="s">
        <v>971</v>
      </c>
      <c r="O2884" s="90"/>
      <c r="P2884" s="75"/>
      <c r="Q2884" s="158"/>
      <c r="S2884" s="159"/>
      <c r="T2884" s="159"/>
      <c r="U2884" s="160"/>
      <c r="W2884" s="161"/>
    </row>
    <row r="2885" spans="1:23" s="157" customFormat="1" hidden="1" x14ac:dyDescent="0.5">
      <c r="A2885" s="105" t="s">
        <v>759</v>
      </c>
      <c r="B2885" s="63"/>
      <c r="C2885" s="60" t="s">
        <v>10</v>
      </c>
      <c r="D2885" s="61">
        <v>19298</v>
      </c>
      <c r="E2885" s="61">
        <v>14853</v>
      </c>
      <c r="F2885" s="61">
        <v>4256</v>
      </c>
      <c r="G2885" s="63">
        <v>41821</v>
      </c>
      <c r="H2885" s="63">
        <v>41821</v>
      </c>
      <c r="I2885" s="60" t="s">
        <v>1160</v>
      </c>
      <c r="J2885" s="62">
        <v>1725</v>
      </c>
      <c r="K2885" s="62">
        <v>0</v>
      </c>
      <c r="L2885" s="64">
        <v>1725</v>
      </c>
      <c r="M2885" s="82" t="str">
        <f t="shared" si="266"/>
        <v>DI</v>
      </c>
      <c r="N2885" s="82" t="s">
        <v>971</v>
      </c>
      <c r="O2885" s="90"/>
      <c r="P2885" s="75"/>
      <c r="Q2885" s="158"/>
      <c r="S2885" s="159"/>
      <c r="T2885" s="159"/>
      <c r="U2885" s="160"/>
      <c r="W2885" s="161"/>
    </row>
    <row r="2886" spans="1:23" s="157" customFormat="1" hidden="1" x14ac:dyDescent="0.5">
      <c r="A2886" s="105" t="s">
        <v>760</v>
      </c>
      <c r="B2886" s="63"/>
      <c r="C2886" s="60" t="s">
        <v>10</v>
      </c>
      <c r="D2886" s="61">
        <v>19306</v>
      </c>
      <c r="E2886" s="61">
        <v>14867</v>
      </c>
      <c r="F2886" s="61">
        <v>4255</v>
      </c>
      <c r="G2886" s="63">
        <v>41821</v>
      </c>
      <c r="H2886" s="63">
        <v>41821</v>
      </c>
      <c r="I2886" s="60" t="s">
        <v>1123</v>
      </c>
      <c r="J2886" s="62">
        <v>5700</v>
      </c>
      <c r="K2886" s="62">
        <v>0</v>
      </c>
      <c r="L2886" s="64">
        <v>5700</v>
      </c>
      <c r="M2886" s="82" t="str">
        <f t="shared" si="266"/>
        <v>DI</v>
      </c>
      <c r="N2886" s="82" t="s">
        <v>971</v>
      </c>
      <c r="O2886" s="90"/>
      <c r="P2886" s="75"/>
      <c r="Q2886" s="158"/>
      <c r="S2886" s="159"/>
      <c r="T2886" s="159"/>
      <c r="U2886" s="160"/>
      <c r="W2886" s="161"/>
    </row>
    <row r="2887" spans="1:23" s="157" customFormat="1" x14ac:dyDescent="0.5">
      <c r="A2887" s="105">
        <v>1211458619</v>
      </c>
      <c r="B2887" s="63"/>
      <c r="C2887" s="60" t="s">
        <v>10</v>
      </c>
      <c r="D2887" s="61">
        <v>19279</v>
      </c>
      <c r="E2887" s="61">
        <v>14879</v>
      </c>
      <c r="F2887" s="61">
        <v>4235</v>
      </c>
      <c r="G2887" s="63">
        <v>41822</v>
      </c>
      <c r="H2887" s="63">
        <v>41822</v>
      </c>
      <c r="I2887" s="60" t="s">
        <v>1105</v>
      </c>
      <c r="J2887" s="62">
        <v>56674.86</v>
      </c>
      <c r="K2887" s="62">
        <v>7934.48</v>
      </c>
      <c r="L2887" s="64">
        <v>64609.34</v>
      </c>
      <c r="M2887" s="82" t="str">
        <f t="shared" si="266"/>
        <v>DS</v>
      </c>
      <c r="N2887" s="82" t="s">
        <v>971</v>
      </c>
      <c r="O2887" s="90"/>
      <c r="P2887" s="75"/>
      <c r="Q2887" s="158"/>
      <c r="S2887" s="159"/>
      <c r="T2887" s="159"/>
      <c r="U2887" s="160"/>
      <c r="W2887" s="161"/>
    </row>
    <row r="2888" spans="1:23" s="157" customFormat="1" x14ac:dyDescent="0.5">
      <c r="A2888" s="105">
        <v>1211458619</v>
      </c>
      <c r="B2888" s="63"/>
      <c r="C2888" s="60" t="s">
        <v>15</v>
      </c>
      <c r="D2888" s="61">
        <v>19631</v>
      </c>
      <c r="E2888" s="61">
        <v>14980</v>
      </c>
      <c r="F2888" s="61">
        <v>789146</v>
      </c>
      <c r="G2888" s="63">
        <v>41822</v>
      </c>
      <c r="H2888" s="63">
        <v>41822</v>
      </c>
      <c r="I2888" s="60" t="s">
        <v>1105</v>
      </c>
      <c r="J2888" s="62">
        <v>-880.94</v>
      </c>
      <c r="K2888" s="62">
        <v>-123.33</v>
      </c>
      <c r="L2888" s="64">
        <v>-1004.27</v>
      </c>
      <c r="M2888" s="82" t="str">
        <f t="shared" si="266"/>
        <v>DS</v>
      </c>
      <c r="N2888" s="82"/>
      <c r="O2888" s="90"/>
      <c r="P2888" s="159"/>
      <c r="Q2888" s="158"/>
      <c r="S2888" s="159"/>
      <c r="T2888" s="159"/>
      <c r="U2888" s="160"/>
      <c r="W2888" s="161"/>
    </row>
    <row r="2889" spans="1:23" s="157" customFormat="1" x14ac:dyDescent="0.5">
      <c r="A2889" s="105">
        <v>462393</v>
      </c>
      <c r="B2889" s="63"/>
      <c r="C2889" s="60" t="s">
        <v>10</v>
      </c>
      <c r="D2889" s="61">
        <v>19283</v>
      </c>
      <c r="E2889" s="61">
        <v>14876</v>
      </c>
      <c r="F2889" s="61">
        <v>4273</v>
      </c>
      <c r="G2889" s="63">
        <v>41822</v>
      </c>
      <c r="H2889" s="63">
        <v>41822</v>
      </c>
      <c r="I2889" s="60" t="s">
        <v>1114</v>
      </c>
      <c r="J2889" s="62">
        <v>615.20000000000005</v>
      </c>
      <c r="K2889" s="62">
        <v>43.34</v>
      </c>
      <c r="L2889" s="64">
        <v>658.54</v>
      </c>
      <c r="M2889" s="82" t="str">
        <f t="shared" si="266"/>
        <v>DS</v>
      </c>
      <c r="N2889" s="82" t="s">
        <v>971</v>
      </c>
      <c r="O2889" s="90"/>
      <c r="P2889" s="75"/>
      <c r="Q2889" s="158"/>
      <c r="S2889" s="159"/>
      <c r="T2889" s="159"/>
      <c r="U2889" s="160"/>
      <c r="W2889" s="161"/>
    </row>
    <row r="2890" spans="1:23" s="157" customFormat="1" x14ac:dyDescent="0.5">
      <c r="A2890" s="105">
        <v>7425124</v>
      </c>
      <c r="B2890" s="63"/>
      <c r="C2890" s="60" t="s">
        <v>10</v>
      </c>
      <c r="D2890" s="61">
        <v>19288</v>
      </c>
      <c r="E2890" s="61">
        <v>14713</v>
      </c>
      <c r="F2890" s="61">
        <v>4207</v>
      </c>
      <c r="G2890" s="63">
        <v>41822</v>
      </c>
      <c r="H2890" s="63">
        <v>41822</v>
      </c>
      <c r="I2890" s="60" t="s">
        <v>1198</v>
      </c>
      <c r="J2890" s="62">
        <v>6866.91</v>
      </c>
      <c r="K2890" s="62">
        <v>961.37</v>
      </c>
      <c r="L2890" s="64">
        <v>7828.28</v>
      </c>
      <c r="M2890" s="82" t="str">
        <f t="shared" si="266"/>
        <v>DS</v>
      </c>
      <c r="N2890" s="82" t="s">
        <v>971</v>
      </c>
      <c r="O2890" s="90"/>
      <c r="P2890" s="75"/>
      <c r="Q2890" s="158"/>
      <c r="S2890" s="159"/>
      <c r="T2890" s="159"/>
      <c r="U2890" s="160"/>
      <c r="W2890" s="161"/>
    </row>
    <row r="2891" spans="1:23" s="157" customFormat="1" x14ac:dyDescent="0.5">
      <c r="A2891" s="105">
        <v>759329</v>
      </c>
      <c r="B2891" s="63"/>
      <c r="C2891" s="60" t="s">
        <v>10</v>
      </c>
      <c r="D2891" s="61">
        <v>19255</v>
      </c>
      <c r="E2891" s="61">
        <v>14885</v>
      </c>
      <c r="F2891" s="61">
        <v>4272</v>
      </c>
      <c r="G2891" s="63">
        <v>41822</v>
      </c>
      <c r="H2891" s="63">
        <v>41822</v>
      </c>
      <c r="I2891" s="60" t="s">
        <v>1109</v>
      </c>
      <c r="J2891" s="62">
        <v>283.66000000000003</v>
      </c>
      <c r="K2891" s="62">
        <v>20.010000000000002</v>
      </c>
      <c r="L2891" s="64">
        <v>303.67</v>
      </c>
      <c r="M2891" s="82" t="str">
        <f t="shared" si="266"/>
        <v>DS</v>
      </c>
      <c r="N2891" s="82" t="s">
        <v>971</v>
      </c>
      <c r="O2891" s="90"/>
      <c r="P2891" s="75"/>
      <c r="Q2891" s="158"/>
      <c r="S2891" s="159"/>
      <c r="T2891" s="159"/>
      <c r="U2891" s="160"/>
      <c r="W2891" s="161"/>
    </row>
    <row r="2892" spans="1:23" s="157" customFormat="1" x14ac:dyDescent="0.5">
      <c r="A2892" s="105">
        <v>8418</v>
      </c>
      <c r="B2892" s="63"/>
      <c r="C2892" s="60" t="s">
        <v>10</v>
      </c>
      <c r="D2892" s="61">
        <v>19289</v>
      </c>
      <c r="E2892" s="61">
        <v>14846</v>
      </c>
      <c r="F2892" s="61">
        <v>4249</v>
      </c>
      <c r="G2892" s="63">
        <v>41822</v>
      </c>
      <c r="H2892" s="63">
        <v>41822</v>
      </c>
      <c r="I2892" s="60" t="s">
        <v>1318</v>
      </c>
      <c r="J2892" s="62">
        <v>8071.77</v>
      </c>
      <c r="K2892" s="62">
        <v>1130.05</v>
      </c>
      <c r="L2892" s="64">
        <v>9201.82</v>
      </c>
      <c r="M2892" s="82" t="str">
        <f t="shared" si="266"/>
        <v>DS</v>
      </c>
      <c r="N2892" s="82" t="s">
        <v>971</v>
      </c>
      <c r="O2892" s="90"/>
      <c r="P2892" s="75"/>
      <c r="Q2892" s="158"/>
      <c r="S2892" s="159"/>
      <c r="T2892" s="159"/>
      <c r="U2892" s="160"/>
      <c r="W2892" s="161"/>
    </row>
    <row r="2893" spans="1:23" s="157" customFormat="1" hidden="1" x14ac:dyDescent="0.5">
      <c r="A2893" s="105" t="s">
        <v>753</v>
      </c>
      <c r="B2893" s="63"/>
      <c r="C2893" s="60" t="s">
        <v>10</v>
      </c>
      <c r="D2893" s="61">
        <v>19300</v>
      </c>
      <c r="E2893" s="61">
        <v>14878</v>
      </c>
      <c r="F2893" s="61">
        <v>4254</v>
      </c>
      <c r="G2893" s="63">
        <v>41822</v>
      </c>
      <c r="H2893" s="63">
        <v>41822</v>
      </c>
      <c r="I2893" s="60" t="s">
        <v>1118</v>
      </c>
      <c r="J2893" s="62">
        <v>2559.5</v>
      </c>
      <c r="K2893" s="62">
        <v>0</v>
      </c>
      <c r="L2893" s="64">
        <v>2559.5</v>
      </c>
      <c r="M2893" s="82" t="str">
        <f t="shared" si="266"/>
        <v>DI</v>
      </c>
      <c r="N2893" s="82" t="s">
        <v>971</v>
      </c>
      <c r="O2893" s="90"/>
      <c r="P2893" s="75"/>
      <c r="Q2893" s="158"/>
      <c r="S2893" s="159"/>
      <c r="T2893" s="159"/>
      <c r="U2893" s="160"/>
      <c r="W2893" s="161"/>
    </row>
    <row r="2894" spans="1:23" s="157" customFormat="1" hidden="1" x14ac:dyDescent="0.5">
      <c r="A2894" s="105" t="s">
        <v>761</v>
      </c>
      <c r="B2894" s="63"/>
      <c r="C2894" s="60" t="s">
        <v>10</v>
      </c>
      <c r="D2894" s="61">
        <v>19307</v>
      </c>
      <c r="E2894" s="61">
        <v>14883</v>
      </c>
      <c r="F2894" s="61">
        <v>4255</v>
      </c>
      <c r="G2894" s="63">
        <v>41822</v>
      </c>
      <c r="H2894" s="63">
        <v>41822</v>
      </c>
      <c r="I2894" s="60" t="s">
        <v>1123</v>
      </c>
      <c r="J2894" s="62">
        <v>1180</v>
      </c>
      <c r="K2894" s="62">
        <v>0</v>
      </c>
      <c r="L2894" s="64">
        <v>1180</v>
      </c>
      <c r="M2894" s="82" t="str">
        <f t="shared" si="266"/>
        <v>DI</v>
      </c>
      <c r="N2894" s="82" t="s">
        <v>971</v>
      </c>
      <c r="O2894" s="90"/>
      <c r="P2894" s="75"/>
      <c r="Q2894" s="158"/>
      <c r="S2894" s="159"/>
      <c r="T2894" s="159"/>
      <c r="U2894" s="160"/>
      <c r="W2894" s="161"/>
    </row>
    <row r="2895" spans="1:23" s="157" customFormat="1" x14ac:dyDescent="0.5">
      <c r="A2895" s="105" t="s">
        <v>701</v>
      </c>
      <c r="B2895" s="63"/>
      <c r="C2895" s="60" t="s">
        <v>10</v>
      </c>
      <c r="D2895" s="61">
        <v>19636</v>
      </c>
      <c r="E2895" s="61">
        <v>14913</v>
      </c>
      <c r="F2895" s="61">
        <v>4244</v>
      </c>
      <c r="G2895" s="63">
        <v>41823</v>
      </c>
      <c r="H2895" s="63">
        <v>41821</v>
      </c>
      <c r="I2895" s="60" t="s">
        <v>1161</v>
      </c>
      <c r="J2895" s="62">
        <v>16095.6</v>
      </c>
      <c r="K2895" s="62">
        <v>1391.71</v>
      </c>
      <c r="L2895" s="64">
        <v>17487.310000000001</v>
      </c>
      <c r="M2895" s="82" t="str">
        <f t="shared" si="266"/>
        <v>DS</v>
      </c>
      <c r="N2895" s="82" t="s">
        <v>971</v>
      </c>
      <c r="O2895" s="90"/>
      <c r="P2895" s="75"/>
      <c r="Q2895" s="158"/>
      <c r="S2895" s="159"/>
      <c r="T2895" s="159"/>
      <c r="U2895" s="160"/>
      <c r="W2895" s="161"/>
    </row>
    <row r="2896" spans="1:23" s="157" customFormat="1" x14ac:dyDescent="0.5">
      <c r="A2896" s="105">
        <v>463825</v>
      </c>
      <c r="B2896" s="63"/>
      <c r="C2896" s="60" t="s">
        <v>10</v>
      </c>
      <c r="D2896" s="61">
        <v>19618</v>
      </c>
      <c r="E2896" s="61">
        <v>14910</v>
      </c>
      <c r="F2896" s="61">
        <v>4273</v>
      </c>
      <c r="G2896" s="63">
        <v>41823</v>
      </c>
      <c r="H2896" s="63">
        <v>41823</v>
      </c>
      <c r="I2896" s="60" t="s">
        <v>1114</v>
      </c>
      <c r="J2896" s="62">
        <v>461.43</v>
      </c>
      <c r="K2896" s="62">
        <v>32.51</v>
      </c>
      <c r="L2896" s="64">
        <v>493.94</v>
      </c>
      <c r="M2896" s="82" t="str">
        <f t="shared" si="266"/>
        <v>DS</v>
      </c>
      <c r="N2896" s="82" t="s">
        <v>971</v>
      </c>
      <c r="O2896" s="90"/>
      <c r="P2896" s="75"/>
      <c r="Q2896" s="158"/>
      <c r="S2896" s="159"/>
      <c r="T2896" s="159"/>
      <c r="U2896" s="160"/>
      <c r="W2896" s="161"/>
    </row>
    <row r="2897" spans="1:23" s="157" customFormat="1" x14ac:dyDescent="0.5">
      <c r="A2897" s="105">
        <v>647270</v>
      </c>
      <c r="B2897" s="63"/>
      <c r="C2897" s="60" t="s">
        <v>10</v>
      </c>
      <c r="D2897" s="61">
        <v>19293</v>
      </c>
      <c r="E2897" s="61">
        <v>14873</v>
      </c>
      <c r="F2897" s="61">
        <v>4263</v>
      </c>
      <c r="G2897" s="63">
        <v>41823</v>
      </c>
      <c r="H2897" s="63">
        <v>41822</v>
      </c>
      <c r="I2897" s="60" t="s">
        <v>1313</v>
      </c>
      <c r="J2897" s="62">
        <v>3567.96</v>
      </c>
      <c r="K2897" s="62">
        <v>198.46</v>
      </c>
      <c r="L2897" s="64">
        <v>3766.42</v>
      </c>
      <c r="M2897" s="82" t="str">
        <f t="shared" si="266"/>
        <v>DS</v>
      </c>
      <c r="N2897" s="82" t="s">
        <v>971</v>
      </c>
      <c r="O2897" s="90"/>
      <c r="P2897" s="75"/>
      <c r="Q2897" s="158"/>
      <c r="S2897" s="159"/>
      <c r="T2897" s="159"/>
      <c r="U2897" s="160"/>
      <c r="W2897" s="161"/>
    </row>
    <row r="2898" spans="1:23" s="157" customFormat="1" x14ac:dyDescent="0.5">
      <c r="A2898" s="105">
        <v>647270</v>
      </c>
      <c r="B2898" s="63"/>
      <c r="C2898" s="60" t="s">
        <v>15</v>
      </c>
      <c r="D2898" s="61">
        <v>19671</v>
      </c>
      <c r="E2898" s="61">
        <v>15029</v>
      </c>
      <c r="F2898" s="61">
        <v>4263</v>
      </c>
      <c r="G2898" s="63">
        <v>41823</v>
      </c>
      <c r="H2898" s="63">
        <v>41822</v>
      </c>
      <c r="I2898" s="60" t="s">
        <v>1313</v>
      </c>
      <c r="J2898" s="62">
        <v>-30.08</v>
      </c>
      <c r="K2898" s="62">
        <v>-4.21</v>
      </c>
      <c r="L2898" s="64">
        <v>-34.29</v>
      </c>
      <c r="M2898" s="82" t="str">
        <f t="shared" si="266"/>
        <v>DS</v>
      </c>
      <c r="N2898" s="82"/>
      <c r="O2898" s="90"/>
      <c r="P2898" s="159"/>
      <c r="Q2898" s="158"/>
      <c r="S2898" s="159"/>
      <c r="T2898" s="159"/>
      <c r="U2898" s="160"/>
      <c r="W2898" s="161"/>
    </row>
    <row r="2899" spans="1:23" s="157" customFormat="1" x14ac:dyDescent="0.5">
      <c r="A2899" s="105">
        <v>74064</v>
      </c>
      <c r="B2899" s="63"/>
      <c r="C2899" s="60" t="s">
        <v>10</v>
      </c>
      <c r="D2899" s="61">
        <v>19292</v>
      </c>
      <c r="E2899" s="61">
        <v>14872</v>
      </c>
      <c r="F2899" s="61">
        <v>4262</v>
      </c>
      <c r="G2899" s="63">
        <v>41823</v>
      </c>
      <c r="H2899" s="63">
        <v>41823</v>
      </c>
      <c r="I2899" s="60" t="s">
        <v>1113</v>
      </c>
      <c r="J2899" s="62">
        <v>6273</v>
      </c>
      <c r="K2899" s="62">
        <v>393.46</v>
      </c>
      <c r="L2899" s="64">
        <v>6666.46</v>
      </c>
      <c r="M2899" s="82" t="str">
        <f t="shared" si="266"/>
        <v>DS</v>
      </c>
      <c r="N2899" s="82" t="s">
        <v>971</v>
      </c>
      <c r="O2899" s="90"/>
      <c r="P2899" s="75"/>
      <c r="Q2899" s="158"/>
      <c r="S2899" s="159"/>
      <c r="T2899" s="159"/>
      <c r="U2899" s="160"/>
      <c r="W2899" s="161"/>
    </row>
    <row r="2900" spans="1:23" s="157" customFormat="1" x14ac:dyDescent="0.5">
      <c r="A2900" s="105">
        <v>781913</v>
      </c>
      <c r="B2900" s="63"/>
      <c r="C2900" s="60" t="s">
        <v>10</v>
      </c>
      <c r="D2900" s="61">
        <v>19291</v>
      </c>
      <c r="E2900" s="61">
        <v>14914</v>
      </c>
      <c r="F2900" s="61">
        <v>4272</v>
      </c>
      <c r="G2900" s="63">
        <v>41823</v>
      </c>
      <c r="H2900" s="63">
        <v>41823</v>
      </c>
      <c r="I2900" s="60" t="s">
        <v>1109</v>
      </c>
      <c r="J2900" s="62">
        <v>283.66000000000003</v>
      </c>
      <c r="K2900" s="62">
        <v>20.010000000000002</v>
      </c>
      <c r="L2900" s="64">
        <v>303.67</v>
      </c>
      <c r="M2900" s="82" t="str">
        <f t="shared" si="266"/>
        <v>DS</v>
      </c>
      <c r="N2900" s="82" t="s">
        <v>971</v>
      </c>
      <c r="O2900" s="90"/>
      <c r="P2900" s="75"/>
      <c r="Q2900" s="158"/>
      <c r="S2900" s="159"/>
      <c r="T2900" s="159"/>
      <c r="U2900" s="160"/>
      <c r="W2900" s="161"/>
    </row>
    <row r="2901" spans="1:23" s="157" customFormat="1" x14ac:dyDescent="0.5">
      <c r="A2901" s="105">
        <v>9914</v>
      </c>
      <c r="B2901" s="63"/>
      <c r="C2901" s="60" t="s">
        <v>10</v>
      </c>
      <c r="D2901" s="61">
        <v>19296</v>
      </c>
      <c r="E2901" s="61">
        <v>14912</v>
      </c>
      <c r="F2901" s="61">
        <v>4274</v>
      </c>
      <c r="G2901" s="63">
        <v>41823</v>
      </c>
      <c r="H2901" s="63">
        <v>41823</v>
      </c>
      <c r="I2901" s="60" t="s">
        <v>1116</v>
      </c>
      <c r="J2901" s="62">
        <v>480</v>
      </c>
      <c r="K2901" s="62">
        <v>13.44</v>
      </c>
      <c r="L2901" s="64">
        <v>493.44</v>
      </c>
      <c r="M2901" s="82" t="str">
        <f t="shared" si="266"/>
        <v>DS</v>
      </c>
      <c r="N2901" s="82" t="s">
        <v>971</v>
      </c>
      <c r="O2901" s="90"/>
      <c r="P2901" s="75"/>
      <c r="Q2901" s="158"/>
      <c r="S2901" s="159"/>
      <c r="T2901" s="159"/>
      <c r="U2901" s="160"/>
      <c r="W2901" s="161"/>
    </row>
    <row r="2902" spans="1:23" s="157" customFormat="1" hidden="1" x14ac:dyDescent="0.5">
      <c r="A2902" s="105" t="s">
        <v>704</v>
      </c>
      <c r="B2902" s="63"/>
      <c r="C2902" s="60" t="s">
        <v>10</v>
      </c>
      <c r="D2902" s="61">
        <v>19626</v>
      </c>
      <c r="E2902" s="61">
        <v>14911</v>
      </c>
      <c r="F2902" s="61">
        <v>4280</v>
      </c>
      <c r="G2902" s="63">
        <v>41823</v>
      </c>
      <c r="H2902" s="63">
        <v>41823</v>
      </c>
      <c r="I2902" s="60" t="s">
        <v>1121</v>
      </c>
      <c r="J2902" s="62">
        <v>657.6</v>
      </c>
      <c r="K2902" s="62">
        <v>0</v>
      </c>
      <c r="L2902" s="64">
        <v>657.6</v>
      </c>
      <c r="M2902" s="82" t="str">
        <f t="shared" si="266"/>
        <v>DI</v>
      </c>
      <c r="N2902" s="82" t="s">
        <v>971</v>
      </c>
      <c r="O2902" s="90"/>
      <c r="P2902" s="75"/>
      <c r="Q2902" s="158"/>
      <c r="S2902" s="159"/>
      <c r="T2902" s="159"/>
      <c r="U2902" s="160"/>
      <c r="W2902" s="161"/>
    </row>
    <row r="2903" spans="1:23" s="157" customFormat="1" hidden="1" x14ac:dyDescent="0.5">
      <c r="A2903" s="105" t="s">
        <v>706</v>
      </c>
      <c r="B2903" s="63"/>
      <c r="C2903" s="60" t="s">
        <v>10</v>
      </c>
      <c r="D2903" s="61">
        <v>19625</v>
      </c>
      <c r="E2903" s="61">
        <v>14918</v>
      </c>
      <c r="F2903" s="61">
        <v>4279</v>
      </c>
      <c r="G2903" s="63">
        <v>41823</v>
      </c>
      <c r="H2903" s="63">
        <v>41823</v>
      </c>
      <c r="I2903" s="60" t="s">
        <v>1367</v>
      </c>
      <c r="J2903" s="62">
        <v>1212</v>
      </c>
      <c r="K2903" s="62">
        <v>0</v>
      </c>
      <c r="L2903" s="64">
        <v>1212</v>
      </c>
      <c r="M2903" s="82" t="str">
        <f t="shared" si="266"/>
        <v>DI</v>
      </c>
      <c r="N2903" s="82" t="s">
        <v>971</v>
      </c>
      <c r="O2903" s="90"/>
      <c r="P2903" s="75"/>
      <c r="Q2903" s="158"/>
      <c r="S2903" s="159"/>
      <c r="T2903" s="159"/>
      <c r="U2903" s="160"/>
      <c r="W2903" s="161"/>
    </row>
    <row r="2904" spans="1:23" s="157" customFormat="1" hidden="1" x14ac:dyDescent="0.5">
      <c r="A2904" s="105">
        <v>10036048</v>
      </c>
      <c r="B2904" s="63"/>
      <c r="C2904" s="60" t="s">
        <v>10</v>
      </c>
      <c r="D2904" s="61">
        <v>19634</v>
      </c>
      <c r="E2904" s="61">
        <v>14881</v>
      </c>
      <c r="F2904" s="61">
        <v>4264</v>
      </c>
      <c r="G2904" s="63">
        <v>41824</v>
      </c>
      <c r="H2904" s="63">
        <v>41824</v>
      </c>
      <c r="I2904" s="60" t="s">
        <v>1221</v>
      </c>
      <c r="J2904" s="62">
        <v>18339.419999999998</v>
      </c>
      <c r="K2904" s="62">
        <v>136.56</v>
      </c>
      <c r="L2904" s="64">
        <v>18475.98</v>
      </c>
      <c r="M2904" s="82" t="str">
        <f t="shared" si="266"/>
        <v>DI</v>
      </c>
      <c r="N2904" s="82" t="s">
        <v>971</v>
      </c>
      <c r="O2904" s="90"/>
      <c r="P2904" s="75"/>
      <c r="Q2904" s="158"/>
      <c r="S2904" s="159"/>
      <c r="T2904" s="159"/>
      <c r="U2904" s="160"/>
      <c r="W2904" s="161"/>
    </row>
    <row r="2905" spans="1:23" s="157" customFormat="1" x14ac:dyDescent="0.5">
      <c r="A2905" s="105">
        <v>2339674</v>
      </c>
      <c r="B2905" s="63"/>
      <c r="C2905" s="60" t="s">
        <v>10</v>
      </c>
      <c r="D2905" s="61">
        <v>19630</v>
      </c>
      <c r="E2905" s="61">
        <v>14786</v>
      </c>
      <c r="F2905" s="61">
        <v>4230</v>
      </c>
      <c r="G2905" s="63">
        <v>41824</v>
      </c>
      <c r="H2905" s="63">
        <v>41822</v>
      </c>
      <c r="I2905" s="60" t="s">
        <v>1194</v>
      </c>
      <c r="J2905" s="62">
        <v>3653.55</v>
      </c>
      <c r="K2905" s="62">
        <v>511.51</v>
      </c>
      <c r="L2905" s="64">
        <v>4165.0600000000004</v>
      </c>
      <c r="M2905" s="82" t="str">
        <f t="shared" si="266"/>
        <v>DS</v>
      </c>
      <c r="N2905" s="82" t="s">
        <v>971</v>
      </c>
      <c r="O2905" s="90"/>
      <c r="P2905" s="75"/>
      <c r="Q2905" s="158"/>
      <c r="S2905" s="159"/>
      <c r="T2905" s="159"/>
      <c r="U2905" s="160"/>
      <c r="W2905" s="161"/>
    </row>
    <row r="2906" spans="1:23" s="157" customFormat="1" x14ac:dyDescent="0.5">
      <c r="A2906" s="105">
        <v>2339675</v>
      </c>
      <c r="B2906" s="63"/>
      <c r="C2906" s="60" t="s">
        <v>10</v>
      </c>
      <c r="D2906" s="61">
        <v>19629</v>
      </c>
      <c r="E2906" s="61">
        <v>14787</v>
      </c>
      <c r="F2906" s="61">
        <v>4232</v>
      </c>
      <c r="G2906" s="63">
        <v>41824</v>
      </c>
      <c r="H2906" s="63">
        <v>41822</v>
      </c>
      <c r="I2906" s="60" t="s">
        <v>1194</v>
      </c>
      <c r="J2906" s="62">
        <v>2828.1</v>
      </c>
      <c r="K2906" s="62">
        <v>0</v>
      </c>
      <c r="L2906" s="64">
        <v>2828.1</v>
      </c>
      <c r="M2906" s="82" t="str">
        <f t="shared" si="266"/>
        <v>DS</v>
      </c>
      <c r="N2906" s="82" t="s">
        <v>971</v>
      </c>
      <c r="O2906" s="90"/>
      <c r="P2906" s="75"/>
      <c r="Q2906" s="158"/>
      <c r="S2906" s="159"/>
      <c r="T2906" s="159"/>
      <c r="U2906" s="160"/>
      <c r="W2906" s="161"/>
    </row>
    <row r="2907" spans="1:23" s="157" customFormat="1" x14ac:dyDescent="0.5">
      <c r="A2907" s="105">
        <v>2339676</v>
      </c>
      <c r="B2907" s="63"/>
      <c r="C2907" s="60" t="s">
        <v>10</v>
      </c>
      <c r="D2907" s="61">
        <v>19628</v>
      </c>
      <c r="E2907" s="61">
        <v>14788</v>
      </c>
      <c r="F2907" s="61">
        <v>4231</v>
      </c>
      <c r="G2907" s="63">
        <v>41824</v>
      </c>
      <c r="H2907" s="63">
        <v>41824</v>
      </c>
      <c r="I2907" s="60" t="s">
        <v>1194</v>
      </c>
      <c r="J2907" s="62">
        <v>4986.1000000000004</v>
      </c>
      <c r="K2907" s="62">
        <v>698.08</v>
      </c>
      <c r="L2907" s="64">
        <v>5684.18</v>
      </c>
      <c r="M2907" s="82" t="str">
        <f t="shared" si="266"/>
        <v>DS</v>
      </c>
      <c r="N2907" s="82" t="s">
        <v>971</v>
      </c>
      <c r="O2907" s="90"/>
      <c r="P2907" s="75"/>
      <c r="Q2907" s="158"/>
      <c r="S2907" s="159"/>
      <c r="T2907" s="159"/>
      <c r="U2907" s="160"/>
      <c r="W2907" s="161"/>
    </row>
    <row r="2908" spans="1:23" s="157" customFormat="1" x14ac:dyDescent="0.5">
      <c r="A2908" s="105">
        <v>34911</v>
      </c>
      <c r="B2908" s="63"/>
      <c r="C2908" s="60" t="s">
        <v>10</v>
      </c>
      <c r="D2908" s="61">
        <v>19311</v>
      </c>
      <c r="E2908" s="61">
        <v>14849</v>
      </c>
      <c r="F2908" s="61">
        <v>4253</v>
      </c>
      <c r="G2908" s="63">
        <v>41824</v>
      </c>
      <c r="H2908" s="63">
        <v>41821</v>
      </c>
      <c r="I2908" s="162" t="s">
        <v>42</v>
      </c>
      <c r="J2908" s="62">
        <v>12114</v>
      </c>
      <c r="K2908" s="62">
        <v>1695.96</v>
      </c>
      <c r="L2908" s="64">
        <v>13809.96</v>
      </c>
      <c r="M2908" s="82" t="str">
        <f t="shared" si="266"/>
        <v>DS</v>
      </c>
      <c r="N2908" s="82" t="s">
        <v>971</v>
      </c>
      <c r="O2908" s="90"/>
      <c r="P2908" s="75"/>
      <c r="Q2908" s="158"/>
      <c r="S2908" s="159"/>
      <c r="T2908" s="159"/>
      <c r="U2908" s="160"/>
      <c r="W2908" s="161"/>
    </row>
    <row r="2909" spans="1:23" s="157" customFormat="1" x14ac:dyDescent="0.5">
      <c r="A2909" s="105">
        <v>799260</v>
      </c>
      <c r="B2909" s="63"/>
      <c r="C2909" s="60" t="s">
        <v>10</v>
      </c>
      <c r="D2909" s="61">
        <v>19312</v>
      </c>
      <c r="E2909" s="61">
        <v>14925</v>
      </c>
      <c r="F2909" s="61">
        <v>4272</v>
      </c>
      <c r="G2909" s="63">
        <v>41824</v>
      </c>
      <c r="H2909" s="63">
        <v>41824</v>
      </c>
      <c r="I2909" s="60" t="s">
        <v>1109</v>
      </c>
      <c r="J2909" s="62">
        <v>283.66000000000003</v>
      </c>
      <c r="K2909" s="62">
        <v>20.010000000000002</v>
      </c>
      <c r="L2909" s="64">
        <v>303.67</v>
      </c>
      <c r="M2909" s="82" t="str">
        <f t="shared" si="266"/>
        <v>DS</v>
      </c>
      <c r="N2909" s="82" t="s">
        <v>971</v>
      </c>
      <c r="O2909" s="90"/>
      <c r="P2909" s="75"/>
      <c r="Q2909" s="158"/>
      <c r="S2909" s="159"/>
      <c r="T2909" s="159"/>
      <c r="U2909" s="160"/>
      <c r="W2909" s="161"/>
    </row>
    <row r="2910" spans="1:23" s="157" customFormat="1" hidden="1" x14ac:dyDescent="0.5">
      <c r="A2910" s="105">
        <v>869732</v>
      </c>
      <c r="B2910" s="63">
        <v>41824</v>
      </c>
      <c r="C2910" s="60" t="s">
        <v>10</v>
      </c>
      <c r="D2910" s="61">
        <v>19652</v>
      </c>
      <c r="E2910" s="61">
        <v>15014</v>
      </c>
      <c r="F2910" s="61">
        <v>4049</v>
      </c>
      <c r="G2910" s="63">
        <v>41824</v>
      </c>
      <c r="H2910" s="63">
        <v>41823</v>
      </c>
      <c r="I2910" s="60" t="s">
        <v>1075</v>
      </c>
      <c r="J2910" s="62">
        <v>10400.19</v>
      </c>
      <c r="K2910" s="62">
        <v>70.760000000000005</v>
      </c>
      <c r="L2910" s="64">
        <v>10470.950000000001</v>
      </c>
      <c r="M2910" s="82" t="str">
        <f t="shared" si="266"/>
        <v>DC</v>
      </c>
      <c r="N2910" s="82" t="s">
        <v>971</v>
      </c>
      <c r="O2910" s="90"/>
      <c r="P2910" s="75"/>
      <c r="Q2910" s="158"/>
      <c r="S2910" s="159"/>
      <c r="T2910" s="159"/>
      <c r="U2910" s="160"/>
      <c r="W2910" s="161"/>
    </row>
    <row r="2911" spans="1:23" s="157" customFormat="1" hidden="1" x14ac:dyDescent="0.5">
      <c r="A2911" s="105">
        <v>869733</v>
      </c>
      <c r="B2911" s="63">
        <v>41824</v>
      </c>
      <c r="C2911" s="60" t="s">
        <v>10</v>
      </c>
      <c r="D2911" s="61">
        <v>19653</v>
      </c>
      <c r="E2911" s="61">
        <v>15015</v>
      </c>
      <c r="F2911" s="61">
        <v>4228</v>
      </c>
      <c r="G2911" s="63">
        <v>41824</v>
      </c>
      <c r="H2911" s="63">
        <v>41823</v>
      </c>
      <c r="I2911" s="60" t="s">
        <v>1075</v>
      </c>
      <c r="J2911" s="62">
        <v>384.03</v>
      </c>
      <c r="K2911" s="62">
        <v>53.77</v>
      </c>
      <c r="L2911" s="64">
        <v>437.8</v>
      </c>
      <c r="M2911" s="82" t="str">
        <f t="shared" si="266"/>
        <v>DC</v>
      </c>
      <c r="N2911" s="82" t="s">
        <v>971</v>
      </c>
      <c r="O2911" s="90"/>
      <c r="P2911" s="75"/>
      <c r="Q2911" s="158"/>
      <c r="S2911" s="159"/>
      <c r="T2911" s="159"/>
      <c r="U2911" s="160"/>
      <c r="W2911" s="161"/>
    </row>
    <row r="2912" spans="1:23" s="157" customFormat="1" hidden="1" x14ac:dyDescent="0.5">
      <c r="A2912" s="105">
        <v>869734</v>
      </c>
      <c r="B2912" s="63">
        <v>41824</v>
      </c>
      <c r="C2912" s="60" t="s">
        <v>10</v>
      </c>
      <c r="D2912" s="61">
        <v>19654</v>
      </c>
      <c r="E2912" s="61">
        <v>14790</v>
      </c>
      <c r="F2912" s="61">
        <v>4228</v>
      </c>
      <c r="G2912" s="63">
        <v>41824</v>
      </c>
      <c r="H2912" s="63">
        <v>41823</v>
      </c>
      <c r="I2912" s="60" t="s">
        <v>1075</v>
      </c>
      <c r="J2912" s="62">
        <v>39694.199999999997</v>
      </c>
      <c r="K2912" s="62">
        <v>5557.21</v>
      </c>
      <c r="L2912" s="64">
        <v>45251.41</v>
      </c>
      <c r="M2912" s="82" t="str">
        <f t="shared" si="266"/>
        <v>DC</v>
      </c>
      <c r="N2912" s="82" t="s">
        <v>971</v>
      </c>
      <c r="O2912" s="90"/>
      <c r="P2912" s="75"/>
      <c r="Q2912" s="158"/>
      <c r="S2912" s="159"/>
      <c r="T2912" s="159"/>
      <c r="U2912" s="160"/>
      <c r="W2912" s="161"/>
    </row>
    <row r="2913" spans="1:23" s="157" customFormat="1" hidden="1" x14ac:dyDescent="0.5">
      <c r="A2913" s="105">
        <v>869735</v>
      </c>
      <c r="B2913" s="63">
        <v>41824</v>
      </c>
      <c r="C2913" s="60" t="s">
        <v>10</v>
      </c>
      <c r="D2913" s="61">
        <v>19650</v>
      </c>
      <c r="E2913" s="61">
        <v>14861</v>
      </c>
      <c r="F2913" s="61">
        <v>4260</v>
      </c>
      <c r="G2913" s="63">
        <v>41824</v>
      </c>
      <c r="H2913" s="63">
        <v>41823</v>
      </c>
      <c r="I2913" s="60" t="s">
        <v>1075</v>
      </c>
      <c r="J2913" s="62">
        <v>39539.949999999997</v>
      </c>
      <c r="K2913" s="62">
        <v>5535.58</v>
      </c>
      <c r="L2913" s="64">
        <v>45075.53</v>
      </c>
      <c r="M2913" s="82" t="str">
        <f t="shared" si="266"/>
        <v>DC</v>
      </c>
      <c r="N2913" s="82" t="s">
        <v>971</v>
      </c>
      <c r="O2913" s="90"/>
      <c r="P2913" s="75"/>
      <c r="Q2913" s="158"/>
      <c r="S2913" s="159"/>
      <c r="T2913" s="159"/>
      <c r="U2913" s="160"/>
      <c r="W2913" s="161"/>
    </row>
    <row r="2914" spans="1:23" s="157" customFormat="1" hidden="1" x14ac:dyDescent="0.5">
      <c r="A2914" s="105">
        <v>869736</v>
      </c>
      <c r="B2914" s="63">
        <v>41824</v>
      </c>
      <c r="C2914" s="60" t="s">
        <v>10</v>
      </c>
      <c r="D2914" s="61">
        <v>19651</v>
      </c>
      <c r="E2914" s="61">
        <v>15013</v>
      </c>
      <c r="F2914" s="61">
        <v>2946</v>
      </c>
      <c r="G2914" s="63">
        <v>41824</v>
      </c>
      <c r="H2914" s="63">
        <v>41823</v>
      </c>
      <c r="I2914" s="60" t="s">
        <v>1075</v>
      </c>
      <c r="J2914" s="62">
        <v>3501.49</v>
      </c>
      <c r="K2914" s="62">
        <v>490.2</v>
      </c>
      <c r="L2914" s="64">
        <v>3991.69</v>
      </c>
      <c r="M2914" s="82" t="str">
        <f t="shared" si="266"/>
        <v>DC</v>
      </c>
      <c r="N2914" s="82" t="s">
        <v>971</v>
      </c>
      <c r="O2914" s="90"/>
      <c r="P2914" s="75"/>
      <c r="Q2914" s="158"/>
      <c r="S2914" s="159"/>
      <c r="T2914" s="159"/>
      <c r="U2914" s="160"/>
      <c r="W2914" s="161"/>
    </row>
    <row r="2915" spans="1:23" s="157" customFormat="1" hidden="1" x14ac:dyDescent="0.5">
      <c r="A2915" s="105" t="s">
        <v>708</v>
      </c>
      <c r="B2915" s="63"/>
      <c r="C2915" s="60" t="s">
        <v>10</v>
      </c>
      <c r="D2915" s="61">
        <v>19627</v>
      </c>
      <c r="E2915" s="61">
        <v>14927</v>
      </c>
      <c r="F2915" s="61">
        <v>4288</v>
      </c>
      <c r="G2915" s="63">
        <v>41824</v>
      </c>
      <c r="H2915" s="63">
        <v>41824</v>
      </c>
      <c r="I2915" s="60" t="s">
        <v>1123</v>
      </c>
      <c r="J2915" s="62">
        <v>2410</v>
      </c>
      <c r="K2915" s="62">
        <v>0</v>
      </c>
      <c r="L2915" s="64">
        <v>2410</v>
      </c>
      <c r="M2915" s="82" t="str">
        <f t="shared" si="266"/>
        <v>DI</v>
      </c>
      <c r="N2915" s="82" t="s">
        <v>971</v>
      </c>
      <c r="O2915" s="90"/>
      <c r="P2915" s="75"/>
      <c r="Q2915" s="158"/>
      <c r="S2915" s="159"/>
      <c r="T2915" s="159"/>
      <c r="U2915" s="160"/>
      <c r="W2915" s="161"/>
    </row>
    <row r="2916" spans="1:23" s="157" customFormat="1" x14ac:dyDescent="0.5">
      <c r="A2916" s="105">
        <v>466514</v>
      </c>
      <c r="B2916" s="63"/>
      <c r="C2916" s="60" t="s">
        <v>10</v>
      </c>
      <c r="D2916" s="61">
        <v>19617</v>
      </c>
      <c r="E2916" s="61">
        <v>14936</v>
      </c>
      <c r="F2916" s="61">
        <v>4273</v>
      </c>
      <c r="G2916" s="63">
        <v>41825</v>
      </c>
      <c r="H2916" s="63">
        <v>41825</v>
      </c>
      <c r="I2916" s="60" t="s">
        <v>1114</v>
      </c>
      <c r="J2916" s="62">
        <v>538.79999999999995</v>
      </c>
      <c r="K2916" s="62">
        <v>43.34</v>
      </c>
      <c r="L2916" s="64">
        <v>582.14</v>
      </c>
      <c r="M2916" s="82" t="str">
        <f t="shared" si="266"/>
        <v>DS</v>
      </c>
      <c r="N2916" s="82" t="s">
        <v>971</v>
      </c>
      <c r="O2916" s="90"/>
      <c r="P2916" s="75"/>
      <c r="Q2916" s="158"/>
      <c r="S2916" s="159"/>
      <c r="T2916" s="159"/>
      <c r="U2916" s="160"/>
      <c r="W2916" s="161"/>
    </row>
    <row r="2917" spans="1:23" s="157" customFormat="1" x14ac:dyDescent="0.5">
      <c r="A2917" s="105">
        <v>516746</v>
      </c>
      <c r="B2917" s="63"/>
      <c r="C2917" s="60" t="s">
        <v>10</v>
      </c>
      <c r="D2917" s="61">
        <v>19639</v>
      </c>
      <c r="E2917" s="61">
        <v>14932</v>
      </c>
      <c r="F2917" s="61">
        <v>4266</v>
      </c>
      <c r="G2917" s="63">
        <v>41825</v>
      </c>
      <c r="H2917" s="63">
        <v>41824</v>
      </c>
      <c r="I2917" s="60" t="s">
        <v>1073</v>
      </c>
      <c r="J2917" s="62">
        <v>9109</v>
      </c>
      <c r="K2917" s="62">
        <v>1275.26</v>
      </c>
      <c r="L2917" s="64">
        <v>10384.26</v>
      </c>
      <c r="M2917" s="82" t="str">
        <f t="shared" si="266"/>
        <v>DS</v>
      </c>
      <c r="N2917" s="82" t="s">
        <v>971</v>
      </c>
      <c r="O2917" s="90"/>
      <c r="P2917" s="75"/>
      <c r="Q2917" s="158"/>
      <c r="S2917" s="159"/>
      <c r="T2917" s="159"/>
      <c r="U2917" s="160"/>
      <c r="W2917" s="161"/>
    </row>
    <row r="2918" spans="1:23" s="157" customFormat="1" x14ac:dyDescent="0.5">
      <c r="A2918" s="105">
        <v>651105</v>
      </c>
      <c r="B2918" s="63"/>
      <c r="C2918" s="60" t="s">
        <v>10</v>
      </c>
      <c r="D2918" s="61">
        <v>19316</v>
      </c>
      <c r="E2918" s="61">
        <v>14921</v>
      </c>
      <c r="F2918" s="61">
        <v>4285</v>
      </c>
      <c r="G2918" s="63">
        <v>41825</v>
      </c>
      <c r="H2918" s="63">
        <v>41824</v>
      </c>
      <c r="I2918" s="60" t="s">
        <v>1313</v>
      </c>
      <c r="J2918" s="62">
        <v>2101.4699999999998</v>
      </c>
      <c r="K2918" s="62">
        <v>236.24</v>
      </c>
      <c r="L2918" s="64">
        <v>2337.71</v>
      </c>
      <c r="M2918" s="82" t="str">
        <f t="shared" si="266"/>
        <v>DS</v>
      </c>
      <c r="N2918" s="82" t="s">
        <v>971</v>
      </c>
      <c r="O2918" s="90"/>
      <c r="P2918" s="75"/>
      <c r="Q2918" s="158"/>
      <c r="S2918" s="159"/>
      <c r="T2918" s="159"/>
      <c r="U2918" s="160"/>
      <c r="W2918" s="161"/>
    </row>
    <row r="2919" spans="1:23" s="157" customFormat="1" x14ac:dyDescent="0.5">
      <c r="A2919" s="105">
        <v>651105</v>
      </c>
      <c r="B2919" s="63"/>
      <c r="C2919" s="60" t="s">
        <v>15</v>
      </c>
      <c r="D2919" s="61">
        <v>19672</v>
      </c>
      <c r="E2919" s="61">
        <v>15030</v>
      </c>
      <c r="F2919" s="61">
        <v>4285</v>
      </c>
      <c r="G2919" s="63">
        <v>41825</v>
      </c>
      <c r="H2919" s="63">
        <v>41824</v>
      </c>
      <c r="I2919" s="60" t="s">
        <v>1313</v>
      </c>
      <c r="J2919" s="62">
        <v>-9.58</v>
      </c>
      <c r="K2919" s="62">
        <v>-1.34</v>
      </c>
      <c r="L2919" s="64">
        <v>-10.92</v>
      </c>
      <c r="M2919" s="82" t="str">
        <f t="shared" si="266"/>
        <v>DS</v>
      </c>
      <c r="N2919" s="82"/>
      <c r="O2919" s="90"/>
      <c r="P2919" s="159"/>
      <c r="Q2919" s="158"/>
      <c r="S2919" s="159"/>
      <c r="T2919" s="159"/>
      <c r="U2919" s="160"/>
      <c r="W2919" s="161"/>
    </row>
    <row r="2920" spans="1:23" s="157" customFormat="1" x14ac:dyDescent="0.5">
      <c r="A2920" s="105">
        <v>75366</v>
      </c>
      <c r="B2920" s="63"/>
      <c r="C2920" s="60" t="s">
        <v>10</v>
      </c>
      <c r="D2920" s="61">
        <v>19315</v>
      </c>
      <c r="E2920" s="61">
        <v>14922</v>
      </c>
      <c r="F2920" s="61">
        <v>4284</v>
      </c>
      <c r="G2920" s="63">
        <v>41825</v>
      </c>
      <c r="H2920" s="63">
        <v>41825</v>
      </c>
      <c r="I2920" s="60" t="s">
        <v>1113</v>
      </c>
      <c r="J2920" s="62">
        <v>5474.19</v>
      </c>
      <c r="K2920" s="62">
        <v>146.03</v>
      </c>
      <c r="L2920" s="64">
        <v>5620.22</v>
      </c>
      <c r="M2920" s="82" t="str">
        <f t="shared" si="266"/>
        <v>DS</v>
      </c>
      <c r="N2920" s="82" t="s">
        <v>971</v>
      </c>
      <c r="O2920" s="90"/>
      <c r="P2920" s="75"/>
      <c r="Q2920" s="158"/>
      <c r="S2920" s="159"/>
      <c r="T2920" s="159"/>
      <c r="U2920" s="160"/>
      <c r="W2920" s="161"/>
    </row>
    <row r="2921" spans="1:23" s="157" customFormat="1" x14ac:dyDescent="0.5">
      <c r="A2921" s="105">
        <v>80099</v>
      </c>
      <c r="B2921" s="63"/>
      <c r="C2921" s="60" t="s">
        <v>10</v>
      </c>
      <c r="D2921" s="61">
        <v>19635</v>
      </c>
      <c r="E2921" s="61">
        <v>14928</v>
      </c>
      <c r="F2921" s="61">
        <v>4274</v>
      </c>
      <c r="G2921" s="63">
        <v>41825</v>
      </c>
      <c r="H2921" s="63">
        <v>41825</v>
      </c>
      <c r="I2921" s="60" t="s">
        <v>1116</v>
      </c>
      <c r="J2921" s="62">
        <v>576</v>
      </c>
      <c r="K2921" s="62">
        <v>26.88</v>
      </c>
      <c r="L2921" s="64">
        <v>602.88</v>
      </c>
      <c r="M2921" s="82" t="str">
        <f t="shared" si="266"/>
        <v>DS</v>
      </c>
      <c r="N2921" s="82" t="s">
        <v>971</v>
      </c>
      <c r="O2921" s="90"/>
      <c r="P2921" s="75"/>
      <c r="Q2921" s="158"/>
      <c r="S2921" s="159"/>
      <c r="T2921" s="159"/>
      <c r="U2921" s="160"/>
      <c r="W2921" s="161"/>
    </row>
    <row r="2922" spans="1:23" s="157" customFormat="1" hidden="1" x14ac:dyDescent="0.5">
      <c r="A2922" s="105" t="s">
        <v>702</v>
      </c>
      <c r="B2922" s="63"/>
      <c r="C2922" s="60" t="s">
        <v>10</v>
      </c>
      <c r="D2922" s="61">
        <v>19620</v>
      </c>
      <c r="E2922" s="61">
        <v>14930</v>
      </c>
      <c r="F2922" s="61">
        <v>4275</v>
      </c>
      <c r="G2922" s="63">
        <v>41825</v>
      </c>
      <c r="H2922" s="63">
        <v>41825</v>
      </c>
      <c r="I2922" s="60" t="s">
        <v>1118</v>
      </c>
      <c r="J2922" s="62">
        <v>783.2</v>
      </c>
      <c r="K2922" s="62">
        <v>0</v>
      </c>
      <c r="L2922" s="64">
        <v>783.2</v>
      </c>
      <c r="M2922" s="82" t="str">
        <f t="shared" si="266"/>
        <v>DI</v>
      </c>
      <c r="N2922" s="82" t="s">
        <v>971</v>
      </c>
      <c r="O2922" s="90"/>
      <c r="P2922" s="75"/>
      <c r="Q2922" s="158"/>
      <c r="S2922" s="159"/>
      <c r="T2922" s="159"/>
      <c r="U2922" s="160"/>
      <c r="W2922" s="161"/>
    </row>
    <row r="2923" spans="1:23" s="157" customFormat="1" hidden="1" x14ac:dyDescent="0.5">
      <c r="A2923" s="105" t="s">
        <v>703</v>
      </c>
      <c r="B2923" s="63"/>
      <c r="C2923" s="60" t="s">
        <v>10</v>
      </c>
      <c r="D2923" s="61">
        <v>19619</v>
      </c>
      <c r="E2923" s="61">
        <v>14929</v>
      </c>
      <c r="F2923" s="61">
        <v>4275</v>
      </c>
      <c r="G2923" s="63">
        <v>41825</v>
      </c>
      <c r="H2923" s="63">
        <v>41825</v>
      </c>
      <c r="I2923" s="60" t="s">
        <v>1118</v>
      </c>
      <c r="J2923" s="62">
        <v>7009.7</v>
      </c>
      <c r="K2923" s="62">
        <v>0</v>
      </c>
      <c r="L2923" s="64">
        <v>7009.7</v>
      </c>
      <c r="M2923" s="82" t="str">
        <f t="shared" si="266"/>
        <v>DI</v>
      </c>
      <c r="N2923" s="82" t="s">
        <v>971</v>
      </c>
      <c r="O2923" s="90"/>
      <c r="P2923" s="75"/>
      <c r="Q2923" s="158"/>
      <c r="S2923" s="159"/>
      <c r="T2923" s="159"/>
      <c r="U2923" s="160"/>
      <c r="W2923" s="161"/>
    </row>
    <row r="2924" spans="1:23" s="157" customFormat="1" hidden="1" x14ac:dyDescent="0.5">
      <c r="A2924" s="105" t="s">
        <v>709</v>
      </c>
      <c r="B2924" s="63"/>
      <c r="C2924" s="60" t="s">
        <v>10</v>
      </c>
      <c r="D2924" s="61">
        <v>19624</v>
      </c>
      <c r="E2924" s="61">
        <v>14931</v>
      </c>
      <c r="F2924" s="61">
        <v>4276</v>
      </c>
      <c r="G2924" s="63">
        <v>41825</v>
      </c>
      <c r="H2924" s="63">
        <v>41824</v>
      </c>
      <c r="I2924" s="60" t="s">
        <v>1123</v>
      </c>
      <c r="J2924" s="62">
        <v>1400</v>
      </c>
      <c r="K2924" s="62">
        <v>0</v>
      </c>
      <c r="L2924" s="64">
        <v>1400</v>
      </c>
      <c r="M2924" s="82" t="str">
        <f t="shared" si="266"/>
        <v>DI</v>
      </c>
      <c r="N2924" s="82" t="s">
        <v>971</v>
      </c>
      <c r="O2924" s="90"/>
      <c r="P2924" s="75"/>
      <c r="Q2924" s="158"/>
      <c r="S2924" s="159"/>
      <c r="T2924" s="159"/>
      <c r="U2924" s="160"/>
      <c r="W2924" s="161"/>
    </row>
    <row r="2925" spans="1:23" s="157" customFormat="1" hidden="1" x14ac:dyDescent="0.5">
      <c r="A2925" s="105">
        <v>871970</v>
      </c>
      <c r="B2925" s="63">
        <v>41831</v>
      </c>
      <c r="C2925" s="60" t="s">
        <v>10</v>
      </c>
      <c r="D2925" s="61">
        <v>19666</v>
      </c>
      <c r="E2925" s="61">
        <v>15021</v>
      </c>
      <c r="F2925" s="61">
        <v>4268</v>
      </c>
      <c r="G2925" s="63">
        <v>41826</v>
      </c>
      <c r="H2925" s="63">
        <v>41826</v>
      </c>
      <c r="I2925" s="60" t="s">
        <v>1075</v>
      </c>
      <c r="J2925" s="62">
        <v>7389.42</v>
      </c>
      <c r="K2925" s="62">
        <v>833.53</v>
      </c>
      <c r="L2925" s="64">
        <v>8222.9500000000007</v>
      </c>
      <c r="M2925" s="82" t="str">
        <f t="shared" si="266"/>
        <v>DC</v>
      </c>
      <c r="N2925" s="82" t="s">
        <v>971</v>
      </c>
      <c r="O2925" s="90"/>
      <c r="P2925" s="75"/>
      <c r="Q2925" s="158"/>
      <c r="S2925" s="159"/>
      <c r="T2925" s="159"/>
      <c r="U2925" s="160"/>
      <c r="W2925" s="161"/>
    </row>
    <row r="2926" spans="1:23" s="157" customFormat="1" x14ac:dyDescent="0.5">
      <c r="A2926" s="105">
        <v>132889</v>
      </c>
      <c r="B2926" s="63"/>
      <c r="C2926" s="60" t="s">
        <v>10</v>
      </c>
      <c r="D2926" s="61">
        <v>19675</v>
      </c>
      <c r="E2926" s="61">
        <v>14970</v>
      </c>
      <c r="F2926" s="61">
        <v>4297</v>
      </c>
      <c r="G2926" s="63">
        <v>41827</v>
      </c>
      <c r="H2926" s="63">
        <v>41827</v>
      </c>
      <c r="I2926" s="60" t="s">
        <v>1112</v>
      </c>
      <c r="J2926" s="62">
        <v>1128.93</v>
      </c>
      <c r="K2926" s="62">
        <v>158.05000000000001</v>
      </c>
      <c r="L2926" s="64">
        <v>1286.98</v>
      </c>
      <c r="M2926" s="82" t="str">
        <f t="shared" si="266"/>
        <v>DS</v>
      </c>
      <c r="N2926" s="82" t="s">
        <v>971</v>
      </c>
      <c r="O2926" s="90"/>
      <c r="P2926" s="75"/>
      <c r="Q2926" s="158"/>
      <c r="S2926" s="159"/>
      <c r="T2926" s="159"/>
      <c r="U2926" s="160"/>
      <c r="W2926" s="161"/>
    </row>
    <row r="2927" spans="1:23" s="157" customFormat="1" x14ac:dyDescent="0.5">
      <c r="A2927" s="105">
        <v>132889</v>
      </c>
      <c r="B2927" s="63">
        <v>9003226030</v>
      </c>
      <c r="C2927" s="60" t="s">
        <v>15</v>
      </c>
      <c r="D2927" s="61">
        <v>19746</v>
      </c>
      <c r="E2927" s="61">
        <v>15139</v>
      </c>
      <c r="F2927" s="61">
        <v>789148</v>
      </c>
      <c r="G2927" s="63">
        <v>41827</v>
      </c>
      <c r="H2927" s="63">
        <v>41827</v>
      </c>
      <c r="I2927" s="60" t="s">
        <v>1112</v>
      </c>
      <c r="J2927" s="62">
        <v>-315.17</v>
      </c>
      <c r="K2927" s="62">
        <v>-44.12</v>
      </c>
      <c r="L2927" s="64">
        <v>-359.29</v>
      </c>
      <c r="M2927" s="82" t="str">
        <f t="shared" si="266"/>
        <v>DS</v>
      </c>
      <c r="N2927" s="82"/>
      <c r="O2927" s="90"/>
      <c r="P2927" s="159"/>
      <c r="Q2927" s="158"/>
      <c r="S2927" s="159"/>
      <c r="T2927" s="159"/>
      <c r="U2927" s="160"/>
      <c r="W2927" s="161"/>
    </row>
    <row r="2928" spans="1:23" s="157" customFormat="1" x14ac:dyDescent="0.5">
      <c r="A2928" s="105">
        <v>132889</v>
      </c>
      <c r="B2928" s="63">
        <v>9003197054</v>
      </c>
      <c r="C2928" s="60" t="s">
        <v>15</v>
      </c>
      <c r="D2928" s="61">
        <v>19747</v>
      </c>
      <c r="E2928" s="61">
        <v>15140</v>
      </c>
      <c r="F2928" s="61">
        <v>789151</v>
      </c>
      <c r="G2928" s="63">
        <v>41827</v>
      </c>
      <c r="H2928" s="63">
        <v>41827</v>
      </c>
      <c r="I2928" s="60" t="s">
        <v>1112</v>
      </c>
      <c r="J2928" s="62">
        <v>-79.599999999999994</v>
      </c>
      <c r="K2928" s="62">
        <v>-11.14</v>
      </c>
      <c r="L2928" s="64">
        <v>-90.74</v>
      </c>
      <c r="M2928" s="82" t="str">
        <f t="shared" si="266"/>
        <v>DS</v>
      </c>
      <c r="N2928" s="82"/>
      <c r="O2928" s="90"/>
      <c r="P2928" s="159"/>
      <c r="Q2928" s="158"/>
      <c r="S2928" s="159"/>
      <c r="T2928" s="159"/>
      <c r="U2928" s="160"/>
      <c r="W2928" s="161"/>
    </row>
    <row r="2929" spans="1:23" s="157" customFormat="1" hidden="1" x14ac:dyDescent="0.5">
      <c r="A2929" s="105">
        <v>155663</v>
      </c>
      <c r="B2929" s="63"/>
      <c r="C2929" s="60" t="s">
        <v>10</v>
      </c>
      <c r="D2929" s="61">
        <v>19676</v>
      </c>
      <c r="E2929" s="61">
        <v>14973</v>
      </c>
      <c r="F2929" s="61">
        <v>4291</v>
      </c>
      <c r="G2929" s="63">
        <v>41827</v>
      </c>
      <c r="H2929" s="63">
        <v>41827</v>
      </c>
      <c r="I2929" s="60" t="s">
        <v>1156</v>
      </c>
      <c r="J2929" s="62">
        <v>5503.77</v>
      </c>
      <c r="K2929" s="62">
        <v>770.53</v>
      </c>
      <c r="L2929" s="64">
        <v>6274.3</v>
      </c>
      <c r="M2929" s="82" t="str">
        <f t="shared" si="266"/>
        <v>DI</v>
      </c>
      <c r="N2929" s="82" t="s">
        <v>971</v>
      </c>
      <c r="O2929" s="90"/>
      <c r="P2929" s="75"/>
      <c r="Q2929" s="158"/>
      <c r="S2929" s="159"/>
      <c r="T2929" s="159"/>
      <c r="U2929" s="160"/>
      <c r="W2929" s="161"/>
    </row>
    <row r="2930" spans="1:23" s="157" customFormat="1" x14ac:dyDescent="0.5">
      <c r="A2930" s="105">
        <v>29656</v>
      </c>
      <c r="B2930" s="63"/>
      <c r="C2930" s="60" t="s">
        <v>10</v>
      </c>
      <c r="D2930" s="61">
        <v>19674</v>
      </c>
      <c r="E2930" s="61">
        <v>14969</v>
      </c>
      <c r="F2930" s="61">
        <v>4286</v>
      </c>
      <c r="G2930" s="63">
        <v>41827</v>
      </c>
      <c r="H2930" s="63">
        <v>41827</v>
      </c>
      <c r="I2930" s="60" t="s">
        <v>1177</v>
      </c>
      <c r="J2930" s="62">
        <v>43157.99</v>
      </c>
      <c r="K2930" s="62">
        <v>6042.12</v>
      </c>
      <c r="L2930" s="64">
        <v>49200.11</v>
      </c>
      <c r="M2930" s="82" t="str">
        <f t="shared" si="266"/>
        <v>DS</v>
      </c>
      <c r="N2930" s="82" t="s">
        <v>971</v>
      </c>
      <c r="O2930" s="90"/>
      <c r="P2930" s="75"/>
      <c r="Q2930" s="158"/>
      <c r="S2930" s="159"/>
      <c r="T2930" s="159"/>
      <c r="U2930" s="160"/>
      <c r="W2930" s="161"/>
    </row>
    <row r="2931" spans="1:23" s="157" customFormat="1" x14ac:dyDescent="0.5">
      <c r="A2931" s="105">
        <v>80222</v>
      </c>
      <c r="B2931" s="63"/>
      <c r="C2931" s="60" t="s">
        <v>10</v>
      </c>
      <c r="D2931" s="61">
        <v>19688</v>
      </c>
      <c r="E2931" s="61">
        <v>14974</v>
      </c>
      <c r="F2931" s="61">
        <v>4274</v>
      </c>
      <c r="G2931" s="63">
        <v>41827</v>
      </c>
      <c r="H2931" s="63">
        <v>41827</v>
      </c>
      <c r="I2931" s="60" t="s">
        <v>1116</v>
      </c>
      <c r="J2931" s="62">
        <v>576</v>
      </c>
      <c r="K2931" s="62">
        <v>26.88</v>
      </c>
      <c r="L2931" s="64">
        <v>602.88</v>
      </c>
      <c r="M2931" s="82" t="str">
        <f t="shared" si="266"/>
        <v>DS</v>
      </c>
      <c r="N2931" s="82" t="s">
        <v>971</v>
      </c>
      <c r="O2931" s="90"/>
      <c r="P2931" s="75"/>
      <c r="Q2931" s="158"/>
      <c r="S2931" s="159"/>
      <c r="T2931" s="159"/>
      <c r="U2931" s="160"/>
      <c r="W2931" s="161"/>
    </row>
    <row r="2932" spans="1:23" s="157" customFormat="1" hidden="1" x14ac:dyDescent="0.5">
      <c r="A2932" s="105">
        <v>871959</v>
      </c>
      <c r="B2932" s="63">
        <v>41831</v>
      </c>
      <c r="C2932" s="60" t="s">
        <v>10</v>
      </c>
      <c r="D2932" s="61">
        <v>19655</v>
      </c>
      <c r="E2932" s="61">
        <v>14543</v>
      </c>
      <c r="F2932" s="61">
        <v>4141</v>
      </c>
      <c r="G2932" s="63">
        <v>41827</v>
      </c>
      <c r="H2932" s="63">
        <v>41826</v>
      </c>
      <c r="I2932" s="60" t="s">
        <v>1075</v>
      </c>
      <c r="J2932" s="62">
        <v>50391.839999999997</v>
      </c>
      <c r="K2932" s="62">
        <v>6356.34</v>
      </c>
      <c r="L2932" s="64">
        <v>56748.18</v>
      </c>
      <c r="M2932" s="82" t="str">
        <f t="shared" si="266"/>
        <v>DC</v>
      </c>
      <c r="N2932" s="82" t="s">
        <v>971</v>
      </c>
      <c r="O2932" s="90"/>
      <c r="P2932" s="75"/>
      <c r="Q2932" s="158"/>
      <c r="S2932" s="159"/>
      <c r="T2932" s="159"/>
      <c r="U2932" s="160"/>
      <c r="W2932" s="161"/>
    </row>
    <row r="2933" spans="1:23" s="157" customFormat="1" hidden="1" x14ac:dyDescent="0.5">
      <c r="A2933" s="105">
        <v>871960</v>
      </c>
      <c r="B2933" s="63">
        <v>41831</v>
      </c>
      <c r="C2933" s="60" t="s">
        <v>10</v>
      </c>
      <c r="D2933" s="61">
        <v>19656</v>
      </c>
      <c r="E2933" s="61">
        <v>15016</v>
      </c>
      <c r="F2933" s="61">
        <v>4047</v>
      </c>
      <c r="G2933" s="63">
        <v>41827</v>
      </c>
      <c r="H2933" s="63">
        <v>41826</v>
      </c>
      <c r="I2933" s="60" t="s">
        <v>1075</v>
      </c>
      <c r="J2933" s="62">
        <v>12771.76</v>
      </c>
      <c r="K2933" s="62">
        <v>477.51</v>
      </c>
      <c r="L2933" s="64">
        <v>13249.27</v>
      </c>
      <c r="M2933" s="82" t="str">
        <f t="shared" si="266"/>
        <v>DC</v>
      </c>
      <c r="N2933" s="82" t="s">
        <v>971</v>
      </c>
      <c r="O2933" s="90"/>
      <c r="P2933" s="75"/>
      <c r="Q2933" s="158"/>
      <c r="S2933" s="159"/>
      <c r="T2933" s="159"/>
      <c r="U2933" s="160"/>
      <c r="W2933" s="161"/>
    </row>
    <row r="2934" spans="1:23" s="157" customFormat="1" hidden="1" x14ac:dyDescent="0.5">
      <c r="A2934" s="105">
        <v>871961</v>
      </c>
      <c r="B2934" s="63">
        <v>41831</v>
      </c>
      <c r="C2934" s="60" t="s">
        <v>10</v>
      </c>
      <c r="D2934" s="61">
        <v>19657</v>
      </c>
      <c r="E2934" s="61">
        <v>15017</v>
      </c>
      <c r="F2934" s="61">
        <v>4278</v>
      </c>
      <c r="G2934" s="63">
        <v>41827</v>
      </c>
      <c r="H2934" s="63">
        <v>41826</v>
      </c>
      <c r="I2934" s="60" t="s">
        <v>1075</v>
      </c>
      <c r="J2934" s="62">
        <v>5350.5</v>
      </c>
      <c r="K2934" s="62">
        <v>0</v>
      </c>
      <c r="L2934" s="64">
        <v>5350.5</v>
      </c>
      <c r="M2934" s="82" t="str">
        <f t="shared" si="266"/>
        <v>DC</v>
      </c>
      <c r="N2934" s="82" t="s">
        <v>971</v>
      </c>
      <c r="O2934" s="90"/>
      <c r="P2934" s="75"/>
      <c r="Q2934" s="158"/>
      <c r="S2934" s="159"/>
      <c r="T2934" s="159"/>
      <c r="U2934" s="160"/>
      <c r="W2934" s="161"/>
    </row>
    <row r="2935" spans="1:23" s="157" customFormat="1" hidden="1" x14ac:dyDescent="0.5">
      <c r="A2935" s="105">
        <v>871962</v>
      </c>
      <c r="B2935" s="63">
        <v>41831</v>
      </c>
      <c r="C2935" s="60" t="s">
        <v>10</v>
      </c>
      <c r="D2935" s="61">
        <v>19658</v>
      </c>
      <c r="E2935" s="61">
        <v>14889</v>
      </c>
      <c r="F2935" s="61">
        <v>4270</v>
      </c>
      <c r="G2935" s="63">
        <v>41827</v>
      </c>
      <c r="H2935" s="63">
        <v>41826</v>
      </c>
      <c r="I2935" s="60" t="s">
        <v>1075</v>
      </c>
      <c r="J2935" s="62">
        <v>11999.62</v>
      </c>
      <c r="K2935" s="62">
        <v>1679.95</v>
      </c>
      <c r="L2935" s="64">
        <v>13679.57</v>
      </c>
      <c r="M2935" s="82" t="str">
        <f t="shared" si="266"/>
        <v>DC</v>
      </c>
      <c r="N2935" s="82" t="s">
        <v>971</v>
      </c>
      <c r="O2935" s="90"/>
      <c r="P2935" s="75"/>
      <c r="Q2935" s="158"/>
      <c r="S2935" s="159"/>
      <c r="T2935" s="159"/>
      <c r="U2935" s="160"/>
      <c r="W2935" s="161"/>
    </row>
    <row r="2936" spans="1:23" s="157" customFormat="1" hidden="1" x14ac:dyDescent="0.5">
      <c r="A2936" s="105">
        <v>871963</v>
      </c>
      <c r="B2936" s="63">
        <v>41831</v>
      </c>
      <c r="C2936" s="60" t="s">
        <v>10</v>
      </c>
      <c r="D2936" s="61">
        <v>19659</v>
      </c>
      <c r="E2936" s="61">
        <v>14909</v>
      </c>
      <c r="F2936" s="61">
        <v>4269</v>
      </c>
      <c r="G2936" s="63">
        <v>41827</v>
      </c>
      <c r="H2936" s="63">
        <v>41826</v>
      </c>
      <c r="I2936" s="60" t="s">
        <v>1075</v>
      </c>
      <c r="J2936" s="62">
        <v>87145.09</v>
      </c>
      <c r="K2936" s="62">
        <v>9962.26</v>
      </c>
      <c r="L2936" s="64">
        <v>97107.35</v>
      </c>
      <c r="M2936" s="82" t="str">
        <f t="shared" si="266"/>
        <v>DC</v>
      </c>
      <c r="N2936" s="82" t="s">
        <v>971</v>
      </c>
      <c r="O2936" s="90"/>
      <c r="P2936" s="75"/>
      <c r="Q2936" s="158"/>
      <c r="S2936" s="159"/>
      <c r="T2936" s="159"/>
      <c r="U2936" s="160"/>
      <c r="W2936" s="161"/>
    </row>
    <row r="2937" spans="1:23" s="157" customFormat="1" hidden="1" x14ac:dyDescent="0.5">
      <c r="A2937" s="105">
        <v>871964</v>
      </c>
      <c r="B2937" s="63">
        <v>41831</v>
      </c>
      <c r="C2937" s="60" t="s">
        <v>10</v>
      </c>
      <c r="D2937" s="61">
        <v>19660</v>
      </c>
      <c r="E2937" s="61">
        <v>15018</v>
      </c>
      <c r="F2937" s="61">
        <v>4049</v>
      </c>
      <c r="G2937" s="63">
        <v>41827</v>
      </c>
      <c r="H2937" s="63">
        <v>41826</v>
      </c>
      <c r="I2937" s="60" t="s">
        <v>1075</v>
      </c>
      <c r="J2937" s="62">
        <v>533.01</v>
      </c>
      <c r="K2937" s="62">
        <v>74.62</v>
      </c>
      <c r="L2937" s="64">
        <v>607.63</v>
      </c>
      <c r="M2937" s="82" t="str">
        <f t="shared" si="266"/>
        <v>DC</v>
      </c>
      <c r="N2937" s="82" t="s">
        <v>971</v>
      </c>
      <c r="O2937" s="90"/>
      <c r="P2937" s="75"/>
      <c r="Q2937" s="158"/>
      <c r="S2937" s="159"/>
      <c r="T2937" s="159"/>
      <c r="U2937" s="160"/>
      <c r="W2937" s="161"/>
    </row>
    <row r="2938" spans="1:23" s="157" customFormat="1" hidden="1" x14ac:dyDescent="0.5">
      <c r="A2938" s="105">
        <v>871965</v>
      </c>
      <c r="B2938" s="63">
        <v>41831</v>
      </c>
      <c r="C2938" s="60" t="s">
        <v>10</v>
      </c>
      <c r="D2938" s="61">
        <v>19661</v>
      </c>
      <c r="E2938" s="61">
        <v>15019</v>
      </c>
      <c r="F2938" s="61">
        <v>4141</v>
      </c>
      <c r="G2938" s="63">
        <v>41827</v>
      </c>
      <c r="H2938" s="63">
        <v>41826</v>
      </c>
      <c r="I2938" s="60" t="s">
        <v>1075</v>
      </c>
      <c r="J2938" s="62">
        <v>18630.939999999999</v>
      </c>
      <c r="K2938" s="62">
        <v>2204.7600000000002</v>
      </c>
      <c r="L2938" s="64">
        <v>20835.7</v>
      </c>
      <c r="M2938" s="82" t="str">
        <f t="shared" si="266"/>
        <v>DC</v>
      </c>
      <c r="N2938" s="82" t="s">
        <v>971</v>
      </c>
      <c r="O2938" s="90"/>
      <c r="P2938" s="75"/>
      <c r="Q2938" s="158"/>
      <c r="S2938" s="159"/>
      <c r="T2938" s="159"/>
      <c r="U2938" s="160"/>
      <c r="W2938" s="161"/>
    </row>
    <row r="2939" spans="1:23" s="157" customFormat="1" hidden="1" x14ac:dyDescent="0.5">
      <c r="A2939" s="105">
        <v>871966</v>
      </c>
      <c r="B2939" s="63">
        <v>41831</v>
      </c>
      <c r="C2939" s="60" t="s">
        <v>10</v>
      </c>
      <c r="D2939" s="61">
        <v>19662</v>
      </c>
      <c r="E2939" s="61">
        <v>14551</v>
      </c>
      <c r="F2939" s="61">
        <v>4147</v>
      </c>
      <c r="G2939" s="63">
        <v>41827</v>
      </c>
      <c r="H2939" s="63">
        <v>41826</v>
      </c>
      <c r="I2939" s="141" t="s">
        <v>1075</v>
      </c>
      <c r="J2939" s="62">
        <v>267.37</v>
      </c>
      <c r="K2939" s="62">
        <v>0</v>
      </c>
      <c r="L2939" s="64">
        <v>267.37</v>
      </c>
      <c r="M2939" s="82" t="str">
        <f t="shared" si="266"/>
        <v>DC</v>
      </c>
      <c r="N2939" s="82" t="s">
        <v>971</v>
      </c>
      <c r="O2939" s="90"/>
      <c r="P2939" s="75"/>
      <c r="Q2939" s="158"/>
      <c r="S2939" s="159"/>
      <c r="T2939" s="159"/>
      <c r="U2939" s="160"/>
      <c r="W2939" s="161"/>
    </row>
    <row r="2940" spans="1:23" s="157" customFormat="1" hidden="1" x14ac:dyDescent="0.5">
      <c r="A2940" s="105">
        <v>871967</v>
      </c>
      <c r="B2940" s="63">
        <v>41831</v>
      </c>
      <c r="C2940" s="60" t="s">
        <v>10</v>
      </c>
      <c r="D2940" s="61">
        <v>19663</v>
      </c>
      <c r="E2940" s="61">
        <v>14887</v>
      </c>
      <c r="F2940" s="61">
        <v>4267</v>
      </c>
      <c r="G2940" s="63">
        <v>41827</v>
      </c>
      <c r="H2940" s="63">
        <v>41826</v>
      </c>
      <c r="I2940" s="60" t="s">
        <v>1075</v>
      </c>
      <c r="J2940" s="62">
        <v>3462</v>
      </c>
      <c r="K2940" s="62">
        <v>0</v>
      </c>
      <c r="L2940" s="64">
        <v>3462</v>
      </c>
      <c r="M2940" s="82" t="str">
        <f t="shared" si="266"/>
        <v>DC</v>
      </c>
      <c r="N2940" s="82" t="s">
        <v>971</v>
      </c>
      <c r="O2940" s="90"/>
      <c r="P2940" s="75"/>
      <c r="Q2940" s="158"/>
      <c r="S2940" s="159"/>
      <c r="T2940" s="159"/>
      <c r="U2940" s="160"/>
      <c r="W2940" s="161"/>
    </row>
    <row r="2941" spans="1:23" s="157" customFormat="1" hidden="1" x14ac:dyDescent="0.5">
      <c r="A2941" s="105">
        <v>871968</v>
      </c>
      <c r="B2941" s="63">
        <v>41831</v>
      </c>
      <c r="C2941" s="60" t="s">
        <v>10</v>
      </c>
      <c r="D2941" s="61">
        <v>19664</v>
      </c>
      <c r="E2941" s="61">
        <v>14888</v>
      </c>
      <c r="F2941" s="61">
        <v>4267</v>
      </c>
      <c r="G2941" s="63">
        <v>41827</v>
      </c>
      <c r="H2941" s="63">
        <v>41826</v>
      </c>
      <c r="I2941" s="60" t="s">
        <v>1075</v>
      </c>
      <c r="J2941" s="62">
        <v>19674.060000000001</v>
      </c>
      <c r="K2941" s="62">
        <v>2454.5</v>
      </c>
      <c r="L2941" s="64">
        <v>22128.560000000001</v>
      </c>
      <c r="M2941" s="82" t="str">
        <f t="shared" si="266"/>
        <v>DC</v>
      </c>
      <c r="N2941" s="82" t="s">
        <v>971</v>
      </c>
      <c r="O2941" s="90"/>
      <c r="P2941" s="75"/>
      <c r="Q2941" s="158"/>
      <c r="S2941" s="159"/>
      <c r="T2941" s="159"/>
      <c r="U2941" s="160"/>
      <c r="W2941" s="161"/>
    </row>
    <row r="2942" spans="1:23" s="157" customFormat="1" hidden="1" x14ac:dyDescent="0.5">
      <c r="A2942" s="105">
        <v>871969</v>
      </c>
      <c r="B2942" s="63">
        <v>41831</v>
      </c>
      <c r="C2942" s="60" t="s">
        <v>10</v>
      </c>
      <c r="D2942" s="61">
        <v>19665</v>
      </c>
      <c r="E2942" s="61">
        <v>15020</v>
      </c>
      <c r="F2942" s="61">
        <v>4268</v>
      </c>
      <c r="G2942" s="63">
        <v>41827</v>
      </c>
      <c r="H2942" s="63">
        <v>41826</v>
      </c>
      <c r="I2942" s="60" t="s">
        <v>1075</v>
      </c>
      <c r="J2942" s="62">
        <v>5670.39</v>
      </c>
      <c r="K2942" s="62">
        <v>0</v>
      </c>
      <c r="L2942" s="64">
        <v>5670.39</v>
      </c>
      <c r="M2942" s="82" t="str">
        <f t="shared" si="266"/>
        <v>DC</v>
      </c>
      <c r="N2942" s="82" t="s">
        <v>971</v>
      </c>
      <c r="O2942" s="90"/>
      <c r="P2942" s="75"/>
      <c r="Q2942" s="158"/>
      <c r="S2942" s="159"/>
      <c r="T2942" s="159"/>
      <c r="U2942" s="160"/>
      <c r="W2942" s="161"/>
    </row>
    <row r="2943" spans="1:23" s="157" customFormat="1" hidden="1" x14ac:dyDescent="0.5">
      <c r="A2943" s="105">
        <v>871971</v>
      </c>
      <c r="B2943" s="63">
        <v>41831</v>
      </c>
      <c r="C2943" s="60" t="s">
        <v>10</v>
      </c>
      <c r="D2943" s="61">
        <v>19667</v>
      </c>
      <c r="E2943" s="61">
        <v>15022</v>
      </c>
      <c r="F2943" s="61">
        <v>4268</v>
      </c>
      <c r="G2943" s="63">
        <v>41827</v>
      </c>
      <c r="H2943" s="63">
        <v>41826</v>
      </c>
      <c r="I2943" s="60" t="s">
        <v>1075</v>
      </c>
      <c r="J2943" s="62">
        <v>193.22</v>
      </c>
      <c r="K2943" s="62">
        <v>27.05</v>
      </c>
      <c r="L2943" s="64">
        <v>220.27</v>
      </c>
      <c r="M2943" s="82" t="str">
        <f t="shared" si="266"/>
        <v>DC</v>
      </c>
      <c r="N2943" s="82" t="s">
        <v>971</v>
      </c>
      <c r="O2943" s="90"/>
      <c r="P2943" s="75"/>
      <c r="Q2943" s="158"/>
      <c r="S2943" s="159"/>
      <c r="T2943" s="159"/>
      <c r="U2943" s="160"/>
      <c r="W2943" s="161"/>
    </row>
    <row r="2944" spans="1:23" s="157" customFormat="1" hidden="1" x14ac:dyDescent="0.5">
      <c r="A2944" s="105">
        <v>871972</v>
      </c>
      <c r="B2944" s="63">
        <v>41831</v>
      </c>
      <c r="C2944" s="60" t="s">
        <v>10</v>
      </c>
      <c r="D2944" s="61">
        <v>19668</v>
      </c>
      <c r="E2944" s="61">
        <v>15023</v>
      </c>
      <c r="F2944" s="61">
        <v>2713</v>
      </c>
      <c r="G2944" s="63">
        <v>41827</v>
      </c>
      <c r="H2944" s="63">
        <v>41826</v>
      </c>
      <c r="I2944" s="141" t="s">
        <v>1075</v>
      </c>
      <c r="J2944" s="62">
        <v>3243</v>
      </c>
      <c r="K2944" s="62">
        <v>454.02</v>
      </c>
      <c r="L2944" s="64">
        <v>3697.02</v>
      </c>
      <c r="M2944" s="82" t="str">
        <f t="shared" si="266"/>
        <v>DC</v>
      </c>
      <c r="N2944" s="82" t="s">
        <v>971</v>
      </c>
      <c r="O2944" s="90"/>
      <c r="P2944" s="75"/>
      <c r="Q2944" s="158"/>
      <c r="S2944" s="159"/>
      <c r="T2944" s="159"/>
      <c r="U2944" s="160"/>
      <c r="W2944" s="161"/>
    </row>
    <row r="2945" spans="1:23" s="157" customFormat="1" hidden="1" x14ac:dyDescent="0.5">
      <c r="A2945" s="105" t="s">
        <v>705</v>
      </c>
      <c r="B2945" s="63"/>
      <c r="C2945" s="60" t="s">
        <v>10</v>
      </c>
      <c r="D2945" s="61">
        <v>19677</v>
      </c>
      <c r="E2945" s="61">
        <v>14972</v>
      </c>
      <c r="F2945" s="61">
        <v>4298</v>
      </c>
      <c r="G2945" s="63">
        <v>41827</v>
      </c>
      <c r="H2945" s="63">
        <v>41827</v>
      </c>
      <c r="I2945" s="141" t="s">
        <v>1121</v>
      </c>
      <c r="J2945" s="62">
        <v>2097.6999999999998</v>
      </c>
      <c r="K2945" s="62">
        <v>0</v>
      </c>
      <c r="L2945" s="64">
        <v>2097.6999999999998</v>
      </c>
      <c r="M2945" s="82" t="str">
        <f t="shared" si="266"/>
        <v>DI</v>
      </c>
      <c r="N2945" s="82" t="s">
        <v>971</v>
      </c>
      <c r="O2945" s="90"/>
      <c r="P2945" s="75"/>
      <c r="Q2945" s="158"/>
      <c r="S2945" s="159"/>
      <c r="T2945" s="159"/>
      <c r="U2945" s="160"/>
      <c r="W2945" s="161"/>
    </row>
    <row r="2946" spans="1:23" s="157" customFormat="1" hidden="1" x14ac:dyDescent="0.5">
      <c r="A2946" s="105" t="s">
        <v>710</v>
      </c>
      <c r="B2946" s="63"/>
      <c r="C2946" s="60" t="s">
        <v>10</v>
      </c>
      <c r="D2946" s="61">
        <v>19680</v>
      </c>
      <c r="E2946" s="61">
        <v>14971</v>
      </c>
      <c r="F2946" s="61">
        <v>4289</v>
      </c>
      <c r="G2946" s="63">
        <v>41827</v>
      </c>
      <c r="H2946" s="63">
        <v>41827</v>
      </c>
      <c r="I2946" s="141" t="s">
        <v>1123</v>
      </c>
      <c r="J2946" s="62">
        <v>1547</v>
      </c>
      <c r="K2946" s="62">
        <v>0</v>
      </c>
      <c r="L2946" s="64">
        <v>1547</v>
      </c>
      <c r="M2946" s="82" t="str">
        <f t="shared" ref="M2946:M3009" si="267">VLOOKUP(I2946,KODE,3,0)</f>
        <v>DI</v>
      </c>
      <c r="N2946" s="82" t="s">
        <v>971</v>
      </c>
      <c r="O2946" s="90"/>
      <c r="P2946" s="75"/>
      <c r="Q2946" s="158"/>
      <c r="S2946" s="159"/>
      <c r="T2946" s="159"/>
      <c r="U2946" s="160"/>
      <c r="W2946" s="161"/>
    </row>
    <row r="2947" spans="1:23" s="157" customFormat="1" x14ac:dyDescent="0.5">
      <c r="A2947" s="105">
        <v>155485</v>
      </c>
      <c r="B2947" s="63">
        <v>41873</v>
      </c>
      <c r="C2947" s="60" t="s">
        <v>10</v>
      </c>
      <c r="D2947" s="61">
        <v>19681</v>
      </c>
      <c r="E2947" s="61">
        <v>14975</v>
      </c>
      <c r="F2947" s="61">
        <v>4261</v>
      </c>
      <c r="G2947" s="63">
        <v>41828</v>
      </c>
      <c r="H2947" s="63">
        <v>41827</v>
      </c>
      <c r="I2947" s="141" t="s">
        <v>1104</v>
      </c>
      <c r="J2947" s="62">
        <v>8146.15</v>
      </c>
      <c r="K2947" s="62">
        <v>1140.48</v>
      </c>
      <c r="L2947" s="64">
        <v>9286.6299999999992</v>
      </c>
      <c r="M2947" s="82" t="str">
        <f t="shared" si="267"/>
        <v>DS</v>
      </c>
      <c r="N2947" s="82" t="s">
        <v>971</v>
      </c>
      <c r="O2947" s="90"/>
      <c r="P2947" s="75"/>
      <c r="Q2947" s="158"/>
      <c r="S2947" s="159"/>
      <c r="T2947" s="159"/>
      <c r="U2947" s="160"/>
      <c r="W2947" s="161"/>
    </row>
    <row r="2948" spans="1:23" s="157" customFormat="1" x14ac:dyDescent="0.5">
      <c r="A2948" s="105">
        <v>1958209</v>
      </c>
      <c r="B2948" s="63"/>
      <c r="C2948" s="60" t="s">
        <v>10</v>
      </c>
      <c r="D2948" s="61">
        <v>19752</v>
      </c>
      <c r="E2948" s="61">
        <v>14986</v>
      </c>
      <c r="F2948" s="61">
        <v>4294</v>
      </c>
      <c r="G2948" s="63">
        <v>41828</v>
      </c>
      <c r="H2948" s="63">
        <v>41827</v>
      </c>
      <c r="I2948" s="141" t="s">
        <v>1107</v>
      </c>
      <c r="J2948" s="62">
        <v>139.5</v>
      </c>
      <c r="K2948" s="62">
        <v>19.53</v>
      </c>
      <c r="L2948" s="64">
        <v>159.03</v>
      </c>
      <c r="M2948" s="82" t="str">
        <f t="shared" si="267"/>
        <v>DS</v>
      </c>
      <c r="N2948" s="82" t="s">
        <v>971</v>
      </c>
      <c r="O2948" s="90"/>
      <c r="P2948" s="75"/>
      <c r="Q2948" s="158"/>
      <c r="S2948" s="159"/>
      <c r="T2948" s="159"/>
      <c r="U2948" s="160"/>
      <c r="W2948" s="161"/>
    </row>
    <row r="2949" spans="1:23" s="157" customFormat="1" x14ac:dyDescent="0.5">
      <c r="A2949" s="105">
        <v>1958210</v>
      </c>
      <c r="B2949" s="63"/>
      <c r="C2949" s="60" t="s">
        <v>10</v>
      </c>
      <c r="D2949" s="61">
        <v>19682</v>
      </c>
      <c r="E2949" s="61">
        <v>14991</v>
      </c>
      <c r="F2949" s="61">
        <v>4294</v>
      </c>
      <c r="G2949" s="63">
        <v>41828</v>
      </c>
      <c r="H2949" s="63">
        <v>41827</v>
      </c>
      <c r="I2949" s="60" t="s">
        <v>1107</v>
      </c>
      <c r="J2949" s="62">
        <v>2065.0500000000002</v>
      </c>
      <c r="K2949" s="62">
        <v>289.12</v>
      </c>
      <c r="L2949" s="64">
        <v>2354.17</v>
      </c>
      <c r="M2949" s="82" t="str">
        <f t="shared" si="267"/>
        <v>DS</v>
      </c>
      <c r="N2949" s="82" t="s">
        <v>971</v>
      </c>
      <c r="O2949" s="90"/>
      <c r="P2949" s="75"/>
      <c r="Q2949" s="158"/>
      <c r="S2949" s="159"/>
      <c r="T2949" s="159"/>
      <c r="U2949" s="160"/>
      <c r="W2949" s="161"/>
    </row>
    <row r="2950" spans="1:23" s="157" customFormat="1" x14ac:dyDescent="0.5">
      <c r="A2950" s="105">
        <v>1958223</v>
      </c>
      <c r="B2950" s="63"/>
      <c r="C2950" s="60" t="s">
        <v>10</v>
      </c>
      <c r="D2950" s="61">
        <v>19751</v>
      </c>
      <c r="E2950" s="61">
        <v>14985</v>
      </c>
      <c r="F2950" s="61">
        <v>4294</v>
      </c>
      <c r="G2950" s="63">
        <v>41828</v>
      </c>
      <c r="H2950" s="63">
        <v>41827</v>
      </c>
      <c r="I2950" s="60" t="s">
        <v>1107</v>
      </c>
      <c r="J2950" s="62">
        <v>870</v>
      </c>
      <c r="K2950" s="62">
        <v>121.79</v>
      </c>
      <c r="L2950" s="64">
        <v>991.79</v>
      </c>
      <c r="M2950" s="82" t="str">
        <f t="shared" si="267"/>
        <v>DS</v>
      </c>
      <c r="N2950" s="82" t="s">
        <v>971</v>
      </c>
      <c r="O2950" s="90"/>
      <c r="P2950" s="75"/>
      <c r="Q2950" s="158"/>
      <c r="S2950" s="159"/>
      <c r="T2950" s="159"/>
      <c r="U2950" s="160"/>
      <c r="W2950" s="161"/>
    </row>
    <row r="2951" spans="1:23" s="157" customFormat="1" x14ac:dyDescent="0.5">
      <c r="A2951" s="105">
        <v>58208</v>
      </c>
      <c r="B2951" s="63"/>
      <c r="C2951" s="60" t="s">
        <v>10</v>
      </c>
      <c r="D2951" s="61">
        <v>19684</v>
      </c>
      <c r="E2951" s="61">
        <v>14989</v>
      </c>
      <c r="F2951" s="61">
        <v>4294</v>
      </c>
      <c r="G2951" s="63">
        <v>41828</v>
      </c>
      <c r="H2951" s="63">
        <v>41827</v>
      </c>
      <c r="I2951" s="60" t="s">
        <v>1107</v>
      </c>
      <c r="J2951" s="62">
        <v>861.3</v>
      </c>
      <c r="K2951" s="62">
        <v>120.58</v>
      </c>
      <c r="L2951" s="64">
        <v>981.88</v>
      </c>
      <c r="M2951" s="82" t="str">
        <f t="shared" si="267"/>
        <v>DS</v>
      </c>
      <c r="N2951" s="82" t="s">
        <v>971</v>
      </c>
      <c r="O2951" s="90"/>
      <c r="P2951" s="75"/>
      <c r="Q2951" s="158"/>
      <c r="S2951" s="159"/>
      <c r="T2951" s="159"/>
      <c r="U2951" s="160"/>
      <c r="W2951" s="161"/>
    </row>
    <row r="2952" spans="1:23" s="157" customFormat="1" x14ac:dyDescent="0.5">
      <c r="A2952" s="105">
        <v>58224</v>
      </c>
      <c r="B2952" s="63"/>
      <c r="C2952" s="60" t="s">
        <v>10</v>
      </c>
      <c r="D2952" s="61">
        <v>19686</v>
      </c>
      <c r="E2952" s="61">
        <v>14987</v>
      </c>
      <c r="F2952" s="61">
        <v>4294</v>
      </c>
      <c r="G2952" s="63">
        <v>41828</v>
      </c>
      <c r="H2952" s="63">
        <v>41827</v>
      </c>
      <c r="I2952" s="60" t="s">
        <v>1107</v>
      </c>
      <c r="J2952" s="62">
        <v>3320</v>
      </c>
      <c r="K2952" s="62">
        <v>464.8</v>
      </c>
      <c r="L2952" s="64">
        <v>3784.8</v>
      </c>
      <c r="M2952" s="82" t="str">
        <f t="shared" si="267"/>
        <v>DS</v>
      </c>
      <c r="N2952" s="82" t="s">
        <v>971</v>
      </c>
      <c r="O2952" s="90"/>
      <c r="P2952" s="75"/>
      <c r="Q2952" s="158"/>
      <c r="S2952" s="159"/>
      <c r="T2952" s="159"/>
      <c r="U2952" s="160"/>
      <c r="W2952" s="161"/>
    </row>
    <row r="2953" spans="1:23" s="157" customFormat="1" x14ac:dyDescent="0.5">
      <c r="A2953" s="105">
        <v>58225</v>
      </c>
      <c r="B2953" s="63"/>
      <c r="C2953" s="60" t="s">
        <v>10</v>
      </c>
      <c r="D2953" s="61">
        <v>19685</v>
      </c>
      <c r="E2953" s="61">
        <v>14988</v>
      </c>
      <c r="F2953" s="61">
        <v>4294</v>
      </c>
      <c r="G2953" s="63">
        <v>41828</v>
      </c>
      <c r="H2953" s="63">
        <v>41828</v>
      </c>
      <c r="I2953" s="60" t="s">
        <v>1107</v>
      </c>
      <c r="J2953" s="62">
        <v>588.54999999999995</v>
      </c>
      <c r="K2953" s="62">
        <v>82.4</v>
      </c>
      <c r="L2953" s="64">
        <v>670.95</v>
      </c>
      <c r="M2953" s="82" t="str">
        <f t="shared" si="267"/>
        <v>DS</v>
      </c>
      <c r="N2953" s="82" t="s">
        <v>971</v>
      </c>
      <c r="O2953" s="90"/>
      <c r="P2953" s="75"/>
      <c r="Q2953" s="158"/>
      <c r="S2953" s="159"/>
      <c r="T2953" s="159"/>
      <c r="U2953" s="160"/>
      <c r="W2953" s="161"/>
    </row>
    <row r="2954" spans="1:23" s="157" customFormat="1" x14ac:dyDescent="0.5">
      <c r="A2954" s="105">
        <v>58240</v>
      </c>
      <c r="B2954" s="63"/>
      <c r="C2954" s="60" t="s">
        <v>10</v>
      </c>
      <c r="D2954" s="61">
        <v>19683</v>
      </c>
      <c r="E2954" s="61">
        <v>14990</v>
      </c>
      <c r="F2954" s="61">
        <v>4294</v>
      </c>
      <c r="G2954" s="63">
        <v>41828</v>
      </c>
      <c r="H2954" s="63">
        <v>41827</v>
      </c>
      <c r="I2954" s="60" t="s">
        <v>1107</v>
      </c>
      <c r="J2954" s="62">
        <v>1848.28</v>
      </c>
      <c r="K2954" s="62">
        <v>258.76</v>
      </c>
      <c r="L2954" s="64">
        <v>2107.04</v>
      </c>
      <c r="M2954" s="82" t="str">
        <f t="shared" si="267"/>
        <v>DS</v>
      </c>
      <c r="N2954" s="82" t="s">
        <v>971</v>
      </c>
      <c r="O2954" s="90"/>
      <c r="P2954" s="75"/>
      <c r="Q2954" s="158"/>
      <c r="S2954" s="159"/>
      <c r="T2954" s="159"/>
      <c r="U2954" s="160"/>
      <c r="W2954" s="161"/>
    </row>
    <row r="2955" spans="1:23" s="157" customFormat="1" x14ac:dyDescent="0.5">
      <c r="A2955" s="105">
        <v>654989</v>
      </c>
      <c r="B2955" s="63"/>
      <c r="C2955" s="60" t="s">
        <v>10</v>
      </c>
      <c r="D2955" s="61">
        <v>19638</v>
      </c>
      <c r="E2955" s="61">
        <v>14954</v>
      </c>
      <c r="F2955" s="61">
        <v>4292</v>
      </c>
      <c r="G2955" s="63">
        <v>41828</v>
      </c>
      <c r="H2955" s="63">
        <v>41827</v>
      </c>
      <c r="I2955" s="60" t="s">
        <v>1313</v>
      </c>
      <c r="J2955" s="62">
        <v>7184.72</v>
      </c>
      <c r="K2955" s="62">
        <v>759.26</v>
      </c>
      <c r="L2955" s="64">
        <v>7943.98</v>
      </c>
      <c r="M2955" s="82" t="str">
        <f t="shared" si="267"/>
        <v>DS</v>
      </c>
      <c r="N2955" s="82" t="s">
        <v>971</v>
      </c>
      <c r="O2955" s="90"/>
      <c r="P2955" s="75"/>
      <c r="Q2955" s="158"/>
      <c r="S2955" s="159"/>
      <c r="T2955" s="159"/>
      <c r="U2955" s="160"/>
      <c r="W2955" s="161"/>
    </row>
    <row r="2956" spans="1:23" s="157" customFormat="1" x14ac:dyDescent="0.5">
      <c r="A2956" s="105">
        <v>654989</v>
      </c>
      <c r="B2956" s="63"/>
      <c r="C2956" s="60" t="s">
        <v>15</v>
      </c>
      <c r="D2956" s="61">
        <v>19673</v>
      </c>
      <c r="E2956" s="61">
        <v>15032</v>
      </c>
      <c r="F2956" s="61">
        <v>4292</v>
      </c>
      <c r="G2956" s="63">
        <v>41828</v>
      </c>
      <c r="H2956" s="63">
        <v>41827</v>
      </c>
      <c r="I2956" s="60" t="s">
        <v>1313</v>
      </c>
      <c r="J2956" s="62">
        <v>-67.48</v>
      </c>
      <c r="K2956" s="62">
        <v>-9.4499999999999993</v>
      </c>
      <c r="L2956" s="64">
        <v>-76.930000000000007</v>
      </c>
      <c r="M2956" s="82" t="str">
        <f t="shared" si="267"/>
        <v>DS</v>
      </c>
      <c r="N2956" s="82"/>
      <c r="O2956" s="90"/>
      <c r="P2956" s="159"/>
      <c r="Q2956" s="158"/>
      <c r="S2956" s="159"/>
      <c r="T2956" s="159"/>
      <c r="U2956" s="160"/>
      <c r="W2956" s="161"/>
    </row>
    <row r="2957" spans="1:23" s="157" customFormat="1" x14ac:dyDescent="0.5">
      <c r="A2957" s="105">
        <v>76503</v>
      </c>
      <c r="B2957" s="63"/>
      <c r="C2957" s="60" t="s">
        <v>10</v>
      </c>
      <c r="D2957" s="61">
        <v>19637</v>
      </c>
      <c r="E2957" s="61">
        <v>14953</v>
      </c>
      <c r="F2957" s="61">
        <v>4293</v>
      </c>
      <c r="G2957" s="63">
        <v>41828</v>
      </c>
      <c r="H2957" s="63">
        <v>41827</v>
      </c>
      <c r="I2957" s="60" t="s">
        <v>1113</v>
      </c>
      <c r="J2957" s="62">
        <v>7906.79</v>
      </c>
      <c r="K2957" s="62">
        <v>217.67</v>
      </c>
      <c r="L2957" s="64">
        <v>8124.46</v>
      </c>
      <c r="M2957" s="82" t="str">
        <f t="shared" si="267"/>
        <v>DS</v>
      </c>
      <c r="N2957" s="82" t="s">
        <v>971</v>
      </c>
      <c r="O2957" s="90"/>
      <c r="P2957" s="75"/>
      <c r="Q2957" s="158"/>
      <c r="S2957" s="159"/>
      <c r="T2957" s="159"/>
      <c r="U2957" s="160"/>
      <c r="W2957" s="161"/>
    </row>
    <row r="2958" spans="1:23" s="157" customFormat="1" x14ac:dyDescent="0.5">
      <c r="A2958" s="105">
        <v>841202</v>
      </c>
      <c r="B2958" s="63"/>
      <c r="C2958" s="60" t="s">
        <v>10</v>
      </c>
      <c r="D2958" s="61">
        <v>19621</v>
      </c>
      <c r="E2958" s="61">
        <v>14977</v>
      </c>
      <c r="F2958" s="61">
        <v>4272</v>
      </c>
      <c r="G2958" s="63">
        <v>41828</v>
      </c>
      <c r="H2958" s="63">
        <v>41828</v>
      </c>
      <c r="I2958" s="60" t="s">
        <v>1109</v>
      </c>
      <c r="J2958" s="62">
        <v>368.23</v>
      </c>
      <c r="K2958" s="62">
        <v>25.97</v>
      </c>
      <c r="L2958" s="64">
        <v>394.2</v>
      </c>
      <c r="M2958" s="82" t="str">
        <f t="shared" si="267"/>
        <v>DS</v>
      </c>
      <c r="N2958" s="82" t="s">
        <v>971</v>
      </c>
      <c r="O2958" s="90"/>
      <c r="P2958" s="75"/>
      <c r="Q2958" s="158"/>
      <c r="S2958" s="159"/>
      <c r="T2958" s="159"/>
      <c r="U2958" s="160"/>
      <c r="W2958" s="161"/>
    </row>
    <row r="2959" spans="1:23" s="157" customFormat="1" hidden="1" x14ac:dyDescent="0.5">
      <c r="A2959" s="105" t="s">
        <v>707</v>
      </c>
      <c r="B2959" s="63"/>
      <c r="C2959" s="60" t="s">
        <v>10</v>
      </c>
      <c r="D2959" s="61">
        <v>19687</v>
      </c>
      <c r="E2959" s="61">
        <v>14976</v>
      </c>
      <c r="F2959" s="61">
        <v>4296</v>
      </c>
      <c r="G2959" s="63">
        <v>41828</v>
      </c>
      <c r="H2959" s="63">
        <v>41828</v>
      </c>
      <c r="I2959" s="60" t="s">
        <v>1160</v>
      </c>
      <c r="J2959" s="62">
        <v>1386</v>
      </c>
      <c r="K2959" s="62">
        <v>0</v>
      </c>
      <c r="L2959" s="64">
        <v>1386</v>
      </c>
      <c r="M2959" s="82" t="str">
        <f t="shared" si="267"/>
        <v>DI</v>
      </c>
      <c r="N2959" s="82" t="s">
        <v>971</v>
      </c>
      <c r="O2959" s="90"/>
      <c r="P2959" s="75"/>
      <c r="Q2959" s="158"/>
      <c r="S2959" s="159"/>
      <c r="T2959" s="159"/>
      <c r="U2959" s="160"/>
      <c r="W2959" s="161"/>
    </row>
    <row r="2960" spans="1:23" s="157" customFormat="1" x14ac:dyDescent="0.5">
      <c r="A2960" s="105">
        <v>471079</v>
      </c>
      <c r="B2960" s="63"/>
      <c r="C2960" s="60" t="s">
        <v>10</v>
      </c>
      <c r="D2960" s="61">
        <v>19743</v>
      </c>
      <c r="E2960" s="61">
        <v>15003</v>
      </c>
      <c r="F2960" s="61">
        <v>4273</v>
      </c>
      <c r="G2960" s="63">
        <v>41829</v>
      </c>
      <c r="H2960" s="63">
        <v>41829</v>
      </c>
      <c r="I2960" s="60" t="s">
        <v>1114</v>
      </c>
      <c r="J2960" s="62">
        <v>276.83999999999997</v>
      </c>
      <c r="K2960" s="62">
        <v>19.5</v>
      </c>
      <c r="L2960" s="64">
        <v>296.33999999999997</v>
      </c>
      <c r="M2960" s="82" t="str">
        <f t="shared" si="267"/>
        <v>DS</v>
      </c>
      <c r="N2960" s="82" t="s">
        <v>971</v>
      </c>
      <c r="O2960" s="90"/>
      <c r="P2960" s="75"/>
      <c r="Q2960" s="158"/>
      <c r="S2960" s="159"/>
      <c r="T2960" s="159"/>
      <c r="U2960" s="160"/>
      <c r="W2960" s="161"/>
    </row>
    <row r="2961" spans="1:23" s="157" customFormat="1" x14ac:dyDescent="0.5">
      <c r="A2961" s="105">
        <v>502718</v>
      </c>
      <c r="B2961" s="63"/>
      <c r="C2961" s="60" t="s">
        <v>10</v>
      </c>
      <c r="D2961" s="61">
        <v>19736</v>
      </c>
      <c r="E2961" s="61">
        <v>15007</v>
      </c>
      <c r="F2961" s="61">
        <v>4283</v>
      </c>
      <c r="G2961" s="63">
        <v>41829</v>
      </c>
      <c r="H2961" s="63">
        <v>41829</v>
      </c>
      <c r="I2961" s="60" t="s">
        <v>1105</v>
      </c>
      <c r="J2961" s="62">
        <v>30558.58</v>
      </c>
      <c r="K2961" s="62">
        <v>4278.2</v>
      </c>
      <c r="L2961" s="64">
        <v>34836.78</v>
      </c>
      <c r="M2961" s="82" t="str">
        <f t="shared" si="267"/>
        <v>DS</v>
      </c>
      <c r="N2961" s="82" t="s">
        <v>971</v>
      </c>
      <c r="O2961" s="90"/>
      <c r="P2961" s="75"/>
      <c r="Q2961" s="158"/>
      <c r="S2961" s="159"/>
      <c r="T2961" s="159"/>
      <c r="U2961" s="160"/>
      <c r="W2961" s="161"/>
    </row>
    <row r="2962" spans="1:23" s="157" customFormat="1" x14ac:dyDescent="0.5">
      <c r="A2962" s="105">
        <v>502718</v>
      </c>
      <c r="B2962" s="63" t="s">
        <v>738</v>
      </c>
      <c r="C2962" s="60" t="s">
        <v>15</v>
      </c>
      <c r="D2962" s="61">
        <v>19745</v>
      </c>
      <c r="E2962" s="61">
        <v>15138</v>
      </c>
      <c r="F2962" s="61">
        <v>789152</v>
      </c>
      <c r="G2962" s="63">
        <v>41829</v>
      </c>
      <c r="H2962" s="63">
        <v>41829</v>
      </c>
      <c r="I2962" s="60" t="s">
        <v>1105</v>
      </c>
      <c r="J2962" s="62">
        <v>-116.66</v>
      </c>
      <c r="K2962" s="62">
        <v>-16.329999999999998</v>
      </c>
      <c r="L2962" s="64">
        <v>-132.99</v>
      </c>
      <c r="M2962" s="82" t="str">
        <f t="shared" si="267"/>
        <v>DS</v>
      </c>
      <c r="N2962" s="82"/>
      <c r="O2962" s="90"/>
      <c r="P2962" s="159"/>
      <c r="Q2962" s="158"/>
      <c r="S2962" s="159"/>
      <c r="T2962" s="159"/>
      <c r="U2962" s="160"/>
      <c r="W2962" s="161"/>
    </row>
    <row r="2963" spans="1:23" s="157" customFormat="1" x14ac:dyDescent="0.5">
      <c r="A2963" s="105">
        <v>502765</v>
      </c>
      <c r="B2963" s="63"/>
      <c r="C2963" s="60" t="s">
        <v>10</v>
      </c>
      <c r="D2963" s="61">
        <v>19737</v>
      </c>
      <c r="E2963" s="61">
        <v>15005</v>
      </c>
      <c r="F2963" s="61">
        <v>4283</v>
      </c>
      <c r="G2963" s="63">
        <v>41829</v>
      </c>
      <c r="H2963" s="63">
        <v>41829</v>
      </c>
      <c r="I2963" s="60" t="s">
        <v>1105</v>
      </c>
      <c r="J2963" s="62">
        <v>0</v>
      </c>
      <c r="K2963" s="62">
        <v>0</v>
      </c>
      <c r="L2963" s="64">
        <v>0</v>
      </c>
      <c r="M2963" s="82" t="str">
        <f t="shared" si="267"/>
        <v>DS</v>
      </c>
      <c r="N2963" s="82" t="s">
        <v>971</v>
      </c>
      <c r="O2963" s="90"/>
      <c r="P2963" s="75"/>
      <c r="Q2963" s="158"/>
      <c r="S2963" s="159"/>
      <c r="T2963" s="159"/>
      <c r="U2963" s="160"/>
      <c r="W2963" s="161"/>
    </row>
    <row r="2964" spans="1:23" s="157" customFormat="1" x14ac:dyDescent="0.5">
      <c r="A2964" s="105">
        <v>80390</v>
      </c>
      <c r="B2964" s="63"/>
      <c r="C2964" s="60" t="s">
        <v>10</v>
      </c>
      <c r="D2964" s="61">
        <v>19773</v>
      </c>
      <c r="E2964" s="61">
        <v>15002</v>
      </c>
      <c r="F2964" s="61">
        <v>4274</v>
      </c>
      <c r="G2964" s="63">
        <v>41829</v>
      </c>
      <c r="H2964" s="63">
        <v>41829</v>
      </c>
      <c r="I2964" s="60" t="s">
        <v>1116</v>
      </c>
      <c r="J2964" s="62">
        <v>576</v>
      </c>
      <c r="K2964" s="62">
        <v>26.88</v>
      </c>
      <c r="L2964" s="64">
        <v>602.88</v>
      </c>
      <c r="M2964" s="82" t="str">
        <f t="shared" si="267"/>
        <v>DS</v>
      </c>
      <c r="N2964" s="82" t="s">
        <v>971</v>
      </c>
      <c r="O2964" s="90"/>
      <c r="P2964" s="75"/>
      <c r="Q2964" s="158"/>
      <c r="S2964" s="159"/>
      <c r="T2964" s="159"/>
      <c r="U2964" s="160"/>
      <c r="W2964" s="161"/>
    </row>
    <row r="2965" spans="1:23" s="157" customFormat="1" x14ac:dyDescent="0.5">
      <c r="A2965" s="105">
        <v>862058</v>
      </c>
      <c r="B2965" s="63"/>
      <c r="C2965" s="60" t="s">
        <v>10</v>
      </c>
      <c r="D2965" s="61">
        <v>19640</v>
      </c>
      <c r="E2965" s="61">
        <v>14995</v>
      </c>
      <c r="F2965" s="61">
        <v>4272</v>
      </c>
      <c r="G2965" s="63">
        <v>41829</v>
      </c>
      <c r="H2965" s="63">
        <v>41829</v>
      </c>
      <c r="I2965" s="60" t="s">
        <v>1109</v>
      </c>
      <c r="J2965" s="62">
        <v>283.66000000000003</v>
      </c>
      <c r="K2965" s="62">
        <v>20.010000000000002</v>
      </c>
      <c r="L2965" s="64">
        <v>303.67</v>
      </c>
      <c r="M2965" s="82" t="str">
        <f t="shared" si="267"/>
        <v>DS</v>
      </c>
      <c r="N2965" s="82" t="s">
        <v>971</v>
      </c>
      <c r="O2965" s="90"/>
      <c r="P2965" s="75"/>
      <c r="Q2965" s="158"/>
      <c r="S2965" s="159"/>
      <c r="T2965" s="159"/>
      <c r="U2965" s="160"/>
      <c r="W2965" s="161"/>
    </row>
    <row r="2966" spans="1:23" s="157" customFormat="1" x14ac:dyDescent="0.5">
      <c r="A2966" s="105">
        <v>91223633</v>
      </c>
      <c r="B2966" s="63">
        <v>14891</v>
      </c>
      <c r="C2966" s="60" t="s">
        <v>10</v>
      </c>
      <c r="D2966" s="61">
        <v>19810</v>
      </c>
      <c r="E2966" s="61">
        <v>14890</v>
      </c>
      <c r="F2966" s="61">
        <v>4271</v>
      </c>
      <c r="G2966" s="63">
        <v>41829</v>
      </c>
      <c r="H2966" s="63">
        <v>41829</v>
      </c>
      <c r="I2966" s="60" t="s">
        <v>1368</v>
      </c>
      <c r="J2966" s="62">
        <v>12584.43</v>
      </c>
      <c r="K2966" s="62">
        <v>1761.82</v>
      </c>
      <c r="L2966" s="64">
        <v>14346.25</v>
      </c>
      <c r="M2966" s="82" t="str">
        <f t="shared" si="267"/>
        <v>DS</v>
      </c>
      <c r="N2966" s="82" t="s">
        <v>971</v>
      </c>
      <c r="O2966" s="90"/>
      <c r="P2966" s="75"/>
      <c r="Q2966" s="158"/>
      <c r="S2966" s="159"/>
      <c r="T2966" s="159"/>
      <c r="U2966" s="160"/>
      <c r="W2966" s="161"/>
    </row>
    <row r="2967" spans="1:23" s="157" customFormat="1" x14ac:dyDescent="0.5">
      <c r="A2967" s="105">
        <v>91223633</v>
      </c>
      <c r="B2967" s="63"/>
      <c r="C2967" s="60" t="s">
        <v>15</v>
      </c>
      <c r="D2967" s="61">
        <v>19811</v>
      </c>
      <c r="E2967" s="61">
        <v>15192</v>
      </c>
      <c r="F2967" s="61">
        <v>4271</v>
      </c>
      <c r="G2967" s="63">
        <v>41829</v>
      </c>
      <c r="H2967" s="63">
        <v>41829</v>
      </c>
      <c r="I2967" s="60" t="s">
        <v>1368</v>
      </c>
      <c r="J2967" s="62">
        <v>-46.37</v>
      </c>
      <c r="K2967" s="62">
        <v>-6.49</v>
      </c>
      <c r="L2967" s="64">
        <v>-52.86</v>
      </c>
      <c r="M2967" s="82" t="str">
        <f t="shared" si="267"/>
        <v>DS</v>
      </c>
      <c r="N2967" s="82"/>
      <c r="O2967" s="90"/>
      <c r="P2967" s="159"/>
      <c r="Q2967" s="158"/>
      <c r="S2967" s="159"/>
      <c r="T2967" s="159"/>
      <c r="U2967" s="160"/>
      <c r="W2967" s="161"/>
    </row>
    <row r="2968" spans="1:23" s="157" customFormat="1" hidden="1" x14ac:dyDescent="0.5">
      <c r="A2968" s="105" t="s">
        <v>713</v>
      </c>
      <c r="B2968" s="63"/>
      <c r="C2968" s="60" t="s">
        <v>10</v>
      </c>
      <c r="D2968" s="61">
        <v>19787</v>
      </c>
      <c r="E2968" s="61">
        <v>15004</v>
      </c>
      <c r="F2968" s="61">
        <v>4302</v>
      </c>
      <c r="G2968" s="63">
        <v>41829</v>
      </c>
      <c r="H2968" s="63">
        <v>41829</v>
      </c>
      <c r="I2968" s="60" t="s">
        <v>1118</v>
      </c>
      <c r="J2968" s="62">
        <v>9477.1</v>
      </c>
      <c r="K2968" s="62">
        <v>0</v>
      </c>
      <c r="L2968" s="64">
        <v>9477.1</v>
      </c>
      <c r="M2968" s="82" t="str">
        <f t="shared" si="267"/>
        <v>DI</v>
      </c>
      <c r="N2968" s="82" t="s">
        <v>971</v>
      </c>
      <c r="O2968" s="90"/>
      <c r="P2968" s="75"/>
      <c r="Q2968" s="158"/>
      <c r="S2968" s="159"/>
      <c r="T2968" s="159"/>
      <c r="U2968" s="160"/>
      <c r="W2968" s="161"/>
    </row>
    <row r="2969" spans="1:23" s="157" customFormat="1" hidden="1" x14ac:dyDescent="0.5">
      <c r="A2969" s="105" t="s">
        <v>722</v>
      </c>
      <c r="B2969" s="63"/>
      <c r="C2969" s="60" t="s">
        <v>10</v>
      </c>
      <c r="D2969" s="61">
        <v>19784</v>
      </c>
      <c r="E2969" s="61">
        <v>15001</v>
      </c>
      <c r="F2969" s="61">
        <v>4300</v>
      </c>
      <c r="G2969" s="63">
        <v>41829</v>
      </c>
      <c r="H2969" s="63">
        <v>41829</v>
      </c>
      <c r="I2969" s="60" t="s">
        <v>1123</v>
      </c>
      <c r="J2969" s="62">
        <v>3835</v>
      </c>
      <c r="K2969" s="62">
        <v>0</v>
      </c>
      <c r="L2969" s="64">
        <v>3835</v>
      </c>
      <c r="M2969" s="82" t="str">
        <f t="shared" si="267"/>
        <v>DI</v>
      </c>
      <c r="N2969" s="82" t="s">
        <v>971</v>
      </c>
      <c r="O2969" s="90"/>
      <c r="P2969" s="75"/>
      <c r="Q2969" s="158"/>
      <c r="S2969" s="159"/>
      <c r="T2969" s="159"/>
      <c r="U2969" s="160"/>
      <c r="W2969" s="161"/>
    </row>
    <row r="2970" spans="1:23" s="157" customFormat="1" x14ac:dyDescent="0.5">
      <c r="A2970" s="105" t="s">
        <v>711</v>
      </c>
      <c r="B2970" s="63"/>
      <c r="C2970" s="60" t="s">
        <v>10</v>
      </c>
      <c r="D2970" s="61">
        <v>19778</v>
      </c>
      <c r="E2970" s="61">
        <v>15037</v>
      </c>
      <c r="F2970" s="61">
        <v>4290</v>
      </c>
      <c r="G2970" s="63">
        <v>41830</v>
      </c>
      <c r="H2970" s="63">
        <v>41830</v>
      </c>
      <c r="I2970" s="60" t="s">
        <v>1161</v>
      </c>
      <c r="J2970" s="62">
        <v>16095.6</v>
      </c>
      <c r="K2970" s="62">
        <v>1391.71</v>
      </c>
      <c r="L2970" s="64">
        <v>17487.310000000001</v>
      </c>
      <c r="M2970" s="82" t="str">
        <f t="shared" si="267"/>
        <v>DS</v>
      </c>
      <c r="N2970" s="82" t="s">
        <v>971</v>
      </c>
      <c r="O2970" s="90"/>
      <c r="P2970" s="75"/>
      <c r="Q2970" s="158"/>
      <c r="S2970" s="159"/>
      <c r="T2970" s="159"/>
      <c r="U2970" s="160"/>
      <c r="W2970" s="161"/>
    </row>
    <row r="2971" spans="1:23" s="157" customFormat="1" x14ac:dyDescent="0.5">
      <c r="A2971" s="105" t="s">
        <v>712</v>
      </c>
      <c r="B2971" s="63">
        <v>41845</v>
      </c>
      <c r="C2971" s="60" t="s">
        <v>10</v>
      </c>
      <c r="D2971" s="61">
        <v>19783</v>
      </c>
      <c r="E2971" s="61">
        <v>15031</v>
      </c>
      <c r="F2971" s="61">
        <v>4299</v>
      </c>
      <c r="G2971" s="63">
        <v>41830</v>
      </c>
      <c r="H2971" s="63">
        <v>41828</v>
      </c>
      <c r="I2971" s="60" t="s">
        <v>1176</v>
      </c>
      <c r="J2971" s="62">
        <v>7945</v>
      </c>
      <c r="K2971" s="62">
        <v>1112.3</v>
      </c>
      <c r="L2971" s="64">
        <v>9057.2999999999993</v>
      </c>
      <c r="M2971" s="82" t="str">
        <f t="shared" si="267"/>
        <v>DS</v>
      </c>
      <c r="N2971" s="82" t="s">
        <v>971</v>
      </c>
      <c r="O2971" s="90"/>
      <c r="P2971" s="75"/>
      <c r="Q2971" s="158"/>
      <c r="S2971" s="159"/>
      <c r="T2971" s="159"/>
      <c r="U2971" s="160"/>
      <c r="W2971" s="161"/>
    </row>
    <row r="2972" spans="1:23" s="157" customFormat="1" x14ac:dyDescent="0.5">
      <c r="A2972" s="105">
        <v>11977826</v>
      </c>
      <c r="B2972" s="63"/>
      <c r="C2972" s="60" t="s">
        <v>10</v>
      </c>
      <c r="D2972" s="61">
        <v>19678</v>
      </c>
      <c r="E2972" s="61">
        <v>14994</v>
      </c>
      <c r="F2972" s="61">
        <v>4307</v>
      </c>
      <c r="G2972" s="63">
        <v>41830</v>
      </c>
      <c r="H2972" s="63">
        <v>41829</v>
      </c>
      <c r="I2972" s="60" t="s">
        <v>1113</v>
      </c>
      <c r="J2972" s="62">
        <v>2938.26</v>
      </c>
      <c r="K2972" s="62">
        <v>213.97</v>
      </c>
      <c r="L2972" s="64">
        <v>3152.23</v>
      </c>
      <c r="M2972" s="82" t="str">
        <f t="shared" si="267"/>
        <v>DS</v>
      </c>
      <c r="N2972" s="82" t="s">
        <v>971</v>
      </c>
      <c r="O2972" s="90"/>
      <c r="P2972" s="75"/>
      <c r="Q2972" s="158"/>
      <c r="S2972" s="159"/>
      <c r="T2972" s="159"/>
      <c r="U2972" s="160"/>
      <c r="W2972" s="161"/>
    </row>
    <row r="2973" spans="1:23" s="157" customFormat="1" x14ac:dyDescent="0.5">
      <c r="A2973" s="105">
        <v>11977826</v>
      </c>
      <c r="B2973" s="63"/>
      <c r="C2973" s="60" t="s">
        <v>15</v>
      </c>
      <c r="D2973" s="61">
        <v>19733</v>
      </c>
      <c r="E2973" s="61">
        <v>15134</v>
      </c>
      <c r="F2973" s="61">
        <v>4307</v>
      </c>
      <c r="G2973" s="63">
        <v>41830</v>
      </c>
      <c r="H2973" s="63">
        <v>41829</v>
      </c>
      <c r="I2973" s="60" t="s">
        <v>1113</v>
      </c>
      <c r="J2973" s="62">
        <v>-23.16</v>
      </c>
      <c r="K2973" s="62">
        <v>-3.24</v>
      </c>
      <c r="L2973" s="64">
        <v>-26.4</v>
      </c>
      <c r="M2973" s="82" t="str">
        <f t="shared" si="267"/>
        <v>DS</v>
      </c>
      <c r="N2973" s="82"/>
      <c r="O2973" s="90"/>
      <c r="P2973" s="159"/>
      <c r="Q2973" s="158"/>
      <c r="S2973" s="159"/>
      <c r="T2973" s="159"/>
      <c r="U2973" s="160"/>
      <c r="W2973" s="161"/>
    </row>
    <row r="2974" spans="1:23" s="157" customFormat="1" x14ac:dyDescent="0.5">
      <c r="A2974" s="105">
        <v>29796</v>
      </c>
      <c r="B2974" s="63"/>
      <c r="C2974" s="60" t="s">
        <v>10</v>
      </c>
      <c r="D2974" s="61">
        <v>19796</v>
      </c>
      <c r="E2974" s="61">
        <v>15076</v>
      </c>
      <c r="F2974" s="61">
        <v>4311</v>
      </c>
      <c r="G2974" s="63">
        <v>41830</v>
      </c>
      <c r="H2974" s="63">
        <v>41830</v>
      </c>
      <c r="I2974" s="60" t="s">
        <v>1177</v>
      </c>
      <c r="J2974" s="62">
        <v>17150.64</v>
      </c>
      <c r="K2974" s="62">
        <v>2401.08</v>
      </c>
      <c r="L2974" s="64">
        <v>19551.72</v>
      </c>
      <c r="M2974" s="82" t="str">
        <f t="shared" si="267"/>
        <v>DS</v>
      </c>
      <c r="N2974" s="82" t="s">
        <v>971</v>
      </c>
      <c r="O2974" s="90"/>
      <c r="P2974" s="75"/>
      <c r="Q2974" s="158"/>
      <c r="S2974" s="159"/>
      <c r="T2974" s="159"/>
      <c r="U2974" s="160"/>
      <c r="W2974" s="161"/>
    </row>
    <row r="2975" spans="1:23" s="157" customFormat="1" x14ac:dyDescent="0.5">
      <c r="A2975" s="105">
        <v>472448</v>
      </c>
      <c r="B2975" s="63"/>
      <c r="C2975" s="60" t="s">
        <v>10</v>
      </c>
      <c r="D2975" s="61">
        <v>19742</v>
      </c>
      <c r="E2975" s="61">
        <v>15027</v>
      </c>
      <c r="F2975" s="61">
        <v>4273</v>
      </c>
      <c r="G2975" s="63">
        <v>41830</v>
      </c>
      <c r="H2975" s="63">
        <v>41830</v>
      </c>
      <c r="I2975" s="60" t="s">
        <v>1114</v>
      </c>
      <c r="J2975" s="62">
        <v>276.83999999999997</v>
      </c>
      <c r="K2975" s="62">
        <v>19.5</v>
      </c>
      <c r="L2975" s="64">
        <v>296.33999999999997</v>
      </c>
      <c r="M2975" s="82" t="str">
        <f t="shared" si="267"/>
        <v>DS</v>
      </c>
      <c r="N2975" s="82" t="s">
        <v>971</v>
      </c>
      <c r="O2975" s="90"/>
      <c r="P2975" s="75"/>
      <c r="Q2975" s="158"/>
      <c r="S2975" s="159"/>
      <c r="T2975" s="159"/>
      <c r="U2975" s="160"/>
      <c r="W2975" s="161"/>
    </row>
    <row r="2976" spans="1:23" s="157" customFormat="1" x14ac:dyDescent="0.5">
      <c r="A2976" s="105">
        <v>659761</v>
      </c>
      <c r="B2976" s="63"/>
      <c r="C2976" s="60" t="s">
        <v>10</v>
      </c>
      <c r="D2976" s="61">
        <v>19679</v>
      </c>
      <c r="E2976" s="61">
        <v>14993</v>
      </c>
      <c r="F2976" s="61">
        <v>4308</v>
      </c>
      <c r="G2976" s="63">
        <v>41830</v>
      </c>
      <c r="H2976" s="63">
        <v>41829</v>
      </c>
      <c r="I2976" s="60" t="s">
        <v>1313</v>
      </c>
      <c r="J2976" s="62">
        <v>9004.16</v>
      </c>
      <c r="K2976" s="62">
        <v>1147.69</v>
      </c>
      <c r="L2976" s="64">
        <v>10151.85</v>
      </c>
      <c r="M2976" s="82" t="str">
        <f t="shared" si="267"/>
        <v>DS</v>
      </c>
      <c r="N2976" s="82" t="s">
        <v>971</v>
      </c>
      <c r="O2976" s="90"/>
      <c r="P2976" s="75"/>
      <c r="Q2976" s="158"/>
      <c r="S2976" s="159"/>
      <c r="T2976" s="159"/>
      <c r="U2976" s="160"/>
      <c r="W2976" s="161"/>
    </row>
    <row r="2977" spans="1:23" s="157" customFormat="1" x14ac:dyDescent="0.5">
      <c r="A2977" s="105">
        <v>659761</v>
      </c>
      <c r="B2977" s="63"/>
      <c r="C2977" s="60" t="s">
        <v>15</v>
      </c>
      <c r="D2977" s="61">
        <v>19768</v>
      </c>
      <c r="E2977" s="61">
        <v>15168</v>
      </c>
      <c r="F2977" s="61">
        <v>4308</v>
      </c>
      <c r="G2977" s="63">
        <v>41830</v>
      </c>
      <c r="H2977" s="63">
        <v>41829</v>
      </c>
      <c r="I2977" s="60" t="s">
        <v>1313</v>
      </c>
      <c r="J2977" s="62">
        <v>-67.239999999999995</v>
      </c>
      <c r="K2977" s="62">
        <v>-9.41</v>
      </c>
      <c r="L2977" s="64">
        <v>-76.650000000000006</v>
      </c>
      <c r="M2977" s="82" t="str">
        <f t="shared" si="267"/>
        <v>DS</v>
      </c>
      <c r="N2977" s="82"/>
      <c r="O2977" s="90"/>
      <c r="P2977" s="159"/>
      <c r="Q2977" s="158"/>
      <c r="S2977" s="159"/>
      <c r="T2977" s="159"/>
      <c r="U2977" s="160"/>
      <c r="W2977" s="161"/>
    </row>
    <row r="2978" spans="1:23" s="157" customFormat="1" hidden="1" x14ac:dyDescent="0.5">
      <c r="A2978" s="105">
        <v>875512</v>
      </c>
      <c r="B2978" s="63">
        <v>41831</v>
      </c>
      <c r="C2978" s="60" t="s">
        <v>10</v>
      </c>
      <c r="D2978" s="61">
        <v>19711</v>
      </c>
      <c r="E2978" s="61">
        <v>15119</v>
      </c>
      <c r="F2978" s="61">
        <v>4305</v>
      </c>
      <c r="G2978" s="63">
        <v>41830</v>
      </c>
      <c r="H2978" s="63">
        <v>41830</v>
      </c>
      <c r="I2978" s="60" t="s">
        <v>1075</v>
      </c>
      <c r="J2978" s="62">
        <v>17529</v>
      </c>
      <c r="K2978" s="62">
        <v>0</v>
      </c>
      <c r="L2978" s="64">
        <v>17529</v>
      </c>
      <c r="M2978" s="82" t="str">
        <f t="shared" si="267"/>
        <v>DC</v>
      </c>
      <c r="N2978" s="82" t="s">
        <v>971</v>
      </c>
      <c r="O2978" s="90"/>
      <c r="P2978" s="75"/>
      <c r="Q2978" s="158"/>
      <c r="S2978" s="159"/>
      <c r="T2978" s="159"/>
      <c r="U2978" s="160"/>
      <c r="W2978" s="161"/>
    </row>
    <row r="2979" spans="1:23" s="157" customFormat="1" hidden="1" x14ac:dyDescent="0.5">
      <c r="A2979" s="105" t="s">
        <v>716</v>
      </c>
      <c r="B2979" s="63"/>
      <c r="C2979" s="60" t="s">
        <v>10</v>
      </c>
      <c r="D2979" s="61">
        <v>19771</v>
      </c>
      <c r="E2979" s="61">
        <v>15028</v>
      </c>
      <c r="F2979" s="61">
        <v>4317</v>
      </c>
      <c r="G2979" s="63">
        <v>41830</v>
      </c>
      <c r="H2979" s="63">
        <v>41830</v>
      </c>
      <c r="I2979" s="60" t="s">
        <v>1121</v>
      </c>
      <c r="J2979" s="62">
        <v>766.2</v>
      </c>
      <c r="K2979" s="62">
        <v>0</v>
      </c>
      <c r="L2979" s="64">
        <v>766.2</v>
      </c>
      <c r="M2979" s="82" t="str">
        <f t="shared" si="267"/>
        <v>DI</v>
      </c>
      <c r="N2979" s="82" t="s">
        <v>971</v>
      </c>
      <c r="O2979" s="90"/>
      <c r="P2979" s="75"/>
      <c r="Q2979" s="158"/>
      <c r="S2979" s="159"/>
      <c r="T2979" s="159"/>
      <c r="U2979" s="160"/>
      <c r="W2979" s="161"/>
    </row>
    <row r="2980" spans="1:23" s="157" customFormat="1" hidden="1" x14ac:dyDescent="0.5">
      <c r="A2980" s="105" t="s">
        <v>718</v>
      </c>
      <c r="B2980" s="63"/>
      <c r="C2980" s="60" t="s">
        <v>10</v>
      </c>
      <c r="D2980" s="61">
        <v>19760</v>
      </c>
      <c r="E2980" s="61">
        <v>15026</v>
      </c>
      <c r="F2980" s="61">
        <v>4310</v>
      </c>
      <c r="G2980" s="63">
        <v>41830</v>
      </c>
      <c r="H2980" s="63">
        <v>41829</v>
      </c>
      <c r="I2980" s="60" t="s">
        <v>1367</v>
      </c>
      <c r="J2980" s="62">
        <v>1964</v>
      </c>
      <c r="K2980" s="62">
        <v>0</v>
      </c>
      <c r="L2980" s="62">
        <v>1964</v>
      </c>
      <c r="M2980" s="82" t="str">
        <f t="shared" si="267"/>
        <v>DI</v>
      </c>
      <c r="N2980" s="82" t="s">
        <v>971</v>
      </c>
      <c r="O2980" s="90"/>
      <c r="P2980" s="75"/>
      <c r="Q2980" s="158"/>
      <c r="S2980" s="159"/>
      <c r="T2980" s="159"/>
      <c r="U2980" s="160"/>
      <c r="W2980" s="161"/>
    </row>
    <row r="2981" spans="1:23" s="157" customFormat="1" hidden="1" x14ac:dyDescent="0.5">
      <c r="A2981" s="105">
        <v>173473</v>
      </c>
      <c r="B2981" s="63"/>
      <c r="C2981" s="60" t="s">
        <v>10</v>
      </c>
      <c r="D2981" s="61">
        <v>19777</v>
      </c>
      <c r="E2981" s="61">
        <v>15093</v>
      </c>
      <c r="F2981" s="61">
        <v>4265</v>
      </c>
      <c r="G2981" s="63">
        <v>41831</v>
      </c>
      <c r="H2981" s="63">
        <v>41831</v>
      </c>
      <c r="I2981" s="60" t="s">
        <v>1163</v>
      </c>
      <c r="J2981" s="62">
        <v>5559.2</v>
      </c>
      <c r="K2981" s="62">
        <v>778.28</v>
      </c>
      <c r="L2981" s="64">
        <v>6337.48</v>
      </c>
      <c r="M2981" s="82" t="str">
        <f t="shared" si="267"/>
        <v>DI</v>
      </c>
      <c r="N2981" s="82" t="s">
        <v>971</v>
      </c>
      <c r="O2981" s="90"/>
      <c r="P2981" s="75"/>
      <c r="Q2981" s="158"/>
      <c r="S2981" s="159"/>
      <c r="T2981" s="159"/>
      <c r="U2981" s="160"/>
      <c r="W2981" s="161"/>
    </row>
    <row r="2982" spans="1:23" s="157" customFormat="1" x14ac:dyDescent="0.5">
      <c r="A2982" s="105">
        <v>36503</v>
      </c>
      <c r="B2982" s="63"/>
      <c r="C2982" s="60" t="s">
        <v>10</v>
      </c>
      <c r="D2982" s="61">
        <v>19692</v>
      </c>
      <c r="E2982" s="61">
        <v>14959</v>
      </c>
      <c r="F2982" s="61">
        <v>4295</v>
      </c>
      <c r="G2982" s="63">
        <v>41831</v>
      </c>
      <c r="H2982" s="63">
        <v>41828</v>
      </c>
      <c r="I2982" s="162" t="s">
        <v>42</v>
      </c>
      <c r="J2982" s="62">
        <v>10479.5</v>
      </c>
      <c r="K2982" s="62">
        <v>1467.13</v>
      </c>
      <c r="L2982" s="64">
        <v>11946.63</v>
      </c>
      <c r="M2982" s="82" t="str">
        <f t="shared" si="267"/>
        <v>DS</v>
      </c>
      <c r="N2982" s="82" t="s">
        <v>971</v>
      </c>
      <c r="O2982" s="90"/>
      <c r="P2982" s="75"/>
      <c r="Q2982" s="158"/>
      <c r="S2982" s="159"/>
      <c r="T2982" s="159"/>
      <c r="U2982" s="160"/>
      <c r="W2982" s="161"/>
    </row>
    <row r="2983" spans="1:23" s="157" customFormat="1" x14ac:dyDescent="0.5">
      <c r="A2983" s="105">
        <v>36503</v>
      </c>
      <c r="B2983" s="63"/>
      <c r="C2983" s="60" t="s">
        <v>15</v>
      </c>
      <c r="D2983" s="61">
        <v>19879</v>
      </c>
      <c r="E2983" s="61">
        <v>15292</v>
      </c>
      <c r="F2983" s="61">
        <v>789154</v>
      </c>
      <c r="G2983" s="63">
        <v>41831</v>
      </c>
      <c r="H2983" s="63">
        <v>41828</v>
      </c>
      <c r="I2983" s="162" t="s">
        <v>42</v>
      </c>
      <c r="J2983" s="62">
        <v>-103.22</v>
      </c>
      <c r="K2983" s="62">
        <v>-14.45</v>
      </c>
      <c r="L2983" s="64">
        <v>-117.67</v>
      </c>
      <c r="M2983" s="82" t="str">
        <f t="shared" si="267"/>
        <v>DS</v>
      </c>
      <c r="N2983" s="82"/>
      <c r="O2983" s="90"/>
      <c r="P2983" s="159"/>
      <c r="Q2983" s="158"/>
      <c r="S2983" s="159"/>
      <c r="T2983" s="159"/>
      <c r="U2983" s="160"/>
      <c r="W2983" s="161"/>
    </row>
    <row r="2984" spans="1:23" s="157" customFormat="1" x14ac:dyDescent="0.5">
      <c r="A2984" s="105">
        <v>520717</v>
      </c>
      <c r="B2984" s="63">
        <v>41852</v>
      </c>
      <c r="C2984" s="60" t="s">
        <v>10</v>
      </c>
      <c r="D2984" s="61">
        <v>19780</v>
      </c>
      <c r="E2984" s="61">
        <v>15066</v>
      </c>
      <c r="F2984" s="61">
        <v>4309</v>
      </c>
      <c r="G2984" s="63">
        <v>41831</v>
      </c>
      <c r="H2984" s="63">
        <v>41829</v>
      </c>
      <c r="I2984" s="60" t="s">
        <v>1073</v>
      </c>
      <c r="J2984" s="62">
        <v>12881.15</v>
      </c>
      <c r="K2984" s="62">
        <v>1741.06</v>
      </c>
      <c r="L2984" s="64">
        <v>14622.21</v>
      </c>
      <c r="M2984" s="82" t="str">
        <f t="shared" si="267"/>
        <v>DS</v>
      </c>
      <c r="N2984" s="82" t="s">
        <v>971</v>
      </c>
      <c r="O2984" s="90"/>
      <c r="P2984" s="75"/>
      <c r="Q2984" s="158"/>
      <c r="S2984" s="159"/>
      <c r="T2984" s="159"/>
      <c r="U2984" s="160"/>
      <c r="W2984" s="161"/>
    </row>
    <row r="2985" spans="1:23" s="157" customFormat="1" x14ac:dyDescent="0.5">
      <c r="A2985" s="105">
        <v>520717</v>
      </c>
      <c r="B2985" s="63">
        <v>520717</v>
      </c>
      <c r="C2985" s="60" t="s">
        <v>15</v>
      </c>
      <c r="D2985" s="61">
        <v>19878</v>
      </c>
      <c r="E2985" s="61">
        <v>15291</v>
      </c>
      <c r="F2985" s="61">
        <v>789155</v>
      </c>
      <c r="G2985" s="63">
        <v>41831</v>
      </c>
      <c r="H2985" s="63">
        <v>41829</v>
      </c>
      <c r="I2985" s="60" t="s">
        <v>1073</v>
      </c>
      <c r="J2985" s="62">
        <v>-536</v>
      </c>
      <c r="K2985" s="62">
        <v>-75.040000000000006</v>
      </c>
      <c r="L2985" s="64">
        <v>-611.04</v>
      </c>
      <c r="M2985" s="82" t="str">
        <f t="shared" si="267"/>
        <v>DS</v>
      </c>
      <c r="N2985" s="82"/>
      <c r="O2985" s="90"/>
      <c r="P2985" s="159"/>
      <c r="Q2985" s="158"/>
      <c r="S2985" s="159"/>
      <c r="T2985" s="159"/>
      <c r="U2985" s="160"/>
      <c r="W2985" s="161"/>
    </row>
    <row r="2986" spans="1:23" s="157" customFormat="1" x14ac:dyDescent="0.5">
      <c r="A2986" s="105">
        <v>521300</v>
      </c>
      <c r="B2986" s="63">
        <v>41852</v>
      </c>
      <c r="C2986" s="60" t="s">
        <v>10</v>
      </c>
      <c r="D2986" s="61">
        <v>19781</v>
      </c>
      <c r="E2986" s="61">
        <v>15067</v>
      </c>
      <c r="F2986" s="61">
        <v>4309</v>
      </c>
      <c r="G2986" s="63">
        <v>41831</v>
      </c>
      <c r="H2986" s="63">
        <v>41829</v>
      </c>
      <c r="I2986" s="60" t="s">
        <v>1073</v>
      </c>
      <c r="J2986" s="62">
        <v>428</v>
      </c>
      <c r="K2986" s="62">
        <v>59.92</v>
      </c>
      <c r="L2986" s="64">
        <v>487.92</v>
      </c>
      <c r="M2986" s="82" t="str">
        <f t="shared" si="267"/>
        <v>DS</v>
      </c>
      <c r="N2986" s="82" t="s">
        <v>971</v>
      </c>
      <c r="O2986" s="90"/>
      <c r="P2986" s="75"/>
      <c r="Q2986" s="158"/>
      <c r="S2986" s="159"/>
      <c r="T2986" s="159"/>
      <c r="U2986" s="160"/>
      <c r="W2986" s="161"/>
    </row>
    <row r="2987" spans="1:23" s="157" customFormat="1" x14ac:dyDescent="0.5">
      <c r="A2987" s="105">
        <v>65310</v>
      </c>
      <c r="B2987" s="63"/>
      <c r="C2987" s="60" t="s">
        <v>10</v>
      </c>
      <c r="D2987" s="61">
        <v>19762</v>
      </c>
      <c r="E2987" s="61">
        <v>14992</v>
      </c>
      <c r="F2987" s="61">
        <v>4306</v>
      </c>
      <c r="G2987" s="63">
        <v>41831</v>
      </c>
      <c r="H2987" s="63">
        <v>41830</v>
      </c>
      <c r="I2987" s="60" t="s">
        <v>1167</v>
      </c>
      <c r="J2987" s="62">
        <v>9768.26</v>
      </c>
      <c r="K2987" s="62">
        <v>720.7</v>
      </c>
      <c r="L2987" s="64">
        <v>10488.96</v>
      </c>
      <c r="M2987" s="82" t="str">
        <f t="shared" si="267"/>
        <v>DS</v>
      </c>
      <c r="N2987" s="82" t="s">
        <v>971</v>
      </c>
      <c r="O2987" s="90"/>
      <c r="P2987" s="75"/>
      <c r="Q2987" s="158"/>
      <c r="S2987" s="159"/>
      <c r="T2987" s="159"/>
      <c r="U2987" s="160"/>
      <c r="W2987" s="161"/>
    </row>
    <row r="2988" spans="1:23" s="157" customFormat="1" hidden="1" x14ac:dyDescent="0.5">
      <c r="A2988" s="105">
        <v>875511</v>
      </c>
      <c r="B2988" s="63">
        <v>41831</v>
      </c>
      <c r="C2988" s="60" t="s">
        <v>10</v>
      </c>
      <c r="D2988" s="61">
        <v>19717</v>
      </c>
      <c r="E2988" s="61">
        <v>15124</v>
      </c>
      <c r="F2988" s="61">
        <v>4141</v>
      </c>
      <c r="G2988" s="63">
        <v>41831</v>
      </c>
      <c r="H2988" s="63">
        <v>41830</v>
      </c>
      <c r="I2988" s="60" t="s">
        <v>1075</v>
      </c>
      <c r="J2988" s="62">
        <v>521.29</v>
      </c>
      <c r="K2988" s="62">
        <v>72.98</v>
      </c>
      <c r="L2988" s="64">
        <v>594.27</v>
      </c>
      <c r="M2988" s="82" t="str">
        <f t="shared" si="267"/>
        <v>DC</v>
      </c>
      <c r="N2988" s="82" t="s">
        <v>971</v>
      </c>
      <c r="O2988" s="90"/>
      <c r="P2988" s="75"/>
      <c r="Q2988" s="158"/>
      <c r="S2988" s="159"/>
      <c r="T2988" s="159"/>
      <c r="U2988" s="160"/>
      <c r="W2988" s="161"/>
    </row>
    <row r="2989" spans="1:23" s="157" customFormat="1" hidden="1" x14ac:dyDescent="0.5">
      <c r="A2989" s="105">
        <v>875513</v>
      </c>
      <c r="B2989" s="63">
        <v>41831</v>
      </c>
      <c r="C2989" s="60" t="s">
        <v>10</v>
      </c>
      <c r="D2989" s="61">
        <v>19712</v>
      </c>
      <c r="E2989" s="61">
        <v>15120</v>
      </c>
      <c r="F2989" s="61">
        <v>4287</v>
      </c>
      <c r="G2989" s="63">
        <v>41831</v>
      </c>
      <c r="H2989" s="63">
        <v>41830</v>
      </c>
      <c r="I2989" s="60" t="s">
        <v>1075</v>
      </c>
      <c r="J2989" s="62">
        <v>837</v>
      </c>
      <c r="K2989" s="62">
        <v>117.2</v>
      </c>
      <c r="L2989" s="64">
        <v>954.2</v>
      </c>
      <c r="M2989" s="82" t="str">
        <f t="shared" si="267"/>
        <v>DC</v>
      </c>
      <c r="N2989" s="82" t="s">
        <v>971</v>
      </c>
      <c r="O2989" s="90"/>
      <c r="P2989" s="75"/>
      <c r="Q2989" s="158"/>
      <c r="S2989" s="159"/>
      <c r="T2989" s="159"/>
      <c r="U2989" s="160"/>
      <c r="W2989" s="161"/>
    </row>
    <row r="2990" spans="1:23" s="157" customFormat="1" hidden="1" x14ac:dyDescent="0.5">
      <c r="A2990" s="105">
        <v>875514</v>
      </c>
      <c r="B2990" s="63">
        <v>41831</v>
      </c>
      <c r="C2990" s="60" t="s">
        <v>10</v>
      </c>
      <c r="D2990" s="61">
        <v>19713</v>
      </c>
      <c r="E2990" s="61">
        <v>14981</v>
      </c>
      <c r="F2990" s="61">
        <v>4304</v>
      </c>
      <c r="G2990" s="63">
        <v>41831</v>
      </c>
      <c r="H2990" s="63">
        <v>41830</v>
      </c>
      <c r="I2990" s="60" t="s">
        <v>1075</v>
      </c>
      <c r="J2990" s="62">
        <v>71660.7</v>
      </c>
      <c r="K2990" s="62">
        <v>7583.92</v>
      </c>
      <c r="L2990" s="64">
        <v>79244.62</v>
      </c>
      <c r="M2990" s="82" t="str">
        <f t="shared" si="267"/>
        <v>DC</v>
      </c>
      <c r="N2990" s="82" t="s">
        <v>971</v>
      </c>
      <c r="O2990" s="90"/>
      <c r="P2990" s="75"/>
      <c r="Q2990" s="158"/>
      <c r="S2990" s="159"/>
      <c r="T2990" s="159"/>
      <c r="U2990" s="160"/>
      <c r="W2990" s="161"/>
    </row>
    <row r="2991" spans="1:23" s="157" customFormat="1" hidden="1" x14ac:dyDescent="0.5">
      <c r="A2991" s="105">
        <v>875515</v>
      </c>
      <c r="B2991" s="63">
        <v>41831</v>
      </c>
      <c r="C2991" s="60" t="s">
        <v>10</v>
      </c>
      <c r="D2991" s="61">
        <v>19714</v>
      </c>
      <c r="E2991" s="61">
        <v>15121</v>
      </c>
      <c r="F2991" s="61">
        <v>2946</v>
      </c>
      <c r="G2991" s="63">
        <v>41831</v>
      </c>
      <c r="H2991" s="63">
        <v>41830</v>
      </c>
      <c r="I2991" s="60" t="s">
        <v>1075</v>
      </c>
      <c r="J2991" s="62">
        <v>314.58</v>
      </c>
      <c r="K2991" s="62">
        <v>44.04</v>
      </c>
      <c r="L2991" s="64">
        <v>358.62</v>
      </c>
      <c r="M2991" s="82" t="str">
        <f t="shared" si="267"/>
        <v>DC</v>
      </c>
      <c r="N2991" s="82" t="s">
        <v>971</v>
      </c>
      <c r="O2991" s="90"/>
      <c r="P2991" s="75"/>
      <c r="Q2991" s="158"/>
      <c r="S2991" s="159"/>
      <c r="T2991" s="159"/>
      <c r="U2991" s="160"/>
      <c r="W2991" s="161"/>
    </row>
    <row r="2992" spans="1:23" s="157" customFormat="1" hidden="1" x14ac:dyDescent="0.5">
      <c r="A2992" s="105">
        <v>875516</v>
      </c>
      <c r="B2992" s="63">
        <v>41831</v>
      </c>
      <c r="C2992" s="60" t="s">
        <v>10</v>
      </c>
      <c r="D2992" s="61">
        <v>19715</v>
      </c>
      <c r="E2992" s="61">
        <v>15122</v>
      </c>
      <c r="F2992" s="61">
        <v>4095</v>
      </c>
      <c r="G2992" s="63">
        <v>41831</v>
      </c>
      <c r="H2992" s="63">
        <v>41830</v>
      </c>
      <c r="I2992" s="60" t="s">
        <v>1075</v>
      </c>
      <c r="J2992" s="62">
        <v>524.79999999999995</v>
      </c>
      <c r="K2992" s="62">
        <v>73.48</v>
      </c>
      <c r="L2992" s="64">
        <v>598.28</v>
      </c>
      <c r="M2992" s="82" t="str">
        <f t="shared" si="267"/>
        <v>DC</v>
      </c>
      <c r="N2992" s="82" t="s">
        <v>971</v>
      </c>
      <c r="O2992" s="90"/>
      <c r="P2992" s="75"/>
      <c r="Q2992" s="158"/>
      <c r="S2992" s="159"/>
      <c r="T2992" s="159"/>
      <c r="U2992" s="160"/>
      <c r="W2992" s="161"/>
    </row>
    <row r="2993" spans="1:23" s="157" customFormat="1" hidden="1" x14ac:dyDescent="0.5">
      <c r="A2993" s="105">
        <v>875517</v>
      </c>
      <c r="B2993" s="63">
        <v>41831</v>
      </c>
      <c r="C2993" s="60" t="s">
        <v>10</v>
      </c>
      <c r="D2993" s="61">
        <v>19716</v>
      </c>
      <c r="E2993" s="61">
        <v>15123</v>
      </c>
      <c r="F2993" s="61">
        <v>4095</v>
      </c>
      <c r="G2993" s="63">
        <v>41831</v>
      </c>
      <c r="H2993" s="63">
        <v>41830</v>
      </c>
      <c r="I2993" s="60" t="s">
        <v>1075</v>
      </c>
      <c r="J2993" s="62">
        <v>331.62</v>
      </c>
      <c r="K2993" s="62">
        <v>46.43</v>
      </c>
      <c r="L2993" s="64">
        <v>378.05</v>
      </c>
      <c r="M2993" s="82" t="str">
        <f t="shared" si="267"/>
        <v>DC</v>
      </c>
      <c r="N2993" s="82" t="s">
        <v>971</v>
      </c>
      <c r="O2993" s="90"/>
      <c r="P2993" s="75"/>
      <c r="Q2993" s="158"/>
      <c r="S2993" s="159"/>
      <c r="T2993" s="159"/>
      <c r="U2993" s="160"/>
      <c r="W2993" s="161"/>
    </row>
    <row r="2994" spans="1:23" s="157" customFormat="1" hidden="1" x14ac:dyDescent="0.5">
      <c r="A2994" s="105" t="s">
        <v>719</v>
      </c>
      <c r="B2994" s="63"/>
      <c r="C2994" s="60" t="s">
        <v>10</v>
      </c>
      <c r="D2994" s="61">
        <v>19786</v>
      </c>
      <c r="E2994" s="61">
        <v>15088</v>
      </c>
      <c r="F2994" s="61">
        <v>4329</v>
      </c>
      <c r="G2994" s="63">
        <v>41831</v>
      </c>
      <c r="H2994" s="63">
        <v>41831</v>
      </c>
      <c r="I2994" s="60" t="s">
        <v>1123</v>
      </c>
      <c r="J2994" s="62">
        <v>600</v>
      </c>
      <c r="K2994" s="62">
        <v>0</v>
      </c>
      <c r="L2994" s="64">
        <v>600</v>
      </c>
      <c r="M2994" s="82" t="str">
        <f t="shared" si="267"/>
        <v>DI</v>
      </c>
      <c r="N2994" s="82" t="s">
        <v>971</v>
      </c>
      <c r="O2994" s="90"/>
      <c r="P2994" s="75"/>
      <c r="Q2994" s="158"/>
      <c r="S2994" s="159"/>
      <c r="T2994" s="159"/>
      <c r="U2994" s="160"/>
      <c r="W2994" s="161"/>
    </row>
    <row r="2995" spans="1:23" s="157" customFormat="1" hidden="1" x14ac:dyDescent="0.5">
      <c r="A2995" s="105" t="s">
        <v>723</v>
      </c>
      <c r="B2995" s="63"/>
      <c r="C2995" s="60" t="s">
        <v>10</v>
      </c>
      <c r="D2995" s="61">
        <v>19785</v>
      </c>
      <c r="E2995" s="61">
        <v>15070</v>
      </c>
      <c r="F2995" s="61">
        <v>4313</v>
      </c>
      <c r="G2995" s="63">
        <v>41831</v>
      </c>
      <c r="H2995" s="63">
        <v>41831</v>
      </c>
      <c r="I2995" s="60" t="s">
        <v>1123</v>
      </c>
      <c r="J2995" s="62">
        <v>1218</v>
      </c>
      <c r="K2995" s="62">
        <v>0</v>
      </c>
      <c r="L2995" s="64">
        <v>1218</v>
      </c>
      <c r="M2995" s="82" t="str">
        <f t="shared" si="267"/>
        <v>DI</v>
      </c>
      <c r="N2995" s="82" t="s">
        <v>971</v>
      </c>
      <c r="O2995" s="90"/>
      <c r="P2995" s="75"/>
      <c r="Q2995" s="158"/>
      <c r="S2995" s="159"/>
      <c r="T2995" s="159"/>
      <c r="U2995" s="160"/>
      <c r="W2995" s="161"/>
    </row>
    <row r="2996" spans="1:23" s="157" customFormat="1" x14ac:dyDescent="0.5">
      <c r="A2996" s="105">
        <v>473866</v>
      </c>
      <c r="B2996" s="63"/>
      <c r="C2996" s="60" t="s">
        <v>10</v>
      </c>
      <c r="D2996" s="61">
        <v>19740</v>
      </c>
      <c r="E2996" s="61">
        <v>15075</v>
      </c>
      <c r="F2996" s="61">
        <v>4273</v>
      </c>
      <c r="G2996" s="63">
        <v>41832</v>
      </c>
      <c r="H2996" s="63">
        <v>41832</v>
      </c>
      <c r="I2996" s="60" t="s">
        <v>1114</v>
      </c>
      <c r="J2996" s="62">
        <v>276.83999999999997</v>
      </c>
      <c r="K2996" s="62">
        <v>19.5</v>
      </c>
      <c r="L2996" s="64">
        <v>296.33999999999997</v>
      </c>
      <c r="M2996" s="82" t="str">
        <f t="shared" si="267"/>
        <v>DS</v>
      </c>
      <c r="N2996" s="82" t="s">
        <v>971</v>
      </c>
      <c r="O2996" s="90"/>
      <c r="P2996" s="75"/>
      <c r="Q2996" s="158"/>
      <c r="S2996" s="159"/>
      <c r="T2996" s="159"/>
      <c r="U2996" s="160"/>
      <c r="W2996" s="161"/>
    </row>
    <row r="2997" spans="1:23" s="157" customFormat="1" x14ac:dyDescent="0.5">
      <c r="A2997" s="105">
        <v>475126</v>
      </c>
      <c r="B2997" s="63">
        <v>41845</v>
      </c>
      <c r="C2997" s="60" t="s">
        <v>10</v>
      </c>
      <c r="D2997" s="61">
        <v>19741</v>
      </c>
      <c r="E2997" s="61">
        <v>15071</v>
      </c>
      <c r="F2997" s="61">
        <v>4273</v>
      </c>
      <c r="G2997" s="63">
        <v>41832</v>
      </c>
      <c r="H2997" s="63">
        <v>41832</v>
      </c>
      <c r="I2997" s="60" t="s">
        <v>1114</v>
      </c>
      <c r="J2997" s="62">
        <v>553.67999999999995</v>
      </c>
      <c r="K2997" s="62">
        <v>39.01</v>
      </c>
      <c r="L2997" s="64">
        <v>592.69000000000005</v>
      </c>
      <c r="M2997" s="82" t="str">
        <f t="shared" si="267"/>
        <v>DS</v>
      </c>
      <c r="N2997" s="82" t="s">
        <v>971</v>
      </c>
      <c r="O2997" s="90"/>
      <c r="P2997" s="75"/>
      <c r="Q2997" s="158"/>
      <c r="S2997" s="159"/>
      <c r="T2997" s="159"/>
      <c r="U2997" s="160"/>
      <c r="W2997" s="161"/>
    </row>
    <row r="2998" spans="1:23" s="157" customFormat="1" x14ac:dyDescent="0.5">
      <c r="A2998" s="105">
        <v>509636</v>
      </c>
      <c r="B2998" s="63"/>
      <c r="C2998" s="60" t="s">
        <v>10</v>
      </c>
      <c r="D2998" s="61">
        <v>19735</v>
      </c>
      <c r="E2998" s="61">
        <v>15068</v>
      </c>
      <c r="F2998" s="61">
        <v>4316</v>
      </c>
      <c r="G2998" s="63">
        <v>41832</v>
      </c>
      <c r="H2998" s="63">
        <v>41831</v>
      </c>
      <c r="I2998" s="60" t="s">
        <v>1105</v>
      </c>
      <c r="J2998" s="62">
        <v>16332.4</v>
      </c>
      <c r="K2998" s="62">
        <v>2286.54</v>
      </c>
      <c r="L2998" s="64">
        <v>18618.939999999999</v>
      </c>
      <c r="M2998" s="82" t="str">
        <f t="shared" si="267"/>
        <v>DS</v>
      </c>
      <c r="N2998" s="82" t="s">
        <v>971</v>
      </c>
      <c r="O2998" s="90"/>
      <c r="P2998" s="75"/>
      <c r="Q2998" s="158"/>
      <c r="S2998" s="159"/>
      <c r="T2998" s="159"/>
      <c r="U2998" s="160"/>
      <c r="W2998" s="161"/>
    </row>
    <row r="2999" spans="1:23" s="157" customFormat="1" x14ac:dyDescent="0.5">
      <c r="A2999" s="105">
        <v>663816</v>
      </c>
      <c r="B2999" s="63"/>
      <c r="C2999" s="60" t="s">
        <v>10</v>
      </c>
      <c r="D2999" s="61">
        <v>19695</v>
      </c>
      <c r="E2999" s="61">
        <v>15040</v>
      </c>
      <c r="F2999" s="61">
        <v>4322</v>
      </c>
      <c r="G2999" s="63">
        <v>41832</v>
      </c>
      <c r="H2999" s="63">
        <v>41831</v>
      </c>
      <c r="I2999" s="60" t="s">
        <v>1313</v>
      </c>
      <c r="J2999" s="62">
        <v>9430.56</v>
      </c>
      <c r="K2999" s="62">
        <v>982.07</v>
      </c>
      <c r="L2999" s="64">
        <v>10412.629999999999</v>
      </c>
      <c r="M2999" s="82" t="str">
        <f t="shared" si="267"/>
        <v>DS</v>
      </c>
      <c r="N2999" s="82" t="s">
        <v>971</v>
      </c>
      <c r="O2999" s="90"/>
      <c r="P2999" s="75"/>
      <c r="Q2999" s="158"/>
      <c r="S2999" s="159"/>
      <c r="T2999" s="159"/>
      <c r="U2999" s="160"/>
      <c r="W2999" s="161"/>
    </row>
    <row r="3000" spans="1:23" s="157" customFormat="1" x14ac:dyDescent="0.5">
      <c r="A3000" s="105">
        <v>79025</v>
      </c>
      <c r="B3000" s="63"/>
      <c r="C3000" s="60" t="s">
        <v>10</v>
      </c>
      <c r="D3000" s="61">
        <v>19694</v>
      </c>
      <c r="E3000" s="61">
        <v>15041</v>
      </c>
      <c r="F3000" s="61">
        <v>4320</v>
      </c>
      <c r="G3000" s="63">
        <v>41832</v>
      </c>
      <c r="H3000" s="63">
        <v>41832</v>
      </c>
      <c r="I3000" s="60" t="s">
        <v>1113</v>
      </c>
      <c r="J3000" s="62">
        <v>3736.16</v>
      </c>
      <c r="K3000" s="62">
        <v>210.08</v>
      </c>
      <c r="L3000" s="64">
        <v>3946.24</v>
      </c>
      <c r="M3000" s="82" t="str">
        <f t="shared" si="267"/>
        <v>DS</v>
      </c>
      <c r="N3000" s="82" t="s">
        <v>971</v>
      </c>
      <c r="O3000" s="90"/>
      <c r="P3000" s="75"/>
      <c r="Q3000" s="158"/>
      <c r="S3000" s="159"/>
      <c r="T3000" s="159"/>
      <c r="U3000" s="160"/>
      <c r="W3000" s="161"/>
    </row>
    <row r="3001" spans="1:23" s="157" customFormat="1" x14ac:dyDescent="0.5">
      <c r="A3001" s="105">
        <v>11979025</v>
      </c>
      <c r="B3001" s="140"/>
      <c r="C3001" s="60" t="s">
        <v>15</v>
      </c>
      <c r="D3001" s="61">
        <v>19744</v>
      </c>
      <c r="E3001" s="61">
        <v>15137</v>
      </c>
      <c r="F3001" s="61">
        <v>789156</v>
      </c>
      <c r="G3001" s="63">
        <v>41832</v>
      </c>
      <c r="H3001" s="63">
        <v>41832</v>
      </c>
      <c r="I3001" s="60" t="s">
        <v>1113</v>
      </c>
      <c r="J3001" s="62">
        <v>-18.38</v>
      </c>
      <c r="K3001" s="62">
        <v>-2.57</v>
      </c>
      <c r="L3001" s="64">
        <v>-20.95</v>
      </c>
      <c r="M3001" s="82" t="str">
        <f t="shared" si="267"/>
        <v>DS</v>
      </c>
      <c r="N3001" s="82"/>
      <c r="O3001" s="90"/>
      <c r="P3001" s="159"/>
      <c r="Q3001" s="158"/>
      <c r="S3001" s="159"/>
      <c r="T3001" s="159"/>
      <c r="U3001" s="160"/>
      <c r="W3001" s="161"/>
    </row>
    <row r="3002" spans="1:23" s="157" customFormat="1" x14ac:dyDescent="0.5">
      <c r="A3002" s="105">
        <v>79026</v>
      </c>
      <c r="B3002" s="63"/>
      <c r="C3002" s="60" t="s">
        <v>10</v>
      </c>
      <c r="D3002" s="61">
        <v>19734</v>
      </c>
      <c r="E3002" s="61">
        <v>15042</v>
      </c>
      <c r="F3002" s="61">
        <v>4321</v>
      </c>
      <c r="G3002" s="63">
        <v>41832</v>
      </c>
      <c r="H3002" s="63">
        <v>41832</v>
      </c>
      <c r="I3002" s="60" t="s">
        <v>1113</v>
      </c>
      <c r="J3002" s="62">
        <v>631.20000000000005</v>
      </c>
      <c r="K3002" s="62">
        <v>88.37</v>
      </c>
      <c r="L3002" s="64">
        <v>719.57</v>
      </c>
      <c r="M3002" s="82" t="str">
        <f t="shared" si="267"/>
        <v>DS</v>
      </c>
      <c r="N3002" s="82" t="s">
        <v>971</v>
      </c>
      <c r="O3002" s="90"/>
      <c r="P3002" s="75"/>
      <c r="Q3002" s="158"/>
      <c r="S3002" s="159"/>
      <c r="T3002" s="159"/>
      <c r="U3002" s="160"/>
      <c r="W3002" s="161"/>
    </row>
    <row r="3003" spans="1:23" s="157" customFormat="1" x14ac:dyDescent="0.5">
      <c r="A3003" s="105">
        <v>80571</v>
      </c>
      <c r="B3003" s="63"/>
      <c r="C3003" s="60" t="s">
        <v>10</v>
      </c>
      <c r="D3003" s="61">
        <v>19774</v>
      </c>
      <c r="E3003" s="61">
        <v>15074</v>
      </c>
      <c r="F3003" s="61">
        <v>4274</v>
      </c>
      <c r="G3003" s="63">
        <v>41832</v>
      </c>
      <c r="H3003" s="63">
        <v>41832</v>
      </c>
      <c r="I3003" s="60" t="s">
        <v>1116</v>
      </c>
      <c r="J3003" s="62">
        <v>384</v>
      </c>
      <c r="K3003" s="62">
        <v>13.44</v>
      </c>
      <c r="L3003" s="64">
        <v>397.44</v>
      </c>
      <c r="M3003" s="82" t="str">
        <f t="shared" si="267"/>
        <v>DS</v>
      </c>
      <c r="N3003" s="82" t="s">
        <v>971</v>
      </c>
      <c r="O3003" s="90"/>
      <c r="P3003" s="75"/>
      <c r="Q3003" s="158"/>
      <c r="S3003" s="159"/>
      <c r="T3003" s="159"/>
      <c r="U3003" s="160"/>
      <c r="W3003" s="161"/>
    </row>
    <row r="3004" spans="1:23" s="157" customFormat="1" x14ac:dyDescent="0.5">
      <c r="A3004" s="105">
        <v>892396</v>
      </c>
      <c r="B3004" s="63"/>
      <c r="C3004" s="60" t="s">
        <v>10</v>
      </c>
      <c r="D3004" s="61">
        <v>19696</v>
      </c>
      <c r="E3004" s="61">
        <v>15072</v>
      </c>
      <c r="F3004" s="61">
        <v>4272</v>
      </c>
      <c r="G3004" s="63">
        <v>41832</v>
      </c>
      <c r="H3004" s="63">
        <v>41832</v>
      </c>
      <c r="I3004" s="60" t="s">
        <v>1109</v>
      </c>
      <c r="J3004" s="62">
        <v>283.66000000000003</v>
      </c>
      <c r="K3004" s="62">
        <v>20.010000000000002</v>
      </c>
      <c r="L3004" s="64">
        <v>303.67</v>
      </c>
      <c r="M3004" s="82" t="str">
        <f t="shared" si="267"/>
        <v>DS</v>
      </c>
      <c r="N3004" s="82" t="s">
        <v>971</v>
      </c>
      <c r="O3004" s="90"/>
      <c r="P3004" s="75"/>
      <c r="Q3004" s="158"/>
      <c r="S3004" s="159"/>
      <c r="T3004" s="159"/>
      <c r="U3004" s="160"/>
      <c r="W3004" s="161"/>
    </row>
    <row r="3005" spans="1:23" s="157" customFormat="1" x14ac:dyDescent="0.5">
      <c r="A3005" s="105">
        <v>906804</v>
      </c>
      <c r="B3005" s="63"/>
      <c r="C3005" s="60" t="s">
        <v>10</v>
      </c>
      <c r="D3005" s="61">
        <v>19693</v>
      </c>
      <c r="E3005" s="61">
        <v>15059</v>
      </c>
      <c r="F3005" s="61">
        <v>4272</v>
      </c>
      <c r="G3005" s="63">
        <v>41832</v>
      </c>
      <c r="H3005" s="63">
        <v>41832</v>
      </c>
      <c r="I3005" s="60" t="s">
        <v>1109</v>
      </c>
      <c r="J3005" s="62">
        <v>283.66000000000003</v>
      </c>
      <c r="K3005" s="62">
        <v>20.010000000000002</v>
      </c>
      <c r="L3005" s="64">
        <v>303.67</v>
      </c>
      <c r="M3005" s="82" t="str">
        <f t="shared" si="267"/>
        <v>DS</v>
      </c>
      <c r="N3005" s="82" t="s">
        <v>971</v>
      </c>
      <c r="O3005" s="90"/>
      <c r="P3005" s="75"/>
      <c r="Q3005" s="158"/>
      <c r="S3005" s="159"/>
      <c r="T3005" s="159"/>
      <c r="U3005" s="160"/>
      <c r="W3005" s="161"/>
    </row>
    <row r="3006" spans="1:23" s="157" customFormat="1" x14ac:dyDescent="0.5">
      <c r="A3006" s="105">
        <v>80742</v>
      </c>
      <c r="B3006" s="63"/>
      <c r="C3006" s="60" t="s">
        <v>10</v>
      </c>
      <c r="D3006" s="61">
        <v>19775</v>
      </c>
      <c r="E3006" s="61">
        <v>15083</v>
      </c>
      <c r="F3006" s="61">
        <v>4274</v>
      </c>
      <c r="G3006" s="63">
        <v>41833</v>
      </c>
      <c r="H3006" s="63">
        <v>41833</v>
      </c>
      <c r="I3006" s="60" t="s">
        <v>1116</v>
      </c>
      <c r="J3006" s="62">
        <v>480</v>
      </c>
      <c r="K3006" s="62">
        <v>13.44</v>
      </c>
      <c r="L3006" s="64">
        <v>493.44</v>
      </c>
      <c r="M3006" s="82" t="str">
        <f t="shared" si="267"/>
        <v>DS</v>
      </c>
      <c r="N3006" s="82" t="s">
        <v>971</v>
      </c>
      <c r="O3006" s="90"/>
      <c r="P3006" s="75"/>
      <c r="Q3006" s="158"/>
      <c r="S3006" s="159"/>
      <c r="T3006" s="159"/>
      <c r="U3006" s="160"/>
      <c r="W3006" s="161"/>
    </row>
    <row r="3007" spans="1:23" s="157" customFormat="1" hidden="1" x14ac:dyDescent="0.5">
      <c r="A3007" s="105">
        <v>877992</v>
      </c>
      <c r="B3007" s="143">
        <v>41838</v>
      </c>
      <c r="C3007" s="60" t="s">
        <v>10</v>
      </c>
      <c r="D3007" s="61">
        <v>19721</v>
      </c>
      <c r="E3007" s="61">
        <v>14553</v>
      </c>
      <c r="F3007" s="61">
        <v>4149</v>
      </c>
      <c r="G3007" s="63">
        <v>41833</v>
      </c>
      <c r="H3007" s="63">
        <v>41833</v>
      </c>
      <c r="I3007" s="60" t="s">
        <v>1075</v>
      </c>
      <c r="J3007" s="62">
        <v>7062.26</v>
      </c>
      <c r="K3007" s="62">
        <v>988.71</v>
      </c>
      <c r="L3007" s="64">
        <v>8050.97</v>
      </c>
      <c r="M3007" s="82" t="str">
        <f t="shared" si="267"/>
        <v>DC</v>
      </c>
      <c r="N3007" s="82" t="s">
        <v>971</v>
      </c>
      <c r="O3007" s="90"/>
      <c r="P3007" s="75"/>
      <c r="Q3007" s="158"/>
      <c r="S3007" s="159"/>
      <c r="T3007" s="159"/>
      <c r="U3007" s="160"/>
      <c r="W3007" s="161"/>
    </row>
    <row r="3008" spans="1:23" s="157" customFormat="1" x14ac:dyDescent="0.5">
      <c r="A3008" s="105">
        <v>26029</v>
      </c>
      <c r="B3008" s="63">
        <v>41852</v>
      </c>
      <c r="C3008" s="60" t="s">
        <v>10</v>
      </c>
      <c r="D3008" s="61">
        <v>19779</v>
      </c>
      <c r="E3008" s="61">
        <v>15091</v>
      </c>
      <c r="F3008" s="61">
        <v>4347</v>
      </c>
      <c r="G3008" s="63">
        <v>41834</v>
      </c>
      <c r="H3008" s="63">
        <v>41834</v>
      </c>
      <c r="I3008" s="60" t="s">
        <v>1112</v>
      </c>
      <c r="J3008" s="62">
        <v>731.56</v>
      </c>
      <c r="K3008" s="62">
        <v>102.42</v>
      </c>
      <c r="L3008" s="64">
        <v>833.98</v>
      </c>
      <c r="M3008" s="82" t="str">
        <f t="shared" si="267"/>
        <v>DS</v>
      </c>
      <c r="N3008" s="82" t="s">
        <v>971</v>
      </c>
      <c r="O3008" s="90"/>
      <c r="P3008" s="75"/>
      <c r="Q3008" s="158"/>
      <c r="S3008" s="159"/>
      <c r="T3008" s="159"/>
      <c r="U3008" s="160"/>
      <c r="W3008" s="161"/>
    </row>
    <row r="3009" spans="1:23" s="157" customFormat="1" x14ac:dyDescent="0.5">
      <c r="A3009" s="105">
        <v>476679</v>
      </c>
      <c r="B3009" s="63">
        <v>41845</v>
      </c>
      <c r="C3009" s="60" t="s">
        <v>10</v>
      </c>
      <c r="D3009" s="61">
        <v>19739</v>
      </c>
      <c r="E3009" s="61">
        <v>15090</v>
      </c>
      <c r="F3009" s="61">
        <v>4273</v>
      </c>
      <c r="G3009" s="63">
        <v>41834</v>
      </c>
      <c r="H3009" s="63">
        <v>41834</v>
      </c>
      <c r="I3009" s="60" t="s">
        <v>1114</v>
      </c>
      <c r="J3009" s="62">
        <v>276.83999999999997</v>
      </c>
      <c r="K3009" s="62">
        <v>19.5</v>
      </c>
      <c r="L3009" s="64">
        <v>296.33999999999997</v>
      </c>
      <c r="M3009" s="82" t="str">
        <f t="shared" si="267"/>
        <v>DS</v>
      </c>
      <c r="N3009" s="82" t="s">
        <v>971</v>
      </c>
      <c r="O3009" s="90"/>
      <c r="P3009" s="75"/>
      <c r="Q3009" s="158"/>
      <c r="S3009" s="159"/>
      <c r="T3009" s="159"/>
      <c r="U3009" s="160"/>
      <c r="W3009" s="161"/>
    </row>
    <row r="3010" spans="1:23" s="157" customFormat="1" hidden="1" x14ac:dyDescent="0.5">
      <c r="A3010" s="105">
        <v>877990</v>
      </c>
      <c r="B3010" s="143">
        <v>41838</v>
      </c>
      <c r="C3010" s="60" t="s">
        <v>10</v>
      </c>
      <c r="D3010" s="61">
        <v>19719</v>
      </c>
      <c r="E3010" s="61">
        <v>15126</v>
      </c>
      <c r="F3010" s="61">
        <v>4141</v>
      </c>
      <c r="G3010" s="63">
        <v>41834</v>
      </c>
      <c r="H3010" s="63">
        <v>41833</v>
      </c>
      <c r="I3010" s="60" t="s">
        <v>1075</v>
      </c>
      <c r="J3010" s="62">
        <v>1151.48</v>
      </c>
      <c r="K3010" s="62">
        <v>161.21</v>
      </c>
      <c r="L3010" s="64">
        <v>1312.69</v>
      </c>
      <c r="M3010" s="82" t="str">
        <f t="shared" ref="M3010:M3073" si="268">VLOOKUP(I3010,KODE,3,0)</f>
        <v>DC</v>
      </c>
      <c r="N3010" s="82" t="s">
        <v>971</v>
      </c>
      <c r="O3010" s="90"/>
      <c r="P3010" s="75"/>
      <c r="Q3010" s="158"/>
      <c r="S3010" s="159"/>
      <c r="T3010" s="159"/>
      <c r="U3010" s="160"/>
      <c r="W3010" s="161"/>
    </row>
    <row r="3011" spans="1:23" s="157" customFormat="1" hidden="1" x14ac:dyDescent="0.5">
      <c r="A3011" s="105">
        <v>877991</v>
      </c>
      <c r="B3011" s="143">
        <v>41838</v>
      </c>
      <c r="C3011" s="60" t="s">
        <v>10</v>
      </c>
      <c r="D3011" s="61">
        <v>19720</v>
      </c>
      <c r="E3011" s="61">
        <v>14544</v>
      </c>
      <c r="F3011" s="61">
        <v>4142</v>
      </c>
      <c r="G3011" s="63">
        <v>41834</v>
      </c>
      <c r="H3011" s="63">
        <v>41833</v>
      </c>
      <c r="I3011" s="60" t="s">
        <v>1075</v>
      </c>
      <c r="J3011" s="62">
        <v>47731.23</v>
      </c>
      <c r="K3011" s="62">
        <v>6051.85</v>
      </c>
      <c r="L3011" s="64">
        <v>53783.08</v>
      </c>
      <c r="M3011" s="82" t="str">
        <f t="shared" si="268"/>
        <v>DC</v>
      </c>
      <c r="N3011" s="82" t="s">
        <v>971</v>
      </c>
      <c r="O3011" s="90"/>
      <c r="P3011" s="75"/>
      <c r="Q3011" s="158"/>
      <c r="S3011" s="159"/>
      <c r="T3011" s="159"/>
      <c r="U3011" s="160"/>
      <c r="W3011" s="161"/>
    </row>
    <row r="3012" spans="1:23" s="157" customFormat="1" hidden="1" x14ac:dyDescent="0.5">
      <c r="A3012" s="105">
        <v>877993</v>
      </c>
      <c r="B3012" s="143">
        <v>41838</v>
      </c>
      <c r="C3012" s="60" t="s">
        <v>10</v>
      </c>
      <c r="D3012" s="61">
        <v>19722</v>
      </c>
      <c r="E3012" s="61">
        <v>15012</v>
      </c>
      <c r="F3012" s="61">
        <v>4315</v>
      </c>
      <c r="G3012" s="63">
        <v>41834</v>
      </c>
      <c r="H3012" s="63">
        <v>41833</v>
      </c>
      <c r="I3012" s="60" t="s">
        <v>1075</v>
      </c>
      <c r="J3012" s="62">
        <v>10134.86</v>
      </c>
      <c r="K3012" s="62">
        <v>1418.86</v>
      </c>
      <c r="L3012" s="64">
        <v>11553.72</v>
      </c>
      <c r="M3012" s="82" t="str">
        <f t="shared" si="268"/>
        <v>DC</v>
      </c>
      <c r="N3012" s="82" t="s">
        <v>971</v>
      </c>
      <c r="O3012" s="90"/>
      <c r="P3012" s="75"/>
      <c r="Q3012" s="158"/>
      <c r="S3012" s="159"/>
      <c r="T3012" s="159"/>
      <c r="U3012" s="160"/>
      <c r="W3012" s="161"/>
    </row>
    <row r="3013" spans="1:23" s="157" customFormat="1" hidden="1" x14ac:dyDescent="0.5">
      <c r="A3013" s="105">
        <v>877994</v>
      </c>
      <c r="B3013" s="143">
        <v>41838</v>
      </c>
      <c r="C3013" s="60" t="s">
        <v>10</v>
      </c>
      <c r="D3013" s="61">
        <v>19723</v>
      </c>
      <c r="E3013" s="61">
        <v>15036</v>
      </c>
      <c r="F3013" s="61">
        <v>4319</v>
      </c>
      <c r="G3013" s="63">
        <v>41834</v>
      </c>
      <c r="H3013" s="63">
        <v>41833</v>
      </c>
      <c r="I3013" s="60" t="s">
        <v>1075</v>
      </c>
      <c r="J3013" s="62">
        <v>69124.960000000006</v>
      </c>
      <c r="K3013" s="62">
        <v>7262.64</v>
      </c>
      <c r="L3013" s="64">
        <v>76387.600000000006</v>
      </c>
      <c r="M3013" s="82" t="str">
        <f t="shared" si="268"/>
        <v>DC</v>
      </c>
      <c r="N3013" s="82" t="s">
        <v>971</v>
      </c>
      <c r="O3013" s="90"/>
      <c r="P3013" s="75"/>
      <c r="Q3013" s="158"/>
      <c r="S3013" s="159"/>
      <c r="T3013" s="159"/>
      <c r="U3013" s="160"/>
      <c r="W3013" s="161"/>
    </row>
    <row r="3014" spans="1:23" s="157" customFormat="1" hidden="1" x14ac:dyDescent="0.5">
      <c r="A3014" s="105">
        <v>877995</v>
      </c>
      <c r="B3014" s="143">
        <v>41838</v>
      </c>
      <c r="C3014" s="60" t="s">
        <v>10</v>
      </c>
      <c r="D3014" s="61">
        <v>19718</v>
      </c>
      <c r="E3014" s="61">
        <v>15125</v>
      </c>
      <c r="F3014" s="61">
        <v>4049</v>
      </c>
      <c r="G3014" s="63">
        <v>41834</v>
      </c>
      <c r="H3014" s="63">
        <v>41833</v>
      </c>
      <c r="I3014" s="60" t="s">
        <v>1075</v>
      </c>
      <c r="J3014" s="62">
        <v>932.76</v>
      </c>
      <c r="K3014" s="62">
        <v>130.59</v>
      </c>
      <c r="L3014" s="64">
        <v>1063.3499999999999</v>
      </c>
      <c r="M3014" s="82" t="str">
        <f t="shared" si="268"/>
        <v>DC</v>
      </c>
      <c r="N3014" s="82" t="s">
        <v>971</v>
      </c>
      <c r="O3014" s="90"/>
      <c r="P3014" s="75"/>
      <c r="Q3014" s="158"/>
      <c r="S3014" s="159"/>
      <c r="T3014" s="159"/>
      <c r="U3014" s="160"/>
      <c r="W3014" s="161"/>
    </row>
    <row r="3015" spans="1:23" s="157" customFormat="1" hidden="1" x14ac:dyDescent="0.5">
      <c r="A3015" s="105">
        <v>877996</v>
      </c>
      <c r="B3015" s="143">
        <v>41838</v>
      </c>
      <c r="C3015" s="60" t="s">
        <v>10</v>
      </c>
      <c r="D3015" s="61">
        <v>19727</v>
      </c>
      <c r="E3015" s="61">
        <v>15128</v>
      </c>
      <c r="F3015" s="61">
        <v>4140</v>
      </c>
      <c r="G3015" s="63">
        <v>41834</v>
      </c>
      <c r="H3015" s="63">
        <v>41833</v>
      </c>
      <c r="I3015" s="60" t="s">
        <v>1075</v>
      </c>
      <c r="J3015" s="62">
        <v>230.9</v>
      </c>
      <c r="K3015" s="62">
        <v>0</v>
      </c>
      <c r="L3015" s="64">
        <v>230.9</v>
      </c>
      <c r="M3015" s="82" t="str">
        <f t="shared" si="268"/>
        <v>DC</v>
      </c>
      <c r="N3015" s="82" t="s">
        <v>971</v>
      </c>
      <c r="O3015" s="90"/>
      <c r="P3015" s="75"/>
      <c r="Q3015" s="158"/>
      <c r="S3015" s="159"/>
      <c r="T3015" s="159"/>
      <c r="U3015" s="160"/>
      <c r="W3015" s="161"/>
    </row>
    <row r="3016" spans="1:23" s="157" customFormat="1" hidden="1" x14ac:dyDescent="0.5">
      <c r="A3016" s="105">
        <v>877997</v>
      </c>
      <c r="B3016" s="143">
        <v>41838</v>
      </c>
      <c r="C3016" s="60" t="s">
        <v>10</v>
      </c>
      <c r="D3016" s="61">
        <v>19728</v>
      </c>
      <c r="E3016" s="61">
        <v>15129</v>
      </c>
      <c r="F3016" s="61">
        <v>4142</v>
      </c>
      <c r="G3016" s="63">
        <v>41834</v>
      </c>
      <c r="H3016" s="63">
        <v>41833</v>
      </c>
      <c r="I3016" s="60" t="s">
        <v>1075</v>
      </c>
      <c r="J3016" s="62">
        <v>18190.169999999998</v>
      </c>
      <c r="K3016" s="62">
        <v>2142.5300000000002</v>
      </c>
      <c r="L3016" s="64">
        <v>20332.7</v>
      </c>
      <c r="M3016" s="82" t="str">
        <f t="shared" si="268"/>
        <v>DC</v>
      </c>
      <c r="N3016" s="82" t="s">
        <v>971</v>
      </c>
      <c r="O3016" s="90"/>
      <c r="P3016" s="75"/>
      <c r="Q3016" s="158"/>
      <c r="S3016" s="159"/>
      <c r="T3016" s="159"/>
      <c r="U3016" s="160"/>
      <c r="W3016" s="161"/>
    </row>
    <row r="3017" spans="1:23" s="157" customFormat="1" hidden="1" x14ac:dyDescent="0.5">
      <c r="A3017" s="105">
        <v>877998</v>
      </c>
      <c r="B3017" s="143">
        <v>41838</v>
      </c>
      <c r="C3017" s="60" t="s">
        <v>10</v>
      </c>
      <c r="D3017" s="61">
        <v>19724</v>
      </c>
      <c r="E3017" s="61">
        <v>15010</v>
      </c>
      <c r="F3017" s="61">
        <v>4341</v>
      </c>
      <c r="G3017" s="63">
        <v>41834</v>
      </c>
      <c r="H3017" s="63">
        <v>41833</v>
      </c>
      <c r="I3017" s="60" t="s">
        <v>1075</v>
      </c>
      <c r="J3017" s="62">
        <v>24499.11</v>
      </c>
      <c r="K3017" s="62">
        <v>3357.2</v>
      </c>
      <c r="L3017" s="64">
        <v>27856.31</v>
      </c>
      <c r="M3017" s="82" t="str">
        <f t="shared" si="268"/>
        <v>DC</v>
      </c>
      <c r="N3017" s="82" t="s">
        <v>971</v>
      </c>
      <c r="O3017" s="90"/>
      <c r="P3017" s="75"/>
      <c r="Q3017" s="158"/>
      <c r="S3017" s="159"/>
      <c r="T3017" s="159"/>
      <c r="U3017" s="160"/>
      <c r="W3017" s="161"/>
    </row>
    <row r="3018" spans="1:23" s="157" customFormat="1" hidden="1" x14ac:dyDescent="0.5">
      <c r="A3018" s="105">
        <v>877999</v>
      </c>
      <c r="B3018" s="143">
        <v>41838</v>
      </c>
      <c r="C3018" s="60" t="s">
        <v>10</v>
      </c>
      <c r="D3018" s="61">
        <v>19725</v>
      </c>
      <c r="E3018" s="61">
        <v>15011</v>
      </c>
      <c r="F3018" s="61">
        <v>4312</v>
      </c>
      <c r="G3018" s="63">
        <v>41834</v>
      </c>
      <c r="H3018" s="63">
        <v>41833</v>
      </c>
      <c r="I3018" s="60" t="s">
        <v>1075</v>
      </c>
      <c r="J3018" s="62">
        <v>3163.24</v>
      </c>
      <c r="K3018" s="62">
        <v>0</v>
      </c>
      <c r="L3018" s="64">
        <v>3163.24</v>
      </c>
      <c r="M3018" s="82" t="str">
        <f t="shared" si="268"/>
        <v>DC</v>
      </c>
      <c r="N3018" s="82" t="s">
        <v>971</v>
      </c>
      <c r="O3018" s="90"/>
      <c r="P3018" s="75"/>
      <c r="Q3018" s="158"/>
      <c r="S3018" s="159"/>
      <c r="T3018" s="159"/>
      <c r="U3018" s="160"/>
      <c r="W3018" s="161"/>
    </row>
    <row r="3019" spans="1:23" s="157" customFormat="1" hidden="1" x14ac:dyDescent="0.5">
      <c r="A3019" s="105">
        <v>878000</v>
      </c>
      <c r="B3019" s="143">
        <v>41838</v>
      </c>
      <c r="C3019" s="60" t="s">
        <v>10</v>
      </c>
      <c r="D3019" s="61">
        <v>19726</v>
      </c>
      <c r="E3019" s="61">
        <v>15127</v>
      </c>
      <c r="F3019" s="61">
        <v>4049</v>
      </c>
      <c r="G3019" s="63">
        <v>41834</v>
      </c>
      <c r="H3019" s="63">
        <v>41833</v>
      </c>
      <c r="I3019" s="60" t="s">
        <v>1075</v>
      </c>
      <c r="J3019" s="62">
        <v>873.72</v>
      </c>
      <c r="K3019" s="62">
        <v>122.32</v>
      </c>
      <c r="L3019" s="64">
        <v>996.04</v>
      </c>
      <c r="M3019" s="82" t="str">
        <f t="shared" si="268"/>
        <v>DC</v>
      </c>
      <c r="N3019" s="82" t="s">
        <v>971</v>
      </c>
      <c r="O3019" s="90"/>
      <c r="P3019" s="75"/>
      <c r="Q3019" s="158"/>
      <c r="S3019" s="159"/>
      <c r="T3019" s="159"/>
      <c r="U3019" s="160"/>
      <c r="W3019" s="161"/>
    </row>
    <row r="3020" spans="1:23" s="157" customFormat="1" hidden="1" x14ac:dyDescent="0.5">
      <c r="A3020" s="105">
        <v>878001</v>
      </c>
      <c r="B3020" s="143">
        <v>41838</v>
      </c>
      <c r="C3020" s="60" t="s">
        <v>10</v>
      </c>
      <c r="D3020" s="61">
        <v>19729</v>
      </c>
      <c r="E3020" s="61">
        <v>15130</v>
      </c>
      <c r="F3020" s="61">
        <v>4314</v>
      </c>
      <c r="G3020" s="63">
        <v>41834</v>
      </c>
      <c r="H3020" s="63">
        <v>41833</v>
      </c>
      <c r="I3020" s="60" t="s">
        <v>1075</v>
      </c>
      <c r="J3020" s="62">
        <v>6293.07</v>
      </c>
      <c r="K3020" s="62">
        <v>680.07</v>
      </c>
      <c r="L3020" s="64">
        <v>6973.14</v>
      </c>
      <c r="M3020" s="82" t="str">
        <f t="shared" si="268"/>
        <v>DC</v>
      </c>
      <c r="N3020" s="82" t="s">
        <v>971</v>
      </c>
      <c r="O3020" s="90"/>
      <c r="P3020" s="75"/>
      <c r="Q3020" s="158"/>
      <c r="S3020" s="159"/>
      <c r="T3020" s="159"/>
      <c r="U3020" s="160"/>
      <c r="W3020" s="161"/>
    </row>
    <row r="3021" spans="1:23" s="157" customFormat="1" hidden="1" x14ac:dyDescent="0.5">
      <c r="A3021" s="105">
        <v>878002</v>
      </c>
      <c r="B3021" s="143">
        <v>41838</v>
      </c>
      <c r="C3021" s="60" t="s">
        <v>10</v>
      </c>
      <c r="D3021" s="61">
        <v>19730</v>
      </c>
      <c r="E3021" s="61">
        <v>15131</v>
      </c>
      <c r="F3021" s="61">
        <v>4314</v>
      </c>
      <c r="G3021" s="63">
        <v>41834</v>
      </c>
      <c r="H3021" s="63">
        <v>41833</v>
      </c>
      <c r="I3021" s="60" t="s">
        <v>1075</v>
      </c>
      <c r="J3021" s="62">
        <v>4817.49</v>
      </c>
      <c r="K3021" s="62">
        <v>0</v>
      </c>
      <c r="L3021" s="64">
        <v>4817.49</v>
      </c>
      <c r="M3021" s="82" t="str">
        <f t="shared" si="268"/>
        <v>DC</v>
      </c>
      <c r="N3021" s="82" t="s">
        <v>971</v>
      </c>
      <c r="O3021" s="90"/>
      <c r="P3021" s="75"/>
      <c r="Q3021" s="158"/>
      <c r="S3021" s="159"/>
      <c r="T3021" s="159"/>
      <c r="U3021" s="160"/>
      <c r="W3021" s="161"/>
    </row>
    <row r="3022" spans="1:23" s="157" customFormat="1" hidden="1" x14ac:dyDescent="0.5">
      <c r="A3022" s="105">
        <v>878003</v>
      </c>
      <c r="B3022" s="143">
        <v>41838</v>
      </c>
      <c r="C3022" s="60" t="s">
        <v>10</v>
      </c>
      <c r="D3022" s="61">
        <v>19731</v>
      </c>
      <c r="E3022" s="61">
        <v>15132</v>
      </c>
      <c r="F3022" s="61">
        <v>2714</v>
      </c>
      <c r="G3022" s="63">
        <v>41834</v>
      </c>
      <c r="H3022" s="63">
        <v>41833</v>
      </c>
      <c r="I3022" s="60" t="s">
        <v>1075</v>
      </c>
      <c r="J3022" s="62">
        <v>1010.22</v>
      </c>
      <c r="K3022" s="62">
        <v>121.33</v>
      </c>
      <c r="L3022" s="64">
        <v>1131.55</v>
      </c>
      <c r="M3022" s="82" t="str">
        <f t="shared" si="268"/>
        <v>DC</v>
      </c>
      <c r="N3022" s="82" t="s">
        <v>971</v>
      </c>
      <c r="O3022" s="90"/>
      <c r="P3022" s="75"/>
      <c r="Q3022" s="158"/>
      <c r="S3022" s="159"/>
      <c r="T3022" s="159"/>
      <c r="U3022" s="160"/>
      <c r="W3022" s="161"/>
    </row>
    <row r="3023" spans="1:23" s="157" customFormat="1" hidden="1" x14ac:dyDescent="0.5">
      <c r="A3023" s="105">
        <v>878004</v>
      </c>
      <c r="B3023" s="63"/>
      <c r="C3023" s="60" t="s">
        <v>10</v>
      </c>
      <c r="D3023" s="61">
        <v>19732</v>
      </c>
      <c r="E3023" s="61">
        <v>15133</v>
      </c>
      <c r="F3023" s="61">
        <v>2173</v>
      </c>
      <c r="G3023" s="63">
        <v>41834</v>
      </c>
      <c r="H3023" s="63">
        <v>41833</v>
      </c>
      <c r="I3023" s="60" t="s">
        <v>1075</v>
      </c>
      <c r="J3023" s="62">
        <v>2961</v>
      </c>
      <c r="K3023" s="62">
        <v>414.54</v>
      </c>
      <c r="L3023" s="64">
        <v>3375.54</v>
      </c>
      <c r="M3023" s="82" t="str">
        <f t="shared" si="268"/>
        <v>DC</v>
      </c>
      <c r="N3023" s="82" t="s">
        <v>971</v>
      </c>
      <c r="O3023" s="90"/>
      <c r="P3023" s="75"/>
      <c r="Q3023" s="158"/>
      <c r="S3023" s="159"/>
      <c r="T3023" s="159"/>
      <c r="U3023" s="160"/>
      <c r="W3023" s="161"/>
    </row>
    <row r="3024" spans="1:23" s="157" customFormat="1" x14ac:dyDescent="0.5">
      <c r="A3024" s="105">
        <v>8838</v>
      </c>
      <c r="B3024" s="63"/>
      <c r="C3024" s="60" t="s">
        <v>10</v>
      </c>
      <c r="D3024" s="61">
        <v>19803</v>
      </c>
      <c r="E3024" s="61">
        <v>15094</v>
      </c>
      <c r="F3024" s="61">
        <v>4281</v>
      </c>
      <c r="G3024" s="63">
        <v>41834</v>
      </c>
      <c r="H3024" s="63">
        <v>41830</v>
      </c>
      <c r="I3024" s="60" t="s">
        <v>1299</v>
      </c>
      <c r="J3024" s="62">
        <v>1233.72</v>
      </c>
      <c r="K3024" s="62">
        <v>172.72</v>
      </c>
      <c r="L3024" s="64">
        <v>1406.44</v>
      </c>
      <c r="M3024" s="82" t="str">
        <f t="shared" si="268"/>
        <v>DS</v>
      </c>
      <c r="N3024" s="82" t="s">
        <v>971</v>
      </c>
      <c r="O3024" s="90"/>
      <c r="P3024" s="75"/>
      <c r="Q3024" s="158"/>
      <c r="S3024" s="159"/>
      <c r="T3024" s="159"/>
      <c r="U3024" s="160"/>
      <c r="W3024" s="161"/>
    </row>
    <row r="3025" spans="1:29" s="157" customFormat="1" x14ac:dyDescent="0.5">
      <c r="A3025" s="105">
        <v>908965</v>
      </c>
      <c r="B3025" s="63"/>
      <c r="C3025" s="60" t="s">
        <v>10</v>
      </c>
      <c r="D3025" s="61">
        <v>19703</v>
      </c>
      <c r="E3025" s="61">
        <v>15095</v>
      </c>
      <c r="F3025" s="61">
        <v>4272</v>
      </c>
      <c r="G3025" s="63">
        <v>41834</v>
      </c>
      <c r="H3025" s="63">
        <v>41834</v>
      </c>
      <c r="I3025" s="60" t="s">
        <v>1109</v>
      </c>
      <c r="J3025" s="62">
        <v>283.66000000000003</v>
      </c>
      <c r="K3025" s="62">
        <v>20.010000000000002</v>
      </c>
      <c r="L3025" s="64">
        <v>303.67</v>
      </c>
      <c r="M3025" s="82" t="str">
        <f t="shared" si="268"/>
        <v>DS</v>
      </c>
      <c r="N3025" s="82" t="s">
        <v>971</v>
      </c>
      <c r="O3025" s="90"/>
      <c r="P3025" s="75"/>
      <c r="Q3025" s="158"/>
      <c r="S3025" s="159"/>
      <c r="T3025" s="159"/>
      <c r="U3025" s="160"/>
      <c r="W3025" s="161"/>
    </row>
    <row r="3026" spans="1:29" s="157" customFormat="1" hidden="1" x14ac:dyDescent="0.5">
      <c r="A3026" s="105" t="s">
        <v>714</v>
      </c>
      <c r="B3026" s="63"/>
      <c r="C3026" s="60" t="s">
        <v>10</v>
      </c>
      <c r="D3026" s="61">
        <v>19788</v>
      </c>
      <c r="E3026" s="61">
        <v>15092</v>
      </c>
      <c r="F3026" s="61">
        <v>4328</v>
      </c>
      <c r="G3026" s="63">
        <v>41834</v>
      </c>
      <c r="H3026" s="63">
        <v>41832</v>
      </c>
      <c r="I3026" s="60" t="s">
        <v>1118</v>
      </c>
      <c r="J3026" s="62">
        <v>6052.8</v>
      </c>
      <c r="K3026" s="62">
        <v>0</v>
      </c>
      <c r="L3026" s="64">
        <v>6052.8</v>
      </c>
      <c r="M3026" s="82" t="str">
        <f t="shared" si="268"/>
        <v>DI</v>
      </c>
      <c r="N3026" s="82" t="s">
        <v>971</v>
      </c>
      <c r="O3026" s="90"/>
      <c r="P3026" s="75"/>
      <c r="Q3026" s="158"/>
      <c r="S3026" s="159"/>
      <c r="T3026" s="159"/>
      <c r="U3026" s="160"/>
      <c r="W3026" s="161"/>
    </row>
    <row r="3027" spans="1:29" s="157" customFormat="1" hidden="1" x14ac:dyDescent="0.5">
      <c r="A3027" s="105" t="s">
        <v>717</v>
      </c>
      <c r="B3027" s="63"/>
      <c r="C3027" s="60" t="s">
        <v>10</v>
      </c>
      <c r="D3027" s="61">
        <v>19772</v>
      </c>
      <c r="E3027" s="61">
        <v>15087</v>
      </c>
      <c r="F3027" s="61">
        <v>4348</v>
      </c>
      <c r="G3027" s="63">
        <v>41834</v>
      </c>
      <c r="H3027" s="63">
        <v>41834</v>
      </c>
      <c r="I3027" s="60" t="s">
        <v>1121</v>
      </c>
      <c r="J3027" s="62">
        <v>1828.1</v>
      </c>
      <c r="K3027" s="62">
        <v>0</v>
      </c>
      <c r="L3027" s="64">
        <v>1828.1</v>
      </c>
      <c r="M3027" s="82" t="str">
        <f t="shared" si="268"/>
        <v>DI</v>
      </c>
      <c r="N3027" s="82" t="s">
        <v>971</v>
      </c>
      <c r="O3027" s="90"/>
      <c r="P3027" s="75"/>
      <c r="Q3027" s="158"/>
      <c r="S3027" s="159"/>
      <c r="T3027" s="159"/>
      <c r="U3027" s="160"/>
      <c r="W3027" s="161"/>
    </row>
    <row r="3028" spans="1:29" s="157" customFormat="1" hidden="1" x14ac:dyDescent="0.5">
      <c r="A3028" s="105" t="s">
        <v>720</v>
      </c>
      <c r="B3028" s="63"/>
      <c r="C3028" s="60" t="s">
        <v>10</v>
      </c>
      <c r="D3028" s="61">
        <v>19769</v>
      </c>
      <c r="E3028" s="61">
        <v>15089</v>
      </c>
      <c r="F3028" s="61">
        <v>4318</v>
      </c>
      <c r="G3028" s="63">
        <v>41834</v>
      </c>
      <c r="H3028" s="63">
        <v>41828</v>
      </c>
      <c r="I3028" s="60" t="s">
        <v>1160</v>
      </c>
      <c r="J3028" s="62">
        <v>1332</v>
      </c>
      <c r="K3028" s="62">
        <v>0</v>
      </c>
      <c r="L3028" s="64">
        <v>1332</v>
      </c>
      <c r="M3028" s="82" t="str">
        <f t="shared" si="268"/>
        <v>DI</v>
      </c>
      <c r="N3028" s="82" t="s">
        <v>971</v>
      </c>
      <c r="O3028" s="90"/>
      <c r="P3028" s="75"/>
      <c r="Q3028" s="158"/>
      <c r="S3028" s="159"/>
      <c r="T3028" s="159"/>
      <c r="U3028" s="160"/>
      <c r="W3028" s="161"/>
      <c r="X3028" s="81"/>
      <c r="Y3028" s="81"/>
      <c r="Z3028" s="81"/>
      <c r="AA3028" s="81"/>
      <c r="AB3028" s="81"/>
      <c r="AC3028" s="81"/>
    </row>
    <row r="3029" spans="1:29" s="157" customFormat="1" x14ac:dyDescent="0.5">
      <c r="A3029" s="105">
        <v>26029</v>
      </c>
      <c r="B3029" s="63"/>
      <c r="C3029" s="60" t="s">
        <v>15</v>
      </c>
      <c r="D3029" s="61">
        <v>21537</v>
      </c>
      <c r="E3029" s="61">
        <v>16007</v>
      </c>
      <c r="F3029" s="61">
        <v>789158</v>
      </c>
      <c r="G3029" s="63">
        <v>41834</v>
      </c>
      <c r="H3029" s="63">
        <v>41834</v>
      </c>
      <c r="I3029" s="60" t="s">
        <v>1112</v>
      </c>
      <c r="J3029" s="62">
        <v>-123.79</v>
      </c>
      <c r="K3029" s="62">
        <v>-17.329999999999998</v>
      </c>
      <c r="L3029" s="64">
        <v>-141.12</v>
      </c>
      <c r="M3029" s="82" t="str">
        <f t="shared" si="268"/>
        <v>DS</v>
      </c>
      <c r="N3029" s="82"/>
      <c r="O3029" s="90"/>
      <c r="P3029" s="75"/>
      <c r="Q3029" s="76"/>
      <c r="R3029" s="92"/>
      <c r="S3029" s="93"/>
      <c r="T3029" s="79"/>
      <c r="U3029" s="80"/>
      <c r="V3029" s="81"/>
      <c r="W3029" s="95"/>
      <c r="X3029" s="81"/>
      <c r="Y3029" s="81"/>
      <c r="Z3029" s="81"/>
      <c r="AA3029" s="81"/>
      <c r="AB3029" s="81"/>
      <c r="AC3029" s="81"/>
    </row>
    <row r="3030" spans="1:29" s="157" customFormat="1" x14ac:dyDescent="0.5">
      <c r="A3030" s="105">
        <v>26029</v>
      </c>
      <c r="B3030" s="63"/>
      <c r="C3030" s="60" t="s">
        <v>15</v>
      </c>
      <c r="D3030" s="61">
        <v>21541</v>
      </c>
      <c r="E3030" s="61">
        <v>16008</v>
      </c>
      <c r="F3030" s="61">
        <v>789158</v>
      </c>
      <c r="G3030" s="63">
        <v>41834</v>
      </c>
      <c r="H3030" s="63">
        <v>41834</v>
      </c>
      <c r="I3030" s="60" t="s">
        <v>1112</v>
      </c>
      <c r="J3030" s="62">
        <v>-69.849999999999994</v>
      </c>
      <c r="K3030" s="62">
        <v>-9.7799999999999994</v>
      </c>
      <c r="L3030" s="64">
        <v>-79.63</v>
      </c>
      <c r="M3030" s="82" t="str">
        <f t="shared" si="268"/>
        <v>DS</v>
      </c>
      <c r="N3030" s="82"/>
      <c r="O3030" s="90"/>
      <c r="P3030" s="75"/>
      <c r="Q3030" s="76"/>
      <c r="R3030" s="92"/>
      <c r="S3030" s="93"/>
      <c r="T3030" s="79"/>
      <c r="U3030" s="80"/>
      <c r="V3030" s="81"/>
      <c r="W3030" s="95"/>
    </row>
    <row r="3031" spans="1:29" s="157" customFormat="1" hidden="1" x14ac:dyDescent="0.5">
      <c r="A3031" s="105">
        <v>155928</v>
      </c>
      <c r="B3031" s="63"/>
      <c r="C3031" s="60" t="s">
        <v>10</v>
      </c>
      <c r="D3031" s="61">
        <v>19782</v>
      </c>
      <c r="E3031" s="61">
        <v>15101</v>
      </c>
      <c r="F3031" s="61">
        <v>4349</v>
      </c>
      <c r="G3031" s="63">
        <v>41835</v>
      </c>
      <c r="H3031" s="63">
        <v>41835</v>
      </c>
      <c r="I3031" s="60" t="s">
        <v>1156</v>
      </c>
      <c r="J3031" s="62">
        <v>5503.77</v>
      </c>
      <c r="K3031" s="62">
        <v>770.53</v>
      </c>
      <c r="L3031" s="64">
        <v>6274.3</v>
      </c>
      <c r="M3031" s="82" t="str">
        <f t="shared" si="268"/>
        <v>DI</v>
      </c>
      <c r="N3031" s="82" t="s">
        <v>971</v>
      </c>
      <c r="O3031" s="90"/>
      <c r="P3031" s="75"/>
      <c r="Q3031" s="158"/>
      <c r="S3031" s="159"/>
      <c r="T3031" s="159"/>
      <c r="U3031" s="160"/>
      <c r="W3031" s="161"/>
    </row>
    <row r="3032" spans="1:29" s="157" customFormat="1" x14ac:dyDescent="0.5">
      <c r="A3032" s="105">
        <v>1961300</v>
      </c>
      <c r="B3032" s="63"/>
      <c r="C3032" s="60" t="s">
        <v>10</v>
      </c>
      <c r="D3032" s="61">
        <v>19753</v>
      </c>
      <c r="E3032" s="61">
        <v>15116</v>
      </c>
      <c r="F3032" s="61">
        <v>4343</v>
      </c>
      <c r="G3032" s="63">
        <v>41835</v>
      </c>
      <c r="H3032" s="63">
        <v>41834</v>
      </c>
      <c r="I3032" s="60" t="s">
        <v>1107</v>
      </c>
      <c r="J3032" s="62">
        <v>3237.25</v>
      </c>
      <c r="K3032" s="62">
        <v>453.21</v>
      </c>
      <c r="L3032" s="64">
        <v>3690.46</v>
      </c>
      <c r="M3032" s="82" t="str">
        <f t="shared" si="268"/>
        <v>DS</v>
      </c>
      <c r="N3032" s="82" t="s">
        <v>971</v>
      </c>
      <c r="O3032" s="90"/>
      <c r="P3032" s="75"/>
      <c r="Q3032" s="158"/>
      <c r="S3032" s="159"/>
      <c r="T3032" s="159"/>
      <c r="U3032" s="160"/>
      <c r="W3032" s="161"/>
    </row>
    <row r="3033" spans="1:29" s="157" customFormat="1" x14ac:dyDescent="0.5">
      <c r="A3033" s="105">
        <v>1961301</v>
      </c>
      <c r="B3033" s="63"/>
      <c r="C3033" s="60" t="s">
        <v>10</v>
      </c>
      <c r="D3033" s="61">
        <v>19754</v>
      </c>
      <c r="E3033" s="61">
        <v>15115</v>
      </c>
      <c r="F3033" s="61">
        <v>4343</v>
      </c>
      <c r="G3033" s="63">
        <v>41835</v>
      </c>
      <c r="H3033" s="63">
        <v>41834</v>
      </c>
      <c r="I3033" s="60" t="s">
        <v>1107</v>
      </c>
      <c r="J3033" s="62">
        <v>4051.45</v>
      </c>
      <c r="K3033" s="62">
        <v>567.22</v>
      </c>
      <c r="L3033" s="64">
        <v>4618.67</v>
      </c>
      <c r="M3033" s="82" t="str">
        <f t="shared" si="268"/>
        <v>DS</v>
      </c>
      <c r="N3033" s="82" t="s">
        <v>971</v>
      </c>
      <c r="O3033" s="90"/>
      <c r="P3033" s="75"/>
      <c r="Q3033" s="158"/>
      <c r="S3033" s="159"/>
      <c r="T3033" s="159"/>
      <c r="U3033" s="160"/>
      <c r="W3033" s="161"/>
    </row>
    <row r="3034" spans="1:29" s="157" customFormat="1" x14ac:dyDescent="0.5">
      <c r="A3034" s="105">
        <v>1961302</v>
      </c>
      <c r="B3034" s="63"/>
      <c r="C3034" s="60" t="s">
        <v>10</v>
      </c>
      <c r="D3034" s="61">
        <v>19755</v>
      </c>
      <c r="E3034" s="61">
        <v>15114</v>
      </c>
      <c r="F3034" s="61">
        <v>4343</v>
      </c>
      <c r="G3034" s="63">
        <v>41835</v>
      </c>
      <c r="H3034" s="63">
        <v>41834</v>
      </c>
      <c r="I3034" s="60" t="s">
        <v>1107</v>
      </c>
      <c r="J3034" s="62">
        <v>494.25</v>
      </c>
      <c r="K3034" s="62">
        <v>69.2</v>
      </c>
      <c r="L3034" s="64">
        <v>563.45000000000005</v>
      </c>
      <c r="M3034" s="82" t="str">
        <f t="shared" si="268"/>
        <v>DS</v>
      </c>
      <c r="N3034" s="82" t="s">
        <v>971</v>
      </c>
      <c r="O3034" s="90"/>
      <c r="P3034" s="75"/>
      <c r="Q3034" s="158"/>
      <c r="S3034" s="159"/>
      <c r="T3034" s="159"/>
      <c r="U3034" s="160"/>
      <c r="W3034" s="161"/>
    </row>
    <row r="3035" spans="1:29" s="157" customFormat="1" x14ac:dyDescent="0.5">
      <c r="A3035" s="105">
        <v>1961303</v>
      </c>
      <c r="B3035" s="63"/>
      <c r="C3035" s="60" t="s">
        <v>10</v>
      </c>
      <c r="D3035" s="61">
        <v>19757</v>
      </c>
      <c r="E3035" s="61">
        <v>15112</v>
      </c>
      <c r="F3035" s="61">
        <v>4343</v>
      </c>
      <c r="G3035" s="63">
        <v>41835</v>
      </c>
      <c r="H3035" s="63">
        <v>41834</v>
      </c>
      <c r="I3035" s="60" t="s">
        <v>1107</v>
      </c>
      <c r="J3035" s="62">
        <v>2490</v>
      </c>
      <c r="K3035" s="62">
        <v>348.6</v>
      </c>
      <c r="L3035" s="64">
        <v>2838.6</v>
      </c>
      <c r="M3035" s="82" t="str">
        <f t="shared" si="268"/>
        <v>DS</v>
      </c>
      <c r="N3035" s="82" t="s">
        <v>971</v>
      </c>
      <c r="O3035" s="90"/>
      <c r="P3035" s="75"/>
      <c r="Q3035" s="158"/>
      <c r="S3035" s="159"/>
      <c r="T3035" s="159"/>
      <c r="U3035" s="160"/>
      <c r="W3035" s="161"/>
    </row>
    <row r="3036" spans="1:29" s="157" customFormat="1" x14ac:dyDescent="0.5">
      <c r="A3036" s="105">
        <v>1961306</v>
      </c>
      <c r="B3036" s="63"/>
      <c r="C3036" s="60" t="s">
        <v>10</v>
      </c>
      <c r="D3036" s="61">
        <v>19756</v>
      </c>
      <c r="E3036" s="61">
        <v>15113</v>
      </c>
      <c r="F3036" s="61">
        <v>4343</v>
      </c>
      <c r="G3036" s="63">
        <v>41835</v>
      </c>
      <c r="H3036" s="63">
        <v>41834</v>
      </c>
      <c r="I3036" s="60" t="s">
        <v>1107</v>
      </c>
      <c r="J3036" s="62">
        <v>1194.0999999999999</v>
      </c>
      <c r="K3036" s="62">
        <v>167.18</v>
      </c>
      <c r="L3036" s="64">
        <v>1361.28</v>
      </c>
      <c r="M3036" s="82" t="str">
        <f t="shared" si="268"/>
        <v>DS</v>
      </c>
      <c r="N3036" s="82" t="s">
        <v>971</v>
      </c>
      <c r="O3036" s="90"/>
      <c r="P3036" s="75"/>
      <c r="Q3036" s="158"/>
      <c r="S3036" s="159"/>
      <c r="T3036" s="159"/>
      <c r="U3036" s="160"/>
      <c r="W3036" s="161"/>
    </row>
    <row r="3037" spans="1:29" s="157" customFormat="1" x14ac:dyDescent="0.5">
      <c r="A3037" s="105">
        <v>1961307</v>
      </c>
      <c r="B3037" s="63"/>
      <c r="C3037" s="60" t="s">
        <v>10</v>
      </c>
      <c r="D3037" s="61">
        <v>19759</v>
      </c>
      <c r="E3037" s="61">
        <v>15110</v>
      </c>
      <c r="F3037" s="61">
        <v>4343</v>
      </c>
      <c r="G3037" s="63">
        <v>41835</v>
      </c>
      <c r="H3037" s="63">
        <v>41834</v>
      </c>
      <c r="I3037" s="60" t="s">
        <v>1107</v>
      </c>
      <c r="J3037" s="62">
        <v>518.79999999999995</v>
      </c>
      <c r="K3037" s="62">
        <v>72.63</v>
      </c>
      <c r="L3037" s="64">
        <v>591.42999999999995</v>
      </c>
      <c r="M3037" s="82" t="str">
        <f t="shared" si="268"/>
        <v>DS</v>
      </c>
      <c r="N3037" s="82" t="s">
        <v>971</v>
      </c>
      <c r="O3037" s="90"/>
      <c r="P3037" s="75"/>
      <c r="Q3037" s="158"/>
      <c r="S3037" s="159"/>
      <c r="T3037" s="159"/>
      <c r="U3037" s="160"/>
      <c r="W3037" s="161"/>
    </row>
    <row r="3038" spans="1:29" s="157" customFormat="1" x14ac:dyDescent="0.5">
      <c r="A3038" s="105">
        <v>1961308</v>
      </c>
      <c r="B3038" s="63"/>
      <c r="C3038" s="60" t="s">
        <v>10</v>
      </c>
      <c r="D3038" s="61">
        <v>19758</v>
      </c>
      <c r="E3038" s="61">
        <v>15111</v>
      </c>
      <c r="F3038" s="61">
        <v>4343</v>
      </c>
      <c r="G3038" s="63">
        <v>41835</v>
      </c>
      <c r="H3038" s="63">
        <v>41834</v>
      </c>
      <c r="I3038" s="60" t="s">
        <v>1107</v>
      </c>
      <c r="J3038" s="62">
        <v>170.2</v>
      </c>
      <c r="K3038" s="62">
        <v>23.83</v>
      </c>
      <c r="L3038" s="64">
        <v>194.03</v>
      </c>
      <c r="M3038" s="82" t="str">
        <f t="shared" si="268"/>
        <v>DS</v>
      </c>
      <c r="N3038" s="82" t="s">
        <v>971</v>
      </c>
      <c r="O3038" s="90"/>
      <c r="P3038" s="75"/>
      <c r="Q3038" s="158"/>
      <c r="S3038" s="159"/>
      <c r="T3038" s="159"/>
      <c r="U3038" s="160"/>
      <c r="W3038" s="161"/>
    </row>
    <row r="3039" spans="1:29" s="157" customFormat="1" x14ac:dyDescent="0.5">
      <c r="A3039" s="105">
        <v>25940</v>
      </c>
      <c r="B3039" s="63">
        <v>41852</v>
      </c>
      <c r="C3039" s="60" t="s">
        <v>10</v>
      </c>
      <c r="D3039" s="61">
        <v>19794</v>
      </c>
      <c r="E3039" s="61">
        <v>15103</v>
      </c>
      <c r="F3039" s="61">
        <v>4323</v>
      </c>
      <c r="G3039" s="63">
        <v>41835</v>
      </c>
      <c r="H3039" s="63">
        <v>41835</v>
      </c>
      <c r="I3039" s="60" t="s">
        <v>1103</v>
      </c>
      <c r="J3039" s="62">
        <v>484.8</v>
      </c>
      <c r="K3039" s="62">
        <v>67.88</v>
      </c>
      <c r="L3039" s="64">
        <v>552.67999999999995</v>
      </c>
      <c r="M3039" s="82" t="str">
        <f t="shared" si="268"/>
        <v>DS</v>
      </c>
      <c r="N3039" s="82" t="s">
        <v>971</v>
      </c>
      <c r="O3039" s="90"/>
      <c r="P3039" s="75"/>
      <c r="Q3039" s="158"/>
      <c r="S3039" s="159"/>
      <c r="T3039" s="159"/>
      <c r="U3039" s="160"/>
      <c r="W3039" s="161"/>
    </row>
    <row r="3040" spans="1:29" s="157" customFormat="1" x14ac:dyDescent="0.5">
      <c r="A3040" s="105">
        <v>25941</v>
      </c>
      <c r="B3040" s="63">
        <v>41852</v>
      </c>
      <c r="C3040" s="60" t="s">
        <v>10</v>
      </c>
      <c r="D3040" s="61">
        <v>19793</v>
      </c>
      <c r="E3040" s="61">
        <v>15043</v>
      </c>
      <c r="F3040" s="61">
        <v>4323</v>
      </c>
      <c r="G3040" s="63">
        <v>41835</v>
      </c>
      <c r="H3040" s="63">
        <v>41835</v>
      </c>
      <c r="I3040" s="60" t="s">
        <v>1103</v>
      </c>
      <c r="J3040" s="62">
        <v>4183.3</v>
      </c>
      <c r="K3040" s="62">
        <v>585.64</v>
      </c>
      <c r="L3040" s="64">
        <v>4768.9399999999996</v>
      </c>
      <c r="M3040" s="82" t="str">
        <f t="shared" si="268"/>
        <v>DS</v>
      </c>
      <c r="N3040" s="82" t="s">
        <v>971</v>
      </c>
      <c r="O3040" s="90"/>
      <c r="P3040" s="75"/>
      <c r="Q3040" s="158"/>
      <c r="S3040" s="159"/>
      <c r="T3040" s="159"/>
      <c r="U3040" s="160"/>
      <c r="W3040" s="161"/>
    </row>
    <row r="3041" spans="1:23" s="157" customFormat="1" x14ac:dyDescent="0.5">
      <c r="A3041" s="105">
        <v>38446</v>
      </c>
      <c r="B3041" s="63"/>
      <c r="C3041" s="60" t="s">
        <v>10</v>
      </c>
      <c r="D3041" s="61">
        <v>19710</v>
      </c>
      <c r="E3041" s="61">
        <v>15086</v>
      </c>
      <c r="F3041" s="61">
        <v>4344</v>
      </c>
      <c r="G3041" s="63">
        <v>41835</v>
      </c>
      <c r="H3041" s="63">
        <v>41834</v>
      </c>
      <c r="I3041" s="162" t="s">
        <v>42</v>
      </c>
      <c r="J3041" s="62">
        <v>15774.5</v>
      </c>
      <c r="K3041" s="62">
        <v>2208.4299999999998</v>
      </c>
      <c r="L3041" s="64">
        <v>17982.93</v>
      </c>
      <c r="M3041" s="82" t="str">
        <f t="shared" si="268"/>
        <v>DS</v>
      </c>
      <c r="N3041" s="82" t="s">
        <v>971</v>
      </c>
      <c r="O3041" s="90"/>
      <c r="P3041" s="75"/>
      <c r="Q3041" s="158"/>
      <c r="S3041" s="159"/>
      <c r="T3041" s="159"/>
      <c r="U3041" s="160"/>
      <c r="W3041" s="161"/>
    </row>
    <row r="3042" spans="1:23" s="157" customFormat="1" x14ac:dyDescent="0.5">
      <c r="A3042" s="105">
        <v>38446</v>
      </c>
      <c r="B3042" s="63"/>
      <c r="C3042" s="60" t="s">
        <v>15</v>
      </c>
      <c r="D3042" s="61">
        <v>19809</v>
      </c>
      <c r="E3042" s="61">
        <v>15191</v>
      </c>
      <c r="F3042" s="61">
        <v>4344</v>
      </c>
      <c r="G3042" s="63">
        <v>41835</v>
      </c>
      <c r="H3042" s="63">
        <v>41834</v>
      </c>
      <c r="I3042" s="162" t="s">
        <v>42</v>
      </c>
      <c r="J3042" s="62">
        <v>-10.74</v>
      </c>
      <c r="K3042" s="62">
        <v>-1.5</v>
      </c>
      <c r="L3042" s="64">
        <v>-12.24</v>
      </c>
      <c r="M3042" s="82" t="str">
        <f t="shared" si="268"/>
        <v>DS</v>
      </c>
      <c r="N3042" s="82"/>
      <c r="O3042" s="90"/>
      <c r="P3042" s="159"/>
      <c r="Q3042" s="158"/>
      <c r="S3042" s="159"/>
      <c r="T3042" s="159"/>
      <c r="U3042" s="160"/>
      <c r="W3042" s="161"/>
    </row>
    <row r="3043" spans="1:23" s="157" customFormat="1" x14ac:dyDescent="0.5">
      <c r="A3043" s="105">
        <v>38446</v>
      </c>
      <c r="B3043" s="63"/>
      <c r="C3043" s="60" t="s">
        <v>15</v>
      </c>
      <c r="D3043" s="61">
        <v>19875</v>
      </c>
      <c r="E3043" s="61">
        <v>15286</v>
      </c>
      <c r="F3043" s="61">
        <v>789159</v>
      </c>
      <c r="G3043" s="63">
        <v>41835</v>
      </c>
      <c r="H3043" s="63">
        <v>41834</v>
      </c>
      <c r="I3043" s="162" t="s">
        <v>42</v>
      </c>
      <c r="J3043" s="62">
        <v>-522.36</v>
      </c>
      <c r="K3043" s="62">
        <v>-73.13</v>
      </c>
      <c r="L3043" s="64">
        <v>-595.49</v>
      </c>
      <c r="M3043" s="82" t="str">
        <f t="shared" si="268"/>
        <v>DS</v>
      </c>
      <c r="N3043" s="82"/>
      <c r="O3043" s="90"/>
      <c r="P3043" s="159"/>
      <c r="Q3043" s="158"/>
      <c r="S3043" s="159"/>
      <c r="T3043" s="159"/>
      <c r="U3043" s="160"/>
      <c r="W3043" s="161"/>
    </row>
    <row r="3044" spans="1:23" s="157" customFormat="1" x14ac:dyDescent="0.5">
      <c r="A3044" s="105">
        <v>478141</v>
      </c>
      <c r="B3044" s="63">
        <v>41845</v>
      </c>
      <c r="C3044" s="60" t="s">
        <v>10</v>
      </c>
      <c r="D3044" s="61">
        <v>19738</v>
      </c>
      <c r="E3044" s="61">
        <v>15102</v>
      </c>
      <c r="F3044" s="61">
        <v>4273</v>
      </c>
      <c r="G3044" s="63">
        <v>41835</v>
      </c>
      <c r="H3044" s="63">
        <v>41835</v>
      </c>
      <c r="I3044" s="60" t="s">
        <v>1114</v>
      </c>
      <c r="J3044" s="62">
        <v>276.83999999999997</v>
      </c>
      <c r="K3044" s="62">
        <v>19.5</v>
      </c>
      <c r="L3044" s="64">
        <v>296.33999999999997</v>
      </c>
      <c r="M3044" s="82" t="str">
        <f t="shared" si="268"/>
        <v>DS</v>
      </c>
      <c r="N3044" s="82" t="s">
        <v>971</v>
      </c>
      <c r="O3044" s="90"/>
      <c r="P3044" s="75"/>
      <c r="Q3044" s="158"/>
      <c r="S3044" s="159"/>
      <c r="T3044" s="159"/>
      <c r="U3044" s="160"/>
      <c r="W3044" s="161"/>
    </row>
    <row r="3045" spans="1:23" s="157" customFormat="1" x14ac:dyDescent="0.5">
      <c r="A3045" s="105">
        <v>667478</v>
      </c>
      <c r="B3045" s="63"/>
      <c r="C3045" s="60" t="s">
        <v>10</v>
      </c>
      <c r="D3045" s="61">
        <v>19709</v>
      </c>
      <c r="E3045" s="61">
        <v>15084</v>
      </c>
      <c r="F3045" s="61">
        <v>4341</v>
      </c>
      <c r="G3045" s="63">
        <v>41835</v>
      </c>
      <c r="H3045" s="63">
        <v>41834</v>
      </c>
      <c r="I3045" s="60" t="s">
        <v>1313</v>
      </c>
      <c r="J3045" s="62">
        <v>6994.92</v>
      </c>
      <c r="K3045" s="62">
        <v>829.24</v>
      </c>
      <c r="L3045" s="64">
        <v>7824.16</v>
      </c>
      <c r="M3045" s="82" t="str">
        <f t="shared" si="268"/>
        <v>DS</v>
      </c>
      <c r="N3045" s="82" t="s">
        <v>971</v>
      </c>
      <c r="O3045" s="90"/>
      <c r="P3045" s="75"/>
      <c r="Q3045" s="158"/>
      <c r="S3045" s="159"/>
      <c r="T3045" s="159"/>
      <c r="U3045" s="160"/>
      <c r="W3045" s="161"/>
    </row>
    <row r="3046" spans="1:23" s="157" customFormat="1" x14ac:dyDescent="0.5">
      <c r="A3046" s="105">
        <v>80103</v>
      </c>
      <c r="B3046" s="63"/>
      <c r="C3046" s="60" t="s">
        <v>10</v>
      </c>
      <c r="D3046" s="61">
        <v>19708</v>
      </c>
      <c r="E3046" s="61">
        <v>15085</v>
      </c>
      <c r="F3046" s="61">
        <v>4340</v>
      </c>
      <c r="G3046" s="63">
        <v>41835</v>
      </c>
      <c r="H3046" s="63">
        <v>41834</v>
      </c>
      <c r="I3046" s="60" t="s">
        <v>1113</v>
      </c>
      <c r="J3046" s="62">
        <v>5114.9799999999996</v>
      </c>
      <c r="K3046" s="62">
        <v>136.05000000000001</v>
      </c>
      <c r="L3046" s="64">
        <v>5251.03</v>
      </c>
      <c r="M3046" s="82" t="str">
        <f t="shared" si="268"/>
        <v>DS</v>
      </c>
      <c r="N3046" s="82" t="s">
        <v>971</v>
      </c>
      <c r="O3046" s="90"/>
      <c r="P3046" s="75"/>
      <c r="Q3046" s="158"/>
      <c r="S3046" s="159"/>
      <c r="T3046" s="159"/>
      <c r="U3046" s="160"/>
      <c r="W3046" s="161"/>
    </row>
    <row r="3047" spans="1:23" s="157" customFormat="1" x14ac:dyDescent="0.5">
      <c r="A3047" s="105">
        <v>80868</v>
      </c>
      <c r="B3047" s="63">
        <v>41845</v>
      </c>
      <c r="C3047" s="60" t="s">
        <v>10</v>
      </c>
      <c r="D3047" s="61">
        <v>19776</v>
      </c>
      <c r="E3047" s="61">
        <v>15117</v>
      </c>
      <c r="F3047" s="61">
        <v>4274</v>
      </c>
      <c r="G3047" s="63">
        <v>41835</v>
      </c>
      <c r="H3047" s="63">
        <v>41835</v>
      </c>
      <c r="I3047" s="60" t="s">
        <v>1116</v>
      </c>
      <c r="J3047" s="62">
        <v>384</v>
      </c>
      <c r="K3047" s="62">
        <v>13.44</v>
      </c>
      <c r="L3047" s="64">
        <v>397.44</v>
      </c>
      <c r="M3047" s="82" t="str">
        <f t="shared" si="268"/>
        <v>DS</v>
      </c>
      <c r="N3047" s="82" t="s">
        <v>971</v>
      </c>
      <c r="O3047" s="90"/>
      <c r="P3047" s="75"/>
      <c r="Q3047" s="158"/>
      <c r="S3047" s="159"/>
      <c r="T3047" s="159"/>
      <c r="U3047" s="160"/>
      <c r="W3047" s="161"/>
    </row>
    <row r="3048" spans="1:23" s="157" customFormat="1" x14ac:dyDescent="0.5">
      <c r="A3048" s="105">
        <v>942624</v>
      </c>
      <c r="B3048" s="63"/>
      <c r="C3048" s="60" t="s">
        <v>10</v>
      </c>
      <c r="D3048" s="61">
        <v>19705</v>
      </c>
      <c r="E3048" s="61">
        <v>15104</v>
      </c>
      <c r="F3048" s="61">
        <v>4272</v>
      </c>
      <c r="G3048" s="63">
        <v>41835</v>
      </c>
      <c r="H3048" s="63">
        <v>41835</v>
      </c>
      <c r="I3048" s="60" t="s">
        <v>1109</v>
      </c>
      <c r="J3048" s="62">
        <v>283.66000000000003</v>
      </c>
      <c r="K3048" s="62">
        <v>20.010000000000002</v>
      </c>
      <c r="L3048" s="64">
        <v>303.67</v>
      </c>
      <c r="M3048" s="82" t="str">
        <f t="shared" si="268"/>
        <v>DS</v>
      </c>
      <c r="N3048" s="82" t="s">
        <v>971</v>
      </c>
      <c r="O3048" s="90"/>
      <c r="P3048" s="75"/>
      <c r="Q3048" s="158"/>
      <c r="S3048" s="159"/>
      <c r="T3048" s="159"/>
      <c r="U3048" s="160"/>
      <c r="W3048" s="161"/>
    </row>
    <row r="3049" spans="1:23" s="157" customFormat="1" hidden="1" x14ac:dyDescent="0.5">
      <c r="A3049" s="105" t="s">
        <v>721</v>
      </c>
      <c r="B3049" s="63"/>
      <c r="C3049" s="60" t="s">
        <v>10</v>
      </c>
      <c r="D3049" s="61">
        <v>19770</v>
      </c>
      <c r="E3049" s="61">
        <v>15100</v>
      </c>
      <c r="F3049" s="61">
        <v>4345</v>
      </c>
      <c r="G3049" s="63">
        <v>41835</v>
      </c>
      <c r="H3049" s="63">
        <v>41835</v>
      </c>
      <c r="I3049" s="60" t="s">
        <v>1160</v>
      </c>
      <c r="J3049" s="62">
        <v>4715</v>
      </c>
      <c r="K3049" s="62">
        <v>0</v>
      </c>
      <c r="L3049" s="64">
        <v>4715</v>
      </c>
      <c r="M3049" s="82" t="str">
        <f t="shared" si="268"/>
        <v>DI</v>
      </c>
      <c r="N3049" s="82" t="s">
        <v>971</v>
      </c>
      <c r="O3049" s="90"/>
      <c r="P3049" s="75"/>
      <c r="Q3049" s="158"/>
      <c r="S3049" s="159"/>
      <c r="T3049" s="159"/>
      <c r="U3049" s="160"/>
      <c r="W3049" s="161"/>
    </row>
    <row r="3050" spans="1:23" s="157" customFormat="1" x14ac:dyDescent="0.5">
      <c r="A3050" s="105">
        <v>17444</v>
      </c>
      <c r="B3050" s="63">
        <v>41845</v>
      </c>
      <c r="C3050" s="60" t="s">
        <v>10</v>
      </c>
      <c r="D3050" s="61">
        <v>19750</v>
      </c>
      <c r="E3050" s="61">
        <v>15144</v>
      </c>
      <c r="F3050" s="61">
        <v>4301</v>
      </c>
      <c r="G3050" s="63">
        <v>41836</v>
      </c>
      <c r="H3050" s="63">
        <v>41835</v>
      </c>
      <c r="I3050" s="60" t="s">
        <v>1318</v>
      </c>
      <c r="J3050" s="62">
        <v>11413.82</v>
      </c>
      <c r="K3050" s="62">
        <v>1597.93</v>
      </c>
      <c r="L3050" s="64">
        <v>13011.75</v>
      </c>
      <c r="M3050" s="82" t="str">
        <f t="shared" si="268"/>
        <v>DS</v>
      </c>
      <c r="N3050" s="82" t="s">
        <v>971</v>
      </c>
      <c r="O3050" s="90"/>
      <c r="P3050" s="75"/>
      <c r="Q3050" s="158"/>
      <c r="S3050" s="159"/>
      <c r="T3050" s="159"/>
      <c r="U3050" s="160"/>
      <c r="W3050" s="161"/>
    </row>
    <row r="3051" spans="1:23" s="157" customFormat="1" x14ac:dyDescent="0.5">
      <c r="A3051" s="105">
        <v>17444</v>
      </c>
      <c r="B3051" s="63"/>
      <c r="C3051" s="60" t="s">
        <v>15</v>
      </c>
      <c r="D3051" s="61">
        <v>19792</v>
      </c>
      <c r="E3051" s="61">
        <v>15172</v>
      </c>
      <c r="F3051" s="61">
        <v>4301</v>
      </c>
      <c r="G3051" s="63">
        <v>41836</v>
      </c>
      <c r="H3051" s="63">
        <v>41835</v>
      </c>
      <c r="I3051" s="60" t="s">
        <v>1318</v>
      </c>
      <c r="J3051" s="62">
        <v>-721.33</v>
      </c>
      <c r="K3051" s="62">
        <v>-100.99</v>
      </c>
      <c r="L3051" s="64">
        <v>-822.32</v>
      </c>
      <c r="M3051" s="82" t="str">
        <f t="shared" si="268"/>
        <v>DS</v>
      </c>
      <c r="N3051" s="82"/>
      <c r="O3051" s="90"/>
      <c r="P3051" s="159"/>
      <c r="Q3051" s="158"/>
      <c r="S3051" s="159"/>
      <c r="T3051" s="159"/>
      <c r="U3051" s="160"/>
      <c r="W3051" s="161"/>
    </row>
    <row r="3052" spans="1:23" s="157" customFormat="1" x14ac:dyDescent="0.5">
      <c r="A3052" s="105">
        <v>479658</v>
      </c>
      <c r="B3052" s="63">
        <v>41845</v>
      </c>
      <c r="C3052" s="60" t="s">
        <v>10</v>
      </c>
      <c r="D3052" s="61">
        <v>19790</v>
      </c>
      <c r="E3052" s="61">
        <v>15153</v>
      </c>
      <c r="F3052" s="61">
        <v>4273</v>
      </c>
      <c r="G3052" s="63">
        <v>41836</v>
      </c>
      <c r="H3052" s="63">
        <v>41836</v>
      </c>
      <c r="I3052" s="60" t="s">
        <v>1114</v>
      </c>
      <c r="J3052" s="62">
        <v>276.83999999999997</v>
      </c>
      <c r="K3052" s="62">
        <v>19.5</v>
      </c>
      <c r="L3052" s="64">
        <v>296.33999999999997</v>
      </c>
      <c r="M3052" s="82" t="str">
        <f t="shared" si="268"/>
        <v>DS</v>
      </c>
      <c r="N3052" s="82" t="s">
        <v>971</v>
      </c>
      <c r="O3052" s="90"/>
      <c r="P3052" s="75"/>
      <c r="Q3052" s="158"/>
      <c r="S3052" s="159"/>
      <c r="T3052" s="159"/>
      <c r="U3052" s="160"/>
      <c r="W3052" s="161"/>
    </row>
    <row r="3053" spans="1:23" s="157" customFormat="1" x14ac:dyDescent="0.5">
      <c r="A3053" s="105">
        <v>958103</v>
      </c>
      <c r="B3053" s="63"/>
      <c r="C3053" s="60" t="s">
        <v>10</v>
      </c>
      <c r="D3053" s="61">
        <v>19764</v>
      </c>
      <c r="E3053" s="61">
        <v>15162</v>
      </c>
      <c r="F3053" s="61">
        <v>4272</v>
      </c>
      <c r="G3053" s="63">
        <v>41836</v>
      </c>
      <c r="H3053" s="63">
        <v>41836</v>
      </c>
      <c r="I3053" s="60" t="s">
        <v>1109</v>
      </c>
      <c r="J3053" s="62">
        <v>283.66000000000003</v>
      </c>
      <c r="K3053" s="62">
        <v>20.010000000000002</v>
      </c>
      <c r="L3053" s="64">
        <v>303.67</v>
      </c>
      <c r="M3053" s="82" t="str">
        <f t="shared" si="268"/>
        <v>DS</v>
      </c>
      <c r="N3053" s="82" t="s">
        <v>971</v>
      </c>
      <c r="O3053" s="90"/>
      <c r="P3053" s="75"/>
      <c r="Q3053" s="158"/>
      <c r="S3053" s="159"/>
      <c r="T3053" s="159"/>
      <c r="U3053" s="160"/>
      <c r="W3053" s="161"/>
    </row>
    <row r="3054" spans="1:23" s="157" customFormat="1" x14ac:dyDescent="0.5">
      <c r="A3054" s="105" t="s">
        <v>725</v>
      </c>
      <c r="B3054" s="63">
        <v>41845</v>
      </c>
      <c r="C3054" s="60" t="s">
        <v>10</v>
      </c>
      <c r="D3054" s="61">
        <v>19795</v>
      </c>
      <c r="E3054" s="61">
        <v>15169</v>
      </c>
      <c r="F3054" s="61">
        <v>4342</v>
      </c>
      <c r="G3054" s="63">
        <v>41837</v>
      </c>
      <c r="H3054" s="63">
        <v>41837</v>
      </c>
      <c r="I3054" s="60" t="s">
        <v>1161</v>
      </c>
      <c r="J3054" s="62">
        <v>18206.14</v>
      </c>
      <c r="K3054" s="62">
        <v>1902.6</v>
      </c>
      <c r="L3054" s="64">
        <v>20108.740000000002</v>
      </c>
      <c r="M3054" s="82" t="str">
        <f t="shared" si="268"/>
        <v>DS</v>
      </c>
      <c r="N3054" s="82" t="s">
        <v>971</v>
      </c>
      <c r="O3054" s="90"/>
      <c r="P3054" s="75"/>
      <c r="Q3054" s="158"/>
      <c r="S3054" s="159"/>
      <c r="T3054" s="159"/>
      <c r="U3054" s="160"/>
      <c r="W3054" s="161"/>
    </row>
    <row r="3055" spans="1:23" s="157" customFormat="1" x14ac:dyDescent="0.5">
      <c r="A3055" s="105">
        <v>29970</v>
      </c>
      <c r="B3055" s="63"/>
      <c r="C3055" s="60" t="s">
        <v>10</v>
      </c>
      <c r="D3055" s="61">
        <v>19801</v>
      </c>
      <c r="E3055" s="61">
        <v>15152</v>
      </c>
      <c r="F3055" s="61">
        <v>4356</v>
      </c>
      <c r="G3055" s="63">
        <v>41837</v>
      </c>
      <c r="H3055" s="63">
        <v>41837</v>
      </c>
      <c r="I3055" s="60" t="s">
        <v>1177</v>
      </c>
      <c r="J3055" s="62">
        <v>22397.17</v>
      </c>
      <c r="K3055" s="62">
        <v>3135.61</v>
      </c>
      <c r="L3055" s="64">
        <v>25532.78</v>
      </c>
      <c r="M3055" s="82" t="str">
        <f t="shared" si="268"/>
        <v>DS</v>
      </c>
      <c r="N3055" s="82" t="s">
        <v>971</v>
      </c>
      <c r="O3055" s="90"/>
      <c r="P3055" s="75"/>
      <c r="Q3055" s="158"/>
      <c r="S3055" s="159"/>
      <c r="T3055" s="159"/>
      <c r="U3055" s="160"/>
      <c r="W3055" s="161"/>
    </row>
    <row r="3056" spans="1:23" s="157" customFormat="1" x14ac:dyDescent="0.5">
      <c r="A3056" s="105">
        <v>481099</v>
      </c>
      <c r="B3056" s="63">
        <v>41845</v>
      </c>
      <c r="C3056" s="60" t="s">
        <v>10</v>
      </c>
      <c r="D3056" s="61">
        <v>19791</v>
      </c>
      <c r="E3056" s="61">
        <v>15151</v>
      </c>
      <c r="F3056" s="61">
        <v>4273</v>
      </c>
      <c r="G3056" s="63">
        <v>41837</v>
      </c>
      <c r="H3056" s="63">
        <v>41837</v>
      </c>
      <c r="I3056" s="60" t="s">
        <v>1114</v>
      </c>
      <c r="J3056" s="62">
        <v>276.83999999999997</v>
      </c>
      <c r="K3056" s="62">
        <v>19.5</v>
      </c>
      <c r="L3056" s="64">
        <v>296.33999999999997</v>
      </c>
      <c r="M3056" s="82" t="str">
        <f t="shared" si="268"/>
        <v>DS</v>
      </c>
      <c r="N3056" s="82" t="s">
        <v>971</v>
      </c>
      <c r="O3056" s="90"/>
      <c r="P3056" s="75"/>
      <c r="Q3056" s="158"/>
      <c r="S3056" s="159"/>
      <c r="T3056" s="159"/>
      <c r="U3056" s="160"/>
      <c r="W3056" s="161"/>
    </row>
    <row r="3057" spans="1:23" s="157" customFormat="1" x14ac:dyDescent="0.5">
      <c r="A3057" s="105">
        <v>673082</v>
      </c>
      <c r="B3057" s="63">
        <v>41845</v>
      </c>
      <c r="C3057" s="60" t="s">
        <v>10</v>
      </c>
      <c r="D3057" s="61">
        <v>19767</v>
      </c>
      <c r="E3057" s="61">
        <v>15135</v>
      </c>
      <c r="F3057" s="61">
        <v>4351</v>
      </c>
      <c r="G3057" s="63">
        <v>41837</v>
      </c>
      <c r="H3057" s="63">
        <v>41837</v>
      </c>
      <c r="I3057" s="60" t="s">
        <v>1313</v>
      </c>
      <c r="J3057" s="62">
        <v>6844.82</v>
      </c>
      <c r="K3057" s="62">
        <v>808.22</v>
      </c>
      <c r="L3057" s="64">
        <v>7653.04</v>
      </c>
      <c r="M3057" s="82" t="str">
        <f t="shared" si="268"/>
        <v>DS</v>
      </c>
      <c r="N3057" s="82" t="s">
        <v>971</v>
      </c>
      <c r="O3057" s="90"/>
      <c r="P3057" s="75"/>
      <c r="Q3057" s="158"/>
      <c r="S3057" s="159"/>
      <c r="T3057" s="159"/>
      <c r="U3057" s="160"/>
      <c r="W3057" s="161"/>
    </row>
    <row r="3058" spans="1:23" s="157" customFormat="1" x14ac:dyDescent="0.5">
      <c r="A3058" s="105">
        <v>673082</v>
      </c>
      <c r="B3058" s="63"/>
      <c r="C3058" s="60" t="s">
        <v>15</v>
      </c>
      <c r="D3058" s="61">
        <v>19797</v>
      </c>
      <c r="E3058" s="61">
        <v>15173</v>
      </c>
      <c r="F3058" s="61">
        <v>4351</v>
      </c>
      <c r="G3058" s="63">
        <v>41837</v>
      </c>
      <c r="H3058" s="63">
        <v>41837</v>
      </c>
      <c r="I3058" s="60" t="s">
        <v>1313</v>
      </c>
      <c r="J3058" s="62">
        <v>-48.62</v>
      </c>
      <c r="K3058" s="62">
        <v>-6.81</v>
      </c>
      <c r="L3058" s="64">
        <v>-55.43</v>
      </c>
      <c r="M3058" s="82" t="str">
        <f t="shared" si="268"/>
        <v>DS</v>
      </c>
      <c r="N3058" s="82"/>
      <c r="O3058" s="90"/>
      <c r="P3058" s="159"/>
      <c r="Q3058" s="158"/>
      <c r="S3058" s="159"/>
      <c r="T3058" s="159"/>
      <c r="U3058" s="160"/>
      <c r="W3058" s="161"/>
    </row>
    <row r="3059" spans="1:23" s="157" customFormat="1" x14ac:dyDescent="0.5">
      <c r="A3059" s="105">
        <v>81043</v>
      </c>
      <c r="B3059" s="63">
        <v>41845</v>
      </c>
      <c r="C3059" s="60" t="s">
        <v>10</v>
      </c>
      <c r="D3059" s="61">
        <v>19805</v>
      </c>
      <c r="E3059" s="61">
        <v>15154</v>
      </c>
      <c r="F3059" s="61">
        <v>4274</v>
      </c>
      <c r="G3059" s="63">
        <v>41837</v>
      </c>
      <c r="H3059" s="63">
        <v>41837</v>
      </c>
      <c r="I3059" s="60" t="s">
        <v>1116</v>
      </c>
      <c r="J3059" s="62">
        <v>480</v>
      </c>
      <c r="K3059" s="62">
        <v>13.44</v>
      </c>
      <c r="L3059" s="64">
        <v>493.44</v>
      </c>
      <c r="M3059" s="82" t="str">
        <f t="shared" si="268"/>
        <v>DS</v>
      </c>
      <c r="N3059" s="82" t="s">
        <v>971</v>
      </c>
      <c r="O3059" s="90"/>
      <c r="P3059" s="75"/>
      <c r="Q3059" s="158"/>
      <c r="S3059" s="159"/>
      <c r="T3059" s="159"/>
      <c r="U3059" s="160"/>
      <c r="W3059" s="161"/>
    </row>
    <row r="3060" spans="1:23" s="157" customFormat="1" x14ac:dyDescent="0.5">
      <c r="A3060" s="105">
        <v>81696</v>
      </c>
      <c r="B3060" s="63">
        <v>41845</v>
      </c>
      <c r="C3060" s="60" t="s">
        <v>10</v>
      </c>
      <c r="D3060" s="61">
        <v>19766</v>
      </c>
      <c r="E3060" s="61">
        <v>15136</v>
      </c>
      <c r="F3060" s="61">
        <v>4352</v>
      </c>
      <c r="G3060" s="63">
        <v>41837</v>
      </c>
      <c r="H3060" s="63">
        <v>41837</v>
      </c>
      <c r="I3060" s="60" t="s">
        <v>1113</v>
      </c>
      <c r="J3060" s="62">
        <v>3386.94</v>
      </c>
      <c r="K3060" s="62">
        <v>174</v>
      </c>
      <c r="L3060" s="64">
        <v>3560.94</v>
      </c>
      <c r="M3060" s="82" t="str">
        <f t="shared" si="268"/>
        <v>DS</v>
      </c>
      <c r="N3060" s="82" t="s">
        <v>971</v>
      </c>
      <c r="O3060" s="90"/>
      <c r="P3060" s="75"/>
      <c r="Q3060" s="158"/>
      <c r="S3060" s="159"/>
      <c r="T3060" s="159"/>
      <c r="U3060" s="160"/>
      <c r="W3060" s="161"/>
    </row>
    <row r="3061" spans="1:23" s="157" customFormat="1" hidden="1" x14ac:dyDescent="0.5">
      <c r="A3061" s="105">
        <v>882847</v>
      </c>
      <c r="B3061" s="63">
        <v>41838</v>
      </c>
      <c r="C3061" s="60" t="s">
        <v>10</v>
      </c>
      <c r="D3061" s="61">
        <v>19818</v>
      </c>
      <c r="E3061" s="61">
        <v>15195</v>
      </c>
      <c r="F3061" s="61">
        <v>4141</v>
      </c>
      <c r="G3061" s="63">
        <v>41837</v>
      </c>
      <c r="H3061" s="63">
        <v>41837</v>
      </c>
      <c r="I3061" s="60" t="s">
        <v>1075</v>
      </c>
      <c r="J3061" s="62">
        <v>597.05999999999995</v>
      </c>
      <c r="K3061" s="62">
        <v>83.59</v>
      </c>
      <c r="L3061" s="64">
        <v>680.65</v>
      </c>
      <c r="M3061" s="82" t="str">
        <f t="shared" si="268"/>
        <v>DC</v>
      </c>
      <c r="N3061" s="82" t="s">
        <v>971</v>
      </c>
      <c r="O3061" s="90"/>
      <c r="P3061" s="75"/>
      <c r="Q3061" s="158"/>
      <c r="S3061" s="159"/>
      <c r="T3061" s="159"/>
      <c r="U3061" s="160"/>
      <c r="W3061" s="161"/>
    </row>
    <row r="3062" spans="1:23" s="157" customFormat="1" x14ac:dyDescent="0.5">
      <c r="A3062" s="105">
        <v>970300</v>
      </c>
      <c r="B3062" s="63"/>
      <c r="C3062" s="60" t="s">
        <v>10</v>
      </c>
      <c r="D3062" s="61">
        <v>19765</v>
      </c>
      <c r="E3062" s="61">
        <v>15164</v>
      </c>
      <c r="F3062" s="61">
        <v>4272</v>
      </c>
      <c r="G3062" s="63">
        <v>41837</v>
      </c>
      <c r="H3062" s="63">
        <v>41837</v>
      </c>
      <c r="I3062" s="60" t="s">
        <v>1109</v>
      </c>
      <c r="J3062" s="62">
        <v>283.66000000000003</v>
      </c>
      <c r="K3062" s="62">
        <v>20.010000000000002</v>
      </c>
      <c r="L3062" s="64">
        <v>303.67</v>
      </c>
      <c r="M3062" s="82" t="str">
        <f t="shared" si="268"/>
        <v>DS</v>
      </c>
      <c r="N3062" s="82" t="s">
        <v>971</v>
      </c>
      <c r="O3062" s="90"/>
      <c r="P3062" s="75"/>
      <c r="Q3062" s="158"/>
      <c r="S3062" s="159"/>
      <c r="T3062" s="159"/>
      <c r="U3062" s="160"/>
      <c r="W3062" s="161"/>
    </row>
    <row r="3063" spans="1:23" s="157" customFormat="1" hidden="1" x14ac:dyDescent="0.5">
      <c r="A3063" s="105" t="s">
        <v>741</v>
      </c>
      <c r="B3063" s="63"/>
      <c r="C3063" s="60" t="s">
        <v>10</v>
      </c>
      <c r="D3063" s="61">
        <v>19913</v>
      </c>
      <c r="E3063" s="61">
        <v>15149</v>
      </c>
      <c r="F3063" s="61">
        <v>4363</v>
      </c>
      <c r="G3063" s="63">
        <v>41837</v>
      </c>
      <c r="H3063" s="63">
        <v>41837</v>
      </c>
      <c r="I3063" s="60" t="s">
        <v>1121</v>
      </c>
      <c r="J3063" s="62">
        <v>762.3</v>
      </c>
      <c r="K3063" s="62">
        <v>0</v>
      </c>
      <c r="L3063" s="64">
        <v>762.3</v>
      </c>
      <c r="M3063" s="82" t="str">
        <f t="shared" si="268"/>
        <v>DI</v>
      </c>
      <c r="N3063" s="82" t="s">
        <v>971</v>
      </c>
      <c r="O3063" s="90"/>
      <c r="P3063" s="75"/>
      <c r="Q3063" s="158"/>
      <c r="S3063" s="159"/>
      <c r="T3063" s="159"/>
      <c r="U3063" s="160"/>
      <c r="W3063" s="161"/>
    </row>
    <row r="3064" spans="1:23" s="157" customFormat="1" hidden="1" x14ac:dyDescent="0.5">
      <c r="A3064" s="105" t="s">
        <v>715</v>
      </c>
      <c r="B3064" s="63"/>
      <c r="C3064" s="60" t="s">
        <v>10</v>
      </c>
      <c r="D3064" s="61">
        <v>19789</v>
      </c>
      <c r="E3064" s="61">
        <v>15148</v>
      </c>
      <c r="F3064" s="61">
        <v>4354</v>
      </c>
      <c r="G3064" s="63">
        <v>41837</v>
      </c>
      <c r="H3064" s="63">
        <v>41837</v>
      </c>
      <c r="I3064" s="60" t="s">
        <v>1118</v>
      </c>
      <c r="J3064" s="62">
        <v>6001.8</v>
      </c>
      <c r="K3064" s="62">
        <v>0</v>
      </c>
      <c r="L3064" s="64">
        <v>6001.8</v>
      </c>
      <c r="M3064" s="82" t="str">
        <f t="shared" si="268"/>
        <v>DI</v>
      </c>
      <c r="N3064" s="82" t="s">
        <v>971</v>
      </c>
      <c r="O3064" s="90"/>
      <c r="P3064" s="75"/>
      <c r="Q3064" s="158"/>
      <c r="S3064" s="159"/>
      <c r="T3064" s="159"/>
      <c r="U3064" s="160"/>
      <c r="W3064" s="161"/>
    </row>
    <row r="3065" spans="1:23" s="157" customFormat="1" hidden="1" x14ac:dyDescent="0.5">
      <c r="A3065" s="105" t="s">
        <v>727</v>
      </c>
      <c r="B3065" s="63"/>
      <c r="C3065" s="60" t="s">
        <v>10</v>
      </c>
      <c r="D3065" s="61">
        <v>19802</v>
      </c>
      <c r="E3065" s="61">
        <v>15161</v>
      </c>
      <c r="F3065" s="61">
        <v>4353</v>
      </c>
      <c r="G3065" s="63">
        <v>41837</v>
      </c>
      <c r="H3065" s="63">
        <v>41837</v>
      </c>
      <c r="I3065" s="60" t="s">
        <v>1160</v>
      </c>
      <c r="J3065" s="62">
        <v>950</v>
      </c>
      <c r="K3065" s="62">
        <v>0</v>
      </c>
      <c r="L3065" s="64">
        <v>950</v>
      </c>
      <c r="M3065" s="82" t="str">
        <f t="shared" si="268"/>
        <v>DI</v>
      </c>
      <c r="N3065" s="82" t="s">
        <v>971</v>
      </c>
      <c r="O3065" s="90"/>
      <c r="P3065" s="75"/>
      <c r="Q3065" s="158"/>
      <c r="S3065" s="159"/>
      <c r="T3065" s="159"/>
      <c r="U3065" s="160"/>
      <c r="W3065" s="161"/>
    </row>
    <row r="3066" spans="1:23" s="157" customFormat="1" hidden="1" x14ac:dyDescent="0.5">
      <c r="A3066" s="105" t="s">
        <v>729</v>
      </c>
      <c r="B3066" s="63"/>
      <c r="C3066" s="60" t="s">
        <v>10</v>
      </c>
      <c r="D3066" s="61">
        <v>19804</v>
      </c>
      <c r="E3066" s="61">
        <v>15150</v>
      </c>
      <c r="F3066" s="61">
        <v>4346</v>
      </c>
      <c r="G3066" s="63">
        <v>41837</v>
      </c>
      <c r="H3066" s="63">
        <v>41836</v>
      </c>
      <c r="I3066" s="60" t="s">
        <v>1123</v>
      </c>
      <c r="J3066" s="62">
        <v>4160</v>
      </c>
      <c r="K3066" s="62">
        <v>0</v>
      </c>
      <c r="L3066" s="64">
        <v>4160</v>
      </c>
      <c r="M3066" s="82" t="str">
        <f t="shared" si="268"/>
        <v>DI</v>
      </c>
      <c r="N3066" s="82" t="s">
        <v>971</v>
      </c>
      <c r="O3066" s="90"/>
      <c r="P3066" s="75"/>
      <c r="Q3066" s="158"/>
      <c r="S3066" s="159"/>
      <c r="T3066" s="159"/>
      <c r="U3066" s="160"/>
      <c r="W3066" s="161"/>
    </row>
    <row r="3067" spans="1:23" s="157" customFormat="1" x14ac:dyDescent="0.5">
      <c r="A3067" s="105">
        <v>482491</v>
      </c>
      <c r="B3067" s="63">
        <v>41845</v>
      </c>
      <c r="C3067" s="60" t="s">
        <v>10</v>
      </c>
      <c r="D3067" s="61">
        <v>19806</v>
      </c>
      <c r="E3067" s="61">
        <v>15175</v>
      </c>
      <c r="F3067" s="61">
        <v>4273</v>
      </c>
      <c r="G3067" s="63">
        <v>41838</v>
      </c>
      <c r="H3067" s="63">
        <v>41838</v>
      </c>
      <c r="I3067" s="60" t="s">
        <v>1114</v>
      </c>
      <c r="J3067" s="62">
        <v>276.83999999999997</v>
      </c>
      <c r="K3067" s="62">
        <v>19.5</v>
      </c>
      <c r="L3067" s="64">
        <v>296.33999999999997</v>
      </c>
      <c r="M3067" s="82" t="str">
        <f t="shared" si="268"/>
        <v>DS</v>
      </c>
      <c r="N3067" s="82" t="s">
        <v>971</v>
      </c>
      <c r="O3067" s="90"/>
      <c r="P3067" s="75"/>
      <c r="Q3067" s="158"/>
      <c r="S3067" s="159"/>
      <c r="T3067" s="159"/>
      <c r="U3067" s="160"/>
      <c r="W3067" s="161"/>
    </row>
    <row r="3068" spans="1:23" s="157" customFormat="1" x14ac:dyDescent="0.5">
      <c r="A3068" s="105">
        <v>524952</v>
      </c>
      <c r="B3068" s="63"/>
      <c r="C3068" s="60" t="s">
        <v>10</v>
      </c>
      <c r="D3068" s="61">
        <v>19813</v>
      </c>
      <c r="E3068" s="61">
        <v>15179</v>
      </c>
      <c r="F3068" s="61">
        <v>4327</v>
      </c>
      <c r="G3068" s="63">
        <v>41838</v>
      </c>
      <c r="H3068" s="63">
        <v>41836</v>
      </c>
      <c r="I3068" s="60" t="s">
        <v>1073</v>
      </c>
      <c r="J3068" s="62">
        <v>13424.5</v>
      </c>
      <c r="K3068" s="62">
        <v>1879.43</v>
      </c>
      <c r="L3068" s="64">
        <v>15303.93</v>
      </c>
      <c r="M3068" s="82" t="str">
        <f t="shared" si="268"/>
        <v>DS</v>
      </c>
      <c r="N3068" s="82" t="s">
        <v>971</v>
      </c>
      <c r="O3068" s="90"/>
      <c r="P3068" s="75"/>
      <c r="Q3068" s="158"/>
      <c r="S3068" s="159"/>
      <c r="T3068" s="159"/>
      <c r="U3068" s="160"/>
      <c r="W3068" s="161"/>
    </row>
    <row r="3069" spans="1:23" s="157" customFormat="1" x14ac:dyDescent="0.5">
      <c r="A3069" s="105">
        <v>524952</v>
      </c>
      <c r="B3069" s="63">
        <v>41845</v>
      </c>
      <c r="C3069" s="60" t="s">
        <v>15</v>
      </c>
      <c r="D3069" s="61">
        <v>19876</v>
      </c>
      <c r="E3069" s="61">
        <v>15289</v>
      </c>
      <c r="F3069" s="61">
        <v>789162</v>
      </c>
      <c r="G3069" s="63">
        <v>41838</v>
      </c>
      <c r="H3069" s="63">
        <v>41836</v>
      </c>
      <c r="I3069" s="60" t="s">
        <v>1073</v>
      </c>
      <c r="J3069" s="62">
        <v>-524</v>
      </c>
      <c r="K3069" s="62">
        <v>-73.36</v>
      </c>
      <c r="L3069" s="64">
        <v>-597.36</v>
      </c>
      <c r="M3069" s="82" t="str">
        <f t="shared" si="268"/>
        <v>DS</v>
      </c>
      <c r="N3069" s="82"/>
      <c r="O3069" s="90"/>
      <c r="P3069" s="159"/>
      <c r="Q3069" s="158"/>
      <c r="S3069" s="159"/>
      <c r="T3069" s="159"/>
      <c r="U3069" s="160"/>
      <c r="W3069" s="161"/>
    </row>
    <row r="3070" spans="1:23" s="157" customFormat="1" x14ac:dyDescent="0.5">
      <c r="A3070" s="105">
        <v>66933</v>
      </c>
      <c r="B3070" s="63">
        <v>41845</v>
      </c>
      <c r="C3070" s="60" t="s">
        <v>10</v>
      </c>
      <c r="D3070" s="61">
        <v>19808</v>
      </c>
      <c r="E3070" s="61">
        <v>15141</v>
      </c>
      <c r="F3070" s="61">
        <v>4355</v>
      </c>
      <c r="G3070" s="63">
        <v>41838</v>
      </c>
      <c r="H3070" s="63">
        <v>41838</v>
      </c>
      <c r="I3070" s="60" t="s">
        <v>1167</v>
      </c>
      <c r="J3070" s="62">
        <v>10655.36</v>
      </c>
      <c r="K3070" s="62">
        <v>786.15</v>
      </c>
      <c r="L3070" s="64">
        <v>11441.51</v>
      </c>
      <c r="M3070" s="82" t="str">
        <f t="shared" si="268"/>
        <v>DS</v>
      </c>
      <c r="N3070" s="82" t="s">
        <v>971</v>
      </c>
      <c r="O3070" s="90"/>
      <c r="P3070" s="75"/>
      <c r="Q3070" s="158"/>
      <c r="S3070" s="159"/>
      <c r="T3070" s="159"/>
      <c r="U3070" s="160"/>
      <c r="W3070" s="161"/>
    </row>
    <row r="3071" spans="1:23" s="157" customFormat="1" hidden="1" x14ac:dyDescent="0.5">
      <c r="A3071" s="105">
        <v>882848</v>
      </c>
      <c r="B3071" s="63">
        <v>41838</v>
      </c>
      <c r="C3071" s="60" t="s">
        <v>10</v>
      </c>
      <c r="D3071" s="61">
        <v>19819</v>
      </c>
      <c r="E3071" s="61">
        <v>15196</v>
      </c>
      <c r="F3071" s="61">
        <v>4142</v>
      </c>
      <c r="G3071" s="63">
        <v>41838</v>
      </c>
      <c r="H3071" s="63">
        <v>41837</v>
      </c>
      <c r="I3071" s="60" t="s">
        <v>1075</v>
      </c>
      <c r="J3071" s="62">
        <v>3394.89</v>
      </c>
      <c r="K3071" s="62">
        <v>407.26</v>
      </c>
      <c r="L3071" s="64">
        <v>3802.15</v>
      </c>
      <c r="M3071" s="82" t="str">
        <f t="shared" si="268"/>
        <v>DC</v>
      </c>
      <c r="N3071" s="82" t="s">
        <v>971</v>
      </c>
      <c r="O3071" s="90"/>
      <c r="P3071" s="75"/>
      <c r="Q3071" s="158"/>
      <c r="S3071" s="159"/>
      <c r="T3071" s="159"/>
      <c r="U3071" s="160"/>
      <c r="W3071" s="161"/>
    </row>
    <row r="3072" spans="1:23" s="157" customFormat="1" hidden="1" x14ac:dyDescent="0.5">
      <c r="A3072" s="105">
        <v>882849</v>
      </c>
      <c r="B3072" s="63">
        <v>41838</v>
      </c>
      <c r="C3072" s="60" t="s">
        <v>10</v>
      </c>
      <c r="D3072" s="61">
        <v>19820</v>
      </c>
      <c r="E3072" s="61">
        <v>15197</v>
      </c>
      <c r="F3072" s="61">
        <v>9999</v>
      </c>
      <c r="G3072" s="63">
        <v>41838</v>
      </c>
      <c r="H3072" s="63">
        <v>41837</v>
      </c>
      <c r="I3072" s="60" t="s">
        <v>1075</v>
      </c>
      <c r="J3072" s="62">
        <v>3916.62</v>
      </c>
      <c r="K3072" s="62">
        <v>548.33000000000004</v>
      </c>
      <c r="L3072" s="64">
        <v>4464.95</v>
      </c>
      <c r="M3072" s="82" t="str">
        <f t="shared" si="268"/>
        <v>DC</v>
      </c>
      <c r="N3072" s="82" t="s">
        <v>971</v>
      </c>
      <c r="O3072" s="90"/>
      <c r="P3072" s="75"/>
      <c r="Q3072" s="158"/>
      <c r="S3072" s="159"/>
      <c r="T3072" s="159"/>
      <c r="U3072" s="160"/>
      <c r="W3072" s="161"/>
    </row>
    <row r="3073" spans="1:23" s="157" customFormat="1" hidden="1" x14ac:dyDescent="0.5">
      <c r="A3073" s="105">
        <v>882850</v>
      </c>
      <c r="B3073" s="63">
        <v>41838</v>
      </c>
      <c r="C3073" s="60" t="s">
        <v>10</v>
      </c>
      <c r="D3073" s="61">
        <v>19821</v>
      </c>
      <c r="E3073" s="61">
        <v>15198</v>
      </c>
      <c r="F3073" s="61">
        <v>2714</v>
      </c>
      <c r="G3073" s="63">
        <v>41838</v>
      </c>
      <c r="H3073" s="63">
        <v>41837</v>
      </c>
      <c r="I3073" s="60" t="s">
        <v>1075</v>
      </c>
      <c r="J3073" s="62">
        <v>389.5</v>
      </c>
      <c r="K3073" s="62">
        <v>54.53</v>
      </c>
      <c r="L3073" s="64">
        <v>444.03</v>
      </c>
      <c r="M3073" s="82" t="str">
        <f t="shared" si="268"/>
        <v>DC</v>
      </c>
      <c r="N3073" s="82" t="s">
        <v>971</v>
      </c>
      <c r="O3073" s="90"/>
      <c r="P3073" s="75"/>
      <c r="Q3073" s="158"/>
      <c r="S3073" s="159"/>
      <c r="T3073" s="159"/>
      <c r="U3073" s="160"/>
      <c r="W3073" s="161"/>
    </row>
    <row r="3074" spans="1:23" s="157" customFormat="1" hidden="1" x14ac:dyDescent="0.5">
      <c r="A3074" s="105">
        <v>882851</v>
      </c>
      <c r="B3074" s="63">
        <v>41838</v>
      </c>
      <c r="C3074" s="60" t="s">
        <v>10</v>
      </c>
      <c r="D3074" s="61">
        <v>19822</v>
      </c>
      <c r="E3074" s="61">
        <v>15099</v>
      </c>
      <c r="F3074" s="61">
        <v>4350</v>
      </c>
      <c r="G3074" s="63">
        <v>41838</v>
      </c>
      <c r="H3074" s="63">
        <v>41837</v>
      </c>
      <c r="I3074" s="60" t="s">
        <v>1075</v>
      </c>
      <c r="J3074" s="62">
        <v>58041.75</v>
      </c>
      <c r="K3074" s="62">
        <v>7764.89</v>
      </c>
      <c r="L3074" s="64">
        <v>65806.64</v>
      </c>
      <c r="M3074" s="82" t="str">
        <f t="shared" ref="M3074:M3137" si="269">VLOOKUP(I3074,KODE,3,0)</f>
        <v>DC</v>
      </c>
      <c r="N3074" s="82" t="s">
        <v>971</v>
      </c>
      <c r="O3074" s="90"/>
      <c r="P3074" s="75"/>
      <c r="Q3074" s="158"/>
      <c r="S3074" s="159"/>
      <c r="T3074" s="159"/>
      <c r="U3074" s="160"/>
      <c r="W3074" s="161"/>
    </row>
    <row r="3075" spans="1:23" s="157" customFormat="1" hidden="1" x14ac:dyDescent="0.5">
      <c r="A3075" s="105">
        <v>882852</v>
      </c>
      <c r="B3075" s="63">
        <v>41838</v>
      </c>
      <c r="C3075" s="60" t="s">
        <v>10</v>
      </c>
      <c r="D3075" s="61">
        <v>19817</v>
      </c>
      <c r="E3075" s="61">
        <v>15194</v>
      </c>
      <c r="F3075" s="61">
        <v>4324</v>
      </c>
      <c r="G3075" s="63">
        <v>41838</v>
      </c>
      <c r="H3075" s="63">
        <v>41837</v>
      </c>
      <c r="I3075" s="60" t="s">
        <v>1075</v>
      </c>
      <c r="J3075" s="62">
        <v>4158.1400000000003</v>
      </c>
      <c r="K3075" s="62">
        <v>582.1</v>
      </c>
      <c r="L3075" s="64">
        <v>4740.24</v>
      </c>
      <c r="M3075" s="82" t="str">
        <f t="shared" si="269"/>
        <v>DC</v>
      </c>
      <c r="N3075" s="82" t="s">
        <v>971</v>
      </c>
      <c r="O3075" s="90"/>
      <c r="P3075" s="75"/>
      <c r="Q3075" s="158"/>
      <c r="S3075" s="159"/>
      <c r="T3075" s="159"/>
      <c r="U3075" s="160"/>
      <c r="W3075" s="161"/>
    </row>
    <row r="3076" spans="1:23" s="157" customFormat="1" hidden="1" x14ac:dyDescent="0.5">
      <c r="A3076" s="105" t="s">
        <v>726</v>
      </c>
      <c r="B3076" s="63"/>
      <c r="C3076" s="60" t="s">
        <v>10</v>
      </c>
      <c r="D3076" s="61">
        <v>19814</v>
      </c>
      <c r="E3076" s="61">
        <v>15176</v>
      </c>
      <c r="F3076" s="61">
        <v>4354</v>
      </c>
      <c r="G3076" s="63">
        <v>41838</v>
      </c>
      <c r="H3076" s="63">
        <v>41838</v>
      </c>
      <c r="I3076" s="60" t="s">
        <v>1118</v>
      </c>
      <c r="J3076" s="62">
        <v>1566</v>
      </c>
      <c r="K3076" s="62">
        <v>0</v>
      </c>
      <c r="L3076" s="64">
        <v>1566</v>
      </c>
      <c r="M3076" s="82" t="str">
        <f t="shared" si="269"/>
        <v>DI</v>
      </c>
      <c r="N3076" s="82" t="s">
        <v>971</v>
      </c>
      <c r="O3076" s="90"/>
      <c r="P3076" s="75"/>
      <c r="Q3076" s="158"/>
      <c r="S3076" s="159"/>
      <c r="T3076" s="159"/>
      <c r="U3076" s="160"/>
      <c r="W3076" s="161"/>
    </row>
    <row r="3077" spans="1:23" s="157" customFormat="1" x14ac:dyDescent="0.5">
      <c r="A3077" s="105" t="s">
        <v>724</v>
      </c>
      <c r="B3077" s="63">
        <v>41845</v>
      </c>
      <c r="C3077" s="60" t="s">
        <v>10</v>
      </c>
      <c r="D3077" s="61">
        <v>19798</v>
      </c>
      <c r="E3077" s="61">
        <v>15180</v>
      </c>
      <c r="F3077" s="61">
        <v>4272</v>
      </c>
      <c r="G3077" s="63">
        <v>41839</v>
      </c>
      <c r="H3077" s="63">
        <v>41839</v>
      </c>
      <c r="I3077" s="60" t="s">
        <v>1109</v>
      </c>
      <c r="J3077" s="62">
        <v>283.66000000000003</v>
      </c>
      <c r="K3077" s="62">
        <v>20.010000000000002</v>
      </c>
      <c r="L3077" s="64">
        <v>303.67</v>
      </c>
      <c r="M3077" s="82" t="str">
        <f t="shared" si="269"/>
        <v>DS</v>
      </c>
      <c r="N3077" s="82" t="s">
        <v>971</v>
      </c>
      <c r="O3077" s="90"/>
      <c r="P3077" s="75"/>
      <c r="Q3077" s="158"/>
      <c r="S3077" s="159"/>
      <c r="T3077" s="159"/>
      <c r="U3077" s="160"/>
      <c r="W3077" s="161"/>
    </row>
    <row r="3078" spans="1:23" s="157" customFormat="1" x14ac:dyDescent="0.5">
      <c r="A3078" s="105">
        <v>483776</v>
      </c>
      <c r="B3078" s="63">
        <v>41852</v>
      </c>
      <c r="C3078" s="60" t="s">
        <v>10</v>
      </c>
      <c r="D3078" s="61">
        <v>19807</v>
      </c>
      <c r="E3078" s="61">
        <v>15174</v>
      </c>
      <c r="F3078" s="61">
        <v>4273</v>
      </c>
      <c r="G3078" s="63">
        <v>41839</v>
      </c>
      <c r="H3078" s="63">
        <v>41839</v>
      </c>
      <c r="I3078" s="60" t="s">
        <v>1114</v>
      </c>
      <c r="J3078" s="62">
        <v>553.67999999999995</v>
      </c>
      <c r="K3078" s="62">
        <v>39.01</v>
      </c>
      <c r="L3078" s="64">
        <v>592.69000000000005</v>
      </c>
      <c r="M3078" s="82" t="str">
        <f t="shared" si="269"/>
        <v>DS</v>
      </c>
      <c r="N3078" s="82" t="s">
        <v>971</v>
      </c>
      <c r="O3078" s="90"/>
      <c r="P3078" s="75"/>
      <c r="Q3078" s="158"/>
      <c r="S3078" s="159"/>
      <c r="T3078" s="159"/>
      <c r="U3078" s="160"/>
      <c r="W3078" s="161"/>
    </row>
    <row r="3079" spans="1:23" s="157" customFormat="1" x14ac:dyDescent="0.5">
      <c r="A3079" s="105">
        <v>76220</v>
      </c>
      <c r="B3079" s="63">
        <v>41845</v>
      </c>
      <c r="C3079" s="60" t="s">
        <v>10</v>
      </c>
      <c r="D3079" s="61">
        <v>19800</v>
      </c>
      <c r="E3079" s="61">
        <v>15183</v>
      </c>
      <c r="F3079" s="61">
        <v>4367</v>
      </c>
      <c r="G3079" s="63">
        <v>41839</v>
      </c>
      <c r="H3079" s="63">
        <v>41838</v>
      </c>
      <c r="I3079" s="60" t="s">
        <v>1313</v>
      </c>
      <c r="J3079" s="62">
        <v>4608.82</v>
      </c>
      <c r="K3079" s="62">
        <v>645.23</v>
      </c>
      <c r="L3079" s="64">
        <v>5254.05</v>
      </c>
      <c r="M3079" s="82" t="str">
        <f t="shared" si="269"/>
        <v>DS</v>
      </c>
      <c r="N3079" s="82" t="s">
        <v>971</v>
      </c>
      <c r="O3079" s="90"/>
      <c r="P3079" s="75"/>
      <c r="Q3079" s="158"/>
      <c r="S3079" s="159"/>
      <c r="T3079" s="159"/>
      <c r="U3079" s="160"/>
      <c r="W3079" s="161"/>
    </row>
    <row r="3080" spans="1:23" s="157" customFormat="1" x14ac:dyDescent="0.5">
      <c r="A3080" s="105">
        <v>76220</v>
      </c>
      <c r="B3080" s="63"/>
      <c r="C3080" s="60" t="s">
        <v>15</v>
      </c>
      <c r="D3080" s="61">
        <v>19815</v>
      </c>
      <c r="E3080" s="61">
        <v>15193</v>
      </c>
      <c r="F3080" s="61">
        <v>4367</v>
      </c>
      <c r="G3080" s="63">
        <v>41839</v>
      </c>
      <c r="H3080" s="63">
        <v>41838</v>
      </c>
      <c r="I3080" s="60" t="s">
        <v>1313</v>
      </c>
      <c r="J3080" s="62">
        <v>-41.9</v>
      </c>
      <c r="K3080" s="62">
        <v>-5.87</v>
      </c>
      <c r="L3080" s="64">
        <v>-47.77</v>
      </c>
      <c r="M3080" s="82" t="str">
        <f t="shared" si="269"/>
        <v>DS</v>
      </c>
      <c r="N3080" s="82"/>
      <c r="O3080" s="90"/>
      <c r="P3080" s="159"/>
      <c r="Q3080" s="158"/>
      <c r="S3080" s="159"/>
      <c r="T3080" s="159"/>
      <c r="U3080" s="160"/>
      <c r="W3080" s="161"/>
    </row>
    <row r="3081" spans="1:23" s="157" customFormat="1" x14ac:dyDescent="0.5">
      <c r="A3081" s="105">
        <v>81220</v>
      </c>
      <c r="B3081" s="63">
        <v>41845</v>
      </c>
      <c r="C3081" s="60" t="s">
        <v>10</v>
      </c>
      <c r="D3081" s="61">
        <v>19812</v>
      </c>
      <c r="E3081" s="61">
        <v>15178</v>
      </c>
      <c r="F3081" s="61">
        <v>4274</v>
      </c>
      <c r="G3081" s="63">
        <v>41839</v>
      </c>
      <c r="H3081" s="63">
        <v>41839</v>
      </c>
      <c r="I3081" s="60" t="s">
        <v>1116</v>
      </c>
      <c r="J3081" s="62">
        <v>384</v>
      </c>
      <c r="K3081" s="62">
        <v>13.44</v>
      </c>
      <c r="L3081" s="64">
        <v>397.44</v>
      </c>
      <c r="M3081" s="82" t="str">
        <f t="shared" si="269"/>
        <v>DS</v>
      </c>
      <c r="N3081" s="82" t="s">
        <v>971</v>
      </c>
      <c r="O3081" s="90"/>
      <c r="P3081" s="75"/>
      <c r="Q3081" s="158"/>
      <c r="S3081" s="159"/>
      <c r="T3081" s="159"/>
      <c r="U3081" s="160"/>
      <c r="W3081" s="161"/>
    </row>
    <row r="3082" spans="1:23" s="157" customFormat="1" x14ac:dyDescent="0.5">
      <c r="A3082" s="105">
        <v>82652</v>
      </c>
      <c r="B3082" s="63">
        <v>41845</v>
      </c>
      <c r="C3082" s="60" t="s">
        <v>10</v>
      </c>
      <c r="D3082" s="61">
        <v>19799</v>
      </c>
      <c r="E3082" s="61">
        <v>15171</v>
      </c>
      <c r="F3082" s="61">
        <v>4366</v>
      </c>
      <c r="G3082" s="63">
        <v>41839</v>
      </c>
      <c r="H3082" s="63">
        <v>41838</v>
      </c>
      <c r="I3082" s="60" t="s">
        <v>1113</v>
      </c>
      <c r="J3082" s="62">
        <v>3163.15</v>
      </c>
      <c r="K3082" s="62">
        <v>160.41999999999999</v>
      </c>
      <c r="L3082" s="64">
        <v>3323.57</v>
      </c>
      <c r="M3082" s="82" t="str">
        <f t="shared" si="269"/>
        <v>DS</v>
      </c>
      <c r="N3082" s="82" t="s">
        <v>971</v>
      </c>
      <c r="O3082" s="90"/>
      <c r="P3082" s="75"/>
      <c r="Q3082" s="158"/>
      <c r="S3082" s="159"/>
      <c r="T3082" s="159"/>
      <c r="U3082" s="160"/>
      <c r="W3082" s="161"/>
    </row>
    <row r="3083" spans="1:23" s="157" customFormat="1" hidden="1" x14ac:dyDescent="0.5">
      <c r="A3083" s="105">
        <v>40586</v>
      </c>
      <c r="B3083" s="63"/>
      <c r="C3083" s="60" t="s">
        <v>10</v>
      </c>
      <c r="D3083" s="61">
        <v>19853</v>
      </c>
      <c r="E3083" s="61">
        <v>15185</v>
      </c>
      <c r="F3083" s="61">
        <v>4371</v>
      </c>
      <c r="G3083" s="63">
        <v>41840</v>
      </c>
      <c r="H3083" s="63">
        <v>41837</v>
      </c>
      <c r="I3083" s="60" t="s">
        <v>1110</v>
      </c>
      <c r="J3083" s="62">
        <v>0</v>
      </c>
      <c r="K3083" s="62">
        <v>0</v>
      </c>
      <c r="L3083" s="64">
        <v>0</v>
      </c>
      <c r="M3083" s="82" t="str">
        <f t="shared" si="269"/>
        <v>DI</v>
      </c>
      <c r="N3083" s="82" t="s">
        <v>971</v>
      </c>
      <c r="O3083" s="90"/>
      <c r="P3083" s="75"/>
      <c r="Q3083" s="158"/>
      <c r="S3083" s="159"/>
      <c r="T3083" s="159"/>
      <c r="U3083" s="160"/>
      <c r="W3083" s="161"/>
    </row>
    <row r="3084" spans="1:23" s="157" customFormat="1" hidden="1" x14ac:dyDescent="0.5">
      <c r="A3084" s="105">
        <v>40586</v>
      </c>
      <c r="B3084" s="63"/>
      <c r="C3084" s="60" t="s">
        <v>10</v>
      </c>
      <c r="D3084" s="61">
        <v>20045</v>
      </c>
      <c r="E3084" s="61">
        <v>15186</v>
      </c>
      <c r="F3084" s="61">
        <v>4371</v>
      </c>
      <c r="G3084" s="63">
        <v>41840</v>
      </c>
      <c r="H3084" s="63">
        <v>41840</v>
      </c>
      <c r="I3084" s="60" t="s">
        <v>1110</v>
      </c>
      <c r="J3084" s="62">
        <v>5810</v>
      </c>
      <c r="K3084" s="62">
        <v>813.4</v>
      </c>
      <c r="L3084" s="64">
        <v>6623.4</v>
      </c>
      <c r="M3084" s="82" t="str">
        <f t="shared" si="269"/>
        <v>DI</v>
      </c>
      <c r="N3084" s="82" t="s">
        <v>971</v>
      </c>
      <c r="O3084" s="90"/>
      <c r="P3084" s="75"/>
      <c r="Q3084" s="158"/>
      <c r="S3084" s="159"/>
      <c r="T3084" s="159"/>
      <c r="U3084" s="160"/>
      <c r="W3084" s="161"/>
    </row>
    <row r="3085" spans="1:23" s="157" customFormat="1" hidden="1" x14ac:dyDescent="0.5">
      <c r="A3085" s="105" t="s">
        <v>728</v>
      </c>
      <c r="B3085" s="63"/>
      <c r="C3085" s="60" t="s">
        <v>10</v>
      </c>
      <c r="D3085" s="61">
        <v>19816</v>
      </c>
      <c r="E3085" s="61">
        <v>15177</v>
      </c>
      <c r="F3085" s="61">
        <v>4365</v>
      </c>
      <c r="G3085" s="63">
        <v>41840</v>
      </c>
      <c r="H3085" s="63">
        <v>41839</v>
      </c>
      <c r="I3085" s="60" t="s">
        <v>1123</v>
      </c>
      <c r="J3085" s="62">
        <v>3695</v>
      </c>
      <c r="K3085" s="62">
        <v>0</v>
      </c>
      <c r="L3085" s="64">
        <v>3695</v>
      </c>
      <c r="M3085" s="82" t="str">
        <f t="shared" si="269"/>
        <v>DI</v>
      </c>
      <c r="N3085" s="82" t="s">
        <v>971</v>
      </c>
      <c r="O3085" s="90"/>
      <c r="P3085" s="75"/>
      <c r="Q3085" s="158"/>
      <c r="S3085" s="159"/>
      <c r="T3085" s="159"/>
      <c r="U3085" s="160"/>
      <c r="W3085" s="161"/>
    </row>
    <row r="3086" spans="1:23" s="157" customFormat="1" x14ac:dyDescent="0.5">
      <c r="A3086" s="105">
        <v>123694</v>
      </c>
      <c r="B3086" s="63"/>
      <c r="C3086" s="60" t="s">
        <v>10</v>
      </c>
      <c r="D3086" s="61">
        <v>19836</v>
      </c>
      <c r="E3086" s="61">
        <v>15208</v>
      </c>
      <c r="F3086" s="61">
        <v>4379</v>
      </c>
      <c r="G3086" s="63">
        <v>41841</v>
      </c>
      <c r="H3086" s="63">
        <v>41841</v>
      </c>
      <c r="I3086" s="60" t="s">
        <v>1369</v>
      </c>
      <c r="J3086" s="62">
        <v>1292.5</v>
      </c>
      <c r="K3086" s="62">
        <v>180.95</v>
      </c>
      <c r="L3086" s="64">
        <v>1473.45</v>
      </c>
      <c r="M3086" s="82" t="str">
        <f t="shared" si="269"/>
        <v>DS</v>
      </c>
      <c r="N3086" s="82" t="s">
        <v>971</v>
      </c>
      <c r="O3086" s="90"/>
      <c r="P3086" s="75"/>
      <c r="Q3086" s="158"/>
      <c r="S3086" s="159"/>
      <c r="T3086" s="159"/>
      <c r="U3086" s="160"/>
      <c r="W3086" s="161"/>
    </row>
    <row r="3087" spans="1:23" s="157" customFormat="1" x14ac:dyDescent="0.5">
      <c r="A3087" s="105">
        <v>123695</v>
      </c>
      <c r="B3087" s="63"/>
      <c r="C3087" s="60" t="s">
        <v>10</v>
      </c>
      <c r="D3087" s="61">
        <v>19835</v>
      </c>
      <c r="E3087" s="61">
        <v>15207</v>
      </c>
      <c r="F3087" s="61">
        <v>4378</v>
      </c>
      <c r="G3087" s="63">
        <v>41841</v>
      </c>
      <c r="H3087" s="63">
        <v>41841</v>
      </c>
      <c r="I3087" s="60" t="s">
        <v>1370</v>
      </c>
      <c r="J3087" s="62">
        <v>3448.26</v>
      </c>
      <c r="K3087" s="62">
        <v>482.76</v>
      </c>
      <c r="L3087" s="64">
        <v>3931.02</v>
      </c>
      <c r="M3087" s="82" t="str">
        <f t="shared" si="269"/>
        <v>DS</v>
      </c>
      <c r="N3087" s="82" t="s">
        <v>971</v>
      </c>
      <c r="O3087" s="90"/>
      <c r="P3087" s="75"/>
      <c r="Q3087" s="158"/>
      <c r="S3087" s="159"/>
      <c r="T3087" s="159"/>
      <c r="U3087" s="160"/>
      <c r="W3087" s="161"/>
    </row>
    <row r="3088" spans="1:23" s="157" customFormat="1" hidden="1" x14ac:dyDescent="0.5">
      <c r="A3088" s="105">
        <v>156067</v>
      </c>
      <c r="B3088" s="63"/>
      <c r="C3088" s="60" t="s">
        <v>10</v>
      </c>
      <c r="D3088" s="61">
        <v>19841</v>
      </c>
      <c r="E3088" s="61">
        <v>15204</v>
      </c>
      <c r="F3088" s="61">
        <v>4369</v>
      </c>
      <c r="G3088" s="63">
        <v>41841</v>
      </c>
      <c r="H3088" s="63">
        <v>41841</v>
      </c>
      <c r="I3088" s="60" t="s">
        <v>1156</v>
      </c>
      <c r="J3088" s="62">
        <v>5075.88</v>
      </c>
      <c r="K3088" s="62">
        <v>710.62</v>
      </c>
      <c r="L3088" s="64">
        <v>5786.5</v>
      </c>
      <c r="M3088" s="82" t="str">
        <f t="shared" si="269"/>
        <v>DI</v>
      </c>
      <c r="N3088" s="82" t="s">
        <v>971</v>
      </c>
      <c r="O3088" s="90"/>
      <c r="P3088" s="75"/>
      <c r="Q3088" s="158"/>
      <c r="S3088" s="159"/>
      <c r="T3088" s="159"/>
      <c r="U3088" s="160"/>
      <c r="W3088" s="161"/>
    </row>
    <row r="3089" spans="1:23" s="157" customFormat="1" x14ac:dyDescent="0.5">
      <c r="A3089" s="105">
        <v>16725</v>
      </c>
      <c r="B3089" s="63">
        <v>41859</v>
      </c>
      <c r="C3089" s="60" t="s">
        <v>10</v>
      </c>
      <c r="D3089" s="61">
        <v>19838</v>
      </c>
      <c r="E3089" s="61">
        <v>15203</v>
      </c>
      <c r="F3089" s="61">
        <v>4381</v>
      </c>
      <c r="G3089" s="63">
        <v>41841</v>
      </c>
      <c r="H3089" s="63">
        <v>41841</v>
      </c>
      <c r="I3089" s="60" t="s">
        <v>1112</v>
      </c>
      <c r="J3089" s="62">
        <v>1487.13</v>
      </c>
      <c r="K3089" s="62">
        <v>208.2</v>
      </c>
      <c r="L3089" s="64">
        <v>1695.33</v>
      </c>
      <c r="M3089" s="82" t="str">
        <f t="shared" si="269"/>
        <v>DS</v>
      </c>
      <c r="N3089" s="82" t="s">
        <v>971</v>
      </c>
      <c r="O3089" s="90"/>
      <c r="P3089" s="75"/>
      <c r="Q3089" s="158"/>
      <c r="S3089" s="159"/>
      <c r="T3089" s="159"/>
      <c r="U3089" s="160"/>
      <c r="W3089" s="161"/>
    </row>
    <row r="3090" spans="1:23" s="157" customFormat="1" x14ac:dyDescent="0.5">
      <c r="A3090" s="105">
        <v>485393</v>
      </c>
      <c r="B3090" s="63">
        <v>41852</v>
      </c>
      <c r="C3090" s="60" t="s">
        <v>10</v>
      </c>
      <c r="D3090" s="61">
        <v>19840</v>
      </c>
      <c r="E3090" s="61">
        <v>15206</v>
      </c>
      <c r="F3090" s="61">
        <v>4273</v>
      </c>
      <c r="G3090" s="63">
        <v>41841</v>
      </c>
      <c r="H3090" s="63">
        <v>41841</v>
      </c>
      <c r="I3090" s="60" t="s">
        <v>1114</v>
      </c>
      <c r="J3090" s="62">
        <v>276.83999999999997</v>
      </c>
      <c r="K3090" s="62">
        <v>19.5</v>
      </c>
      <c r="L3090" s="64">
        <v>296.33999999999997</v>
      </c>
      <c r="M3090" s="82" t="str">
        <f t="shared" si="269"/>
        <v>DS</v>
      </c>
      <c r="N3090" s="82" t="s">
        <v>971</v>
      </c>
      <c r="O3090" s="90"/>
      <c r="P3090" s="75"/>
      <c r="Q3090" s="158"/>
      <c r="S3090" s="159"/>
      <c r="T3090" s="159"/>
      <c r="U3090" s="160"/>
      <c r="W3090" s="161"/>
    </row>
    <row r="3091" spans="1:23" s="157" customFormat="1" x14ac:dyDescent="0.5">
      <c r="A3091" s="105">
        <v>524726</v>
      </c>
      <c r="B3091" s="63">
        <v>41845</v>
      </c>
      <c r="C3091" s="60" t="s">
        <v>10</v>
      </c>
      <c r="D3091" s="61">
        <v>19843</v>
      </c>
      <c r="E3091" s="61">
        <v>15202</v>
      </c>
      <c r="F3091" s="61">
        <v>4327</v>
      </c>
      <c r="G3091" s="63">
        <v>41841</v>
      </c>
      <c r="H3091" s="63">
        <v>41841</v>
      </c>
      <c r="I3091" s="60" t="s">
        <v>1073</v>
      </c>
      <c r="J3091" s="62">
        <v>646</v>
      </c>
      <c r="K3091" s="62">
        <v>90.44</v>
      </c>
      <c r="L3091" s="64">
        <v>736.44</v>
      </c>
      <c r="M3091" s="82" t="str">
        <f t="shared" si="269"/>
        <v>DS</v>
      </c>
      <c r="N3091" s="82" t="s">
        <v>971</v>
      </c>
      <c r="O3091" s="90"/>
      <c r="P3091" s="75"/>
      <c r="Q3091" s="158"/>
      <c r="S3091" s="159"/>
      <c r="T3091" s="159"/>
      <c r="U3091" s="160"/>
      <c r="W3091" s="161"/>
    </row>
    <row r="3092" spans="1:23" s="157" customFormat="1" x14ac:dyDescent="0.5">
      <c r="A3092" s="105">
        <v>524728</v>
      </c>
      <c r="B3092" s="63">
        <v>41845</v>
      </c>
      <c r="C3092" s="60" t="s">
        <v>10</v>
      </c>
      <c r="D3092" s="61">
        <v>19842</v>
      </c>
      <c r="E3092" s="61">
        <v>15201</v>
      </c>
      <c r="F3092" s="61">
        <v>4327</v>
      </c>
      <c r="G3092" s="63">
        <v>41841</v>
      </c>
      <c r="H3092" s="63">
        <v>41841</v>
      </c>
      <c r="I3092" s="60" t="s">
        <v>1073</v>
      </c>
      <c r="J3092" s="62">
        <v>428.3</v>
      </c>
      <c r="K3092" s="62">
        <v>59.96</v>
      </c>
      <c r="L3092" s="64">
        <v>488.26</v>
      </c>
      <c r="M3092" s="82" t="str">
        <f t="shared" si="269"/>
        <v>DS</v>
      </c>
      <c r="N3092" s="82" t="s">
        <v>971</v>
      </c>
      <c r="O3092" s="90"/>
      <c r="P3092" s="75"/>
      <c r="Q3092" s="158"/>
      <c r="S3092" s="159"/>
      <c r="T3092" s="159"/>
      <c r="U3092" s="160"/>
      <c r="W3092" s="161"/>
    </row>
    <row r="3093" spans="1:23" s="157" customFormat="1" x14ac:dyDescent="0.5">
      <c r="A3093" s="105">
        <v>81340</v>
      </c>
      <c r="B3093" s="63">
        <v>41845</v>
      </c>
      <c r="C3093" s="60" t="s">
        <v>10</v>
      </c>
      <c r="D3093" s="61">
        <v>19844</v>
      </c>
      <c r="E3093" s="61">
        <v>15199</v>
      </c>
      <c r="F3093" s="61">
        <v>4274</v>
      </c>
      <c r="G3093" s="63">
        <v>41841</v>
      </c>
      <c r="H3093" s="63">
        <v>41841</v>
      </c>
      <c r="I3093" s="60" t="s">
        <v>1116</v>
      </c>
      <c r="J3093" s="62">
        <v>384</v>
      </c>
      <c r="K3093" s="62">
        <v>13.44</v>
      </c>
      <c r="L3093" s="64">
        <v>397.44</v>
      </c>
      <c r="M3093" s="82" t="str">
        <f t="shared" si="269"/>
        <v>DS</v>
      </c>
      <c r="N3093" s="82" t="s">
        <v>971</v>
      </c>
      <c r="O3093" s="90"/>
      <c r="P3093" s="75"/>
      <c r="Q3093" s="158"/>
      <c r="S3093" s="159"/>
      <c r="T3093" s="159"/>
      <c r="U3093" s="160"/>
      <c r="W3093" s="161"/>
    </row>
    <row r="3094" spans="1:23" s="157" customFormat="1" hidden="1" x14ac:dyDescent="0.5">
      <c r="A3094" s="105">
        <v>884850</v>
      </c>
      <c r="B3094" s="63">
        <v>41845</v>
      </c>
      <c r="C3094" s="60" t="s">
        <v>10</v>
      </c>
      <c r="D3094" s="61">
        <v>19933</v>
      </c>
      <c r="E3094" s="61">
        <v>14546</v>
      </c>
      <c r="F3094" s="61">
        <v>4145</v>
      </c>
      <c r="G3094" s="63">
        <v>41841</v>
      </c>
      <c r="H3094" s="63">
        <v>41840</v>
      </c>
      <c r="I3094" s="60" t="s">
        <v>1075</v>
      </c>
      <c r="J3094" s="62">
        <v>81010.539999999994</v>
      </c>
      <c r="K3094" s="62">
        <v>8762.58</v>
      </c>
      <c r="L3094" s="64">
        <v>89773.119999999995</v>
      </c>
      <c r="M3094" s="82" t="str">
        <f t="shared" si="269"/>
        <v>DC</v>
      </c>
      <c r="N3094" s="82" t="s">
        <v>971</v>
      </c>
      <c r="O3094" s="90"/>
      <c r="P3094" s="75"/>
      <c r="Q3094" s="158"/>
      <c r="S3094" s="159"/>
      <c r="T3094" s="159"/>
      <c r="U3094" s="160"/>
      <c r="W3094" s="161"/>
    </row>
    <row r="3095" spans="1:23" s="157" customFormat="1" hidden="1" x14ac:dyDescent="0.5">
      <c r="A3095" s="105">
        <v>884851</v>
      </c>
      <c r="B3095" s="63">
        <v>41845</v>
      </c>
      <c r="C3095" s="60" t="s">
        <v>10</v>
      </c>
      <c r="D3095" s="61">
        <v>19929</v>
      </c>
      <c r="E3095" s="61">
        <v>14556</v>
      </c>
      <c r="F3095" s="61">
        <v>4151</v>
      </c>
      <c r="G3095" s="63">
        <v>41841</v>
      </c>
      <c r="H3095" s="63">
        <v>41840</v>
      </c>
      <c r="I3095" s="60" t="s">
        <v>1075</v>
      </c>
      <c r="J3095" s="62">
        <v>4873.04</v>
      </c>
      <c r="K3095" s="62">
        <v>682.21</v>
      </c>
      <c r="L3095" s="64">
        <v>5555.25</v>
      </c>
      <c r="M3095" s="82" t="str">
        <f t="shared" si="269"/>
        <v>DC</v>
      </c>
      <c r="N3095" s="82" t="s">
        <v>971</v>
      </c>
      <c r="O3095" s="90"/>
      <c r="P3095" s="75"/>
      <c r="Q3095" s="158"/>
      <c r="S3095" s="159"/>
      <c r="T3095" s="159"/>
      <c r="U3095" s="160"/>
      <c r="W3095" s="161"/>
    </row>
    <row r="3096" spans="1:23" s="157" customFormat="1" hidden="1" x14ac:dyDescent="0.5">
      <c r="A3096" s="105">
        <v>884852</v>
      </c>
      <c r="B3096" s="63">
        <v>41845</v>
      </c>
      <c r="C3096" s="60" t="s">
        <v>10</v>
      </c>
      <c r="D3096" s="61">
        <v>19930</v>
      </c>
      <c r="E3096" s="61">
        <v>14558</v>
      </c>
      <c r="F3096" s="61">
        <v>4154</v>
      </c>
      <c r="G3096" s="63">
        <v>41841</v>
      </c>
      <c r="H3096" s="63">
        <v>41840</v>
      </c>
      <c r="I3096" s="60" t="s">
        <v>1075</v>
      </c>
      <c r="J3096" s="62">
        <v>3610.83</v>
      </c>
      <c r="K3096" s="62">
        <v>505.5</v>
      </c>
      <c r="L3096" s="64">
        <v>4116.33</v>
      </c>
      <c r="M3096" s="82" t="str">
        <f t="shared" si="269"/>
        <v>DC</v>
      </c>
      <c r="N3096" s="82" t="s">
        <v>971</v>
      </c>
      <c r="O3096" s="90"/>
      <c r="P3096" s="75"/>
      <c r="Q3096" s="158"/>
      <c r="S3096" s="159"/>
      <c r="T3096" s="159"/>
      <c r="U3096" s="160"/>
      <c r="W3096" s="161"/>
    </row>
    <row r="3097" spans="1:23" s="157" customFormat="1" hidden="1" x14ac:dyDescent="0.5">
      <c r="A3097" s="105">
        <v>884853</v>
      </c>
      <c r="B3097" s="63">
        <v>41845</v>
      </c>
      <c r="C3097" s="60" t="s">
        <v>10</v>
      </c>
      <c r="D3097" s="61">
        <v>19931</v>
      </c>
      <c r="E3097" s="61">
        <v>15374</v>
      </c>
      <c r="F3097" s="61">
        <v>9999</v>
      </c>
      <c r="G3097" s="63">
        <v>41841</v>
      </c>
      <c r="H3097" s="63">
        <v>41840</v>
      </c>
      <c r="I3097" s="60" t="s">
        <v>1075</v>
      </c>
      <c r="J3097" s="62">
        <v>17158.009999999998</v>
      </c>
      <c r="K3097" s="62">
        <v>2402.12</v>
      </c>
      <c r="L3097" s="64">
        <v>19560.13</v>
      </c>
      <c r="M3097" s="82" t="str">
        <f t="shared" si="269"/>
        <v>DC</v>
      </c>
      <c r="N3097" s="82" t="s">
        <v>971</v>
      </c>
      <c r="O3097" s="90"/>
      <c r="P3097" s="75"/>
      <c r="Q3097" s="158"/>
      <c r="S3097" s="159"/>
      <c r="T3097" s="159"/>
      <c r="U3097" s="160"/>
      <c r="W3097" s="161"/>
    </row>
    <row r="3098" spans="1:23" s="157" customFormat="1" hidden="1" x14ac:dyDescent="0.5">
      <c r="A3098" s="105">
        <v>884854</v>
      </c>
      <c r="B3098" s="63">
        <v>41845</v>
      </c>
      <c r="C3098" s="60" t="s">
        <v>10</v>
      </c>
      <c r="D3098" s="61">
        <v>19932</v>
      </c>
      <c r="E3098" s="61">
        <v>15155</v>
      </c>
      <c r="F3098" s="61">
        <v>4360</v>
      </c>
      <c r="G3098" s="63">
        <v>41841</v>
      </c>
      <c r="H3098" s="63">
        <v>41840</v>
      </c>
      <c r="I3098" s="60" t="s">
        <v>1075</v>
      </c>
      <c r="J3098" s="62">
        <v>90405.21</v>
      </c>
      <c r="K3098" s="62">
        <v>9977.11</v>
      </c>
      <c r="L3098" s="64">
        <v>100382.32</v>
      </c>
      <c r="M3098" s="82" t="str">
        <f t="shared" si="269"/>
        <v>DC</v>
      </c>
      <c r="N3098" s="82" t="s">
        <v>971</v>
      </c>
      <c r="O3098" s="90"/>
      <c r="P3098" s="75"/>
      <c r="Q3098" s="158"/>
      <c r="S3098" s="159"/>
      <c r="T3098" s="159"/>
      <c r="U3098" s="160"/>
      <c r="W3098" s="161"/>
    </row>
    <row r="3099" spans="1:23" s="157" customFormat="1" hidden="1" x14ac:dyDescent="0.5">
      <c r="A3099" s="105">
        <v>884855</v>
      </c>
      <c r="B3099" s="63">
        <v>41845</v>
      </c>
      <c r="C3099" s="60" t="s">
        <v>10</v>
      </c>
      <c r="D3099" s="61">
        <v>19928</v>
      </c>
      <c r="E3099" s="61">
        <v>15156</v>
      </c>
      <c r="F3099" s="61">
        <v>4361</v>
      </c>
      <c r="G3099" s="63">
        <v>41841</v>
      </c>
      <c r="H3099" s="63">
        <v>41840</v>
      </c>
      <c r="I3099" s="60" t="s">
        <v>1075</v>
      </c>
      <c r="J3099" s="62">
        <v>7437.52</v>
      </c>
      <c r="K3099" s="62">
        <v>1041.24</v>
      </c>
      <c r="L3099" s="64">
        <v>8478.76</v>
      </c>
      <c r="M3099" s="82" t="str">
        <f t="shared" si="269"/>
        <v>DC</v>
      </c>
      <c r="N3099" s="82" t="s">
        <v>971</v>
      </c>
      <c r="O3099" s="90"/>
      <c r="P3099" s="75"/>
      <c r="Q3099" s="158"/>
      <c r="S3099" s="159"/>
      <c r="T3099" s="159"/>
      <c r="U3099" s="160"/>
      <c r="W3099" s="161"/>
    </row>
    <row r="3100" spans="1:23" s="157" customFormat="1" hidden="1" x14ac:dyDescent="0.5">
      <c r="A3100" s="105">
        <v>884856</v>
      </c>
      <c r="B3100" s="63">
        <v>41845</v>
      </c>
      <c r="C3100" s="60" t="s">
        <v>10</v>
      </c>
      <c r="D3100" s="61">
        <v>19934</v>
      </c>
      <c r="E3100" s="61">
        <v>15375</v>
      </c>
      <c r="F3100" s="61">
        <v>4142</v>
      </c>
      <c r="G3100" s="63">
        <v>41841</v>
      </c>
      <c r="H3100" s="63">
        <v>41840</v>
      </c>
      <c r="I3100" s="60" t="s">
        <v>1075</v>
      </c>
      <c r="J3100" s="62">
        <v>444.43</v>
      </c>
      <c r="K3100" s="62">
        <v>62.23</v>
      </c>
      <c r="L3100" s="64">
        <v>506.66</v>
      </c>
      <c r="M3100" s="82" t="str">
        <f t="shared" si="269"/>
        <v>DC</v>
      </c>
      <c r="N3100" s="82" t="s">
        <v>971</v>
      </c>
      <c r="O3100" s="90"/>
      <c r="P3100" s="75"/>
      <c r="Q3100" s="158"/>
      <c r="S3100" s="159"/>
      <c r="T3100" s="159"/>
      <c r="U3100" s="160"/>
      <c r="W3100" s="161"/>
    </row>
    <row r="3101" spans="1:23" s="157" customFormat="1" hidden="1" x14ac:dyDescent="0.5">
      <c r="A3101" s="105">
        <v>884857</v>
      </c>
      <c r="B3101" s="63">
        <v>41845</v>
      </c>
      <c r="C3101" s="60" t="s">
        <v>10</v>
      </c>
      <c r="D3101" s="61">
        <v>19935</v>
      </c>
      <c r="E3101" s="61">
        <v>15376</v>
      </c>
      <c r="F3101" s="61">
        <v>4145</v>
      </c>
      <c r="G3101" s="63">
        <v>41841</v>
      </c>
      <c r="H3101" s="63">
        <v>41840</v>
      </c>
      <c r="I3101" s="60" t="s">
        <v>1075</v>
      </c>
      <c r="J3101" s="62">
        <v>13816.98</v>
      </c>
      <c r="K3101" s="62">
        <v>1903.87</v>
      </c>
      <c r="L3101" s="64">
        <v>15720.85</v>
      </c>
      <c r="M3101" s="82" t="str">
        <f t="shared" si="269"/>
        <v>DC</v>
      </c>
      <c r="N3101" s="82" t="s">
        <v>971</v>
      </c>
      <c r="O3101" s="90"/>
      <c r="P3101" s="75"/>
      <c r="Q3101" s="158"/>
      <c r="S3101" s="159"/>
      <c r="T3101" s="159"/>
      <c r="U3101" s="160"/>
      <c r="W3101" s="161"/>
    </row>
    <row r="3102" spans="1:23" s="157" customFormat="1" hidden="1" x14ac:dyDescent="0.5">
      <c r="A3102" s="105">
        <v>884858</v>
      </c>
      <c r="B3102" s="63">
        <v>41845</v>
      </c>
      <c r="C3102" s="60" t="s">
        <v>10</v>
      </c>
      <c r="D3102" s="61">
        <v>19936</v>
      </c>
      <c r="E3102" s="61">
        <v>15377</v>
      </c>
      <c r="F3102" s="61">
        <v>4151</v>
      </c>
      <c r="G3102" s="63">
        <v>41841</v>
      </c>
      <c r="H3102" s="63">
        <v>41840</v>
      </c>
      <c r="I3102" s="60" t="s">
        <v>1075</v>
      </c>
      <c r="J3102" s="62">
        <v>41985</v>
      </c>
      <c r="K3102" s="62">
        <v>5877.9</v>
      </c>
      <c r="L3102" s="64">
        <v>47862.9</v>
      </c>
      <c r="M3102" s="82" t="str">
        <f t="shared" si="269"/>
        <v>DC</v>
      </c>
      <c r="N3102" s="82" t="s">
        <v>971</v>
      </c>
      <c r="O3102" s="90"/>
      <c r="P3102" s="75"/>
      <c r="Q3102" s="158"/>
      <c r="S3102" s="159"/>
      <c r="T3102" s="159"/>
      <c r="U3102" s="160"/>
      <c r="W3102" s="161"/>
    </row>
    <row r="3103" spans="1:23" s="157" customFormat="1" hidden="1" x14ac:dyDescent="0.5">
      <c r="A3103" s="105">
        <v>884859</v>
      </c>
      <c r="B3103" s="63">
        <v>41845</v>
      </c>
      <c r="C3103" s="60" t="s">
        <v>10</v>
      </c>
      <c r="D3103" s="61">
        <v>19937</v>
      </c>
      <c r="E3103" s="61">
        <v>15378</v>
      </c>
      <c r="F3103" s="61">
        <v>4357</v>
      </c>
      <c r="G3103" s="63">
        <v>41841</v>
      </c>
      <c r="H3103" s="63">
        <v>41840</v>
      </c>
      <c r="I3103" s="60" t="s">
        <v>1075</v>
      </c>
      <c r="J3103" s="62">
        <v>15722.7</v>
      </c>
      <c r="K3103" s="62">
        <v>2201.1799999999998</v>
      </c>
      <c r="L3103" s="64">
        <v>17923.88</v>
      </c>
      <c r="M3103" s="82" t="str">
        <f t="shared" si="269"/>
        <v>DC</v>
      </c>
      <c r="N3103" s="82" t="s">
        <v>971</v>
      </c>
      <c r="O3103" s="90"/>
      <c r="P3103" s="75"/>
      <c r="Q3103" s="158"/>
      <c r="S3103" s="159"/>
      <c r="T3103" s="159"/>
      <c r="U3103" s="160"/>
      <c r="W3103" s="161"/>
    </row>
    <row r="3104" spans="1:23" s="157" customFormat="1" hidden="1" x14ac:dyDescent="0.5">
      <c r="A3104" s="105">
        <v>884860</v>
      </c>
      <c r="B3104" s="63">
        <v>41845</v>
      </c>
      <c r="C3104" s="60" t="s">
        <v>10</v>
      </c>
      <c r="D3104" s="61">
        <v>19938</v>
      </c>
      <c r="E3104" s="61">
        <v>15146</v>
      </c>
      <c r="F3104" s="61">
        <v>4358</v>
      </c>
      <c r="G3104" s="63">
        <v>41841</v>
      </c>
      <c r="H3104" s="63">
        <v>41840</v>
      </c>
      <c r="I3104" s="60" t="s">
        <v>1075</v>
      </c>
      <c r="J3104" s="62">
        <v>3163.24</v>
      </c>
      <c r="K3104" s="62">
        <v>0</v>
      </c>
      <c r="L3104" s="64">
        <v>3163.24</v>
      </c>
      <c r="M3104" s="82" t="str">
        <f t="shared" si="269"/>
        <v>DC</v>
      </c>
      <c r="N3104" s="82" t="s">
        <v>971</v>
      </c>
      <c r="O3104" s="90"/>
      <c r="P3104" s="75"/>
      <c r="Q3104" s="158"/>
      <c r="S3104" s="159"/>
      <c r="T3104" s="159"/>
      <c r="U3104" s="160"/>
      <c r="W3104" s="161"/>
    </row>
    <row r="3105" spans="1:29" s="157" customFormat="1" hidden="1" x14ac:dyDescent="0.5">
      <c r="A3105" s="105">
        <v>884861</v>
      </c>
      <c r="B3105" s="63">
        <v>41845</v>
      </c>
      <c r="C3105" s="60" t="s">
        <v>10</v>
      </c>
      <c r="D3105" s="61">
        <v>19939</v>
      </c>
      <c r="E3105" s="61">
        <v>15147</v>
      </c>
      <c r="F3105" s="61">
        <v>4359</v>
      </c>
      <c r="G3105" s="63">
        <v>41841</v>
      </c>
      <c r="H3105" s="63">
        <v>41840</v>
      </c>
      <c r="I3105" s="60" t="s">
        <v>1075</v>
      </c>
      <c r="J3105" s="62">
        <v>15586.47</v>
      </c>
      <c r="K3105" s="62">
        <v>1845.03</v>
      </c>
      <c r="L3105" s="64">
        <v>17431.5</v>
      </c>
      <c r="M3105" s="82" t="str">
        <f t="shared" si="269"/>
        <v>DC</v>
      </c>
      <c r="N3105" s="82" t="s">
        <v>971</v>
      </c>
      <c r="O3105" s="90"/>
      <c r="P3105" s="75"/>
      <c r="Q3105" s="158"/>
      <c r="S3105" s="159"/>
      <c r="T3105" s="159"/>
      <c r="U3105" s="160"/>
      <c r="W3105" s="161"/>
    </row>
    <row r="3106" spans="1:29" s="157" customFormat="1" hidden="1" x14ac:dyDescent="0.5">
      <c r="A3106" s="105">
        <v>884862</v>
      </c>
      <c r="B3106" s="63">
        <v>41845</v>
      </c>
      <c r="C3106" s="60" t="s">
        <v>10</v>
      </c>
      <c r="D3106" s="61">
        <v>19940</v>
      </c>
      <c r="E3106" s="61">
        <v>15379</v>
      </c>
      <c r="F3106" s="61">
        <v>4358</v>
      </c>
      <c r="G3106" s="63">
        <v>41841</v>
      </c>
      <c r="H3106" s="63">
        <v>41840</v>
      </c>
      <c r="I3106" s="60" t="s">
        <v>1075</v>
      </c>
      <c r="J3106" s="62">
        <v>5291.95</v>
      </c>
      <c r="K3106" s="62">
        <v>0</v>
      </c>
      <c r="L3106" s="64">
        <v>5291.95</v>
      </c>
      <c r="M3106" s="82" t="str">
        <f t="shared" si="269"/>
        <v>DC</v>
      </c>
      <c r="N3106" s="82" t="s">
        <v>971</v>
      </c>
      <c r="O3106" s="90"/>
      <c r="P3106" s="75"/>
      <c r="Q3106" s="158"/>
      <c r="S3106" s="159"/>
      <c r="T3106" s="159"/>
      <c r="U3106" s="160"/>
      <c r="W3106" s="161"/>
    </row>
    <row r="3107" spans="1:29" s="157" customFormat="1" hidden="1" x14ac:dyDescent="0.5">
      <c r="A3107" s="105">
        <v>884862</v>
      </c>
      <c r="B3107" s="63"/>
      <c r="C3107" s="60" t="s">
        <v>15</v>
      </c>
      <c r="D3107" s="61">
        <v>19968</v>
      </c>
      <c r="E3107" s="61">
        <v>15412</v>
      </c>
      <c r="F3107" s="61">
        <v>4358</v>
      </c>
      <c r="G3107" s="63">
        <v>41841</v>
      </c>
      <c r="H3107" s="63">
        <v>41840</v>
      </c>
      <c r="I3107" s="60" t="s">
        <v>1075</v>
      </c>
      <c r="J3107" s="62">
        <v>-95.52</v>
      </c>
      <c r="K3107" s="62">
        <v>0</v>
      </c>
      <c r="L3107" s="64">
        <v>-95.52</v>
      </c>
      <c r="M3107" s="82" t="str">
        <f t="shared" si="269"/>
        <v>DC</v>
      </c>
      <c r="N3107" s="82"/>
      <c r="O3107" s="90"/>
      <c r="P3107" s="159"/>
      <c r="Q3107" s="158"/>
      <c r="S3107" s="159"/>
      <c r="T3107" s="159"/>
      <c r="U3107" s="160"/>
      <c r="W3107" s="161"/>
    </row>
    <row r="3108" spans="1:29" s="157" customFormat="1" hidden="1" x14ac:dyDescent="0.5">
      <c r="A3108" s="105">
        <v>884863</v>
      </c>
      <c r="B3108" s="63">
        <v>41845</v>
      </c>
      <c r="C3108" s="60" t="s">
        <v>10</v>
      </c>
      <c r="D3108" s="61">
        <v>19941</v>
      </c>
      <c r="E3108" s="61">
        <v>15380</v>
      </c>
      <c r="F3108" s="61">
        <v>826</v>
      </c>
      <c r="G3108" s="63">
        <v>41841</v>
      </c>
      <c r="H3108" s="63">
        <v>41840</v>
      </c>
      <c r="I3108" s="60" t="s">
        <v>1075</v>
      </c>
      <c r="J3108" s="62">
        <v>2821.65</v>
      </c>
      <c r="K3108" s="62">
        <v>284.06</v>
      </c>
      <c r="L3108" s="64">
        <v>3105.71</v>
      </c>
      <c r="M3108" s="82" t="str">
        <f t="shared" si="269"/>
        <v>DC</v>
      </c>
      <c r="N3108" s="82" t="s">
        <v>971</v>
      </c>
      <c r="O3108" s="90"/>
      <c r="P3108" s="75"/>
      <c r="Q3108" s="158"/>
      <c r="S3108" s="159"/>
      <c r="T3108" s="159"/>
      <c r="U3108" s="160"/>
      <c r="W3108" s="161"/>
    </row>
    <row r="3109" spans="1:29" s="157" customFormat="1" hidden="1" x14ac:dyDescent="0.5">
      <c r="A3109" s="105">
        <v>884864</v>
      </c>
      <c r="B3109" s="63">
        <v>41845</v>
      </c>
      <c r="C3109" s="60" t="s">
        <v>10</v>
      </c>
      <c r="D3109" s="61">
        <v>19942</v>
      </c>
      <c r="E3109" s="61">
        <v>15381</v>
      </c>
      <c r="F3109" s="61">
        <v>4145</v>
      </c>
      <c r="G3109" s="63">
        <v>41841</v>
      </c>
      <c r="H3109" s="63">
        <v>41840</v>
      </c>
      <c r="I3109" s="60" t="s">
        <v>1075</v>
      </c>
      <c r="J3109" s="62">
        <v>1556.4</v>
      </c>
      <c r="K3109" s="62">
        <v>16.940000000000001</v>
      </c>
      <c r="L3109" s="64">
        <v>1573.34</v>
      </c>
      <c r="M3109" s="82" t="str">
        <f t="shared" si="269"/>
        <v>DC</v>
      </c>
      <c r="N3109" s="82" t="s">
        <v>971</v>
      </c>
      <c r="O3109" s="90"/>
      <c r="P3109" s="75"/>
      <c r="Q3109" s="158"/>
      <c r="S3109" s="159"/>
      <c r="T3109" s="159"/>
      <c r="U3109" s="160"/>
      <c r="W3109" s="161"/>
    </row>
    <row r="3110" spans="1:29" s="157" customFormat="1" hidden="1" x14ac:dyDescent="0.5">
      <c r="A3110" s="105">
        <v>884865</v>
      </c>
      <c r="B3110" s="63">
        <v>41845</v>
      </c>
      <c r="C3110" s="60" t="s">
        <v>10</v>
      </c>
      <c r="D3110" s="61">
        <v>19943</v>
      </c>
      <c r="E3110" s="61">
        <v>15382</v>
      </c>
      <c r="F3110" s="61">
        <v>2714</v>
      </c>
      <c r="G3110" s="63">
        <v>41841</v>
      </c>
      <c r="H3110" s="63">
        <v>41840</v>
      </c>
      <c r="I3110" s="60" t="s">
        <v>1075</v>
      </c>
      <c r="J3110" s="62">
        <v>78.72</v>
      </c>
      <c r="K3110" s="62">
        <v>11.02</v>
      </c>
      <c r="L3110" s="64">
        <v>89.74</v>
      </c>
      <c r="M3110" s="82" t="str">
        <f t="shared" si="269"/>
        <v>DC</v>
      </c>
      <c r="N3110" s="82" t="s">
        <v>971</v>
      </c>
      <c r="O3110" s="90"/>
      <c r="P3110" s="75"/>
      <c r="Q3110" s="158"/>
      <c r="S3110" s="159"/>
      <c r="T3110" s="159"/>
      <c r="U3110" s="160"/>
      <c r="W3110" s="161"/>
    </row>
    <row r="3111" spans="1:29" s="157" customFormat="1" hidden="1" x14ac:dyDescent="0.5">
      <c r="A3111" s="105">
        <v>884866</v>
      </c>
      <c r="B3111" s="63">
        <v>41845</v>
      </c>
      <c r="C3111" s="60" t="s">
        <v>10</v>
      </c>
      <c r="D3111" s="61">
        <v>19944</v>
      </c>
      <c r="E3111" s="61">
        <v>15383</v>
      </c>
      <c r="F3111" s="61">
        <v>2713</v>
      </c>
      <c r="G3111" s="63">
        <v>41841</v>
      </c>
      <c r="H3111" s="63">
        <v>41840</v>
      </c>
      <c r="I3111" s="60" t="s">
        <v>1075</v>
      </c>
      <c r="J3111" s="62">
        <v>3008</v>
      </c>
      <c r="K3111" s="62">
        <v>421.12</v>
      </c>
      <c r="L3111" s="64">
        <v>3429.12</v>
      </c>
      <c r="M3111" s="82" t="str">
        <f t="shared" si="269"/>
        <v>DC</v>
      </c>
      <c r="N3111" s="82" t="s">
        <v>971</v>
      </c>
      <c r="O3111" s="90"/>
      <c r="P3111" s="75"/>
      <c r="Q3111" s="158"/>
      <c r="S3111" s="159"/>
      <c r="T3111" s="159"/>
      <c r="U3111" s="160"/>
      <c r="W3111" s="161"/>
    </row>
    <row r="3112" spans="1:29" s="157" customFormat="1" hidden="1" x14ac:dyDescent="0.5">
      <c r="A3112" s="105" t="s">
        <v>755</v>
      </c>
      <c r="B3112" s="63"/>
      <c r="C3112" s="60" t="s">
        <v>10</v>
      </c>
      <c r="D3112" s="61">
        <v>19837</v>
      </c>
      <c r="E3112" s="61">
        <v>15200</v>
      </c>
      <c r="F3112" s="61">
        <v>4382</v>
      </c>
      <c r="G3112" s="63">
        <v>41841</v>
      </c>
      <c r="H3112" s="63">
        <v>41841</v>
      </c>
      <c r="I3112" s="60" t="s">
        <v>1121</v>
      </c>
      <c r="J3112" s="62">
        <v>1988.9</v>
      </c>
      <c r="K3112" s="62">
        <v>0</v>
      </c>
      <c r="L3112" s="64">
        <v>1988.9</v>
      </c>
      <c r="M3112" s="82" t="str">
        <f t="shared" si="269"/>
        <v>DI</v>
      </c>
      <c r="N3112" s="82" t="s">
        <v>971</v>
      </c>
      <c r="O3112" s="90"/>
      <c r="P3112" s="75"/>
      <c r="Q3112" s="158"/>
      <c r="S3112" s="159"/>
      <c r="T3112" s="159"/>
      <c r="U3112" s="160"/>
      <c r="W3112" s="161"/>
    </row>
    <row r="3113" spans="1:29" s="157" customFormat="1" hidden="1" x14ac:dyDescent="0.5">
      <c r="A3113" s="105" t="s">
        <v>758</v>
      </c>
      <c r="B3113" s="63"/>
      <c r="C3113" s="60" t="s">
        <v>10</v>
      </c>
      <c r="D3113" s="61">
        <v>19839</v>
      </c>
      <c r="E3113" s="61">
        <v>15205</v>
      </c>
      <c r="F3113" s="61">
        <v>4375</v>
      </c>
      <c r="G3113" s="63">
        <v>41841</v>
      </c>
      <c r="H3113" s="63">
        <v>41841</v>
      </c>
      <c r="I3113" s="60" t="s">
        <v>1367</v>
      </c>
      <c r="J3113" s="62">
        <v>1482</v>
      </c>
      <c r="K3113" s="62">
        <v>0</v>
      </c>
      <c r="L3113" s="64">
        <v>1482</v>
      </c>
      <c r="M3113" s="82" t="str">
        <f t="shared" si="269"/>
        <v>DI</v>
      </c>
      <c r="N3113" s="82" t="s">
        <v>971</v>
      </c>
      <c r="O3113" s="90"/>
      <c r="P3113" s="75"/>
      <c r="Q3113" s="158"/>
      <c r="S3113" s="159"/>
      <c r="T3113" s="159"/>
      <c r="U3113" s="160"/>
      <c r="W3113" s="161"/>
      <c r="X3113" s="81"/>
      <c r="Y3113" s="81"/>
      <c r="Z3113" s="81"/>
      <c r="AA3113" s="81"/>
      <c r="AB3113" s="81"/>
      <c r="AC3113" s="81"/>
    </row>
    <row r="3114" spans="1:29" s="157" customFormat="1" x14ac:dyDescent="0.5">
      <c r="A3114" s="105">
        <v>16725</v>
      </c>
      <c r="B3114" s="63"/>
      <c r="C3114" s="60" t="s">
        <v>15</v>
      </c>
      <c r="D3114" s="61">
        <v>21544</v>
      </c>
      <c r="E3114" s="61">
        <v>16010</v>
      </c>
      <c r="F3114" s="61">
        <v>789163</v>
      </c>
      <c r="G3114" s="63">
        <v>41841</v>
      </c>
      <c r="H3114" s="63">
        <v>41841</v>
      </c>
      <c r="I3114" s="60" t="s">
        <v>1112</v>
      </c>
      <c r="J3114" s="62">
        <v>-307.24</v>
      </c>
      <c r="K3114" s="62">
        <v>-43.01</v>
      </c>
      <c r="L3114" s="64">
        <v>-350.25</v>
      </c>
      <c r="M3114" s="82" t="str">
        <f t="shared" si="269"/>
        <v>DS</v>
      </c>
      <c r="N3114" s="82"/>
      <c r="O3114" s="90"/>
      <c r="P3114" s="75"/>
      <c r="Q3114" s="76"/>
      <c r="R3114" s="92"/>
      <c r="S3114" s="93"/>
      <c r="T3114" s="79"/>
      <c r="U3114" s="80"/>
      <c r="V3114" s="81"/>
      <c r="W3114" s="95"/>
      <c r="X3114" s="81"/>
      <c r="Y3114" s="81"/>
      <c r="Z3114" s="81"/>
      <c r="AA3114" s="81"/>
      <c r="AB3114" s="81"/>
      <c r="AC3114" s="81"/>
    </row>
    <row r="3115" spans="1:29" s="157" customFormat="1" x14ac:dyDescent="0.5">
      <c r="A3115" s="105">
        <v>16725</v>
      </c>
      <c r="B3115" s="63"/>
      <c r="C3115" s="60" t="s">
        <v>15</v>
      </c>
      <c r="D3115" s="61">
        <v>21545</v>
      </c>
      <c r="E3115" s="61">
        <v>16011</v>
      </c>
      <c r="F3115" s="61">
        <v>789164</v>
      </c>
      <c r="G3115" s="63">
        <v>41841</v>
      </c>
      <c r="H3115" s="63">
        <v>41841</v>
      </c>
      <c r="I3115" s="60" t="s">
        <v>1112</v>
      </c>
      <c r="J3115" s="62">
        <v>-6.25</v>
      </c>
      <c r="K3115" s="62">
        <v>-0.88</v>
      </c>
      <c r="L3115" s="64">
        <v>-7.13</v>
      </c>
      <c r="M3115" s="82" t="str">
        <f t="shared" si="269"/>
        <v>DS</v>
      </c>
      <c r="N3115" s="82"/>
      <c r="O3115" s="90"/>
      <c r="P3115" s="75"/>
      <c r="Q3115" s="76"/>
      <c r="R3115" s="92"/>
      <c r="S3115" s="93"/>
      <c r="T3115" s="79"/>
      <c r="U3115" s="80"/>
      <c r="V3115" s="81"/>
      <c r="W3115" s="95"/>
      <c r="X3115" s="81"/>
      <c r="Y3115" s="81"/>
      <c r="Z3115" s="81"/>
      <c r="AA3115" s="81"/>
      <c r="AB3115" s="81"/>
      <c r="AC3115" s="81"/>
    </row>
    <row r="3116" spans="1:29" s="157" customFormat="1" x14ac:dyDescent="0.5">
      <c r="A3116" s="105">
        <v>16725</v>
      </c>
      <c r="B3116" s="63"/>
      <c r="C3116" s="60" t="s">
        <v>15</v>
      </c>
      <c r="D3116" s="61">
        <v>21547</v>
      </c>
      <c r="E3116" s="61">
        <v>16012</v>
      </c>
      <c r="F3116" s="61">
        <v>789164</v>
      </c>
      <c r="G3116" s="63">
        <v>41841</v>
      </c>
      <c r="H3116" s="63">
        <v>41841</v>
      </c>
      <c r="I3116" s="60" t="s">
        <v>1112</v>
      </c>
      <c r="J3116" s="62">
        <v>-419.19</v>
      </c>
      <c r="K3116" s="62">
        <v>-58.69</v>
      </c>
      <c r="L3116" s="64">
        <v>-477.88</v>
      </c>
      <c r="M3116" s="82" t="str">
        <f t="shared" si="269"/>
        <v>DS</v>
      </c>
      <c r="N3116" s="82"/>
      <c r="O3116" s="90"/>
      <c r="P3116" s="75"/>
      <c r="Q3116" s="76"/>
      <c r="R3116" s="92"/>
      <c r="S3116" s="93"/>
      <c r="T3116" s="79"/>
      <c r="U3116" s="80"/>
      <c r="V3116" s="81"/>
      <c r="W3116" s="81"/>
    </row>
    <row r="3117" spans="1:29" s="157" customFormat="1" x14ac:dyDescent="0.5">
      <c r="A3117" s="105">
        <v>1964338</v>
      </c>
      <c r="B3117" s="63">
        <v>41845</v>
      </c>
      <c r="C3117" s="60" t="s">
        <v>10</v>
      </c>
      <c r="D3117" s="61">
        <v>19866</v>
      </c>
      <c r="E3117" s="61">
        <v>15217</v>
      </c>
      <c r="F3117" s="61">
        <v>4370</v>
      </c>
      <c r="G3117" s="63">
        <v>41842</v>
      </c>
      <c r="H3117" s="63">
        <v>41841</v>
      </c>
      <c r="I3117" s="60" t="s">
        <v>1107</v>
      </c>
      <c r="J3117" s="62">
        <v>1263.75</v>
      </c>
      <c r="K3117" s="62">
        <v>176.93</v>
      </c>
      <c r="L3117" s="64">
        <v>1440.68</v>
      </c>
      <c r="M3117" s="82" t="str">
        <f t="shared" si="269"/>
        <v>DS</v>
      </c>
      <c r="N3117" s="82" t="s">
        <v>971</v>
      </c>
      <c r="O3117" s="90"/>
      <c r="P3117" s="75"/>
      <c r="Q3117" s="158"/>
      <c r="S3117" s="159"/>
      <c r="T3117" s="159"/>
      <c r="U3117" s="160"/>
      <c r="W3117" s="161"/>
    </row>
    <row r="3118" spans="1:29" s="157" customFormat="1" x14ac:dyDescent="0.5">
      <c r="A3118" s="105">
        <v>1964339</v>
      </c>
      <c r="B3118" s="63">
        <v>41845</v>
      </c>
      <c r="C3118" s="60" t="s">
        <v>10</v>
      </c>
      <c r="D3118" s="61">
        <v>19870</v>
      </c>
      <c r="E3118" s="61">
        <v>15213</v>
      </c>
      <c r="F3118" s="61">
        <v>4370</v>
      </c>
      <c r="G3118" s="63">
        <v>41842</v>
      </c>
      <c r="H3118" s="63">
        <v>41841</v>
      </c>
      <c r="I3118" s="60" t="s">
        <v>1107</v>
      </c>
      <c r="J3118" s="62">
        <v>2075</v>
      </c>
      <c r="K3118" s="62">
        <v>290.5</v>
      </c>
      <c r="L3118" s="64">
        <v>2365.5</v>
      </c>
      <c r="M3118" s="82" t="str">
        <f t="shared" si="269"/>
        <v>DS</v>
      </c>
      <c r="N3118" s="82" t="s">
        <v>971</v>
      </c>
      <c r="O3118" s="90"/>
      <c r="P3118" s="75"/>
      <c r="Q3118" s="158"/>
      <c r="S3118" s="159"/>
      <c r="T3118" s="159"/>
      <c r="U3118" s="160"/>
      <c r="W3118" s="161"/>
    </row>
    <row r="3119" spans="1:29" s="157" customFormat="1" x14ac:dyDescent="0.5">
      <c r="A3119" s="105">
        <v>1964391</v>
      </c>
      <c r="B3119" s="63">
        <v>41845</v>
      </c>
      <c r="C3119" s="60" t="s">
        <v>10</v>
      </c>
      <c r="D3119" s="61">
        <v>19867</v>
      </c>
      <c r="E3119" s="61">
        <v>15216</v>
      </c>
      <c r="F3119" s="61">
        <v>4370</v>
      </c>
      <c r="G3119" s="63">
        <v>41842</v>
      </c>
      <c r="H3119" s="63">
        <v>41841</v>
      </c>
      <c r="I3119" s="60" t="s">
        <v>1107</v>
      </c>
      <c r="J3119" s="62">
        <v>1851.95</v>
      </c>
      <c r="K3119" s="62">
        <v>259.27</v>
      </c>
      <c r="L3119" s="64">
        <v>2111.2199999999998</v>
      </c>
      <c r="M3119" s="82" t="str">
        <f t="shared" si="269"/>
        <v>DS</v>
      </c>
      <c r="N3119" s="82" t="s">
        <v>971</v>
      </c>
      <c r="O3119" s="90"/>
      <c r="P3119" s="75"/>
      <c r="Q3119" s="158"/>
      <c r="S3119" s="159"/>
      <c r="T3119" s="159"/>
      <c r="U3119" s="160"/>
      <c r="W3119" s="161"/>
    </row>
    <row r="3120" spans="1:29" s="157" customFormat="1" x14ac:dyDescent="0.5">
      <c r="A3120" s="105">
        <v>1964406</v>
      </c>
      <c r="B3120" s="63">
        <v>41845</v>
      </c>
      <c r="C3120" s="60" t="s">
        <v>10</v>
      </c>
      <c r="D3120" s="61">
        <v>19868</v>
      </c>
      <c r="E3120" s="61">
        <v>15215</v>
      </c>
      <c r="F3120" s="61">
        <v>4370</v>
      </c>
      <c r="G3120" s="63">
        <v>41842</v>
      </c>
      <c r="H3120" s="63">
        <v>41841</v>
      </c>
      <c r="I3120" s="60" t="s">
        <v>1107</v>
      </c>
      <c r="J3120" s="62">
        <v>3208.7</v>
      </c>
      <c r="K3120" s="62">
        <v>449.23</v>
      </c>
      <c r="L3120" s="64">
        <v>3657.93</v>
      </c>
      <c r="M3120" s="82" t="str">
        <f t="shared" si="269"/>
        <v>DS</v>
      </c>
      <c r="N3120" s="82" t="s">
        <v>971</v>
      </c>
      <c r="O3120" s="90"/>
      <c r="P3120" s="75"/>
      <c r="Q3120" s="158"/>
      <c r="S3120" s="159"/>
      <c r="T3120" s="159"/>
      <c r="U3120" s="160"/>
      <c r="W3120" s="161"/>
    </row>
    <row r="3121" spans="1:23" s="157" customFormat="1" x14ac:dyDescent="0.5">
      <c r="A3121" s="105">
        <v>1964466</v>
      </c>
      <c r="B3121" s="63">
        <v>41845</v>
      </c>
      <c r="C3121" s="60" t="s">
        <v>10</v>
      </c>
      <c r="D3121" s="61">
        <v>19869</v>
      </c>
      <c r="E3121" s="61">
        <v>15214</v>
      </c>
      <c r="F3121" s="61">
        <v>4370</v>
      </c>
      <c r="G3121" s="63">
        <v>41842</v>
      </c>
      <c r="H3121" s="63">
        <v>41841</v>
      </c>
      <c r="I3121" s="60" t="s">
        <v>1107</v>
      </c>
      <c r="J3121" s="62">
        <v>139.5</v>
      </c>
      <c r="K3121" s="62">
        <v>19.53</v>
      </c>
      <c r="L3121" s="64">
        <v>159.03</v>
      </c>
      <c r="M3121" s="82" t="str">
        <f t="shared" si="269"/>
        <v>DS</v>
      </c>
      <c r="N3121" s="82" t="s">
        <v>971</v>
      </c>
      <c r="O3121" s="90"/>
      <c r="P3121" s="75"/>
      <c r="Q3121" s="158"/>
      <c r="S3121" s="159"/>
      <c r="T3121" s="159"/>
      <c r="U3121" s="160"/>
      <c r="W3121" s="161"/>
    </row>
    <row r="3122" spans="1:23" s="157" customFormat="1" x14ac:dyDescent="0.5">
      <c r="A3122" s="105">
        <v>1964541</v>
      </c>
      <c r="B3122" s="63">
        <v>41845</v>
      </c>
      <c r="C3122" s="60" t="s">
        <v>10</v>
      </c>
      <c r="D3122" s="61">
        <v>19865</v>
      </c>
      <c r="E3122" s="61">
        <v>15218</v>
      </c>
      <c r="F3122" s="61">
        <v>4370</v>
      </c>
      <c r="G3122" s="63">
        <v>41842</v>
      </c>
      <c r="H3122" s="63">
        <v>41841</v>
      </c>
      <c r="I3122" s="60" t="s">
        <v>1107</v>
      </c>
      <c r="J3122" s="62">
        <v>1993.8</v>
      </c>
      <c r="K3122" s="62">
        <v>279.13</v>
      </c>
      <c r="L3122" s="64">
        <v>2272.9299999999998</v>
      </c>
      <c r="M3122" s="82" t="str">
        <f t="shared" si="269"/>
        <v>DS</v>
      </c>
      <c r="N3122" s="82" t="s">
        <v>971</v>
      </c>
      <c r="O3122" s="90"/>
      <c r="P3122" s="75"/>
      <c r="Q3122" s="158"/>
      <c r="S3122" s="159"/>
      <c r="T3122" s="159"/>
      <c r="U3122" s="160"/>
      <c r="W3122" s="161"/>
    </row>
    <row r="3123" spans="1:23" s="157" customFormat="1" x14ac:dyDescent="0.5">
      <c r="A3123" s="105">
        <v>486874</v>
      </c>
      <c r="B3123" s="63">
        <v>41852</v>
      </c>
      <c r="C3123" s="60" t="s">
        <v>10</v>
      </c>
      <c r="D3123" s="61">
        <v>19854</v>
      </c>
      <c r="E3123" s="61">
        <v>15221</v>
      </c>
      <c r="F3123" s="61">
        <v>4273</v>
      </c>
      <c r="G3123" s="63">
        <v>41842</v>
      </c>
      <c r="H3123" s="63">
        <v>41842</v>
      </c>
      <c r="I3123" s="60" t="s">
        <v>1114</v>
      </c>
      <c r="J3123" s="62">
        <v>276.83999999999997</v>
      </c>
      <c r="K3123" s="62">
        <v>19.5</v>
      </c>
      <c r="L3123" s="64">
        <v>296.33999999999997</v>
      </c>
      <c r="M3123" s="82" t="str">
        <f t="shared" si="269"/>
        <v>DS</v>
      </c>
      <c r="N3123" s="82" t="s">
        <v>971</v>
      </c>
      <c r="O3123" s="90"/>
      <c r="P3123" s="75"/>
      <c r="Q3123" s="158"/>
      <c r="S3123" s="159"/>
      <c r="T3123" s="159"/>
      <c r="U3123" s="160"/>
      <c r="W3123" s="161"/>
    </row>
    <row r="3124" spans="1:23" s="157" customFormat="1" x14ac:dyDescent="0.5">
      <c r="A3124" s="105">
        <v>680402</v>
      </c>
      <c r="B3124" s="63">
        <v>41845</v>
      </c>
      <c r="C3124" s="60" t="s">
        <v>10</v>
      </c>
      <c r="D3124" s="61">
        <v>19824</v>
      </c>
      <c r="E3124" s="61">
        <v>15187</v>
      </c>
      <c r="F3124" s="61">
        <v>4374</v>
      </c>
      <c r="G3124" s="63">
        <v>41842</v>
      </c>
      <c r="H3124" s="63">
        <v>41841</v>
      </c>
      <c r="I3124" s="60" t="s">
        <v>1313</v>
      </c>
      <c r="J3124" s="62">
        <v>3714.3</v>
      </c>
      <c r="K3124" s="62">
        <v>386.29</v>
      </c>
      <c r="L3124" s="64">
        <v>4100.59</v>
      </c>
      <c r="M3124" s="82" t="str">
        <f t="shared" si="269"/>
        <v>DS</v>
      </c>
      <c r="N3124" s="82" t="s">
        <v>971</v>
      </c>
      <c r="O3124" s="90"/>
      <c r="P3124" s="75"/>
      <c r="Q3124" s="158"/>
      <c r="S3124" s="159"/>
      <c r="T3124" s="159"/>
      <c r="U3124" s="160"/>
      <c r="W3124" s="161"/>
    </row>
    <row r="3125" spans="1:23" s="157" customFormat="1" x14ac:dyDescent="0.5">
      <c r="A3125" s="105">
        <v>680402</v>
      </c>
      <c r="B3125" s="63"/>
      <c r="C3125" s="60" t="s">
        <v>15</v>
      </c>
      <c r="D3125" s="61">
        <v>19851</v>
      </c>
      <c r="E3125" s="61">
        <v>15263</v>
      </c>
      <c r="F3125" s="61">
        <v>4374</v>
      </c>
      <c r="G3125" s="63">
        <v>41842</v>
      </c>
      <c r="H3125" s="63">
        <v>41841</v>
      </c>
      <c r="I3125" s="60" t="s">
        <v>1313</v>
      </c>
      <c r="J3125" s="62">
        <v>-38.4</v>
      </c>
      <c r="K3125" s="62">
        <v>-5.38</v>
      </c>
      <c r="L3125" s="64">
        <v>-43.78</v>
      </c>
      <c r="M3125" s="82" t="str">
        <f t="shared" si="269"/>
        <v>DS</v>
      </c>
      <c r="N3125" s="82"/>
      <c r="O3125" s="90"/>
      <c r="P3125" s="159"/>
      <c r="Q3125" s="158"/>
      <c r="S3125" s="159"/>
      <c r="T3125" s="159"/>
      <c r="U3125" s="160"/>
      <c r="W3125" s="161"/>
    </row>
    <row r="3126" spans="1:23" s="157" customFormat="1" x14ac:dyDescent="0.5">
      <c r="A3126" s="105">
        <v>83802</v>
      </c>
      <c r="B3126" s="63">
        <v>41845</v>
      </c>
      <c r="C3126" s="60" t="s">
        <v>10</v>
      </c>
      <c r="D3126" s="61">
        <v>19823</v>
      </c>
      <c r="E3126" s="61">
        <v>15188</v>
      </c>
      <c r="F3126" s="61">
        <v>4373</v>
      </c>
      <c r="G3126" s="63">
        <v>41842</v>
      </c>
      <c r="H3126" s="63">
        <v>41841</v>
      </c>
      <c r="I3126" s="60" t="s">
        <v>1113</v>
      </c>
      <c r="J3126" s="62">
        <v>4901.8</v>
      </c>
      <c r="K3126" s="62">
        <v>224.81</v>
      </c>
      <c r="L3126" s="64">
        <v>5126.6099999999997</v>
      </c>
      <c r="M3126" s="82" t="str">
        <f t="shared" si="269"/>
        <v>DS</v>
      </c>
      <c r="N3126" s="82" t="s">
        <v>971</v>
      </c>
      <c r="O3126" s="90"/>
      <c r="P3126" s="75"/>
      <c r="Q3126" s="158"/>
      <c r="S3126" s="159"/>
      <c r="T3126" s="159"/>
      <c r="U3126" s="160"/>
      <c r="W3126" s="161"/>
    </row>
    <row r="3127" spans="1:23" s="157" customFormat="1" hidden="1" x14ac:dyDescent="0.5">
      <c r="A3127" s="105" t="s">
        <v>754</v>
      </c>
      <c r="B3127" s="63"/>
      <c r="C3127" s="60" t="s">
        <v>10</v>
      </c>
      <c r="D3127" s="61">
        <v>19861</v>
      </c>
      <c r="E3127" s="61">
        <v>15231</v>
      </c>
      <c r="F3127" s="61">
        <v>4384</v>
      </c>
      <c r="G3127" s="63">
        <v>41842</v>
      </c>
      <c r="H3127" s="63">
        <v>41842</v>
      </c>
      <c r="I3127" s="60" t="s">
        <v>1118</v>
      </c>
      <c r="J3127" s="62">
        <v>8495.7000000000007</v>
      </c>
      <c r="K3127" s="62">
        <v>0</v>
      </c>
      <c r="L3127" s="64">
        <v>8495.7000000000007</v>
      </c>
      <c r="M3127" s="82" t="str">
        <f t="shared" si="269"/>
        <v>DI</v>
      </c>
      <c r="N3127" s="82" t="s">
        <v>971</v>
      </c>
      <c r="O3127" s="90"/>
      <c r="P3127" s="75"/>
      <c r="Q3127" s="158"/>
      <c r="S3127" s="159"/>
      <c r="T3127" s="159"/>
      <c r="U3127" s="160"/>
      <c r="W3127" s="161"/>
    </row>
    <row r="3128" spans="1:23" s="157" customFormat="1" x14ac:dyDescent="0.5">
      <c r="A3128" s="105" t="s">
        <v>734</v>
      </c>
      <c r="B3128" s="63">
        <v>41845</v>
      </c>
      <c r="C3128" s="60" t="s">
        <v>10</v>
      </c>
      <c r="D3128" s="61">
        <v>19825</v>
      </c>
      <c r="E3128" s="61">
        <v>15189</v>
      </c>
      <c r="F3128" s="61">
        <v>4376</v>
      </c>
      <c r="G3128" s="63">
        <v>41843</v>
      </c>
      <c r="H3128" s="63">
        <v>41842</v>
      </c>
      <c r="I3128" s="162" t="s">
        <v>42</v>
      </c>
      <c r="J3128" s="62">
        <v>13269</v>
      </c>
      <c r="K3128" s="62">
        <v>1857.66</v>
      </c>
      <c r="L3128" s="64">
        <v>15126.66</v>
      </c>
      <c r="M3128" s="82" t="str">
        <f t="shared" si="269"/>
        <v>DS</v>
      </c>
      <c r="N3128" s="82" t="s">
        <v>971</v>
      </c>
      <c r="O3128" s="90"/>
      <c r="P3128" s="75"/>
      <c r="Q3128" s="158"/>
      <c r="S3128" s="159"/>
      <c r="T3128" s="159"/>
      <c r="U3128" s="160"/>
      <c r="W3128" s="161"/>
    </row>
    <row r="3129" spans="1:23" s="157" customFormat="1" x14ac:dyDescent="0.5">
      <c r="A3129" s="105" t="s">
        <v>734</v>
      </c>
      <c r="B3129" s="63"/>
      <c r="C3129" s="60" t="s">
        <v>15</v>
      </c>
      <c r="D3129" s="61">
        <v>19924</v>
      </c>
      <c r="E3129" s="61">
        <v>15372</v>
      </c>
      <c r="F3129" s="61">
        <v>4376</v>
      </c>
      <c r="G3129" s="63">
        <v>41843</v>
      </c>
      <c r="H3129" s="63">
        <v>41842</v>
      </c>
      <c r="I3129" s="162" t="s">
        <v>42</v>
      </c>
      <c r="J3129" s="62">
        <v>-10.47</v>
      </c>
      <c r="K3129" s="62">
        <v>-1.47</v>
      </c>
      <c r="L3129" s="64">
        <v>-11.94</v>
      </c>
      <c r="M3129" s="82" t="str">
        <f t="shared" si="269"/>
        <v>DS</v>
      </c>
      <c r="N3129" s="82"/>
      <c r="O3129" s="90"/>
      <c r="P3129" s="159"/>
      <c r="Q3129" s="158"/>
      <c r="S3129" s="159"/>
      <c r="T3129" s="159"/>
      <c r="U3129" s="160"/>
      <c r="W3129" s="161"/>
    </row>
    <row r="3130" spans="1:23" s="157" customFormat="1" x14ac:dyDescent="0.5">
      <c r="A3130" s="105">
        <v>359381</v>
      </c>
      <c r="B3130" s="63">
        <v>41852</v>
      </c>
      <c r="C3130" s="60" t="s">
        <v>10</v>
      </c>
      <c r="D3130" s="61">
        <v>19862</v>
      </c>
      <c r="E3130" s="61">
        <v>15210</v>
      </c>
      <c r="F3130" s="61">
        <v>4385</v>
      </c>
      <c r="G3130" s="63">
        <v>41843</v>
      </c>
      <c r="H3130" s="63">
        <v>41843</v>
      </c>
      <c r="I3130" s="60" t="s">
        <v>1194</v>
      </c>
      <c r="J3130" s="62">
        <v>5512.7</v>
      </c>
      <c r="K3130" s="62">
        <v>0</v>
      </c>
      <c r="L3130" s="64">
        <v>5512.7</v>
      </c>
      <c r="M3130" s="82" t="str">
        <f t="shared" si="269"/>
        <v>DS</v>
      </c>
      <c r="N3130" s="82" t="s">
        <v>971</v>
      </c>
      <c r="O3130" s="90"/>
      <c r="P3130" s="75"/>
      <c r="Q3130" s="158"/>
      <c r="S3130" s="159"/>
      <c r="T3130" s="159"/>
      <c r="U3130" s="160"/>
      <c r="W3130" s="161"/>
    </row>
    <row r="3131" spans="1:23" s="157" customFormat="1" x14ac:dyDescent="0.5">
      <c r="A3131" s="105">
        <v>359382</v>
      </c>
      <c r="B3131" s="63">
        <v>41852</v>
      </c>
      <c r="C3131" s="60" t="s">
        <v>10</v>
      </c>
      <c r="D3131" s="61">
        <v>19863</v>
      </c>
      <c r="E3131" s="61">
        <v>15211</v>
      </c>
      <c r="F3131" s="61">
        <v>4386</v>
      </c>
      <c r="G3131" s="63">
        <v>41843</v>
      </c>
      <c r="H3131" s="63">
        <v>41843</v>
      </c>
      <c r="I3131" s="60" t="s">
        <v>1194</v>
      </c>
      <c r="J3131" s="62">
        <v>5060.28</v>
      </c>
      <c r="K3131" s="62">
        <v>708.44</v>
      </c>
      <c r="L3131" s="64">
        <v>5768.72</v>
      </c>
      <c r="M3131" s="82" t="str">
        <f t="shared" si="269"/>
        <v>DS</v>
      </c>
      <c r="N3131" s="82" t="s">
        <v>971</v>
      </c>
      <c r="O3131" s="90"/>
      <c r="P3131" s="75"/>
      <c r="Q3131" s="158"/>
      <c r="S3131" s="159"/>
      <c r="T3131" s="159"/>
      <c r="U3131" s="160"/>
      <c r="W3131" s="161"/>
    </row>
    <row r="3132" spans="1:23" s="157" customFormat="1" x14ac:dyDescent="0.5">
      <c r="A3132" s="105">
        <v>359382</v>
      </c>
      <c r="B3132" s="63">
        <v>37834</v>
      </c>
      <c r="C3132" s="60" t="s">
        <v>15</v>
      </c>
      <c r="D3132" s="61">
        <v>19877</v>
      </c>
      <c r="E3132" s="61">
        <v>15290</v>
      </c>
      <c r="F3132" s="61">
        <v>789165</v>
      </c>
      <c r="G3132" s="63">
        <v>41843</v>
      </c>
      <c r="H3132" s="63">
        <v>41843</v>
      </c>
      <c r="I3132" s="60" t="s">
        <v>1194</v>
      </c>
      <c r="J3132" s="62">
        <v>-493.23</v>
      </c>
      <c r="K3132" s="62">
        <v>-69.05</v>
      </c>
      <c r="L3132" s="64">
        <v>-562.28</v>
      </c>
      <c r="M3132" s="82" t="str">
        <f t="shared" si="269"/>
        <v>DS</v>
      </c>
      <c r="N3132" s="82"/>
      <c r="O3132" s="90"/>
      <c r="P3132" s="159"/>
      <c r="Q3132" s="158"/>
      <c r="S3132" s="159"/>
      <c r="T3132" s="159"/>
      <c r="U3132" s="160"/>
      <c r="W3132" s="161"/>
    </row>
    <row r="3133" spans="1:23" s="157" customFormat="1" x14ac:dyDescent="0.5">
      <c r="A3133" s="105">
        <v>359383</v>
      </c>
      <c r="B3133" s="63">
        <v>41852</v>
      </c>
      <c r="C3133" s="60" t="s">
        <v>10</v>
      </c>
      <c r="D3133" s="61">
        <v>19864</v>
      </c>
      <c r="E3133" s="61">
        <v>15212</v>
      </c>
      <c r="F3133" s="61">
        <v>4388</v>
      </c>
      <c r="G3133" s="63">
        <v>41843</v>
      </c>
      <c r="H3133" s="63">
        <v>41843</v>
      </c>
      <c r="I3133" s="60" t="s">
        <v>1194</v>
      </c>
      <c r="J3133" s="62">
        <v>1979.4</v>
      </c>
      <c r="K3133" s="62">
        <v>277.12</v>
      </c>
      <c r="L3133" s="64">
        <v>2256.52</v>
      </c>
      <c r="M3133" s="82" t="str">
        <f t="shared" si="269"/>
        <v>DS</v>
      </c>
      <c r="N3133" s="82" t="s">
        <v>971</v>
      </c>
      <c r="O3133" s="90"/>
      <c r="P3133" s="75"/>
      <c r="Q3133" s="158"/>
      <c r="S3133" s="159"/>
      <c r="T3133" s="159"/>
      <c r="U3133" s="160"/>
      <c r="W3133" s="161"/>
    </row>
    <row r="3134" spans="1:23" s="157" customFormat="1" x14ac:dyDescent="0.5">
      <c r="A3134" s="105">
        <v>488447</v>
      </c>
      <c r="B3134" s="63">
        <v>41852</v>
      </c>
      <c r="C3134" s="60" t="s">
        <v>10</v>
      </c>
      <c r="D3134" s="61">
        <v>19856</v>
      </c>
      <c r="E3134" s="61">
        <v>15224</v>
      </c>
      <c r="F3134" s="61">
        <v>4273</v>
      </c>
      <c r="G3134" s="63">
        <v>41843</v>
      </c>
      <c r="H3134" s="63">
        <v>41843</v>
      </c>
      <c r="I3134" s="60" t="s">
        <v>1114</v>
      </c>
      <c r="J3134" s="62">
        <v>276.83999999999997</v>
      </c>
      <c r="K3134" s="62">
        <v>19.5</v>
      </c>
      <c r="L3134" s="64">
        <v>296.33999999999997</v>
      </c>
      <c r="M3134" s="82" t="str">
        <f t="shared" si="269"/>
        <v>DS</v>
      </c>
      <c r="N3134" s="82" t="s">
        <v>971</v>
      </c>
      <c r="O3134" s="90"/>
      <c r="P3134" s="75"/>
      <c r="Q3134" s="158"/>
      <c r="S3134" s="159"/>
      <c r="T3134" s="159"/>
      <c r="U3134" s="160"/>
      <c r="W3134" s="161"/>
    </row>
    <row r="3135" spans="1:23" s="157" customFormat="1" x14ac:dyDescent="0.5">
      <c r="A3135" s="105">
        <v>49863</v>
      </c>
      <c r="B3135" s="63">
        <v>15158</v>
      </c>
      <c r="C3135" s="60" t="s">
        <v>10</v>
      </c>
      <c r="D3135" s="61">
        <v>19925</v>
      </c>
      <c r="E3135" s="61">
        <v>15157</v>
      </c>
      <c r="F3135" s="61">
        <v>4362</v>
      </c>
      <c r="G3135" s="63">
        <v>41843</v>
      </c>
      <c r="H3135" s="63">
        <v>41843</v>
      </c>
      <c r="I3135" s="60" t="s">
        <v>1368</v>
      </c>
      <c r="J3135" s="62">
        <v>8463.57</v>
      </c>
      <c r="K3135" s="62">
        <v>1184.9000000000001</v>
      </c>
      <c r="L3135" s="64">
        <v>9648.4699999999993</v>
      </c>
      <c r="M3135" s="82" t="str">
        <f t="shared" si="269"/>
        <v>DS</v>
      </c>
      <c r="N3135" s="82" t="s">
        <v>971</v>
      </c>
      <c r="O3135" s="90"/>
      <c r="P3135" s="75"/>
      <c r="Q3135" s="158"/>
      <c r="S3135" s="159"/>
      <c r="T3135" s="159"/>
      <c r="U3135" s="160"/>
      <c r="W3135" s="161"/>
    </row>
    <row r="3136" spans="1:23" s="157" customFormat="1" x14ac:dyDescent="0.5">
      <c r="A3136" s="105">
        <v>49863</v>
      </c>
      <c r="B3136" s="63"/>
      <c r="C3136" s="60" t="s">
        <v>15</v>
      </c>
      <c r="D3136" s="61">
        <v>19926</v>
      </c>
      <c r="E3136" s="61">
        <v>15373</v>
      </c>
      <c r="F3136" s="61">
        <v>4362</v>
      </c>
      <c r="G3136" s="63">
        <v>41843</v>
      </c>
      <c r="H3136" s="63">
        <v>41843</v>
      </c>
      <c r="I3136" s="60" t="s">
        <v>1368</v>
      </c>
      <c r="J3136" s="62">
        <v>-46.37</v>
      </c>
      <c r="K3136" s="62">
        <v>-6.49</v>
      </c>
      <c r="L3136" s="64">
        <v>-52.86</v>
      </c>
      <c r="M3136" s="82" t="str">
        <f t="shared" si="269"/>
        <v>DS</v>
      </c>
      <c r="N3136" s="82"/>
      <c r="O3136" s="90"/>
      <c r="P3136" s="159"/>
      <c r="Q3136" s="158"/>
      <c r="S3136" s="159"/>
      <c r="T3136" s="159"/>
      <c r="U3136" s="160"/>
      <c r="W3136" s="161"/>
    </row>
    <row r="3137" spans="1:23" s="157" customFormat="1" x14ac:dyDescent="0.5">
      <c r="A3137" s="105">
        <v>54264</v>
      </c>
      <c r="B3137" s="63">
        <v>41845</v>
      </c>
      <c r="C3137" s="60" t="s">
        <v>10</v>
      </c>
      <c r="D3137" s="61">
        <v>19826</v>
      </c>
      <c r="E3137" s="61">
        <v>15229</v>
      </c>
      <c r="F3137" s="61">
        <v>4272</v>
      </c>
      <c r="G3137" s="63">
        <v>41843</v>
      </c>
      <c r="H3137" s="63">
        <v>41843</v>
      </c>
      <c r="I3137" s="60" t="s">
        <v>1109</v>
      </c>
      <c r="J3137" s="62">
        <v>283.66000000000003</v>
      </c>
      <c r="K3137" s="62">
        <v>20.010000000000002</v>
      </c>
      <c r="L3137" s="64">
        <v>303.67</v>
      </c>
      <c r="M3137" s="82" t="str">
        <f t="shared" si="269"/>
        <v>DS</v>
      </c>
      <c r="N3137" s="82" t="s">
        <v>971</v>
      </c>
      <c r="O3137" s="90"/>
      <c r="P3137" s="75"/>
      <c r="Q3137" s="158"/>
      <c r="S3137" s="159"/>
      <c r="T3137" s="159"/>
      <c r="U3137" s="160"/>
      <c r="W3137" s="161"/>
    </row>
    <row r="3138" spans="1:23" s="157" customFormat="1" x14ac:dyDescent="0.5">
      <c r="A3138" s="105">
        <v>566684</v>
      </c>
      <c r="B3138" s="63"/>
      <c r="C3138" s="60" t="s">
        <v>10</v>
      </c>
      <c r="D3138" s="61">
        <v>19860</v>
      </c>
      <c r="E3138" s="61">
        <v>15226</v>
      </c>
      <c r="F3138" s="61">
        <v>4380</v>
      </c>
      <c r="G3138" s="63">
        <v>41843</v>
      </c>
      <c r="H3138" s="63">
        <v>41843</v>
      </c>
      <c r="I3138" s="60" t="s">
        <v>1105</v>
      </c>
      <c r="J3138" s="62">
        <v>0</v>
      </c>
      <c r="K3138" s="62">
        <v>0</v>
      </c>
      <c r="L3138" s="64">
        <v>0</v>
      </c>
      <c r="M3138" s="82" t="str">
        <f t="shared" ref="M3138:M3201" si="270">VLOOKUP(I3138,KODE,3,0)</f>
        <v>DS</v>
      </c>
      <c r="N3138" s="82" t="s">
        <v>971</v>
      </c>
      <c r="O3138" s="90"/>
      <c r="P3138" s="75"/>
      <c r="Q3138" s="158"/>
      <c r="S3138" s="159"/>
      <c r="T3138" s="159"/>
      <c r="U3138" s="160"/>
      <c r="W3138" s="161"/>
    </row>
    <row r="3139" spans="1:23" s="157" customFormat="1" x14ac:dyDescent="0.5">
      <c r="A3139" s="105">
        <v>7432065</v>
      </c>
      <c r="B3139" s="63">
        <v>41845</v>
      </c>
      <c r="C3139" s="60" t="s">
        <v>10</v>
      </c>
      <c r="D3139" s="61">
        <v>19915</v>
      </c>
      <c r="E3139" s="61">
        <v>15045</v>
      </c>
      <c r="F3139" s="61">
        <v>4326</v>
      </c>
      <c r="G3139" s="63">
        <v>41843</v>
      </c>
      <c r="H3139" s="63">
        <v>41843</v>
      </c>
      <c r="I3139" s="60" t="s">
        <v>1198</v>
      </c>
      <c r="J3139" s="62">
        <v>7082.56</v>
      </c>
      <c r="K3139" s="62">
        <v>991.56</v>
      </c>
      <c r="L3139" s="64">
        <v>8074.12</v>
      </c>
      <c r="M3139" s="82" t="str">
        <f t="shared" si="270"/>
        <v>DS</v>
      </c>
      <c r="N3139" s="82" t="s">
        <v>971</v>
      </c>
      <c r="O3139" s="90"/>
      <c r="P3139" s="75"/>
      <c r="Q3139" s="158"/>
      <c r="S3139" s="159"/>
      <c r="T3139" s="159"/>
      <c r="U3139" s="160"/>
      <c r="W3139" s="161"/>
    </row>
    <row r="3140" spans="1:23" s="157" customFormat="1" x14ac:dyDescent="0.5">
      <c r="A3140" s="105">
        <v>81528</v>
      </c>
      <c r="B3140" s="63">
        <v>41852</v>
      </c>
      <c r="C3140" s="60" t="s">
        <v>10</v>
      </c>
      <c r="D3140" s="61">
        <v>19855</v>
      </c>
      <c r="E3140" s="61">
        <v>15225</v>
      </c>
      <c r="F3140" s="61">
        <v>4274</v>
      </c>
      <c r="G3140" s="63">
        <v>41843</v>
      </c>
      <c r="H3140" s="63">
        <v>41843</v>
      </c>
      <c r="I3140" s="60" t="s">
        <v>1116</v>
      </c>
      <c r="J3140" s="62">
        <v>384</v>
      </c>
      <c r="K3140" s="62">
        <v>13.44</v>
      </c>
      <c r="L3140" s="64">
        <v>397.44</v>
      </c>
      <c r="M3140" s="82" t="str">
        <f t="shared" si="270"/>
        <v>DS</v>
      </c>
      <c r="N3140" s="82" t="s">
        <v>971</v>
      </c>
      <c r="O3140" s="90"/>
      <c r="P3140" s="75"/>
      <c r="Q3140" s="158"/>
      <c r="S3140" s="159"/>
      <c r="T3140" s="159"/>
      <c r="U3140" s="160"/>
      <c r="W3140" s="161"/>
    </row>
    <row r="3141" spans="1:23" s="157" customFormat="1" hidden="1" x14ac:dyDescent="0.5">
      <c r="A3141" s="105" t="s">
        <v>747</v>
      </c>
      <c r="B3141" s="63"/>
      <c r="C3141" s="60" t="s">
        <v>10</v>
      </c>
      <c r="D3141" s="61">
        <v>19912</v>
      </c>
      <c r="E3141" s="61">
        <v>15268</v>
      </c>
      <c r="F3141" s="61">
        <v>4391</v>
      </c>
      <c r="G3141" s="63">
        <v>41843</v>
      </c>
      <c r="H3141" s="63">
        <v>41843</v>
      </c>
      <c r="I3141" s="60" t="s">
        <v>1160</v>
      </c>
      <c r="J3141" s="62">
        <v>3410</v>
      </c>
      <c r="K3141" s="62">
        <v>0</v>
      </c>
      <c r="L3141" s="64">
        <v>3410</v>
      </c>
      <c r="M3141" s="82" t="str">
        <f t="shared" si="270"/>
        <v>DI</v>
      </c>
      <c r="N3141" s="82" t="s">
        <v>971</v>
      </c>
      <c r="O3141" s="90"/>
      <c r="P3141" s="75"/>
      <c r="Q3141" s="158"/>
      <c r="S3141" s="159"/>
      <c r="T3141" s="159"/>
      <c r="U3141" s="160"/>
      <c r="W3141" s="161"/>
    </row>
    <row r="3142" spans="1:23" s="157" customFormat="1" hidden="1" x14ac:dyDescent="0.5">
      <c r="A3142" s="105" t="s">
        <v>749</v>
      </c>
      <c r="B3142" s="63"/>
      <c r="C3142" s="60" t="s">
        <v>10</v>
      </c>
      <c r="D3142" s="61">
        <v>19919</v>
      </c>
      <c r="E3142" s="61">
        <v>15264</v>
      </c>
      <c r="F3142" s="61">
        <v>4390</v>
      </c>
      <c r="G3142" s="63">
        <v>41843</v>
      </c>
      <c r="H3142" s="63">
        <v>41843</v>
      </c>
      <c r="I3142" s="60" t="s">
        <v>1123</v>
      </c>
      <c r="J3142" s="62">
        <v>3980</v>
      </c>
      <c r="K3142" s="62">
        <v>0</v>
      </c>
      <c r="L3142" s="64">
        <v>3980</v>
      </c>
      <c r="M3142" s="82" t="str">
        <f t="shared" si="270"/>
        <v>DI</v>
      </c>
      <c r="N3142" s="82" t="s">
        <v>971</v>
      </c>
      <c r="O3142" s="90"/>
      <c r="P3142" s="75"/>
      <c r="Q3142" s="158"/>
      <c r="S3142" s="159"/>
      <c r="T3142" s="159"/>
      <c r="U3142" s="160"/>
      <c r="W3142" s="161"/>
    </row>
    <row r="3143" spans="1:23" s="157" customFormat="1" x14ac:dyDescent="0.5">
      <c r="A3143" s="105" t="s">
        <v>730</v>
      </c>
      <c r="B3143" s="63">
        <v>41845</v>
      </c>
      <c r="C3143" s="60" t="s">
        <v>10</v>
      </c>
      <c r="D3143" s="61">
        <v>19845</v>
      </c>
      <c r="E3143" s="61">
        <v>15258</v>
      </c>
      <c r="F3143" s="61">
        <v>4368</v>
      </c>
      <c r="G3143" s="63">
        <v>41844</v>
      </c>
      <c r="H3143" s="63">
        <v>41842</v>
      </c>
      <c r="I3143" s="60" t="s">
        <v>1161</v>
      </c>
      <c r="J3143" s="62">
        <v>17426.939999999999</v>
      </c>
      <c r="K3143" s="62">
        <v>1578.1</v>
      </c>
      <c r="L3143" s="64">
        <v>19005.04</v>
      </c>
      <c r="M3143" s="82" t="str">
        <f t="shared" si="270"/>
        <v>DS</v>
      </c>
      <c r="N3143" s="82" t="s">
        <v>971</v>
      </c>
      <c r="O3143" s="90"/>
      <c r="P3143" s="75"/>
      <c r="Q3143" s="158"/>
      <c r="S3143" s="159"/>
      <c r="T3143" s="159"/>
      <c r="U3143" s="160"/>
      <c r="W3143" s="161"/>
    </row>
    <row r="3144" spans="1:23" s="157" customFormat="1" x14ac:dyDescent="0.5">
      <c r="A3144" s="105">
        <v>30143</v>
      </c>
      <c r="B3144" s="63">
        <v>41845</v>
      </c>
      <c r="C3144" s="60" t="s">
        <v>10</v>
      </c>
      <c r="D3144" s="61">
        <v>19921</v>
      </c>
      <c r="E3144" s="61">
        <v>15272</v>
      </c>
      <c r="F3144" s="61">
        <v>4394</v>
      </c>
      <c r="G3144" s="63">
        <v>41844</v>
      </c>
      <c r="H3144" s="63">
        <v>41844</v>
      </c>
      <c r="I3144" s="60" t="s">
        <v>1177</v>
      </c>
      <c r="J3144" s="62">
        <v>27365.38</v>
      </c>
      <c r="K3144" s="62">
        <v>3831.16</v>
      </c>
      <c r="L3144" s="64">
        <v>31196.54</v>
      </c>
      <c r="M3144" s="82" t="str">
        <f t="shared" si="270"/>
        <v>DS</v>
      </c>
      <c r="N3144" s="82" t="s">
        <v>971</v>
      </c>
      <c r="O3144" s="90"/>
      <c r="P3144" s="75"/>
      <c r="Q3144" s="158"/>
      <c r="S3144" s="159"/>
      <c r="T3144" s="159"/>
      <c r="U3144" s="160"/>
      <c r="W3144" s="161"/>
    </row>
    <row r="3145" spans="1:23" s="157" customFormat="1" hidden="1" x14ac:dyDescent="0.5">
      <c r="A3145" s="105">
        <v>40631</v>
      </c>
      <c r="B3145" s="63"/>
      <c r="C3145" s="60" t="s">
        <v>10</v>
      </c>
      <c r="D3145" s="61">
        <v>20044</v>
      </c>
      <c r="E3145" s="61">
        <v>15305</v>
      </c>
      <c r="F3145" s="61">
        <v>4372</v>
      </c>
      <c r="G3145" s="63">
        <v>41844</v>
      </c>
      <c r="H3145" s="63">
        <v>41844</v>
      </c>
      <c r="I3145" s="60" t="s">
        <v>1110</v>
      </c>
      <c r="J3145" s="62">
        <v>16450</v>
      </c>
      <c r="K3145" s="62">
        <v>2303</v>
      </c>
      <c r="L3145" s="64">
        <v>18753</v>
      </c>
      <c r="M3145" s="82" t="str">
        <f t="shared" si="270"/>
        <v>DI</v>
      </c>
      <c r="N3145" s="82" t="s">
        <v>971</v>
      </c>
      <c r="O3145" s="90"/>
      <c r="P3145" s="75"/>
      <c r="Q3145" s="158"/>
      <c r="S3145" s="159"/>
      <c r="T3145" s="159"/>
      <c r="U3145" s="160"/>
      <c r="W3145" s="161"/>
    </row>
    <row r="3146" spans="1:23" s="157" customFormat="1" x14ac:dyDescent="0.5">
      <c r="A3146" s="105">
        <v>580924</v>
      </c>
      <c r="B3146" s="63">
        <v>41852</v>
      </c>
      <c r="C3146" s="60" t="s">
        <v>10</v>
      </c>
      <c r="D3146" s="61">
        <v>19846</v>
      </c>
      <c r="E3146" s="61">
        <v>15261</v>
      </c>
      <c r="F3146" s="61">
        <v>4395</v>
      </c>
      <c r="G3146" s="63">
        <v>41844</v>
      </c>
      <c r="H3146" s="63">
        <v>41845</v>
      </c>
      <c r="I3146" s="60" t="s">
        <v>1105</v>
      </c>
      <c r="J3146" s="62">
        <v>29377.89</v>
      </c>
      <c r="K3146" s="62">
        <v>4112.91</v>
      </c>
      <c r="L3146" s="64">
        <v>33490.800000000003</v>
      </c>
      <c r="M3146" s="82" t="str">
        <f t="shared" si="270"/>
        <v>DS</v>
      </c>
      <c r="N3146" s="82" t="s">
        <v>971</v>
      </c>
      <c r="O3146" s="90"/>
      <c r="P3146" s="75"/>
      <c r="Q3146" s="158"/>
      <c r="S3146" s="159"/>
      <c r="T3146" s="159"/>
      <c r="U3146" s="160"/>
      <c r="W3146" s="161"/>
    </row>
    <row r="3147" spans="1:23" s="157" customFormat="1" x14ac:dyDescent="0.5">
      <c r="A3147" s="105">
        <v>73009</v>
      </c>
      <c r="B3147" s="63">
        <v>41845</v>
      </c>
      <c r="C3147" s="60" t="s">
        <v>10</v>
      </c>
      <c r="D3147" s="61">
        <v>19833</v>
      </c>
      <c r="E3147" s="61">
        <v>15251</v>
      </c>
      <c r="F3147" s="61">
        <v>4272</v>
      </c>
      <c r="G3147" s="63">
        <v>41844</v>
      </c>
      <c r="H3147" s="63">
        <v>41844</v>
      </c>
      <c r="I3147" s="60" t="s">
        <v>1109</v>
      </c>
      <c r="J3147" s="62">
        <v>283.66000000000003</v>
      </c>
      <c r="K3147" s="62">
        <v>20.010000000000002</v>
      </c>
      <c r="L3147" s="64">
        <v>303.67</v>
      </c>
      <c r="M3147" s="82" t="str">
        <f t="shared" si="270"/>
        <v>DS</v>
      </c>
      <c r="N3147" s="82" t="s">
        <v>971</v>
      </c>
      <c r="O3147" s="90"/>
      <c r="P3147" s="75"/>
      <c r="Q3147" s="158"/>
      <c r="S3147" s="159"/>
      <c r="T3147" s="159"/>
      <c r="U3147" s="160"/>
      <c r="W3147" s="161"/>
    </row>
    <row r="3148" spans="1:23" s="157" customFormat="1" hidden="1" x14ac:dyDescent="0.5">
      <c r="A3148" s="105" t="s">
        <v>742</v>
      </c>
      <c r="B3148" s="63"/>
      <c r="C3148" s="60" t="s">
        <v>10</v>
      </c>
      <c r="D3148" s="61">
        <v>19918</v>
      </c>
      <c r="E3148" s="61">
        <v>15265</v>
      </c>
      <c r="F3148" s="61">
        <v>4420</v>
      </c>
      <c r="G3148" s="63">
        <v>41844</v>
      </c>
      <c r="H3148" s="63">
        <v>41844</v>
      </c>
      <c r="I3148" s="60" t="s">
        <v>1121</v>
      </c>
      <c r="J3148" s="62">
        <v>736.5</v>
      </c>
      <c r="K3148" s="62">
        <v>0</v>
      </c>
      <c r="L3148" s="64">
        <v>736.5</v>
      </c>
      <c r="M3148" s="82" t="str">
        <f t="shared" si="270"/>
        <v>DI</v>
      </c>
      <c r="N3148" s="82" t="s">
        <v>971</v>
      </c>
      <c r="O3148" s="90"/>
      <c r="P3148" s="75"/>
      <c r="Q3148" s="158"/>
      <c r="S3148" s="159"/>
      <c r="T3148" s="159"/>
      <c r="U3148" s="160"/>
      <c r="W3148" s="161"/>
    </row>
    <row r="3149" spans="1:23" s="157" customFormat="1" x14ac:dyDescent="0.5">
      <c r="A3149" s="105" t="s">
        <v>746</v>
      </c>
      <c r="B3149" s="63">
        <v>41852</v>
      </c>
      <c r="C3149" s="60" t="s">
        <v>10</v>
      </c>
      <c r="D3149" s="61">
        <v>19917</v>
      </c>
      <c r="E3149" s="61">
        <v>15266</v>
      </c>
      <c r="F3149" s="61">
        <v>4418</v>
      </c>
      <c r="G3149" s="63">
        <v>41844</v>
      </c>
      <c r="H3149" s="63">
        <v>41844</v>
      </c>
      <c r="I3149" s="163" t="s">
        <v>130</v>
      </c>
      <c r="J3149" s="62">
        <v>843.44</v>
      </c>
      <c r="K3149" s="62">
        <v>118.08</v>
      </c>
      <c r="L3149" s="64">
        <v>961.52</v>
      </c>
      <c r="M3149" s="82" t="str">
        <f t="shared" si="270"/>
        <v>DS</v>
      </c>
      <c r="N3149" s="82" t="s">
        <v>971</v>
      </c>
      <c r="O3149" s="90"/>
      <c r="P3149" s="75"/>
      <c r="Q3149" s="158"/>
      <c r="S3149" s="159"/>
      <c r="T3149" s="159"/>
      <c r="U3149" s="160"/>
      <c r="W3149" s="161"/>
    </row>
    <row r="3150" spans="1:23" s="157" customFormat="1" hidden="1" x14ac:dyDescent="0.5">
      <c r="A3150" s="105">
        <v>38509</v>
      </c>
      <c r="B3150" s="63"/>
      <c r="C3150" s="60" t="s">
        <v>10</v>
      </c>
      <c r="D3150" s="61">
        <v>19859</v>
      </c>
      <c r="E3150" s="61">
        <v>15190</v>
      </c>
      <c r="F3150" s="61">
        <v>4377</v>
      </c>
      <c r="G3150" s="63">
        <v>41845</v>
      </c>
      <c r="H3150" s="63">
        <v>41844</v>
      </c>
      <c r="I3150" s="60" t="s">
        <v>1221</v>
      </c>
      <c r="J3150" s="62">
        <v>20308</v>
      </c>
      <c r="K3150" s="62">
        <v>0</v>
      </c>
      <c r="L3150" s="64">
        <v>20308</v>
      </c>
      <c r="M3150" s="82" t="str">
        <f t="shared" si="270"/>
        <v>DI</v>
      </c>
      <c r="N3150" s="82" t="s">
        <v>971</v>
      </c>
      <c r="O3150" s="90"/>
      <c r="P3150" s="75"/>
      <c r="Q3150" s="158"/>
      <c r="S3150" s="159"/>
      <c r="T3150" s="159"/>
      <c r="U3150" s="160"/>
      <c r="W3150" s="161"/>
    </row>
    <row r="3151" spans="1:23" s="157" customFormat="1" x14ac:dyDescent="0.5">
      <c r="A3151" s="105">
        <v>491333</v>
      </c>
      <c r="B3151" s="63">
        <v>41852</v>
      </c>
      <c r="C3151" s="60" t="s">
        <v>10</v>
      </c>
      <c r="D3151" s="61">
        <v>19857</v>
      </c>
      <c r="E3151" s="61">
        <v>15237</v>
      </c>
      <c r="F3151" s="61">
        <v>4273</v>
      </c>
      <c r="G3151" s="63">
        <v>41845</v>
      </c>
      <c r="H3151" s="63">
        <v>41845</v>
      </c>
      <c r="I3151" s="60" t="s">
        <v>1114</v>
      </c>
      <c r="J3151" s="62">
        <v>184.56</v>
      </c>
      <c r="K3151" s="62">
        <v>13</v>
      </c>
      <c r="L3151" s="64">
        <v>197.56</v>
      </c>
      <c r="M3151" s="82" t="str">
        <f t="shared" si="270"/>
        <v>DS</v>
      </c>
      <c r="N3151" s="82" t="s">
        <v>971</v>
      </c>
      <c r="O3151" s="90"/>
      <c r="P3151" s="75"/>
      <c r="Q3151" s="158"/>
      <c r="S3151" s="159"/>
      <c r="T3151" s="159"/>
      <c r="U3151" s="160"/>
      <c r="W3151" s="161"/>
    </row>
    <row r="3152" spans="1:23" s="157" customFormat="1" x14ac:dyDescent="0.5">
      <c r="A3152" s="105">
        <v>529286</v>
      </c>
      <c r="B3152" s="63">
        <v>41845</v>
      </c>
      <c r="C3152" s="60" t="s">
        <v>10</v>
      </c>
      <c r="D3152" s="61">
        <v>19848</v>
      </c>
      <c r="E3152" s="61">
        <v>15260</v>
      </c>
      <c r="F3152" s="61">
        <v>4392</v>
      </c>
      <c r="G3152" s="63">
        <v>41845</v>
      </c>
      <c r="H3152" s="63">
        <v>41843</v>
      </c>
      <c r="I3152" s="60" t="s">
        <v>1073</v>
      </c>
      <c r="J3152" s="62">
        <v>11921</v>
      </c>
      <c r="K3152" s="62">
        <v>1606.64</v>
      </c>
      <c r="L3152" s="64">
        <v>13527.64</v>
      </c>
      <c r="M3152" s="82" t="str">
        <f t="shared" si="270"/>
        <v>DS</v>
      </c>
      <c r="N3152" s="82" t="s">
        <v>971</v>
      </c>
      <c r="O3152" s="90"/>
      <c r="P3152" s="75"/>
      <c r="Q3152" s="158"/>
      <c r="S3152" s="159"/>
      <c r="T3152" s="159"/>
      <c r="U3152" s="160"/>
      <c r="W3152" s="161"/>
    </row>
    <row r="3153" spans="1:23" s="157" customFormat="1" x14ac:dyDescent="0.5">
      <c r="A3153" s="105">
        <v>68694</v>
      </c>
      <c r="B3153" s="63">
        <v>41852</v>
      </c>
      <c r="C3153" s="60" t="s">
        <v>10</v>
      </c>
      <c r="D3153" s="61">
        <v>19850</v>
      </c>
      <c r="E3153" s="61">
        <v>15223</v>
      </c>
      <c r="F3153" s="61">
        <v>4393</v>
      </c>
      <c r="G3153" s="63">
        <v>41845</v>
      </c>
      <c r="H3153" s="63">
        <v>41843</v>
      </c>
      <c r="I3153" s="60" t="s">
        <v>1167</v>
      </c>
      <c r="J3153" s="62">
        <v>9417.85</v>
      </c>
      <c r="K3153" s="62">
        <v>656.41</v>
      </c>
      <c r="L3153" s="64">
        <v>10074.26</v>
      </c>
      <c r="M3153" s="82" t="str">
        <f t="shared" si="270"/>
        <v>DS</v>
      </c>
      <c r="N3153" s="82" t="s">
        <v>971</v>
      </c>
      <c r="O3153" s="90"/>
      <c r="P3153" s="75"/>
      <c r="Q3153" s="158"/>
      <c r="S3153" s="159"/>
      <c r="T3153" s="159"/>
      <c r="U3153" s="160"/>
      <c r="W3153" s="161"/>
    </row>
    <row r="3154" spans="1:23" s="157" customFormat="1" x14ac:dyDescent="0.5">
      <c r="A3154" s="105">
        <v>81716</v>
      </c>
      <c r="B3154" s="63">
        <v>41852</v>
      </c>
      <c r="C3154" s="60" t="s">
        <v>10</v>
      </c>
      <c r="D3154" s="61">
        <v>19852</v>
      </c>
      <c r="E3154" s="61">
        <v>15256</v>
      </c>
      <c r="F3154" s="61">
        <v>4274</v>
      </c>
      <c r="G3154" s="63">
        <v>41845</v>
      </c>
      <c r="H3154" s="63">
        <v>41845</v>
      </c>
      <c r="I3154" s="60" t="s">
        <v>1116</v>
      </c>
      <c r="J3154" s="62">
        <v>384</v>
      </c>
      <c r="K3154" s="62">
        <v>13.44</v>
      </c>
      <c r="L3154" s="64">
        <v>397.44</v>
      </c>
      <c r="M3154" s="82" t="str">
        <f t="shared" si="270"/>
        <v>DS</v>
      </c>
      <c r="N3154" s="82" t="s">
        <v>971</v>
      </c>
      <c r="O3154" s="90"/>
      <c r="P3154" s="75"/>
      <c r="Q3154" s="158"/>
      <c r="S3154" s="159"/>
      <c r="T3154" s="159"/>
      <c r="U3154" s="160"/>
      <c r="W3154" s="161"/>
    </row>
    <row r="3155" spans="1:23" s="157" customFormat="1" hidden="1" x14ac:dyDescent="0.5">
      <c r="A3155" s="105">
        <v>888363</v>
      </c>
      <c r="B3155" s="63">
        <v>41845</v>
      </c>
      <c r="C3155" s="60" t="s">
        <v>10</v>
      </c>
      <c r="D3155" s="61">
        <v>19945</v>
      </c>
      <c r="E3155" s="61">
        <v>15384</v>
      </c>
      <c r="F3155" s="61">
        <v>4145</v>
      </c>
      <c r="G3155" s="63">
        <v>41845</v>
      </c>
      <c r="H3155" s="63">
        <v>41844</v>
      </c>
      <c r="I3155" s="60" t="s">
        <v>1075</v>
      </c>
      <c r="J3155" s="62">
        <v>18023.75</v>
      </c>
      <c r="K3155" s="62">
        <v>50.78</v>
      </c>
      <c r="L3155" s="64">
        <v>18074.53</v>
      </c>
      <c r="M3155" s="82" t="str">
        <f t="shared" si="270"/>
        <v>DC</v>
      </c>
      <c r="N3155" s="82" t="s">
        <v>971</v>
      </c>
      <c r="O3155" s="90"/>
      <c r="P3155" s="75"/>
      <c r="Q3155" s="158"/>
      <c r="S3155" s="159"/>
      <c r="T3155" s="159"/>
      <c r="U3155" s="160"/>
      <c r="W3155" s="161"/>
    </row>
    <row r="3156" spans="1:23" s="157" customFormat="1" hidden="1" x14ac:dyDescent="0.5">
      <c r="A3156" s="105">
        <v>888364</v>
      </c>
      <c r="B3156" s="63">
        <v>41845</v>
      </c>
      <c r="C3156" s="60" t="s">
        <v>10</v>
      </c>
      <c r="D3156" s="61">
        <v>19946</v>
      </c>
      <c r="E3156" s="61">
        <v>15385</v>
      </c>
      <c r="F3156" s="61">
        <v>4364</v>
      </c>
      <c r="G3156" s="63">
        <v>41845</v>
      </c>
      <c r="H3156" s="63">
        <v>41844</v>
      </c>
      <c r="I3156" s="60" t="s">
        <v>1075</v>
      </c>
      <c r="J3156" s="62">
        <v>553.41</v>
      </c>
      <c r="K3156" s="62">
        <v>77.47</v>
      </c>
      <c r="L3156" s="64">
        <v>630.88</v>
      </c>
      <c r="M3156" s="82" t="str">
        <f t="shared" si="270"/>
        <v>DC</v>
      </c>
      <c r="N3156" s="82" t="s">
        <v>971</v>
      </c>
      <c r="O3156" s="90"/>
      <c r="P3156" s="75"/>
      <c r="Q3156" s="158"/>
      <c r="S3156" s="159"/>
      <c r="T3156" s="159"/>
      <c r="U3156" s="160"/>
      <c r="W3156" s="161"/>
    </row>
    <row r="3157" spans="1:23" s="157" customFormat="1" hidden="1" x14ac:dyDescent="0.5">
      <c r="A3157" s="105">
        <v>888365</v>
      </c>
      <c r="B3157" s="63">
        <v>41845</v>
      </c>
      <c r="C3157" s="60" t="s">
        <v>10</v>
      </c>
      <c r="D3157" s="61">
        <v>19947</v>
      </c>
      <c r="E3157" s="61">
        <v>15222</v>
      </c>
      <c r="F3157" s="61">
        <v>4389</v>
      </c>
      <c r="G3157" s="63">
        <v>41845</v>
      </c>
      <c r="H3157" s="63">
        <v>41844</v>
      </c>
      <c r="I3157" s="60" t="s">
        <v>1075</v>
      </c>
      <c r="J3157" s="62">
        <v>35952.51</v>
      </c>
      <c r="K3157" s="62">
        <v>4471.04</v>
      </c>
      <c r="L3157" s="64">
        <v>40423.550000000003</v>
      </c>
      <c r="M3157" s="82" t="str">
        <f t="shared" si="270"/>
        <v>DC</v>
      </c>
      <c r="N3157" s="82" t="s">
        <v>971</v>
      </c>
      <c r="O3157" s="90"/>
      <c r="P3157" s="75"/>
      <c r="Q3157" s="158"/>
      <c r="S3157" s="159"/>
      <c r="T3157" s="159"/>
      <c r="U3157" s="160"/>
      <c r="W3157" s="161"/>
    </row>
    <row r="3158" spans="1:23" s="157" customFormat="1" hidden="1" x14ac:dyDescent="0.5">
      <c r="A3158" s="105">
        <v>888366</v>
      </c>
      <c r="B3158" s="63">
        <v>41845</v>
      </c>
      <c r="C3158" s="60" t="s">
        <v>10</v>
      </c>
      <c r="D3158" s="61">
        <v>19948</v>
      </c>
      <c r="E3158" s="61">
        <v>15386</v>
      </c>
      <c r="F3158" s="61">
        <v>4383</v>
      </c>
      <c r="G3158" s="63">
        <v>41845</v>
      </c>
      <c r="H3158" s="63">
        <v>41844</v>
      </c>
      <c r="I3158" s="60" t="s">
        <v>1075</v>
      </c>
      <c r="J3158" s="62">
        <v>3534.62</v>
      </c>
      <c r="K3158" s="62">
        <v>297.39999999999998</v>
      </c>
      <c r="L3158" s="64">
        <v>3832.02</v>
      </c>
      <c r="M3158" s="82" t="str">
        <f t="shared" si="270"/>
        <v>DC</v>
      </c>
      <c r="N3158" s="82" t="s">
        <v>971</v>
      </c>
      <c r="O3158" s="90"/>
      <c r="P3158" s="75"/>
      <c r="Q3158" s="158"/>
      <c r="S3158" s="159"/>
      <c r="T3158" s="159"/>
      <c r="U3158" s="160"/>
      <c r="W3158" s="161"/>
    </row>
    <row r="3159" spans="1:23" s="157" customFormat="1" hidden="1" x14ac:dyDescent="0.5">
      <c r="A3159" s="105">
        <v>888367</v>
      </c>
      <c r="B3159" s="63">
        <v>41845</v>
      </c>
      <c r="C3159" s="60" t="s">
        <v>10</v>
      </c>
      <c r="D3159" s="61">
        <v>19949</v>
      </c>
      <c r="E3159" s="61">
        <v>15387</v>
      </c>
      <c r="F3159" s="61">
        <v>4364</v>
      </c>
      <c r="G3159" s="63">
        <v>41845</v>
      </c>
      <c r="H3159" s="63">
        <v>41844</v>
      </c>
      <c r="I3159" s="60" t="s">
        <v>1075</v>
      </c>
      <c r="J3159" s="62">
        <v>90.2</v>
      </c>
      <c r="K3159" s="62">
        <v>12.62</v>
      </c>
      <c r="L3159" s="64">
        <v>102.82</v>
      </c>
      <c r="M3159" s="82" t="str">
        <f t="shared" si="270"/>
        <v>DC</v>
      </c>
      <c r="N3159" s="82" t="s">
        <v>971</v>
      </c>
      <c r="O3159" s="90"/>
      <c r="P3159" s="75"/>
      <c r="Q3159" s="158"/>
      <c r="S3159" s="159"/>
      <c r="T3159" s="159"/>
      <c r="U3159" s="160"/>
      <c r="W3159" s="161"/>
    </row>
    <row r="3160" spans="1:23" s="157" customFormat="1" hidden="1" x14ac:dyDescent="0.5">
      <c r="A3160" s="105">
        <v>888368</v>
      </c>
      <c r="B3160" s="63">
        <v>41845</v>
      </c>
      <c r="C3160" s="60" t="s">
        <v>10</v>
      </c>
      <c r="D3160" s="61">
        <v>19950</v>
      </c>
      <c r="E3160" s="61">
        <v>15388</v>
      </c>
      <c r="F3160" s="61">
        <v>4364</v>
      </c>
      <c r="G3160" s="63">
        <v>41845</v>
      </c>
      <c r="H3160" s="63">
        <v>41844</v>
      </c>
      <c r="I3160" s="60" t="s">
        <v>1075</v>
      </c>
      <c r="J3160" s="62">
        <v>153.22999999999999</v>
      </c>
      <c r="K3160" s="62">
        <v>21.45</v>
      </c>
      <c r="L3160" s="64">
        <v>174.68</v>
      </c>
      <c r="M3160" s="82" t="str">
        <f t="shared" si="270"/>
        <v>DC</v>
      </c>
      <c r="N3160" s="82" t="s">
        <v>971</v>
      </c>
      <c r="O3160" s="90"/>
      <c r="P3160" s="75"/>
      <c r="Q3160" s="158"/>
      <c r="S3160" s="159"/>
      <c r="T3160" s="159"/>
      <c r="U3160" s="160"/>
      <c r="W3160" s="161"/>
    </row>
    <row r="3161" spans="1:23" s="157" customFormat="1" x14ac:dyDescent="0.5">
      <c r="A3161" s="105">
        <v>89112</v>
      </c>
      <c r="B3161" s="63">
        <v>41845</v>
      </c>
      <c r="C3161" s="60" t="s">
        <v>10</v>
      </c>
      <c r="D3161" s="61">
        <v>19834</v>
      </c>
      <c r="E3161" s="61">
        <v>15253</v>
      </c>
      <c r="F3161" s="61">
        <v>4272</v>
      </c>
      <c r="G3161" s="63">
        <v>41845</v>
      </c>
      <c r="H3161" s="63">
        <v>41845</v>
      </c>
      <c r="I3161" s="60" t="s">
        <v>1109</v>
      </c>
      <c r="J3161" s="62">
        <v>283.66000000000003</v>
      </c>
      <c r="K3161" s="62">
        <v>20.010000000000002</v>
      </c>
      <c r="L3161" s="64">
        <v>303.67</v>
      </c>
      <c r="M3161" s="82" t="str">
        <f t="shared" si="270"/>
        <v>DS</v>
      </c>
      <c r="N3161" s="82" t="s">
        <v>971</v>
      </c>
      <c r="O3161" s="90"/>
      <c r="P3161" s="75"/>
      <c r="Q3161" s="158"/>
      <c r="S3161" s="159"/>
      <c r="T3161" s="159"/>
      <c r="U3161" s="160"/>
      <c r="W3161" s="161"/>
    </row>
    <row r="3162" spans="1:23" s="157" customFormat="1" x14ac:dyDescent="0.5">
      <c r="A3162" s="105" t="s">
        <v>803</v>
      </c>
      <c r="B3162" s="63">
        <v>41852</v>
      </c>
      <c r="C3162" s="60" t="s">
        <v>10</v>
      </c>
      <c r="D3162" s="61">
        <v>19829</v>
      </c>
      <c r="E3162" s="61">
        <v>15245</v>
      </c>
      <c r="F3162" s="61">
        <v>4272</v>
      </c>
      <c r="G3162" s="63">
        <v>41846</v>
      </c>
      <c r="H3162" s="63">
        <v>41846</v>
      </c>
      <c r="I3162" s="60" t="s">
        <v>1109</v>
      </c>
      <c r="J3162" s="62">
        <v>283.66000000000003</v>
      </c>
      <c r="K3162" s="62">
        <v>20.010000000000002</v>
      </c>
      <c r="L3162" s="64">
        <v>303.67</v>
      </c>
      <c r="M3162" s="82" t="str">
        <f t="shared" si="270"/>
        <v>DS</v>
      </c>
      <c r="N3162" s="82" t="s">
        <v>971</v>
      </c>
      <c r="O3162" s="90"/>
      <c r="P3162" s="75"/>
      <c r="Q3162" s="158"/>
      <c r="S3162" s="159"/>
      <c r="T3162" s="159"/>
      <c r="U3162" s="160"/>
      <c r="W3162" s="161"/>
    </row>
    <row r="3163" spans="1:23" s="157" customFormat="1" x14ac:dyDescent="0.5">
      <c r="A3163" s="105" t="s">
        <v>735</v>
      </c>
      <c r="B3163" s="63">
        <v>41859</v>
      </c>
      <c r="C3163" s="60" t="s">
        <v>10</v>
      </c>
      <c r="D3163" s="61">
        <v>19914</v>
      </c>
      <c r="E3163" s="61">
        <v>15267</v>
      </c>
      <c r="F3163" s="61">
        <v>4387</v>
      </c>
      <c r="G3163" s="63">
        <v>41846</v>
      </c>
      <c r="H3163" s="63">
        <v>41846</v>
      </c>
      <c r="I3163" s="60" t="s">
        <v>1176</v>
      </c>
      <c r="J3163" s="62">
        <v>3168</v>
      </c>
      <c r="K3163" s="62">
        <v>443.52</v>
      </c>
      <c r="L3163" s="64">
        <v>3611.52</v>
      </c>
      <c r="M3163" s="82" t="str">
        <f t="shared" si="270"/>
        <v>DS</v>
      </c>
      <c r="N3163" s="82" t="s">
        <v>971</v>
      </c>
      <c r="O3163" s="90"/>
      <c r="P3163" s="75"/>
      <c r="Q3163" s="158"/>
      <c r="S3163" s="159"/>
      <c r="T3163" s="159"/>
      <c r="U3163" s="160"/>
      <c r="W3163" s="161"/>
    </row>
    <row r="3164" spans="1:23" s="157" customFormat="1" hidden="1" x14ac:dyDescent="0.5">
      <c r="A3164" s="105">
        <v>156207</v>
      </c>
      <c r="B3164" s="63"/>
      <c r="C3164" s="60" t="s">
        <v>10</v>
      </c>
      <c r="D3164" s="61">
        <v>19849</v>
      </c>
      <c r="E3164" s="61">
        <v>15259</v>
      </c>
      <c r="F3164" s="61">
        <v>4411</v>
      </c>
      <c r="G3164" s="63">
        <v>41846</v>
      </c>
      <c r="H3164" s="63">
        <v>41846</v>
      </c>
      <c r="I3164" s="60" t="s">
        <v>1156</v>
      </c>
      <c r="J3164" s="62">
        <v>5075.88</v>
      </c>
      <c r="K3164" s="62">
        <v>710.62</v>
      </c>
      <c r="L3164" s="64">
        <v>5786.5</v>
      </c>
      <c r="M3164" s="82" t="str">
        <f t="shared" si="270"/>
        <v>DI</v>
      </c>
      <c r="N3164" s="82" t="s">
        <v>971</v>
      </c>
      <c r="O3164" s="90"/>
      <c r="P3164" s="75"/>
      <c r="Q3164" s="158"/>
      <c r="S3164" s="159"/>
      <c r="T3164" s="159"/>
      <c r="U3164" s="160"/>
      <c r="W3164" s="161"/>
    </row>
    <row r="3165" spans="1:23" s="157" customFormat="1" x14ac:dyDescent="0.5">
      <c r="A3165" s="105">
        <v>492581</v>
      </c>
      <c r="B3165" s="63">
        <v>41859</v>
      </c>
      <c r="C3165" s="60" t="s">
        <v>10</v>
      </c>
      <c r="D3165" s="61">
        <v>19858</v>
      </c>
      <c r="E3165" s="61">
        <v>15255</v>
      </c>
      <c r="F3165" s="61">
        <v>4273</v>
      </c>
      <c r="G3165" s="63">
        <v>41846</v>
      </c>
      <c r="H3165" s="63">
        <v>41846</v>
      </c>
      <c r="I3165" s="60" t="s">
        <v>1114</v>
      </c>
      <c r="J3165" s="62">
        <v>553.67999999999995</v>
      </c>
      <c r="K3165" s="62">
        <v>39.01</v>
      </c>
      <c r="L3165" s="64">
        <v>592.69000000000005</v>
      </c>
      <c r="M3165" s="82" t="str">
        <f t="shared" si="270"/>
        <v>DS</v>
      </c>
      <c r="N3165" s="82" t="s">
        <v>971</v>
      </c>
      <c r="O3165" s="90"/>
      <c r="P3165" s="75"/>
      <c r="Q3165" s="158"/>
      <c r="S3165" s="159"/>
      <c r="T3165" s="159"/>
      <c r="U3165" s="160"/>
      <c r="W3165" s="161"/>
    </row>
    <row r="3166" spans="1:23" s="157" customFormat="1" x14ac:dyDescent="0.5">
      <c r="A3166" s="105">
        <v>689029</v>
      </c>
      <c r="B3166" s="63">
        <v>41852</v>
      </c>
      <c r="C3166" s="60" t="s">
        <v>10</v>
      </c>
      <c r="D3166" s="61">
        <v>19832</v>
      </c>
      <c r="E3166" s="61">
        <v>15236</v>
      </c>
      <c r="F3166" s="61">
        <v>4403</v>
      </c>
      <c r="G3166" s="63">
        <v>41846</v>
      </c>
      <c r="H3166" s="63">
        <v>41845</v>
      </c>
      <c r="I3166" s="60" t="s">
        <v>1313</v>
      </c>
      <c r="J3166" s="62">
        <v>6958.67</v>
      </c>
      <c r="K3166" s="62">
        <v>642.41999999999996</v>
      </c>
      <c r="L3166" s="64">
        <v>7601.09</v>
      </c>
      <c r="M3166" s="82" t="str">
        <f t="shared" si="270"/>
        <v>DS</v>
      </c>
      <c r="N3166" s="82" t="s">
        <v>971</v>
      </c>
      <c r="O3166" s="90"/>
      <c r="P3166" s="75"/>
      <c r="Q3166" s="158"/>
      <c r="S3166" s="159"/>
      <c r="T3166" s="159"/>
      <c r="U3166" s="160"/>
      <c r="W3166" s="161"/>
    </row>
    <row r="3167" spans="1:23" s="157" customFormat="1" x14ac:dyDescent="0.5">
      <c r="A3167" s="105">
        <v>86360</v>
      </c>
      <c r="B3167" s="63"/>
      <c r="C3167" s="60" t="s">
        <v>10</v>
      </c>
      <c r="D3167" s="61">
        <v>19831</v>
      </c>
      <c r="E3167" s="61">
        <v>15238</v>
      </c>
      <c r="F3167" s="61">
        <v>4404</v>
      </c>
      <c r="G3167" s="63">
        <v>41846</v>
      </c>
      <c r="H3167" s="63">
        <v>41846</v>
      </c>
      <c r="I3167" s="60" t="s">
        <v>1113</v>
      </c>
      <c r="J3167" s="62">
        <v>6543.94</v>
      </c>
      <c r="K3167" s="62">
        <v>384.91</v>
      </c>
      <c r="L3167" s="64">
        <v>6928.85</v>
      </c>
      <c r="M3167" s="82" t="str">
        <f t="shared" si="270"/>
        <v>DS</v>
      </c>
      <c r="N3167" s="82" t="s">
        <v>971</v>
      </c>
      <c r="O3167" s="90"/>
      <c r="P3167" s="75"/>
      <c r="Q3167" s="158"/>
      <c r="S3167" s="159"/>
      <c r="T3167" s="159"/>
      <c r="U3167" s="160"/>
      <c r="W3167" s="161"/>
    </row>
    <row r="3168" spans="1:23" s="157" customFormat="1" x14ac:dyDescent="0.5">
      <c r="A3168" s="105">
        <v>81901</v>
      </c>
      <c r="B3168" s="63">
        <v>41852</v>
      </c>
      <c r="C3168" s="60" t="s">
        <v>10</v>
      </c>
      <c r="D3168" s="61">
        <v>19847</v>
      </c>
      <c r="E3168" s="61">
        <v>15257</v>
      </c>
      <c r="F3168" s="61">
        <v>4274</v>
      </c>
      <c r="G3168" s="63">
        <v>41847</v>
      </c>
      <c r="H3168" s="63">
        <v>41847</v>
      </c>
      <c r="I3168" s="60" t="s">
        <v>1116</v>
      </c>
      <c r="J3168" s="62">
        <v>480</v>
      </c>
      <c r="K3168" s="62">
        <v>13.44</v>
      </c>
      <c r="L3168" s="64">
        <v>493.44</v>
      </c>
      <c r="M3168" s="82" t="str">
        <f t="shared" si="270"/>
        <v>DS</v>
      </c>
      <c r="N3168" s="82" t="s">
        <v>971</v>
      </c>
      <c r="O3168" s="90"/>
      <c r="P3168" s="75"/>
      <c r="Q3168" s="158"/>
      <c r="S3168" s="159"/>
      <c r="T3168" s="159"/>
      <c r="U3168" s="160"/>
      <c r="W3168" s="161"/>
    </row>
    <row r="3169" spans="1:23" s="157" customFormat="1" hidden="1" x14ac:dyDescent="0.5">
      <c r="A3169" s="105">
        <v>890337</v>
      </c>
      <c r="B3169" s="63">
        <v>41852</v>
      </c>
      <c r="C3169" s="60" t="s">
        <v>10</v>
      </c>
      <c r="D3169" s="61">
        <v>19961</v>
      </c>
      <c r="E3169" s="61">
        <v>15395</v>
      </c>
      <c r="F3169" s="61">
        <v>4330</v>
      </c>
      <c r="G3169" s="63">
        <v>41847</v>
      </c>
      <c r="H3169" s="63">
        <v>41847</v>
      </c>
      <c r="I3169" s="60" t="s">
        <v>1075</v>
      </c>
      <c r="J3169" s="62">
        <v>57743.519999999997</v>
      </c>
      <c r="K3169" s="62">
        <v>5658.5</v>
      </c>
      <c r="L3169" s="64">
        <v>63402.02</v>
      </c>
      <c r="M3169" s="82" t="str">
        <f t="shared" si="270"/>
        <v>DC</v>
      </c>
      <c r="N3169" s="82" t="s">
        <v>971</v>
      </c>
      <c r="O3169" s="90"/>
      <c r="P3169" s="75"/>
      <c r="Q3169" s="158"/>
      <c r="S3169" s="159"/>
      <c r="T3169" s="159"/>
      <c r="U3169" s="160"/>
      <c r="W3169" s="161"/>
    </row>
    <row r="3170" spans="1:23" s="157" customFormat="1" x14ac:dyDescent="0.5">
      <c r="A3170" s="105">
        <v>1211588149</v>
      </c>
      <c r="B3170" s="63">
        <v>41859</v>
      </c>
      <c r="C3170" s="60" t="s">
        <v>10</v>
      </c>
      <c r="D3170" s="61">
        <v>19922</v>
      </c>
      <c r="E3170" s="61">
        <v>15277</v>
      </c>
      <c r="F3170" s="61">
        <v>4401</v>
      </c>
      <c r="G3170" s="63">
        <v>41848</v>
      </c>
      <c r="H3170" s="63">
        <v>41848</v>
      </c>
      <c r="I3170" s="60" t="s">
        <v>1105</v>
      </c>
      <c r="J3170" s="62">
        <v>1311.48</v>
      </c>
      <c r="K3170" s="62">
        <v>183.61</v>
      </c>
      <c r="L3170" s="64">
        <v>1495.09</v>
      </c>
      <c r="M3170" s="82" t="str">
        <f t="shared" si="270"/>
        <v>DS</v>
      </c>
      <c r="N3170" s="82" t="s">
        <v>971</v>
      </c>
      <c r="O3170" s="90"/>
      <c r="P3170" s="75"/>
      <c r="Q3170" s="158"/>
      <c r="S3170" s="159"/>
      <c r="T3170" s="159"/>
      <c r="U3170" s="160"/>
      <c r="W3170" s="161"/>
    </row>
    <row r="3171" spans="1:23" s="157" customFormat="1" x14ac:dyDescent="0.5">
      <c r="A3171" s="105">
        <v>1211588683</v>
      </c>
      <c r="B3171" s="63">
        <v>41859</v>
      </c>
      <c r="C3171" s="60" t="s">
        <v>10</v>
      </c>
      <c r="D3171" s="61">
        <v>19979</v>
      </c>
      <c r="E3171" s="61">
        <v>15279</v>
      </c>
      <c r="F3171" s="61">
        <v>4401</v>
      </c>
      <c r="G3171" s="63">
        <v>41848</v>
      </c>
      <c r="H3171" s="63">
        <v>41848</v>
      </c>
      <c r="I3171" s="60" t="s">
        <v>1105</v>
      </c>
      <c r="J3171" s="62">
        <v>62591.82</v>
      </c>
      <c r="K3171" s="62">
        <v>8762.85</v>
      </c>
      <c r="L3171" s="64">
        <v>71354.67</v>
      </c>
      <c r="M3171" s="82" t="str">
        <f t="shared" si="270"/>
        <v>DS</v>
      </c>
      <c r="N3171" s="82" t="s">
        <v>971</v>
      </c>
      <c r="O3171" s="90"/>
      <c r="P3171" s="75"/>
      <c r="Q3171" s="158"/>
      <c r="S3171" s="159"/>
      <c r="T3171" s="159"/>
      <c r="U3171" s="160"/>
      <c r="W3171" s="161"/>
    </row>
    <row r="3172" spans="1:23" s="157" customFormat="1" x14ac:dyDescent="0.5">
      <c r="A3172" s="105">
        <v>29995</v>
      </c>
      <c r="B3172" s="63">
        <v>41866</v>
      </c>
      <c r="C3172" s="60" t="s">
        <v>10</v>
      </c>
      <c r="D3172" s="61">
        <v>19916</v>
      </c>
      <c r="E3172" s="61">
        <v>15276</v>
      </c>
      <c r="F3172" s="61">
        <v>4417</v>
      </c>
      <c r="G3172" s="63">
        <v>41848</v>
      </c>
      <c r="H3172" s="63">
        <v>41848</v>
      </c>
      <c r="I3172" s="60" t="s">
        <v>1112</v>
      </c>
      <c r="J3172" s="62">
        <v>1383.76</v>
      </c>
      <c r="K3172" s="62">
        <v>193.73</v>
      </c>
      <c r="L3172" s="64">
        <v>1577.49</v>
      </c>
      <c r="M3172" s="82" t="str">
        <f t="shared" si="270"/>
        <v>DS</v>
      </c>
      <c r="N3172" s="82" t="s">
        <v>971</v>
      </c>
      <c r="O3172" s="90"/>
      <c r="P3172" s="75"/>
      <c r="Q3172" s="158"/>
      <c r="S3172" s="159"/>
      <c r="T3172" s="159"/>
      <c r="U3172" s="160"/>
      <c r="W3172" s="161"/>
    </row>
    <row r="3173" spans="1:23" s="157" customFormat="1" x14ac:dyDescent="0.5">
      <c r="A3173" s="105">
        <v>494423</v>
      </c>
      <c r="B3173" s="63">
        <v>41859</v>
      </c>
      <c r="C3173" s="60" t="s">
        <v>10</v>
      </c>
      <c r="D3173" s="61">
        <v>19923</v>
      </c>
      <c r="E3173" s="61">
        <v>15281</v>
      </c>
      <c r="F3173" s="61">
        <v>4273</v>
      </c>
      <c r="G3173" s="63">
        <v>41848</v>
      </c>
      <c r="H3173" s="63">
        <v>41848</v>
      </c>
      <c r="I3173" s="60" t="s">
        <v>1114</v>
      </c>
      <c r="J3173" s="62">
        <v>276.83999999999997</v>
      </c>
      <c r="K3173" s="62">
        <v>19.5</v>
      </c>
      <c r="L3173" s="64">
        <v>296.33999999999997</v>
      </c>
      <c r="M3173" s="82" t="str">
        <f t="shared" si="270"/>
        <v>DS</v>
      </c>
      <c r="N3173" s="82" t="s">
        <v>971</v>
      </c>
      <c r="O3173" s="90"/>
      <c r="P3173" s="75"/>
      <c r="Q3173" s="158"/>
      <c r="S3173" s="159"/>
      <c r="T3173" s="159"/>
      <c r="U3173" s="160"/>
      <c r="W3173" s="161"/>
    </row>
    <row r="3174" spans="1:23" s="157" customFormat="1" x14ac:dyDescent="0.5">
      <c r="A3174" s="105">
        <v>604110649915248</v>
      </c>
      <c r="B3174" s="63"/>
      <c r="C3174" s="60" t="s">
        <v>10</v>
      </c>
      <c r="D3174" s="61">
        <v>19830</v>
      </c>
      <c r="E3174" s="61">
        <v>15247</v>
      </c>
      <c r="F3174" s="61">
        <v>4272</v>
      </c>
      <c r="G3174" s="63">
        <v>41848</v>
      </c>
      <c r="H3174" s="63">
        <v>41848</v>
      </c>
      <c r="I3174" s="60" t="s">
        <v>1109</v>
      </c>
      <c r="J3174" s="62">
        <v>283.66000000000003</v>
      </c>
      <c r="K3174" s="62">
        <v>20.010000000000002</v>
      </c>
      <c r="L3174" s="64">
        <v>303.67</v>
      </c>
      <c r="M3174" s="82" t="str">
        <f t="shared" si="270"/>
        <v>DS</v>
      </c>
      <c r="N3174" s="82" t="s">
        <v>971</v>
      </c>
      <c r="O3174" s="90"/>
      <c r="P3174" s="75"/>
      <c r="Q3174" s="158"/>
      <c r="S3174" s="159"/>
      <c r="T3174" s="159"/>
      <c r="U3174" s="160"/>
      <c r="W3174" s="161"/>
    </row>
    <row r="3175" spans="1:23" s="157" customFormat="1" hidden="1" x14ac:dyDescent="0.5">
      <c r="A3175" s="105">
        <v>890335</v>
      </c>
      <c r="B3175" s="63">
        <v>41852</v>
      </c>
      <c r="C3175" s="60" t="s">
        <v>10</v>
      </c>
      <c r="D3175" s="61">
        <v>19967</v>
      </c>
      <c r="E3175" s="61">
        <v>15399</v>
      </c>
      <c r="F3175" s="61">
        <v>4146</v>
      </c>
      <c r="G3175" s="63">
        <v>41848</v>
      </c>
      <c r="H3175" s="63">
        <v>41847</v>
      </c>
      <c r="I3175" s="60" t="s">
        <v>1075</v>
      </c>
      <c r="J3175" s="62">
        <v>79811.34</v>
      </c>
      <c r="K3175" s="62">
        <v>8594.69</v>
      </c>
      <c r="L3175" s="64">
        <v>88406.03</v>
      </c>
      <c r="M3175" s="82" t="str">
        <f t="shared" si="270"/>
        <v>DC</v>
      </c>
      <c r="N3175" s="82" t="s">
        <v>971</v>
      </c>
      <c r="O3175" s="90"/>
      <c r="P3175" s="75"/>
      <c r="Q3175" s="158"/>
      <c r="S3175" s="159"/>
      <c r="T3175" s="159"/>
      <c r="U3175" s="160"/>
      <c r="W3175" s="161"/>
    </row>
    <row r="3176" spans="1:23" s="157" customFormat="1" hidden="1" x14ac:dyDescent="0.5">
      <c r="A3176" s="105">
        <v>890336</v>
      </c>
      <c r="B3176" s="63">
        <v>41852</v>
      </c>
      <c r="C3176" s="60" t="s">
        <v>10</v>
      </c>
      <c r="D3176" s="61">
        <v>19960</v>
      </c>
      <c r="E3176" s="61">
        <v>14560</v>
      </c>
      <c r="F3176" s="61">
        <v>4156</v>
      </c>
      <c r="G3176" s="63">
        <v>41848</v>
      </c>
      <c r="H3176" s="63">
        <v>41847</v>
      </c>
      <c r="I3176" s="141" t="s">
        <v>1075</v>
      </c>
      <c r="J3176" s="62">
        <v>3839.22</v>
      </c>
      <c r="K3176" s="62">
        <v>537.48</v>
      </c>
      <c r="L3176" s="64">
        <v>4376.7</v>
      </c>
      <c r="M3176" s="82" t="str">
        <f t="shared" si="270"/>
        <v>DC</v>
      </c>
      <c r="N3176" s="82" t="s">
        <v>971</v>
      </c>
      <c r="O3176" s="90"/>
      <c r="P3176" s="75"/>
      <c r="Q3176" s="158"/>
      <c r="S3176" s="159"/>
      <c r="T3176" s="159"/>
      <c r="U3176" s="160"/>
      <c r="W3176" s="161"/>
    </row>
    <row r="3177" spans="1:23" s="157" customFormat="1" hidden="1" x14ac:dyDescent="0.5">
      <c r="A3177" s="105">
        <v>890338</v>
      </c>
      <c r="B3177" s="63">
        <v>41852</v>
      </c>
      <c r="C3177" s="60" t="s">
        <v>10</v>
      </c>
      <c r="D3177" s="61">
        <v>19962</v>
      </c>
      <c r="E3177" s="61">
        <v>15234</v>
      </c>
      <c r="F3177" s="61">
        <v>4398</v>
      </c>
      <c r="G3177" s="63">
        <v>41848</v>
      </c>
      <c r="H3177" s="63">
        <v>41847</v>
      </c>
      <c r="I3177" s="141" t="s">
        <v>1075</v>
      </c>
      <c r="J3177" s="62">
        <v>112495.43</v>
      </c>
      <c r="K3177" s="62">
        <v>12920.58</v>
      </c>
      <c r="L3177" s="64">
        <v>125416.01</v>
      </c>
      <c r="M3177" s="82" t="str">
        <f t="shared" si="270"/>
        <v>DC</v>
      </c>
      <c r="N3177" s="82" t="s">
        <v>971</v>
      </c>
      <c r="O3177" s="90"/>
      <c r="P3177" s="75"/>
      <c r="Q3177" s="158"/>
      <c r="S3177" s="159"/>
      <c r="T3177" s="159"/>
      <c r="U3177" s="160"/>
      <c r="W3177" s="161"/>
    </row>
    <row r="3178" spans="1:23" s="157" customFormat="1" hidden="1" x14ac:dyDescent="0.5">
      <c r="A3178" s="105">
        <v>890338</v>
      </c>
      <c r="B3178" s="63"/>
      <c r="C3178" s="60" t="s">
        <v>15</v>
      </c>
      <c r="D3178" s="61">
        <v>20000</v>
      </c>
      <c r="E3178" s="61">
        <v>15441</v>
      </c>
      <c r="F3178" s="61">
        <v>4398</v>
      </c>
      <c r="G3178" s="63">
        <v>41848</v>
      </c>
      <c r="H3178" s="63">
        <v>41847</v>
      </c>
      <c r="I3178" s="141" t="s">
        <v>1075</v>
      </c>
      <c r="J3178" s="62">
        <v>-2955.36</v>
      </c>
      <c r="K3178" s="62">
        <v>-55.43</v>
      </c>
      <c r="L3178" s="64">
        <v>-3010.79</v>
      </c>
      <c r="M3178" s="82" t="str">
        <f t="shared" si="270"/>
        <v>DC</v>
      </c>
      <c r="N3178" s="82"/>
      <c r="O3178" s="90"/>
      <c r="P3178" s="159"/>
      <c r="Q3178" s="158"/>
      <c r="S3178" s="159"/>
      <c r="T3178" s="159"/>
      <c r="U3178" s="160"/>
      <c r="W3178" s="161"/>
    </row>
    <row r="3179" spans="1:23" s="157" customFormat="1" hidden="1" x14ac:dyDescent="0.5">
      <c r="A3179" s="105">
        <v>890339</v>
      </c>
      <c r="B3179" s="63">
        <v>41852</v>
      </c>
      <c r="C3179" s="60" t="s">
        <v>10</v>
      </c>
      <c r="D3179" s="61">
        <v>19963</v>
      </c>
      <c r="E3179" s="61">
        <v>15235</v>
      </c>
      <c r="F3179" s="61">
        <v>4399</v>
      </c>
      <c r="G3179" s="63">
        <v>41848</v>
      </c>
      <c r="H3179" s="63">
        <v>41847</v>
      </c>
      <c r="I3179" s="60" t="s">
        <v>1075</v>
      </c>
      <c r="J3179" s="62">
        <v>12108.77</v>
      </c>
      <c r="K3179" s="62">
        <v>1695.22</v>
      </c>
      <c r="L3179" s="64">
        <v>13803.99</v>
      </c>
      <c r="M3179" s="82" t="str">
        <f t="shared" si="270"/>
        <v>DC</v>
      </c>
      <c r="N3179" s="82" t="s">
        <v>971</v>
      </c>
      <c r="O3179" s="90"/>
      <c r="P3179" s="75"/>
      <c r="Q3179" s="158"/>
      <c r="S3179" s="159"/>
      <c r="T3179" s="159"/>
      <c r="U3179" s="160"/>
      <c r="W3179" s="161"/>
    </row>
    <row r="3180" spans="1:23" s="157" customFormat="1" hidden="1" x14ac:dyDescent="0.5">
      <c r="A3180" s="105">
        <v>890340</v>
      </c>
      <c r="B3180" s="63">
        <v>41852</v>
      </c>
      <c r="C3180" s="60" t="s">
        <v>10</v>
      </c>
      <c r="D3180" s="61">
        <v>19964</v>
      </c>
      <c r="E3180" s="61">
        <v>15396</v>
      </c>
      <c r="F3180" s="61">
        <v>4383</v>
      </c>
      <c r="G3180" s="63">
        <v>41848</v>
      </c>
      <c r="H3180" s="63">
        <v>41847</v>
      </c>
      <c r="I3180" s="60" t="s">
        <v>1075</v>
      </c>
      <c r="J3180" s="62">
        <v>716.1</v>
      </c>
      <c r="K3180" s="62">
        <v>100.25</v>
      </c>
      <c r="L3180" s="64">
        <v>816.35</v>
      </c>
      <c r="M3180" s="82" t="str">
        <f t="shared" si="270"/>
        <v>DC</v>
      </c>
      <c r="N3180" s="82" t="s">
        <v>971</v>
      </c>
      <c r="O3180" s="90"/>
      <c r="P3180" s="75"/>
      <c r="Q3180" s="158"/>
      <c r="S3180" s="159"/>
      <c r="T3180" s="159"/>
      <c r="U3180" s="160"/>
      <c r="W3180" s="161"/>
    </row>
    <row r="3181" spans="1:23" s="157" customFormat="1" hidden="1" x14ac:dyDescent="0.5">
      <c r="A3181" s="105">
        <v>890341</v>
      </c>
      <c r="B3181" s="63">
        <v>41852</v>
      </c>
      <c r="C3181" s="60" t="s">
        <v>10</v>
      </c>
      <c r="D3181" s="61">
        <v>19965</v>
      </c>
      <c r="E3181" s="61">
        <v>15397</v>
      </c>
      <c r="F3181" s="61">
        <v>4383</v>
      </c>
      <c r="G3181" s="63">
        <v>41848</v>
      </c>
      <c r="H3181" s="63">
        <v>41847</v>
      </c>
      <c r="I3181" s="60" t="s">
        <v>1075</v>
      </c>
      <c r="J3181" s="62">
        <v>858.56</v>
      </c>
      <c r="K3181" s="62">
        <v>120.21</v>
      </c>
      <c r="L3181" s="64">
        <v>978.77</v>
      </c>
      <c r="M3181" s="82" t="str">
        <f t="shared" si="270"/>
        <v>DC</v>
      </c>
      <c r="N3181" s="82" t="s">
        <v>971</v>
      </c>
      <c r="O3181" s="90"/>
      <c r="P3181" s="75"/>
      <c r="Q3181" s="158"/>
      <c r="S3181" s="159"/>
      <c r="T3181" s="159"/>
      <c r="U3181" s="160"/>
      <c r="W3181" s="161"/>
    </row>
    <row r="3182" spans="1:23" s="157" customFormat="1" hidden="1" x14ac:dyDescent="0.5">
      <c r="A3182" s="105">
        <v>890342</v>
      </c>
      <c r="B3182" s="63">
        <v>41852</v>
      </c>
      <c r="C3182" s="60" t="s">
        <v>10</v>
      </c>
      <c r="D3182" s="61">
        <v>19966</v>
      </c>
      <c r="E3182" s="61">
        <v>15398</v>
      </c>
      <c r="F3182" s="61">
        <v>4383</v>
      </c>
      <c r="G3182" s="63">
        <v>41848</v>
      </c>
      <c r="H3182" s="63">
        <v>41847</v>
      </c>
      <c r="I3182" s="60" t="s">
        <v>1075</v>
      </c>
      <c r="J3182" s="62">
        <v>4729.42</v>
      </c>
      <c r="K3182" s="62">
        <v>662.12</v>
      </c>
      <c r="L3182" s="64">
        <v>5391.54</v>
      </c>
      <c r="M3182" s="82" t="str">
        <f t="shared" si="270"/>
        <v>DC</v>
      </c>
      <c r="N3182" s="82" t="s">
        <v>971</v>
      </c>
      <c r="O3182" s="90"/>
      <c r="P3182" s="75"/>
      <c r="Q3182" s="158"/>
      <c r="S3182" s="159"/>
      <c r="T3182" s="159"/>
      <c r="U3182" s="160"/>
      <c r="W3182" s="161"/>
    </row>
    <row r="3183" spans="1:23" s="157" customFormat="1" hidden="1" x14ac:dyDescent="0.5">
      <c r="A3183" s="105">
        <v>890519</v>
      </c>
      <c r="B3183" s="63">
        <v>41852</v>
      </c>
      <c r="C3183" s="60" t="s">
        <v>10</v>
      </c>
      <c r="D3183" s="61">
        <v>19955</v>
      </c>
      <c r="E3183" s="61">
        <v>14547</v>
      </c>
      <c r="F3183" s="61">
        <v>4146</v>
      </c>
      <c r="G3183" s="63">
        <v>41848</v>
      </c>
      <c r="H3183" s="63">
        <v>41847</v>
      </c>
      <c r="I3183" s="60" t="s">
        <v>1075</v>
      </c>
      <c r="J3183" s="62">
        <v>13492.29</v>
      </c>
      <c r="K3183" s="62">
        <v>1821.9</v>
      </c>
      <c r="L3183" s="64">
        <v>15314.19</v>
      </c>
      <c r="M3183" s="82" t="str">
        <f t="shared" si="270"/>
        <v>DC</v>
      </c>
      <c r="N3183" s="82" t="s">
        <v>971</v>
      </c>
      <c r="O3183" s="90"/>
      <c r="P3183" s="75"/>
      <c r="Q3183" s="158"/>
      <c r="S3183" s="159"/>
      <c r="T3183" s="159"/>
      <c r="U3183" s="160"/>
      <c r="W3183" s="161"/>
    </row>
    <row r="3184" spans="1:23" s="157" customFormat="1" hidden="1" x14ac:dyDescent="0.5">
      <c r="A3184" s="105">
        <v>890520</v>
      </c>
      <c r="B3184" s="63">
        <v>41852</v>
      </c>
      <c r="C3184" s="60" t="s">
        <v>10</v>
      </c>
      <c r="D3184" s="61">
        <v>19956</v>
      </c>
      <c r="E3184" s="61">
        <v>15047</v>
      </c>
      <c r="F3184" s="61">
        <v>4330</v>
      </c>
      <c r="G3184" s="63">
        <v>41848</v>
      </c>
      <c r="H3184" s="63">
        <v>41847</v>
      </c>
      <c r="I3184" s="60" t="s">
        <v>1075</v>
      </c>
      <c r="J3184" s="62">
        <v>8591.14</v>
      </c>
      <c r="K3184" s="62">
        <v>734.03</v>
      </c>
      <c r="L3184" s="64">
        <v>9325.17</v>
      </c>
      <c r="M3184" s="82" t="str">
        <f t="shared" si="270"/>
        <v>DC</v>
      </c>
      <c r="N3184" s="82" t="s">
        <v>971</v>
      </c>
      <c r="O3184" s="90"/>
      <c r="P3184" s="75"/>
      <c r="Q3184" s="158"/>
      <c r="S3184" s="159"/>
      <c r="T3184" s="159"/>
      <c r="U3184" s="160"/>
      <c r="W3184" s="161"/>
    </row>
    <row r="3185" spans="1:29" s="157" customFormat="1" hidden="1" x14ac:dyDescent="0.5">
      <c r="A3185" s="105">
        <v>890521</v>
      </c>
      <c r="B3185" s="63">
        <v>41852</v>
      </c>
      <c r="C3185" s="60" t="s">
        <v>10</v>
      </c>
      <c r="D3185" s="61">
        <v>19957</v>
      </c>
      <c r="E3185" s="61">
        <v>15392</v>
      </c>
      <c r="F3185" s="61">
        <v>4397</v>
      </c>
      <c r="G3185" s="63">
        <v>41848</v>
      </c>
      <c r="H3185" s="63">
        <v>41847</v>
      </c>
      <c r="I3185" s="60" t="s">
        <v>1075</v>
      </c>
      <c r="J3185" s="62">
        <v>2190.46</v>
      </c>
      <c r="K3185" s="62">
        <v>0</v>
      </c>
      <c r="L3185" s="64">
        <v>2190.46</v>
      </c>
      <c r="M3185" s="82" t="str">
        <f t="shared" si="270"/>
        <v>DC</v>
      </c>
      <c r="N3185" s="82" t="s">
        <v>971</v>
      </c>
      <c r="O3185" s="90"/>
      <c r="P3185" s="75"/>
      <c r="Q3185" s="158"/>
      <c r="S3185" s="159"/>
      <c r="T3185" s="159"/>
      <c r="U3185" s="160"/>
      <c r="W3185" s="161"/>
    </row>
    <row r="3186" spans="1:29" s="157" customFormat="1" hidden="1" x14ac:dyDescent="0.5">
      <c r="A3186" s="105">
        <v>890522</v>
      </c>
      <c r="B3186" s="63">
        <v>41852</v>
      </c>
      <c r="C3186" s="60" t="s">
        <v>10</v>
      </c>
      <c r="D3186" s="61">
        <v>19927</v>
      </c>
      <c r="E3186" s="61">
        <v>15233</v>
      </c>
      <c r="F3186" s="61">
        <v>4396</v>
      </c>
      <c r="G3186" s="63">
        <v>41848</v>
      </c>
      <c r="H3186" s="63">
        <v>41847</v>
      </c>
      <c r="I3186" s="60" t="s">
        <v>1075</v>
      </c>
      <c r="J3186" s="62">
        <v>36565.72</v>
      </c>
      <c r="K3186" s="62">
        <v>3937.26</v>
      </c>
      <c r="L3186" s="64">
        <v>40502.980000000003</v>
      </c>
      <c r="M3186" s="82" t="str">
        <f t="shared" si="270"/>
        <v>DC</v>
      </c>
      <c r="N3186" s="82" t="s">
        <v>971</v>
      </c>
      <c r="O3186" s="90"/>
      <c r="P3186" s="75"/>
      <c r="Q3186" s="158"/>
      <c r="S3186" s="159"/>
      <c r="T3186" s="159"/>
      <c r="U3186" s="160"/>
      <c r="W3186" s="161"/>
    </row>
    <row r="3187" spans="1:29" s="157" customFormat="1" hidden="1" x14ac:dyDescent="0.5">
      <c r="A3187" s="105">
        <v>890522</v>
      </c>
      <c r="B3187" s="63"/>
      <c r="C3187" s="60" t="s">
        <v>15</v>
      </c>
      <c r="D3187" s="61">
        <v>19969</v>
      </c>
      <c r="E3187" s="61">
        <v>15413</v>
      </c>
      <c r="F3187" s="61">
        <v>4396</v>
      </c>
      <c r="G3187" s="63">
        <v>41848</v>
      </c>
      <c r="H3187" s="63">
        <v>41847</v>
      </c>
      <c r="I3187" s="60" t="s">
        <v>1075</v>
      </c>
      <c r="J3187" s="62">
        <v>-56.67</v>
      </c>
      <c r="K3187" s="62">
        <v>-7.93</v>
      </c>
      <c r="L3187" s="64">
        <v>-64.599999999999994</v>
      </c>
      <c r="M3187" s="82" t="str">
        <f t="shared" si="270"/>
        <v>DC</v>
      </c>
      <c r="N3187" s="82"/>
      <c r="O3187" s="90"/>
      <c r="P3187" s="159"/>
      <c r="Q3187" s="158"/>
      <c r="S3187" s="159"/>
      <c r="T3187" s="159"/>
      <c r="U3187" s="160"/>
      <c r="W3187" s="161"/>
    </row>
    <row r="3188" spans="1:29" s="157" customFormat="1" hidden="1" x14ac:dyDescent="0.5">
      <c r="A3188" s="105">
        <v>890523</v>
      </c>
      <c r="B3188" s="63">
        <v>41852</v>
      </c>
      <c r="C3188" s="60" t="s">
        <v>10</v>
      </c>
      <c r="D3188" s="61">
        <v>19958</v>
      </c>
      <c r="E3188" s="61">
        <v>15393</v>
      </c>
      <c r="F3188" s="61">
        <v>4151</v>
      </c>
      <c r="G3188" s="63">
        <v>41848</v>
      </c>
      <c r="H3188" s="63">
        <v>41847</v>
      </c>
      <c r="I3188" s="60" t="s">
        <v>1075</v>
      </c>
      <c r="J3188" s="62">
        <v>55980</v>
      </c>
      <c r="K3188" s="62">
        <v>7837.2</v>
      </c>
      <c r="L3188" s="64">
        <v>63817.2</v>
      </c>
      <c r="M3188" s="82" t="str">
        <f t="shared" si="270"/>
        <v>DC</v>
      </c>
      <c r="N3188" s="82" t="s">
        <v>971</v>
      </c>
      <c r="O3188" s="90"/>
      <c r="P3188" s="75"/>
      <c r="Q3188" s="158"/>
      <c r="S3188" s="159"/>
      <c r="T3188" s="159"/>
      <c r="U3188" s="160"/>
      <c r="W3188" s="161"/>
    </row>
    <row r="3189" spans="1:29" s="157" customFormat="1" hidden="1" x14ac:dyDescent="0.5">
      <c r="A3189" s="105">
        <v>890524</v>
      </c>
      <c r="B3189" s="63">
        <v>41852</v>
      </c>
      <c r="C3189" s="60" t="s">
        <v>10</v>
      </c>
      <c r="D3189" s="61">
        <v>19959</v>
      </c>
      <c r="E3189" s="61">
        <v>15394</v>
      </c>
      <c r="F3189" s="61">
        <v>4151</v>
      </c>
      <c r="G3189" s="63">
        <v>41848</v>
      </c>
      <c r="H3189" s="63">
        <v>41847</v>
      </c>
      <c r="I3189" s="60" t="s">
        <v>1075</v>
      </c>
      <c r="J3189" s="62">
        <v>27990</v>
      </c>
      <c r="K3189" s="62">
        <v>3918.6</v>
      </c>
      <c r="L3189" s="64">
        <v>31908.6</v>
      </c>
      <c r="M3189" s="82" t="str">
        <f t="shared" si="270"/>
        <v>DC</v>
      </c>
      <c r="N3189" s="82" t="s">
        <v>971</v>
      </c>
      <c r="O3189" s="90"/>
      <c r="P3189" s="75"/>
      <c r="Q3189" s="158"/>
      <c r="S3189" s="159"/>
      <c r="T3189" s="159"/>
      <c r="U3189" s="160"/>
      <c r="W3189" s="161"/>
    </row>
    <row r="3190" spans="1:29" s="157" customFormat="1" hidden="1" x14ac:dyDescent="0.5">
      <c r="A3190" s="105">
        <v>890525</v>
      </c>
      <c r="B3190" s="63">
        <v>41852</v>
      </c>
      <c r="C3190" s="60" t="s">
        <v>10</v>
      </c>
      <c r="D3190" s="61">
        <v>19951</v>
      </c>
      <c r="E3190" s="61">
        <v>15232</v>
      </c>
      <c r="F3190" s="61">
        <v>4397</v>
      </c>
      <c r="G3190" s="63">
        <v>41848</v>
      </c>
      <c r="H3190" s="63">
        <v>41847</v>
      </c>
      <c r="I3190" s="60" t="s">
        <v>1075</v>
      </c>
      <c r="J3190" s="62">
        <v>6048.15</v>
      </c>
      <c r="K3190" s="62">
        <v>0</v>
      </c>
      <c r="L3190" s="64">
        <v>6048.15</v>
      </c>
      <c r="M3190" s="82" t="str">
        <f t="shared" si="270"/>
        <v>DC</v>
      </c>
      <c r="N3190" s="82" t="s">
        <v>971</v>
      </c>
      <c r="O3190" s="90"/>
      <c r="P3190" s="75"/>
      <c r="Q3190" s="158"/>
      <c r="S3190" s="159"/>
      <c r="T3190" s="159"/>
      <c r="U3190" s="160"/>
      <c r="W3190" s="161"/>
    </row>
    <row r="3191" spans="1:29" s="157" customFormat="1" hidden="1" x14ac:dyDescent="0.5">
      <c r="A3191" s="105">
        <v>890526</v>
      </c>
      <c r="B3191" s="63">
        <v>41852</v>
      </c>
      <c r="C3191" s="60" t="s">
        <v>10</v>
      </c>
      <c r="D3191" s="61">
        <v>19952</v>
      </c>
      <c r="E3191" s="61">
        <v>15389</v>
      </c>
      <c r="F3191" s="61">
        <v>4396</v>
      </c>
      <c r="G3191" s="63">
        <v>41848</v>
      </c>
      <c r="H3191" s="63">
        <v>41847</v>
      </c>
      <c r="I3191" s="60" t="s">
        <v>1075</v>
      </c>
      <c r="J3191" s="62">
        <v>9683.65</v>
      </c>
      <c r="K3191" s="62">
        <v>1111.08</v>
      </c>
      <c r="L3191" s="64">
        <v>10794.73</v>
      </c>
      <c r="M3191" s="82" t="str">
        <f t="shared" si="270"/>
        <v>DC</v>
      </c>
      <c r="N3191" s="82" t="s">
        <v>971</v>
      </c>
      <c r="O3191" s="90"/>
      <c r="P3191" s="75"/>
      <c r="Q3191" s="158"/>
      <c r="S3191" s="159"/>
      <c r="T3191" s="159"/>
      <c r="U3191" s="160"/>
      <c r="W3191" s="161"/>
    </row>
    <row r="3192" spans="1:29" s="157" customFormat="1" hidden="1" x14ac:dyDescent="0.5">
      <c r="A3192" s="105">
        <v>890527</v>
      </c>
      <c r="B3192" s="63">
        <v>41852</v>
      </c>
      <c r="C3192" s="60" t="s">
        <v>10</v>
      </c>
      <c r="D3192" s="61">
        <v>19953</v>
      </c>
      <c r="E3192" s="61">
        <v>15390</v>
      </c>
      <c r="F3192" s="61">
        <v>4146</v>
      </c>
      <c r="G3192" s="63">
        <v>41848</v>
      </c>
      <c r="H3192" s="63">
        <v>41847</v>
      </c>
      <c r="I3192" s="60" t="s">
        <v>1075</v>
      </c>
      <c r="J3192" s="62">
        <v>1435.4</v>
      </c>
      <c r="K3192" s="62">
        <v>0</v>
      </c>
      <c r="L3192" s="64">
        <v>1435.4</v>
      </c>
      <c r="M3192" s="82" t="str">
        <f t="shared" si="270"/>
        <v>DC</v>
      </c>
      <c r="N3192" s="82" t="s">
        <v>971</v>
      </c>
      <c r="O3192" s="90"/>
      <c r="P3192" s="75"/>
      <c r="Q3192" s="158"/>
      <c r="S3192" s="159"/>
      <c r="T3192" s="159"/>
      <c r="U3192" s="160"/>
      <c r="W3192" s="161"/>
    </row>
    <row r="3193" spans="1:29" s="157" customFormat="1" hidden="1" x14ac:dyDescent="0.5">
      <c r="A3193" s="105">
        <v>890528</v>
      </c>
      <c r="B3193" s="63">
        <v>41852</v>
      </c>
      <c r="C3193" s="60" t="s">
        <v>10</v>
      </c>
      <c r="D3193" s="61">
        <v>19954</v>
      </c>
      <c r="E3193" s="61">
        <v>15391</v>
      </c>
      <c r="F3193" s="61">
        <v>2713</v>
      </c>
      <c r="G3193" s="63">
        <v>41848</v>
      </c>
      <c r="H3193" s="63">
        <v>41847</v>
      </c>
      <c r="I3193" s="60" t="s">
        <v>1075</v>
      </c>
      <c r="J3193" s="62">
        <v>4136</v>
      </c>
      <c r="K3193" s="62">
        <v>579.04</v>
      </c>
      <c r="L3193" s="64">
        <v>4715.04</v>
      </c>
      <c r="M3193" s="82" t="str">
        <f t="shared" si="270"/>
        <v>DC</v>
      </c>
      <c r="N3193" s="82" t="s">
        <v>971</v>
      </c>
      <c r="O3193" s="90"/>
      <c r="P3193" s="75"/>
      <c r="Q3193" s="158"/>
      <c r="S3193" s="159"/>
      <c r="T3193" s="159"/>
      <c r="U3193" s="160"/>
      <c r="W3193" s="161"/>
    </row>
    <row r="3194" spans="1:29" s="157" customFormat="1" hidden="1" x14ac:dyDescent="0.5">
      <c r="A3194" s="105" t="s">
        <v>739</v>
      </c>
      <c r="B3194" s="63"/>
      <c r="C3194" s="60" t="s">
        <v>10</v>
      </c>
      <c r="D3194" s="61">
        <v>19911</v>
      </c>
      <c r="E3194" s="61">
        <v>15269</v>
      </c>
      <c r="F3194" s="61">
        <v>4402</v>
      </c>
      <c r="G3194" s="63">
        <v>41848</v>
      </c>
      <c r="H3194" s="63">
        <v>41846</v>
      </c>
      <c r="I3194" s="60" t="s">
        <v>1118</v>
      </c>
      <c r="J3194" s="62">
        <v>6378</v>
      </c>
      <c r="K3194" s="62">
        <v>0</v>
      </c>
      <c r="L3194" s="64">
        <v>6378</v>
      </c>
      <c r="M3194" s="82" t="str">
        <f t="shared" si="270"/>
        <v>DI</v>
      </c>
      <c r="N3194" s="82" t="s">
        <v>971</v>
      </c>
      <c r="O3194" s="90"/>
      <c r="P3194" s="75"/>
      <c r="Q3194" s="158"/>
      <c r="S3194" s="159"/>
      <c r="T3194" s="159"/>
      <c r="U3194" s="160"/>
      <c r="W3194" s="161"/>
    </row>
    <row r="3195" spans="1:29" s="157" customFormat="1" hidden="1" x14ac:dyDescent="0.5">
      <c r="A3195" s="105" t="s">
        <v>743</v>
      </c>
      <c r="B3195" s="63"/>
      <c r="C3195" s="60" t="s">
        <v>10</v>
      </c>
      <c r="D3195" s="61">
        <v>19920</v>
      </c>
      <c r="E3195" s="61">
        <v>15274</v>
      </c>
      <c r="F3195" s="61">
        <v>4419</v>
      </c>
      <c r="G3195" s="63">
        <v>41848</v>
      </c>
      <c r="H3195" s="63">
        <v>41848</v>
      </c>
      <c r="I3195" s="60" t="s">
        <v>1121</v>
      </c>
      <c r="J3195" s="62">
        <v>1921</v>
      </c>
      <c r="K3195" s="62">
        <v>0</v>
      </c>
      <c r="L3195" s="64">
        <v>1921</v>
      </c>
      <c r="M3195" s="82" t="str">
        <f t="shared" si="270"/>
        <v>DI</v>
      </c>
      <c r="N3195" s="82" t="s">
        <v>971</v>
      </c>
      <c r="O3195" s="90"/>
      <c r="P3195" s="75"/>
      <c r="Q3195" s="158"/>
      <c r="S3195" s="159"/>
      <c r="T3195" s="159"/>
      <c r="U3195" s="160"/>
      <c r="W3195" s="161"/>
    </row>
    <row r="3196" spans="1:29" s="157" customFormat="1" hidden="1" x14ac:dyDescent="0.5">
      <c r="A3196" s="105" t="s">
        <v>750</v>
      </c>
      <c r="B3196" s="63"/>
      <c r="C3196" s="60" t="s">
        <v>10</v>
      </c>
      <c r="D3196" s="61">
        <v>19910</v>
      </c>
      <c r="E3196" s="61">
        <v>15271</v>
      </c>
      <c r="F3196" s="61">
        <v>4400</v>
      </c>
      <c r="G3196" s="63">
        <v>41848</v>
      </c>
      <c r="H3196" s="63">
        <v>41848</v>
      </c>
      <c r="I3196" s="60" t="s">
        <v>1123</v>
      </c>
      <c r="J3196" s="62">
        <v>4380</v>
      </c>
      <c r="K3196" s="62">
        <v>0</v>
      </c>
      <c r="L3196" s="64">
        <v>4380</v>
      </c>
      <c r="M3196" s="82" t="str">
        <f t="shared" si="270"/>
        <v>DI</v>
      </c>
      <c r="N3196" s="82" t="s">
        <v>971</v>
      </c>
      <c r="O3196" s="90"/>
      <c r="P3196" s="75"/>
      <c r="Q3196" s="158"/>
      <c r="S3196" s="159"/>
      <c r="T3196" s="159"/>
      <c r="U3196" s="160"/>
      <c r="W3196" s="161"/>
      <c r="X3196" s="81"/>
      <c r="Y3196" s="81"/>
      <c r="Z3196" s="81"/>
      <c r="AA3196" s="81"/>
      <c r="AB3196" s="81"/>
      <c r="AC3196" s="81"/>
    </row>
    <row r="3197" spans="1:29" s="157" customFormat="1" hidden="1" x14ac:dyDescent="0.5">
      <c r="A3197" s="105">
        <v>890335</v>
      </c>
      <c r="B3197" s="63"/>
      <c r="C3197" s="60" t="s">
        <v>15</v>
      </c>
      <c r="D3197" s="61">
        <v>21528</v>
      </c>
      <c r="E3197" s="61">
        <v>16006</v>
      </c>
      <c r="F3197" s="61">
        <v>789166</v>
      </c>
      <c r="G3197" s="63">
        <v>41848</v>
      </c>
      <c r="H3197" s="63">
        <v>41847</v>
      </c>
      <c r="I3197" s="60" t="s">
        <v>1075</v>
      </c>
      <c r="J3197" s="62">
        <v>-178.29</v>
      </c>
      <c r="K3197" s="62">
        <v>-24.96</v>
      </c>
      <c r="L3197" s="64">
        <v>-203.25</v>
      </c>
      <c r="M3197" s="82" t="str">
        <f t="shared" si="270"/>
        <v>DC</v>
      </c>
      <c r="N3197" s="82"/>
      <c r="O3197" s="90"/>
      <c r="P3197" s="75"/>
      <c r="Q3197" s="76"/>
      <c r="R3197" s="92"/>
      <c r="S3197" s="93"/>
      <c r="T3197" s="79"/>
      <c r="U3197" s="80"/>
      <c r="V3197" s="81"/>
      <c r="W3197" s="81"/>
      <c r="X3197" s="81"/>
      <c r="Y3197" s="81"/>
      <c r="Z3197" s="81"/>
      <c r="AA3197" s="81"/>
      <c r="AB3197" s="81"/>
      <c r="AC3197" s="81"/>
    </row>
    <row r="3198" spans="1:29" s="157" customFormat="1" x14ac:dyDescent="0.5">
      <c r="A3198" s="105">
        <v>29995</v>
      </c>
      <c r="B3198" s="63"/>
      <c r="C3198" s="60" t="s">
        <v>15</v>
      </c>
      <c r="D3198" s="61">
        <v>21550</v>
      </c>
      <c r="E3198" s="61">
        <v>16016</v>
      </c>
      <c r="F3198" s="61">
        <v>789168</v>
      </c>
      <c r="G3198" s="63">
        <v>41848</v>
      </c>
      <c r="H3198" s="63">
        <v>41848</v>
      </c>
      <c r="I3198" s="60" t="s">
        <v>1112</v>
      </c>
      <c r="J3198" s="62">
        <v>-419.19</v>
      </c>
      <c r="K3198" s="62">
        <v>-58.69</v>
      </c>
      <c r="L3198" s="64">
        <v>-477.88</v>
      </c>
      <c r="M3198" s="82" t="str">
        <f t="shared" si="270"/>
        <v>DS</v>
      </c>
      <c r="N3198" s="82"/>
      <c r="O3198" s="90"/>
      <c r="P3198" s="75"/>
      <c r="Q3198" s="76"/>
      <c r="R3198" s="92"/>
      <c r="S3198" s="93"/>
      <c r="T3198" s="79"/>
      <c r="U3198" s="80"/>
      <c r="V3198" s="81"/>
      <c r="W3198" s="81"/>
      <c r="X3198" s="81"/>
      <c r="Y3198" s="81"/>
      <c r="Z3198" s="81"/>
      <c r="AA3198" s="81"/>
      <c r="AB3198" s="81"/>
      <c r="AC3198" s="81"/>
    </row>
    <row r="3199" spans="1:29" s="157" customFormat="1" x14ac:dyDescent="0.5">
      <c r="A3199" s="105">
        <v>29995</v>
      </c>
      <c r="B3199" s="63"/>
      <c r="C3199" s="60" t="s">
        <v>15</v>
      </c>
      <c r="D3199" s="61">
        <v>21551</v>
      </c>
      <c r="E3199" s="61">
        <v>16017</v>
      </c>
      <c r="F3199" s="61">
        <v>789169</v>
      </c>
      <c r="G3199" s="63">
        <v>41848</v>
      </c>
      <c r="H3199" s="63">
        <v>41848</v>
      </c>
      <c r="I3199" s="60" t="s">
        <v>1112</v>
      </c>
      <c r="J3199" s="62">
        <v>-311.77</v>
      </c>
      <c r="K3199" s="62">
        <v>-43.65</v>
      </c>
      <c r="L3199" s="64">
        <v>-355.42</v>
      </c>
      <c r="M3199" s="82" t="str">
        <f t="shared" si="270"/>
        <v>DS</v>
      </c>
      <c r="N3199" s="82"/>
      <c r="O3199" s="90"/>
      <c r="P3199" s="75"/>
      <c r="Q3199" s="76"/>
      <c r="R3199" s="92"/>
      <c r="S3199" s="93"/>
      <c r="T3199" s="79"/>
      <c r="U3199" s="80"/>
      <c r="V3199" s="81"/>
      <c r="W3199" s="81"/>
    </row>
    <row r="3200" spans="1:29" s="157" customFormat="1" x14ac:dyDescent="0.5">
      <c r="A3200" s="105">
        <v>11987603</v>
      </c>
      <c r="B3200" s="63">
        <v>41852</v>
      </c>
      <c r="C3200" s="60" t="s">
        <v>10</v>
      </c>
      <c r="D3200" s="61">
        <v>19880</v>
      </c>
      <c r="E3200" s="61">
        <v>15270</v>
      </c>
      <c r="F3200" s="61">
        <v>4414</v>
      </c>
      <c r="G3200" s="63">
        <v>41849</v>
      </c>
      <c r="H3200" s="63">
        <v>41848</v>
      </c>
      <c r="I3200" s="60" t="s">
        <v>1113</v>
      </c>
      <c r="J3200" s="62">
        <v>3837.81</v>
      </c>
      <c r="K3200" s="62">
        <v>302.72000000000003</v>
      </c>
      <c r="L3200" s="64">
        <v>4140.53</v>
      </c>
      <c r="M3200" s="82" t="str">
        <f t="shared" si="270"/>
        <v>DS</v>
      </c>
      <c r="N3200" s="82" t="s">
        <v>971</v>
      </c>
      <c r="O3200" s="90"/>
      <c r="P3200" s="75"/>
      <c r="Q3200" s="158"/>
      <c r="S3200" s="159"/>
      <c r="T3200" s="159"/>
      <c r="U3200" s="160"/>
      <c r="W3200" s="161"/>
    </row>
    <row r="3201" spans="1:29" s="157" customFormat="1" x14ac:dyDescent="0.5">
      <c r="A3201" s="105">
        <v>1967451</v>
      </c>
      <c r="B3201" s="63">
        <v>41852</v>
      </c>
      <c r="C3201" s="60" t="s">
        <v>10</v>
      </c>
      <c r="D3201" s="61">
        <v>20037</v>
      </c>
      <c r="E3201" s="61">
        <v>15316</v>
      </c>
      <c r="F3201" s="61">
        <v>4447</v>
      </c>
      <c r="G3201" s="63">
        <v>41849</v>
      </c>
      <c r="H3201" s="63">
        <v>41849</v>
      </c>
      <c r="I3201" s="60" t="s">
        <v>1107</v>
      </c>
      <c r="J3201" s="62">
        <v>591.58000000000004</v>
      </c>
      <c r="K3201" s="62">
        <v>82.82</v>
      </c>
      <c r="L3201" s="64">
        <v>674.4</v>
      </c>
      <c r="M3201" s="82" t="str">
        <f t="shared" si="270"/>
        <v>DS</v>
      </c>
      <c r="N3201" s="82" t="s">
        <v>971</v>
      </c>
      <c r="O3201" s="90"/>
      <c r="P3201" s="75"/>
      <c r="Q3201" s="158"/>
      <c r="S3201" s="159"/>
      <c r="T3201" s="159"/>
      <c r="U3201" s="160"/>
      <c r="W3201" s="161"/>
    </row>
    <row r="3202" spans="1:29" s="157" customFormat="1" x14ac:dyDescent="0.5">
      <c r="A3202" s="105">
        <v>1967452</v>
      </c>
      <c r="B3202" s="63">
        <v>41852</v>
      </c>
      <c r="C3202" s="60" t="s">
        <v>10</v>
      </c>
      <c r="D3202" s="61">
        <v>20039</v>
      </c>
      <c r="E3202" s="61">
        <v>15314</v>
      </c>
      <c r="F3202" s="61">
        <v>4447</v>
      </c>
      <c r="G3202" s="63">
        <v>41849</v>
      </c>
      <c r="H3202" s="63">
        <v>41849</v>
      </c>
      <c r="I3202" s="60" t="s">
        <v>1107</v>
      </c>
      <c r="J3202" s="62">
        <v>6225</v>
      </c>
      <c r="K3202" s="62">
        <v>871.5</v>
      </c>
      <c r="L3202" s="64">
        <v>7096.5</v>
      </c>
      <c r="M3202" s="82" t="str">
        <f t="shared" ref="M3202:M3265" si="271">VLOOKUP(I3202,KODE,3,0)</f>
        <v>DS</v>
      </c>
      <c r="N3202" s="82" t="s">
        <v>971</v>
      </c>
      <c r="O3202" s="90"/>
      <c r="P3202" s="75"/>
      <c r="Q3202" s="158"/>
      <c r="S3202" s="159"/>
      <c r="T3202" s="159"/>
      <c r="U3202" s="160"/>
      <c r="W3202" s="161"/>
    </row>
    <row r="3203" spans="1:29" s="157" customFormat="1" x14ac:dyDescent="0.5">
      <c r="A3203" s="105">
        <v>1967453</v>
      </c>
      <c r="B3203" s="63">
        <v>41852</v>
      </c>
      <c r="C3203" s="60" t="s">
        <v>10</v>
      </c>
      <c r="D3203" s="61">
        <v>20038</v>
      </c>
      <c r="E3203" s="61">
        <v>15315</v>
      </c>
      <c r="F3203" s="61">
        <v>4447</v>
      </c>
      <c r="G3203" s="63">
        <v>41849</v>
      </c>
      <c r="H3203" s="63">
        <v>41849</v>
      </c>
      <c r="I3203" s="60" t="s">
        <v>1107</v>
      </c>
      <c r="J3203" s="62">
        <v>2967.05</v>
      </c>
      <c r="K3203" s="62">
        <v>415.38</v>
      </c>
      <c r="L3203" s="64">
        <v>3382.43</v>
      </c>
      <c r="M3203" s="82" t="str">
        <f t="shared" si="271"/>
        <v>DS</v>
      </c>
      <c r="N3203" s="82" t="s">
        <v>971</v>
      </c>
      <c r="O3203" s="90"/>
      <c r="P3203" s="75"/>
      <c r="Q3203" s="158"/>
      <c r="S3203" s="159"/>
      <c r="T3203" s="159"/>
      <c r="U3203" s="160"/>
      <c r="W3203" s="161"/>
    </row>
    <row r="3204" spans="1:29" s="157" customFormat="1" x14ac:dyDescent="0.5">
      <c r="A3204" s="105">
        <v>1967454</v>
      </c>
      <c r="B3204" s="63">
        <v>41852</v>
      </c>
      <c r="C3204" s="60" t="s">
        <v>10</v>
      </c>
      <c r="D3204" s="61">
        <v>20036</v>
      </c>
      <c r="E3204" s="61">
        <v>15317</v>
      </c>
      <c r="F3204" s="61">
        <v>4447</v>
      </c>
      <c r="G3204" s="63">
        <v>41849</v>
      </c>
      <c r="H3204" s="63">
        <v>41849</v>
      </c>
      <c r="I3204" s="60" t="s">
        <v>1107</v>
      </c>
      <c r="J3204" s="62">
        <v>1966.4</v>
      </c>
      <c r="K3204" s="62">
        <v>275.3</v>
      </c>
      <c r="L3204" s="64">
        <v>2241.6999999999998</v>
      </c>
      <c r="M3204" s="82" t="str">
        <f t="shared" si="271"/>
        <v>DS</v>
      </c>
      <c r="N3204" s="82" t="s">
        <v>971</v>
      </c>
      <c r="O3204" s="90"/>
      <c r="P3204" s="75"/>
      <c r="Q3204" s="158"/>
      <c r="S3204" s="159"/>
      <c r="T3204" s="159"/>
      <c r="U3204" s="160"/>
      <c r="W3204" s="161"/>
    </row>
    <row r="3205" spans="1:29" s="157" customFormat="1" x14ac:dyDescent="0.5">
      <c r="A3205" s="105">
        <v>1967511</v>
      </c>
      <c r="B3205" s="63">
        <v>41852</v>
      </c>
      <c r="C3205" s="60" t="s">
        <v>10</v>
      </c>
      <c r="D3205" s="61">
        <v>20031</v>
      </c>
      <c r="E3205" s="61">
        <v>15325</v>
      </c>
      <c r="F3205" s="61">
        <v>4447</v>
      </c>
      <c r="G3205" s="63">
        <v>41849</v>
      </c>
      <c r="H3205" s="63">
        <v>41849</v>
      </c>
      <c r="I3205" s="60" t="s">
        <v>1107</v>
      </c>
      <c r="J3205" s="62">
        <v>4193.8500000000004</v>
      </c>
      <c r="K3205" s="62">
        <v>587.15</v>
      </c>
      <c r="L3205" s="64">
        <v>4781</v>
      </c>
      <c r="M3205" s="82" t="str">
        <f t="shared" si="271"/>
        <v>DS</v>
      </c>
      <c r="N3205" s="82" t="s">
        <v>971</v>
      </c>
      <c r="O3205" s="90"/>
      <c r="P3205" s="75"/>
      <c r="Q3205" s="158"/>
      <c r="S3205" s="159"/>
      <c r="T3205" s="159"/>
      <c r="U3205" s="160"/>
      <c r="W3205" s="161"/>
    </row>
    <row r="3206" spans="1:29" s="157" customFormat="1" x14ac:dyDescent="0.5">
      <c r="A3206" s="105">
        <v>1967512</v>
      </c>
      <c r="B3206" s="63">
        <v>41852</v>
      </c>
      <c r="C3206" s="60" t="s">
        <v>10</v>
      </c>
      <c r="D3206" s="61">
        <v>20034</v>
      </c>
      <c r="E3206" s="61">
        <v>15321</v>
      </c>
      <c r="F3206" s="61">
        <v>4447</v>
      </c>
      <c r="G3206" s="63">
        <v>41849</v>
      </c>
      <c r="H3206" s="63">
        <v>41849</v>
      </c>
      <c r="I3206" s="60" t="s">
        <v>1107</v>
      </c>
      <c r="J3206" s="62">
        <v>1389.05</v>
      </c>
      <c r="K3206" s="62">
        <v>194.5</v>
      </c>
      <c r="L3206" s="64">
        <v>1583.55</v>
      </c>
      <c r="M3206" s="82" t="str">
        <f t="shared" si="271"/>
        <v>DS</v>
      </c>
      <c r="N3206" s="82" t="s">
        <v>971</v>
      </c>
      <c r="O3206" s="90"/>
      <c r="P3206" s="75"/>
      <c r="Q3206" s="158"/>
      <c r="S3206" s="159"/>
      <c r="T3206" s="159"/>
      <c r="U3206" s="160"/>
      <c r="W3206" s="161"/>
    </row>
    <row r="3207" spans="1:29" s="157" customFormat="1" x14ac:dyDescent="0.5">
      <c r="A3207" s="105">
        <v>1967513</v>
      </c>
      <c r="B3207" s="63">
        <v>41852</v>
      </c>
      <c r="C3207" s="60" t="s">
        <v>10</v>
      </c>
      <c r="D3207" s="61">
        <v>20035</v>
      </c>
      <c r="E3207" s="61">
        <v>15318</v>
      </c>
      <c r="F3207" s="61">
        <v>4447</v>
      </c>
      <c r="G3207" s="63">
        <v>41849</v>
      </c>
      <c r="H3207" s="63">
        <v>41849</v>
      </c>
      <c r="I3207" s="60" t="s">
        <v>1107</v>
      </c>
      <c r="J3207" s="62">
        <v>219.1</v>
      </c>
      <c r="K3207" s="62">
        <v>30.68</v>
      </c>
      <c r="L3207" s="64">
        <v>249.78</v>
      </c>
      <c r="M3207" s="82" t="str">
        <f t="shared" si="271"/>
        <v>DS</v>
      </c>
      <c r="N3207" s="82" t="s">
        <v>971</v>
      </c>
      <c r="O3207" s="90"/>
      <c r="P3207" s="75"/>
      <c r="Q3207" s="158"/>
      <c r="S3207" s="159"/>
      <c r="T3207" s="159"/>
      <c r="U3207" s="160"/>
      <c r="W3207" s="161"/>
    </row>
    <row r="3208" spans="1:29" s="157" customFormat="1" x14ac:dyDescent="0.5">
      <c r="A3208" s="105">
        <v>1967514</v>
      </c>
      <c r="B3208" s="63">
        <v>41852</v>
      </c>
      <c r="C3208" s="60" t="s">
        <v>10</v>
      </c>
      <c r="D3208" s="61">
        <v>20032</v>
      </c>
      <c r="E3208" s="61">
        <v>15324</v>
      </c>
      <c r="F3208" s="61">
        <v>4447</v>
      </c>
      <c r="G3208" s="63">
        <v>41849</v>
      </c>
      <c r="H3208" s="63">
        <v>41849</v>
      </c>
      <c r="I3208" s="60" t="s">
        <v>1107</v>
      </c>
      <c r="J3208" s="62">
        <v>3563.95</v>
      </c>
      <c r="K3208" s="62">
        <v>498.96</v>
      </c>
      <c r="L3208" s="64">
        <v>4062.91</v>
      </c>
      <c r="M3208" s="82" t="str">
        <f t="shared" si="271"/>
        <v>DS</v>
      </c>
      <c r="N3208" s="82" t="s">
        <v>971</v>
      </c>
      <c r="O3208" s="90"/>
      <c r="P3208" s="75"/>
      <c r="Q3208" s="158"/>
      <c r="S3208" s="159"/>
      <c r="T3208" s="159"/>
      <c r="U3208" s="160"/>
      <c r="W3208" s="161"/>
    </row>
    <row r="3209" spans="1:29" s="157" customFormat="1" x14ac:dyDescent="0.5">
      <c r="A3209" s="105">
        <v>1967945</v>
      </c>
      <c r="B3209" s="63">
        <v>41852</v>
      </c>
      <c r="C3209" s="60" t="s">
        <v>10</v>
      </c>
      <c r="D3209" s="61">
        <v>20033</v>
      </c>
      <c r="E3209" s="61">
        <v>15322</v>
      </c>
      <c r="F3209" s="61">
        <v>4447</v>
      </c>
      <c r="G3209" s="63">
        <v>41849</v>
      </c>
      <c r="H3209" s="63">
        <v>41849</v>
      </c>
      <c r="I3209" s="60" t="s">
        <v>1107</v>
      </c>
      <c r="J3209" s="62">
        <v>5292.58</v>
      </c>
      <c r="K3209" s="62">
        <v>740.97</v>
      </c>
      <c r="L3209" s="64">
        <v>6033.55</v>
      </c>
      <c r="M3209" s="82" t="str">
        <f t="shared" si="271"/>
        <v>DS</v>
      </c>
      <c r="N3209" s="82" t="s">
        <v>971</v>
      </c>
      <c r="O3209" s="90"/>
      <c r="P3209" s="75"/>
      <c r="Q3209" s="158"/>
      <c r="S3209" s="159"/>
      <c r="T3209" s="159"/>
      <c r="U3209" s="160"/>
      <c r="W3209" s="161"/>
    </row>
    <row r="3210" spans="1:29" s="157" customFormat="1" x14ac:dyDescent="0.5">
      <c r="A3210" s="105">
        <v>8170693781</v>
      </c>
      <c r="B3210" s="63">
        <v>41852</v>
      </c>
      <c r="C3210" s="60" t="s">
        <v>10</v>
      </c>
      <c r="D3210" s="61">
        <v>19881</v>
      </c>
      <c r="E3210" s="61">
        <v>15273</v>
      </c>
      <c r="F3210" s="61">
        <v>4413</v>
      </c>
      <c r="G3210" s="63">
        <v>41849</v>
      </c>
      <c r="H3210" s="63">
        <v>41848</v>
      </c>
      <c r="I3210" s="60" t="s">
        <v>1313</v>
      </c>
      <c r="J3210" s="62">
        <v>3174.32</v>
      </c>
      <c r="K3210" s="62">
        <v>310.7</v>
      </c>
      <c r="L3210" s="64">
        <v>3485.02</v>
      </c>
      <c r="M3210" s="82" t="str">
        <f t="shared" si="271"/>
        <v>DS</v>
      </c>
      <c r="N3210" s="82" t="s">
        <v>971</v>
      </c>
      <c r="O3210" s="90"/>
      <c r="P3210" s="75"/>
      <c r="Q3210" s="158"/>
      <c r="S3210" s="159"/>
      <c r="T3210" s="159"/>
      <c r="U3210" s="160"/>
      <c r="W3210" s="161"/>
    </row>
    <row r="3211" spans="1:29" s="157" customFormat="1" x14ac:dyDescent="0.5">
      <c r="A3211" s="105">
        <v>82038</v>
      </c>
      <c r="B3211" s="63">
        <v>41866</v>
      </c>
      <c r="C3211" s="60" t="s">
        <v>10</v>
      </c>
      <c r="D3211" s="61">
        <v>19909</v>
      </c>
      <c r="E3211" s="61">
        <v>15304</v>
      </c>
      <c r="F3211" s="61">
        <v>4274</v>
      </c>
      <c r="G3211" s="63">
        <v>41849</v>
      </c>
      <c r="H3211" s="63">
        <v>41849</v>
      </c>
      <c r="I3211" s="60" t="s">
        <v>1116</v>
      </c>
      <c r="J3211" s="62">
        <v>480</v>
      </c>
      <c r="K3211" s="62">
        <v>13.44</v>
      </c>
      <c r="L3211" s="64">
        <v>493.44</v>
      </c>
      <c r="M3211" s="82" t="str">
        <f t="shared" si="271"/>
        <v>DS</v>
      </c>
      <c r="N3211" s="82" t="s">
        <v>971</v>
      </c>
      <c r="O3211" s="90"/>
      <c r="P3211" s="75"/>
      <c r="Q3211" s="158"/>
      <c r="S3211" s="159"/>
      <c r="T3211" s="159"/>
      <c r="U3211" s="160"/>
      <c r="W3211" s="161"/>
    </row>
    <row r="3212" spans="1:29" s="157" customFormat="1" x14ac:dyDescent="0.5">
      <c r="A3212" s="105" t="s">
        <v>745</v>
      </c>
      <c r="B3212" s="63">
        <v>41852</v>
      </c>
      <c r="C3212" s="60" t="s">
        <v>10</v>
      </c>
      <c r="D3212" s="61">
        <v>19882</v>
      </c>
      <c r="E3212" s="61">
        <v>15275</v>
      </c>
      <c r="F3212" s="61">
        <v>4416</v>
      </c>
      <c r="G3212" s="63">
        <v>41849</v>
      </c>
      <c r="H3212" s="63">
        <v>41849</v>
      </c>
      <c r="I3212" s="162" t="s">
        <v>42</v>
      </c>
      <c r="J3212" s="62">
        <v>11539</v>
      </c>
      <c r="K3212" s="62">
        <v>1615.46</v>
      </c>
      <c r="L3212" s="64">
        <v>13154.46</v>
      </c>
      <c r="M3212" s="82" t="str">
        <f t="shared" si="271"/>
        <v>DS</v>
      </c>
      <c r="N3212" s="82" t="s">
        <v>971</v>
      </c>
      <c r="O3212" s="90"/>
      <c r="P3212" s="75"/>
      <c r="Q3212" s="158"/>
      <c r="S3212" s="159"/>
      <c r="T3212" s="159"/>
      <c r="U3212" s="160"/>
      <c r="W3212" s="161"/>
    </row>
    <row r="3213" spans="1:29" s="157" customFormat="1" x14ac:dyDescent="0.5">
      <c r="A3213" s="105" t="s">
        <v>745</v>
      </c>
      <c r="B3213" s="63"/>
      <c r="C3213" s="60" t="s">
        <v>15</v>
      </c>
      <c r="D3213" s="61">
        <v>19908</v>
      </c>
      <c r="E3213" s="61">
        <v>15371</v>
      </c>
      <c r="F3213" s="61">
        <v>4416</v>
      </c>
      <c r="G3213" s="63">
        <v>41849</v>
      </c>
      <c r="H3213" s="63">
        <v>41849</v>
      </c>
      <c r="I3213" s="162" t="s">
        <v>42</v>
      </c>
      <c r="J3213" s="62">
        <v>-15.48</v>
      </c>
      <c r="K3213" s="62">
        <v>-2.17</v>
      </c>
      <c r="L3213" s="64">
        <v>-17.649999999999999</v>
      </c>
      <c r="M3213" s="82" t="str">
        <f t="shared" si="271"/>
        <v>DS</v>
      </c>
      <c r="N3213" s="82"/>
      <c r="O3213" s="90"/>
      <c r="P3213" s="159"/>
      <c r="Q3213" s="158"/>
      <c r="S3213" s="159"/>
      <c r="T3213" s="159"/>
      <c r="U3213" s="160"/>
      <c r="W3213" s="161"/>
    </row>
    <row r="3214" spans="1:29" s="157" customFormat="1" hidden="1" x14ac:dyDescent="0.5">
      <c r="A3214" s="105" t="s">
        <v>751</v>
      </c>
      <c r="B3214" s="63"/>
      <c r="C3214" s="60" t="s">
        <v>10</v>
      </c>
      <c r="D3214" s="61">
        <v>20042</v>
      </c>
      <c r="E3214" s="61">
        <v>15311</v>
      </c>
      <c r="F3214" s="61">
        <v>4446</v>
      </c>
      <c r="G3214" s="63">
        <v>41849</v>
      </c>
      <c r="H3214" s="63">
        <v>41849</v>
      </c>
      <c r="I3214" s="60" t="s">
        <v>1123</v>
      </c>
      <c r="J3214" s="62">
        <v>3770</v>
      </c>
      <c r="K3214" s="62">
        <v>0</v>
      </c>
      <c r="L3214" s="64">
        <v>3770</v>
      </c>
      <c r="M3214" s="82" t="str">
        <f t="shared" si="271"/>
        <v>DI</v>
      </c>
      <c r="N3214" s="82" t="s">
        <v>971</v>
      </c>
      <c r="O3214" s="90"/>
      <c r="P3214" s="75"/>
      <c r="Q3214" s="158"/>
      <c r="S3214" s="159"/>
      <c r="T3214" s="159"/>
      <c r="U3214" s="160"/>
      <c r="W3214" s="161"/>
      <c r="X3214" s="81"/>
      <c r="Y3214" s="81"/>
      <c r="Z3214" s="81"/>
      <c r="AA3214" s="81"/>
      <c r="AB3214" s="81"/>
      <c r="AC3214" s="81"/>
    </row>
    <row r="3215" spans="1:29" s="157" customFormat="1" x14ac:dyDescent="0.5">
      <c r="A3215" s="105" t="s">
        <v>745</v>
      </c>
      <c r="B3215" s="63"/>
      <c r="C3215" s="60" t="s">
        <v>15</v>
      </c>
      <c r="D3215" s="61">
        <v>21459</v>
      </c>
      <c r="E3215" s="61">
        <v>15966</v>
      </c>
      <c r="F3215" s="61">
        <v>789170</v>
      </c>
      <c r="G3215" s="63">
        <v>41849</v>
      </c>
      <c r="H3215" s="63">
        <v>41849</v>
      </c>
      <c r="I3215" s="164" t="s">
        <v>42</v>
      </c>
      <c r="J3215" s="62">
        <v>-119.41</v>
      </c>
      <c r="K3215" s="62">
        <v>-16.72</v>
      </c>
      <c r="L3215" s="64">
        <v>-136.13</v>
      </c>
      <c r="M3215" s="82" t="str">
        <f t="shared" si="271"/>
        <v>DS</v>
      </c>
      <c r="N3215" s="82"/>
      <c r="O3215" s="90"/>
      <c r="P3215" s="75"/>
      <c r="Q3215" s="76"/>
      <c r="R3215" s="92"/>
      <c r="S3215" s="93"/>
      <c r="T3215" s="79"/>
      <c r="U3215" s="80"/>
      <c r="V3215" s="81"/>
      <c r="W3215" s="81"/>
      <c r="X3215" s="81"/>
      <c r="Y3215" s="81"/>
      <c r="Z3215" s="81"/>
      <c r="AA3215" s="81"/>
      <c r="AB3215" s="81"/>
      <c r="AC3215" s="81"/>
    </row>
    <row r="3216" spans="1:29" s="157" customFormat="1" x14ac:dyDescent="0.5">
      <c r="A3216" s="61">
        <v>192325</v>
      </c>
      <c r="B3216" s="63"/>
      <c r="C3216" s="60" t="s">
        <v>10</v>
      </c>
      <c r="D3216" s="61">
        <v>22436</v>
      </c>
      <c r="E3216" s="61">
        <v>15537</v>
      </c>
      <c r="F3216" s="61">
        <v>9999</v>
      </c>
      <c r="G3216" s="63">
        <v>41849</v>
      </c>
      <c r="H3216" s="63">
        <v>41849</v>
      </c>
      <c r="I3216" s="60" t="s">
        <v>1113</v>
      </c>
      <c r="J3216" s="62">
        <v>647.39</v>
      </c>
      <c r="K3216" s="62">
        <v>0</v>
      </c>
      <c r="L3216" s="64">
        <v>647.39</v>
      </c>
      <c r="M3216" s="82" t="str">
        <f t="shared" si="271"/>
        <v>DS</v>
      </c>
      <c r="N3216" s="82" t="s">
        <v>971</v>
      </c>
      <c r="O3216" s="90"/>
      <c r="P3216" s="75"/>
      <c r="Q3216" s="76"/>
      <c r="R3216" s="92"/>
      <c r="S3216" s="93"/>
      <c r="T3216" s="79"/>
      <c r="U3216" s="80"/>
      <c r="V3216" s="81"/>
      <c r="W3216" s="81"/>
    </row>
    <row r="3217" spans="1:29" s="157" customFormat="1" x14ac:dyDescent="0.5">
      <c r="A3217" s="105">
        <v>1155182</v>
      </c>
      <c r="B3217" s="63">
        <v>41852</v>
      </c>
      <c r="C3217" s="60" t="s">
        <v>10</v>
      </c>
      <c r="D3217" s="61">
        <v>19883</v>
      </c>
      <c r="E3217" s="61">
        <v>15285</v>
      </c>
      <c r="F3217" s="61">
        <v>4272</v>
      </c>
      <c r="G3217" s="63">
        <v>41850</v>
      </c>
      <c r="H3217" s="63">
        <v>41850</v>
      </c>
      <c r="I3217" s="60" t="s">
        <v>1109</v>
      </c>
      <c r="J3217" s="62">
        <v>189.1</v>
      </c>
      <c r="K3217" s="62">
        <v>13.34</v>
      </c>
      <c r="L3217" s="64">
        <v>202.44</v>
      </c>
      <c r="M3217" s="82" t="str">
        <f t="shared" si="271"/>
        <v>DS</v>
      </c>
      <c r="N3217" s="82" t="s">
        <v>971</v>
      </c>
      <c r="O3217" s="90"/>
      <c r="P3217" s="75"/>
      <c r="Q3217" s="158"/>
      <c r="S3217" s="159"/>
      <c r="T3217" s="159"/>
      <c r="U3217" s="160"/>
      <c r="W3217" s="161"/>
    </row>
    <row r="3218" spans="1:29" s="157" customFormat="1" hidden="1" x14ac:dyDescent="0.5">
      <c r="A3218" s="105" t="s">
        <v>740</v>
      </c>
      <c r="B3218" s="63"/>
      <c r="C3218" s="60" t="s">
        <v>10</v>
      </c>
      <c r="D3218" s="61">
        <v>20041</v>
      </c>
      <c r="E3218" s="61">
        <v>15312</v>
      </c>
      <c r="F3218" s="61">
        <v>4422</v>
      </c>
      <c r="G3218" s="63">
        <v>41850</v>
      </c>
      <c r="H3218" s="63">
        <v>41850</v>
      </c>
      <c r="I3218" s="60" t="s">
        <v>1118</v>
      </c>
      <c r="J3218" s="62">
        <v>8233.6</v>
      </c>
      <c r="K3218" s="62">
        <v>0</v>
      </c>
      <c r="L3218" s="64">
        <v>8233.6</v>
      </c>
      <c r="M3218" s="82" t="str">
        <f t="shared" si="271"/>
        <v>DI</v>
      </c>
      <c r="N3218" s="82" t="s">
        <v>971</v>
      </c>
      <c r="O3218" s="90"/>
      <c r="P3218" s="75"/>
      <c r="Q3218" s="158"/>
      <c r="S3218" s="159"/>
      <c r="T3218" s="159"/>
      <c r="U3218" s="160"/>
      <c r="W3218" s="161"/>
    </row>
    <row r="3219" spans="1:29" s="157" customFormat="1" x14ac:dyDescent="0.5">
      <c r="A3219" s="105" t="s">
        <v>733</v>
      </c>
      <c r="B3219" s="63">
        <v>41859</v>
      </c>
      <c r="C3219" s="60" t="s">
        <v>10</v>
      </c>
      <c r="D3219" s="61">
        <v>20027</v>
      </c>
      <c r="E3219" s="61">
        <v>15342</v>
      </c>
      <c r="F3219" s="61">
        <v>4421</v>
      </c>
      <c r="G3219" s="63">
        <v>41851</v>
      </c>
      <c r="H3219" s="63">
        <v>41851</v>
      </c>
      <c r="I3219" s="60" t="s">
        <v>1161</v>
      </c>
      <c r="J3219" s="62">
        <v>23764.09</v>
      </c>
      <c r="K3219" s="62">
        <v>2034.47</v>
      </c>
      <c r="L3219" s="64">
        <v>25798.560000000001</v>
      </c>
      <c r="M3219" s="82" t="str">
        <f t="shared" si="271"/>
        <v>DS</v>
      </c>
      <c r="N3219" s="82" t="s">
        <v>971</v>
      </c>
      <c r="O3219" s="90"/>
      <c r="P3219" s="75"/>
      <c r="Q3219" s="158"/>
      <c r="S3219" s="159"/>
      <c r="T3219" s="159"/>
      <c r="U3219" s="160"/>
      <c r="W3219" s="161"/>
    </row>
    <row r="3220" spans="1:29" s="157" customFormat="1" x14ac:dyDescent="0.5">
      <c r="A3220" s="105">
        <v>1171357</v>
      </c>
      <c r="B3220" s="63">
        <v>41852</v>
      </c>
      <c r="C3220" s="60" t="s">
        <v>10</v>
      </c>
      <c r="D3220" s="61">
        <v>19884</v>
      </c>
      <c r="E3220" s="61">
        <v>15329</v>
      </c>
      <c r="F3220" s="61">
        <v>4272</v>
      </c>
      <c r="G3220" s="63">
        <v>41851</v>
      </c>
      <c r="H3220" s="63">
        <v>41851</v>
      </c>
      <c r="I3220" s="60" t="s">
        <v>1109</v>
      </c>
      <c r="J3220" s="62">
        <v>283.66000000000003</v>
      </c>
      <c r="K3220" s="62">
        <v>20.010000000000002</v>
      </c>
      <c r="L3220" s="64">
        <v>303.67</v>
      </c>
      <c r="M3220" s="82" t="str">
        <f t="shared" si="271"/>
        <v>DS</v>
      </c>
      <c r="N3220" s="82" t="s">
        <v>971</v>
      </c>
      <c r="O3220" s="90"/>
      <c r="P3220" s="75"/>
      <c r="Q3220" s="158"/>
      <c r="S3220" s="159"/>
      <c r="T3220" s="159"/>
      <c r="U3220" s="160"/>
      <c r="W3220" s="161"/>
    </row>
    <row r="3221" spans="1:29" s="157" customFormat="1" x14ac:dyDescent="0.5">
      <c r="A3221" s="105">
        <v>11988721</v>
      </c>
      <c r="B3221" s="63">
        <v>41859</v>
      </c>
      <c r="C3221" s="60" t="s">
        <v>10</v>
      </c>
      <c r="D3221" s="61">
        <v>19889</v>
      </c>
      <c r="E3221" s="61">
        <v>15307</v>
      </c>
      <c r="F3221" s="61">
        <v>4436</v>
      </c>
      <c r="G3221" s="63">
        <v>41851</v>
      </c>
      <c r="H3221" s="63">
        <v>41850</v>
      </c>
      <c r="I3221" s="60" t="s">
        <v>1113</v>
      </c>
      <c r="J3221" s="62">
        <v>5201.25</v>
      </c>
      <c r="K3221" s="62">
        <v>195.28</v>
      </c>
      <c r="L3221" s="64">
        <v>5396.53</v>
      </c>
      <c r="M3221" s="82" t="str">
        <f t="shared" si="271"/>
        <v>DS</v>
      </c>
      <c r="N3221" s="82" t="s">
        <v>971</v>
      </c>
      <c r="O3221" s="90"/>
      <c r="P3221" s="75"/>
      <c r="Q3221" s="158"/>
      <c r="S3221" s="159"/>
      <c r="T3221" s="159"/>
      <c r="U3221" s="160"/>
      <c r="W3221" s="161"/>
    </row>
    <row r="3222" spans="1:29" s="157" customFormat="1" x14ac:dyDescent="0.5">
      <c r="A3222" s="105">
        <v>11988722</v>
      </c>
      <c r="B3222" s="63">
        <v>41852</v>
      </c>
      <c r="C3222" s="60" t="s">
        <v>10</v>
      </c>
      <c r="D3222" s="61">
        <v>20026</v>
      </c>
      <c r="E3222" s="61">
        <v>15308</v>
      </c>
      <c r="F3222" s="61">
        <v>4438</v>
      </c>
      <c r="G3222" s="63">
        <v>41851</v>
      </c>
      <c r="H3222" s="63">
        <v>41851</v>
      </c>
      <c r="I3222" s="60" t="s">
        <v>1113</v>
      </c>
      <c r="J3222" s="62">
        <v>771.4</v>
      </c>
      <c r="K3222" s="62">
        <v>107.99</v>
      </c>
      <c r="L3222" s="64">
        <v>879.39</v>
      </c>
      <c r="M3222" s="82" t="str">
        <f t="shared" si="271"/>
        <v>DS</v>
      </c>
      <c r="N3222" s="82" t="s">
        <v>971</v>
      </c>
      <c r="O3222" s="90"/>
      <c r="P3222" s="75"/>
      <c r="Q3222" s="158"/>
      <c r="S3222" s="159"/>
      <c r="T3222" s="159"/>
      <c r="U3222" s="160"/>
      <c r="W3222" s="161"/>
    </row>
    <row r="3223" spans="1:29" s="157" customFormat="1" x14ac:dyDescent="0.5">
      <c r="A3223" s="105">
        <v>497171</v>
      </c>
      <c r="B3223" s="63">
        <v>41859</v>
      </c>
      <c r="C3223" s="60" t="s">
        <v>10</v>
      </c>
      <c r="D3223" s="61">
        <v>20030</v>
      </c>
      <c r="E3223" s="61">
        <v>15313</v>
      </c>
      <c r="F3223" s="61">
        <v>4273</v>
      </c>
      <c r="G3223" s="63">
        <v>41851</v>
      </c>
      <c r="H3223" s="63">
        <v>41850</v>
      </c>
      <c r="I3223" s="60" t="s">
        <v>1114</v>
      </c>
      <c r="J3223" s="62">
        <v>184.56</v>
      </c>
      <c r="K3223" s="62">
        <v>13</v>
      </c>
      <c r="L3223" s="64">
        <v>197.56</v>
      </c>
      <c r="M3223" s="82" t="str">
        <f t="shared" si="271"/>
        <v>DS</v>
      </c>
      <c r="N3223" s="82" t="s">
        <v>971</v>
      </c>
      <c r="O3223" s="90"/>
      <c r="P3223" s="75"/>
      <c r="Q3223" s="158"/>
      <c r="S3223" s="159"/>
      <c r="T3223" s="159"/>
      <c r="U3223" s="160"/>
      <c r="W3223" s="161"/>
    </row>
    <row r="3224" spans="1:29" s="157" customFormat="1" x14ac:dyDescent="0.5">
      <c r="A3224" s="105">
        <v>498679</v>
      </c>
      <c r="B3224" s="63">
        <v>41859</v>
      </c>
      <c r="C3224" s="60" t="s">
        <v>10</v>
      </c>
      <c r="D3224" s="61">
        <v>20040</v>
      </c>
      <c r="E3224" s="61">
        <v>15326</v>
      </c>
      <c r="F3224" s="61">
        <v>4273</v>
      </c>
      <c r="G3224" s="63">
        <v>41851</v>
      </c>
      <c r="H3224" s="63">
        <v>41851</v>
      </c>
      <c r="I3224" s="60" t="s">
        <v>1114</v>
      </c>
      <c r="J3224" s="62">
        <v>184.56</v>
      </c>
      <c r="K3224" s="62">
        <v>13</v>
      </c>
      <c r="L3224" s="64">
        <v>197.56</v>
      </c>
      <c r="M3224" s="82" t="str">
        <f t="shared" si="271"/>
        <v>DS</v>
      </c>
      <c r="N3224" s="82" t="s">
        <v>971</v>
      </c>
      <c r="O3224" s="90"/>
      <c r="P3224" s="75"/>
      <c r="Q3224" s="158"/>
      <c r="S3224" s="159"/>
      <c r="T3224" s="159"/>
      <c r="U3224" s="160"/>
      <c r="W3224" s="161"/>
    </row>
    <row r="3225" spans="1:29" s="157" customFormat="1" x14ac:dyDescent="0.5">
      <c r="A3225" s="105">
        <v>8170697522</v>
      </c>
      <c r="B3225" s="63">
        <v>41859</v>
      </c>
      <c r="C3225" s="60" t="s">
        <v>10</v>
      </c>
      <c r="D3225" s="61">
        <v>19890</v>
      </c>
      <c r="E3225" s="61">
        <v>15306</v>
      </c>
      <c r="F3225" s="61">
        <v>4437</v>
      </c>
      <c r="G3225" s="63">
        <v>41851</v>
      </c>
      <c r="H3225" s="63">
        <v>41850</v>
      </c>
      <c r="I3225" s="60" t="s">
        <v>1313</v>
      </c>
      <c r="J3225" s="62">
        <v>7680.66</v>
      </c>
      <c r="K3225" s="62">
        <v>753.42</v>
      </c>
      <c r="L3225" s="64">
        <v>8434.08</v>
      </c>
      <c r="M3225" s="82" t="str">
        <f t="shared" si="271"/>
        <v>DS</v>
      </c>
      <c r="N3225" s="82" t="s">
        <v>971</v>
      </c>
      <c r="O3225" s="90"/>
      <c r="P3225" s="75"/>
      <c r="Q3225" s="158"/>
      <c r="S3225" s="159"/>
      <c r="T3225" s="159"/>
      <c r="U3225" s="160"/>
      <c r="W3225" s="161"/>
    </row>
    <row r="3226" spans="1:29" s="157" customFormat="1" x14ac:dyDescent="0.5">
      <c r="A3226" s="105">
        <v>8170697522</v>
      </c>
      <c r="B3226" s="63"/>
      <c r="C3226" s="60" t="s">
        <v>15</v>
      </c>
      <c r="D3226" s="61">
        <v>20025</v>
      </c>
      <c r="E3226" s="61">
        <v>15463</v>
      </c>
      <c r="F3226" s="61">
        <v>4437</v>
      </c>
      <c r="G3226" s="63">
        <v>41851</v>
      </c>
      <c r="H3226" s="63">
        <v>41850</v>
      </c>
      <c r="I3226" s="60" t="s">
        <v>1313</v>
      </c>
      <c r="J3226" s="62">
        <v>-46.54</v>
      </c>
      <c r="K3226" s="62">
        <v>-6.52</v>
      </c>
      <c r="L3226" s="64">
        <v>-53.06</v>
      </c>
      <c r="M3226" s="82" t="str">
        <f t="shared" si="271"/>
        <v>DS</v>
      </c>
      <c r="N3226" s="82"/>
      <c r="O3226" s="90"/>
      <c r="P3226" s="159"/>
      <c r="Q3226" s="158"/>
      <c r="S3226" s="159"/>
      <c r="T3226" s="159"/>
      <c r="U3226" s="160"/>
      <c r="W3226" s="161"/>
    </row>
    <row r="3227" spans="1:29" s="157" customFormat="1" x14ac:dyDescent="0.5">
      <c r="A3227" s="105">
        <v>82225</v>
      </c>
      <c r="B3227" s="63">
        <v>41866</v>
      </c>
      <c r="C3227" s="60" t="s">
        <v>10</v>
      </c>
      <c r="D3227" s="61">
        <v>20029</v>
      </c>
      <c r="E3227" s="61">
        <v>15327</v>
      </c>
      <c r="F3227" s="61">
        <v>4274</v>
      </c>
      <c r="G3227" s="63">
        <v>41851</v>
      </c>
      <c r="H3227" s="63">
        <v>41851</v>
      </c>
      <c r="I3227" s="60" t="s">
        <v>1116</v>
      </c>
      <c r="J3227" s="62">
        <v>616.67999999999995</v>
      </c>
      <c r="K3227" s="62">
        <v>20.98</v>
      </c>
      <c r="L3227" s="64">
        <v>637.66</v>
      </c>
      <c r="M3227" s="82" t="str">
        <f t="shared" si="271"/>
        <v>DS</v>
      </c>
      <c r="N3227" s="82" t="s">
        <v>971</v>
      </c>
      <c r="O3227" s="90"/>
      <c r="P3227" s="75"/>
      <c r="Q3227" s="158"/>
      <c r="S3227" s="159"/>
      <c r="T3227" s="159"/>
      <c r="U3227" s="160"/>
      <c r="W3227" s="161"/>
    </row>
    <row r="3228" spans="1:29" s="157" customFormat="1" hidden="1" x14ac:dyDescent="0.5">
      <c r="A3228" s="105" t="s">
        <v>744</v>
      </c>
      <c r="B3228" s="63"/>
      <c r="C3228" s="60" t="s">
        <v>10</v>
      </c>
      <c r="D3228" s="61">
        <v>20043</v>
      </c>
      <c r="E3228" s="61">
        <v>15319</v>
      </c>
      <c r="F3228" s="61">
        <v>4448</v>
      </c>
      <c r="G3228" s="63">
        <v>41851</v>
      </c>
      <c r="H3228" s="63">
        <v>41851</v>
      </c>
      <c r="I3228" s="60" t="s">
        <v>1121</v>
      </c>
      <c r="J3228" s="62">
        <v>761.1</v>
      </c>
      <c r="K3228" s="62">
        <v>0</v>
      </c>
      <c r="L3228" s="64">
        <v>761.1</v>
      </c>
      <c r="M3228" s="82" t="str">
        <f t="shared" si="271"/>
        <v>DI</v>
      </c>
      <c r="N3228" s="82" t="s">
        <v>971</v>
      </c>
      <c r="O3228" s="90"/>
      <c r="P3228" s="75"/>
      <c r="Q3228" s="158"/>
      <c r="S3228" s="159"/>
      <c r="T3228" s="159"/>
      <c r="U3228" s="160"/>
      <c r="W3228" s="161"/>
    </row>
    <row r="3229" spans="1:29" s="157" customFormat="1" hidden="1" x14ac:dyDescent="0.5">
      <c r="A3229" s="105" t="s">
        <v>748</v>
      </c>
      <c r="B3229" s="63"/>
      <c r="C3229" s="60" t="s">
        <v>10</v>
      </c>
      <c r="D3229" s="61">
        <v>20028</v>
      </c>
      <c r="E3229" s="61">
        <v>15338</v>
      </c>
      <c r="F3229" s="61">
        <v>4439</v>
      </c>
      <c r="G3229" s="63">
        <v>41851</v>
      </c>
      <c r="H3229" s="63">
        <v>41851</v>
      </c>
      <c r="I3229" s="60" t="s">
        <v>1160</v>
      </c>
      <c r="J3229" s="62">
        <v>6627</v>
      </c>
      <c r="K3229" s="62">
        <v>0</v>
      </c>
      <c r="L3229" s="64">
        <v>6627</v>
      </c>
      <c r="M3229" s="82" t="str">
        <f t="shared" si="271"/>
        <v>DI</v>
      </c>
      <c r="N3229" s="82" t="s">
        <v>971</v>
      </c>
      <c r="O3229" s="90"/>
      <c r="P3229" s="75"/>
      <c r="Q3229" s="158"/>
      <c r="S3229" s="159"/>
      <c r="T3229" s="159"/>
      <c r="U3229" s="160"/>
      <c r="W3229" s="161"/>
      <c r="X3229" s="81"/>
      <c r="Y3229" s="81"/>
      <c r="Z3229" s="81"/>
      <c r="AA3229" s="81"/>
      <c r="AB3229" s="81"/>
      <c r="AC3229" s="81"/>
    </row>
    <row r="3230" spans="1:29" s="157" customFormat="1" x14ac:dyDescent="0.5">
      <c r="A3230" s="105">
        <v>11988721</v>
      </c>
      <c r="B3230" s="63"/>
      <c r="C3230" s="60" t="s">
        <v>15</v>
      </c>
      <c r="D3230" s="61">
        <v>21466</v>
      </c>
      <c r="E3230" s="61">
        <v>15990</v>
      </c>
      <c r="F3230" s="61">
        <v>789172</v>
      </c>
      <c r="G3230" s="63">
        <v>41851</v>
      </c>
      <c r="H3230" s="63">
        <v>41850</v>
      </c>
      <c r="I3230" s="60" t="s">
        <v>1312</v>
      </c>
      <c r="J3230" s="62">
        <v>-82.91</v>
      </c>
      <c r="K3230" s="62">
        <v>-9.43</v>
      </c>
      <c r="L3230" s="64">
        <v>-92.34</v>
      </c>
      <c r="M3230" s="82" t="str">
        <f t="shared" si="271"/>
        <v>DS</v>
      </c>
      <c r="N3230" s="82"/>
      <c r="O3230" s="90"/>
      <c r="P3230" s="75"/>
      <c r="Q3230" s="76"/>
      <c r="R3230" s="92"/>
      <c r="S3230" s="93"/>
      <c r="T3230" s="79"/>
      <c r="U3230" s="80"/>
      <c r="V3230" s="81"/>
      <c r="W3230" s="95"/>
      <c r="X3230" s="81"/>
      <c r="Y3230" s="81"/>
      <c r="Z3230" s="81"/>
      <c r="AA3230" s="81"/>
      <c r="AB3230" s="81"/>
      <c r="AC3230" s="81"/>
    </row>
    <row r="3231" spans="1:29" s="157" customFormat="1" x14ac:dyDescent="0.5">
      <c r="A3231" s="105">
        <v>8170697522</v>
      </c>
      <c r="B3231" s="63"/>
      <c r="C3231" s="60" t="s">
        <v>15</v>
      </c>
      <c r="D3231" s="61">
        <v>21465</v>
      </c>
      <c r="E3231" s="61">
        <v>15989</v>
      </c>
      <c r="F3231" s="61">
        <v>789173</v>
      </c>
      <c r="G3231" s="63">
        <v>41851</v>
      </c>
      <c r="H3231" s="63">
        <v>41850</v>
      </c>
      <c r="I3231" s="60" t="s">
        <v>1102</v>
      </c>
      <c r="J3231" s="62">
        <v>-541.61</v>
      </c>
      <c r="K3231" s="62">
        <v>-53.93</v>
      </c>
      <c r="L3231" s="64">
        <v>-595.54</v>
      </c>
      <c r="M3231" s="82" t="str">
        <f t="shared" si="271"/>
        <v>DS</v>
      </c>
      <c r="N3231" s="82"/>
      <c r="O3231" s="90"/>
      <c r="P3231" s="75"/>
      <c r="Q3231" s="76"/>
      <c r="R3231" s="92"/>
      <c r="S3231" s="93"/>
      <c r="T3231" s="79"/>
      <c r="U3231" s="80"/>
      <c r="V3231" s="81"/>
      <c r="W3231" s="95"/>
      <c r="X3231" s="81"/>
      <c r="Y3231" s="81"/>
      <c r="Z3231" s="81"/>
      <c r="AA3231" s="81"/>
      <c r="AB3231" s="81"/>
      <c r="AC3231" s="81"/>
    </row>
    <row r="3232" spans="1:29" s="157" customFormat="1" hidden="1" x14ac:dyDescent="0.5">
      <c r="A3232" s="105">
        <v>894809</v>
      </c>
      <c r="B3232" s="63">
        <v>41852</v>
      </c>
      <c r="C3232" s="60" t="s">
        <v>10</v>
      </c>
      <c r="D3232" s="61">
        <v>19980</v>
      </c>
      <c r="E3232" s="61">
        <v>15427</v>
      </c>
      <c r="F3232" s="61">
        <v>4330</v>
      </c>
      <c r="G3232" s="63">
        <v>41852</v>
      </c>
      <c r="H3232" s="63">
        <v>41851</v>
      </c>
      <c r="I3232" s="60" t="s">
        <v>1075</v>
      </c>
      <c r="J3232" s="62">
        <v>345.47</v>
      </c>
      <c r="K3232" s="62">
        <v>48.36</v>
      </c>
      <c r="L3232" s="64">
        <v>393.83</v>
      </c>
      <c r="M3232" s="82" t="str">
        <f t="shared" si="271"/>
        <v>DC</v>
      </c>
      <c r="N3232" s="82" t="s">
        <v>971</v>
      </c>
      <c r="O3232" s="90"/>
      <c r="P3232" s="75"/>
      <c r="Q3232" s="81"/>
      <c r="R3232" s="81"/>
      <c r="S3232" s="81"/>
      <c r="T3232" s="81"/>
      <c r="U3232" s="81"/>
      <c r="V3232" s="81"/>
      <c r="W3232" s="95"/>
      <c r="X3232" s="81"/>
      <c r="Y3232" s="81"/>
      <c r="Z3232" s="81"/>
      <c r="AA3232" s="81"/>
      <c r="AB3232" s="81"/>
      <c r="AC3232" s="81"/>
    </row>
    <row r="3233" spans="1:29" s="157" customFormat="1" hidden="1" x14ac:dyDescent="0.5">
      <c r="A3233" s="105">
        <v>894811</v>
      </c>
      <c r="B3233" s="63">
        <v>41852</v>
      </c>
      <c r="C3233" s="60" t="s">
        <v>10</v>
      </c>
      <c r="D3233" s="61">
        <v>19982</v>
      </c>
      <c r="E3233" s="61">
        <v>15429</v>
      </c>
      <c r="F3233" s="61">
        <v>9999</v>
      </c>
      <c r="G3233" s="63">
        <v>41852</v>
      </c>
      <c r="H3233" s="63">
        <v>41851</v>
      </c>
      <c r="I3233" s="60" t="s">
        <v>1075</v>
      </c>
      <c r="J3233" s="62">
        <v>27206.959999999999</v>
      </c>
      <c r="K3233" s="62">
        <v>2485.5</v>
      </c>
      <c r="L3233" s="64">
        <v>29692.46</v>
      </c>
      <c r="M3233" s="82" t="str">
        <f t="shared" si="271"/>
        <v>DC</v>
      </c>
      <c r="N3233" s="82" t="s">
        <v>971</v>
      </c>
      <c r="O3233" s="90"/>
      <c r="P3233" s="75"/>
      <c r="Q3233" s="81"/>
      <c r="R3233" s="81"/>
      <c r="S3233" s="81"/>
      <c r="T3233" s="81"/>
      <c r="U3233" s="81"/>
      <c r="V3233" s="81"/>
      <c r="W3233" s="95"/>
      <c r="X3233" s="81"/>
      <c r="Y3233" s="81"/>
      <c r="Z3233" s="81"/>
      <c r="AA3233" s="81"/>
      <c r="AB3233" s="81"/>
      <c r="AC3233" s="81"/>
    </row>
    <row r="3234" spans="1:29" s="157" customFormat="1" hidden="1" x14ac:dyDescent="0.5">
      <c r="A3234" s="105">
        <v>894812</v>
      </c>
      <c r="B3234" s="63">
        <v>41852</v>
      </c>
      <c r="C3234" s="60" t="s">
        <v>10</v>
      </c>
      <c r="D3234" s="61">
        <v>19983</v>
      </c>
      <c r="E3234" s="61">
        <v>15294</v>
      </c>
      <c r="F3234" s="61">
        <v>4432</v>
      </c>
      <c r="G3234" s="63">
        <v>41852</v>
      </c>
      <c r="H3234" s="63">
        <v>41851</v>
      </c>
      <c r="I3234" s="60" t="s">
        <v>1075</v>
      </c>
      <c r="J3234" s="62">
        <v>132631.46</v>
      </c>
      <c r="K3234" s="62">
        <v>13586.18</v>
      </c>
      <c r="L3234" s="64">
        <v>146217.64000000001</v>
      </c>
      <c r="M3234" s="82" t="str">
        <f t="shared" si="271"/>
        <v>DC</v>
      </c>
      <c r="N3234" s="82" t="s">
        <v>971</v>
      </c>
      <c r="O3234" s="90"/>
      <c r="P3234" s="75"/>
      <c r="Q3234" s="81"/>
      <c r="R3234" s="81"/>
      <c r="S3234" s="81"/>
      <c r="T3234" s="81"/>
      <c r="U3234" s="81"/>
      <c r="V3234" s="81"/>
      <c r="W3234" s="95"/>
      <c r="X3234" s="81"/>
      <c r="Y3234" s="81"/>
      <c r="Z3234" s="81"/>
      <c r="AA3234" s="81"/>
      <c r="AB3234" s="81"/>
      <c r="AC3234" s="81"/>
    </row>
    <row r="3235" spans="1:29" s="157" customFormat="1" hidden="1" x14ac:dyDescent="0.5">
      <c r="A3235" s="105">
        <v>894812</v>
      </c>
      <c r="B3235" s="63"/>
      <c r="C3235" s="60" t="s">
        <v>15</v>
      </c>
      <c r="D3235" s="61">
        <v>20142</v>
      </c>
      <c r="E3235" s="61">
        <v>15612</v>
      </c>
      <c r="F3235" s="61">
        <v>4432</v>
      </c>
      <c r="G3235" s="63">
        <v>41852</v>
      </c>
      <c r="H3235" s="63">
        <v>41851</v>
      </c>
      <c r="I3235" s="60" t="s">
        <v>1075</v>
      </c>
      <c r="J3235" s="62">
        <v>-3839.14</v>
      </c>
      <c r="K3235" s="62">
        <v>0</v>
      </c>
      <c r="L3235" s="64">
        <v>-3839.14</v>
      </c>
      <c r="M3235" s="82" t="str">
        <f t="shared" si="271"/>
        <v>DC</v>
      </c>
      <c r="N3235" s="82"/>
      <c r="O3235" s="90"/>
      <c r="P3235" s="81"/>
      <c r="Q3235" s="81"/>
      <c r="R3235" s="81"/>
      <c r="S3235" s="81"/>
      <c r="T3235" s="81"/>
      <c r="U3235" s="81"/>
      <c r="V3235" s="81"/>
      <c r="W3235" s="95"/>
      <c r="X3235" s="81"/>
      <c r="Y3235" s="81"/>
      <c r="Z3235" s="81"/>
      <c r="AA3235" s="81"/>
      <c r="AB3235" s="81"/>
      <c r="AC3235" s="81"/>
    </row>
    <row r="3236" spans="1:29" s="157" customFormat="1" hidden="1" x14ac:dyDescent="0.5">
      <c r="A3236" s="105">
        <v>894813</v>
      </c>
      <c r="B3236" s="63">
        <v>41852</v>
      </c>
      <c r="C3236" s="60" t="s">
        <v>10</v>
      </c>
      <c r="D3236" s="61">
        <v>19984</v>
      </c>
      <c r="E3236" s="61">
        <v>15301</v>
      </c>
      <c r="F3236" s="61">
        <v>4433</v>
      </c>
      <c r="G3236" s="63">
        <v>41852</v>
      </c>
      <c r="H3236" s="63">
        <v>41851</v>
      </c>
      <c r="I3236" s="60" t="s">
        <v>1075</v>
      </c>
      <c r="J3236" s="62">
        <v>13439.44</v>
      </c>
      <c r="K3236" s="62">
        <v>1881.53</v>
      </c>
      <c r="L3236" s="64">
        <v>15320.97</v>
      </c>
      <c r="M3236" s="82" t="str">
        <f t="shared" si="271"/>
        <v>DC</v>
      </c>
      <c r="N3236" s="82" t="s">
        <v>971</v>
      </c>
      <c r="O3236" s="90"/>
      <c r="P3236" s="75"/>
      <c r="Q3236" s="81"/>
      <c r="R3236" s="81"/>
      <c r="S3236" s="81"/>
      <c r="T3236" s="81"/>
      <c r="U3236" s="81"/>
      <c r="V3236" s="81"/>
      <c r="W3236" s="95"/>
      <c r="X3236" s="81"/>
      <c r="Y3236" s="81"/>
      <c r="Z3236" s="81"/>
      <c r="AA3236" s="81"/>
      <c r="AB3236" s="81"/>
      <c r="AC3236" s="81"/>
    </row>
    <row r="3237" spans="1:29" s="157" customFormat="1" hidden="1" x14ac:dyDescent="0.5">
      <c r="A3237" s="105">
        <v>894814</v>
      </c>
      <c r="B3237" s="63">
        <v>41852</v>
      </c>
      <c r="C3237" s="60" t="s">
        <v>10</v>
      </c>
      <c r="D3237" s="61">
        <v>19985</v>
      </c>
      <c r="E3237" s="61">
        <v>15430</v>
      </c>
      <c r="F3237" s="61">
        <v>9999</v>
      </c>
      <c r="G3237" s="63">
        <v>41852</v>
      </c>
      <c r="H3237" s="63">
        <v>41851</v>
      </c>
      <c r="I3237" s="60" t="s">
        <v>1075</v>
      </c>
      <c r="J3237" s="62">
        <v>1198.74</v>
      </c>
      <c r="K3237" s="62">
        <v>0</v>
      </c>
      <c r="L3237" s="64">
        <v>1198.74</v>
      </c>
      <c r="M3237" s="82" t="str">
        <f t="shared" si="271"/>
        <v>DC</v>
      </c>
      <c r="N3237" s="82" t="s">
        <v>971</v>
      </c>
      <c r="O3237" s="90"/>
      <c r="P3237" s="75"/>
      <c r="Q3237" s="81"/>
      <c r="R3237" s="81"/>
      <c r="S3237" s="81"/>
      <c r="T3237" s="81"/>
      <c r="U3237" s="81"/>
      <c r="V3237" s="81"/>
      <c r="W3237" s="95"/>
      <c r="X3237" s="81"/>
      <c r="Y3237" s="81"/>
      <c r="Z3237" s="81"/>
      <c r="AA3237" s="81"/>
      <c r="AB3237" s="81"/>
      <c r="AC3237" s="81"/>
    </row>
    <row r="3238" spans="1:29" s="157" customFormat="1" hidden="1" x14ac:dyDescent="0.5">
      <c r="A3238" s="105">
        <v>894815</v>
      </c>
      <c r="B3238" s="63">
        <v>41852</v>
      </c>
      <c r="C3238" s="60" t="s">
        <v>10</v>
      </c>
      <c r="D3238" s="61">
        <v>19986</v>
      </c>
      <c r="E3238" s="61">
        <v>15431</v>
      </c>
      <c r="F3238" s="61">
        <v>9999</v>
      </c>
      <c r="G3238" s="63">
        <v>41852</v>
      </c>
      <c r="H3238" s="63">
        <v>41851</v>
      </c>
      <c r="I3238" s="60" t="s">
        <v>1075</v>
      </c>
      <c r="J3238" s="62">
        <v>738</v>
      </c>
      <c r="K3238" s="62">
        <v>0</v>
      </c>
      <c r="L3238" s="64">
        <v>738</v>
      </c>
      <c r="M3238" s="82" t="str">
        <f t="shared" si="271"/>
        <v>DC</v>
      </c>
      <c r="N3238" s="82" t="s">
        <v>971</v>
      </c>
      <c r="O3238" s="90"/>
      <c r="P3238" s="75"/>
      <c r="Q3238" s="81"/>
      <c r="R3238" s="81"/>
      <c r="S3238" s="81"/>
      <c r="T3238" s="81"/>
      <c r="U3238" s="81"/>
      <c r="V3238" s="81"/>
      <c r="W3238" s="95"/>
      <c r="X3238" s="81"/>
      <c r="Y3238" s="81"/>
      <c r="Z3238" s="81"/>
      <c r="AA3238" s="81"/>
      <c r="AB3238" s="81"/>
      <c r="AC3238" s="81"/>
    </row>
    <row r="3239" spans="1:29" s="157" customFormat="1" hidden="1" x14ac:dyDescent="0.5">
      <c r="A3239" s="105">
        <v>894816</v>
      </c>
      <c r="B3239" s="63">
        <v>41852</v>
      </c>
      <c r="C3239" s="60" t="s">
        <v>10</v>
      </c>
      <c r="D3239" s="61">
        <v>19987</v>
      </c>
      <c r="E3239" s="61">
        <v>15432</v>
      </c>
      <c r="F3239" s="61">
        <v>9999</v>
      </c>
      <c r="G3239" s="63">
        <v>41852</v>
      </c>
      <c r="H3239" s="63">
        <v>41851</v>
      </c>
      <c r="I3239" s="60" t="s">
        <v>1075</v>
      </c>
      <c r="J3239" s="62">
        <v>3519.6</v>
      </c>
      <c r="K3239" s="62">
        <v>492.74</v>
      </c>
      <c r="L3239" s="64">
        <v>4012.34</v>
      </c>
      <c r="M3239" s="82" t="str">
        <f t="shared" si="271"/>
        <v>DC</v>
      </c>
      <c r="N3239" s="82" t="s">
        <v>971</v>
      </c>
      <c r="O3239" s="90"/>
      <c r="P3239" s="75"/>
      <c r="Q3239" s="81"/>
      <c r="R3239" s="81"/>
      <c r="S3239" s="81"/>
      <c r="T3239" s="81"/>
      <c r="U3239" s="81"/>
      <c r="V3239" s="81"/>
      <c r="W3239" s="95"/>
      <c r="X3239" s="81"/>
      <c r="Y3239" s="81"/>
      <c r="Z3239" s="81"/>
      <c r="AA3239" s="81"/>
      <c r="AB3239" s="81"/>
      <c r="AC3239" s="81"/>
    </row>
    <row r="3240" spans="1:29" s="157" customFormat="1" hidden="1" x14ac:dyDescent="0.5">
      <c r="A3240" s="105">
        <v>894817</v>
      </c>
      <c r="B3240" s="63">
        <v>41852</v>
      </c>
      <c r="C3240" s="60" t="s">
        <v>10</v>
      </c>
      <c r="D3240" s="61">
        <v>19988</v>
      </c>
      <c r="E3240" s="61">
        <v>15433</v>
      </c>
      <c r="F3240" s="61">
        <v>4434</v>
      </c>
      <c r="G3240" s="63">
        <v>41852</v>
      </c>
      <c r="H3240" s="63">
        <v>41851</v>
      </c>
      <c r="I3240" s="60" t="s">
        <v>1075</v>
      </c>
      <c r="J3240" s="62">
        <v>2509.35</v>
      </c>
      <c r="K3240" s="62">
        <v>351.3</v>
      </c>
      <c r="L3240" s="64">
        <v>2860.65</v>
      </c>
      <c r="M3240" s="82" t="str">
        <f t="shared" si="271"/>
        <v>DC</v>
      </c>
      <c r="N3240" s="82" t="s">
        <v>971</v>
      </c>
      <c r="O3240" s="90"/>
      <c r="P3240" s="75"/>
      <c r="Q3240" s="81"/>
      <c r="R3240" s="81"/>
      <c r="S3240" s="81"/>
      <c r="T3240" s="81"/>
      <c r="U3240" s="81"/>
      <c r="V3240" s="81"/>
      <c r="W3240" s="95"/>
      <c r="X3240" s="81"/>
      <c r="Y3240" s="81"/>
      <c r="Z3240" s="81"/>
      <c r="AA3240" s="81"/>
      <c r="AB3240" s="81"/>
      <c r="AC3240" s="81"/>
    </row>
    <row r="3241" spans="1:29" s="157" customFormat="1" x14ac:dyDescent="0.5">
      <c r="A3241" s="61">
        <v>1188657</v>
      </c>
      <c r="B3241" s="61"/>
      <c r="C3241" s="60" t="s">
        <v>10</v>
      </c>
      <c r="D3241" s="61">
        <v>19900</v>
      </c>
      <c r="E3241" s="61">
        <v>15352</v>
      </c>
      <c r="F3241" s="61">
        <v>4453</v>
      </c>
      <c r="G3241" s="63">
        <v>41852</v>
      </c>
      <c r="H3241" s="63">
        <v>41852</v>
      </c>
      <c r="I3241" s="60" t="s">
        <v>1109</v>
      </c>
      <c r="J3241" s="62">
        <v>283.66000000000003</v>
      </c>
      <c r="K3241" s="62">
        <v>20.010000000000002</v>
      </c>
      <c r="L3241" s="64">
        <v>303.67</v>
      </c>
      <c r="M3241" s="82" t="str">
        <f t="shared" si="271"/>
        <v>DS</v>
      </c>
      <c r="N3241" s="82" t="s">
        <v>971</v>
      </c>
      <c r="O3241" s="90"/>
      <c r="P3241" s="75"/>
      <c r="Q3241" s="76"/>
      <c r="R3241" s="92"/>
      <c r="S3241" s="93"/>
      <c r="T3241" s="79"/>
      <c r="U3241" s="80"/>
      <c r="V3241" s="81"/>
      <c r="W3241" s="81"/>
      <c r="X3241" s="81"/>
      <c r="Y3241" s="81"/>
      <c r="Z3241" s="81"/>
      <c r="AA3241" s="81"/>
      <c r="AB3241" s="81"/>
      <c r="AC3241" s="81"/>
    </row>
    <row r="3242" spans="1:29" s="157" customFormat="1" x14ac:dyDescent="0.5">
      <c r="A3242" s="61">
        <v>197074</v>
      </c>
      <c r="B3242" s="60"/>
      <c r="C3242" s="60" t="s">
        <v>10</v>
      </c>
      <c r="D3242" s="61">
        <v>22320</v>
      </c>
      <c r="E3242" s="61">
        <v>15355</v>
      </c>
      <c r="F3242" s="61">
        <v>4464</v>
      </c>
      <c r="G3242" s="63">
        <v>41852</v>
      </c>
      <c r="H3242" s="63">
        <v>41852</v>
      </c>
      <c r="I3242" s="60" t="s">
        <v>1229</v>
      </c>
      <c r="J3242" s="62">
        <v>9355.7800000000007</v>
      </c>
      <c r="K3242" s="62">
        <v>1309.79</v>
      </c>
      <c r="L3242" s="64">
        <v>10665.57</v>
      </c>
      <c r="M3242" s="82" t="str">
        <f t="shared" si="271"/>
        <v>DS</v>
      </c>
      <c r="N3242" s="82" t="s">
        <v>971</v>
      </c>
      <c r="O3242" s="90"/>
      <c r="P3242" s="75"/>
      <c r="Q3242" s="76"/>
      <c r="R3242" s="92"/>
      <c r="S3242" s="93"/>
      <c r="T3242" s="79"/>
      <c r="U3242" s="80"/>
      <c r="V3242" s="81"/>
      <c r="W3242" s="81"/>
      <c r="X3242" s="81"/>
      <c r="Y3242" s="81"/>
      <c r="Z3242" s="81"/>
      <c r="AA3242" s="81"/>
      <c r="AB3242" s="81"/>
      <c r="AC3242" s="81"/>
    </row>
    <row r="3243" spans="1:29" s="157" customFormat="1" x14ac:dyDescent="0.5">
      <c r="A3243" s="61">
        <v>2366336</v>
      </c>
      <c r="B3243" s="60"/>
      <c r="C3243" s="60" t="s">
        <v>10</v>
      </c>
      <c r="D3243" s="61">
        <v>22317</v>
      </c>
      <c r="E3243" s="61">
        <v>15296</v>
      </c>
      <c r="F3243" s="61">
        <v>4430</v>
      </c>
      <c r="G3243" s="63">
        <v>41852</v>
      </c>
      <c r="H3243" s="63">
        <v>41852</v>
      </c>
      <c r="I3243" s="60" t="s">
        <v>1194</v>
      </c>
      <c r="J3243" s="62">
        <v>8976</v>
      </c>
      <c r="K3243" s="62">
        <v>0</v>
      </c>
      <c r="L3243" s="64">
        <v>8976</v>
      </c>
      <c r="M3243" s="82" t="str">
        <f t="shared" si="271"/>
        <v>DS</v>
      </c>
      <c r="N3243" s="82" t="s">
        <v>971</v>
      </c>
      <c r="O3243" s="90"/>
      <c r="P3243" s="75"/>
      <c r="Q3243" s="76"/>
      <c r="R3243" s="92"/>
      <c r="S3243" s="93"/>
      <c r="T3243" s="79"/>
      <c r="U3243" s="80"/>
      <c r="V3243" s="81"/>
      <c r="W3243" s="81"/>
      <c r="X3243" s="81"/>
      <c r="Y3243" s="81"/>
      <c r="Z3243" s="81"/>
      <c r="AA3243" s="81"/>
      <c r="AB3243" s="81"/>
      <c r="AC3243" s="81"/>
    </row>
    <row r="3244" spans="1:29" s="157" customFormat="1" x14ac:dyDescent="0.5">
      <c r="A3244" s="61">
        <v>2366337</v>
      </c>
      <c r="B3244" s="60"/>
      <c r="C3244" s="60" t="s">
        <v>10</v>
      </c>
      <c r="D3244" s="61">
        <v>22315</v>
      </c>
      <c r="E3244" s="61">
        <v>15297</v>
      </c>
      <c r="F3244" s="61">
        <v>4429</v>
      </c>
      <c r="G3244" s="63">
        <v>41852</v>
      </c>
      <c r="H3244" s="63">
        <v>41852</v>
      </c>
      <c r="I3244" s="60" t="s">
        <v>1194</v>
      </c>
      <c r="J3244" s="62">
        <v>868</v>
      </c>
      <c r="K3244" s="62">
        <v>121.52</v>
      </c>
      <c r="L3244" s="64">
        <v>989.52</v>
      </c>
      <c r="M3244" s="82" t="str">
        <f t="shared" si="271"/>
        <v>DS</v>
      </c>
      <c r="N3244" s="82" t="s">
        <v>971</v>
      </c>
      <c r="O3244" s="90"/>
      <c r="P3244" s="75"/>
      <c r="Q3244" s="76"/>
      <c r="R3244" s="92"/>
      <c r="S3244" s="93"/>
      <c r="T3244" s="79"/>
      <c r="U3244" s="80"/>
      <c r="V3244" s="81"/>
      <c r="W3244" s="81"/>
      <c r="X3244" s="81"/>
      <c r="Y3244" s="81"/>
      <c r="Z3244" s="81"/>
      <c r="AA3244" s="81"/>
      <c r="AB3244" s="81"/>
      <c r="AC3244" s="81"/>
    </row>
    <row r="3245" spans="1:29" s="157" customFormat="1" x14ac:dyDescent="0.5">
      <c r="A3245" s="61">
        <v>2366337</v>
      </c>
      <c r="B3245" s="60"/>
      <c r="C3245" s="60" t="s">
        <v>15</v>
      </c>
      <c r="D3245" s="61">
        <v>22316</v>
      </c>
      <c r="E3245" s="61">
        <v>16740</v>
      </c>
      <c r="F3245" s="61">
        <v>4429</v>
      </c>
      <c r="G3245" s="63">
        <v>41852</v>
      </c>
      <c r="H3245" s="63">
        <v>41852</v>
      </c>
      <c r="I3245" s="60" t="s">
        <v>1194</v>
      </c>
      <c r="J3245" s="62">
        <v>-16</v>
      </c>
      <c r="K3245" s="62">
        <v>-2.2400000000000002</v>
      </c>
      <c r="L3245" s="64">
        <v>-18.239999999999998</v>
      </c>
      <c r="M3245" s="82" t="str">
        <f t="shared" si="271"/>
        <v>DS</v>
      </c>
      <c r="N3245" s="82"/>
      <c r="O3245" s="90"/>
      <c r="P3245" s="75"/>
      <c r="Q3245" s="76"/>
      <c r="R3245" s="92"/>
      <c r="S3245" s="93"/>
      <c r="T3245" s="79"/>
      <c r="U3245" s="80"/>
      <c r="V3245" s="81"/>
      <c r="W3245" s="81"/>
      <c r="X3245" s="81"/>
      <c r="Y3245" s="81"/>
      <c r="Z3245" s="81"/>
      <c r="AA3245" s="81"/>
      <c r="AB3245" s="81"/>
      <c r="AC3245" s="81"/>
    </row>
    <row r="3246" spans="1:29" s="157" customFormat="1" x14ac:dyDescent="0.5">
      <c r="A3246" s="61">
        <v>2366346</v>
      </c>
      <c r="B3246" s="60"/>
      <c r="C3246" s="60" t="s">
        <v>10</v>
      </c>
      <c r="D3246" s="61">
        <v>22314</v>
      </c>
      <c r="E3246" s="61">
        <v>15298</v>
      </c>
      <c r="F3246" s="61">
        <v>4428</v>
      </c>
      <c r="G3246" s="63">
        <v>41852</v>
      </c>
      <c r="H3246" s="63">
        <v>41852</v>
      </c>
      <c r="I3246" s="60" t="s">
        <v>1194</v>
      </c>
      <c r="J3246" s="62">
        <v>1527.84</v>
      </c>
      <c r="K3246" s="62">
        <v>213.88</v>
      </c>
      <c r="L3246" s="64">
        <v>1741.72</v>
      </c>
      <c r="M3246" s="82" t="str">
        <f t="shared" si="271"/>
        <v>DS</v>
      </c>
      <c r="N3246" s="82" t="s">
        <v>971</v>
      </c>
      <c r="O3246" s="90"/>
      <c r="P3246" s="75"/>
      <c r="Q3246" s="76"/>
      <c r="R3246" s="92"/>
      <c r="S3246" s="93"/>
      <c r="T3246" s="79"/>
      <c r="U3246" s="80"/>
      <c r="V3246" s="81"/>
      <c r="W3246" s="81"/>
      <c r="X3246" s="81"/>
      <c r="Y3246" s="81"/>
      <c r="Z3246" s="81"/>
      <c r="AA3246" s="81"/>
      <c r="AB3246" s="81"/>
      <c r="AC3246" s="81"/>
    </row>
    <row r="3247" spans="1:29" s="157" customFormat="1" x14ac:dyDescent="0.5">
      <c r="A3247" s="61">
        <v>30333</v>
      </c>
      <c r="B3247" s="60"/>
      <c r="C3247" s="60" t="s">
        <v>10</v>
      </c>
      <c r="D3247" s="61">
        <v>22319</v>
      </c>
      <c r="E3247" s="61">
        <v>15354</v>
      </c>
      <c r="F3247" s="61">
        <v>4449</v>
      </c>
      <c r="G3247" s="63">
        <v>41852</v>
      </c>
      <c r="H3247" s="63">
        <v>41852</v>
      </c>
      <c r="I3247" s="60" t="s">
        <v>1177</v>
      </c>
      <c r="J3247" s="62">
        <v>14052.94</v>
      </c>
      <c r="K3247" s="62">
        <v>1967.41</v>
      </c>
      <c r="L3247" s="64">
        <v>16020.35</v>
      </c>
      <c r="M3247" s="82" t="str">
        <f t="shared" si="271"/>
        <v>DS</v>
      </c>
      <c r="N3247" s="82" t="s">
        <v>971</v>
      </c>
      <c r="O3247" s="90"/>
      <c r="P3247" s="75"/>
      <c r="Q3247" s="76"/>
      <c r="R3247" s="92"/>
      <c r="S3247" s="93"/>
      <c r="T3247" s="79"/>
      <c r="U3247" s="80"/>
      <c r="V3247" s="81"/>
      <c r="W3247" s="81"/>
      <c r="X3247" s="81"/>
      <c r="Y3247" s="81"/>
      <c r="Z3247" s="81"/>
      <c r="AA3247" s="81"/>
      <c r="AB3247" s="81"/>
      <c r="AC3247" s="81"/>
    </row>
    <row r="3248" spans="1:29" s="157" customFormat="1" x14ac:dyDescent="0.5">
      <c r="A3248" s="60" t="s">
        <v>923</v>
      </c>
      <c r="B3248" s="61"/>
      <c r="C3248" s="60" t="s">
        <v>10</v>
      </c>
      <c r="D3248" s="61">
        <v>19903</v>
      </c>
      <c r="E3248" s="61">
        <v>15344</v>
      </c>
      <c r="F3248" s="61">
        <v>4462</v>
      </c>
      <c r="G3248" s="63">
        <v>41853</v>
      </c>
      <c r="H3248" s="63">
        <v>41852</v>
      </c>
      <c r="I3248" s="60" t="s">
        <v>1102</v>
      </c>
      <c r="J3248" s="62">
        <v>7693.74</v>
      </c>
      <c r="K3248" s="62">
        <v>888.96</v>
      </c>
      <c r="L3248" s="64">
        <v>8582.7000000000007</v>
      </c>
      <c r="M3248" s="82" t="str">
        <f t="shared" si="271"/>
        <v>DS</v>
      </c>
      <c r="N3248" s="82" t="s">
        <v>971</v>
      </c>
      <c r="O3248" s="90"/>
      <c r="P3248" s="75"/>
      <c r="Q3248" s="76"/>
      <c r="R3248" s="92"/>
      <c r="S3248" s="93"/>
      <c r="T3248" s="79"/>
      <c r="U3248" s="80"/>
      <c r="V3248" s="81"/>
      <c r="W3248" s="81"/>
      <c r="X3248" s="81"/>
      <c r="Y3248" s="81"/>
      <c r="Z3248" s="81"/>
      <c r="AA3248" s="81"/>
      <c r="AB3248" s="81"/>
      <c r="AC3248" s="81"/>
    </row>
    <row r="3249" spans="1:29" s="157" customFormat="1" x14ac:dyDescent="0.5">
      <c r="A3249" s="60" t="s">
        <v>923</v>
      </c>
      <c r="B3249" s="60"/>
      <c r="C3249" s="60" t="s">
        <v>15</v>
      </c>
      <c r="D3249" s="61">
        <v>22305</v>
      </c>
      <c r="E3249" s="61">
        <v>16738</v>
      </c>
      <c r="F3249" s="61">
        <v>4462</v>
      </c>
      <c r="G3249" s="63">
        <v>41853</v>
      </c>
      <c r="H3249" s="63">
        <v>41852</v>
      </c>
      <c r="I3249" s="60" t="s">
        <v>1102</v>
      </c>
      <c r="J3249" s="62">
        <v>-10.08</v>
      </c>
      <c r="K3249" s="62">
        <v>-1.41</v>
      </c>
      <c r="L3249" s="64">
        <v>-11.49</v>
      </c>
      <c r="M3249" s="82" t="str">
        <f t="shared" si="271"/>
        <v>DS</v>
      </c>
      <c r="N3249" s="82"/>
      <c r="O3249" s="90"/>
      <c r="P3249" s="75"/>
      <c r="Q3249" s="76"/>
      <c r="R3249" s="92"/>
      <c r="S3249" s="93"/>
      <c r="T3249" s="79"/>
      <c r="U3249" s="80"/>
      <c r="V3249" s="81"/>
      <c r="W3249" s="81"/>
      <c r="X3249" s="81"/>
      <c r="Y3249" s="81"/>
      <c r="Z3249" s="81"/>
      <c r="AA3249" s="81"/>
      <c r="AB3249" s="81"/>
      <c r="AC3249" s="81"/>
    </row>
    <row r="3250" spans="1:29" s="157" customFormat="1" x14ac:dyDescent="0.5">
      <c r="A3250" s="61">
        <v>11990025</v>
      </c>
      <c r="B3250" s="61"/>
      <c r="C3250" s="60" t="s">
        <v>10</v>
      </c>
      <c r="D3250" s="61">
        <v>19902</v>
      </c>
      <c r="E3250" s="61">
        <v>15345</v>
      </c>
      <c r="F3250" s="61">
        <v>4461</v>
      </c>
      <c r="G3250" s="63">
        <v>41853</v>
      </c>
      <c r="H3250" s="63">
        <v>41852</v>
      </c>
      <c r="I3250" s="60" t="s">
        <v>1113</v>
      </c>
      <c r="J3250" s="62">
        <v>3361.89</v>
      </c>
      <c r="K3250" s="62">
        <v>147.61000000000001</v>
      </c>
      <c r="L3250" s="64">
        <v>3509.5</v>
      </c>
      <c r="M3250" s="82" t="str">
        <f t="shared" si="271"/>
        <v>DS</v>
      </c>
      <c r="N3250" s="82" t="s">
        <v>971</v>
      </c>
      <c r="O3250" s="90"/>
      <c r="P3250" s="75"/>
      <c r="Q3250" s="76"/>
      <c r="R3250" s="92"/>
      <c r="S3250" s="93"/>
      <c r="T3250" s="79"/>
      <c r="U3250" s="80"/>
      <c r="V3250" s="81"/>
      <c r="W3250" s="81"/>
      <c r="X3250" s="81"/>
      <c r="Y3250" s="81"/>
      <c r="Z3250" s="81"/>
      <c r="AA3250" s="81"/>
      <c r="AB3250" s="81"/>
      <c r="AC3250" s="81"/>
    </row>
    <row r="3251" spans="1:29" s="157" customFormat="1" x14ac:dyDescent="0.5">
      <c r="A3251" s="61">
        <v>11990025</v>
      </c>
      <c r="B3251" s="60"/>
      <c r="C3251" s="60" t="s">
        <v>15</v>
      </c>
      <c r="D3251" s="61">
        <v>22306</v>
      </c>
      <c r="E3251" s="61">
        <v>16739</v>
      </c>
      <c r="F3251" s="61">
        <v>4461</v>
      </c>
      <c r="G3251" s="63">
        <v>41853</v>
      </c>
      <c r="H3251" s="63">
        <v>41852</v>
      </c>
      <c r="I3251" s="60" t="s">
        <v>1113</v>
      </c>
      <c r="J3251" s="62">
        <v>-25.42</v>
      </c>
      <c r="K3251" s="62">
        <v>-3.56</v>
      </c>
      <c r="L3251" s="64">
        <v>-28.98</v>
      </c>
      <c r="M3251" s="82" t="str">
        <f t="shared" si="271"/>
        <v>DS</v>
      </c>
      <c r="N3251" s="82"/>
      <c r="O3251" s="90"/>
      <c r="P3251" s="75"/>
      <c r="Q3251" s="76"/>
      <c r="R3251" s="92"/>
      <c r="S3251" s="93"/>
      <c r="T3251" s="79"/>
      <c r="U3251" s="80"/>
      <c r="V3251" s="81"/>
      <c r="W3251" s="81"/>
      <c r="X3251" s="81"/>
      <c r="Y3251" s="81"/>
      <c r="Z3251" s="81"/>
      <c r="AA3251" s="81"/>
      <c r="AB3251" s="81"/>
      <c r="AC3251" s="81"/>
    </row>
    <row r="3252" spans="1:29" s="157" customFormat="1" x14ac:dyDescent="0.5">
      <c r="A3252" s="61">
        <v>1204205</v>
      </c>
      <c r="B3252" s="61"/>
      <c r="C3252" s="60" t="s">
        <v>10</v>
      </c>
      <c r="D3252" s="61">
        <v>19904</v>
      </c>
      <c r="E3252" s="61">
        <v>15366</v>
      </c>
      <c r="F3252" s="61">
        <v>4453</v>
      </c>
      <c r="G3252" s="63">
        <v>41853</v>
      </c>
      <c r="H3252" s="63">
        <v>41853</v>
      </c>
      <c r="I3252" s="60" t="s">
        <v>1109</v>
      </c>
      <c r="J3252" s="62">
        <v>283.66000000000003</v>
      </c>
      <c r="K3252" s="62">
        <v>20.010000000000002</v>
      </c>
      <c r="L3252" s="64">
        <v>303.67</v>
      </c>
      <c r="M3252" s="82" t="str">
        <f t="shared" si="271"/>
        <v>DS</v>
      </c>
      <c r="N3252" s="82" t="s">
        <v>971</v>
      </c>
      <c r="O3252" s="90"/>
      <c r="P3252" s="75"/>
      <c r="Q3252" s="76"/>
      <c r="R3252" s="92"/>
      <c r="S3252" s="93"/>
      <c r="T3252" s="79"/>
      <c r="U3252" s="80"/>
      <c r="V3252" s="81"/>
      <c r="W3252" s="81"/>
      <c r="X3252" s="81"/>
      <c r="Y3252" s="81"/>
      <c r="Z3252" s="81"/>
      <c r="AA3252" s="81"/>
      <c r="AB3252" s="81"/>
      <c r="AC3252" s="81"/>
    </row>
    <row r="3253" spans="1:29" s="157" customFormat="1" hidden="1" x14ac:dyDescent="0.5">
      <c r="A3253" s="61">
        <v>156347</v>
      </c>
      <c r="B3253" s="60"/>
      <c r="C3253" s="60" t="s">
        <v>10</v>
      </c>
      <c r="D3253" s="61">
        <v>22304</v>
      </c>
      <c r="E3253" s="61">
        <v>15368</v>
      </c>
      <c r="F3253" s="61">
        <v>4460</v>
      </c>
      <c r="G3253" s="63">
        <v>41853</v>
      </c>
      <c r="H3253" s="63">
        <v>41853</v>
      </c>
      <c r="I3253" s="60" t="s">
        <v>1156</v>
      </c>
      <c r="J3253" s="62">
        <v>5503.77</v>
      </c>
      <c r="K3253" s="62">
        <v>770.53</v>
      </c>
      <c r="L3253" s="64">
        <v>6274.3</v>
      </c>
      <c r="M3253" s="82" t="str">
        <f t="shared" si="271"/>
        <v>DI</v>
      </c>
      <c r="N3253" s="82" t="s">
        <v>971</v>
      </c>
      <c r="O3253" s="90"/>
      <c r="P3253" s="75"/>
      <c r="Q3253" s="76"/>
      <c r="R3253" s="92"/>
      <c r="S3253" s="93"/>
      <c r="T3253" s="79"/>
      <c r="U3253" s="80"/>
      <c r="V3253" s="81"/>
      <c r="W3253" s="81"/>
      <c r="X3253" s="81"/>
      <c r="Y3253" s="81"/>
      <c r="Z3253" s="81"/>
      <c r="AA3253" s="81"/>
      <c r="AB3253" s="81"/>
      <c r="AC3253" s="81"/>
    </row>
    <row r="3254" spans="1:29" s="157" customFormat="1" x14ac:dyDescent="0.5">
      <c r="A3254" s="61">
        <v>500166</v>
      </c>
      <c r="B3254" s="60"/>
      <c r="C3254" s="60" t="s">
        <v>10</v>
      </c>
      <c r="D3254" s="61">
        <v>22318</v>
      </c>
      <c r="E3254" s="61">
        <v>15349</v>
      </c>
      <c r="F3254" s="61">
        <v>4452</v>
      </c>
      <c r="G3254" s="63">
        <v>41853</v>
      </c>
      <c r="H3254" s="63">
        <v>41852</v>
      </c>
      <c r="I3254" s="60" t="s">
        <v>1114</v>
      </c>
      <c r="J3254" s="62">
        <v>553.67999999999995</v>
      </c>
      <c r="K3254" s="62">
        <v>39.01</v>
      </c>
      <c r="L3254" s="64">
        <v>592.69000000000005</v>
      </c>
      <c r="M3254" s="82" t="str">
        <f t="shared" si="271"/>
        <v>DS</v>
      </c>
      <c r="N3254" s="82" t="s">
        <v>971</v>
      </c>
      <c r="O3254" s="90"/>
      <c r="P3254" s="75"/>
      <c r="Q3254" s="76"/>
      <c r="R3254" s="92"/>
      <c r="S3254" s="93"/>
      <c r="T3254" s="79"/>
      <c r="U3254" s="80"/>
      <c r="V3254" s="81"/>
      <c r="W3254" s="81"/>
      <c r="X3254" s="81"/>
      <c r="Y3254" s="81"/>
      <c r="Z3254" s="81"/>
      <c r="AA3254" s="81"/>
      <c r="AB3254" s="81"/>
      <c r="AC3254" s="81"/>
    </row>
    <row r="3255" spans="1:29" s="157" customFormat="1" x14ac:dyDescent="0.5">
      <c r="A3255" s="61">
        <v>501461</v>
      </c>
      <c r="B3255" s="60"/>
      <c r="C3255" s="60" t="s">
        <v>10</v>
      </c>
      <c r="D3255" s="61">
        <v>22311</v>
      </c>
      <c r="E3255" s="61">
        <v>15357</v>
      </c>
      <c r="F3255" s="61">
        <v>4452</v>
      </c>
      <c r="G3255" s="63">
        <v>41853</v>
      </c>
      <c r="H3255" s="63">
        <v>41853</v>
      </c>
      <c r="I3255" s="60" t="s">
        <v>1114</v>
      </c>
      <c r="J3255" s="62">
        <v>615.20000000000005</v>
      </c>
      <c r="K3255" s="62">
        <v>43.34</v>
      </c>
      <c r="L3255" s="64">
        <v>658.54</v>
      </c>
      <c r="M3255" s="82" t="str">
        <f t="shared" si="271"/>
        <v>DS</v>
      </c>
      <c r="N3255" s="82" t="s">
        <v>971</v>
      </c>
      <c r="O3255" s="90"/>
      <c r="P3255" s="75"/>
      <c r="Q3255" s="76"/>
      <c r="R3255" s="92"/>
      <c r="S3255" s="93"/>
      <c r="T3255" s="79"/>
      <c r="U3255" s="80"/>
      <c r="V3255" s="81"/>
      <c r="W3255" s="81"/>
      <c r="X3255" s="81"/>
      <c r="Y3255" s="81"/>
      <c r="Z3255" s="81"/>
      <c r="AA3255" s="81"/>
      <c r="AB3255" s="81"/>
      <c r="AC3255" s="81"/>
    </row>
    <row r="3256" spans="1:29" s="157" customFormat="1" x14ac:dyDescent="0.5">
      <c r="A3256" s="61">
        <v>533329</v>
      </c>
      <c r="B3256" s="60"/>
      <c r="C3256" s="60" t="s">
        <v>10</v>
      </c>
      <c r="D3256" s="61">
        <v>22309</v>
      </c>
      <c r="E3256" s="61">
        <v>15360</v>
      </c>
      <c r="F3256" s="61">
        <v>4441</v>
      </c>
      <c r="G3256" s="63">
        <v>41853</v>
      </c>
      <c r="H3256" s="63">
        <v>41852</v>
      </c>
      <c r="I3256" s="60" t="s">
        <v>1073</v>
      </c>
      <c r="J3256" s="62">
        <v>7240</v>
      </c>
      <c r="K3256" s="62">
        <v>1013.6</v>
      </c>
      <c r="L3256" s="64">
        <v>8253.6</v>
      </c>
      <c r="M3256" s="82" t="str">
        <f t="shared" si="271"/>
        <v>DS</v>
      </c>
      <c r="N3256" s="82" t="s">
        <v>971</v>
      </c>
      <c r="O3256" s="90"/>
      <c r="P3256" s="75"/>
      <c r="Q3256" s="76"/>
      <c r="R3256" s="92"/>
      <c r="S3256" s="93"/>
      <c r="T3256" s="79"/>
      <c r="U3256" s="80"/>
      <c r="V3256" s="81"/>
      <c r="W3256" s="81"/>
      <c r="X3256" s="81"/>
      <c r="Y3256" s="81"/>
      <c r="Z3256" s="81"/>
      <c r="AA3256" s="81"/>
      <c r="AB3256" s="81"/>
      <c r="AC3256" s="81"/>
    </row>
    <row r="3257" spans="1:29" s="157" customFormat="1" x14ac:dyDescent="0.5">
      <c r="A3257" s="61">
        <v>82325</v>
      </c>
      <c r="B3257" s="60"/>
      <c r="C3257" s="60" t="s">
        <v>10</v>
      </c>
      <c r="D3257" s="61">
        <v>22313</v>
      </c>
      <c r="E3257" s="61">
        <v>15350</v>
      </c>
      <c r="F3257" s="61">
        <v>4451</v>
      </c>
      <c r="G3257" s="63">
        <v>41853</v>
      </c>
      <c r="H3257" s="63">
        <v>41852</v>
      </c>
      <c r="I3257" s="60" t="s">
        <v>1116</v>
      </c>
      <c r="J3257" s="62">
        <v>2067.8000000000002</v>
      </c>
      <c r="K3257" s="62">
        <v>79.77</v>
      </c>
      <c r="L3257" s="64">
        <v>2147.5700000000002</v>
      </c>
      <c r="M3257" s="82" t="str">
        <f t="shared" si="271"/>
        <v>DS</v>
      </c>
      <c r="N3257" s="82" t="s">
        <v>971</v>
      </c>
      <c r="O3257" s="90"/>
      <c r="P3257" s="75"/>
      <c r="Q3257" s="76"/>
      <c r="R3257" s="92"/>
      <c r="S3257" s="93"/>
      <c r="T3257" s="79"/>
      <c r="U3257" s="80"/>
      <c r="V3257" s="81"/>
      <c r="W3257" s="81"/>
      <c r="X3257" s="81"/>
      <c r="Y3257" s="81"/>
      <c r="Z3257" s="81"/>
      <c r="AA3257" s="81"/>
      <c r="AB3257" s="81"/>
      <c r="AC3257" s="81"/>
    </row>
    <row r="3258" spans="1:29" s="157" customFormat="1" x14ac:dyDescent="0.5">
      <c r="A3258" s="61">
        <v>82437</v>
      </c>
      <c r="B3258" s="60"/>
      <c r="C3258" s="60" t="s">
        <v>10</v>
      </c>
      <c r="D3258" s="61">
        <v>22307</v>
      </c>
      <c r="E3258" s="61">
        <v>15361</v>
      </c>
      <c r="F3258" s="61">
        <v>4451</v>
      </c>
      <c r="G3258" s="63">
        <v>41853</v>
      </c>
      <c r="H3258" s="63">
        <v>41853</v>
      </c>
      <c r="I3258" s="60" t="s">
        <v>1116</v>
      </c>
      <c r="J3258" s="62">
        <v>576</v>
      </c>
      <c r="K3258" s="62">
        <v>40.32</v>
      </c>
      <c r="L3258" s="64">
        <v>616.32000000000005</v>
      </c>
      <c r="M3258" s="82" t="str">
        <f t="shared" si="271"/>
        <v>DS</v>
      </c>
      <c r="N3258" s="82" t="s">
        <v>971</v>
      </c>
      <c r="O3258" s="90"/>
      <c r="P3258" s="75"/>
      <c r="Q3258" s="76"/>
      <c r="R3258" s="92"/>
      <c r="S3258" s="93"/>
      <c r="T3258" s="79"/>
      <c r="U3258" s="80"/>
      <c r="V3258" s="81"/>
      <c r="W3258" s="81"/>
      <c r="X3258" s="81"/>
      <c r="Y3258" s="81"/>
      <c r="Z3258" s="81"/>
      <c r="AA3258" s="81"/>
      <c r="AB3258" s="81"/>
      <c r="AC3258" s="81"/>
    </row>
    <row r="3259" spans="1:29" s="157" customFormat="1" hidden="1" x14ac:dyDescent="0.5">
      <c r="A3259" s="60" t="s">
        <v>925</v>
      </c>
      <c r="B3259" s="60"/>
      <c r="C3259" s="60" t="s">
        <v>10</v>
      </c>
      <c r="D3259" s="61">
        <v>22310</v>
      </c>
      <c r="E3259" s="61">
        <v>15359</v>
      </c>
      <c r="F3259" s="61">
        <v>4422</v>
      </c>
      <c r="G3259" s="63">
        <v>41853</v>
      </c>
      <c r="H3259" s="63">
        <v>41851</v>
      </c>
      <c r="I3259" s="60" t="s">
        <v>1118</v>
      </c>
      <c r="J3259" s="62">
        <v>2111.5</v>
      </c>
      <c r="K3259" s="62">
        <v>0</v>
      </c>
      <c r="L3259" s="64">
        <v>2111.5</v>
      </c>
      <c r="M3259" s="82" t="str">
        <f t="shared" si="271"/>
        <v>DI</v>
      </c>
      <c r="N3259" s="82" t="s">
        <v>971</v>
      </c>
      <c r="O3259" s="90"/>
      <c r="P3259" s="75"/>
      <c r="Q3259" s="76"/>
      <c r="R3259" s="92"/>
      <c r="S3259" s="93"/>
      <c r="T3259" s="79"/>
      <c r="U3259" s="80"/>
      <c r="V3259" s="81"/>
      <c r="W3259" s="81"/>
      <c r="X3259" s="81"/>
      <c r="Y3259" s="81"/>
      <c r="Z3259" s="81"/>
      <c r="AA3259" s="81"/>
      <c r="AB3259" s="81"/>
      <c r="AC3259" s="81"/>
    </row>
    <row r="3260" spans="1:29" s="157" customFormat="1" hidden="1" x14ac:dyDescent="0.5">
      <c r="A3260" s="60" t="s">
        <v>926</v>
      </c>
      <c r="B3260" s="60"/>
      <c r="C3260" s="60" t="s">
        <v>10</v>
      </c>
      <c r="D3260" s="61">
        <v>22308</v>
      </c>
      <c r="E3260" s="61">
        <v>15358</v>
      </c>
      <c r="F3260" s="61">
        <v>4463</v>
      </c>
      <c r="G3260" s="63">
        <v>41853</v>
      </c>
      <c r="H3260" s="63">
        <v>41852</v>
      </c>
      <c r="I3260" s="60" t="s">
        <v>1118</v>
      </c>
      <c r="J3260" s="62">
        <v>4802.7</v>
      </c>
      <c r="K3260" s="62">
        <v>0</v>
      </c>
      <c r="L3260" s="64">
        <v>4802.7</v>
      </c>
      <c r="M3260" s="82" t="str">
        <f t="shared" si="271"/>
        <v>DI</v>
      </c>
      <c r="N3260" s="82" t="s">
        <v>971</v>
      </c>
      <c r="O3260" s="90"/>
      <c r="P3260" s="75"/>
      <c r="Q3260" s="76"/>
      <c r="R3260" s="92"/>
      <c r="S3260" s="93"/>
      <c r="T3260" s="79"/>
      <c r="U3260" s="80"/>
      <c r="V3260" s="81"/>
      <c r="W3260" s="81"/>
      <c r="X3260" s="81"/>
      <c r="Y3260" s="81"/>
      <c r="Z3260" s="81"/>
      <c r="AA3260" s="81"/>
      <c r="AB3260" s="81"/>
      <c r="AC3260" s="81"/>
    </row>
    <row r="3261" spans="1:29" s="157" customFormat="1" hidden="1" x14ac:dyDescent="0.5">
      <c r="A3261" s="60" t="s">
        <v>928</v>
      </c>
      <c r="B3261" s="60"/>
      <c r="C3261" s="60" t="s">
        <v>10</v>
      </c>
      <c r="D3261" s="61">
        <v>22312</v>
      </c>
      <c r="E3261" s="61">
        <v>15356</v>
      </c>
      <c r="F3261" s="61">
        <v>4446</v>
      </c>
      <c r="G3261" s="63">
        <v>41853</v>
      </c>
      <c r="H3261" s="63">
        <v>41852</v>
      </c>
      <c r="I3261" s="60" t="s">
        <v>1123</v>
      </c>
      <c r="J3261" s="62">
        <v>5190</v>
      </c>
      <c r="K3261" s="62">
        <v>0</v>
      </c>
      <c r="L3261" s="64">
        <v>5190</v>
      </c>
      <c r="M3261" s="82" t="str">
        <f t="shared" si="271"/>
        <v>DI</v>
      </c>
      <c r="N3261" s="82" t="s">
        <v>971</v>
      </c>
      <c r="O3261" s="90"/>
      <c r="P3261" s="75"/>
      <c r="Q3261" s="76"/>
      <c r="R3261" s="92"/>
      <c r="S3261" s="93"/>
      <c r="T3261" s="79"/>
      <c r="U3261" s="80"/>
      <c r="V3261" s="81"/>
      <c r="W3261" s="81"/>
    </row>
    <row r="3262" spans="1:29" s="157" customFormat="1" x14ac:dyDescent="0.5">
      <c r="A3262" s="105">
        <v>1206968</v>
      </c>
      <c r="B3262" s="63">
        <v>41859</v>
      </c>
      <c r="C3262" s="60" t="s">
        <v>10</v>
      </c>
      <c r="D3262" s="61">
        <v>19901</v>
      </c>
      <c r="E3262" s="61">
        <v>15362</v>
      </c>
      <c r="F3262" s="61">
        <v>4453</v>
      </c>
      <c r="G3262" s="63">
        <v>41855</v>
      </c>
      <c r="H3262" s="63">
        <v>41855</v>
      </c>
      <c r="I3262" s="60" t="s">
        <v>1109</v>
      </c>
      <c r="J3262" s="62">
        <v>283.66000000000003</v>
      </c>
      <c r="K3262" s="62">
        <v>20.010000000000002</v>
      </c>
      <c r="L3262" s="64">
        <v>303.67</v>
      </c>
      <c r="M3262" s="82" t="str">
        <f t="shared" si="271"/>
        <v>DS</v>
      </c>
      <c r="N3262" s="82" t="s">
        <v>971</v>
      </c>
      <c r="O3262" s="90"/>
      <c r="P3262" s="75"/>
      <c r="Q3262" s="158"/>
      <c r="S3262" s="159"/>
      <c r="T3262" s="159"/>
      <c r="U3262" s="160"/>
      <c r="W3262" s="161"/>
    </row>
    <row r="3263" spans="1:29" s="166" customFormat="1" ht="16.8" thickBot="1" x14ac:dyDescent="0.55000000000000004">
      <c r="A3263" s="137">
        <v>1211624225</v>
      </c>
      <c r="B3263" s="140">
        <v>41866</v>
      </c>
      <c r="C3263" s="60" t="s">
        <v>10</v>
      </c>
      <c r="D3263" s="61">
        <v>20019</v>
      </c>
      <c r="E3263" s="61">
        <v>15410</v>
      </c>
      <c r="F3263" s="61">
        <v>4468</v>
      </c>
      <c r="G3263" s="63">
        <v>41855</v>
      </c>
      <c r="H3263" s="63">
        <v>41855</v>
      </c>
      <c r="I3263" s="60" t="s">
        <v>1105</v>
      </c>
      <c r="J3263" s="62">
        <v>55315.3</v>
      </c>
      <c r="K3263" s="62">
        <v>7744.14</v>
      </c>
      <c r="L3263" s="64">
        <v>63059.44</v>
      </c>
      <c r="M3263" s="82" t="str">
        <f t="shared" si="271"/>
        <v>DS</v>
      </c>
      <c r="N3263" s="82" t="s">
        <v>971</v>
      </c>
      <c r="O3263" s="90"/>
      <c r="P3263" s="75"/>
      <c r="Q3263" s="165"/>
      <c r="S3263" s="167"/>
      <c r="T3263" s="167"/>
      <c r="U3263" s="168"/>
      <c r="W3263" s="169"/>
    </row>
    <row r="3264" spans="1:29" ht="16.8" thickTop="1" x14ac:dyDescent="0.5">
      <c r="A3264" s="105">
        <v>2652</v>
      </c>
      <c r="B3264" s="63">
        <v>41873</v>
      </c>
      <c r="C3264" s="60" t="s">
        <v>10</v>
      </c>
      <c r="D3264" s="61">
        <v>20020</v>
      </c>
      <c r="E3264" s="61">
        <v>15409</v>
      </c>
      <c r="F3264" s="61">
        <v>4479</v>
      </c>
      <c r="G3264" s="63">
        <v>41855</v>
      </c>
      <c r="H3264" s="63">
        <v>41855</v>
      </c>
      <c r="I3264" s="60" t="s">
        <v>1112</v>
      </c>
      <c r="J3264" s="62">
        <v>1294.54</v>
      </c>
      <c r="K3264" s="62">
        <v>154.71</v>
      </c>
      <c r="L3264" s="64">
        <v>1449.25</v>
      </c>
      <c r="M3264" s="82" t="str">
        <f t="shared" si="271"/>
        <v>DS</v>
      </c>
      <c r="N3264" s="82" t="s">
        <v>971</v>
      </c>
      <c r="Q3264" s="158"/>
      <c r="R3264" s="157"/>
      <c r="S3264" s="159"/>
      <c r="T3264" s="159"/>
      <c r="U3264" s="160"/>
      <c r="V3264" s="157"/>
      <c r="W3264" s="161"/>
      <c r="X3264" s="170"/>
      <c r="Y3264" s="170"/>
      <c r="Z3264" s="170"/>
      <c r="AA3264" s="170"/>
      <c r="AB3264" s="170"/>
      <c r="AC3264" s="170"/>
    </row>
    <row r="3265" spans="1:23" hidden="1" x14ac:dyDescent="0.5">
      <c r="A3265" s="105">
        <v>40696</v>
      </c>
      <c r="B3265" s="63"/>
      <c r="C3265" s="60" t="s">
        <v>10</v>
      </c>
      <c r="D3265" s="61">
        <v>20021</v>
      </c>
      <c r="E3265" s="61">
        <v>15408</v>
      </c>
      <c r="F3265" s="61">
        <v>4472</v>
      </c>
      <c r="G3265" s="63">
        <v>41855</v>
      </c>
      <c r="H3265" s="63">
        <v>41855</v>
      </c>
      <c r="I3265" s="60" t="s">
        <v>1110</v>
      </c>
      <c r="J3265" s="62">
        <v>18235</v>
      </c>
      <c r="K3265" s="62">
        <v>2552.9</v>
      </c>
      <c r="L3265" s="64">
        <v>20787.900000000001</v>
      </c>
      <c r="M3265" s="82" t="str">
        <f t="shared" si="271"/>
        <v>DI</v>
      </c>
      <c r="N3265" s="82" t="s">
        <v>971</v>
      </c>
      <c r="Q3265" s="170"/>
      <c r="R3265" s="170"/>
      <c r="S3265" s="170"/>
      <c r="T3265" s="170"/>
      <c r="U3265" s="170"/>
      <c r="V3265" s="170"/>
      <c r="W3265" s="171" t="e">
        <f>#REF!+#REF!</f>
        <v>#REF!</v>
      </c>
    </row>
    <row r="3266" spans="1:23" x14ac:dyDescent="0.5">
      <c r="A3266" s="105">
        <v>503037</v>
      </c>
      <c r="B3266" s="63">
        <v>41866</v>
      </c>
      <c r="C3266" s="60" t="s">
        <v>10</v>
      </c>
      <c r="D3266" s="61">
        <v>20023</v>
      </c>
      <c r="E3266" s="61">
        <v>15405</v>
      </c>
      <c r="F3266" s="61">
        <v>4452</v>
      </c>
      <c r="G3266" s="63">
        <v>41855</v>
      </c>
      <c r="H3266" s="63">
        <v>41855</v>
      </c>
      <c r="I3266" s="60" t="s">
        <v>1114</v>
      </c>
      <c r="J3266" s="62">
        <v>184.56</v>
      </c>
      <c r="K3266" s="62">
        <v>13</v>
      </c>
      <c r="L3266" s="64">
        <v>197.56</v>
      </c>
      <c r="M3266" s="82" t="str">
        <f t="shared" ref="M3266:M3329" si="272">VLOOKUP(I3266,KODE,3,0)</f>
        <v>DS</v>
      </c>
      <c r="N3266" s="82" t="s">
        <v>971</v>
      </c>
      <c r="Q3266" s="81"/>
      <c r="R3266" s="81"/>
      <c r="S3266" s="81"/>
      <c r="T3266" s="81"/>
      <c r="U3266" s="81"/>
      <c r="W3266" s="95"/>
    </row>
    <row r="3267" spans="1:23" x14ac:dyDescent="0.5">
      <c r="A3267" s="105">
        <v>82561</v>
      </c>
      <c r="B3267" s="63">
        <v>41866</v>
      </c>
      <c r="C3267" s="60" t="s">
        <v>10</v>
      </c>
      <c r="D3267" s="61">
        <v>20022</v>
      </c>
      <c r="E3267" s="61">
        <v>15406</v>
      </c>
      <c r="F3267" s="61">
        <v>4451</v>
      </c>
      <c r="G3267" s="63">
        <v>41855</v>
      </c>
      <c r="H3267" s="63">
        <v>41855</v>
      </c>
      <c r="I3267" s="60" t="s">
        <v>1116</v>
      </c>
      <c r="J3267" s="62">
        <v>576</v>
      </c>
      <c r="K3267" s="62">
        <v>26.88</v>
      </c>
      <c r="L3267" s="64">
        <v>602.88</v>
      </c>
      <c r="M3267" s="82" t="str">
        <f t="shared" si="272"/>
        <v>DS</v>
      </c>
      <c r="N3267" s="82" t="s">
        <v>971</v>
      </c>
      <c r="Q3267" s="81"/>
      <c r="R3267" s="81"/>
      <c r="S3267" s="81"/>
      <c r="T3267" s="81"/>
      <c r="U3267" s="81"/>
      <c r="W3267" s="95"/>
    </row>
    <row r="3268" spans="1:23" hidden="1" x14ac:dyDescent="0.5">
      <c r="A3268" s="105">
        <v>896722</v>
      </c>
      <c r="B3268" s="63">
        <v>41859</v>
      </c>
      <c r="C3268" s="60" t="s">
        <v>10</v>
      </c>
      <c r="D3268" s="61">
        <v>19991</v>
      </c>
      <c r="E3268" s="61">
        <v>15434</v>
      </c>
      <c r="F3268" s="61">
        <v>4146</v>
      </c>
      <c r="G3268" s="63">
        <v>41855</v>
      </c>
      <c r="H3268" s="63">
        <v>41854</v>
      </c>
      <c r="I3268" s="60" t="s">
        <v>1075</v>
      </c>
      <c r="J3268" s="62">
        <v>170.38</v>
      </c>
      <c r="K3268" s="62">
        <v>23.85</v>
      </c>
      <c r="L3268" s="64">
        <v>194.23</v>
      </c>
      <c r="M3268" s="82" t="str">
        <f t="shared" si="272"/>
        <v>DC</v>
      </c>
      <c r="N3268" s="82" t="s">
        <v>971</v>
      </c>
      <c r="Q3268" s="81"/>
      <c r="R3268" s="81"/>
      <c r="S3268" s="81"/>
      <c r="T3268" s="81"/>
      <c r="U3268" s="81"/>
      <c r="W3268" s="95"/>
    </row>
    <row r="3269" spans="1:23" hidden="1" x14ac:dyDescent="0.5">
      <c r="A3269" s="105">
        <v>896723</v>
      </c>
      <c r="B3269" s="63">
        <v>41859</v>
      </c>
      <c r="C3269" s="60" t="s">
        <v>10</v>
      </c>
      <c r="D3269" s="61">
        <v>19989</v>
      </c>
      <c r="E3269" s="61">
        <v>15048</v>
      </c>
      <c r="F3269" s="61">
        <v>4331</v>
      </c>
      <c r="G3269" s="63">
        <v>41855</v>
      </c>
      <c r="H3269" s="63">
        <v>41854</v>
      </c>
      <c r="I3269" s="60" t="s">
        <v>1075</v>
      </c>
      <c r="J3269" s="62">
        <v>44673.77</v>
      </c>
      <c r="K3269" s="62">
        <v>4748.91</v>
      </c>
      <c r="L3269" s="64">
        <v>49422.68</v>
      </c>
      <c r="M3269" s="82" t="str">
        <f t="shared" si="272"/>
        <v>DC</v>
      </c>
      <c r="N3269" s="82" t="s">
        <v>971</v>
      </c>
      <c r="Q3269" s="81"/>
      <c r="R3269" s="81"/>
      <c r="S3269" s="81"/>
      <c r="T3269" s="81"/>
      <c r="U3269" s="81"/>
      <c r="W3269" s="95"/>
    </row>
    <row r="3270" spans="1:23" hidden="1" x14ac:dyDescent="0.5">
      <c r="A3270" s="105">
        <v>896724</v>
      </c>
      <c r="B3270" s="63">
        <v>41859</v>
      </c>
      <c r="C3270" s="60" t="s">
        <v>10</v>
      </c>
      <c r="D3270" s="61">
        <v>19990</v>
      </c>
      <c r="E3270" s="61">
        <v>15335</v>
      </c>
      <c r="F3270" s="61">
        <v>4458</v>
      </c>
      <c r="G3270" s="63">
        <v>41855</v>
      </c>
      <c r="H3270" s="63">
        <v>41854</v>
      </c>
      <c r="I3270" s="60" t="s">
        <v>1075</v>
      </c>
      <c r="J3270" s="62">
        <v>143982.62</v>
      </c>
      <c r="K3270" s="62">
        <v>16294.21</v>
      </c>
      <c r="L3270" s="64">
        <v>160276.82999999999</v>
      </c>
      <c r="M3270" s="82" t="str">
        <f t="shared" si="272"/>
        <v>DC</v>
      </c>
      <c r="N3270" s="82" t="s">
        <v>971</v>
      </c>
      <c r="Q3270" s="81"/>
      <c r="R3270" s="81"/>
      <c r="S3270" s="81"/>
      <c r="T3270" s="81"/>
      <c r="U3270" s="81"/>
      <c r="W3270" s="95"/>
    </row>
    <row r="3271" spans="1:23" hidden="1" x14ac:dyDescent="0.5">
      <c r="A3271" s="105">
        <v>896724</v>
      </c>
      <c r="B3271" s="63"/>
      <c r="C3271" s="60" t="s">
        <v>15</v>
      </c>
      <c r="D3271" s="61">
        <v>20066</v>
      </c>
      <c r="E3271" s="61">
        <v>15516</v>
      </c>
      <c r="F3271" s="61">
        <v>4458</v>
      </c>
      <c r="G3271" s="63">
        <v>41855</v>
      </c>
      <c r="H3271" s="63">
        <v>41854</v>
      </c>
      <c r="I3271" s="60" t="s">
        <v>1075</v>
      </c>
      <c r="J3271" s="62">
        <v>-5201.92</v>
      </c>
      <c r="K3271" s="62">
        <v>-31.07</v>
      </c>
      <c r="L3271" s="64">
        <v>-5232.99</v>
      </c>
      <c r="M3271" s="82" t="str">
        <f t="shared" si="272"/>
        <v>DC</v>
      </c>
      <c r="P3271" s="81"/>
      <c r="Q3271" s="81"/>
      <c r="R3271" s="81"/>
      <c r="S3271" s="81"/>
      <c r="T3271" s="81"/>
      <c r="U3271" s="81"/>
      <c r="W3271" s="95"/>
    </row>
    <row r="3272" spans="1:23" hidden="1" x14ac:dyDescent="0.5">
      <c r="A3272" s="105">
        <v>896725</v>
      </c>
      <c r="B3272" s="63">
        <v>41859</v>
      </c>
      <c r="C3272" s="60" t="s">
        <v>10</v>
      </c>
      <c r="D3272" s="61">
        <v>19992</v>
      </c>
      <c r="E3272" s="61">
        <v>15435</v>
      </c>
      <c r="F3272" s="61">
        <v>4331</v>
      </c>
      <c r="G3272" s="63">
        <v>41855</v>
      </c>
      <c r="H3272" s="63">
        <v>41854</v>
      </c>
      <c r="I3272" s="60" t="s">
        <v>1075</v>
      </c>
      <c r="J3272" s="62">
        <v>8414.77</v>
      </c>
      <c r="K3272" s="62">
        <v>709.34</v>
      </c>
      <c r="L3272" s="64">
        <v>9124.11</v>
      </c>
      <c r="M3272" s="82" t="str">
        <f t="shared" si="272"/>
        <v>DC</v>
      </c>
      <c r="N3272" s="82" t="s">
        <v>971</v>
      </c>
      <c r="Q3272" s="81"/>
      <c r="R3272" s="81"/>
      <c r="S3272" s="81"/>
      <c r="T3272" s="81"/>
      <c r="U3272" s="81"/>
      <c r="W3272" s="95"/>
    </row>
    <row r="3273" spans="1:23" hidden="1" x14ac:dyDescent="0.5">
      <c r="A3273" s="105">
        <v>896726</v>
      </c>
      <c r="B3273" s="63">
        <v>41859</v>
      </c>
      <c r="C3273" s="60" t="s">
        <v>10</v>
      </c>
      <c r="D3273" s="61">
        <v>19993</v>
      </c>
      <c r="E3273" s="61">
        <v>15436</v>
      </c>
      <c r="F3273" s="61">
        <v>4454</v>
      </c>
      <c r="G3273" s="63">
        <v>41855</v>
      </c>
      <c r="H3273" s="63">
        <v>41854</v>
      </c>
      <c r="I3273" s="60" t="s">
        <v>1075</v>
      </c>
      <c r="J3273" s="62">
        <v>1199.2</v>
      </c>
      <c r="K3273" s="62">
        <v>0</v>
      </c>
      <c r="L3273" s="64">
        <v>1199.2</v>
      </c>
      <c r="M3273" s="82" t="str">
        <f t="shared" si="272"/>
        <v>DC</v>
      </c>
      <c r="N3273" s="82" t="s">
        <v>971</v>
      </c>
      <c r="Q3273" s="81"/>
      <c r="R3273" s="81"/>
      <c r="S3273" s="81"/>
      <c r="T3273" s="81"/>
      <c r="U3273" s="81"/>
      <c r="W3273" s="95"/>
    </row>
    <row r="3274" spans="1:23" hidden="1" x14ac:dyDescent="0.5">
      <c r="A3274" s="105">
        <v>896727</v>
      </c>
      <c r="B3274" s="63">
        <v>41859</v>
      </c>
      <c r="C3274" s="60" t="s">
        <v>10</v>
      </c>
      <c r="D3274" s="61">
        <v>19994</v>
      </c>
      <c r="E3274" s="61">
        <v>15437</v>
      </c>
      <c r="F3274" s="61">
        <v>9999</v>
      </c>
      <c r="G3274" s="63">
        <v>41855</v>
      </c>
      <c r="H3274" s="63">
        <v>41854</v>
      </c>
      <c r="I3274" s="60" t="s">
        <v>1075</v>
      </c>
      <c r="J3274" s="62">
        <v>88929.25</v>
      </c>
      <c r="K3274" s="62">
        <v>12450.1</v>
      </c>
      <c r="L3274" s="64">
        <v>101379.35</v>
      </c>
      <c r="M3274" s="82" t="str">
        <f t="shared" si="272"/>
        <v>DC</v>
      </c>
      <c r="N3274" s="82" t="s">
        <v>971</v>
      </c>
      <c r="Q3274" s="81"/>
      <c r="R3274" s="81"/>
      <c r="S3274" s="81"/>
      <c r="T3274" s="81"/>
      <c r="U3274" s="81"/>
      <c r="W3274" s="95"/>
    </row>
    <row r="3275" spans="1:23" hidden="1" x14ac:dyDescent="0.5">
      <c r="A3275" s="105">
        <v>896728</v>
      </c>
      <c r="B3275" s="63">
        <v>41859</v>
      </c>
      <c r="C3275" s="60" t="s">
        <v>10</v>
      </c>
      <c r="D3275" s="61">
        <v>19995</v>
      </c>
      <c r="E3275" s="61">
        <v>15320</v>
      </c>
      <c r="F3275" s="61">
        <v>4444</v>
      </c>
      <c r="G3275" s="63">
        <v>41855</v>
      </c>
      <c r="H3275" s="63">
        <v>41854</v>
      </c>
      <c r="I3275" s="60" t="s">
        <v>1075</v>
      </c>
      <c r="J3275" s="62">
        <v>40654.31</v>
      </c>
      <c r="K3275" s="62">
        <v>5391.71</v>
      </c>
      <c r="L3275" s="64">
        <v>46046.02</v>
      </c>
      <c r="M3275" s="82" t="str">
        <f t="shared" si="272"/>
        <v>DC</v>
      </c>
      <c r="N3275" s="82" t="s">
        <v>971</v>
      </c>
      <c r="Q3275" s="81"/>
      <c r="R3275" s="81"/>
      <c r="S3275" s="81"/>
      <c r="T3275" s="81"/>
      <c r="U3275" s="81"/>
      <c r="W3275" s="95"/>
    </row>
    <row r="3276" spans="1:23" hidden="1" x14ac:dyDescent="0.5">
      <c r="A3276" s="105">
        <v>896728</v>
      </c>
      <c r="B3276" s="63"/>
      <c r="C3276" s="60" t="s">
        <v>15</v>
      </c>
      <c r="D3276" s="61">
        <v>20067</v>
      </c>
      <c r="E3276" s="61">
        <v>15517</v>
      </c>
      <c r="F3276" s="61">
        <v>4444</v>
      </c>
      <c r="G3276" s="63">
        <v>41855</v>
      </c>
      <c r="H3276" s="63">
        <v>41854</v>
      </c>
      <c r="I3276" s="60" t="s">
        <v>1075</v>
      </c>
      <c r="J3276" s="62">
        <v>-539.45000000000005</v>
      </c>
      <c r="K3276" s="62">
        <v>-75.52</v>
      </c>
      <c r="L3276" s="64">
        <v>-614.97</v>
      </c>
      <c r="M3276" s="82" t="str">
        <f t="shared" si="272"/>
        <v>DC</v>
      </c>
      <c r="P3276" s="81"/>
      <c r="Q3276" s="81"/>
      <c r="R3276" s="81"/>
      <c r="S3276" s="81"/>
      <c r="T3276" s="81"/>
      <c r="U3276" s="81"/>
      <c r="W3276" s="95"/>
    </row>
    <row r="3277" spans="1:23" hidden="1" x14ac:dyDescent="0.5">
      <c r="A3277" s="105">
        <v>896729</v>
      </c>
      <c r="B3277" s="63">
        <v>41859</v>
      </c>
      <c r="C3277" s="60" t="s">
        <v>10</v>
      </c>
      <c r="D3277" s="61">
        <v>19996</v>
      </c>
      <c r="E3277" s="61">
        <v>15323</v>
      </c>
      <c r="F3277" s="61">
        <v>4445</v>
      </c>
      <c r="G3277" s="63">
        <v>41855</v>
      </c>
      <c r="H3277" s="63">
        <v>41854</v>
      </c>
      <c r="I3277" s="60" t="s">
        <v>1075</v>
      </c>
      <c r="J3277" s="62">
        <v>2922.34</v>
      </c>
      <c r="K3277" s="62">
        <v>0</v>
      </c>
      <c r="L3277" s="64">
        <v>2922.34</v>
      </c>
      <c r="M3277" s="82" t="str">
        <f t="shared" si="272"/>
        <v>DC</v>
      </c>
      <c r="N3277" s="82" t="s">
        <v>971</v>
      </c>
      <c r="Q3277" s="81"/>
      <c r="R3277" s="81"/>
      <c r="S3277" s="81"/>
      <c r="T3277" s="81"/>
      <c r="U3277" s="81"/>
      <c r="W3277" s="95"/>
    </row>
    <row r="3278" spans="1:23" hidden="1" x14ac:dyDescent="0.5">
      <c r="A3278" s="105">
        <v>896730</v>
      </c>
      <c r="B3278" s="63">
        <v>41859</v>
      </c>
      <c r="C3278" s="60" t="s">
        <v>10</v>
      </c>
      <c r="D3278" s="61">
        <v>19997</v>
      </c>
      <c r="E3278" s="61">
        <v>15438</v>
      </c>
      <c r="F3278" s="61">
        <v>4444</v>
      </c>
      <c r="G3278" s="63">
        <v>41855</v>
      </c>
      <c r="H3278" s="63">
        <v>41854</v>
      </c>
      <c r="I3278" s="60" t="s">
        <v>1075</v>
      </c>
      <c r="J3278" s="62">
        <v>10185.24</v>
      </c>
      <c r="K3278" s="62">
        <v>678.91</v>
      </c>
      <c r="L3278" s="64">
        <v>10864.15</v>
      </c>
      <c r="M3278" s="82" t="str">
        <f t="shared" si="272"/>
        <v>DC</v>
      </c>
      <c r="N3278" s="82" t="s">
        <v>971</v>
      </c>
      <c r="Q3278" s="81"/>
      <c r="R3278" s="81"/>
      <c r="S3278" s="81"/>
      <c r="T3278" s="81"/>
      <c r="U3278" s="81"/>
      <c r="W3278" s="95"/>
    </row>
    <row r="3279" spans="1:23" hidden="1" x14ac:dyDescent="0.5">
      <c r="A3279" s="105">
        <v>896731</v>
      </c>
      <c r="B3279" s="63">
        <v>41859</v>
      </c>
      <c r="C3279" s="60" t="s">
        <v>10</v>
      </c>
      <c r="D3279" s="61">
        <v>19998</v>
      </c>
      <c r="E3279" s="61">
        <v>15439</v>
      </c>
      <c r="F3279" s="61">
        <v>4445</v>
      </c>
      <c r="G3279" s="63">
        <v>41855</v>
      </c>
      <c r="H3279" s="63">
        <v>41854</v>
      </c>
      <c r="I3279" s="60" t="s">
        <v>1075</v>
      </c>
      <c r="J3279" s="62">
        <v>4042.1</v>
      </c>
      <c r="K3279" s="62">
        <v>0</v>
      </c>
      <c r="L3279" s="64">
        <v>4042.1</v>
      </c>
      <c r="M3279" s="82" t="str">
        <f t="shared" si="272"/>
        <v>DC</v>
      </c>
      <c r="N3279" s="82" t="s">
        <v>971</v>
      </c>
      <c r="Q3279" s="81"/>
      <c r="R3279" s="81"/>
      <c r="S3279" s="81"/>
      <c r="T3279" s="81"/>
      <c r="U3279" s="81"/>
      <c r="W3279" s="95"/>
    </row>
    <row r="3280" spans="1:23" hidden="1" x14ac:dyDescent="0.5">
      <c r="A3280" s="105">
        <v>896732</v>
      </c>
      <c r="B3280" s="63">
        <v>41859</v>
      </c>
      <c r="C3280" s="60" t="s">
        <v>10</v>
      </c>
      <c r="D3280" s="61">
        <v>19999</v>
      </c>
      <c r="E3280" s="61">
        <v>15440</v>
      </c>
      <c r="F3280" s="61">
        <v>2713</v>
      </c>
      <c r="G3280" s="63">
        <v>41855</v>
      </c>
      <c r="H3280" s="63">
        <v>41854</v>
      </c>
      <c r="I3280" s="60" t="s">
        <v>1075</v>
      </c>
      <c r="J3280" s="62">
        <v>4371</v>
      </c>
      <c r="K3280" s="62">
        <v>611.94000000000005</v>
      </c>
      <c r="L3280" s="64">
        <v>4982.9399999999996</v>
      </c>
      <c r="M3280" s="82" t="str">
        <f t="shared" si="272"/>
        <v>DC</v>
      </c>
      <c r="N3280" s="82" t="s">
        <v>971</v>
      </c>
      <c r="Q3280" s="81"/>
      <c r="R3280" s="81"/>
      <c r="S3280" s="81"/>
      <c r="T3280" s="81"/>
      <c r="U3280" s="81"/>
      <c r="W3280" s="95"/>
    </row>
    <row r="3281" spans="1:29" hidden="1" x14ac:dyDescent="0.5">
      <c r="A3281" s="105">
        <v>896732</v>
      </c>
      <c r="B3281" s="63">
        <v>560865</v>
      </c>
      <c r="C3281" s="60" t="s">
        <v>15</v>
      </c>
      <c r="D3281" s="61">
        <v>20121</v>
      </c>
      <c r="E3281" s="61">
        <v>15588</v>
      </c>
      <c r="F3281" s="61">
        <v>789175</v>
      </c>
      <c r="G3281" s="63">
        <v>41855</v>
      </c>
      <c r="H3281" s="63">
        <v>41854</v>
      </c>
      <c r="I3281" s="60" t="s">
        <v>1075</v>
      </c>
      <c r="J3281" s="62">
        <v>-3619</v>
      </c>
      <c r="K3281" s="62">
        <v>-506.66</v>
      </c>
      <c r="L3281" s="64">
        <v>-4125.66</v>
      </c>
      <c r="M3281" s="82" t="str">
        <f t="shared" si="272"/>
        <v>DC</v>
      </c>
      <c r="P3281" s="81"/>
      <c r="Q3281" s="81"/>
      <c r="R3281" s="81"/>
      <c r="S3281" s="81"/>
      <c r="T3281" s="81"/>
      <c r="U3281" s="81"/>
      <c r="W3281" s="95"/>
    </row>
    <row r="3282" spans="1:29" hidden="1" x14ac:dyDescent="0.5">
      <c r="A3282" s="105" t="s">
        <v>774</v>
      </c>
      <c r="B3282" s="63"/>
      <c r="C3282" s="60" t="s">
        <v>10</v>
      </c>
      <c r="D3282" s="61">
        <v>20018</v>
      </c>
      <c r="E3282" s="61">
        <v>15407</v>
      </c>
      <c r="F3282" s="61">
        <v>4467</v>
      </c>
      <c r="G3282" s="63">
        <v>41855</v>
      </c>
      <c r="H3282" s="63">
        <v>41855</v>
      </c>
      <c r="I3282" s="60" t="s">
        <v>1118</v>
      </c>
      <c r="J3282" s="62">
        <v>5315.5</v>
      </c>
      <c r="K3282" s="62">
        <v>0</v>
      </c>
      <c r="L3282" s="64">
        <v>5315.5</v>
      </c>
      <c r="M3282" s="82" t="str">
        <f t="shared" si="272"/>
        <v>DI</v>
      </c>
      <c r="N3282" s="82" t="s">
        <v>971</v>
      </c>
      <c r="Q3282" s="81"/>
      <c r="R3282" s="81"/>
      <c r="S3282" s="81"/>
      <c r="T3282" s="81"/>
      <c r="U3282" s="81"/>
      <c r="W3282" s="95"/>
    </row>
    <row r="3283" spans="1:29" hidden="1" x14ac:dyDescent="0.5">
      <c r="A3283" s="105" t="s">
        <v>778</v>
      </c>
      <c r="B3283" s="63"/>
      <c r="C3283" s="60" t="s">
        <v>10</v>
      </c>
      <c r="D3283" s="61">
        <v>20024</v>
      </c>
      <c r="E3283" s="61">
        <v>15404</v>
      </c>
      <c r="F3283" s="61">
        <v>4478</v>
      </c>
      <c r="G3283" s="63">
        <v>41855</v>
      </c>
      <c r="H3283" s="63">
        <v>41855</v>
      </c>
      <c r="I3283" s="60" t="s">
        <v>1121</v>
      </c>
      <c r="J3283" s="62">
        <v>2054.1</v>
      </c>
      <c r="K3283" s="62">
        <v>0</v>
      </c>
      <c r="L3283" s="64">
        <v>2054.1</v>
      </c>
      <c r="M3283" s="82" t="str">
        <f t="shared" si="272"/>
        <v>DI</v>
      </c>
      <c r="N3283" s="82" t="s">
        <v>971</v>
      </c>
      <c r="Q3283" s="81"/>
      <c r="R3283" s="81"/>
      <c r="S3283" s="81"/>
      <c r="T3283" s="81"/>
      <c r="U3283" s="81"/>
      <c r="W3283" s="95"/>
    </row>
    <row r="3284" spans="1:29" x14ac:dyDescent="0.5">
      <c r="A3284" s="105">
        <v>1211624225</v>
      </c>
      <c r="B3284" s="63"/>
      <c r="C3284" s="60" t="s">
        <v>15</v>
      </c>
      <c r="D3284" s="61">
        <v>21461</v>
      </c>
      <c r="E3284" s="61">
        <v>15973</v>
      </c>
      <c r="F3284" s="61">
        <v>789176</v>
      </c>
      <c r="G3284" s="63">
        <v>41855</v>
      </c>
      <c r="H3284" s="63">
        <v>41855</v>
      </c>
      <c r="I3284" s="60" t="s">
        <v>1105</v>
      </c>
      <c r="J3284" s="62">
        <v>-383.81</v>
      </c>
      <c r="K3284" s="62">
        <v>-53.73</v>
      </c>
      <c r="L3284" s="64">
        <v>-437.54</v>
      </c>
      <c r="M3284" s="82" t="str">
        <f t="shared" si="272"/>
        <v>DS</v>
      </c>
      <c r="W3284" s="95"/>
    </row>
    <row r="3285" spans="1:29" x14ac:dyDescent="0.5">
      <c r="A3285" s="105">
        <v>2652</v>
      </c>
      <c r="B3285" s="63"/>
      <c r="C3285" s="60" t="s">
        <v>15</v>
      </c>
      <c r="D3285" s="61">
        <v>21552</v>
      </c>
      <c r="E3285" s="61">
        <v>16018</v>
      </c>
      <c r="F3285" s="61">
        <v>789177</v>
      </c>
      <c r="G3285" s="63">
        <v>41855</v>
      </c>
      <c r="H3285" s="63">
        <v>41855</v>
      </c>
      <c r="I3285" s="60" t="s">
        <v>1112</v>
      </c>
      <c r="J3285" s="62">
        <v>-364.02</v>
      </c>
      <c r="K3285" s="62">
        <v>-51</v>
      </c>
      <c r="L3285" s="64">
        <v>-415.02</v>
      </c>
      <c r="M3285" s="82" t="str">
        <f t="shared" si="272"/>
        <v>DS</v>
      </c>
    </row>
    <row r="3286" spans="1:29" x14ac:dyDescent="0.5">
      <c r="A3286" s="105">
        <v>2652</v>
      </c>
      <c r="B3286" s="63"/>
      <c r="C3286" s="60" t="s">
        <v>15</v>
      </c>
      <c r="D3286" s="61">
        <v>21553</v>
      </c>
      <c r="E3286" s="61">
        <v>16019</v>
      </c>
      <c r="F3286" s="61">
        <v>789178</v>
      </c>
      <c r="G3286" s="63">
        <v>41855</v>
      </c>
      <c r="H3286" s="63">
        <v>41855</v>
      </c>
      <c r="I3286" s="60" t="s">
        <v>1112</v>
      </c>
      <c r="J3286" s="62">
        <v>-221.14</v>
      </c>
      <c r="K3286" s="62">
        <v>-30.96</v>
      </c>
      <c r="L3286" s="64">
        <v>-252.1</v>
      </c>
      <c r="M3286" s="82" t="str">
        <f t="shared" si="272"/>
        <v>DS</v>
      </c>
      <c r="X3286" s="157"/>
      <c r="Y3286" s="157"/>
      <c r="Z3286" s="157"/>
      <c r="AA3286" s="157"/>
      <c r="AB3286" s="157"/>
      <c r="AC3286" s="157"/>
    </row>
    <row r="3287" spans="1:29" x14ac:dyDescent="0.5">
      <c r="A3287" s="105" t="s">
        <v>766</v>
      </c>
      <c r="B3287" s="63">
        <v>41859</v>
      </c>
      <c r="C3287" s="60" t="s">
        <v>10</v>
      </c>
      <c r="D3287" s="61">
        <v>19977</v>
      </c>
      <c r="E3287" s="61">
        <v>15400</v>
      </c>
      <c r="F3287" s="61">
        <v>4470</v>
      </c>
      <c r="G3287" s="63">
        <v>41856</v>
      </c>
      <c r="H3287" s="63">
        <v>41855</v>
      </c>
      <c r="I3287" s="60" t="s">
        <v>1102</v>
      </c>
      <c r="J3287" s="62">
        <v>6485.36</v>
      </c>
      <c r="K3287" s="62">
        <v>719.79</v>
      </c>
      <c r="L3287" s="64">
        <v>7205.15</v>
      </c>
      <c r="M3287" s="82" t="str">
        <f t="shared" si="272"/>
        <v>DS</v>
      </c>
      <c r="N3287" s="82" t="s">
        <v>971</v>
      </c>
      <c r="Q3287" s="158"/>
      <c r="R3287" s="157"/>
      <c r="S3287" s="159"/>
      <c r="T3287" s="159"/>
      <c r="U3287" s="160"/>
      <c r="V3287" s="157"/>
      <c r="W3287" s="161"/>
      <c r="X3287" s="157"/>
      <c r="Y3287" s="157"/>
      <c r="Z3287" s="157"/>
      <c r="AA3287" s="157"/>
      <c r="AB3287" s="157"/>
      <c r="AC3287" s="157"/>
    </row>
    <row r="3288" spans="1:29" x14ac:dyDescent="0.5">
      <c r="A3288" s="105" t="s">
        <v>767</v>
      </c>
      <c r="B3288" s="63">
        <v>41859</v>
      </c>
      <c r="C3288" s="60" t="s">
        <v>10</v>
      </c>
      <c r="D3288" s="61">
        <v>19978</v>
      </c>
      <c r="E3288" s="61">
        <v>15425</v>
      </c>
      <c r="F3288" s="61">
        <v>4470</v>
      </c>
      <c r="G3288" s="63">
        <v>41856</v>
      </c>
      <c r="H3288" s="63">
        <v>41855</v>
      </c>
      <c r="I3288" s="60" t="s">
        <v>1102</v>
      </c>
      <c r="J3288" s="62">
        <v>586.47</v>
      </c>
      <c r="K3288" s="62">
        <v>82.11</v>
      </c>
      <c r="L3288" s="64">
        <v>668.58</v>
      </c>
      <c r="M3288" s="82" t="str">
        <f t="shared" si="272"/>
        <v>DS</v>
      </c>
      <c r="N3288" s="82" t="s">
        <v>971</v>
      </c>
      <c r="Q3288" s="158"/>
      <c r="R3288" s="157"/>
      <c r="S3288" s="159"/>
      <c r="T3288" s="159"/>
      <c r="U3288" s="160"/>
      <c r="V3288" s="157"/>
      <c r="W3288" s="161"/>
      <c r="X3288" s="157"/>
      <c r="Y3288" s="157"/>
      <c r="Z3288" s="157"/>
      <c r="AA3288" s="157"/>
      <c r="AB3288" s="157"/>
      <c r="AC3288" s="157"/>
    </row>
    <row r="3289" spans="1:29" x14ac:dyDescent="0.5">
      <c r="A3289" s="105" t="s">
        <v>767</v>
      </c>
      <c r="B3289" s="63"/>
      <c r="C3289" s="60" t="s">
        <v>15</v>
      </c>
      <c r="D3289" s="61">
        <v>20014</v>
      </c>
      <c r="E3289" s="61">
        <v>15462</v>
      </c>
      <c r="F3289" s="61">
        <v>4470</v>
      </c>
      <c r="G3289" s="63">
        <v>41856</v>
      </c>
      <c r="H3289" s="63">
        <v>41855</v>
      </c>
      <c r="I3289" s="60" t="s">
        <v>1102</v>
      </c>
      <c r="J3289" s="62">
        <v>-20.16</v>
      </c>
      <c r="K3289" s="62">
        <v>-2.82</v>
      </c>
      <c r="L3289" s="64">
        <v>-22.98</v>
      </c>
      <c r="M3289" s="82" t="str">
        <f t="shared" si="272"/>
        <v>DS</v>
      </c>
      <c r="P3289" s="159"/>
      <c r="Q3289" s="158"/>
      <c r="R3289" s="157"/>
      <c r="S3289" s="159"/>
      <c r="T3289" s="159"/>
      <c r="U3289" s="160"/>
      <c r="V3289" s="157"/>
      <c r="W3289" s="161"/>
      <c r="X3289" s="157"/>
      <c r="Y3289" s="157"/>
      <c r="Z3289" s="157"/>
      <c r="AA3289" s="157"/>
      <c r="AB3289" s="157"/>
      <c r="AC3289" s="157"/>
    </row>
    <row r="3290" spans="1:29" x14ac:dyDescent="0.5">
      <c r="A3290" s="105">
        <v>11991222</v>
      </c>
      <c r="B3290" s="63">
        <v>41859</v>
      </c>
      <c r="C3290" s="60" t="s">
        <v>10</v>
      </c>
      <c r="D3290" s="61">
        <v>19976</v>
      </c>
      <c r="E3290" s="61">
        <v>15401</v>
      </c>
      <c r="F3290" s="61">
        <v>4469</v>
      </c>
      <c r="G3290" s="63">
        <v>41856</v>
      </c>
      <c r="H3290" s="63">
        <v>41855</v>
      </c>
      <c r="I3290" s="60" t="s">
        <v>1113</v>
      </c>
      <c r="J3290" s="62">
        <v>6293.03</v>
      </c>
      <c r="K3290" s="62">
        <v>342.18</v>
      </c>
      <c r="L3290" s="64">
        <v>6635.21</v>
      </c>
      <c r="M3290" s="82" t="str">
        <f t="shared" si="272"/>
        <v>DS</v>
      </c>
      <c r="N3290" s="82" t="s">
        <v>971</v>
      </c>
      <c r="Q3290" s="158"/>
      <c r="R3290" s="157"/>
      <c r="S3290" s="159"/>
      <c r="T3290" s="159"/>
      <c r="U3290" s="160"/>
      <c r="V3290" s="157"/>
      <c r="W3290" s="161"/>
      <c r="X3290" s="157"/>
      <c r="Y3290" s="157"/>
      <c r="Z3290" s="157"/>
      <c r="AA3290" s="157"/>
      <c r="AB3290" s="157"/>
      <c r="AC3290" s="157"/>
    </row>
    <row r="3291" spans="1:29" x14ac:dyDescent="0.5">
      <c r="A3291" s="105">
        <v>11991222</v>
      </c>
      <c r="B3291" s="63"/>
      <c r="C3291" s="60" t="s">
        <v>15</v>
      </c>
      <c r="D3291" s="61">
        <v>20065</v>
      </c>
      <c r="E3291" s="61">
        <v>15515</v>
      </c>
      <c r="F3291" s="61">
        <v>4469</v>
      </c>
      <c r="G3291" s="63">
        <v>41856</v>
      </c>
      <c r="H3291" s="63">
        <v>41855</v>
      </c>
      <c r="I3291" s="60" t="s">
        <v>1113</v>
      </c>
      <c r="J3291" s="62">
        <v>-59.4</v>
      </c>
      <c r="K3291" s="62">
        <v>0</v>
      </c>
      <c r="L3291" s="64">
        <v>-59.4</v>
      </c>
      <c r="M3291" s="82" t="str">
        <f t="shared" si="272"/>
        <v>DS</v>
      </c>
      <c r="P3291" s="159"/>
      <c r="Q3291" s="158"/>
      <c r="R3291" s="157"/>
      <c r="S3291" s="159"/>
      <c r="T3291" s="159"/>
      <c r="U3291" s="160"/>
      <c r="V3291" s="157"/>
      <c r="W3291" s="161"/>
      <c r="X3291" s="157"/>
      <c r="Y3291" s="157"/>
      <c r="Z3291" s="157"/>
      <c r="AA3291" s="157"/>
      <c r="AB3291" s="157"/>
      <c r="AC3291" s="157"/>
    </row>
    <row r="3292" spans="1:29" x14ac:dyDescent="0.5">
      <c r="A3292" s="105">
        <v>156232</v>
      </c>
      <c r="B3292" s="63">
        <v>41873</v>
      </c>
      <c r="C3292" s="60" t="s">
        <v>10</v>
      </c>
      <c r="D3292" s="61">
        <v>20003</v>
      </c>
      <c r="E3292" s="61">
        <v>15451</v>
      </c>
      <c r="F3292" s="61">
        <v>4442</v>
      </c>
      <c r="G3292" s="63">
        <v>41856</v>
      </c>
      <c r="H3292" s="63">
        <v>41856</v>
      </c>
      <c r="I3292" s="60" t="s">
        <v>1104</v>
      </c>
      <c r="J3292" s="62">
        <v>8364.4500000000007</v>
      </c>
      <c r="K3292" s="62">
        <v>1171.02</v>
      </c>
      <c r="L3292" s="64">
        <v>9535.4699999999993</v>
      </c>
      <c r="M3292" s="82" t="str">
        <f t="shared" si="272"/>
        <v>DS</v>
      </c>
      <c r="N3292" s="82" t="s">
        <v>971</v>
      </c>
      <c r="Q3292" s="158"/>
      <c r="R3292" s="157"/>
      <c r="S3292" s="159"/>
      <c r="T3292" s="159"/>
      <c r="U3292" s="160"/>
      <c r="V3292" s="157"/>
      <c r="W3292" s="161"/>
      <c r="X3292" s="157"/>
      <c r="Y3292" s="157"/>
      <c r="Z3292" s="157"/>
      <c r="AA3292" s="157"/>
      <c r="AB3292" s="157"/>
      <c r="AC3292" s="157"/>
    </row>
    <row r="3293" spans="1:29" hidden="1" x14ac:dyDescent="0.5">
      <c r="A3293" s="105">
        <v>156464</v>
      </c>
      <c r="B3293" s="63"/>
      <c r="C3293" s="60" t="s">
        <v>10</v>
      </c>
      <c r="D3293" s="61">
        <v>20016</v>
      </c>
      <c r="E3293" s="61">
        <v>15421</v>
      </c>
      <c r="F3293" s="61">
        <v>4480</v>
      </c>
      <c r="G3293" s="63">
        <v>41856</v>
      </c>
      <c r="H3293" s="63">
        <v>41856</v>
      </c>
      <c r="I3293" s="60" t="s">
        <v>1156</v>
      </c>
      <c r="J3293" s="62">
        <v>5075.88</v>
      </c>
      <c r="K3293" s="62">
        <v>710.62</v>
      </c>
      <c r="L3293" s="64">
        <v>5786.5</v>
      </c>
      <c r="M3293" s="82" t="str">
        <f t="shared" si="272"/>
        <v>DI</v>
      </c>
      <c r="N3293" s="82" t="s">
        <v>971</v>
      </c>
      <c r="Q3293" s="158"/>
      <c r="R3293" s="157"/>
      <c r="S3293" s="159"/>
      <c r="T3293" s="159"/>
      <c r="U3293" s="160"/>
      <c r="V3293" s="157"/>
      <c r="W3293" s="161"/>
    </row>
    <row r="3294" spans="1:29" x14ac:dyDescent="0.5">
      <c r="A3294" s="105">
        <v>504505</v>
      </c>
      <c r="B3294" s="63">
        <v>41866</v>
      </c>
      <c r="C3294" s="60" t="s">
        <v>10</v>
      </c>
      <c r="D3294" s="61">
        <v>20015</v>
      </c>
      <c r="E3294" s="61">
        <v>15416</v>
      </c>
      <c r="F3294" s="61">
        <v>4452</v>
      </c>
      <c r="G3294" s="63">
        <v>41856</v>
      </c>
      <c r="H3294" s="63">
        <v>41856</v>
      </c>
      <c r="I3294" s="60" t="s">
        <v>1114</v>
      </c>
      <c r="J3294" s="62">
        <v>553.67999999999995</v>
      </c>
      <c r="K3294" s="62">
        <v>39.01</v>
      </c>
      <c r="L3294" s="64">
        <v>592.69000000000005</v>
      </c>
      <c r="M3294" s="82" t="str">
        <f t="shared" si="272"/>
        <v>DS</v>
      </c>
      <c r="N3294" s="82" t="s">
        <v>971</v>
      </c>
      <c r="Q3294" s="81"/>
      <c r="R3294" s="81"/>
      <c r="S3294" s="81"/>
      <c r="T3294" s="81"/>
      <c r="U3294" s="81"/>
      <c r="W3294" s="95"/>
    </row>
    <row r="3295" spans="1:29" x14ac:dyDescent="0.5">
      <c r="A3295" s="105">
        <v>6041240377</v>
      </c>
      <c r="B3295" s="63">
        <v>41859</v>
      </c>
      <c r="C3295" s="60" t="s">
        <v>10</v>
      </c>
      <c r="D3295" s="61">
        <v>19972</v>
      </c>
      <c r="E3295" s="61">
        <v>15417</v>
      </c>
      <c r="F3295" s="61">
        <v>4453</v>
      </c>
      <c r="G3295" s="63">
        <v>41856</v>
      </c>
      <c r="H3295" s="63">
        <v>41856</v>
      </c>
      <c r="I3295" s="60" t="s">
        <v>1109</v>
      </c>
      <c r="J3295" s="62">
        <v>283.66000000000003</v>
      </c>
      <c r="K3295" s="62">
        <v>20.010000000000002</v>
      </c>
      <c r="L3295" s="64">
        <v>303.67</v>
      </c>
      <c r="M3295" s="82" t="str">
        <f t="shared" si="272"/>
        <v>DS</v>
      </c>
      <c r="N3295" s="82" t="s">
        <v>971</v>
      </c>
      <c r="Q3295" s="81"/>
      <c r="R3295" s="81"/>
      <c r="S3295" s="81"/>
      <c r="T3295" s="81"/>
      <c r="U3295" s="81"/>
      <c r="W3295" s="95"/>
    </row>
    <row r="3296" spans="1:29" hidden="1" x14ac:dyDescent="0.5">
      <c r="A3296" s="105" t="s">
        <v>775</v>
      </c>
      <c r="B3296" s="63"/>
      <c r="C3296" s="60" t="s">
        <v>10</v>
      </c>
      <c r="D3296" s="61">
        <v>20017</v>
      </c>
      <c r="E3296" s="61">
        <v>15415</v>
      </c>
      <c r="F3296" s="61">
        <v>4476</v>
      </c>
      <c r="G3296" s="63">
        <v>41856</v>
      </c>
      <c r="H3296" s="63">
        <v>41855</v>
      </c>
      <c r="I3296" s="60" t="s">
        <v>1118</v>
      </c>
      <c r="J3296" s="62">
        <v>2304</v>
      </c>
      <c r="K3296" s="62">
        <v>0</v>
      </c>
      <c r="L3296" s="64">
        <v>2304</v>
      </c>
      <c r="M3296" s="82" t="str">
        <f t="shared" si="272"/>
        <v>DI</v>
      </c>
      <c r="N3296" s="82" t="s">
        <v>971</v>
      </c>
      <c r="Q3296" s="81"/>
      <c r="R3296" s="81"/>
      <c r="S3296" s="81"/>
      <c r="T3296" s="81"/>
      <c r="U3296" s="81"/>
      <c r="W3296" s="95"/>
      <c r="X3296" s="157"/>
      <c r="Y3296" s="157"/>
      <c r="Z3296" s="157"/>
      <c r="AA3296" s="157"/>
      <c r="AB3296" s="157"/>
      <c r="AC3296" s="157"/>
    </row>
    <row r="3297" spans="1:29" x14ac:dyDescent="0.5">
      <c r="A3297" s="105" t="s">
        <v>764</v>
      </c>
      <c r="B3297" s="63">
        <v>41859</v>
      </c>
      <c r="C3297" s="60" t="s">
        <v>10</v>
      </c>
      <c r="D3297" s="61">
        <v>20046</v>
      </c>
      <c r="E3297" s="61">
        <v>15403</v>
      </c>
      <c r="F3297" s="61">
        <v>4475</v>
      </c>
      <c r="G3297" s="63">
        <v>41857</v>
      </c>
      <c r="H3297" s="63">
        <v>41856</v>
      </c>
      <c r="I3297" s="164" t="s">
        <v>42</v>
      </c>
      <c r="J3297" s="62">
        <v>1682</v>
      </c>
      <c r="K3297" s="62">
        <v>235.48</v>
      </c>
      <c r="L3297" s="64">
        <v>1917.48</v>
      </c>
      <c r="M3297" s="82" t="str">
        <f t="shared" si="272"/>
        <v>DS</v>
      </c>
      <c r="N3297" s="82" t="s">
        <v>971</v>
      </c>
      <c r="Q3297" s="158"/>
      <c r="R3297" s="157"/>
      <c r="S3297" s="159"/>
      <c r="T3297" s="159"/>
      <c r="U3297" s="160"/>
      <c r="V3297" s="157"/>
      <c r="W3297" s="161"/>
      <c r="X3297" s="157"/>
      <c r="Y3297" s="157"/>
      <c r="Z3297" s="157"/>
      <c r="AA3297" s="157"/>
      <c r="AB3297" s="157"/>
      <c r="AC3297" s="157"/>
    </row>
    <row r="3298" spans="1:29" x14ac:dyDescent="0.5">
      <c r="A3298" s="105" t="s">
        <v>769</v>
      </c>
      <c r="B3298" s="63">
        <v>41866</v>
      </c>
      <c r="C3298" s="60" t="s">
        <v>10</v>
      </c>
      <c r="D3298" s="61">
        <v>20059</v>
      </c>
      <c r="E3298" s="61">
        <v>15468</v>
      </c>
      <c r="F3298" s="61">
        <v>4482</v>
      </c>
      <c r="G3298" s="63">
        <v>41857</v>
      </c>
      <c r="H3298" s="63">
        <v>41856</v>
      </c>
      <c r="I3298" s="60" t="s">
        <v>1176</v>
      </c>
      <c r="J3298" s="62">
        <v>3670</v>
      </c>
      <c r="K3298" s="62">
        <v>513.79999999999995</v>
      </c>
      <c r="L3298" s="64">
        <v>4183.8</v>
      </c>
      <c r="M3298" s="82" t="str">
        <f t="shared" si="272"/>
        <v>DS</v>
      </c>
      <c r="N3298" s="82" t="s">
        <v>971</v>
      </c>
      <c r="Q3298" s="158"/>
      <c r="R3298" s="157"/>
      <c r="S3298" s="159"/>
      <c r="T3298" s="159"/>
      <c r="U3298" s="160"/>
      <c r="V3298" s="157"/>
      <c r="W3298" s="161"/>
      <c r="X3298" s="157"/>
      <c r="Y3298" s="157"/>
      <c r="Z3298" s="157"/>
      <c r="AA3298" s="157"/>
      <c r="AB3298" s="157"/>
      <c r="AC3298" s="157"/>
    </row>
    <row r="3299" spans="1:29" x14ac:dyDescent="0.5">
      <c r="A3299" s="105">
        <v>1257668</v>
      </c>
      <c r="B3299" s="63">
        <v>41859</v>
      </c>
      <c r="C3299" s="60" t="s">
        <v>10</v>
      </c>
      <c r="D3299" s="61">
        <v>20001</v>
      </c>
      <c r="E3299" s="61">
        <v>15455</v>
      </c>
      <c r="F3299" s="61">
        <v>4453</v>
      </c>
      <c r="G3299" s="63">
        <v>41857</v>
      </c>
      <c r="H3299" s="63">
        <v>41857</v>
      </c>
      <c r="I3299" s="60" t="s">
        <v>1109</v>
      </c>
      <c r="J3299" s="62">
        <v>283.66000000000003</v>
      </c>
      <c r="K3299" s="62">
        <v>20.010000000000002</v>
      </c>
      <c r="L3299" s="64">
        <v>303.67</v>
      </c>
      <c r="M3299" s="82" t="str">
        <f t="shared" si="272"/>
        <v>DS</v>
      </c>
      <c r="N3299" s="82" t="s">
        <v>971</v>
      </c>
      <c r="Q3299" s="158"/>
      <c r="R3299" s="157"/>
      <c r="S3299" s="159"/>
      <c r="T3299" s="159"/>
      <c r="U3299" s="160"/>
      <c r="V3299" s="157"/>
      <c r="W3299" s="161"/>
      <c r="X3299" s="157"/>
      <c r="Y3299" s="157"/>
      <c r="Z3299" s="157"/>
      <c r="AA3299" s="157"/>
      <c r="AB3299" s="157"/>
      <c r="AC3299" s="157"/>
    </row>
    <row r="3300" spans="1:29" x14ac:dyDescent="0.5">
      <c r="A3300" s="105">
        <v>1970776</v>
      </c>
      <c r="B3300" s="63">
        <v>41859</v>
      </c>
      <c r="C3300" s="60" t="s">
        <v>10</v>
      </c>
      <c r="D3300" s="61">
        <v>20012</v>
      </c>
      <c r="E3300" s="61">
        <v>15445</v>
      </c>
      <c r="F3300" s="61">
        <v>4474</v>
      </c>
      <c r="G3300" s="63">
        <v>41857</v>
      </c>
      <c r="H3300" s="63">
        <v>41856</v>
      </c>
      <c r="I3300" s="60" t="s">
        <v>1107</v>
      </c>
      <c r="J3300" s="62">
        <v>4033.55</v>
      </c>
      <c r="K3300" s="62">
        <v>564.71</v>
      </c>
      <c r="L3300" s="64">
        <v>4598.26</v>
      </c>
      <c r="M3300" s="82" t="str">
        <f t="shared" si="272"/>
        <v>DS</v>
      </c>
      <c r="N3300" s="82" t="s">
        <v>971</v>
      </c>
      <c r="Q3300" s="158"/>
      <c r="R3300" s="157"/>
      <c r="S3300" s="159"/>
      <c r="T3300" s="159"/>
      <c r="U3300" s="160"/>
      <c r="V3300" s="157"/>
      <c r="W3300" s="161"/>
      <c r="X3300" s="157"/>
      <c r="Y3300" s="157"/>
      <c r="Z3300" s="157"/>
      <c r="AA3300" s="157"/>
      <c r="AB3300" s="157"/>
      <c r="AC3300" s="157"/>
    </row>
    <row r="3301" spans="1:29" x14ac:dyDescent="0.5">
      <c r="A3301" s="105">
        <v>1970777</v>
      </c>
      <c r="B3301" s="63">
        <v>41859</v>
      </c>
      <c r="C3301" s="60" t="s">
        <v>10</v>
      </c>
      <c r="D3301" s="61">
        <v>20009</v>
      </c>
      <c r="E3301" s="61">
        <v>15448</v>
      </c>
      <c r="F3301" s="61">
        <v>4474</v>
      </c>
      <c r="G3301" s="63">
        <v>41857</v>
      </c>
      <c r="H3301" s="63">
        <v>41856</v>
      </c>
      <c r="I3301" s="60" t="s">
        <v>1107</v>
      </c>
      <c r="J3301" s="62">
        <v>332.5</v>
      </c>
      <c r="K3301" s="62">
        <v>46.55</v>
      </c>
      <c r="L3301" s="64">
        <v>379.05</v>
      </c>
      <c r="M3301" s="82" t="str">
        <f t="shared" si="272"/>
        <v>DS</v>
      </c>
      <c r="N3301" s="82" t="s">
        <v>971</v>
      </c>
      <c r="Q3301" s="158"/>
      <c r="R3301" s="157"/>
      <c r="S3301" s="159"/>
      <c r="T3301" s="159"/>
      <c r="U3301" s="160"/>
      <c r="V3301" s="157"/>
      <c r="W3301" s="161"/>
      <c r="X3301" s="157"/>
      <c r="Y3301" s="157"/>
      <c r="Z3301" s="157"/>
      <c r="AA3301" s="157"/>
      <c r="AB3301" s="157"/>
      <c r="AC3301" s="157"/>
    </row>
    <row r="3302" spans="1:29" x14ac:dyDescent="0.5">
      <c r="A3302" s="105">
        <v>1970778</v>
      </c>
      <c r="B3302" s="63">
        <v>41859</v>
      </c>
      <c r="C3302" s="60" t="s">
        <v>10</v>
      </c>
      <c r="D3302" s="61">
        <v>20011</v>
      </c>
      <c r="E3302" s="61">
        <v>15446</v>
      </c>
      <c r="F3302" s="61">
        <v>4474</v>
      </c>
      <c r="G3302" s="63">
        <v>41857</v>
      </c>
      <c r="H3302" s="63">
        <v>41856</v>
      </c>
      <c r="I3302" s="60" t="s">
        <v>1107</v>
      </c>
      <c r="J3302" s="62">
        <v>4150</v>
      </c>
      <c r="K3302" s="62">
        <v>581</v>
      </c>
      <c r="L3302" s="64">
        <v>4731</v>
      </c>
      <c r="M3302" s="82" t="str">
        <f t="shared" si="272"/>
        <v>DS</v>
      </c>
      <c r="N3302" s="82" t="s">
        <v>971</v>
      </c>
      <c r="Q3302" s="158"/>
      <c r="R3302" s="157"/>
      <c r="S3302" s="159"/>
      <c r="T3302" s="159"/>
      <c r="U3302" s="160"/>
      <c r="V3302" s="157"/>
      <c r="W3302" s="161"/>
      <c r="X3302" s="157"/>
      <c r="Y3302" s="157"/>
      <c r="Z3302" s="157"/>
      <c r="AA3302" s="157"/>
      <c r="AB3302" s="157"/>
      <c r="AC3302" s="157"/>
    </row>
    <row r="3303" spans="1:29" x14ac:dyDescent="0.5">
      <c r="A3303" s="105">
        <v>1970780</v>
      </c>
      <c r="B3303" s="63">
        <v>41859</v>
      </c>
      <c r="C3303" s="60" t="s">
        <v>10</v>
      </c>
      <c r="D3303" s="61">
        <v>20010</v>
      </c>
      <c r="E3303" s="61">
        <v>15447</v>
      </c>
      <c r="F3303" s="61">
        <v>4474</v>
      </c>
      <c r="G3303" s="63">
        <v>41857</v>
      </c>
      <c r="H3303" s="63">
        <v>41856</v>
      </c>
      <c r="I3303" s="60" t="s">
        <v>1107</v>
      </c>
      <c r="J3303" s="62">
        <v>2124.25</v>
      </c>
      <c r="K3303" s="62">
        <v>297.39999999999998</v>
      </c>
      <c r="L3303" s="64">
        <v>2421.65</v>
      </c>
      <c r="M3303" s="82" t="str">
        <f t="shared" si="272"/>
        <v>DS</v>
      </c>
      <c r="N3303" s="82" t="s">
        <v>971</v>
      </c>
      <c r="Q3303" s="158"/>
      <c r="R3303" s="157"/>
      <c r="S3303" s="159"/>
      <c r="T3303" s="159"/>
      <c r="U3303" s="160"/>
      <c r="V3303" s="157"/>
      <c r="W3303" s="161"/>
      <c r="X3303" s="157"/>
      <c r="Y3303" s="157"/>
      <c r="Z3303" s="157"/>
      <c r="AA3303" s="157"/>
      <c r="AB3303" s="157"/>
      <c r="AC3303" s="157"/>
    </row>
    <row r="3304" spans="1:29" x14ac:dyDescent="0.5">
      <c r="A3304" s="105">
        <v>1970781</v>
      </c>
      <c r="B3304" s="63">
        <v>41859</v>
      </c>
      <c r="C3304" s="60" t="s">
        <v>10</v>
      </c>
      <c r="D3304" s="61">
        <v>20008</v>
      </c>
      <c r="E3304" s="61">
        <v>15449</v>
      </c>
      <c r="F3304" s="61">
        <v>4474</v>
      </c>
      <c r="G3304" s="63">
        <v>41857</v>
      </c>
      <c r="H3304" s="63">
        <v>41856</v>
      </c>
      <c r="I3304" s="60" t="s">
        <v>1107</v>
      </c>
      <c r="J3304" s="62">
        <v>3436.1</v>
      </c>
      <c r="K3304" s="62">
        <v>481.06</v>
      </c>
      <c r="L3304" s="64">
        <v>3917.16</v>
      </c>
      <c r="M3304" s="82" t="str">
        <f t="shared" si="272"/>
        <v>DS</v>
      </c>
      <c r="N3304" s="82" t="s">
        <v>971</v>
      </c>
      <c r="Q3304" s="158"/>
      <c r="R3304" s="157"/>
      <c r="S3304" s="159"/>
      <c r="T3304" s="159"/>
      <c r="U3304" s="160"/>
      <c r="V3304" s="157"/>
      <c r="W3304" s="161"/>
      <c r="X3304" s="157"/>
      <c r="Y3304" s="157"/>
      <c r="Z3304" s="157"/>
      <c r="AA3304" s="157"/>
      <c r="AB3304" s="157"/>
      <c r="AC3304" s="157"/>
    </row>
    <row r="3305" spans="1:29" x14ac:dyDescent="0.5">
      <c r="A3305" s="105">
        <v>1970782</v>
      </c>
      <c r="B3305" s="63">
        <v>41859</v>
      </c>
      <c r="C3305" s="60" t="s">
        <v>10</v>
      </c>
      <c r="D3305" s="61">
        <v>20013</v>
      </c>
      <c r="E3305" s="61">
        <v>15442</v>
      </c>
      <c r="F3305" s="61">
        <v>4474</v>
      </c>
      <c r="G3305" s="63">
        <v>41857</v>
      </c>
      <c r="H3305" s="63">
        <v>41856</v>
      </c>
      <c r="I3305" s="60" t="s">
        <v>1107</v>
      </c>
      <c r="J3305" s="62">
        <v>1654.95</v>
      </c>
      <c r="K3305" s="62">
        <v>231.69</v>
      </c>
      <c r="L3305" s="64">
        <v>1886.64</v>
      </c>
      <c r="M3305" s="82" t="str">
        <f t="shared" si="272"/>
        <v>DS</v>
      </c>
      <c r="N3305" s="82" t="s">
        <v>971</v>
      </c>
      <c r="Q3305" s="158"/>
      <c r="R3305" s="157"/>
      <c r="S3305" s="159"/>
      <c r="T3305" s="159"/>
      <c r="U3305" s="160"/>
      <c r="V3305" s="157"/>
      <c r="W3305" s="161"/>
      <c r="X3305" s="157"/>
      <c r="Y3305" s="157"/>
      <c r="Z3305" s="157"/>
      <c r="AA3305" s="157"/>
      <c r="AB3305" s="157"/>
      <c r="AC3305" s="157"/>
    </row>
    <row r="3306" spans="1:29" x14ac:dyDescent="0.5">
      <c r="A3306" s="105">
        <v>1970783</v>
      </c>
      <c r="B3306" s="63">
        <v>41866</v>
      </c>
      <c r="C3306" s="60" t="s">
        <v>10</v>
      </c>
      <c r="D3306" s="61">
        <v>20007</v>
      </c>
      <c r="E3306" s="61">
        <v>15450</v>
      </c>
      <c r="F3306" s="61">
        <v>4474</v>
      </c>
      <c r="G3306" s="63">
        <v>41857</v>
      </c>
      <c r="H3306" s="63">
        <v>41856</v>
      </c>
      <c r="I3306" s="60" t="s">
        <v>1107</v>
      </c>
      <c r="J3306" s="62">
        <v>2642.55</v>
      </c>
      <c r="K3306" s="62">
        <v>369.96</v>
      </c>
      <c r="L3306" s="64">
        <v>3012.51</v>
      </c>
      <c r="M3306" s="82" t="str">
        <f t="shared" si="272"/>
        <v>DS</v>
      </c>
      <c r="N3306" s="82" t="s">
        <v>971</v>
      </c>
      <c r="Q3306" s="158"/>
      <c r="R3306" s="157"/>
      <c r="S3306" s="159"/>
      <c r="T3306" s="159"/>
      <c r="U3306" s="160"/>
      <c r="V3306" s="157"/>
      <c r="W3306" s="161"/>
      <c r="X3306" s="157"/>
      <c r="Y3306" s="157"/>
      <c r="Z3306" s="157"/>
      <c r="AA3306" s="157"/>
      <c r="AB3306" s="157"/>
      <c r="AC3306" s="157"/>
    </row>
    <row r="3307" spans="1:29" x14ac:dyDescent="0.5">
      <c r="A3307" s="105">
        <v>2709132081</v>
      </c>
      <c r="B3307" s="63">
        <v>41866</v>
      </c>
      <c r="C3307" s="60" t="s">
        <v>10</v>
      </c>
      <c r="D3307" s="61">
        <v>20002</v>
      </c>
      <c r="E3307" s="61">
        <v>15339</v>
      </c>
      <c r="F3307" s="61">
        <v>4457</v>
      </c>
      <c r="G3307" s="63">
        <v>41857</v>
      </c>
      <c r="H3307" s="63">
        <v>41856</v>
      </c>
      <c r="I3307" s="60" t="s">
        <v>1318</v>
      </c>
      <c r="J3307" s="62">
        <v>12541.61</v>
      </c>
      <c r="K3307" s="62">
        <v>1755.83</v>
      </c>
      <c r="L3307" s="64">
        <v>14297.44</v>
      </c>
      <c r="M3307" s="82" t="str">
        <f t="shared" si="272"/>
        <v>DS</v>
      </c>
      <c r="N3307" s="82" t="s">
        <v>971</v>
      </c>
      <c r="Q3307" s="158"/>
      <c r="R3307" s="157"/>
      <c r="S3307" s="159"/>
      <c r="T3307" s="159"/>
      <c r="U3307" s="160"/>
      <c r="V3307" s="157"/>
      <c r="W3307" s="161"/>
    </row>
    <row r="3308" spans="1:29" x14ac:dyDescent="0.5">
      <c r="A3308" s="105">
        <v>506062</v>
      </c>
      <c r="B3308" s="63">
        <v>41866</v>
      </c>
      <c r="C3308" s="60" t="s">
        <v>10</v>
      </c>
      <c r="D3308" s="61">
        <v>20004</v>
      </c>
      <c r="E3308" s="61">
        <v>15454</v>
      </c>
      <c r="F3308" s="61">
        <v>4452</v>
      </c>
      <c r="G3308" s="63">
        <v>41857</v>
      </c>
      <c r="H3308" s="63">
        <v>41857</v>
      </c>
      <c r="I3308" s="60" t="s">
        <v>1114</v>
      </c>
      <c r="J3308" s="62">
        <v>276.83999999999997</v>
      </c>
      <c r="K3308" s="62">
        <v>19.5</v>
      </c>
      <c r="L3308" s="64">
        <v>296.33999999999997</v>
      </c>
      <c r="M3308" s="82" t="str">
        <f t="shared" si="272"/>
        <v>DS</v>
      </c>
      <c r="N3308" s="82" t="s">
        <v>971</v>
      </c>
      <c r="Q3308" s="81"/>
      <c r="R3308" s="81"/>
      <c r="S3308" s="81"/>
      <c r="T3308" s="81"/>
      <c r="U3308" s="81"/>
      <c r="W3308" s="95"/>
    </row>
    <row r="3309" spans="1:29" x14ac:dyDescent="0.5">
      <c r="A3309" s="105">
        <v>82752</v>
      </c>
      <c r="B3309" s="63">
        <v>41866</v>
      </c>
      <c r="C3309" s="60" t="s">
        <v>10</v>
      </c>
      <c r="D3309" s="61">
        <v>20005</v>
      </c>
      <c r="E3309" s="61">
        <v>15453</v>
      </c>
      <c r="F3309" s="61">
        <v>4451</v>
      </c>
      <c r="G3309" s="63">
        <v>41857</v>
      </c>
      <c r="H3309" s="63">
        <v>41857</v>
      </c>
      <c r="I3309" s="60" t="s">
        <v>1116</v>
      </c>
      <c r="J3309" s="62">
        <v>576</v>
      </c>
      <c r="K3309" s="62">
        <v>26.88</v>
      </c>
      <c r="L3309" s="64">
        <v>602.88</v>
      </c>
      <c r="M3309" s="82" t="str">
        <f t="shared" si="272"/>
        <v>DS</v>
      </c>
      <c r="N3309" s="82" t="s">
        <v>971</v>
      </c>
      <c r="Q3309" s="81"/>
      <c r="R3309" s="81"/>
      <c r="S3309" s="81"/>
      <c r="T3309" s="81"/>
      <c r="U3309" s="81"/>
      <c r="W3309" s="95"/>
    </row>
    <row r="3310" spans="1:29" x14ac:dyDescent="0.5">
      <c r="A3310" s="105">
        <v>91235035</v>
      </c>
      <c r="B3310" s="140">
        <v>41866</v>
      </c>
      <c r="C3310" s="60" t="s">
        <v>10</v>
      </c>
      <c r="D3310" s="61">
        <v>20056</v>
      </c>
      <c r="E3310" s="61">
        <v>15309</v>
      </c>
      <c r="F3310" s="61">
        <v>4440</v>
      </c>
      <c r="G3310" s="63">
        <v>41857</v>
      </c>
      <c r="H3310" s="63">
        <v>41857</v>
      </c>
      <c r="I3310" s="60" t="s">
        <v>1213</v>
      </c>
      <c r="J3310" s="62">
        <v>7684.98</v>
      </c>
      <c r="K3310" s="62">
        <v>1075.9000000000001</v>
      </c>
      <c r="L3310" s="64">
        <v>8760.8799999999992</v>
      </c>
      <c r="M3310" s="82" t="str">
        <f t="shared" si="272"/>
        <v>DS</v>
      </c>
      <c r="N3310" s="82" t="s">
        <v>971</v>
      </c>
      <c r="Q3310" s="81"/>
      <c r="R3310" s="81"/>
      <c r="S3310" s="81"/>
      <c r="T3310" s="81"/>
      <c r="U3310" s="81"/>
      <c r="W3310" s="95"/>
    </row>
    <row r="3311" spans="1:29" x14ac:dyDescent="0.5">
      <c r="A3311" s="105">
        <v>91235035</v>
      </c>
      <c r="B3311" s="63"/>
      <c r="C3311" s="60" t="s">
        <v>15</v>
      </c>
      <c r="D3311" s="61">
        <v>20057</v>
      </c>
      <c r="E3311" s="61">
        <v>15488</v>
      </c>
      <c r="F3311" s="61">
        <v>4440</v>
      </c>
      <c r="G3311" s="63">
        <v>41857</v>
      </c>
      <c r="H3311" s="63">
        <v>41857</v>
      </c>
      <c r="I3311" s="60" t="s">
        <v>1213</v>
      </c>
      <c r="J3311" s="62">
        <v>-6.78</v>
      </c>
      <c r="K3311" s="62">
        <v>-0.95</v>
      </c>
      <c r="L3311" s="64">
        <v>-7.73</v>
      </c>
      <c r="M3311" s="82" t="str">
        <f t="shared" si="272"/>
        <v>DS</v>
      </c>
      <c r="P3311" s="81"/>
      <c r="Q3311" s="81"/>
      <c r="R3311" s="81"/>
      <c r="S3311" s="81"/>
      <c r="T3311" s="81"/>
      <c r="U3311" s="81"/>
      <c r="W3311" s="95"/>
    </row>
    <row r="3312" spans="1:29" x14ac:dyDescent="0.5">
      <c r="A3312" s="105">
        <v>91276690</v>
      </c>
      <c r="B3312" s="63"/>
      <c r="C3312" s="60" t="s">
        <v>10</v>
      </c>
      <c r="D3312" s="61">
        <v>20058</v>
      </c>
      <c r="E3312" s="61">
        <v>15337</v>
      </c>
      <c r="F3312" s="61">
        <v>4456</v>
      </c>
      <c r="G3312" s="63">
        <v>41857</v>
      </c>
      <c r="H3312" s="63">
        <v>41857</v>
      </c>
      <c r="I3312" s="60" t="s">
        <v>1368</v>
      </c>
      <c r="J3312" s="62">
        <v>5486.92</v>
      </c>
      <c r="K3312" s="62">
        <v>768.17</v>
      </c>
      <c r="L3312" s="64">
        <v>6255.09</v>
      </c>
      <c r="M3312" s="82" t="str">
        <f t="shared" si="272"/>
        <v>DS</v>
      </c>
      <c r="N3312" s="82" t="s">
        <v>971</v>
      </c>
      <c r="Q3312" s="81"/>
      <c r="R3312" s="81"/>
      <c r="S3312" s="81"/>
      <c r="T3312" s="81"/>
      <c r="U3312" s="81"/>
      <c r="W3312" s="95"/>
    </row>
    <row r="3313" spans="1:29" hidden="1" x14ac:dyDescent="0.5">
      <c r="A3313" s="105" t="s">
        <v>786</v>
      </c>
      <c r="B3313" s="63"/>
      <c r="C3313" s="60" t="s">
        <v>10</v>
      </c>
      <c r="D3313" s="61">
        <v>20006</v>
      </c>
      <c r="E3313" s="61">
        <v>15452</v>
      </c>
      <c r="F3313" s="61">
        <v>4487</v>
      </c>
      <c r="G3313" s="63">
        <v>41857</v>
      </c>
      <c r="H3313" s="63">
        <v>41857</v>
      </c>
      <c r="I3313" s="60" t="s">
        <v>1123</v>
      </c>
      <c r="J3313" s="62">
        <v>800</v>
      </c>
      <c r="K3313" s="62">
        <v>0</v>
      </c>
      <c r="L3313" s="64">
        <v>800</v>
      </c>
      <c r="M3313" s="82" t="str">
        <f t="shared" si="272"/>
        <v>DI</v>
      </c>
      <c r="N3313" s="82" t="s">
        <v>971</v>
      </c>
      <c r="Q3313" s="81"/>
      <c r="R3313" s="81"/>
      <c r="S3313" s="81"/>
      <c r="T3313" s="81"/>
      <c r="U3313" s="81"/>
      <c r="W3313" s="95"/>
    </row>
    <row r="3314" spans="1:29" x14ac:dyDescent="0.5">
      <c r="A3314" s="105" t="s">
        <v>764</v>
      </c>
      <c r="B3314" s="63"/>
      <c r="C3314" s="60" t="s">
        <v>15</v>
      </c>
      <c r="D3314" s="61">
        <v>21460</v>
      </c>
      <c r="E3314" s="61">
        <v>15967</v>
      </c>
      <c r="F3314" s="61">
        <v>789179</v>
      </c>
      <c r="G3314" s="63">
        <v>41857</v>
      </c>
      <c r="H3314" s="63">
        <v>41856</v>
      </c>
      <c r="I3314" s="164" t="s">
        <v>42</v>
      </c>
      <c r="J3314" s="62">
        <v>-36.950000000000003</v>
      </c>
      <c r="K3314" s="62">
        <v>-5.17</v>
      </c>
      <c r="L3314" s="64">
        <v>-42.12</v>
      </c>
      <c r="M3314" s="82" t="str">
        <f t="shared" si="272"/>
        <v>DS</v>
      </c>
      <c r="W3314" s="95"/>
      <c r="X3314" s="157"/>
      <c r="Y3314" s="157"/>
      <c r="Z3314" s="157"/>
      <c r="AA3314" s="157"/>
      <c r="AB3314" s="157"/>
      <c r="AC3314" s="157"/>
    </row>
    <row r="3315" spans="1:29" x14ac:dyDescent="0.5">
      <c r="A3315" s="105" t="s">
        <v>762</v>
      </c>
      <c r="B3315" s="63">
        <v>41887</v>
      </c>
      <c r="C3315" s="60" t="s">
        <v>10</v>
      </c>
      <c r="D3315" s="61">
        <v>20054</v>
      </c>
      <c r="E3315" s="61">
        <v>15483</v>
      </c>
      <c r="F3315" s="61">
        <v>4477</v>
      </c>
      <c r="G3315" s="63">
        <v>41858</v>
      </c>
      <c r="H3315" s="63">
        <v>41858</v>
      </c>
      <c r="I3315" s="60" t="s">
        <v>1161</v>
      </c>
      <c r="J3315" s="62">
        <v>19503.599999999999</v>
      </c>
      <c r="K3315" s="62">
        <v>1868.83</v>
      </c>
      <c r="L3315" s="64">
        <v>21372.43</v>
      </c>
      <c r="M3315" s="82" t="str">
        <f t="shared" si="272"/>
        <v>DS</v>
      </c>
      <c r="N3315" s="82" t="s">
        <v>971</v>
      </c>
      <c r="Q3315" s="158"/>
      <c r="R3315" s="157"/>
      <c r="S3315" s="159"/>
      <c r="T3315" s="159"/>
      <c r="U3315" s="160"/>
      <c r="V3315" s="157"/>
      <c r="W3315" s="161"/>
      <c r="X3315" s="157"/>
      <c r="Y3315" s="157"/>
      <c r="Z3315" s="157"/>
      <c r="AA3315" s="157"/>
      <c r="AB3315" s="157"/>
      <c r="AC3315" s="157"/>
    </row>
    <row r="3316" spans="1:29" x14ac:dyDescent="0.5">
      <c r="A3316" s="105">
        <v>11992519</v>
      </c>
      <c r="B3316" s="63">
        <v>41866</v>
      </c>
      <c r="C3316" s="60" t="s">
        <v>10</v>
      </c>
      <c r="D3316" s="61">
        <v>20048</v>
      </c>
      <c r="E3316" s="61">
        <v>15444</v>
      </c>
      <c r="F3316" s="61">
        <v>4485</v>
      </c>
      <c r="G3316" s="63">
        <v>41858</v>
      </c>
      <c r="H3316" s="63">
        <v>41857</v>
      </c>
      <c r="I3316" s="60" t="s">
        <v>1113</v>
      </c>
      <c r="J3316" s="62">
        <v>10670.13</v>
      </c>
      <c r="K3316" s="62">
        <v>685.53</v>
      </c>
      <c r="L3316" s="64">
        <v>11355.66</v>
      </c>
      <c r="M3316" s="82" t="str">
        <f t="shared" si="272"/>
        <v>DS</v>
      </c>
      <c r="N3316" s="82" t="s">
        <v>971</v>
      </c>
      <c r="Q3316" s="158"/>
      <c r="R3316" s="157"/>
      <c r="S3316" s="159"/>
      <c r="T3316" s="159"/>
      <c r="U3316" s="160"/>
      <c r="V3316" s="157"/>
      <c r="W3316" s="161"/>
      <c r="X3316" s="157"/>
      <c r="Y3316" s="157"/>
      <c r="Z3316" s="157"/>
      <c r="AA3316" s="157"/>
      <c r="AB3316" s="157"/>
      <c r="AC3316" s="157"/>
    </row>
    <row r="3317" spans="1:29" x14ac:dyDescent="0.5">
      <c r="A3317" s="137">
        <v>1211651426</v>
      </c>
      <c r="B3317" s="140">
        <v>41866</v>
      </c>
      <c r="C3317" s="60" t="s">
        <v>10</v>
      </c>
      <c r="D3317" s="61">
        <v>20112</v>
      </c>
      <c r="E3317" s="61">
        <v>15471</v>
      </c>
      <c r="F3317" s="61">
        <v>4303</v>
      </c>
      <c r="G3317" s="63">
        <v>41858</v>
      </c>
      <c r="H3317" s="63">
        <v>41858</v>
      </c>
      <c r="I3317" s="60" t="s">
        <v>1105</v>
      </c>
      <c r="J3317" s="62">
        <v>9150.24</v>
      </c>
      <c r="K3317" s="62">
        <v>1281.03</v>
      </c>
      <c r="L3317" s="64">
        <v>10431.27</v>
      </c>
      <c r="M3317" s="82" t="str">
        <f t="shared" si="272"/>
        <v>DS</v>
      </c>
      <c r="N3317" s="82" t="s">
        <v>971</v>
      </c>
      <c r="Q3317" s="158"/>
      <c r="R3317" s="157"/>
      <c r="S3317" s="159"/>
      <c r="T3317" s="159"/>
      <c r="U3317" s="160"/>
      <c r="V3317" s="157"/>
      <c r="W3317" s="161"/>
      <c r="X3317" s="157"/>
      <c r="Y3317" s="157"/>
      <c r="Z3317" s="157"/>
      <c r="AA3317" s="157"/>
      <c r="AB3317" s="157"/>
      <c r="AC3317" s="157"/>
    </row>
    <row r="3318" spans="1:29" x14ac:dyDescent="0.5">
      <c r="A3318" s="105">
        <v>30513</v>
      </c>
      <c r="B3318" s="63">
        <v>41866</v>
      </c>
      <c r="C3318" s="60" t="s">
        <v>10</v>
      </c>
      <c r="D3318" s="61">
        <v>20052</v>
      </c>
      <c r="E3318" s="61">
        <v>15485</v>
      </c>
      <c r="F3318" s="61">
        <v>4494</v>
      </c>
      <c r="G3318" s="63">
        <v>41858</v>
      </c>
      <c r="H3318" s="63">
        <v>41858</v>
      </c>
      <c r="I3318" s="60" t="s">
        <v>1177</v>
      </c>
      <c r="J3318" s="62">
        <v>32718.69</v>
      </c>
      <c r="K3318" s="62">
        <v>4580.62</v>
      </c>
      <c r="L3318" s="64">
        <v>37299.31</v>
      </c>
      <c r="M3318" s="82" t="str">
        <f t="shared" si="272"/>
        <v>DS</v>
      </c>
      <c r="N3318" s="82" t="s">
        <v>971</v>
      </c>
      <c r="Q3318" s="158"/>
      <c r="R3318" s="157"/>
      <c r="S3318" s="159"/>
      <c r="T3318" s="159"/>
      <c r="U3318" s="160"/>
      <c r="V3318" s="157"/>
      <c r="W3318" s="161"/>
    </row>
    <row r="3319" spans="1:29" x14ac:dyDescent="0.5">
      <c r="A3319" s="105">
        <v>507538</v>
      </c>
      <c r="B3319" s="63">
        <v>41866</v>
      </c>
      <c r="C3319" s="60" t="s">
        <v>10</v>
      </c>
      <c r="D3319" s="61">
        <v>20060</v>
      </c>
      <c r="E3319" s="61">
        <v>15470</v>
      </c>
      <c r="F3319" s="61">
        <v>4452</v>
      </c>
      <c r="G3319" s="63">
        <v>41858</v>
      </c>
      <c r="H3319" s="63">
        <v>41858</v>
      </c>
      <c r="I3319" s="60" t="s">
        <v>1114</v>
      </c>
      <c r="J3319" s="62">
        <v>276.83999999999997</v>
      </c>
      <c r="K3319" s="62">
        <v>19.5</v>
      </c>
      <c r="L3319" s="64">
        <v>296.33999999999997</v>
      </c>
      <c r="M3319" s="82" t="str">
        <f t="shared" si="272"/>
        <v>DS</v>
      </c>
      <c r="N3319" s="82" t="s">
        <v>971</v>
      </c>
      <c r="Q3319" s="81"/>
      <c r="R3319" s="81"/>
      <c r="S3319" s="81"/>
      <c r="T3319" s="81"/>
      <c r="U3319" s="81"/>
      <c r="W3319" s="95"/>
    </row>
    <row r="3320" spans="1:29" x14ac:dyDescent="0.5">
      <c r="A3320" s="105">
        <v>537272</v>
      </c>
      <c r="B3320" s="63">
        <v>41859</v>
      </c>
      <c r="C3320" s="60" t="s">
        <v>10</v>
      </c>
      <c r="D3320" s="61">
        <v>20097</v>
      </c>
      <c r="E3320" s="61">
        <v>15544</v>
      </c>
      <c r="F3320" s="61">
        <v>4488</v>
      </c>
      <c r="G3320" s="63">
        <v>41858</v>
      </c>
      <c r="H3320" s="63">
        <v>41857</v>
      </c>
      <c r="I3320" s="60" t="s">
        <v>1073</v>
      </c>
      <c r="J3320" s="62">
        <v>15402</v>
      </c>
      <c r="K3320" s="62">
        <v>2031.68</v>
      </c>
      <c r="L3320" s="64">
        <v>17433.68</v>
      </c>
      <c r="M3320" s="82" t="str">
        <f t="shared" si="272"/>
        <v>DS</v>
      </c>
      <c r="N3320" s="82" t="s">
        <v>971</v>
      </c>
      <c r="Q3320" s="81"/>
      <c r="R3320" s="81"/>
      <c r="S3320" s="81"/>
      <c r="T3320" s="81"/>
      <c r="U3320" s="81"/>
      <c r="W3320" s="95"/>
    </row>
    <row r="3321" spans="1:29" x14ac:dyDescent="0.5">
      <c r="A3321" s="105">
        <v>537435</v>
      </c>
      <c r="B3321" s="63">
        <v>41859</v>
      </c>
      <c r="C3321" s="60" t="s">
        <v>10</v>
      </c>
      <c r="D3321" s="61">
        <v>20098</v>
      </c>
      <c r="E3321" s="61">
        <v>15543</v>
      </c>
      <c r="F3321" s="61">
        <v>4488</v>
      </c>
      <c r="G3321" s="63">
        <v>41858</v>
      </c>
      <c r="H3321" s="63">
        <v>41857</v>
      </c>
      <c r="I3321" s="60" t="s">
        <v>1073</v>
      </c>
      <c r="J3321" s="62">
        <v>488</v>
      </c>
      <c r="K3321" s="62">
        <v>68.319999999999993</v>
      </c>
      <c r="L3321" s="64">
        <v>556.32000000000005</v>
      </c>
      <c r="M3321" s="82" t="str">
        <f t="shared" si="272"/>
        <v>DS</v>
      </c>
      <c r="N3321" s="82" t="s">
        <v>971</v>
      </c>
      <c r="Q3321" s="81"/>
      <c r="R3321" s="81"/>
      <c r="S3321" s="81"/>
      <c r="T3321" s="81"/>
      <c r="U3321" s="81"/>
      <c r="W3321" s="95"/>
    </row>
    <row r="3322" spans="1:29" x14ac:dyDescent="0.5">
      <c r="A3322" s="105">
        <v>6041277724</v>
      </c>
      <c r="B3322" s="63">
        <v>41859</v>
      </c>
      <c r="C3322" s="60" t="s">
        <v>10</v>
      </c>
      <c r="D3322" s="61">
        <v>20047</v>
      </c>
      <c r="E3322" s="61">
        <v>15474</v>
      </c>
      <c r="F3322" s="61">
        <v>4453</v>
      </c>
      <c r="G3322" s="63">
        <v>41858</v>
      </c>
      <c r="H3322" s="63">
        <v>41858</v>
      </c>
      <c r="I3322" s="60" t="s">
        <v>1109</v>
      </c>
      <c r="J3322" s="62">
        <v>189.1</v>
      </c>
      <c r="K3322" s="62">
        <v>13.34</v>
      </c>
      <c r="L3322" s="64">
        <v>202.44</v>
      </c>
      <c r="M3322" s="82" t="str">
        <f t="shared" si="272"/>
        <v>DS</v>
      </c>
      <c r="N3322" s="82" t="s">
        <v>971</v>
      </c>
      <c r="Q3322" s="81"/>
      <c r="R3322" s="81"/>
      <c r="S3322" s="81"/>
      <c r="T3322" s="81"/>
      <c r="U3322" s="81"/>
      <c r="W3322" s="95"/>
    </row>
    <row r="3323" spans="1:29" x14ac:dyDescent="0.5">
      <c r="A3323" s="105">
        <v>8170710758</v>
      </c>
      <c r="B3323" s="63">
        <v>41866</v>
      </c>
      <c r="C3323" s="60" t="s">
        <v>10</v>
      </c>
      <c r="D3323" s="61">
        <v>20049</v>
      </c>
      <c r="E3323" s="61">
        <v>15477</v>
      </c>
      <c r="F3323" s="61">
        <v>4486</v>
      </c>
      <c r="G3323" s="63">
        <v>41858</v>
      </c>
      <c r="H3323" s="63">
        <v>41857</v>
      </c>
      <c r="I3323" s="60" t="s">
        <v>1102</v>
      </c>
      <c r="J3323" s="62">
        <v>441.12</v>
      </c>
      <c r="K3323" s="62">
        <v>61.76</v>
      </c>
      <c r="L3323" s="64">
        <v>502.88</v>
      </c>
      <c r="M3323" s="82" t="str">
        <f t="shared" si="272"/>
        <v>DS</v>
      </c>
      <c r="N3323" s="82" t="s">
        <v>971</v>
      </c>
      <c r="Q3323" s="81"/>
      <c r="R3323" s="81"/>
      <c r="S3323" s="81"/>
      <c r="T3323" s="81"/>
      <c r="U3323" s="81"/>
      <c r="W3323" s="95"/>
    </row>
    <row r="3324" spans="1:29" x14ac:dyDescent="0.5">
      <c r="A3324" s="105">
        <v>8170710758</v>
      </c>
      <c r="B3324" s="63"/>
      <c r="C3324" s="60" t="s">
        <v>15</v>
      </c>
      <c r="D3324" s="61">
        <v>20063</v>
      </c>
      <c r="E3324" s="61">
        <v>15503</v>
      </c>
      <c r="F3324" s="61">
        <v>4486</v>
      </c>
      <c r="G3324" s="63">
        <v>41858</v>
      </c>
      <c r="H3324" s="63">
        <v>41857</v>
      </c>
      <c r="I3324" s="60" t="s">
        <v>1102</v>
      </c>
      <c r="J3324" s="62">
        <v>-20.16</v>
      </c>
      <c r="K3324" s="62">
        <v>-2.82</v>
      </c>
      <c r="L3324" s="64">
        <v>-22.98</v>
      </c>
      <c r="M3324" s="82" t="str">
        <f t="shared" si="272"/>
        <v>DS</v>
      </c>
      <c r="P3324" s="81"/>
      <c r="Q3324" s="81"/>
      <c r="R3324" s="81"/>
      <c r="S3324" s="81"/>
      <c r="T3324" s="81"/>
      <c r="U3324" s="81"/>
      <c r="W3324" s="95"/>
    </row>
    <row r="3325" spans="1:29" x14ac:dyDescent="0.5">
      <c r="A3325" s="105">
        <v>8170710760</v>
      </c>
      <c r="B3325" s="63">
        <v>41866</v>
      </c>
      <c r="C3325" s="60" t="s">
        <v>10</v>
      </c>
      <c r="D3325" s="61">
        <v>20050</v>
      </c>
      <c r="E3325" s="61">
        <v>15479</v>
      </c>
      <c r="F3325" s="61">
        <v>4486</v>
      </c>
      <c r="G3325" s="63">
        <v>41858</v>
      </c>
      <c r="H3325" s="63">
        <v>41857</v>
      </c>
      <c r="I3325" s="60" t="s">
        <v>1102</v>
      </c>
      <c r="J3325" s="62">
        <v>14020.8</v>
      </c>
      <c r="K3325" s="62">
        <v>1678.68</v>
      </c>
      <c r="L3325" s="64">
        <v>15699.48</v>
      </c>
      <c r="M3325" s="82" t="str">
        <f t="shared" si="272"/>
        <v>DS</v>
      </c>
      <c r="N3325" s="82" t="s">
        <v>971</v>
      </c>
      <c r="Q3325" s="81"/>
      <c r="R3325" s="81"/>
      <c r="S3325" s="81"/>
      <c r="T3325" s="81"/>
      <c r="U3325" s="81"/>
      <c r="W3325" s="95"/>
    </row>
    <row r="3326" spans="1:29" x14ac:dyDescent="0.5">
      <c r="A3326" s="105">
        <v>8170710760</v>
      </c>
      <c r="B3326" s="63"/>
      <c r="C3326" s="60" t="s">
        <v>15</v>
      </c>
      <c r="D3326" s="61">
        <v>20064</v>
      </c>
      <c r="E3326" s="61">
        <v>15504</v>
      </c>
      <c r="F3326" s="61">
        <v>4486</v>
      </c>
      <c r="G3326" s="63">
        <v>41858</v>
      </c>
      <c r="H3326" s="63">
        <v>41857</v>
      </c>
      <c r="I3326" s="60" t="s">
        <v>1102</v>
      </c>
      <c r="J3326" s="62">
        <v>-123.35</v>
      </c>
      <c r="K3326" s="62">
        <v>-17.27</v>
      </c>
      <c r="L3326" s="64">
        <v>-140.62</v>
      </c>
      <c r="M3326" s="82" t="str">
        <f t="shared" si="272"/>
        <v>DS</v>
      </c>
      <c r="P3326" s="81"/>
      <c r="Q3326" s="81"/>
      <c r="R3326" s="81"/>
      <c r="S3326" s="81"/>
      <c r="T3326" s="81"/>
      <c r="U3326" s="81"/>
      <c r="W3326" s="95"/>
    </row>
    <row r="3327" spans="1:29" hidden="1" x14ac:dyDescent="0.5">
      <c r="A3327" s="105" t="s">
        <v>777</v>
      </c>
      <c r="B3327" s="63"/>
      <c r="C3327" s="60" t="s">
        <v>10</v>
      </c>
      <c r="D3327" s="61">
        <v>20055</v>
      </c>
      <c r="E3327" s="61">
        <v>15469</v>
      </c>
      <c r="F3327" s="61">
        <v>4502</v>
      </c>
      <c r="G3327" s="63">
        <v>41858</v>
      </c>
      <c r="H3327" s="63">
        <v>41858</v>
      </c>
      <c r="I3327" s="60" t="s">
        <v>1121</v>
      </c>
      <c r="J3327" s="62">
        <v>672</v>
      </c>
      <c r="K3327" s="62">
        <v>0</v>
      </c>
      <c r="L3327" s="64">
        <v>672</v>
      </c>
      <c r="M3327" s="82" t="str">
        <f t="shared" si="272"/>
        <v>DI</v>
      </c>
      <c r="N3327" s="82" t="s">
        <v>971</v>
      </c>
      <c r="Q3327" s="81"/>
      <c r="R3327" s="81"/>
      <c r="S3327" s="81"/>
      <c r="T3327" s="81"/>
      <c r="U3327" s="81"/>
      <c r="W3327" s="95"/>
    </row>
    <row r="3328" spans="1:29" hidden="1" x14ac:dyDescent="0.5">
      <c r="A3328" s="105" t="s">
        <v>781</v>
      </c>
      <c r="B3328" s="63"/>
      <c r="C3328" s="60" t="s">
        <v>10</v>
      </c>
      <c r="D3328" s="61">
        <v>20051</v>
      </c>
      <c r="E3328" s="61">
        <v>15467</v>
      </c>
      <c r="F3328" s="61">
        <v>4491</v>
      </c>
      <c r="G3328" s="63">
        <v>41858</v>
      </c>
      <c r="H3328" s="63">
        <v>41858</v>
      </c>
      <c r="I3328" s="60" t="s">
        <v>1160</v>
      </c>
      <c r="J3328" s="62">
        <v>3260</v>
      </c>
      <c r="K3328" s="62">
        <v>0</v>
      </c>
      <c r="L3328" s="64">
        <v>3260</v>
      </c>
      <c r="M3328" s="82" t="str">
        <f t="shared" si="272"/>
        <v>DI</v>
      </c>
      <c r="N3328" s="82" t="s">
        <v>971</v>
      </c>
      <c r="Q3328" s="81"/>
      <c r="R3328" s="81"/>
      <c r="S3328" s="81"/>
      <c r="T3328" s="81"/>
      <c r="U3328" s="81"/>
      <c r="W3328" s="95"/>
    </row>
    <row r="3329" spans="1:29" hidden="1" x14ac:dyDescent="0.5">
      <c r="A3329" s="105" t="s">
        <v>783</v>
      </c>
      <c r="B3329" s="63"/>
      <c r="C3329" s="60" t="s">
        <v>10</v>
      </c>
      <c r="D3329" s="61">
        <v>20053</v>
      </c>
      <c r="E3329" s="61">
        <v>15484</v>
      </c>
      <c r="F3329" s="61">
        <v>4481</v>
      </c>
      <c r="G3329" s="63">
        <v>41858</v>
      </c>
      <c r="H3329" s="63">
        <v>41858</v>
      </c>
      <c r="I3329" s="60" t="s">
        <v>1123</v>
      </c>
      <c r="J3329" s="62">
        <v>3865</v>
      </c>
      <c r="K3329" s="62">
        <v>0</v>
      </c>
      <c r="L3329" s="64">
        <v>3865</v>
      </c>
      <c r="M3329" s="82" t="str">
        <f t="shared" si="272"/>
        <v>DI</v>
      </c>
      <c r="N3329" s="82" t="s">
        <v>971</v>
      </c>
      <c r="Q3329" s="81"/>
      <c r="R3329" s="81"/>
      <c r="S3329" s="81"/>
      <c r="T3329" s="81"/>
      <c r="U3329" s="81"/>
      <c r="W3329" s="95"/>
      <c r="X3329" s="157"/>
      <c r="Y3329" s="157"/>
      <c r="Z3329" s="157"/>
      <c r="AA3329" s="157"/>
      <c r="AB3329" s="157"/>
      <c r="AC3329" s="157"/>
    </row>
    <row r="3330" spans="1:29" x14ac:dyDescent="0.5">
      <c r="A3330" s="137">
        <v>1211657160</v>
      </c>
      <c r="B3330" s="140">
        <v>41873</v>
      </c>
      <c r="C3330" s="60" t="s">
        <v>10</v>
      </c>
      <c r="D3330" s="61">
        <v>20084</v>
      </c>
      <c r="E3330" s="61">
        <v>15495</v>
      </c>
      <c r="F3330" s="61">
        <v>4468</v>
      </c>
      <c r="G3330" s="63">
        <v>41859</v>
      </c>
      <c r="H3330" s="63">
        <v>41859</v>
      </c>
      <c r="I3330" s="60" t="s">
        <v>1105</v>
      </c>
      <c r="J3330" s="62">
        <v>15065.04</v>
      </c>
      <c r="K3330" s="62">
        <v>2109.11</v>
      </c>
      <c r="L3330" s="64">
        <v>17174.150000000001</v>
      </c>
      <c r="M3330" s="82" t="str">
        <f t="shared" ref="M3330:M3393" si="273">VLOOKUP(I3330,KODE,3,0)</f>
        <v>DS</v>
      </c>
      <c r="N3330" s="82" t="s">
        <v>971</v>
      </c>
      <c r="Q3330" s="158"/>
      <c r="R3330" s="157"/>
      <c r="S3330" s="159"/>
      <c r="T3330" s="159"/>
      <c r="U3330" s="160"/>
      <c r="V3330" s="157"/>
      <c r="W3330" s="161"/>
      <c r="X3330" s="157"/>
      <c r="Y3330" s="157"/>
      <c r="Z3330" s="157"/>
      <c r="AA3330" s="157"/>
      <c r="AB3330" s="157"/>
      <c r="AC3330" s="157"/>
    </row>
    <row r="3331" spans="1:29" x14ac:dyDescent="0.5">
      <c r="A3331" s="105">
        <v>1290394</v>
      </c>
      <c r="B3331" s="63"/>
      <c r="C3331" s="60" t="s">
        <v>10</v>
      </c>
      <c r="D3331" s="61">
        <v>20143</v>
      </c>
      <c r="E3331" s="61">
        <v>15610</v>
      </c>
      <c r="F3331" s="61">
        <v>4453</v>
      </c>
      <c r="G3331" s="63">
        <v>41859</v>
      </c>
      <c r="H3331" s="63">
        <v>41859</v>
      </c>
      <c r="I3331" s="60" t="s">
        <v>1109</v>
      </c>
      <c r="J3331" s="62">
        <v>283.66000000000003</v>
      </c>
      <c r="K3331" s="62">
        <v>20.010000000000002</v>
      </c>
      <c r="L3331" s="64">
        <v>303.67</v>
      </c>
      <c r="M3331" s="82" t="str">
        <f t="shared" si="273"/>
        <v>DS</v>
      </c>
      <c r="N3331" s="82" t="s">
        <v>971</v>
      </c>
      <c r="Q3331" s="158"/>
      <c r="R3331" s="157"/>
      <c r="S3331" s="159"/>
      <c r="T3331" s="159"/>
      <c r="U3331" s="160"/>
      <c r="V3331" s="157"/>
      <c r="W3331" s="161"/>
      <c r="X3331" s="157"/>
      <c r="Y3331" s="157"/>
      <c r="Z3331" s="157"/>
      <c r="AA3331" s="157"/>
      <c r="AB3331" s="157"/>
      <c r="AC3331" s="157"/>
    </row>
    <row r="3332" spans="1:29" x14ac:dyDescent="0.5">
      <c r="A3332" s="105">
        <v>1852</v>
      </c>
      <c r="B3332" s="63">
        <v>41866</v>
      </c>
      <c r="C3332" s="60" t="s">
        <v>10</v>
      </c>
      <c r="D3332" s="61">
        <v>20113</v>
      </c>
      <c r="E3332" s="61">
        <v>15457</v>
      </c>
      <c r="F3332" s="61">
        <v>4489</v>
      </c>
      <c r="G3332" s="63">
        <v>41859</v>
      </c>
      <c r="H3332" s="63">
        <v>41859</v>
      </c>
      <c r="I3332" s="60" t="s">
        <v>1167</v>
      </c>
      <c r="J3332" s="62">
        <v>11019.9</v>
      </c>
      <c r="K3332" s="62">
        <v>896.79</v>
      </c>
      <c r="L3332" s="64">
        <v>11916.69</v>
      </c>
      <c r="M3332" s="82" t="str">
        <f t="shared" si="273"/>
        <v>DS</v>
      </c>
      <c r="N3332" s="82" t="s">
        <v>971</v>
      </c>
      <c r="Q3332" s="158"/>
      <c r="R3332" s="157"/>
      <c r="S3332" s="159"/>
      <c r="T3332" s="159"/>
      <c r="U3332" s="160"/>
      <c r="V3332" s="157"/>
      <c r="W3332" s="161"/>
    </row>
    <row r="3333" spans="1:29" x14ac:dyDescent="0.5">
      <c r="A3333" s="105">
        <v>509027</v>
      </c>
      <c r="B3333" s="63">
        <v>41866</v>
      </c>
      <c r="C3333" s="60" t="s">
        <v>10</v>
      </c>
      <c r="D3333" s="61">
        <v>20111</v>
      </c>
      <c r="E3333" s="61">
        <v>15491</v>
      </c>
      <c r="F3333" s="61">
        <v>4452</v>
      </c>
      <c r="G3333" s="63">
        <v>41859</v>
      </c>
      <c r="H3333" s="63">
        <v>41859</v>
      </c>
      <c r="I3333" s="60" t="s">
        <v>1114</v>
      </c>
      <c r="J3333" s="62">
        <v>276.83999999999997</v>
      </c>
      <c r="K3333" s="62">
        <v>19.5</v>
      </c>
      <c r="L3333" s="64">
        <v>296.33999999999997</v>
      </c>
      <c r="M3333" s="82" t="str">
        <f t="shared" si="273"/>
        <v>DS</v>
      </c>
      <c r="N3333" s="82" t="s">
        <v>971</v>
      </c>
      <c r="Q3333" s="81"/>
      <c r="R3333" s="81"/>
      <c r="S3333" s="81"/>
      <c r="T3333" s="81"/>
      <c r="U3333" s="81"/>
      <c r="W3333" s="95"/>
    </row>
    <row r="3334" spans="1:29" x14ac:dyDescent="0.5">
      <c r="A3334" s="105">
        <v>6041290394</v>
      </c>
      <c r="B3334" s="63">
        <v>41859</v>
      </c>
      <c r="C3334" s="60" t="s">
        <v>10</v>
      </c>
      <c r="D3334" s="61">
        <v>20062</v>
      </c>
      <c r="E3334" s="61">
        <v>15501</v>
      </c>
      <c r="F3334" s="61">
        <v>4453</v>
      </c>
      <c r="G3334" s="63">
        <v>41859</v>
      </c>
      <c r="H3334" s="63">
        <v>41859</v>
      </c>
      <c r="I3334" s="60" t="s">
        <v>1109</v>
      </c>
      <c r="J3334" s="62">
        <v>283.66000000000003</v>
      </c>
      <c r="K3334" s="62">
        <v>20.010000000000002</v>
      </c>
      <c r="L3334" s="64">
        <v>303.67</v>
      </c>
      <c r="M3334" s="82" t="str">
        <f t="shared" si="273"/>
        <v>DS</v>
      </c>
      <c r="N3334" s="82" t="s">
        <v>971</v>
      </c>
      <c r="Q3334" s="81"/>
      <c r="R3334" s="81"/>
      <c r="S3334" s="81"/>
      <c r="T3334" s="81"/>
      <c r="U3334" s="81"/>
      <c r="W3334" s="95"/>
    </row>
    <row r="3335" spans="1:29" x14ac:dyDescent="0.5">
      <c r="A3335" s="105">
        <v>82939</v>
      </c>
      <c r="B3335" s="63">
        <v>41866</v>
      </c>
      <c r="C3335" s="60" t="s">
        <v>10</v>
      </c>
      <c r="D3335" s="61">
        <v>20144</v>
      </c>
      <c r="E3335" s="61">
        <v>15492</v>
      </c>
      <c r="F3335" s="61">
        <v>4451</v>
      </c>
      <c r="G3335" s="63">
        <v>41859</v>
      </c>
      <c r="H3335" s="63">
        <v>41859</v>
      </c>
      <c r="I3335" s="60" t="s">
        <v>1116</v>
      </c>
      <c r="J3335" s="62">
        <v>576</v>
      </c>
      <c r="K3335" s="62">
        <v>26.88</v>
      </c>
      <c r="L3335" s="64">
        <v>602.88</v>
      </c>
      <c r="M3335" s="82" t="str">
        <f t="shared" si="273"/>
        <v>DS</v>
      </c>
      <c r="N3335" s="82" t="s">
        <v>971</v>
      </c>
      <c r="Q3335" s="81"/>
      <c r="R3335" s="81"/>
      <c r="S3335" s="81"/>
      <c r="T3335" s="81"/>
      <c r="U3335" s="81"/>
      <c r="W3335" s="95"/>
    </row>
    <row r="3336" spans="1:29" hidden="1" x14ac:dyDescent="0.5">
      <c r="A3336" s="105">
        <v>900374</v>
      </c>
      <c r="B3336" s="63">
        <v>41859</v>
      </c>
      <c r="C3336" s="60" t="s">
        <v>10</v>
      </c>
      <c r="D3336" s="61">
        <v>20071</v>
      </c>
      <c r="E3336" s="61">
        <v>15522</v>
      </c>
      <c r="F3336" s="61">
        <v>4331</v>
      </c>
      <c r="G3336" s="63">
        <v>41859</v>
      </c>
      <c r="H3336" s="63">
        <v>41858</v>
      </c>
      <c r="I3336" s="60" t="s">
        <v>1075</v>
      </c>
      <c r="J3336" s="62">
        <v>1687.9</v>
      </c>
      <c r="K3336" s="62">
        <v>236.31</v>
      </c>
      <c r="L3336" s="64">
        <v>1924.21</v>
      </c>
      <c r="M3336" s="82" t="str">
        <f t="shared" si="273"/>
        <v>DC</v>
      </c>
      <c r="N3336" s="82" t="s">
        <v>971</v>
      </c>
      <c r="Q3336" s="81"/>
      <c r="R3336" s="81"/>
      <c r="S3336" s="81"/>
      <c r="T3336" s="81"/>
      <c r="U3336" s="81"/>
      <c r="W3336" s="95"/>
    </row>
    <row r="3337" spans="1:29" hidden="1" x14ac:dyDescent="0.5">
      <c r="A3337" s="105">
        <v>900375</v>
      </c>
      <c r="B3337" s="63">
        <v>41859</v>
      </c>
      <c r="C3337" s="60" t="s">
        <v>10</v>
      </c>
      <c r="D3337" s="61">
        <v>20072</v>
      </c>
      <c r="E3337" s="61">
        <v>15523</v>
      </c>
      <c r="F3337" s="61">
        <v>9999</v>
      </c>
      <c r="G3337" s="63">
        <v>41859</v>
      </c>
      <c r="H3337" s="63">
        <v>41858</v>
      </c>
      <c r="I3337" s="60" t="s">
        <v>1075</v>
      </c>
      <c r="J3337" s="62">
        <v>7923.69</v>
      </c>
      <c r="K3337" s="62">
        <v>555.54</v>
      </c>
      <c r="L3337" s="64">
        <v>8479.23</v>
      </c>
      <c r="M3337" s="82" t="str">
        <f t="shared" si="273"/>
        <v>DC</v>
      </c>
      <c r="N3337" s="82" t="s">
        <v>971</v>
      </c>
      <c r="Q3337" s="81"/>
      <c r="R3337" s="81"/>
      <c r="S3337" s="81"/>
      <c r="T3337" s="81"/>
      <c r="U3337" s="81"/>
      <c r="W3337" s="95"/>
    </row>
    <row r="3338" spans="1:29" hidden="1" x14ac:dyDescent="0.5">
      <c r="A3338" s="105">
        <v>900376</v>
      </c>
      <c r="B3338" s="63">
        <v>41859</v>
      </c>
      <c r="C3338" s="60" t="s">
        <v>10</v>
      </c>
      <c r="D3338" s="61">
        <v>20073</v>
      </c>
      <c r="E3338" s="61">
        <v>15524</v>
      </c>
      <c r="F3338" s="61">
        <v>4330</v>
      </c>
      <c r="G3338" s="63">
        <v>41859</v>
      </c>
      <c r="H3338" s="63">
        <v>41858</v>
      </c>
      <c r="I3338" s="60" t="s">
        <v>1075</v>
      </c>
      <c r="J3338" s="62">
        <v>469.08</v>
      </c>
      <c r="K3338" s="62">
        <v>65.67</v>
      </c>
      <c r="L3338" s="64">
        <v>534.75</v>
      </c>
      <c r="M3338" s="82" t="str">
        <f t="shared" si="273"/>
        <v>DC</v>
      </c>
      <c r="N3338" s="82" t="s">
        <v>971</v>
      </c>
      <c r="Q3338" s="81"/>
      <c r="R3338" s="81"/>
      <c r="S3338" s="81"/>
      <c r="T3338" s="81"/>
      <c r="U3338" s="81"/>
      <c r="W3338" s="95"/>
    </row>
    <row r="3339" spans="1:29" hidden="1" x14ac:dyDescent="0.5">
      <c r="A3339" s="105">
        <v>900377</v>
      </c>
      <c r="B3339" s="63">
        <v>41859</v>
      </c>
      <c r="C3339" s="60" t="s">
        <v>10</v>
      </c>
      <c r="D3339" s="61">
        <v>20074</v>
      </c>
      <c r="E3339" s="61">
        <v>15525</v>
      </c>
      <c r="F3339" s="61">
        <v>4331</v>
      </c>
      <c r="G3339" s="63">
        <v>41859</v>
      </c>
      <c r="H3339" s="63">
        <v>41858</v>
      </c>
      <c r="I3339" s="60" t="s">
        <v>1075</v>
      </c>
      <c r="J3339" s="62">
        <v>480.45</v>
      </c>
      <c r="K3339" s="62">
        <v>67.260000000000005</v>
      </c>
      <c r="L3339" s="64">
        <v>547.71</v>
      </c>
      <c r="M3339" s="82" t="str">
        <f t="shared" si="273"/>
        <v>DC</v>
      </c>
      <c r="N3339" s="82" t="s">
        <v>971</v>
      </c>
      <c r="Q3339" s="81"/>
      <c r="R3339" s="81"/>
      <c r="S3339" s="81"/>
      <c r="T3339" s="81"/>
      <c r="U3339" s="81"/>
      <c r="W3339" s="95"/>
    </row>
    <row r="3340" spans="1:29" hidden="1" x14ac:dyDescent="0.5">
      <c r="A3340" s="105">
        <v>900378</v>
      </c>
      <c r="B3340" s="63">
        <v>41859</v>
      </c>
      <c r="C3340" s="60" t="s">
        <v>10</v>
      </c>
      <c r="D3340" s="61">
        <v>20068</v>
      </c>
      <c r="E3340" s="61">
        <v>15420</v>
      </c>
      <c r="F3340" s="61">
        <v>4483</v>
      </c>
      <c r="G3340" s="63">
        <v>41859</v>
      </c>
      <c r="H3340" s="63">
        <v>41858</v>
      </c>
      <c r="I3340" s="60" t="s">
        <v>1075</v>
      </c>
      <c r="J3340" s="62">
        <v>116927.48</v>
      </c>
      <c r="K3340" s="62">
        <v>14282.34</v>
      </c>
      <c r="L3340" s="64">
        <v>131209.82</v>
      </c>
      <c r="M3340" s="82" t="str">
        <f t="shared" si="273"/>
        <v>DC</v>
      </c>
      <c r="N3340" s="82" t="s">
        <v>971</v>
      </c>
      <c r="Q3340" s="81"/>
      <c r="R3340" s="81"/>
      <c r="S3340" s="81"/>
      <c r="T3340" s="81"/>
      <c r="U3340" s="81"/>
      <c r="W3340" s="95"/>
    </row>
    <row r="3341" spans="1:29" hidden="1" x14ac:dyDescent="0.5">
      <c r="A3341" s="105">
        <v>900378</v>
      </c>
      <c r="B3341" s="63"/>
      <c r="C3341" s="60" t="s">
        <v>15</v>
      </c>
      <c r="D3341" s="61">
        <v>20069</v>
      </c>
      <c r="E3341" s="61">
        <v>15519</v>
      </c>
      <c r="F3341" s="61">
        <v>4483</v>
      </c>
      <c r="G3341" s="63">
        <v>41859</v>
      </c>
      <c r="H3341" s="63">
        <v>41858</v>
      </c>
      <c r="I3341" s="60" t="s">
        <v>1075</v>
      </c>
      <c r="J3341" s="62">
        <v>-955.78</v>
      </c>
      <c r="K3341" s="62">
        <v>-57.43</v>
      </c>
      <c r="L3341" s="64">
        <v>-1013.21</v>
      </c>
      <c r="M3341" s="82" t="str">
        <f t="shared" si="273"/>
        <v>DC</v>
      </c>
      <c r="P3341" s="81"/>
      <c r="Q3341" s="81"/>
      <c r="R3341" s="81"/>
      <c r="S3341" s="81"/>
      <c r="T3341" s="81"/>
      <c r="U3341" s="81"/>
      <c r="W3341" s="95"/>
    </row>
    <row r="3342" spans="1:29" hidden="1" x14ac:dyDescent="0.5">
      <c r="A3342" s="105">
        <v>900379</v>
      </c>
      <c r="B3342" s="63">
        <v>41859</v>
      </c>
      <c r="C3342" s="60" t="s">
        <v>10</v>
      </c>
      <c r="D3342" s="61">
        <v>20070</v>
      </c>
      <c r="E3342" s="61">
        <v>15422</v>
      </c>
      <c r="F3342" s="61">
        <v>4484</v>
      </c>
      <c r="G3342" s="63">
        <v>41859</v>
      </c>
      <c r="H3342" s="63">
        <v>41858</v>
      </c>
      <c r="I3342" s="60" t="s">
        <v>1075</v>
      </c>
      <c r="J3342" s="62">
        <v>14336.11</v>
      </c>
      <c r="K3342" s="62">
        <v>2007.05</v>
      </c>
      <c r="L3342" s="64">
        <v>16343.16</v>
      </c>
      <c r="M3342" s="82" t="str">
        <f t="shared" si="273"/>
        <v>DC</v>
      </c>
      <c r="N3342" s="82" t="s">
        <v>971</v>
      </c>
      <c r="Q3342" s="81"/>
      <c r="R3342" s="81"/>
      <c r="S3342" s="81"/>
      <c r="T3342" s="81"/>
      <c r="U3342" s="81"/>
      <c r="W3342" s="95"/>
    </row>
    <row r="3343" spans="1:29" hidden="1" x14ac:dyDescent="0.5">
      <c r="A3343" s="105">
        <v>900379</v>
      </c>
      <c r="B3343" s="63">
        <v>565856</v>
      </c>
      <c r="C3343" s="60" t="s">
        <v>15</v>
      </c>
      <c r="D3343" s="61">
        <v>20122</v>
      </c>
      <c r="E3343" s="61">
        <v>15589</v>
      </c>
      <c r="F3343" s="61">
        <v>789180</v>
      </c>
      <c r="G3343" s="63">
        <v>41859</v>
      </c>
      <c r="H3343" s="63">
        <v>41858</v>
      </c>
      <c r="I3343" s="60" t="s">
        <v>1075</v>
      </c>
      <c r="J3343" s="62">
        <v>-271.49</v>
      </c>
      <c r="K3343" s="62">
        <v>-38.01</v>
      </c>
      <c r="L3343" s="64">
        <v>-309.5</v>
      </c>
      <c r="M3343" s="82" t="str">
        <f t="shared" si="273"/>
        <v>DC</v>
      </c>
      <c r="P3343" s="81"/>
      <c r="Q3343" s="81"/>
      <c r="R3343" s="81"/>
      <c r="S3343" s="81"/>
      <c r="T3343" s="81"/>
      <c r="U3343" s="81"/>
      <c r="W3343" s="95"/>
    </row>
    <row r="3344" spans="1:29" hidden="1" x14ac:dyDescent="0.5">
      <c r="A3344" s="105" t="s">
        <v>776</v>
      </c>
      <c r="B3344" s="63"/>
      <c r="C3344" s="60" t="s">
        <v>10</v>
      </c>
      <c r="D3344" s="61">
        <v>20082</v>
      </c>
      <c r="E3344" s="61">
        <v>15498</v>
      </c>
      <c r="F3344" s="61">
        <v>4499</v>
      </c>
      <c r="G3344" s="63">
        <v>41859</v>
      </c>
      <c r="H3344" s="63">
        <v>41859</v>
      </c>
      <c r="I3344" s="60" t="s">
        <v>1118</v>
      </c>
      <c r="J3344" s="62">
        <v>6468.4</v>
      </c>
      <c r="K3344" s="62">
        <v>0</v>
      </c>
      <c r="L3344" s="64">
        <v>6468.4</v>
      </c>
      <c r="M3344" s="82" t="str">
        <f t="shared" si="273"/>
        <v>DI</v>
      </c>
      <c r="N3344" s="82" t="s">
        <v>971</v>
      </c>
      <c r="Q3344" s="81"/>
      <c r="R3344" s="81"/>
      <c r="S3344" s="81"/>
      <c r="T3344" s="81"/>
      <c r="U3344" s="81"/>
      <c r="W3344" s="95"/>
    </row>
    <row r="3345" spans="1:29" hidden="1" x14ac:dyDescent="0.5">
      <c r="A3345" s="105" t="s">
        <v>782</v>
      </c>
      <c r="B3345" s="63"/>
      <c r="C3345" s="60" t="s">
        <v>10</v>
      </c>
      <c r="D3345" s="61">
        <v>20165</v>
      </c>
      <c r="E3345" s="61">
        <v>15619</v>
      </c>
      <c r="F3345" s="61">
        <v>4503</v>
      </c>
      <c r="G3345" s="63">
        <v>41859</v>
      </c>
      <c r="H3345" s="63">
        <v>41859</v>
      </c>
      <c r="I3345" s="60" t="s">
        <v>1160</v>
      </c>
      <c r="J3345" s="62">
        <v>1620</v>
      </c>
      <c r="K3345" s="62">
        <v>0</v>
      </c>
      <c r="L3345" s="64">
        <v>1620</v>
      </c>
      <c r="M3345" s="82" t="str">
        <f t="shared" si="273"/>
        <v>DI</v>
      </c>
      <c r="N3345" s="82" t="s">
        <v>971</v>
      </c>
      <c r="Q3345" s="81"/>
      <c r="R3345" s="81"/>
      <c r="S3345" s="81"/>
      <c r="T3345" s="81"/>
      <c r="U3345" s="81"/>
      <c r="W3345" s="95"/>
    </row>
    <row r="3346" spans="1:29" hidden="1" x14ac:dyDescent="0.5">
      <c r="A3346" s="105" t="s">
        <v>784</v>
      </c>
      <c r="B3346" s="63"/>
      <c r="C3346" s="60" t="s">
        <v>10</v>
      </c>
      <c r="D3346" s="61">
        <v>20086</v>
      </c>
      <c r="E3346" s="61">
        <v>15487</v>
      </c>
      <c r="F3346" s="61">
        <v>4509</v>
      </c>
      <c r="G3346" s="63">
        <v>41859</v>
      </c>
      <c r="H3346" s="63">
        <v>41859</v>
      </c>
      <c r="I3346" s="60" t="s">
        <v>1123</v>
      </c>
      <c r="J3346" s="62">
        <v>1115</v>
      </c>
      <c r="K3346" s="62">
        <v>0</v>
      </c>
      <c r="L3346" s="64">
        <v>1115</v>
      </c>
      <c r="M3346" s="82" t="str">
        <f t="shared" si="273"/>
        <v>DI</v>
      </c>
      <c r="N3346" s="82" t="s">
        <v>971</v>
      </c>
      <c r="Q3346" s="81"/>
      <c r="R3346" s="81"/>
      <c r="S3346" s="81"/>
      <c r="T3346" s="81"/>
      <c r="U3346" s="81"/>
      <c r="W3346" s="95"/>
      <c r="X3346" s="157"/>
      <c r="Y3346" s="157"/>
      <c r="Z3346" s="157"/>
      <c r="AA3346" s="157"/>
      <c r="AB3346" s="157"/>
      <c r="AC3346" s="157"/>
    </row>
    <row r="3347" spans="1:29" x14ac:dyDescent="0.5">
      <c r="A3347" s="105">
        <v>1307703</v>
      </c>
      <c r="B3347" s="63">
        <v>41866</v>
      </c>
      <c r="C3347" s="60" t="s">
        <v>10</v>
      </c>
      <c r="D3347" s="61">
        <v>20061</v>
      </c>
      <c r="E3347" s="61">
        <v>15499</v>
      </c>
      <c r="F3347" s="61">
        <v>4453</v>
      </c>
      <c r="G3347" s="63">
        <v>41860</v>
      </c>
      <c r="H3347" s="63">
        <v>41860</v>
      </c>
      <c r="I3347" s="60" t="s">
        <v>1109</v>
      </c>
      <c r="J3347" s="62">
        <v>283.66000000000003</v>
      </c>
      <c r="K3347" s="62">
        <v>20.010000000000002</v>
      </c>
      <c r="L3347" s="64">
        <v>303.67</v>
      </c>
      <c r="M3347" s="82" t="str">
        <f t="shared" si="273"/>
        <v>DS</v>
      </c>
      <c r="N3347" s="82" t="s">
        <v>971</v>
      </c>
      <c r="Q3347" s="158"/>
      <c r="R3347" s="157"/>
      <c r="S3347" s="159"/>
      <c r="T3347" s="159"/>
      <c r="U3347" s="160"/>
      <c r="V3347" s="157"/>
      <c r="W3347" s="161"/>
    </row>
    <row r="3348" spans="1:29" x14ac:dyDescent="0.5">
      <c r="A3348" s="105">
        <v>510286</v>
      </c>
      <c r="B3348" s="63">
        <v>41873</v>
      </c>
      <c r="C3348" s="60" t="s">
        <v>10</v>
      </c>
      <c r="D3348" s="61">
        <v>20083</v>
      </c>
      <c r="E3348" s="61">
        <v>15497</v>
      </c>
      <c r="F3348" s="61">
        <v>4452</v>
      </c>
      <c r="G3348" s="63">
        <v>41860</v>
      </c>
      <c r="H3348" s="63">
        <v>41860</v>
      </c>
      <c r="I3348" s="60" t="s">
        <v>1114</v>
      </c>
      <c r="J3348" s="62">
        <v>553.67999999999995</v>
      </c>
      <c r="K3348" s="62">
        <v>39.01</v>
      </c>
      <c r="L3348" s="64">
        <v>592.69000000000005</v>
      </c>
      <c r="M3348" s="82" t="str">
        <f t="shared" si="273"/>
        <v>DS</v>
      </c>
      <c r="N3348" s="82" t="s">
        <v>971</v>
      </c>
      <c r="Q3348" s="81"/>
      <c r="R3348" s="81"/>
      <c r="S3348" s="81"/>
      <c r="T3348" s="81"/>
      <c r="U3348" s="81"/>
      <c r="W3348" s="95"/>
    </row>
    <row r="3349" spans="1:29" x14ac:dyDescent="0.5">
      <c r="A3349" s="105">
        <v>83162</v>
      </c>
      <c r="B3349" s="63">
        <v>41866</v>
      </c>
      <c r="C3349" s="60" t="s">
        <v>10</v>
      </c>
      <c r="D3349" s="61">
        <v>20146</v>
      </c>
      <c r="E3349" s="61">
        <v>15605</v>
      </c>
      <c r="F3349" s="61">
        <v>4451</v>
      </c>
      <c r="G3349" s="63">
        <v>41861</v>
      </c>
      <c r="H3349" s="63">
        <v>41861</v>
      </c>
      <c r="I3349" s="60" t="s">
        <v>1116</v>
      </c>
      <c r="J3349" s="62">
        <v>560</v>
      </c>
      <c r="K3349" s="62">
        <v>26.88</v>
      </c>
      <c r="L3349" s="64">
        <v>586.88</v>
      </c>
      <c r="M3349" s="82" t="str">
        <f t="shared" si="273"/>
        <v>DS</v>
      </c>
      <c r="N3349" s="82" t="s">
        <v>971</v>
      </c>
      <c r="Q3349" s="81"/>
      <c r="R3349" s="81"/>
      <c r="S3349" s="81"/>
      <c r="T3349" s="81"/>
      <c r="U3349" s="81"/>
      <c r="W3349" s="95"/>
      <c r="X3349" s="157"/>
      <c r="Y3349" s="157"/>
      <c r="Z3349" s="157"/>
      <c r="AA3349" s="157"/>
      <c r="AB3349" s="157"/>
      <c r="AC3349" s="157"/>
    </row>
    <row r="3350" spans="1:29" x14ac:dyDescent="0.5">
      <c r="A3350" s="137">
        <v>1211660078</v>
      </c>
      <c r="B3350" s="140">
        <v>41873</v>
      </c>
      <c r="C3350" s="60" t="s">
        <v>10</v>
      </c>
      <c r="D3350" s="61">
        <v>20150</v>
      </c>
      <c r="E3350" s="61">
        <v>15506</v>
      </c>
      <c r="F3350" s="61">
        <v>4492</v>
      </c>
      <c r="G3350" s="63">
        <v>41862</v>
      </c>
      <c r="H3350" s="63">
        <v>41862</v>
      </c>
      <c r="I3350" s="60" t="s">
        <v>1105</v>
      </c>
      <c r="J3350" s="62">
        <v>65284.85</v>
      </c>
      <c r="K3350" s="62">
        <v>9139.8799999999992</v>
      </c>
      <c r="L3350" s="64">
        <v>74424.73</v>
      </c>
      <c r="M3350" s="82" t="str">
        <f t="shared" si="273"/>
        <v>DS</v>
      </c>
      <c r="N3350" s="82" t="s">
        <v>971</v>
      </c>
      <c r="Q3350" s="158"/>
      <c r="R3350" s="157"/>
      <c r="S3350" s="159"/>
      <c r="T3350" s="159"/>
      <c r="U3350" s="160"/>
      <c r="V3350" s="157"/>
      <c r="W3350" s="161"/>
      <c r="X3350" s="157"/>
      <c r="Y3350" s="157"/>
      <c r="Z3350" s="157"/>
      <c r="AA3350" s="157"/>
      <c r="AB3350" s="157"/>
      <c r="AC3350" s="157"/>
    </row>
    <row r="3351" spans="1:29" x14ac:dyDescent="0.5">
      <c r="A3351" s="105">
        <v>1313842</v>
      </c>
      <c r="B3351" s="63">
        <v>41866</v>
      </c>
      <c r="C3351" s="60" t="s">
        <v>10</v>
      </c>
      <c r="D3351" s="61">
        <v>20149</v>
      </c>
      <c r="E3351" s="61">
        <v>15604</v>
      </c>
      <c r="F3351" s="61">
        <v>4453</v>
      </c>
      <c r="G3351" s="63">
        <v>41862</v>
      </c>
      <c r="H3351" s="63">
        <v>41862</v>
      </c>
      <c r="I3351" s="60" t="s">
        <v>1109</v>
      </c>
      <c r="J3351" s="62">
        <v>283.66000000000003</v>
      </c>
      <c r="K3351" s="62">
        <v>20.010000000000002</v>
      </c>
      <c r="L3351" s="64">
        <v>303.67</v>
      </c>
      <c r="M3351" s="82" t="str">
        <f t="shared" si="273"/>
        <v>DS</v>
      </c>
      <c r="N3351" s="82" t="s">
        <v>971</v>
      </c>
      <c r="Q3351" s="158"/>
      <c r="R3351" s="157"/>
      <c r="S3351" s="159"/>
      <c r="T3351" s="159"/>
      <c r="U3351" s="160"/>
      <c r="V3351" s="157"/>
      <c r="W3351" s="161"/>
      <c r="X3351" s="157"/>
      <c r="Y3351" s="157"/>
      <c r="Z3351" s="157"/>
      <c r="AA3351" s="157"/>
      <c r="AB3351" s="157"/>
      <c r="AC3351" s="157"/>
    </row>
    <row r="3352" spans="1:29" hidden="1" x14ac:dyDescent="0.5">
      <c r="A3352" s="105">
        <v>156563</v>
      </c>
      <c r="B3352" s="63"/>
      <c r="C3352" s="60" t="s">
        <v>10</v>
      </c>
      <c r="D3352" s="61">
        <v>20087</v>
      </c>
      <c r="E3352" s="61">
        <v>15510</v>
      </c>
      <c r="F3352" s="61">
        <v>4504</v>
      </c>
      <c r="G3352" s="63">
        <v>41862</v>
      </c>
      <c r="H3352" s="63">
        <v>41862</v>
      </c>
      <c r="I3352" s="60" t="s">
        <v>1156</v>
      </c>
      <c r="J3352" s="62">
        <v>5054.82</v>
      </c>
      <c r="K3352" s="62">
        <v>707.68</v>
      </c>
      <c r="L3352" s="64">
        <v>5762.5</v>
      </c>
      <c r="M3352" s="82" t="str">
        <f t="shared" si="273"/>
        <v>DI</v>
      </c>
      <c r="N3352" s="82" t="s">
        <v>971</v>
      </c>
      <c r="Q3352" s="158"/>
      <c r="R3352" s="157"/>
      <c r="S3352" s="159"/>
      <c r="T3352" s="159"/>
      <c r="U3352" s="160"/>
      <c r="V3352" s="157"/>
      <c r="W3352" s="161"/>
    </row>
    <row r="3353" spans="1:29" x14ac:dyDescent="0.5">
      <c r="A3353" s="105">
        <v>3636415</v>
      </c>
      <c r="B3353" s="63"/>
      <c r="C3353" s="60" t="s">
        <v>10</v>
      </c>
      <c r="D3353" s="61">
        <v>20093</v>
      </c>
      <c r="E3353" s="61">
        <v>15508</v>
      </c>
      <c r="F3353" s="61">
        <v>4516</v>
      </c>
      <c r="G3353" s="63">
        <v>41862</v>
      </c>
      <c r="H3353" s="63">
        <v>41862</v>
      </c>
      <c r="I3353" s="60" t="s">
        <v>1112</v>
      </c>
      <c r="J3353" s="62">
        <v>162.96</v>
      </c>
      <c r="K3353" s="62">
        <v>22.81</v>
      </c>
      <c r="L3353" s="64">
        <v>185.77</v>
      </c>
      <c r="M3353" s="82" t="str">
        <f t="shared" si="273"/>
        <v>DS</v>
      </c>
      <c r="N3353" s="82" t="s">
        <v>971</v>
      </c>
      <c r="Q3353" s="81"/>
      <c r="R3353" s="81"/>
      <c r="S3353" s="81"/>
      <c r="T3353" s="81"/>
      <c r="U3353" s="81"/>
      <c r="W3353" s="95" t="e">
        <f>#REF!+#REF!</f>
        <v>#REF!</v>
      </c>
    </row>
    <row r="3354" spans="1:29" x14ac:dyDescent="0.5">
      <c r="A3354" s="105">
        <v>3636416</v>
      </c>
      <c r="B3354" s="63"/>
      <c r="C3354" s="60" t="s">
        <v>10</v>
      </c>
      <c r="D3354" s="61">
        <v>20092</v>
      </c>
      <c r="E3354" s="61">
        <v>15509</v>
      </c>
      <c r="F3354" s="61">
        <v>4516</v>
      </c>
      <c r="G3354" s="63">
        <v>41862</v>
      </c>
      <c r="H3354" s="63">
        <v>41862</v>
      </c>
      <c r="I3354" s="60" t="s">
        <v>1112</v>
      </c>
      <c r="J3354" s="62">
        <v>940.81</v>
      </c>
      <c r="K3354" s="62">
        <v>131.71</v>
      </c>
      <c r="L3354" s="64">
        <v>1072.52</v>
      </c>
      <c r="M3354" s="82" t="str">
        <f t="shared" si="273"/>
        <v>DS</v>
      </c>
      <c r="N3354" s="82" t="s">
        <v>971</v>
      </c>
      <c r="Q3354" s="81"/>
      <c r="R3354" s="81"/>
      <c r="S3354" s="81"/>
      <c r="T3354" s="81"/>
      <c r="U3354" s="81"/>
      <c r="W3354" s="95" t="e">
        <f>#REF!+#REF!</f>
        <v>#REF!</v>
      </c>
    </row>
    <row r="3355" spans="1:29" hidden="1" x14ac:dyDescent="0.5">
      <c r="A3355" s="105">
        <v>40742</v>
      </c>
      <c r="B3355" s="63"/>
      <c r="C3355" s="60" t="s">
        <v>10</v>
      </c>
      <c r="D3355" s="61">
        <v>20078</v>
      </c>
      <c r="E3355" s="61">
        <v>15514</v>
      </c>
      <c r="F3355" s="61">
        <v>4435</v>
      </c>
      <c r="G3355" s="63">
        <v>41862</v>
      </c>
      <c r="H3355" s="63">
        <v>41862</v>
      </c>
      <c r="I3355" s="60" t="s">
        <v>1110</v>
      </c>
      <c r="J3355" s="62">
        <v>40076.800000000003</v>
      </c>
      <c r="K3355" s="62">
        <v>5610.75</v>
      </c>
      <c r="L3355" s="64">
        <v>45687.55</v>
      </c>
      <c r="M3355" s="82" t="str">
        <f t="shared" si="273"/>
        <v>DI</v>
      </c>
      <c r="N3355" s="82" t="s">
        <v>971</v>
      </c>
      <c r="Q3355" s="81"/>
      <c r="R3355" s="81"/>
      <c r="S3355" s="81"/>
      <c r="T3355" s="81"/>
      <c r="U3355" s="81"/>
      <c r="W3355" s="95"/>
    </row>
    <row r="3356" spans="1:29" x14ac:dyDescent="0.5">
      <c r="A3356" s="105">
        <v>511814</v>
      </c>
      <c r="B3356" s="63">
        <v>41873</v>
      </c>
      <c r="C3356" s="60" t="s">
        <v>10</v>
      </c>
      <c r="D3356" s="61">
        <v>20145</v>
      </c>
      <c r="E3356" s="61">
        <v>15606</v>
      </c>
      <c r="F3356" s="61">
        <v>4452</v>
      </c>
      <c r="G3356" s="63">
        <v>41862</v>
      </c>
      <c r="H3356" s="63">
        <v>41862</v>
      </c>
      <c r="I3356" s="60" t="s">
        <v>1114</v>
      </c>
      <c r="J3356" s="62">
        <v>276.83999999999997</v>
      </c>
      <c r="K3356" s="62">
        <v>19.5</v>
      </c>
      <c r="L3356" s="64">
        <v>296.33999999999997</v>
      </c>
      <c r="M3356" s="82" t="str">
        <f t="shared" si="273"/>
        <v>DS</v>
      </c>
      <c r="N3356" s="82" t="s">
        <v>971</v>
      </c>
      <c r="Q3356" s="81"/>
      <c r="R3356" s="81"/>
      <c r="S3356" s="81"/>
      <c r="T3356" s="81"/>
      <c r="U3356" s="81"/>
      <c r="W3356" s="95"/>
    </row>
    <row r="3357" spans="1:29" hidden="1" x14ac:dyDescent="0.5">
      <c r="A3357" s="105">
        <v>902137</v>
      </c>
      <c r="B3357" s="63">
        <v>41866</v>
      </c>
      <c r="C3357" s="60" t="s">
        <v>10</v>
      </c>
      <c r="D3357" s="61">
        <v>20125</v>
      </c>
      <c r="E3357" s="61">
        <v>15596</v>
      </c>
      <c r="F3357" s="61">
        <v>4332</v>
      </c>
      <c r="G3357" s="63">
        <v>41862</v>
      </c>
      <c r="H3357" s="63">
        <v>41861</v>
      </c>
      <c r="I3357" s="60" t="s">
        <v>1075</v>
      </c>
      <c r="J3357" s="62">
        <v>49145.89</v>
      </c>
      <c r="K3357" s="62">
        <v>4454.83</v>
      </c>
      <c r="L3357" s="64">
        <v>53600.72</v>
      </c>
      <c r="M3357" s="82" t="str">
        <f t="shared" si="273"/>
        <v>DC</v>
      </c>
      <c r="N3357" s="82" t="s">
        <v>971</v>
      </c>
      <c r="Q3357" s="81"/>
      <c r="R3357" s="81"/>
      <c r="S3357" s="81"/>
      <c r="T3357" s="81"/>
      <c r="U3357" s="81"/>
      <c r="W3357" s="95"/>
    </row>
    <row r="3358" spans="1:29" hidden="1" x14ac:dyDescent="0.5">
      <c r="A3358" s="105">
        <v>902138</v>
      </c>
      <c r="B3358" s="63">
        <v>41866</v>
      </c>
      <c r="C3358" s="60" t="s">
        <v>10</v>
      </c>
      <c r="D3358" s="61">
        <v>20096</v>
      </c>
      <c r="E3358" s="61">
        <v>15053</v>
      </c>
      <c r="F3358" s="61">
        <v>4333</v>
      </c>
      <c r="G3358" s="63">
        <v>41862</v>
      </c>
      <c r="H3358" s="63">
        <v>41861</v>
      </c>
      <c r="I3358" s="60" t="s">
        <v>1075</v>
      </c>
      <c r="J3358" s="62">
        <v>6825.84</v>
      </c>
      <c r="K3358" s="62">
        <v>955.6</v>
      </c>
      <c r="L3358" s="64">
        <v>7781.44</v>
      </c>
      <c r="M3358" s="82" t="str">
        <f t="shared" si="273"/>
        <v>DC</v>
      </c>
      <c r="N3358" s="82" t="s">
        <v>971</v>
      </c>
      <c r="Q3358" s="81"/>
      <c r="R3358" s="81"/>
      <c r="S3358" s="81"/>
      <c r="T3358" s="81"/>
      <c r="U3358" s="81"/>
      <c r="W3358" s="95"/>
    </row>
    <row r="3359" spans="1:29" hidden="1" x14ac:dyDescent="0.5">
      <c r="A3359" s="105">
        <v>902139</v>
      </c>
      <c r="B3359" s="63">
        <v>41866</v>
      </c>
      <c r="C3359" s="60" t="s">
        <v>10</v>
      </c>
      <c r="D3359" s="61">
        <v>20126</v>
      </c>
      <c r="E3359" s="61">
        <v>15055</v>
      </c>
      <c r="F3359" s="61">
        <v>4335</v>
      </c>
      <c r="G3359" s="63">
        <v>41862</v>
      </c>
      <c r="H3359" s="63">
        <v>41861</v>
      </c>
      <c r="I3359" s="60" t="s">
        <v>1075</v>
      </c>
      <c r="J3359" s="62">
        <v>4633.75</v>
      </c>
      <c r="K3359" s="62">
        <v>648.70000000000005</v>
      </c>
      <c r="L3359" s="64">
        <v>5282.45</v>
      </c>
      <c r="M3359" s="82" t="str">
        <f t="shared" si="273"/>
        <v>DC</v>
      </c>
      <c r="N3359" s="82" t="s">
        <v>971</v>
      </c>
      <c r="Q3359" s="81"/>
      <c r="R3359" s="81"/>
      <c r="S3359" s="81"/>
      <c r="T3359" s="81"/>
      <c r="U3359" s="81"/>
      <c r="W3359" s="95"/>
    </row>
    <row r="3360" spans="1:29" hidden="1" x14ac:dyDescent="0.5">
      <c r="A3360" s="105">
        <v>902140</v>
      </c>
      <c r="B3360" s="63">
        <v>41866</v>
      </c>
      <c r="C3360" s="60" t="s">
        <v>10</v>
      </c>
      <c r="D3360" s="61">
        <v>20127</v>
      </c>
      <c r="E3360" s="61">
        <v>15239</v>
      </c>
      <c r="F3360" s="61">
        <v>4405</v>
      </c>
      <c r="G3360" s="63">
        <v>41862</v>
      </c>
      <c r="H3360" s="63">
        <v>41861</v>
      </c>
      <c r="I3360" s="60" t="s">
        <v>1075</v>
      </c>
      <c r="J3360" s="62">
        <v>76064.52</v>
      </c>
      <c r="K3360" s="62">
        <v>8142.99</v>
      </c>
      <c r="L3360" s="64">
        <v>84207.51</v>
      </c>
      <c r="M3360" s="82" t="str">
        <f t="shared" si="273"/>
        <v>DC</v>
      </c>
      <c r="N3360" s="82" t="s">
        <v>971</v>
      </c>
      <c r="Q3360" s="81"/>
      <c r="R3360" s="81"/>
      <c r="S3360" s="81"/>
      <c r="T3360" s="81"/>
      <c r="U3360" s="81"/>
      <c r="W3360" s="95"/>
    </row>
    <row r="3361" spans="1:29" hidden="1" x14ac:dyDescent="0.5">
      <c r="A3361" s="105">
        <v>902141</v>
      </c>
      <c r="B3361" s="63">
        <v>41866</v>
      </c>
      <c r="C3361" s="60" t="s">
        <v>10</v>
      </c>
      <c r="D3361" s="61">
        <v>20128</v>
      </c>
      <c r="E3361" s="61">
        <v>15597</v>
      </c>
      <c r="F3361" s="61">
        <v>4498</v>
      </c>
      <c r="G3361" s="63">
        <v>41862</v>
      </c>
      <c r="H3361" s="63">
        <v>41861</v>
      </c>
      <c r="I3361" s="60" t="s">
        <v>1075</v>
      </c>
      <c r="J3361" s="62">
        <v>22058</v>
      </c>
      <c r="K3361" s="62">
        <v>522.34</v>
      </c>
      <c r="L3361" s="64">
        <v>22580.34</v>
      </c>
      <c r="M3361" s="82" t="str">
        <f t="shared" si="273"/>
        <v>DC</v>
      </c>
      <c r="N3361" s="82" t="s">
        <v>971</v>
      </c>
      <c r="Q3361" s="81"/>
      <c r="R3361" s="81"/>
      <c r="S3361" s="81"/>
      <c r="T3361" s="81"/>
      <c r="U3361" s="81"/>
      <c r="W3361" s="95"/>
    </row>
    <row r="3362" spans="1:29" hidden="1" x14ac:dyDescent="0.5">
      <c r="A3362" s="105">
        <v>902142</v>
      </c>
      <c r="B3362" s="63">
        <v>41866</v>
      </c>
      <c r="C3362" s="60" t="s">
        <v>10</v>
      </c>
      <c r="D3362" s="61">
        <v>20129</v>
      </c>
      <c r="E3362" s="61">
        <v>15466</v>
      </c>
      <c r="F3362" s="61">
        <v>4497</v>
      </c>
      <c r="G3362" s="63">
        <v>41862</v>
      </c>
      <c r="H3362" s="63">
        <v>41861</v>
      </c>
      <c r="I3362" s="60" t="s">
        <v>1075</v>
      </c>
      <c r="J3362" s="62">
        <v>94777.16</v>
      </c>
      <c r="K3362" s="62">
        <v>12631.88</v>
      </c>
      <c r="L3362" s="64">
        <v>107409.04</v>
      </c>
      <c r="M3362" s="82" t="str">
        <f t="shared" si="273"/>
        <v>DC</v>
      </c>
      <c r="N3362" s="82" t="s">
        <v>971</v>
      </c>
      <c r="Q3362" s="81"/>
      <c r="R3362" s="81"/>
      <c r="S3362" s="81"/>
      <c r="T3362" s="81"/>
      <c r="U3362" s="81"/>
      <c r="W3362" s="95"/>
    </row>
    <row r="3363" spans="1:29" hidden="1" x14ac:dyDescent="0.5">
      <c r="A3363" s="105">
        <v>902143</v>
      </c>
      <c r="B3363" s="63">
        <v>41866</v>
      </c>
      <c r="C3363" s="60" t="s">
        <v>10</v>
      </c>
      <c r="D3363" s="61">
        <v>20130</v>
      </c>
      <c r="E3363" s="61">
        <v>15482</v>
      </c>
      <c r="F3363" s="61">
        <v>4500</v>
      </c>
      <c r="G3363" s="63">
        <v>41862</v>
      </c>
      <c r="H3363" s="63">
        <v>41861</v>
      </c>
      <c r="I3363" s="60" t="s">
        <v>1075</v>
      </c>
      <c r="J3363" s="62">
        <v>9276.93</v>
      </c>
      <c r="K3363" s="62">
        <v>1298.78</v>
      </c>
      <c r="L3363" s="64">
        <v>10575.71</v>
      </c>
      <c r="M3363" s="82" t="str">
        <f t="shared" si="273"/>
        <v>DC</v>
      </c>
      <c r="N3363" s="82" t="s">
        <v>971</v>
      </c>
      <c r="Q3363" s="81"/>
      <c r="R3363" s="81"/>
      <c r="S3363" s="81"/>
      <c r="T3363" s="81"/>
      <c r="U3363" s="81"/>
      <c r="W3363" s="95"/>
    </row>
    <row r="3364" spans="1:29" hidden="1" x14ac:dyDescent="0.5">
      <c r="A3364" s="105">
        <v>902144</v>
      </c>
      <c r="B3364" s="63">
        <v>41866</v>
      </c>
      <c r="C3364" s="60" t="s">
        <v>10</v>
      </c>
      <c r="D3364" s="61">
        <v>20131</v>
      </c>
      <c r="E3364" s="61">
        <v>15598</v>
      </c>
      <c r="F3364" s="61">
        <v>2714</v>
      </c>
      <c r="G3364" s="63">
        <v>41862</v>
      </c>
      <c r="H3364" s="63">
        <v>41861</v>
      </c>
      <c r="I3364" s="60" t="s">
        <v>1075</v>
      </c>
      <c r="J3364" s="62">
        <v>423.02</v>
      </c>
      <c r="K3364" s="62">
        <v>59.22</v>
      </c>
      <c r="L3364" s="64">
        <v>482.24</v>
      </c>
      <c r="M3364" s="82" t="str">
        <f t="shared" si="273"/>
        <v>DC</v>
      </c>
      <c r="N3364" s="82" t="s">
        <v>971</v>
      </c>
      <c r="Q3364" s="81"/>
      <c r="R3364" s="81"/>
      <c r="S3364" s="81"/>
      <c r="T3364" s="81"/>
      <c r="U3364" s="81"/>
      <c r="W3364" s="95"/>
    </row>
    <row r="3365" spans="1:29" hidden="1" x14ac:dyDescent="0.5">
      <c r="A3365" s="105">
        <v>902926</v>
      </c>
      <c r="B3365" s="63">
        <v>41866</v>
      </c>
      <c r="C3365" s="60" t="s">
        <v>10</v>
      </c>
      <c r="D3365" s="61">
        <v>20117</v>
      </c>
      <c r="E3365" s="61">
        <v>15049</v>
      </c>
      <c r="F3365" s="61">
        <v>4332</v>
      </c>
      <c r="G3365" s="63">
        <v>41862</v>
      </c>
      <c r="H3365" s="63">
        <v>41861</v>
      </c>
      <c r="I3365" s="60" t="s">
        <v>1075</v>
      </c>
      <c r="J3365" s="62">
        <v>8414.77</v>
      </c>
      <c r="K3365" s="62">
        <v>709.34</v>
      </c>
      <c r="L3365" s="64">
        <v>9124.11</v>
      </c>
      <c r="M3365" s="82" t="str">
        <f t="shared" si="273"/>
        <v>DC</v>
      </c>
      <c r="N3365" s="82" t="s">
        <v>971</v>
      </c>
      <c r="Q3365" s="81"/>
      <c r="R3365" s="81"/>
      <c r="S3365" s="81"/>
      <c r="T3365" s="81"/>
      <c r="U3365" s="81"/>
      <c r="W3365" s="95"/>
    </row>
    <row r="3366" spans="1:29" hidden="1" x14ac:dyDescent="0.5">
      <c r="A3366" s="105">
        <v>902927</v>
      </c>
      <c r="B3366" s="63">
        <v>41866</v>
      </c>
      <c r="C3366" s="60" t="s">
        <v>10</v>
      </c>
      <c r="D3366" s="61">
        <v>20132</v>
      </c>
      <c r="E3366" s="61">
        <v>15599</v>
      </c>
      <c r="F3366" s="61">
        <v>4333</v>
      </c>
      <c r="G3366" s="63">
        <v>41862</v>
      </c>
      <c r="H3366" s="63">
        <v>41861</v>
      </c>
      <c r="I3366" s="60" t="s">
        <v>1075</v>
      </c>
      <c r="J3366" s="62">
        <v>1876.32</v>
      </c>
      <c r="K3366" s="62">
        <v>262.68</v>
      </c>
      <c r="L3366" s="64">
        <v>2139</v>
      </c>
      <c r="M3366" s="82" t="str">
        <f t="shared" si="273"/>
        <v>DC</v>
      </c>
      <c r="N3366" s="82" t="s">
        <v>971</v>
      </c>
      <c r="Q3366" s="81"/>
      <c r="R3366" s="81"/>
      <c r="S3366" s="81"/>
      <c r="T3366" s="81"/>
      <c r="U3366" s="81"/>
      <c r="W3366" s="95"/>
    </row>
    <row r="3367" spans="1:29" hidden="1" x14ac:dyDescent="0.5">
      <c r="A3367" s="105">
        <v>902928</v>
      </c>
      <c r="B3367" s="63">
        <v>41866</v>
      </c>
      <c r="C3367" s="60" t="s">
        <v>10</v>
      </c>
      <c r="D3367" s="61">
        <v>20133</v>
      </c>
      <c r="E3367" s="61">
        <v>15600</v>
      </c>
      <c r="F3367" s="61">
        <v>4405</v>
      </c>
      <c r="G3367" s="63">
        <v>41862</v>
      </c>
      <c r="H3367" s="63">
        <v>41861</v>
      </c>
      <c r="I3367" s="60" t="s">
        <v>1075</v>
      </c>
      <c r="J3367" s="62">
        <v>7881.42</v>
      </c>
      <c r="K3367" s="62">
        <v>1084.05</v>
      </c>
      <c r="L3367" s="64">
        <v>8965.4699999999993</v>
      </c>
      <c r="M3367" s="82" t="str">
        <f t="shared" si="273"/>
        <v>DC</v>
      </c>
      <c r="N3367" s="82" t="s">
        <v>971</v>
      </c>
      <c r="Q3367" s="81"/>
      <c r="R3367" s="81"/>
      <c r="S3367" s="81"/>
      <c r="T3367" s="81"/>
      <c r="U3367" s="81"/>
      <c r="W3367" s="95"/>
    </row>
    <row r="3368" spans="1:29" hidden="1" x14ac:dyDescent="0.5">
      <c r="A3368" s="105">
        <v>902929</v>
      </c>
      <c r="B3368" s="63">
        <v>41866</v>
      </c>
      <c r="C3368" s="60" t="s">
        <v>10</v>
      </c>
      <c r="D3368" s="61">
        <v>20134</v>
      </c>
      <c r="E3368" s="61">
        <v>15464</v>
      </c>
      <c r="F3368" s="61">
        <v>4496</v>
      </c>
      <c r="G3368" s="63">
        <v>41862</v>
      </c>
      <c r="H3368" s="63">
        <v>41861</v>
      </c>
      <c r="I3368" s="60" t="s">
        <v>1075</v>
      </c>
      <c r="J3368" s="62">
        <v>25664.95</v>
      </c>
      <c r="K3368" s="62">
        <v>3593.09</v>
      </c>
      <c r="L3368" s="64">
        <v>29258.04</v>
      </c>
      <c r="M3368" s="82" t="str">
        <f t="shared" si="273"/>
        <v>DC</v>
      </c>
      <c r="N3368" s="82" t="s">
        <v>971</v>
      </c>
      <c r="Q3368" s="81"/>
      <c r="R3368" s="81"/>
      <c r="S3368" s="81"/>
      <c r="T3368" s="81"/>
      <c r="U3368" s="81"/>
      <c r="W3368" s="95"/>
    </row>
    <row r="3369" spans="1:29" hidden="1" x14ac:dyDescent="0.5">
      <c r="A3369" s="105">
        <v>902930</v>
      </c>
      <c r="B3369" s="63">
        <v>41866</v>
      </c>
      <c r="C3369" s="60" t="s">
        <v>10</v>
      </c>
      <c r="D3369" s="61">
        <v>20135</v>
      </c>
      <c r="E3369" s="61">
        <v>15465</v>
      </c>
      <c r="F3369" s="61">
        <v>4495</v>
      </c>
      <c r="G3369" s="63">
        <v>41862</v>
      </c>
      <c r="H3369" s="63">
        <v>41861</v>
      </c>
      <c r="I3369" s="60" t="s">
        <v>1075</v>
      </c>
      <c r="J3369" s="62">
        <v>2646.62</v>
      </c>
      <c r="K3369" s="62">
        <v>0</v>
      </c>
      <c r="L3369" s="64">
        <v>2646.62</v>
      </c>
      <c r="M3369" s="82" t="str">
        <f t="shared" si="273"/>
        <v>DC</v>
      </c>
      <c r="N3369" s="82" t="s">
        <v>971</v>
      </c>
      <c r="Q3369" s="81"/>
      <c r="R3369" s="81"/>
      <c r="S3369" s="81"/>
      <c r="T3369" s="81"/>
      <c r="U3369" s="81"/>
      <c r="W3369" s="95"/>
    </row>
    <row r="3370" spans="1:29" hidden="1" x14ac:dyDescent="0.5">
      <c r="A3370" s="105">
        <v>902931</v>
      </c>
      <c r="B3370" s="63">
        <v>41866</v>
      </c>
      <c r="C3370" s="60" t="s">
        <v>10</v>
      </c>
      <c r="D3370" s="61">
        <v>20136</v>
      </c>
      <c r="E3370" s="61">
        <v>15601</v>
      </c>
      <c r="F3370" s="61">
        <v>4496</v>
      </c>
      <c r="G3370" s="63">
        <v>41862</v>
      </c>
      <c r="H3370" s="63">
        <v>41861</v>
      </c>
      <c r="I3370" s="60" t="s">
        <v>1075</v>
      </c>
      <c r="J3370" s="62">
        <v>9603.16</v>
      </c>
      <c r="K3370" s="62">
        <v>720.6</v>
      </c>
      <c r="L3370" s="64">
        <v>10323.76</v>
      </c>
      <c r="M3370" s="82" t="str">
        <f t="shared" si="273"/>
        <v>DC</v>
      </c>
      <c r="N3370" s="82" t="s">
        <v>971</v>
      </c>
      <c r="Q3370" s="81"/>
      <c r="R3370" s="81"/>
      <c r="S3370" s="81"/>
      <c r="T3370" s="81"/>
      <c r="U3370" s="81"/>
      <c r="W3370" s="95"/>
    </row>
    <row r="3371" spans="1:29" hidden="1" x14ac:dyDescent="0.5">
      <c r="A3371" s="105">
        <v>902932</v>
      </c>
      <c r="B3371" s="63">
        <v>41866</v>
      </c>
      <c r="C3371" s="60" t="s">
        <v>10</v>
      </c>
      <c r="D3371" s="61">
        <v>20137</v>
      </c>
      <c r="E3371" s="61">
        <v>15602</v>
      </c>
      <c r="F3371" s="61">
        <v>4495</v>
      </c>
      <c r="G3371" s="63">
        <v>41862</v>
      </c>
      <c r="H3371" s="63">
        <v>41861</v>
      </c>
      <c r="I3371" s="60" t="s">
        <v>1075</v>
      </c>
      <c r="J3371" s="62">
        <v>2282.17</v>
      </c>
      <c r="K3371" s="62">
        <v>0</v>
      </c>
      <c r="L3371" s="64">
        <v>2282.17</v>
      </c>
      <c r="M3371" s="82" t="str">
        <f t="shared" si="273"/>
        <v>DC</v>
      </c>
      <c r="N3371" s="82" t="s">
        <v>971</v>
      </c>
      <c r="Q3371" s="81"/>
      <c r="R3371" s="81"/>
      <c r="S3371" s="81"/>
      <c r="T3371" s="81"/>
      <c r="U3371" s="81"/>
      <c r="W3371" s="95"/>
    </row>
    <row r="3372" spans="1:29" hidden="1" x14ac:dyDescent="0.5">
      <c r="A3372" s="105">
        <v>902932</v>
      </c>
      <c r="B3372" s="63"/>
      <c r="C3372" s="60" t="s">
        <v>15</v>
      </c>
      <c r="D3372" s="61">
        <v>20141</v>
      </c>
      <c r="E3372" s="61">
        <v>15611</v>
      </c>
      <c r="F3372" s="61">
        <v>4495</v>
      </c>
      <c r="G3372" s="63">
        <v>41862</v>
      </c>
      <c r="H3372" s="63">
        <v>41861</v>
      </c>
      <c r="I3372" s="60" t="s">
        <v>1075</v>
      </c>
      <c r="J3372" s="62">
        <v>-112.36</v>
      </c>
      <c r="K3372" s="62">
        <v>0</v>
      </c>
      <c r="L3372" s="64">
        <v>-112.36</v>
      </c>
      <c r="M3372" s="82" t="str">
        <f t="shared" si="273"/>
        <v>DC</v>
      </c>
      <c r="P3372" s="81"/>
      <c r="Q3372" s="81"/>
      <c r="R3372" s="81"/>
      <c r="S3372" s="81"/>
      <c r="T3372" s="81"/>
      <c r="U3372" s="81"/>
      <c r="W3372" s="95"/>
    </row>
    <row r="3373" spans="1:29" hidden="1" x14ac:dyDescent="0.5">
      <c r="A3373" s="105">
        <v>902933</v>
      </c>
      <c r="B3373" s="63">
        <v>41866</v>
      </c>
      <c r="C3373" s="60" t="s">
        <v>10</v>
      </c>
      <c r="D3373" s="61">
        <v>20138</v>
      </c>
      <c r="E3373" s="61">
        <v>15603</v>
      </c>
      <c r="F3373" s="61">
        <v>2713</v>
      </c>
      <c r="G3373" s="63">
        <v>41862</v>
      </c>
      <c r="H3373" s="63">
        <v>41861</v>
      </c>
      <c r="I3373" s="60" t="s">
        <v>1075</v>
      </c>
      <c r="J3373" s="62">
        <v>2820</v>
      </c>
      <c r="K3373" s="62">
        <v>394.8</v>
      </c>
      <c r="L3373" s="64">
        <v>3214.8</v>
      </c>
      <c r="M3373" s="82" t="str">
        <f t="shared" si="273"/>
        <v>DC</v>
      </c>
      <c r="N3373" s="82" t="s">
        <v>971</v>
      </c>
      <c r="Q3373" s="81"/>
      <c r="R3373" s="81"/>
      <c r="S3373" s="81"/>
      <c r="T3373" s="81"/>
      <c r="U3373" s="81"/>
      <c r="W3373" s="95"/>
    </row>
    <row r="3374" spans="1:29" hidden="1" x14ac:dyDescent="0.5">
      <c r="A3374" s="105" t="s">
        <v>779</v>
      </c>
      <c r="B3374" s="63"/>
      <c r="C3374" s="60" t="s">
        <v>10</v>
      </c>
      <c r="D3374" s="61">
        <v>20088</v>
      </c>
      <c r="E3374" s="61">
        <v>15489</v>
      </c>
      <c r="F3374" s="61">
        <v>4517</v>
      </c>
      <c r="G3374" s="63">
        <v>41862</v>
      </c>
      <c r="H3374" s="63">
        <v>41863</v>
      </c>
      <c r="I3374" s="60" t="s">
        <v>1121</v>
      </c>
      <c r="J3374" s="62">
        <v>1996.9</v>
      </c>
      <c r="K3374" s="62">
        <v>0</v>
      </c>
      <c r="L3374" s="64">
        <v>1996.9</v>
      </c>
      <c r="M3374" s="82" t="str">
        <f t="shared" si="273"/>
        <v>DI</v>
      </c>
      <c r="N3374" s="82" t="s">
        <v>971</v>
      </c>
      <c r="Q3374" s="81"/>
      <c r="R3374" s="81"/>
      <c r="S3374" s="81"/>
      <c r="T3374" s="81"/>
      <c r="U3374" s="81"/>
      <c r="W3374" s="95"/>
    </row>
    <row r="3375" spans="1:29" hidden="1" x14ac:dyDescent="0.5">
      <c r="A3375" s="105" t="s">
        <v>787</v>
      </c>
      <c r="B3375" s="63"/>
      <c r="C3375" s="60" t="s">
        <v>10</v>
      </c>
      <c r="D3375" s="61">
        <v>20085</v>
      </c>
      <c r="E3375" s="61">
        <v>15490</v>
      </c>
      <c r="F3375" s="61">
        <v>4507</v>
      </c>
      <c r="G3375" s="63">
        <v>41862</v>
      </c>
      <c r="H3375" s="63">
        <v>41862</v>
      </c>
      <c r="I3375" s="60" t="s">
        <v>1123</v>
      </c>
      <c r="J3375" s="62">
        <v>1200</v>
      </c>
      <c r="K3375" s="62">
        <v>0</v>
      </c>
      <c r="L3375" s="64">
        <v>1200</v>
      </c>
      <c r="M3375" s="82" t="str">
        <f t="shared" si="273"/>
        <v>DI</v>
      </c>
      <c r="N3375" s="82" t="s">
        <v>971</v>
      </c>
      <c r="Q3375" s="81"/>
      <c r="R3375" s="81"/>
      <c r="S3375" s="81"/>
      <c r="T3375" s="81"/>
      <c r="U3375" s="81"/>
      <c r="W3375" s="95"/>
    </row>
    <row r="3376" spans="1:29" hidden="1" x14ac:dyDescent="0.5">
      <c r="A3376" s="105">
        <v>902933</v>
      </c>
      <c r="B3376" s="63"/>
      <c r="C3376" s="60" t="s">
        <v>15</v>
      </c>
      <c r="D3376" s="61">
        <v>21562</v>
      </c>
      <c r="E3376" s="61">
        <v>16036</v>
      </c>
      <c r="F3376" s="61">
        <v>789182</v>
      </c>
      <c r="G3376" s="63">
        <v>41862</v>
      </c>
      <c r="H3376" s="63">
        <v>41861</v>
      </c>
      <c r="I3376" s="60" t="s">
        <v>1075</v>
      </c>
      <c r="J3376" s="62">
        <v>-2115</v>
      </c>
      <c r="K3376" s="62">
        <v>-296.10000000000002</v>
      </c>
      <c r="L3376" s="62">
        <v>-2411.1</v>
      </c>
      <c r="M3376" s="82" t="str">
        <f t="shared" si="273"/>
        <v>DC</v>
      </c>
      <c r="X3376" s="157"/>
      <c r="Y3376" s="157"/>
      <c r="Z3376" s="157"/>
      <c r="AA3376" s="157"/>
      <c r="AB3376" s="157"/>
      <c r="AC3376" s="157"/>
    </row>
    <row r="3377" spans="1:29" x14ac:dyDescent="0.5">
      <c r="A3377" s="105">
        <v>1341718</v>
      </c>
      <c r="B3377" s="63">
        <v>41866</v>
      </c>
      <c r="C3377" s="60" t="s">
        <v>10</v>
      </c>
      <c r="D3377" s="61">
        <v>20075</v>
      </c>
      <c r="E3377" s="61">
        <v>15526</v>
      </c>
      <c r="F3377" s="61">
        <v>4453</v>
      </c>
      <c r="G3377" s="63">
        <v>41863</v>
      </c>
      <c r="H3377" s="63">
        <v>41863</v>
      </c>
      <c r="I3377" s="60" t="s">
        <v>1109</v>
      </c>
      <c r="J3377" s="62">
        <v>283.66000000000003</v>
      </c>
      <c r="K3377" s="62">
        <v>20.010000000000002</v>
      </c>
      <c r="L3377" s="64">
        <v>303.67</v>
      </c>
      <c r="M3377" s="82" t="str">
        <f t="shared" si="273"/>
        <v>DS</v>
      </c>
      <c r="N3377" s="82" t="s">
        <v>971</v>
      </c>
      <c r="Q3377" s="158"/>
      <c r="R3377" s="157"/>
      <c r="S3377" s="159"/>
      <c r="T3377" s="159"/>
      <c r="U3377" s="160"/>
      <c r="V3377" s="157"/>
      <c r="W3377" s="161"/>
      <c r="X3377" s="157"/>
      <c r="Y3377" s="157"/>
      <c r="Z3377" s="157"/>
      <c r="AA3377" s="157"/>
      <c r="AB3377" s="157"/>
      <c r="AC3377" s="157"/>
    </row>
    <row r="3378" spans="1:29" hidden="1" x14ac:dyDescent="0.5">
      <c r="A3378" s="105">
        <v>173980</v>
      </c>
      <c r="B3378" s="63"/>
      <c r="C3378" s="60" t="s">
        <v>10</v>
      </c>
      <c r="D3378" s="61">
        <v>20116</v>
      </c>
      <c r="E3378" s="61">
        <v>15310</v>
      </c>
      <c r="F3378" s="61">
        <v>4443</v>
      </c>
      <c r="G3378" s="63">
        <v>41863</v>
      </c>
      <c r="H3378" s="63">
        <v>41863</v>
      </c>
      <c r="I3378" s="60" t="s">
        <v>1163</v>
      </c>
      <c r="J3378" s="62">
        <v>5767.1</v>
      </c>
      <c r="K3378" s="62">
        <v>807.39</v>
      </c>
      <c r="L3378" s="64">
        <v>6574.49</v>
      </c>
      <c r="M3378" s="82" t="str">
        <f t="shared" si="273"/>
        <v>DI</v>
      </c>
      <c r="N3378" s="82" t="s">
        <v>971</v>
      </c>
      <c r="Q3378" s="158"/>
      <c r="R3378" s="157"/>
      <c r="S3378" s="159"/>
      <c r="T3378" s="159"/>
      <c r="U3378" s="160"/>
      <c r="V3378" s="157"/>
      <c r="W3378" s="161"/>
      <c r="X3378" s="157"/>
      <c r="Y3378" s="157"/>
      <c r="Z3378" s="157"/>
      <c r="AA3378" s="157"/>
      <c r="AB3378" s="157"/>
      <c r="AC3378" s="157"/>
    </row>
    <row r="3379" spans="1:29" x14ac:dyDescent="0.5">
      <c r="A3379" s="105">
        <v>175149</v>
      </c>
      <c r="B3379" s="63">
        <v>41866</v>
      </c>
      <c r="C3379" s="60" t="s">
        <v>10</v>
      </c>
      <c r="D3379" s="61">
        <v>20076</v>
      </c>
      <c r="E3379" s="61">
        <v>15494</v>
      </c>
      <c r="F3379" s="61">
        <v>4511</v>
      </c>
      <c r="G3379" s="63">
        <v>41863</v>
      </c>
      <c r="H3379" s="63">
        <v>41863</v>
      </c>
      <c r="I3379" s="60" t="s">
        <v>1113</v>
      </c>
      <c r="J3379" s="62">
        <v>7933.37</v>
      </c>
      <c r="K3379" s="62">
        <v>491.94</v>
      </c>
      <c r="L3379" s="64">
        <v>8425.31</v>
      </c>
      <c r="M3379" s="82" t="str">
        <f t="shared" si="273"/>
        <v>DS</v>
      </c>
      <c r="N3379" s="82" t="s">
        <v>971</v>
      </c>
      <c r="Q3379" s="158"/>
      <c r="R3379" s="157"/>
      <c r="S3379" s="159"/>
      <c r="T3379" s="159"/>
      <c r="U3379" s="160"/>
      <c r="V3379" s="157"/>
      <c r="W3379" s="161"/>
      <c r="X3379" s="157"/>
      <c r="Y3379" s="157"/>
      <c r="Z3379" s="157"/>
      <c r="AA3379" s="157"/>
      <c r="AB3379" s="157"/>
      <c r="AC3379" s="157"/>
    </row>
    <row r="3380" spans="1:29" x14ac:dyDescent="0.5">
      <c r="A3380" s="105">
        <v>1974017</v>
      </c>
      <c r="B3380" s="63">
        <v>41866</v>
      </c>
      <c r="C3380" s="60" t="s">
        <v>10</v>
      </c>
      <c r="D3380" s="61">
        <v>20106</v>
      </c>
      <c r="E3380" s="61">
        <v>15531</v>
      </c>
      <c r="F3380" s="61">
        <v>4506</v>
      </c>
      <c r="G3380" s="63">
        <v>41863</v>
      </c>
      <c r="H3380" s="63">
        <v>41863</v>
      </c>
      <c r="I3380" s="60" t="s">
        <v>1107</v>
      </c>
      <c r="J3380" s="62">
        <v>4333.5</v>
      </c>
      <c r="K3380" s="62">
        <v>606.70000000000005</v>
      </c>
      <c r="L3380" s="62">
        <v>4940.2</v>
      </c>
      <c r="M3380" s="82" t="str">
        <f t="shared" si="273"/>
        <v>DS</v>
      </c>
      <c r="N3380" s="82" t="s">
        <v>971</v>
      </c>
      <c r="Q3380" s="158"/>
      <c r="R3380" s="157"/>
      <c r="S3380" s="159"/>
      <c r="T3380" s="159"/>
      <c r="U3380" s="160"/>
      <c r="V3380" s="157"/>
      <c r="W3380" s="161"/>
      <c r="X3380" s="157"/>
      <c r="Y3380" s="157"/>
      <c r="Z3380" s="157"/>
      <c r="AA3380" s="157"/>
      <c r="AB3380" s="157"/>
      <c r="AC3380" s="157"/>
    </row>
    <row r="3381" spans="1:29" x14ac:dyDescent="0.5">
      <c r="A3381" s="105">
        <v>1974018</v>
      </c>
      <c r="B3381" s="63">
        <v>41866</v>
      </c>
      <c r="C3381" s="60" t="s">
        <v>10</v>
      </c>
      <c r="D3381" s="61">
        <v>20107</v>
      </c>
      <c r="E3381" s="61">
        <v>15533</v>
      </c>
      <c r="F3381" s="61">
        <v>4506</v>
      </c>
      <c r="G3381" s="63">
        <v>41863</v>
      </c>
      <c r="H3381" s="63">
        <v>41863</v>
      </c>
      <c r="I3381" s="60" t="s">
        <v>1107</v>
      </c>
      <c r="J3381" s="62">
        <v>489.15</v>
      </c>
      <c r="K3381" s="62">
        <v>68.48</v>
      </c>
      <c r="L3381" s="62">
        <v>557.63</v>
      </c>
      <c r="M3381" s="82" t="str">
        <f t="shared" si="273"/>
        <v>DS</v>
      </c>
      <c r="N3381" s="82" t="s">
        <v>971</v>
      </c>
      <c r="Q3381" s="158"/>
      <c r="R3381" s="157"/>
      <c r="S3381" s="159"/>
      <c r="T3381" s="159"/>
      <c r="U3381" s="160"/>
      <c r="V3381" s="157"/>
      <c r="W3381" s="161"/>
      <c r="X3381" s="157"/>
      <c r="Y3381" s="157"/>
      <c r="Z3381" s="157"/>
      <c r="AA3381" s="157"/>
      <c r="AB3381" s="157"/>
      <c r="AC3381" s="157"/>
    </row>
    <row r="3382" spans="1:29" x14ac:dyDescent="0.5">
      <c r="A3382" s="105">
        <v>1974024</v>
      </c>
      <c r="B3382" s="63">
        <v>41866</v>
      </c>
      <c r="C3382" s="60" t="s">
        <v>10</v>
      </c>
      <c r="D3382" s="61">
        <v>20108</v>
      </c>
      <c r="E3382" s="61">
        <v>15532</v>
      </c>
      <c r="F3382" s="61">
        <v>4506</v>
      </c>
      <c r="G3382" s="63">
        <v>41863</v>
      </c>
      <c r="H3382" s="63">
        <v>41863</v>
      </c>
      <c r="I3382" s="141" t="s">
        <v>1107</v>
      </c>
      <c r="J3382" s="62">
        <v>2144.0500000000002</v>
      </c>
      <c r="K3382" s="62">
        <v>300.17</v>
      </c>
      <c r="L3382" s="62">
        <v>2444.2199999999998</v>
      </c>
      <c r="M3382" s="82" t="str">
        <f t="shared" si="273"/>
        <v>DS</v>
      </c>
      <c r="N3382" s="82" t="s">
        <v>971</v>
      </c>
      <c r="Q3382" s="158"/>
      <c r="R3382" s="157"/>
      <c r="S3382" s="159"/>
      <c r="T3382" s="159"/>
      <c r="U3382" s="160"/>
      <c r="V3382" s="157"/>
      <c r="W3382" s="161"/>
      <c r="X3382" s="157"/>
      <c r="Y3382" s="157"/>
      <c r="Z3382" s="157"/>
      <c r="AA3382" s="157"/>
      <c r="AB3382" s="157"/>
      <c r="AC3382" s="157"/>
    </row>
    <row r="3383" spans="1:29" x14ac:dyDescent="0.5">
      <c r="A3383" s="105">
        <v>1974028</v>
      </c>
      <c r="B3383" s="63">
        <v>41866</v>
      </c>
      <c r="C3383" s="60" t="s">
        <v>10</v>
      </c>
      <c r="D3383" s="61">
        <v>20109</v>
      </c>
      <c r="E3383" s="61">
        <v>15534</v>
      </c>
      <c r="F3383" s="61">
        <v>4506</v>
      </c>
      <c r="G3383" s="63">
        <v>41863</v>
      </c>
      <c r="H3383" s="63">
        <v>41863</v>
      </c>
      <c r="I3383" s="141" t="s">
        <v>1107</v>
      </c>
      <c r="J3383" s="62">
        <v>332.5</v>
      </c>
      <c r="K3383" s="62">
        <v>46.55</v>
      </c>
      <c r="L3383" s="62">
        <v>379.05</v>
      </c>
      <c r="M3383" s="82" t="str">
        <f t="shared" si="273"/>
        <v>DS</v>
      </c>
      <c r="N3383" s="82" t="s">
        <v>971</v>
      </c>
      <c r="Q3383" s="158"/>
      <c r="R3383" s="157"/>
      <c r="S3383" s="159"/>
      <c r="T3383" s="159"/>
      <c r="U3383" s="160"/>
      <c r="V3383" s="157"/>
      <c r="W3383" s="161"/>
      <c r="X3383" s="157"/>
      <c r="Y3383" s="157"/>
      <c r="Z3383" s="157"/>
      <c r="AA3383" s="157"/>
      <c r="AB3383" s="157"/>
      <c r="AC3383" s="157"/>
    </row>
    <row r="3384" spans="1:29" x14ac:dyDescent="0.5">
      <c r="A3384" s="105">
        <v>1974030</v>
      </c>
      <c r="B3384" s="63">
        <v>41866</v>
      </c>
      <c r="C3384" s="60" t="s">
        <v>10</v>
      </c>
      <c r="D3384" s="61">
        <v>20152</v>
      </c>
      <c r="E3384" s="61">
        <v>15530</v>
      </c>
      <c r="F3384" s="61">
        <v>4506</v>
      </c>
      <c r="G3384" s="63">
        <v>41863</v>
      </c>
      <c r="H3384" s="63">
        <v>41862</v>
      </c>
      <c r="I3384" s="60" t="s">
        <v>1107</v>
      </c>
      <c r="J3384" s="62">
        <v>3894.11</v>
      </c>
      <c r="K3384" s="62">
        <v>545.16999999999996</v>
      </c>
      <c r="L3384" s="62">
        <v>4439.28</v>
      </c>
      <c r="M3384" s="82" t="str">
        <f t="shared" si="273"/>
        <v>DS</v>
      </c>
      <c r="N3384" s="82" t="s">
        <v>971</v>
      </c>
      <c r="Q3384" s="158"/>
      <c r="R3384" s="157"/>
      <c r="S3384" s="159"/>
      <c r="T3384" s="159"/>
      <c r="U3384" s="160"/>
      <c r="V3384" s="157"/>
      <c r="W3384" s="161"/>
    </row>
    <row r="3385" spans="1:29" x14ac:dyDescent="0.5">
      <c r="A3385" s="105">
        <v>513200</v>
      </c>
      <c r="B3385" s="63">
        <v>41873</v>
      </c>
      <c r="C3385" s="60" t="s">
        <v>10</v>
      </c>
      <c r="D3385" s="61">
        <v>20095</v>
      </c>
      <c r="E3385" s="61">
        <v>15520</v>
      </c>
      <c r="F3385" s="61">
        <v>4452</v>
      </c>
      <c r="G3385" s="63">
        <v>41863</v>
      </c>
      <c r="H3385" s="63">
        <v>41863</v>
      </c>
      <c r="I3385" s="60" t="s">
        <v>1114</v>
      </c>
      <c r="J3385" s="62">
        <v>276.83999999999997</v>
      </c>
      <c r="K3385" s="62">
        <v>19.5</v>
      </c>
      <c r="L3385" s="62">
        <v>296.33999999999997</v>
      </c>
      <c r="M3385" s="82" t="str">
        <f t="shared" si="273"/>
        <v>DS</v>
      </c>
      <c r="N3385" s="82" t="s">
        <v>971</v>
      </c>
      <c r="Q3385" s="81"/>
      <c r="R3385" s="81"/>
      <c r="S3385" s="81"/>
      <c r="T3385" s="81"/>
      <c r="U3385" s="81"/>
      <c r="W3385" s="95"/>
    </row>
    <row r="3386" spans="1:29" x14ac:dyDescent="0.5">
      <c r="A3386" s="105">
        <v>8170718161</v>
      </c>
      <c r="B3386" s="63">
        <v>41866</v>
      </c>
      <c r="C3386" s="60" t="s">
        <v>10</v>
      </c>
      <c r="D3386" s="61">
        <v>20077</v>
      </c>
      <c r="E3386" s="61">
        <v>15486</v>
      </c>
      <c r="F3386" s="61">
        <v>4510</v>
      </c>
      <c r="G3386" s="63">
        <v>41863</v>
      </c>
      <c r="H3386" s="63">
        <v>41863</v>
      </c>
      <c r="I3386" s="60" t="s">
        <v>1102</v>
      </c>
      <c r="J3386" s="62">
        <v>5379.66</v>
      </c>
      <c r="K3386" s="62">
        <v>527.84</v>
      </c>
      <c r="L3386" s="62">
        <v>5907.5</v>
      </c>
      <c r="M3386" s="82" t="str">
        <f t="shared" si="273"/>
        <v>DS</v>
      </c>
      <c r="N3386" s="82" t="s">
        <v>971</v>
      </c>
      <c r="Q3386" s="81"/>
      <c r="R3386" s="81"/>
      <c r="S3386" s="81"/>
      <c r="T3386" s="81"/>
      <c r="U3386" s="81"/>
      <c r="W3386" s="95"/>
    </row>
    <row r="3387" spans="1:29" x14ac:dyDescent="0.5">
      <c r="A3387" s="105">
        <v>83272</v>
      </c>
      <c r="B3387" s="63">
        <v>41866</v>
      </c>
      <c r="C3387" s="60" t="s">
        <v>10</v>
      </c>
      <c r="D3387" s="61">
        <v>20094</v>
      </c>
      <c r="E3387" s="61">
        <v>15521</v>
      </c>
      <c r="F3387" s="61">
        <v>4451</v>
      </c>
      <c r="G3387" s="63">
        <v>41863</v>
      </c>
      <c r="H3387" s="63">
        <v>41863</v>
      </c>
      <c r="I3387" s="60" t="s">
        <v>1116</v>
      </c>
      <c r="J3387" s="62">
        <v>576</v>
      </c>
      <c r="K3387" s="62">
        <v>26.88</v>
      </c>
      <c r="L3387" s="62">
        <v>602.88</v>
      </c>
      <c r="M3387" s="82" t="str">
        <f t="shared" si="273"/>
        <v>DS</v>
      </c>
      <c r="N3387" s="82" t="s">
        <v>971</v>
      </c>
      <c r="Q3387" s="81"/>
      <c r="R3387" s="81"/>
      <c r="S3387" s="81"/>
      <c r="T3387" s="81"/>
      <c r="U3387" s="81"/>
      <c r="W3387" s="95"/>
    </row>
    <row r="3388" spans="1:29" hidden="1" x14ac:dyDescent="0.5">
      <c r="A3388" s="105" t="s">
        <v>772</v>
      </c>
      <c r="B3388" s="63"/>
      <c r="C3388" s="60" t="s">
        <v>10</v>
      </c>
      <c r="D3388" s="61">
        <v>20103</v>
      </c>
      <c r="E3388" s="61">
        <v>15548</v>
      </c>
      <c r="F3388" s="61">
        <v>4515</v>
      </c>
      <c r="G3388" s="63">
        <v>41863</v>
      </c>
      <c r="H3388" s="63">
        <v>41863</v>
      </c>
      <c r="I3388" s="60" t="s">
        <v>1118</v>
      </c>
      <c r="J3388" s="62">
        <v>6190.3</v>
      </c>
      <c r="K3388" s="62">
        <v>0</v>
      </c>
      <c r="L3388" s="62">
        <v>6190.3</v>
      </c>
      <c r="M3388" s="82" t="str">
        <f t="shared" si="273"/>
        <v>DI</v>
      </c>
      <c r="N3388" s="82" t="s">
        <v>971</v>
      </c>
      <c r="Q3388" s="81"/>
      <c r="R3388" s="81"/>
      <c r="S3388" s="81"/>
      <c r="T3388" s="81"/>
      <c r="U3388" s="81"/>
      <c r="W3388" s="95"/>
    </row>
    <row r="3389" spans="1:29" hidden="1" x14ac:dyDescent="0.5">
      <c r="A3389" s="105" t="s">
        <v>785</v>
      </c>
      <c r="B3389" s="63"/>
      <c r="C3389" s="60" t="s">
        <v>10</v>
      </c>
      <c r="D3389" s="61">
        <v>20115</v>
      </c>
      <c r="E3389" s="61">
        <v>15538</v>
      </c>
      <c r="F3389" s="61">
        <v>4501</v>
      </c>
      <c r="G3389" s="63">
        <v>41863</v>
      </c>
      <c r="H3389" s="63">
        <v>41863</v>
      </c>
      <c r="I3389" s="60" t="s">
        <v>1123</v>
      </c>
      <c r="J3389" s="62">
        <v>3388</v>
      </c>
      <c r="K3389" s="62">
        <v>0</v>
      </c>
      <c r="L3389" s="62">
        <v>3388</v>
      </c>
      <c r="M3389" s="82" t="str">
        <f t="shared" si="273"/>
        <v>DI</v>
      </c>
      <c r="N3389" s="82" t="s">
        <v>971</v>
      </c>
      <c r="Q3389" s="81"/>
      <c r="R3389" s="81"/>
      <c r="S3389" s="81"/>
      <c r="T3389" s="81"/>
      <c r="U3389" s="81"/>
      <c r="W3389" s="95"/>
      <c r="X3389" s="157"/>
      <c r="Y3389" s="157"/>
      <c r="Z3389" s="157"/>
      <c r="AA3389" s="157"/>
      <c r="AB3389" s="157"/>
      <c r="AC3389" s="157"/>
    </row>
    <row r="3390" spans="1:29" x14ac:dyDescent="0.5">
      <c r="A3390" s="105" t="s">
        <v>765</v>
      </c>
      <c r="B3390" s="63">
        <v>41866</v>
      </c>
      <c r="C3390" s="60" t="s">
        <v>10</v>
      </c>
      <c r="D3390" s="61">
        <v>20090</v>
      </c>
      <c r="E3390" s="61">
        <v>15505</v>
      </c>
      <c r="F3390" s="61">
        <v>4512</v>
      </c>
      <c r="G3390" s="63">
        <v>41864</v>
      </c>
      <c r="H3390" s="63">
        <v>41863</v>
      </c>
      <c r="I3390" s="164" t="s">
        <v>42</v>
      </c>
      <c r="J3390" s="62">
        <v>8888.5</v>
      </c>
      <c r="K3390" s="62">
        <v>1244.3900000000001</v>
      </c>
      <c r="L3390" s="62">
        <v>10132.89</v>
      </c>
      <c r="M3390" s="82" t="str">
        <f t="shared" si="273"/>
        <v>DS</v>
      </c>
      <c r="N3390" s="82" t="s">
        <v>971</v>
      </c>
      <c r="Q3390" s="158"/>
      <c r="R3390" s="157"/>
      <c r="S3390" s="159"/>
      <c r="T3390" s="159"/>
      <c r="U3390" s="160"/>
      <c r="V3390" s="157"/>
      <c r="W3390" s="161"/>
      <c r="X3390" s="157"/>
      <c r="Y3390" s="157"/>
      <c r="Z3390" s="157"/>
      <c r="AA3390" s="157"/>
      <c r="AB3390" s="157"/>
      <c r="AC3390" s="157"/>
    </row>
    <row r="3391" spans="1:29" x14ac:dyDescent="0.5">
      <c r="A3391" s="105">
        <v>1974019</v>
      </c>
      <c r="B3391" s="63">
        <v>41866</v>
      </c>
      <c r="C3391" s="60" t="s">
        <v>10</v>
      </c>
      <c r="D3391" s="61">
        <v>20110</v>
      </c>
      <c r="E3391" s="61">
        <v>15535</v>
      </c>
      <c r="F3391" s="61">
        <v>4506</v>
      </c>
      <c r="G3391" s="63">
        <v>41864</v>
      </c>
      <c r="H3391" s="63">
        <v>41863</v>
      </c>
      <c r="I3391" s="60" t="s">
        <v>1107</v>
      </c>
      <c r="J3391" s="62">
        <v>2075</v>
      </c>
      <c r="K3391" s="62">
        <v>290.5</v>
      </c>
      <c r="L3391" s="62">
        <v>2365.5</v>
      </c>
      <c r="M3391" s="82" t="str">
        <f t="shared" si="273"/>
        <v>DS</v>
      </c>
      <c r="N3391" s="82" t="s">
        <v>971</v>
      </c>
      <c r="Q3391" s="158"/>
      <c r="R3391" s="157"/>
      <c r="S3391" s="159"/>
      <c r="T3391" s="159"/>
      <c r="U3391" s="160"/>
      <c r="V3391" s="157"/>
      <c r="W3391" s="161"/>
    </row>
    <row r="3392" spans="1:29" x14ac:dyDescent="0.5">
      <c r="A3392" s="105">
        <v>514712</v>
      </c>
      <c r="B3392" s="63">
        <v>41873</v>
      </c>
      <c r="C3392" s="60" t="s">
        <v>10</v>
      </c>
      <c r="D3392" s="61">
        <v>20114</v>
      </c>
      <c r="E3392" s="61">
        <v>15541</v>
      </c>
      <c r="F3392" s="61">
        <v>4452</v>
      </c>
      <c r="G3392" s="63">
        <v>41864</v>
      </c>
      <c r="H3392" s="63">
        <v>41864</v>
      </c>
      <c r="I3392" s="60" t="s">
        <v>1114</v>
      </c>
      <c r="J3392" s="62">
        <v>276.83999999999997</v>
      </c>
      <c r="K3392" s="62">
        <v>19.5</v>
      </c>
      <c r="L3392" s="62">
        <v>296.33999999999997</v>
      </c>
      <c r="M3392" s="82" t="str">
        <f t="shared" si="273"/>
        <v>DS</v>
      </c>
      <c r="N3392" s="82" t="s">
        <v>971</v>
      </c>
      <c r="Q3392" s="81"/>
      <c r="R3392" s="81"/>
      <c r="S3392" s="81"/>
      <c r="T3392" s="81"/>
      <c r="U3392" s="81"/>
      <c r="W3392" s="95"/>
    </row>
    <row r="3393" spans="1:29" x14ac:dyDescent="0.5">
      <c r="A3393" s="105">
        <v>6041359163</v>
      </c>
      <c r="B3393" s="63">
        <v>41866</v>
      </c>
      <c r="C3393" s="60" t="s">
        <v>10</v>
      </c>
      <c r="D3393" s="61">
        <v>20079</v>
      </c>
      <c r="E3393" s="61">
        <v>15539</v>
      </c>
      <c r="F3393" s="61">
        <v>4453</v>
      </c>
      <c r="G3393" s="63">
        <v>41864</v>
      </c>
      <c r="H3393" s="63">
        <v>41864</v>
      </c>
      <c r="I3393" s="60" t="s">
        <v>1109</v>
      </c>
      <c r="J3393" s="62">
        <v>283.66000000000003</v>
      </c>
      <c r="K3393" s="62">
        <v>20.010000000000002</v>
      </c>
      <c r="L3393" s="62">
        <v>303.67</v>
      </c>
      <c r="M3393" s="82" t="str">
        <f t="shared" si="273"/>
        <v>DS</v>
      </c>
      <c r="N3393" s="82" t="s">
        <v>971</v>
      </c>
      <c r="Q3393" s="81"/>
      <c r="R3393" s="81"/>
      <c r="S3393" s="81"/>
      <c r="T3393" s="81"/>
      <c r="U3393" s="81"/>
      <c r="W3393" s="95"/>
    </row>
    <row r="3394" spans="1:29" x14ac:dyDescent="0.5">
      <c r="A3394" s="105">
        <v>7439727</v>
      </c>
      <c r="B3394" s="63">
        <v>41866</v>
      </c>
      <c r="C3394" s="60" t="s">
        <v>10</v>
      </c>
      <c r="D3394" s="61">
        <v>20089</v>
      </c>
      <c r="E3394" s="61">
        <v>15461</v>
      </c>
      <c r="F3394" s="61">
        <v>4493</v>
      </c>
      <c r="G3394" s="63">
        <v>41864</v>
      </c>
      <c r="H3394" s="63">
        <v>41862</v>
      </c>
      <c r="I3394" s="60" t="s">
        <v>1198</v>
      </c>
      <c r="J3394" s="62">
        <v>15151.79</v>
      </c>
      <c r="K3394" s="62">
        <v>2121.2399999999998</v>
      </c>
      <c r="L3394" s="62">
        <v>17273.03</v>
      </c>
      <c r="M3394" s="82" t="str">
        <f t="shared" ref="M3394:M3457" si="274">VLOOKUP(I3394,KODE,3,0)</f>
        <v>DS</v>
      </c>
      <c r="N3394" s="82" t="s">
        <v>971</v>
      </c>
      <c r="Q3394" s="81"/>
      <c r="R3394" s="81"/>
      <c r="S3394" s="81"/>
      <c r="T3394" s="81"/>
      <c r="U3394" s="81"/>
      <c r="W3394" s="95"/>
    </row>
    <row r="3395" spans="1:29" x14ac:dyDescent="0.5">
      <c r="A3395" s="105">
        <v>7439727</v>
      </c>
      <c r="B3395" s="63"/>
      <c r="C3395" s="60" t="s">
        <v>15</v>
      </c>
      <c r="D3395" s="61">
        <v>20151</v>
      </c>
      <c r="E3395" s="61">
        <v>15613</v>
      </c>
      <c r="F3395" s="61">
        <v>4493</v>
      </c>
      <c r="G3395" s="63">
        <v>41864</v>
      </c>
      <c r="H3395" s="63">
        <v>41862</v>
      </c>
      <c r="I3395" s="60" t="s">
        <v>1198</v>
      </c>
      <c r="J3395" s="62">
        <v>-71.05</v>
      </c>
      <c r="K3395" s="62">
        <v>-9.9499999999999993</v>
      </c>
      <c r="L3395" s="62">
        <v>-81</v>
      </c>
      <c r="M3395" s="82" t="str">
        <f t="shared" si="274"/>
        <v>DS</v>
      </c>
      <c r="P3395" s="81"/>
      <c r="Q3395" s="81"/>
      <c r="R3395" s="81"/>
      <c r="S3395" s="81"/>
      <c r="T3395" s="81"/>
      <c r="U3395" s="81"/>
      <c r="W3395" s="95"/>
      <c r="X3395" s="157"/>
      <c r="Y3395" s="157"/>
      <c r="Z3395" s="157"/>
      <c r="AA3395" s="157"/>
      <c r="AB3395" s="157"/>
      <c r="AC3395" s="157"/>
    </row>
    <row r="3396" spans="1:29" x14ac:dyDescent="0.5">
      <c r="A3396" s="105" t="s">
        <v>763</v>
      </c>
      <c r="B3396" s="63">
        <v>41873</v>
      </c>
      <c r="C3396" s="60" t="s">
        <v>10</v>
      </c>
      <c r="D3396" s="61">
        <v>20147</v>
      </c>
      <c r="E3396" s="61">
        <v>15563</v>
      </c>
      <c r="F3396" s="61">
        <v>4505</v>
      </c>
      <c r="G3396" s="63">
        <v>41865</v>
      </c>
      <c r="H3396" s="63">
        <v>41862</v>
      </c>
      <c r="I3396" s="60" t="s">
        <v>1161</v>
      </c>
      <c r="J3396" s="62">
        <v>9812.92</v>
      </c>
      <c r="K3396" s="62">
        <v>942.98</v>
      </c>
      <c r="L3396" s="62">
        <v>10755.9</v>
      </c>
      <c r="M3396" s="82" t="str">
        <f t="shared" si="274"/>
        <v>DS</v>
      </c>
      <c r="N3396" s="82" t="s">
        <v>971</v>
      </c>
      <c r="Q3396" s="158"/>
      <c r="R3396" s="157"/>
      <c r="S3396" s="159"/>
      <c r="T3396" s="159"/>
      <c r="U3396" s="160"/>
      <c r="V3396" s="157"/>
      <c r="W3396" s="161"/>
      <c r="X3396" s="157"/>
      <c r="Y3396" s="157"/>
      <c r="Z3396" s="157"/>
      <c r="AA3396" s="157"/>
      <c r="AB3396" s="157"/>
      <c r="AC3396" s="157"/>
    </row>
    <row r="3397" spans="1:29" x14ac:dyDescent="0.5">
      <c r="A3397" s="105">
        <v>1378563</v>
      </c>
      <c r="B3397" s="63">
        <v>41866</v>
      </c>
      <c r="C3397" s="60" t="s">
        <v>10</v>
      </c>
      <c r="D3397" s="61">
        <v>20091</v>
      </c>
      <c r="E3397" s="61">
        <v>15552</v>
      </c>
      <c r="F3397" s="61">
        <v>4453</v>
      </c>
      <c r="G3397" s="63">
        <v>41865</v>
      </c>
      <c r="H3397" s="63">
        <v>41865</v>
      </c>
      <c r="I3397" s="60" t="s">
        <v>1109</v>
      </c>
      <c r="J3397" s="62">
        <v>283.66000000000003</v>
      </c>
      <c r="K3397" s="62">
        <v>20.010000000000002</v>
      </c>
      <c r="L3397" s="62">
        <v>303.67</v>
      </c>
      <c r="M3397" s="82" t="str">
        <f t="shared" si="274"/>
        <v>DS</v>
      </c>
      <c r="N3397" s="82" t="s">
        <v>971</v>
      </c>
      <c r="Q3397" s="158"/>
      <c r="R3397" s="157"/>
      <c r="S3397" s="159"/>
      <c r="T3397" s="159"/>
      <c r="U3397" s="160"/>
      <c r="V3397" s="157"/>
      <c r="W3397" s="161"/>
    </row>
    <row r="3398" spans="1:29" x14ac:dyDescent="0.5">
      <c r="A3398" s="105">
        <v>516188</v>
      </c>
      <c r="B3398" s="63">
        <v>41873</v>
      </c>
      <c r="C3398" s="60" t="s">
        <v>10</v>
      </c>
      <c r="D3398" s="61">
        <v>20099</v>
      </c>
      <c r="E3398" s="61">
        <v>15556</v>
      </c>
      <c r="F3398" s="61">
        <v>4452</v>
      </c>
      <c r="G3398" s="63">
        <v>41865</v>
      </c>
      <c r="H3398" s="63">
        <v>41865</v>
      </c>
      <c r="I3398" s="60" t="s">
        <v>1114</v>
      </c>
      <c r="J3398" s="62">
        <v>184.56</v>
      </c>
      <c r="K3398" s="62">
        <v>13</v>
      </c>
      <c r="L3398" s="62">
        <v>197.56</v>
      </c>
      <c r="M3398" s="82" t="str">
        <f t="shared" si="274"/>
        <v>DS</v>
      </c>
      <c r="N3398" s="82" t="s">
        <v>971</v>
      </c>
      <c r="Q3398" s="81"/>
      <c r="R3398" s="81"/>
      <c r="S3398" s="81"/>
      <c r="T3398" s="81"/>
      <c r="U3398" s="81"/>
      <c r="W3398" s="95"/>
    </row>
    <row r="3399" spans="1:29" x14ac:dyDescent="0.5">
      <c r="A3399" s="105">
        <v>541485</v>
      </c>
      <c r="B3399" s="63"/>
      <c r="C3399" s="60" t="s">
        <v>10</v>
      </c>
      <c r="D3399" s="61">
        <v>20148</v>
      </c>
      <c r="E3399" s="61">
        <v>15564</v>
      </c>
      <c r="F3399" s="61">
        <v>4520</v>
      </c>
      <c r="G3399" s="63">
        <v>41865</v>
      </c>
      <c r="H3399" s="63">
        <v>41864</v>
      </c>
      <c r="I3399" s="60" t="s">
        <v>1073</v>
      </c>
      <c r="J3399" s="62">
        <v>9921</v>
      </c>
      <c r="K3399" s="62">
        <v>1388.94</v>
      </c>
      <c r="L3399" s="62">
        <v>11309.94</v>
      </c>
      <c r="M3399" s="82" t="str">
        <f t="shared" si="274"/>
        <v>DS</v>
      </c>
      <c r="N3399" s="82" t="s">
        <v>971</v>
      </c>
      <c r="Q3399" s="81"/>
      <c r="R3399" s="81"/>
      <c r="S3399" s="81"/>
      <c r="T3399" s="81"/>
      <c r="U3399" s="81"/>
      <c r="W3399" s="95"/>
    </row>
    <row r="3400" spans="1:29" x14ac:dyDescent="0.5">
      <c r="A3400" s="105">
        <v>83449</v>
      </c>
      <c r="B3400" s="63">
        <v>41873</v>
      </c>
      <c r="C3400" s="60" t="s">
        <v>10</v>
      </c>
      <c r="D3400" s="61">
        <v>20101</v>
      </c>
      <c r="E3400" s="61">
        <v>15554</v>
      </c>
      <c r="F3400" s="61">
        <v>4451</v>
      </c>
      <c r="G3400" s="63">
        <v>41865</v>
      </c>
      <c r="H3400" s="63">
        <v>41865</v>
      </c>
      <c r="I3400" s="60" t="s">
        <v>1116</v>
      </c>
      <c r="J3400" s="62">
        <v>480</v>
      </c>
      <c r="K3400" s="62">
        <v>26.88</v>
      </c>
      <c r="L3400" s="62">
        <v>506.88</v>
      </c>
      <c r="M3400" s="82" t="str">
        <f t="shared" si="274"/>
        <v>DS</v>
      </c>
      <c r="N3400" s="82" t="s">
        <v>971</v>
      </c>
      <c r="Q3400" s="81"/>
      <c r="R3400" s="81"/>
      <c r="S3400" s="81"/>
      <c r="T3400" s="81"/>
      <c r="U3400" s="81"/>
      <c r="W3400" s="95"/>
    </row>
    <row r="3401" spans="1:29" hidden="1" x14ac:dyDescent="0.5">
      <c r="A3401" s="105">
        <v>907537</v>
      </c>
      <c r="B3401" s="63">
        <v>41873</v>
      </c>
      <c r="C3401" s="60" t="s">
        <v>10</v>
      </c>
      <c r="D3401" s="61">
        <v>20153</v>
      </c>
      <c r="E3401" s="61">
        <v>15615</v>
      </c>
      <c r="F3401" s="61">
        <v>4331</v>
      </c>
      <c r="G3401" s="63">
        <v>41865</v>
      </c>
      <c r="H3401" s="63">
        <v>41868</v>
      </c>
      <c r="I3401" s="60" t="s">
        <v>1075</v>
      </c>
      <c r="J3401" s="62">
        <v>298.22000000000003</v>
      </c>
      <c r="K3401" s="62">
        <v>41.75</v>
      </c>
      <c r="L3401" s="62">
        <v>339.97</v>
      </c>
      <c r="M3401" s="82" t="str">
        <f t="shared" si="274"/>
        <v>DC</v>
      </c>
      <c r="N3401" s="82" t="s">
        <v>971</v>
      </c>
      <c r="Q3401" s="81"/>
      <c r="R3401" s="81"/>
      <c r="S3401" s="81"/>
      <c r="T3401" s="81"/>
      <c r="U3401" s="81"/>
      <c r="W3401" s="95"/>
    </row>
    <row r="3402" spans="1:29" hidden="1" x14ac:dyDescent="0.5">
      <c r="A3402" s="105">
        <v>907538</v>
      </c>
      <c r="B3402" s="63">
        <v>41874</v>
      </c>
      <c r="C3402" s="60" t="s">
        <v>10</v>
      </c>
      <c r="D3402" s="61">
        <v>20154</v>
      </c>
      <c r="E3402" s="61">
        <v>15616</v>
      </c>
      <c r="F3402" s="61">
        <v>4332</v>
      </c>
      <c r="G3402" s="63">
        <v>41865</v>
      </c>
      <c r="H3402" s="63">
        <v>41868</v>
      </c>
      <c r="I3402" s="60" t="s">
        <v>1075</v>
      </c>
      <c r="J3402" s="62">
        <v>612.07000000000005</v>
      </c>
      <c r="K3402" s="62">
        <v>85.69</v>
      </c>
      <c r="L3402" s="62">
        <v>697.76</v>
      </c>
      <c r="M3402" s="82" t="str">
        <f t="shared" si="274"/>
        <v>DC</v>
      </c>
      <c r="N3402" s="82" t="s">
        <v>971</v>
      </c>
      <c r="Q3402" s="81"/>
      <c r="R3402" s="81"/>
      <c r="S3402" s="81"/>
      <c r="T3402" s="81"/>
      <c r="U3402" s="81"/>
      <c r="W3402" s="95"/>
    </row>
    <row r="3403" spans="1:29" hidden="1" x14ac:dyDescent="0.5">
      <c r="A3403" s="105">
        <v>907539</v>
      </c>
      <c r="B3403" s="63">
        <v>41875</v>
      </c>
      <c r="C3403" s="60" t="s">
        <v>10</v>
      </c>
      <c r="D3403" s="61">
        <v>20155</v>
      </c>
      <c r="E3403" s="61">
        <v>15617</v>
      </c>
      <c r="F3403" s="61">
        <v>4405</v>
      </c>
      <c r="G3403" s="63">
        <v>41865</v>
      </c>
      <c r="H3403" s="63">
        <v>41868</v>
      </c>
      <c r="I3403" s="60" t="s">
        <v>1075</v>
      </c>
      <c r="J3403" s="62">
        <v>1707.97</v>
      </c>
      <c r="K3403" s="62">
        <v>239.13</v>
      </c>
      <c r="L3403" s="62">
        <v>1947.1</v>
      </c>
      <c r="M3403" s="82" t="str">
        <f t="shared" si="274"/>
        <v>DC</v>
      </c>
      <c r="N3403" s="82" t="s">
        <v>971</v>
      </c>
      <c r="Q3403" s="81"/>
      <c r="R3403" s="81"/>
      <c r="S3403" s="81"/>
      <c r="T3403" s="81"/>
      <c r="U3403" s="81"/>
      <c r="W3403" s="95"/>
    </row>
    <row r="3404" spans="1:29" hidden="1" x14ac:dyDescent="0.5">
      <c r="A3404" s="105">
        <v>907540</v>
      </c>
      <c r="B3404" s="63">
        <v>41876</v>
      </c>
      <c r="C3404" s="60" t="s">
        <v>10</v>
      </c>
      <c r="D3404" s="61">
        <v>20156</v>
      </c>
      <c r="E3404" s="61">
        <v>15518</v>
      </c>
      <c r="F3404" s="61">
        <v>4518</v>
      </c>
      <c r="G3404" s="63">
        <v>41865</v>
      </c>
      <c r="H3404" s="63">
        <v>41868</v>
      </c>
      <c r="I3404" s="60" t="s">
        <v>1075</v>
      </c>
      <c r="J3404" s="62">
        <v>60049.13</v>
      </c>
      <c r="K3404" s="62">
        <v>7622.67</v>
      </c>
      <c r="L3404" s="62">
        <v>67671.8</v>
      </c>
      <c r="M3404" s="82" t="str">
        <f t="shared" si="274"/>
        <v>DC</v>
      </c>
      <c r="N3404" s="82" t="s">
        <v>971</v>
      </c>
      <c r="Q3404" s="81"/>
      <c r="R3404" s="81"/>
      <c r="S3404" s="81"/>
      <c r="T3404" s="81"/>
      <c r="U3404" s="81"/>
      <c r="W3404" s="95"/>
    </row>
    <row r="3405" spans="1:29" hidden="1" x14ac:dyDescent="0.5">
      <c r="A3405" s="105">
        <v>907540</v>
      </c>
      <c r="B3405" s="63"/>
      <c r="C3405" s="60" t="s">
        <v>15</v>
      </c>
      <c r="D3405" s="61">
        <v>20157</v>
      </c>
      <c r="E3405" s="61">
        <v>15618</v>
      </c>
      <c r="F3405" s="61">
        <v>4518</v>
      </c>
      <c r="G3405" s="63">
        <v>41865</v>
      </c>
      <c r="H3405" s="63">
        <v>41868</v>
      </c>
      <c r="I3405" s="60" t="s">
        <v>1075</v>
      </c>
      <c r="J3405" s="62">
        <v>-1345.12</v>
      </c>
      <c r="K3405" s="62">
        <v>-11.78</v>
      </c>
      <c r="L3405" s="62">
        <v>-1356.9</v>
      </c>
      <c r="M3405" s="82" t="str">
        <f t="shared" si="274"/>
        <v>DC</v>
      </c>
      <c r="P3405" s="81"/>
      <c r="Q3405" s="81"/>
      <c r="R3405" s="81"/>
      <c r="S3405" s="81"/>
      <c r="T3405" s="81"/>
      <c r="U3405" s="81"/>
      <c r="W3405" s="95"/>
    </row>
    <row r="3406" spans="1:29" x14ac:dyDescent="0.5">
      <c r="A3406" s="105">
        <v>9318763</v>
      </c>
      <c r="B3406" s="63">
        <v>41873</v>
      </c>
      <c r="C3406" s="60" t="s">
        <v>10</v>
      </c>
      <c r="D3406" s="61">
        <v>20104</v>
      </c>
      <c r="E3406" s="61">
        <v>15295</v>
      </c>
      <c r="F3406" s="61">
        <v>4427</v>
      </c>
      <c r="G3406" s="63">
        <v>41865</v>
      </c>
      <c r="H3406" s="63">
        <v>41864</v>
      </c>
      <c r="I3406" s="60" t="s">
        <v>1103</v>
      </c>
      <c r="J3406" s="62">
        <v>5642</v>
      </c>
      <c r="K3406" s="62">
        <v>789.88</v>
      </c>
      <c r="L3406" s="62">
        <v>6431.88</v>
      </c>
      <c r="M3406" s="82" t="str">
        <f t="shared" si="274"/>
        <v>DS</v>
      </c>
      <c r="N3406" s="82" t="s">
        <v>971</v>
      </c>
      <c r="Q3406" s="81"/>
      <c r="R3406" s="81"/>
      <c r="S3406" s="81"/>
      <c r="T3406" s="81"/>
      <c r="U3406" s="81"/>
      <c r="W3406" s="95"/>
    </row>
    <row r="3407" spans="1:29" x14ac:dyDescent="0.5">
      <c r="A3407" s="105">
        <v>9318763</v>
      </c>
      <c r="B3407" s="63">
        <v>41880</v>
      </c>
      <c r="C3407" s="60" t="s">
        <v>15</v>
      </c>
      <c r="D3407" s="61">
        <v>20105</v>
      </c>
      <c r="E3407" s="61">
        <v>15562</v>
      </c>
      <c r="F3407" s="61">
        <v>4427</v>
      </c>
      <c r="G3407" s="63">
        <v>41865</v>
      </c>
      <c r="H3407" s="63">
        <v>41864</v>
      </c>
      <c r="I3407" s="60" t="s">
        <v>1103</v>
      </c>
      <c r="J3407" s="62">
        <v>-9.6</v>
      </c>
      <c r="K3407" s="62">
        <v>-1.34</v>
      </c>
      <c r="L3407" s="62">
        <v>-10.94</v>
      </c>
      <c r="M3407" s="82" t="str">
        <f t="shared" si="274"/>
        <v>DS</v>
      </c>
      <c r="P3407" s="81"/>
      <c r="Q3407" s="81"/>
      <c r="R3407" s="81"/>
      <c r="S3407" s="81"/>
      <c r="T3407" s="81"/>
      <c r="U3407" s="81"/>
      <c r="W3407" s="95"/>
    </row>
    <row r="3408" spans="1:29" hidden="1" x14ac:dyDescent="0.5">
      <c r="A3408" s="172" t="s">
        <v>770</v>
      </c>
      <c r="B3408" s="63"/>
      <c r="C3408" s="60" t="s">
        <v>10</v>
      </c>
      <c r="D3408" s="61">
        <v>20100</v>
      </c>
      <c r="E3408" s="61">
        <v>15555</v>
      </c>
      <c r="F3408" s="61">
        <v>4528</v>
      </c>
      <c r="G3408" s="63">
        <v>41865</v>
      </c>
      <c r="H3408" s="63">
        <v>41865</v>
      </c>
      <c r="I3408" s="60" t="s">
        <v>1123</v>
      </c>
      <c r="J3408" s="62">
        <v>270</v>
      </c>
      <c r="K3408" s="62">
        <v>0</v>
      </c>
      <c r="L3408" s="62">
        <v>270</v>
      </c>
      <c r="M3408" s="82" t="str">
        <f t="shared" si="274"/>
        <v>DI</v>
      </c>
      <c r="N3408" s="82" t="s">
        <v>971</v>
      </c>
      <c r="Q3408" s="81"/>
      <c r="R3408" s="81"/>
      <c r="S3408" s="81"/>
      <c r="T3408" s="81"/>
      <c r="U3408" s="81"/>
      <c r="W3408" s="95"/>
    </row>
    <row r="3409" spans="1:29" hidden="1" x14ac:dyDescent="0.5">
      <c r="A3409" s="105" t="s">
        <v>780</v>
      </c>
      <c r="B3409" s="63"/>
      <c r="C3409" s="60" t="s">
        <v>10</v>
      </c>
      <c r="D3409" s="61">
        <v>20102</v>
      </c>
      <c r="E3409" s="61">
        <v>15549</v>
      </c>
      <c r="F3409" s="61">
        <v>4527</v>
      </c>
      <c r="G3409" s="63">
        <v>41865</v>
      </c>
      <c r="H3409" s="63">
        <v>41865</v>
      </c>
      <c r="I3409" s="60" t="s">
        <v>1121</v>
      </c>
      <c r="J3409" s="62">
        <v>679.8</v>
      </c>
      <c r="K3409" s="62">
        <v>0</v>
      </c>
      <c r="L3409" s="62">
        <v>679.8</v>
      </c>
      <c r="M3409" s="82" t="str">
        <f t="shared" si="274"/>
        <v>DI</v>
      </c>
      <c r="N3409" s="82" t="s">
        <v>971</v>
      </c>
      <c r="Q3409" s="81"/>
      <c r="R3409" s="81"/>
      <c r="S3409" s="81"/>
      <c r="T3409" s="81"/>
      <c r="U3409" s="81"/>
      <c r="W3409" s="95"/>
      <c r="X3409" s="157"/>
      <c r="Y3409" s="157"/>
      <c r="Z3409" s="157"/>
      <c r="AA3409" s="157"/>
      <c r="AB3409" s="157"/>
      <c r="AC3409" s="157"/>
    </row>
    <row r="3410" spans="1:29" x14ac:dyDescent="0.5">
      <c r="A3410" s="105">
        <v>1396225</v>
      </c>
      <c r="B3410" s="63">
        <v>41866</v>
      </c>
      <c r="C3410" s="60" t="s">
        <v>10</v>
      </c>
      <c r="D3410" s="61">
        <v>20124</v>
      </c>
      <c r="E3410" s="61">
        <v>15591</v>
      </c>
      <c r="F3410" s="61">
        <v>4453</v>
      </c>
      <c r="G3410" s="63">
        <v>41866</v>
      </c>
      <c r="H3410" s="63">
        <v>41866</v>
      </c>
      <c r="I3410" s="60" t="s">
        <v>1109</v>
      </c>
      <c r="J3410" s="62">
        <v>283.66000000000003</v>
      </c>
      <c r="K3410" s="62">
        <v>20.010000000000002</v>
      </c>
      <c r="L3410" s="62">
        <v>303.67</v>
      </c>
      <c r="M3410" s="82" t="str">
        <f t="shared" si="274"/>
        <v>DS</v>
      </c>
      <c r="N3410" s="82" t="s">
        <v>971</v>
      </c>
      <c r="Q3410" s="158"/>
      <c r="R3410" s="157"/>
      <c r="S3410" s="159"/>
      <c r="T3410" s="159"/>
      <c r="U3410" s="160"/>
      <c r="V3410" s="157"/>
      <c r="W3410" s="161"/>
    </row>
    <row r="3411" spans="1:29" x14ac:dyDescent="0.5">
      <c r="A3411" s="105">
        <v>73642</v>
      </c>
      <c r="B3411" s="63">
        <v>41873</v>
      </c>
      <c r="C3411" s="60" t="s">
        <v>10</v>
      </c>
      <c r="D3411" s="61">
        <v>20158</v>
      </c>
      <c r="E3411" s="61">
        <v>15542</v>
      </c>
      <c r="F3411" s="61">
        <v>4522</v>
      </c>
      <c r="G3411" s="63">
        <v>41866</v>
      </c>
      <c r="H3411" s="63">
        <v>41866</v>
      </c>
      <c r="I3411" s="60" t="s">
        <v>1167</v>
      </c>
      <c r="J3411" s="62">
        <v>11557.88</v>
      </c>
      <c r="K3411" s="62">
        <v>810.32</v>
      </c>
      <c r="L3411" s="62">
        <v>12368.2</v>
      </c>
      <c r="M3411" s="82" t="str">
        <f t="shared" si="274"/>
        <v>DS</v>
      </c>
      <c r="N3411" s="82" t="s">
        <v>971</v>
      </c>
      <c r="Q3411" s="81"/>
      <c r="R3411" s="81"/>
      <c r="S3411" s="81"/>
      <c r="T3411" s="81"/>
      <c r="U3411" s="81"/>
      <c r="W3411" s="95"/>
    </row>
    <row r="3412" spans="1:29" x14ac:dyDescent="0.5">
      <c r="A3412" s="105">
        <v>73643</v>
      </c>
      <c r="B3412" s="63">
        <v>41873</v>
      </c>
      <c r="C3412" s="60" t="s">
        <v>10</v>
      </c>
      <c r="D3412" s="61">
        <v>20162</v>
      </c>
      <c r="E3412" s="61">
        <v>15458</v>
      </c>
      <c r="F3412" s="61">
        <v>4523</v>
      </c>
      <c r="G3412" s="63">
        <v>41866</v>
      </c>
      <c r="H3412" s="63">
        <v>41866</v>
      </c>
      <c r="I3412" s="60" t="s">
        <v>1167</v>
      </c>
      <c r="J3412" s="62">
        <v>1610.02</v>
      </c>
      <c r="K3412" s="62">
        <v>225.39</v>
      </c>
      <c r="L3412" s="62">
        <v>1835.41</v>
      </c>
      <c r="M3412" s="82" t="str">
        <f t="shared" si="274"/>
        <v>DS</v>
      </c>
      <c r="N3412" s="82" t="s">
        <v>971</v>
      </c>
      <c r="Q3412" s="81"/>
      <c r="R3412" s="81"/>
      <c r="S3412" s="81"/>
      <c r="T3412" s="81"/>
      <c r="U3412" s="81"/>
      <c r="W3412" s="95"/>
    </row>
    <row r="3413" spans="1:29" hidden="1" x14ac:dyDescent="0.5">
      <c r="A3413" s="105" t="s">
        <v>773</v>
      </c>
      <c r="B3413" s="63"/>
      <c r="C3413" s="60" t="s">
        <v>10</v>
      </c>
      <c r="D3413" s="61">
        <v>20159</v>
      </c>
      <c r="E3413" s="61">
        <v>15573</v>
      </c>
      <c r="F3413" s="61">
        <v>4532</v>
      </c>
      <c r="G3413" s="63">
        <v>41866</v>
      </c>
      <c r="H3413" s="63">
        <v>41866</v>
      </c>
      <c r="I3413" s="60" t="s">
        <v>1118</v>
      </c>
      <c r="J3413" s="62">
        <v>3130</v>
      </c>
      <c r="K3413" s="62">
        <v>0</v>
      </c>
      <c r="L3413" s="62">
        <v>3130</v>
      </c>
      <c r="M3413" s="82" t="str">
        <f t="shared" si="274"/>
        <v>DI</v>
      </c>
      <c r="N3413" s="82" t="s">
        <v>971</v>
      </c>
      <c r="Q3413" s="81"/>
      <c r="R3413" s="81"/>
      <c r="S3413" s="81"/>
      <c r="T3413" s="81"/>
      <c r="U3413" s="81"/>
      <c r="W3413" s="95"/>
      <c r="X3413" s="157"/>
      <c r="Y3413" s="157"/>
      <c r="Z3413" s="157"/>
      <c r="AA3413" s="157"/>
      <c r="AB3413" s="157"/>
      <c r="AC3413" s="157"/>
    </row>
    <row r="3414" spans="1:29" x14ac:dyDescent="0.5">
      <c r="A3414" s="105" t="s">
        <v>768</v>
      </c>
      <c r="B3414" s="63">
        <v>41873</v>
      </c>
      <c r="C3414" s="60" t="s">
        <v>10</v>
      </c>
      <c r="D3414" s="61">
        <v>20140</v>
      </c>
      <c r="E3414" s="61">
        <v>15574</v>
      </c>
      <c r="F3414" s="61">
        <v>4545</v>
      </c>
      <c r="G3414" s="63">
        <v>41867</v>
      </c>
      <c r="H3414" s="63">
        <v>41866</v>
      </c>
      <c r="I3414" s="60" t="s">
        <v>1102</v>
      </c>
      <c r="J3414" s="62">
        <v>4089.78</v>
      </c>
      <c r="K3414" s="62">
        <v>310.69</v>
      </c>
      <c r="L3414" s="62">
        <v>4400.47</v>
      </c>
      <c r="M3414" s="82" t="str">
        <f t="shared" si="274"/>
        <v>DS</v>
      </c>
      <c r="N3414" s="82" t="s">
        <v>971</v>
      </c>
      <c r="Q3414" s="158"/>
      <c r="R3414" s="157"/>
      <c r="S3414" s="159"/>
      <c r="T3414" s="159"/>
      <c r="U3414" s="160"/>
      <c r="V3414" s="157"/>
      <c r="W3414" s="161"/>
    </row>
    <row r="3415" spans="1:29" x14ac:dyDescent="0.5">
      <c r="A3415" s="105">
        <v>51028750</v>
      </c>
      <c r="B3415" s="63">
        <v>41873</v>
      </c>
      <c r="C3415" s="60" t="s">
        <v>10</v>
      </c>
      <c r="D3415" s="61">
        <v>20139</v>
      </c>
      <c r="E3415" s="61">
        <v>15575</v>
      </c>
      <c r="F3415" s="61">
        <v>4544</v>
      </c>
      <c r="G3415" s="63">
        <v>41867</v>
      </c>
      <c r="H3415" s="63">
        <v>41867</v>
      </c>
      <c r="I3415" s="60" t="s">
        <v>1113</v>
      </c>
      <c r="J3415" s="62">
        <v>6139.5</v>
      </c>
      <c r="K3415" s="62">
        <v>315.43</v>
      </c>
      <c r="L3415" s="62">
        <v>6454.93</v>
      </c>
      <c r="M3415" s="82" t="str">
        <f t="shared" si="274"/>
        <v>DS</v>
      </c>
      <c r="N3415" s="82" t="s">
        <v>971</v>
      </c>
      <c r="Q3415" s="81"/>
      <c r="R3415" s="81"/>
      <c r="S3415" s="81"/>
      <c r="T3415" s="81"/>
      <c r="U3415" s="81"/>
      <c r="W3415" s="95"/>
    </row>
    <row r="3416" spans="1:29" x14ac:dyDescent="0.5">
      <c r="A3416" s="105">
        <v>518920</v>
      </c>
      <c r="B3416" s="63">
        <v>41880</v>
      </c>
      <c r="C3416" s="60" t="s">
        <v>10</v>
      </c>
      <c r="D3416" s="61">
        <v>20163</v>
      </c>
      <c r="E3416" s="61">
        <v>15595</v>
      </c>
      <c r="F3416" s="61">
        <v>4452</v>
      </c>
      <c r="G3416" s="63">
        <v>41867</v>
      </c>
      <c r="H3416" s="63">
        <v>41867</v>
      </c>
      <c r="I3416" s="60" t="s">
        <v>1114</v>
      </c>
      <c r="J3416" s="62">
        <v>553.67999999999995</v>
      </c>
      <c r="K3416" s="62">
        <v>39.01</v>
      </c>
      <c r="L3416" s="62">
        <v>592.69000000000005</v>
      </c>
      <c r="M3416" s="82" t="str">
        <f t="shared" si="274"/>
        <v>DS</v>
      </c>
      <c r="N3416" s="82" t="s">
        <v>971</v>
      </c>
      <c r="Q3416" s="81"/>
      <c r="R3416" s="81"/>
      <c r="S3416" s="81"/>
      <c r="T3416" s="81"/>
      <c r="U3416" s="81"/>
      <c r="W3416" s="95"/>
    </row>
    <row r="3417" spans="1:29" x14ac:dyDescent="0.5">
      <c r="A3417" s="105">
        <v>83653</v>
      </c>
      <c r="B3417" s="63">
        <v>41873</v>
      </c>
      <c r="C3417" s="60" t="s">
        <v>10</v>
      </c>
      <c r="D3417" s="61">
        <v>20164</v>
      </c>
      <c r="E3417" s="61">
        <v>15594</v>
      </c>
      <c r="F3417" s="61">
        <v>4451</v>
      </c>
      <c r="G3417" s="63">
        <v>41867</v>
      </c>
      <c r="H3417" s="63">
        <v>41867</v>
      </c>
      <c r="I3417" s="60" t="s">
        <v>1116</v>
      </c>
      <c r="J3417" s="62">
        <v>384</v>
      </c>
      <c r="K3417" s="62">
        <v>13.44</v>
      </c>
      <c r="L3417" s="62">
        <v>397.44</v>
      </c>
      <c r="M3417" s="82" t="str">
        <f t="shared" si="274"/>
        <v>DS</v>
      </c>
      <c r="N3417" s="82" t="s">
        <v>971</v>
      </c>
      <c r="Q3417" s="81"/>
      <c r="R3417" s="81"/>
      <c r="S3417" s="81"/>
      <c r="T3417" s="81"/>
      <c r="U3417" s="81"/>
      <c r="W3417" s="95"/>
    </row>
    <row r="3418" spans="1:29" hidden="1" x14ac:dyDescent="0.5">
      <c r="A3418" s="105" t="s">
        <v>771</v>
      </c>
      <c r="B3418" s="63"/>
      <c r="C3418" s="60" t="s">
        <v>10</v>
      </c>
      <c r="D3418" s="61">
        <v>20161</v>
      </c>
      <c r="E3418" s="61">
        <v>15607</v>
      </c>
      <c r="F3418" s="61">
        <v>4552</v>
      </c>
      <c r="G3418" s="63">
        <v>41867</v>
      </c>
      <c r="H3418" s="63">
        <v>41867</v>
      </c>
      <c r="I3418" s="60" t="s">
        <v>1123</v>
      </c>
      <c r="J3418" s="62">
        <v>145</v>
      </c>
      <c r="K3418" s="62">
        <v>0</v>
      </c>
      <c r="L3418" s="62">
        <v>145</v>
      </c>
      <c r="M3418" s="82" t="str">
        <f t="shared" si="274"/>
        <v>DI</v>
      </c>
      <c r="N3418" s="82" t="s">
        <v>971</v>
      </c>
      <c r="Q3418" s="81"/>
      <c r="R3418" s="81"/>
      <c r="S3418" s="81"/>
      <c r="T3418" s="81"/>
      <c r="U3418" s="81"/>
      <c r="W3418" s="95"/>
    </row>
    <row r="3419" spans="1:29" hidden="1" x14ac:dyDescent="0.5">
      <c r="A3419" s="105" t="s">
        <v>790</v>
      </c>
      <c r="B3419" s="63"/>
      <c r="C3419" s="60" t="s">
        <v>10</v>
      </c>
      <c r="D3419" s="61">
        <v>20160</v>
      </c>
      <c r="E3419" s="61">
        <v>15593</v>
      </c>
      <c r="F3419" s="61">
        <v>4526</v>
      </c>
      <c r="G3419" s="63">
        <v>41867</v>
      </c>
      <c r="H3419" s="63">
        <v>41866</v>
      </c>
      <c r="I3419" s="60" t="s">
        <v>1123</v>
      </c>
      <c r="J3419" s="62">
        <v>2245</v>
      </c>
      <c r="K3419" s="62">
        <v>0</v>
      </c>
      <c r="L3419" s="62">
        <v>2245</v>
      </c>
      <c r="M3419" s="82" t="str">
        <f t="shared" si="274"/>
        <v>DI</v>
      </c>
      <c r="N3419" s="82" t="s">
        <v>971</v>
      </c>
      <c r="Q3419" s="81"/>
      <c r="R3419" s="81"/>
      <c r="S3419" s="81"/>
      <c r="T3419" s="81"/>
      <c r="U3419" s="81"/>
      <c r="W3419" s="95"/>
    </row>
    <row r="3420" spans="1:29" hidden="1" x14ac:dyDescent="0.5">
      <c r="A3420" s="105">
        <v>909038</v>
      </c>
      <c r="B3420" s="63">
        <v>41873</v>
      </c>
      <c r="C3420" s="60" t="s">
        <v>10</v>
      </c>
      <c r="D3420" s="61">
        <v>20210</v>
      </c>
      <c r="E3420" s="61">
        <v>15642</v>
      </c>
      <c r="F3420" s="61">
        <v>2713</v>
      </c>
      <c r="G3420" s="63">
        <v>41868</v>
      </c>
      <c r="H3420" s="63">
        <v>41870</v>
      </c>
      <c r="I3420" s="60" t="s">
        <v>1075</v>
      </c>
      <c r="J3420" s="62">
        <v>2162</v>
      </c>
      <c r="K3420" s="62">
        <v>302.68</v>
      </c>
      <c r="L3420" s="62">
        <v>2464.6799999999998</v>
      </c>
      <c r="M3420" s="82" t="str">
        <f t="shared" si="274"/>
        <v>DC</v>
      </c>
      <c r="N3420" s="82" t="s">
        <v>971</v>
      </c>
      <c r="Q3420" s="91"/>
      <c r="W3420" s="95"/>
    </row>
    <row r="3421" spans="1:29" hidden="1" x14ac:dyDescent="0.5">
      <c r="A3421" s="105" t="s">
        <v>831</v>
      </c>
      <c r="B3421" s="63"/>
      <c r="C3421" s="60" t="s">
        <v>10</v>
      </c>
      <c r="D3421" s="61">
        <v>21676</v>
      </c>
      <c r="E3421" s="61">
        <v>15614</v>
      </c>
      <c r="F3421" s="61">
        <v>4552</v>
      </c>
      <c r="G3421" s="63">
        <v>41868</v>
      </c>
      <c r="H3421" s="63">
        <v>41868</v>
      </c>
      <c r="I3421" s="60" t="s">
        <v>1123</v>
      </c>
      <c r="J3421" s="62">
        <v>425</v>
      </c>
      <c r="K3421" s="62">
        <v>0</v>
      </c>
      <c r="L3421" s="62">
        <v>425</v>
      </c>
      <c r="M3421" s="82" t="str">
        <f t="shared" si="274"/>
        <v>DI</v>
      </c>
      <c r="N3421" s="82" t="s">
        <v>971</v>
      </c>
    </row>
    <row r="3422" spans="1:29" hidden="1" x14ac:dyDescent="0.5">
      <c r="A3422" s="105">
        <v>156742</v>
      </c>
      <c r="B3422" s="63"/>
      <c r="C3422" s="60" t="s">
        <v>10</v>
      </c>
      <c r="D3422" s="61">
        <v>20219</v>
      </c>
      <c r="E3422" s="61">
        <v>15635</v>
      </c>
      <c r="F3422" s="61">
        <v>4553</v>
      </c>
      <c r="G3422" s="63">
        <v>41869</v>
      </c>
      <c r="H3422" s="63">
        <v>41869</v>
      </c>
      <c r="I3422" s="60" t="s">
        <v>1156</v>
      </c>
      <c r="J3422" s="62">
        <v>5054.82</v>
      </c>
      <c r="K3422" s="62">
        <v>707.68</v>
      </c>
      <c r="L3422" s="62">
        <v>5762.5</v>
      </c>
      <c r="M3422" s="82" t="str">
        <f t="shared" si="274"/>
        <v>DI</v>
      </c>
      <c r="N3422" s="82" t="s">
        <v>971</v>
      </c>
      <c r="Q3422" s="91"/>
      <c r="W3422" s="95"/>
    </row>
    <row r="3423" spans="1:29" x14ac:dyDescent="0.5">
      <c r="A3423" s="105">
        <v>3736787</v>
      </c>
      <c r="B3423" s="63">
        <v>41887</v>
      </c>
      <c r="C3423" s="60" t="s">
        <v>10</v>
      </c>
      <c r="D3423" s="61">
        <v>20191</v>
      </c>
      <c r="E3423" s="61">
        <v>15633</v>
      </c>
      <c r="F3423" s="61">
        <v>4566</v>
      </c>
      <c r="G3423" s="63">
        <v>41869</v>
      </c>
      <c r="H3423" s="63">
        <v>41869</v>
      </c>
      <c r="I3423" s="60" t="s">
        <v>1112</v>
      </c>
      <c r="J3423" s="62">
        <v>1192.48</v>
      </c>
      <c r="K3423" s="62">
        <v>166.95</v>
      </c>
      <c r="L3423" s="62">
        <v>1359.43</v>
      </c>
      <c r="M3423" s="82" t="str">
        <f t="shared" si="274"/>
        <v>DS</v>
      </c>
      <c r="N3423" s="82" t="s">
        <v>971</v>
      </c>
      <c r="Q3423" s="91"/>
      <c r="W3423" s="95"/>
    </row>
    <row r="3424" spans="1:29" x14ac:dyDescent="0.5">
      <c r="A3424" s="105">
        <v>3736789</v>
      </c>
      <c r="B3424" s="63">
        <v>41887</v>
      </c>
      <c r="C3424" s="60" t="s">
        <v>10</v>
      </c>
      <c r="D3424" s="61">
        <v>20192</v>
      </c>
      <c r="E3424" s="61">
        <v>15632</v>
      </c>
      <c r="F3424" s="61">
        <v>4566</v>
      </c>
      <c r="G3424" s="63">
        <v>41869</v>
      </c>
      <c r="H3424" s="63">
        <v>41869</v>
      </c>
      <c r="I3424" s="60" t="s">
        <v>1112</v>
      </c>
      <c r="J3424" s="62">
        <v>122.68</v>
      </c>
      <c r="K3424" s="62">
        <v>17.18</v>
      </c>
      <c r="L3424" s="62">
        <v>139.86000000000001</v>
      </c>
      <c r="M3424" s="82" t="str">
        <f t="shared" si="274"/>
        <v>DS</v>
      </c>
      <c r="N3424" s="82" t="s">
        <v>971</v>
      </c>
      <c r="Q3424" s="91"/>
      <c r="W3424" s="95"/>
    </row>
    <row r="3425" spans="1:23" x14ac:dyDescent="0.5">
      <c r="A3425" s="105">
        <v>520521</v>
      </c>
      <c r="B3425" s="63">
        <v>41880</v>
      </c>
      <c r="C3425" s="60" t="s">
        <v>10</v>
      </c>
      <c r="D3425" s="61">
        <v>20194</v>
      </c>
      <c r="E3425" s="61">
        <v>15623</v>
      </c>
      <c r="F3425" s="61">
        <v>4452</v>
      </c>
      <c r="G3425" s="63">
        <v>41869</v>
      </c>
      <c r="H3425" s="63">
        <v>41869</v>
      </c>
      <c r="I3425" s="60" t="s">
        <v>1114</v>
      </c>
      <c r="J3425" s="62">
        <v>184.56</v>
      </c>
      <c r="K3425" s="62">
        <v>13</v>
      </c>
      <c r="L3425" s="62">
        <v>197.56</v>
      </c>
      <c r="M3425" s="82" t="str">
        <f t="shared" si="274"/>
        <v>DS</v>
      </c>
      <c r="N3425" s="82" t="s">
        <v>971</v>
      </c>
      <c r="Q3425" s="91"/>
      <c r="W3425" s="95"/>
    </row>
    <row r="3426" spans="1:23" x14ac:dyDescent="0.5">
      <c r="A3426" s="105">
        <v>83781</v>
      </c>
      <c r="B3426" s="63">
        <v>41873</v>
      </c>
      <c r="C3426" s="60" t="s">
        <v>10</v>
      </c>
      <c r="D3426" s="61">
        <v>20195</v>
      </c>
      <c r="E3426" s="61">
        <v>15622</v>
      </c>
      <c r="F3426" s="61">
        <v>4451</v>
      </c>
      <c r="G3426" s="63">
        <v>41869</v>
      </c>
      <c r="H3426" s="63">
        <v>41869</v>
      </c>
      <c r="I3426" s="60" t="s">
        <v>1116</v>
      </c>
      <c r="J3426" s="62">
        <v>384</v>
      </c>
      <c r="K3426" s="62">
        <v>13.44</v>
      </c>
      <c r="L3426" s="62">
        <v>397.44</v>
      </c>
      <c r="M3426" s="82" t="str">
        <f t="shared" si="274"/>
        <v>DS</v>
      </c>
      <c r="N3426" s="82" t="s">
        <v>971</v>
      </c>
      <c r="Q3426" s="91"/>
      <c r="W3426" s="95"/>
    </row>
    <row r="3427" spans="1:23" hidden="1" x14ac:dyDescent="0.5">
      <c r="A3427" s="105">
        <v>909030</v>
      </c>
      <c r="B3427" s="63">
        <v>41873</v>
      </c>
      <c r="C3427" s="60" t="s">
        <v>10</v>
      </c>
      <c r="D3427" s="61">
        <v>20202</v>
      </c>
      <c r="E3427" s="61">
        <v>15063</v>
      </c>
      <c r="F3427" s="61">
        <v>4337</v>
      </c>
      <c r="G3427" s="63">
        <v>41869</v>
      </c>
      <c r="H3427" s="63">
        <v>41868</v>
      </c>
      <c r="I3427" s="60" t="s">
        <v>1075</v>
      </c>
      <c r="J3427" s="62">
        <v>7464</v>
      </c>
      <c r="K3427" s="62">
        <v>1044.96</v>
      </c>
      <c r="L3427" s="62">
        <v>8508.9599999999991</v>
      </c>
      <c r="M3427" s="82" t="str">
        <f t="shared" si="274"/>
        <v>DC</v>
      </c>
      <c r="N3427" s="82" t="s">
        <v>971</v>
      </c>
      <c r="Q3427" s="91"/>
      <c r="W3427" s="95"/>
    </row>
    <row r="3428" spans="1:23" hidden="1" x14ac:dyDescent="0.5">
      <c r="A3428" s="105">
        <v>909030</v>
      </c>
      <c r="B3428" s="63"/>
      <c r="C3428" s="60" t="s">
        <v>15</v>
      </c>
      <c r="D3428" s="61">
        <v>20211</v>
      </c>
      <c r="E3428" s="61">
        <v>15643</v>
      </c>
      <c r="F3428" s="61">
        <v>4337</v>
      </c>
      <c r="G3428" s="63">
        <v>41869</v>
      </c>
      <c r="H3428" s="63">
        <v>41868</v>
      </c>
      <c r="I3428" s="60" t="s">
        <v>1075</v>
      </c>
      <c r="J3428" s="62">
        <v>-83.95</v>
      </c>
      <c r="K3428" s="62">
        <v>-11.75</v>
      </c>
      <c r="L3428" s="62">
        <v>-95.7</v>
      </c>
      <c r="M3428" s="82" t="str">
        <f t="shared" si="274"/>
        <v>DC</v>
      </c>
      <c r="Q3428" s="91"/>
      <c r="W3428" s="95"/>
    </row>
    <row r="3429" spans="1:23" hidden="1" x14ac:dyDescent="0.5">
      <c r="A3429" s="105" t="s">
        <v>794</v>
      </c>
      <c r="B3429" s="63"/>
      <c r="C3429" s="60" t="s">
        <v>10</v>
      </c>
      <c r="D3429" s="61">
        <v>20193</v>
      </c>
      <c r="E3429" s="61">
        <v>15624</v>
      </c>
      <c r="F3429" s="61">
        <v>4561</v>
      </c>
      <c r="G3429" s="63">
        <v>41869</v>
      </c>
      <c r="H3429" s="63">
        <v>41869</v>
      </c>
      <c r="I3429" s="60" t="s">
        <v>1121</v>
      </c>
      <c r="J3429" s="62">
        <v>1583.4</v>
      </c>
      <c r="K3429" s="62">
        <v>0</v>
      </c>
      <c r="L3429" s="62">
        <v>1583.4</v>
      </c>
      <c r="M3429" s="82" t="str">
        <f t="shared" si="274"/>
        <v>DI</v>
      </c>
      <c r="N3429" s="82" t="s">
        <v>971</v>
      </c>
      <c r="Q3429" s="91"/>
      <c r="W3429" s="95"/>
    </row>
    <row r="3430" spans="1:23" hidden="1" x14ac:dyDescent="0.5">
      <c r="A3430" s="105" t="s">
        <v>795</v>
      </c>
      <c r="B3430" s="63"/>
      <c r="C3430" s="60" t="s">
        <v>10</v>
      </c>
      <c r="D3430" s="61">
        <v>20196</v>
      </c>
      <c r="E3430" s="61">
        <v>15634</v>
      </c>
      <c r="F3430" s="61">
        <v>4553</v>
      </c>
      <c r="G3430" s="63">
        <v>41869</v>
      </c>
      <c r="H3430" s="63">
        <v>41869</v>
      </c>
      <c r="I3430" s="60" t="s">
        <v>1156</v>
      </c>
      <c r="J3430" s="62">
        <v>5054.8500000000004</v>
      </c>
      <c r="K3430" s="62">
        <v>707.68</v>
      </c>
      <c r="L3430" s="62">
        <v>5762.53</v>
      </c>
      <c r="M3430" s="82" t="str">
        <f t="shared" si="274"/>
        <v>DI</v>
      </c>
      <c r="N3430" s="82" t="s">
        <v>971</v>
      </c>
      <c r="Q3430" s="91"/>
      <c r="W3430" s="95"/>
    </row>
    <row r="3431" spans="1:23" hidden="1" x14ac:dyDescent="0.5">
      <c r="A3431" s="105">
        <v>909025</v>
      </c>
      <c r="B3431" s="63">
        <v>41873</v>
      </c>
      <c r="C3431" s="60" t="s">
        <v>10</v>
      </c>
      <c r="D3431" s="61">
        <v>20197</v>
      </c>
      <c r="E3431" s="61">
        <v>15064</v>
      </c>
      <c r="F3431" s="61">
        <v>4338</v>
      </c>
      <c r="G3431" s="63">
        <v>41869</v>
      </c>
      <c r="H3431" s="63">
        <v>41868</v>
      </c>
      <c r="I3431" s="60" t="s">
        <v>1075</v>
      </c>
      <c r="J3431" s="62">
        <v>2228.9</v>
      </c>
      <c r="K3431" s="62">
        <v>312.05</v>
      </c>
      <c r="L3431" s="62">
        <v>2540.9499999999998</v>
      </c>
      <c r="M3431" s="82" t="str">
        <f t="shared" si="274"/>
        <v>DC</v>
      </c>
      <c r="N3431" s="82" t="s">
        <v>971</v>
      </c>
      <c r="Q3431" s="91"/>
      <c r="W3431" s="95"/>
    </row>
    <row r="3432" spans="1:23" hidden="1" x14ac:dyDescent="0.5">
      <c r="A3432" s="105">
        <v>909026</v>
      </c>
      <c r="B3432" s="63">
        <v>41873</v>
      </c>
      <c r="C3432" s="60" t="s">
        <v>10</v>
      </c>
      <c r="D3432" s="61">
        <v>20198</v>
      </c>
      <c r="E3432" s="61">
        <v>15636</v>
      </c>
      <c r="F3432" s="61">
        <v>4406</v>
      </c>
      <c r="G3432" s="63">
        <v>41869</v>
      </c>
      <c r="H3432" s="63">
        <v>41868</v>
      </c>
      <c r="I3432" s="60" t="s">
        <v>1075</v>
      </c>
      <c r="J3432" s="62">
        <v>399.9</v>
      </c>
      <c r="K3432" s="62">
        <v>55.99</v>
      </c>
      <c r="L3432" s="62">
        <v>455.89</v>
      </c>
      <c r="M3432" s="82" t="str">
        <f t="shared" si="274"/>
        <v>DC</v>
      </c>
      <c r="N3432" s="82" t="s">
        <v>971</v>
      </c>
      <c r="Q3432" s="91"/>
      <c r="W3432" s="95"/>
    </row>
    <row r="3433" spans="1:23" hidden="1" x14ac:dyDescent="0.5">
      <c r="A3433" s="105">
        <v>909027</v>
      </c>
      <c r="B3433" s="63">
        <v>41873</v>
      </c>
      <c r="C3433" s="60" t="s">
        <v>10</v>
      </c>
      <c r="D3433" s="61">
        <v>20199</v>
      </c>
      <c r="E3433" s="61">
        <v>15240</v>
      </c>
      <c r="F3433" s="61">
        <v>4406</v>
      </c>
      <c r="G3433" s="63">
        <v>41869</v>
      </c>
      <c r="H3433" s="63">
        <v>41868</v>
      </c>
      <c r="I3433" s="60" t="s">
        <v>1075</v>
      </c>
      <c r="J3433" s="62">
        <v>77064.679999999993</v>
      </c>
      <c r="K3433" s="62">
        <v>8281.2099999999991</v>
      </c>
      <c r="L3433" s="62">
        <v>85345.89</v>
      </c>
      <c r="M3433" s="82" t="str">
        <f t="shared" si="274"/>
        <v>DC</v>
      </c>
      <c r="N3433" s="82" t="s">
        <v>971</v>
      </c>
      <c r="Q3433" s="91"/>
      <c r="W3433" s="95"/>
    </row>
    <row r="3434" spans="1:23" hidden="1" x14ac:dyDescent="0.5">
      <c r="A3434" s="105">
        <v>909028</v>
      </c>
      <c r="B3434" s="63">
        <v>41873</v>
      </c>
      <c r="C3434" s="60" t="s">
        <v>10</v>
      </c>
      <c r="D3434" s="61">
        <v>20200</v>
      </c>
      <c r="E3434" s="61">
        <v>15558</v>
      </c>
      <c r="F3434" s="61">
        <v>4529</v>
      </c>
      <c r="G3434" s="63">
        <v>41869</v>
      </c>
      <c r="H3434" s="63">
        <v>41868</v>
      </c>
      <c r="I3434" s="60" t="s">
        <v>1075</v>
      </c>
      <c r="J3434" s="62">
        <v>67062.14</v>
      </c>
      <c r="K3434" s="62">
        <v>8949.74</v>
      </c>
      <c r="L3434" s="62">
        <v>76011.88</v>
      </c>
      <c r="M3434" s="82" t="str">
        <f t="shared" si="274"/>
        <v>DC</v>
      </c>
      <c r="N3434" s="82" t="s">
        <v>971</v>
      </c>
      <c r="Q3434" s="91"/>
      <c r="W3434" s="95"/>
    </row>
    <row r="3435" spans="1:23" hidden="1" x14ac:dyDescent="0.5">
      <c r="A3435" s="105">
        <v>909028</v>
      </c>
      <c r="B3435" s="63"/>
      <c r="C3435" s="60" t="s">
        <v>15</v>
      </c>
      <c r="D3435" s="61">
        <v>20228</v>
      </c>
      <c r="E3435" s="61">
        <v>15672</v>
      </c>
      <c r="F3435" s="61">
        <v>4529</v>
      </c>
      <c r="G3435" s="63">
        <v>41869</v>
      </c>
      <c r="H3435" s="63">
        <v>41868</v>
      </c>
      <c r="I3435" s="60" t="s">
        <v>1075</v>
      </c>
      <c r="J3435" s="62">
        <v>-755.46</v>
      </c>
      <c r="K3435" s="62">
        <v>-105.76</v>
      </c>
      <c r="L3435" s="62">
        <v>-861.22</v>
      </c>
      <c r="M3435" s="82" t="str">
        <f t="shared" si="274"/>
        <v>DC</v>
      </c>
      <c r="Q3435" s="91"/>
      <c r="W3435" s="95"/>
    </row>
    <row r="3436" spans="1:23" hidden="1" x14ac:dyDescent="0.5">
      <c r="A3436" s="105">
        <v>909029</v>
      </c>
      <c r="B3436" s="63">
        <v>41873</v>
      </c>
      <c r="C3436" s="60" t="s">
        <v>10</v>
      </c>
      <c r="D3436" s="61">
        <v>20201</v>
      </c>
      <c r="E3436" s="61">
        <v>15559</v>
      </c>
      <c r="F3436" s="61">
        <v>4530</v>
      </c>
      <c r="G3436" s="63">
        <v>41869</v>
      </c>
      <c r="H3436" s="63">
        <v>41868</v>
      </c>
      <c r="I3436" s="60" t="s">
        <v>1075</v>
      </c>
      <c r="J3436" s="62">
        <v>8568.89</v>
      </c>
      <c r="K3436" s="62">
        <v>1199.6500000000001</v>
      </c>
      <c r="L3436" s="62">
        <v>9768.5400000000009</v>
      </c>
      <c r="M3436" s="82" t="str">
        <f t="shared" si="274"/>
        <v>DC</v>
      </c>
      <c r="N3436" s="82" t="s">
        <v>971</v>
      </c>
      <c r="Q3436" s="91"/>
      <c r="W3436" s="95"/>
    </row>
    <row r="3437" spans="1:23" hidden="1" x14ac:dyDescent="0.5">
      <c r="A3437" s="105">
        <v>909031</v>
      </c>
      <c r="B3437" s="63">
        <v>41873</v>
      </c>
      <c r="C3437" s="60" t="s">
        <v>10</v>
      </c>
      <c r="D3437" s="61">
        <v>20203</v>
      </c>
      <c r="E3437" s="61">
        <v>15637</v>
      </c>
      <c r="F3437" s="61">
        <v>4406</v>
      </c>
      <c r="G3437" s="63">
        <v>41869</v>
      </c>
      <c r="H3437" s="63">
        <v>41868</v>
      </c>
      <c r="I3437" s="60" t="s">
        <v>1075</v>
      </c>
      <c r="J3437" s="62">
        <v>579.1</v>
      </c>
      <c r="K3437" s="62">
        <v>81.069999999999993</v>
      </c>
      <c r="L3437" s="62">
        <v>660.17</v>
      </c>
      <c r="M3437" s="82" t="str">
        <f t="shared" si="274"/>
        <v>DC</v>
      </c>
      <c r="N3437" s="82" t="s">
        <v>971</v>
      </c>
      <c r="Q3437" s="91"/>
      <c r="W3437" s="95"/>
    </row>
    <row r="3438" spans="1:23" hidden="1" x14ac:dyDescent="0.5">
      <c r="A3438" s="105">
        <v>909032</v>
      </c>
      <c r="B3438" s="63">
        <v>41873</v>
      </c>
      <c r="C3438" s="60" t="s">
        <v>10</v>
      </c>
      <c r="D3438" s="61">
        <v>20204</v>
      </c>
      <c r="E3438" s="61">
        <v>15638</v>
      </c>
      <c r="F3438" s="61">
        <v>4406</v>
      </c>
      <c r="G3438" s="63">
        <v>41869</v>
      </c>
      <c r="H3438" s="63">
        <v>41868</v>
      </c>
      <c r="I3438" s="60" t="s">
        <v>1075</v>
      </c>
      <c r="J3438" s="62">
        <v>7488.94</v>
      </c>
      <c r="K3438" s="62">
        <v>1029.0999999999999</v>
      </c>
      <c r="L3438" s="62">
        <v>8518.0400000000009</v>
      </c>
      <c r="M3438" s="82" t="str">
        <f t="shared" si="274"/>
        <v>DC</v>
      </c>
      <c r="N3438" s="82" t="s">
        <v>971</v>
      </c>
      <c r="Q3438" s="91"/>
      <c r="W3438" s="95"/>
    </row>
    <row r="3439" spans="1:23" hidden="1" x14ac:dyDescent="0.5">
      <c r="A3439" s="105">
        <v>909033</v>
      </c>
      <c r="B3439" s="63">
        <v>41873</v>
      </c>
      <c r="C3439" s="60" t="s">
        <v>10</v>
      </c>
      <c r="D3439" s="61">
        <v>20205</v>
      </c>
      <c r="E3439" s="61">
        <v>15547</v>
      </c>
      <c r="F3439" s="61">
        <v>4524</v>
      </c>
      <c r="G3439" s="63">
        <v>41869</v>
      </c>
      <c r="H3439" s="63">
        <v>41868</v>
      </c>
      <c r="I3439" s="60" t="s">
        <v>1075</v>
      </c>
      <c r="J3439" s="62">
        <v>21383.599999999999</v>
      </c>
      <c r="K3439" s="62">
        <v>2420.64</v>
      </c>
      <c r="L3439" s="62">
        <v>23804.240000000002</v>
      </c>
      <c r="M3439" s="82" t="str">
        <f t="shared" si="274"/>
        <v>DC</v>
      </c>
      <c r="N3439" s="82" t="s">
        <v>971</v>
      </c>
      <c r="Q3439" s="91"/>
      <c r="W3439" s="95"/>
    </row>
    <row r="3440" spans="1:23" hidden="1" x14ac:dyDescent="0.5">
      <c r="A3440" s="105">
        <v>909034</v>
      </c>
      <c r="B3440" s="63">
        <v>41873</v>
      </c>
      <c r="C3440" s="60" t="s">
        <v>10</v>
      </c>
      <c r="D3440" s="61">
        <v>20206</v>
      </c>
      <c r="E3440" s="61">
        <v>15557</v>
      </c>
      <c r="F3440" s="61">
        <v>4525</v>
      </c>
      <c r="G3440" s="63">
        <v>41869</v>
      </c>
      <c r="H3440" s="63">
        <v>41868</v>
      </c>
      <c r="I3440" s="60" t="s">
        <v>1075</v>
      </c>
      <c r="J3440" s="62">
        <v>3661.02</v>
      </c>
      <c r="K3440" s="62">
        <v>0</v>
      </c>
      <c r="L3440" s="62">
        <v>3661.02</v>
      </c>
      <c r="M3440" s="82" t="str">
        <f t="shared" si="274"/>
        <v>DC</v>
      </c>
      <c r="N3440" s="82" t="s">
        <v>971</v>
      </c>
      <c r="Q3440" s="91"/>
      <c r="W3440" s="95"/>
    </row>
    <row r="3441" spans="1:23" hidden="1" x14ac:dyDescent="0.5">
      <c r="A3441" s="105">
        <v>909034</v>
      </c>
      <c r="B3441" s="63"/>
      <c r="C3441" s="60" t="s">
        <v>15</v>
      </c>
      <c r="D3441" s="61">
        <v>20227</v>
      </c>
      <c r="E3441" s="61">
        <v>15670</v>
      </c>
      <c r="F3441" s="61">
        <v>4525</v>
      </c>
      <c r="G3441" s="63">
        <v>41869</v>
      </c>
      <c r="H3441" s="63">
        <v>41868</v>
      </c>
      <c r="I3441" s="60" t="s">
        <v>1075</v>
      </c>
      <c r="J3441" s="62">
        <v>-43.05</v>
      </c>
      <c r="K3441" s="62">
        <v>0</v>
      </c>
      <c r="L3441" s="62">
        <v>-43.05</v>
      </c>
      <c r="M3441" s="82" t="str">
        <f t="shared" si="274"/>
        <v>DC</v>
      </c>
      <c r="Q3441" s="91"/>
      <c r="W3441" s="95"/>
    </row>
    <row r="3442" spans="1:23" hidden="1" x14ac:dyDescent="0.5">
      <c r="A3442" s="105">
        <v>909035</v>
      </c>
      <c r="B3442" s="63">
        <v>41873</v>
      </c>
      <c r="C3442" s="60" t="s">
        <v>10</v>
      </c>
      <c r="D3442" s="61">
        <v>20207</v>
      </c>
      <c r="E3442" s="61">
        <v>15639</v>
      </c>
      <c r="F3442" s="61">
        <v>4524</v>
      </c>
      <c r="G3442" s="63">
        <v>41869</v>
      </c>
      <c r="H3442" s="63">
        <v>41868</v>
      </c>
      <c r="I3442" s="60" t="s">
        <v>1075</v>
      </c>
      <c r="J3442" s="62">
        <v>3458.03</v>
      </c>
      <c r="K3442" s="62">
        <v>484.15</v>
      </c>
      <c r="L3442" s="62">
        <v>3942.18</v>
      </c>
      <c r="M3442" s="82" t="str">
        <f t="shared" si="274"/>
        <v>DC</v>
      </c>
      <c r="N3442" s="82" t="s">
        <v>971</v>
      </c>
      <c r="Q3442" s="91"/>
      <c r="W3442" s="95"/>
    </row>
    <row r="3443" spans="1:23" hidden="1" x14ac:dyDescent="0.5">
      <c r="A3443" s="105">
        <v>909036</v>
      </c>
      <c r="B3443" s="63">
        <v>41873</v>
      </c>
      <c r="C3443" s="60" t="s">
        <v>10</v>
      </c>
      <c r="D3443" s="61">
        <v>20208</v>
      </c>
      <c r="E3443" s="61">
        <v>15640</v>
      </c>
      <c r="F3443" s="61">
        <v>4525</v>
      </c>
      <c r="G3443" s="63">
        <v>41869</v>
      </c>
      <c r="H3443" s="63">
        <v>41868</v>
      </c>
      <c r="I3443" s="60" t="s">
        <v>1075</v>
      </c>
      <c r="J3443" s="62">
        <v>3888.04</v>
      </c>
      <c r="K3443" s="62">
        <v>0</v>
      </c>
      <c r="L3443" s="62">
        <v>3888.04</v>
      </c>
      <c r="M3443" s="82" t="str">
        <f t="shared" si="274"/>
        <v>DC</v>
      </c>
      <c r="N3443" s="82" t="s">
        <v>971</v>
      </c>
      <c r="Q3443" s="91"/>
      <c r="W3443" s="95"/>
    </row>
    <row r="3444" spans="1:23" hidden="1" x14ac:dyDescent="0.5">
      <c r="A3444" s="105">
        <v>909036</v>
      </c>
      <c r="B3444" s="63"/>
      <c r="C3444" s="60" t="s">
        <v>15</v>
      </c>
      <c r="D3444" s="61">
        <v>20226</v>
      </c>
      <c r="E3444" s="61">
        <v>15668</v>
      </c>
      <c r="F3444" s="61">
        <v>4525</v>
      </c>
      <c r="G3444" s="63">
        <v>41869</v>
      </c>
      <c r="H3444" s="63">
        <v>41868</v>
      </c>
      <c r="I3444" s="60" t="s">
        <v>1075</v>
      </c>
      <c r="J3444" s="62">
        <v>-84.27</v>
      </c>
      <c r="K3444" s="62">
        <v>0</v>
      </c>
      <c r="L3444" s="62">
        <v>-84.27</v>
      </c>
      <c r="M3444" s="82" t="str">
        <f t="shared" si="274"/>
        <v>DC</v>
      </c>
      <c r="Q3444" s="91"/>
      <c r="W3444" s="95"/>
    </row>
    <row r="3445" spans="1:23" hidden="1" x14ac:dyDescent="0.5">
      <c r="A3445" s="105">
        <v>909037</v>
      </c>
      <c r="B3445" s="63">
        <v>41873</v>
      </c>
      <c r="C3445" s="60" t="s">
        <v>10</v>
      </c>
      <c r="D3445" s="61">
        <v>20209</v>
      </c>
      <c r="E3445" s="61">
        <v>15641</v>
      </c>
      <c r="F3445" s="61">
        <v>2714</v>
      </c>
      <c r="G3445" s="63">
        <v>41869</v>
      </c>
      <c r="H3445" s="63">
        <v>41870</v>
      </c>
      <c r="I3445" s="60" t="s">
        <v>1075</v>
      </c>
      <c r="J3445" s="62">
        <v>289.35000000000002</v>
      </c>
      <c r="K3445" s="62">
        <v>40.51</v>
      </c>
      <c r="L3445" s="62">
        <v>329.86</v>
      </c>
      <c r="M3445" s="82" t="str">
        <f t="shared" si="274"/>
        <v>DC</v>
      </c>
      <c r="N3445" s="82" t="s">
        <v>971</v>
      </c>
      <c r="Q3445" s="91"/>
      <c r="W3445" s="95"/>
    </row>
    <row r="3446" spans="1:23" hidden="1" x14ac:dyDescent="0.5">
      <c r="A3446" s="105" t="s">
        <v>801</v>
      </c>
      <c r="B3446" s="63"/>
      <c r="C3446" s="60" t="s">
        <v>10</v>
      </c>
      <c r="D3446" s="61">
        <v>20613</v>
      </c>
      <c r="E3446" s="61">
        <v>15674</v>
      </c>
      <c r="F3446" s="61">
        <v>4574</v>
      </c>
      <c r="G3446" s="63">
        <v>41869</v>
      </c>
      <c r="H3446" s="63">
        <v>41869</v>
      </c>
      <c r="I3446" s="60" t="s">
        <v>1160</v>
      </c>
      <c r="J3446" s="62">
        <v>1680</v>
      </c>
      <c r="K3446" s="62">
        <v>0</v>
      </c>
      <c r="L3446" s="62">
        <v>1680</v>
      </c>
      <c r="M3446" s="82" t="str">
        <f t="shared" si="274"/>
        <v>DI</v>
      </c>
      <c r="N3446" s="82" t="s">
        <v>971</v>
      </c>
      <c r="Q3446" s="91"/>
      <c r="W3446" s="95"/>
    </row>
    <row r="3447" spans="1:23" hidden="1" x14ac:dyDescent="0.5">
      <c r="A3447" s="105" t="s">
        <v>802</v>
      </c>
      <c r="B3447" s="63"/>
      <c r="C3447" s="60" t="s">
        <v>10</v>
      </c>
      <c r="D3447" s="61">
        <v>20617</v>
      </c>
      <c r="E3447" s="61">
        <v>15676</v>
      </c>
      <c r="F3447" s="61">
        <v>4575</v>
      </c>
      <c r="G3447" s="63">
        <v>41869</v>
      </c>
      <c r="H3447" s="63">
        <v>41869</v>
      </c>
      <c r="I3447" s="60" t="s">
        <v>1123</v>
      </c>
      <c r="J3447" s="62">
        <v>2500</v>
      </c>
      <c r="K3447" s="62">
        <v>0</v>
      </c>
      <c r="L3447" s="62">
        <v>2500</v>
      </c>
      <c r="M3447" s="82" t="str">
        <f t="shared" si="274"/>
        <v>DI</v>
      </c>
      <c r="N3447" s="82" t="s">
        <v>971</v>
      </c>
      <c r="Q3447" s="91"/>
      <c r="W3447" s="95"/>
    </row>
    <row r="3448" spans="1:23" x14ac:dyDescent="0.5">
      <c r="A3448" s="105" t="s">
        <v>791</v>
      </c>
      <c r="B3448" s="63">
        <v>41873</v>
      </c>
      <c r="C3448" s="60" t="s">
        <v>10</v>
      </c>
      <c r="D3448" s="61">
        <v>20215</v>
      </c>
      <c r="E3448" s="61">
        <v>15626</v>
      </c>
      <c r="F3448" s="61">
        <v>4560</v>
      </c>
      <c r="G3448" s="63">
        <v>41870</v>
      </c>
      <c r="H3448" s="63">
        <v>41870</v>
      </c>
      <c r="I3448" s="164" t="s">
        <v>42</v>
      </c>
      <c r="J3448" s="62">
        <v>7460</v>
      </c>
      <c r="K3448" s="62">
        <v>1044.4000000000001</v>
      </c>
      <c r="L3448" s="62">
        <v>8504.4</v>
      </c>
      <c r="M3448" s="82" t="str">
        <f t="shared" si="274"/>
        <v>DS</v>
      </c>
      <c r="N3448" s="82" t="s">
        <v>971</v>
      </c>
      <c r="Q3448" s="81"/>
      <c r="R3448" s="81"/>
      <c r="S3448" s="81"/>
      <c r="T3448" s="81"/>
      <c r="U3448" s="81"/>
      <c r="W3448" s="95"/>
    </row>
    <row r="3449" spans="1:23" x14ac:dyDescent="0.5">
      <c r="A3449" s="105" t="s">
        <v>792</v>
      </c>
      <c r="B3449" s="63">
        <v>41873</v>
      </c>
      <c r="C3449" s="60" t="s">
        <v>10</v>
      </c>
      <c r="D3449" s="61">
        <v>20214</v>
      </c>
      <c r="E3449" s="61">
        <v>15620</v>
      </c>
      <c r="F3449" s="61">
        <v>4558</v>
      </c>
      <c r="G3449" s="63">
        <v>41870</v>
      </c>
      <c r="H3449" s="63">
        <v>41870</v>
      </c>
      <c r="I3449" s="60" t="s">
        <v>1102</v>
      </c>
      <c r="J3449" s="62">
        <v>5270.96</v>
      </c>
      <c r="K3449" s="62">
        <v>553.63</v>
      </c>
      <c r="L3449" s="62">
        <v>5824.59</v>
      </c>
      <c r="M3449" s="82" t="str">
        <f t="shared" si="274"/>
        <v>DS</v>
      </c>
      <c r="N3449" s="82" t="s">
        <v>971</v>
      </c>
      <c r="Q3449" s="81"/>
      <c r="R3449" s="81"/>
      <c r="S3449" s="81"/>
      <c r="T3449" s="81"/>
      <c r="U3449" s="81"/>
      <c r="W3449" s="95"/>
    </row>
    <row r="3450" spans="1:23" x14ac:dyDescent="0.5">
      <c r="A3450" s="105">
        <v>130794</v>
      </c>
      <c r="B3450" s="63"/>
      <c r="C3450" s="60" t="s">
        <v>10</v>
      </c>
      <c r="D3450" s="61">
        <v>20220</v>
      </c>
      <c r="E3450" s="61">
        <v>15512</v>
      </c>
      <c r="F3450" s="61">
        <v>4514</v>
      </c>
      <c r="G3450" s="63">
        <v>41870</v>
      </c>
      <c r="H3450" s="63">
        <v>41870</v>
      </c>
      <c r="I3450" s="60" t="s">
        <v>1320</v>
      </c>
      <c r="J3450" s="62">
        <v>3607.81</v>
      </c>
      <c r="K3450" s="62">
        <v>505.09</v>
      </c>
      <c r="L3450" s="62">
        <v>4112.8999999999996</v>
      </c>
      <c r="M3450" s="82" t="str">
        <f t="shared" si="274"/>
        <v>DS</v>
      </c>
      <c r="N3450" s="82" t="s">
        <v>971</v>
      </c>
      <c r="Q3450" s="81"/>
      <c r="R3450" s="81"/>
      <c r="S3450" s="81"/>
      <c r="T3450" s="81"/>
      <c r="U3450" s="81"/>
      <c r="W3450" s="95"/>
    </row>
    <row r="3451" spans="1:23" x14ac:dyDescent="0.5">
      <c r="A3451" s="105">
        <v>130794</v>
      </c>
      <c r="B3451" s="63"/>
      <c r="C3451" s="60" t="s">
        <v>15</v>
      </c>
      <c r="D3451" s="61">
        <v>20221</v>
      </c>
      <c r="E3451" s="61">
        <v>15654</v>
      </c>
      <c r="F3451" s="61">
        <v>4514</v>
      </c>
      <c r="G3451" s="63">
        <v>41870</v>
      </c>
      <c r="H3451" s="63">
        <v>41870</v>
      </c>
      <c r="I3451" s="60" t="s">
        <v>1320</v>
      </c>
      <c r="J3451" s="62">
        <v>-231.53</v>
      </c>
      <c r="K3451" s="62">
        <v>-32.409999999999997</v>
      </c>
      <c r="L3451" s="62">
        <v>-263.94</v>
      </c>
      <c r="M3451" s="82" t="str">
        <f t="shared" si="274"/>
        <v>DS</v>
      </c>
      <c r="P3451" s="81"/>
      <c r="Q3451" s="81"/>
      <c r="R3451" s="81"/>
      <c r="S3451" s="81"/>
      <c r="T3451" s="81"/>
      <c r="U3451" s="81"/>
      <c r="W3451" s="95"/>
    </row>
    <row r="3452" spans="1:23" x14ac:dyDescent="0.5">
      <c r="A3452" s="105">
        <v>1449039</v>
      </c>
      <c r="B3452" s="63">
        <v>41873</v>
      </c>
      <c r="C3452" s="60" t="s">
        <v>10</v>
      </c>
      <c r="D3452" s="61">
        <v>20212</v>
      </c>
      <c r="E3452" s="61">
        <v>15645</v>
      </c>
      <c r="F3452" s="61">
        <v>4453</v>
      </c>
      <c r="G3452" s="63">
        <v>41870</v>
      </c>
      <c r="H3452" s="63">
        <v>41870</v>
      </c>
      <c r="I3452" s="60" t="s">
        <v>1109</v>
      </c>
      <c r="J3452" s="62">
        <v>283.66000000000003</v>
      </c>
      <c r="K3452" s="62">
        <v>20.010000000000002</v>
      </c>
      <c r="L3452" s="62">
        <v>303.67</v>
      </c>
      <c r="M3452" s="82" t="str">
        <f t="shared" si="274"/>
        <v>DS</v>
      </c>
      <c r="N3452" s="82" t="s">
        <v>971</v>
      </c>
      <c r="Q3452" s="91"/>
      <c r="W3452" s="95"/>
    </row>
    <row r="3453" spans="1:23" x14ac:dyDescent="0.5">
      <c r="A3453" s="105">
        <v>51065467</v>
      </c>
      <c r="B3453" s="63">
        <v>41873</v>
      </c>
      <c r="C3453" s="60" t="s">
        <v>10</v>
      </c>
      <c r="D3453" s="61">
        <v>20213</v>
      </c>
      <c r="E3453" s="61">
        <v>15621</v>
      </c>
      <c r="F3453" s="61">
        <v>4557</v>
      </c>
      <c r="G3453" s="63">
        <v>41870</v>
      </c>
      <c r="H3453" s="63">
        <v>41870</v>
      </c>
      <c r="I3453" s="60" t="s">
        <v>1113</v>
      </c>
      <c r="J3453" s="62">
        <v>4990.38</v>
      </c>
      <c r="K3453" s="62">
        <v>317.08999999999997</v>
      </c>
      <c r="L3453" s="62">
        <v>5307.47</v>
      </c>
      <c r="M3453" s="82" t="str">
        <f t="shared" si="274"/>
        <v>DS</v>
      </c>
      <c r="N3453" s="82" t="s">
        <v>971</v>
      </c>
      <c r="Q3453" s="91"/>
      <c r="W3453" s="95"/>
    </row>
    <row r="3454" spans="1:23" x14ac:dyDescent="0.5">
      <c r="A3454" s="105">
        <v>51065467</v>
      </c>
      <c r="B3454" s="63"/>
      <c r="C3454" s="60" t="s">
        <v>15</v>
      </c>
      <c r="D3454" s="61">
        <v>20224</v>
      </c>
      <c r="E3454" s="61">
        <v>15655</v>
      </c>
      <c r="F3454" s="61">
        <v>4557</v>
      </c>
      <c r="G3454" s="63">
        <v>41870</v>
      </c>
      <c r="H3454" s="63">
        <v>41870</v>
      </c>
      <c r="I3454" s="60" t="s">
        <v>1113</v>
      </c>
      <c r="J3454" s="62">
        <v>-11.32</v>
      </c>
      <c r="K3454" s="62">
        <v>-1.58</v>
      </c>
      <c r="L3454" s="62">
        <v>-12.9</v>
      </c>
      <c r="M3454" s="82" t="str">
        <f t="shared" si="274"/>
        <v>DS</v>
      </c>
      <c r="Q3454" s="91"/>
      <c r="W3454" s="95"/>
    </row>
    <row r="3455" spans="1:23" x14ac:dyDescent="0.5">
      <c r="A3455" s="105">
        <v>522010</v>
      </c>
      <c r="B3455" s="63">
        <v>41880</v>
      </c>
      <c r="C3455" s="60" t="s">
        <v>10</v>
      </c>
      <c r="D3455" s="61">
        <v>20223</v>
      </c>
      <c r="E3455" s="61">
        <v>15644</v>
      </c>
      <c r="F3455" s="61">
        <v>4452</v>
      </c>
      <c r="G3455" s="63">
        <v>41870</v>
      </c>
      <c r="H3455" s="63">
        <v>41870</v>
      </c>
      <c r="I3455" s="60" t="s">
        <v>1114</v>
      </c>
      <c r="J3455" s="62">
        <v>184.56</v>
      </c>
      <c r="K3455" s="62">
        <v>13</v>
      </c>
      <c r="L3455" s="62">
        <v>197.56</v>
      </c>
      <c r="M3455" s="82" t="str">
        <f t="shared" si="274"/>
        <v>DS</v>
      </c>
      <c r="N3455" s="82" t="s">
        <v>971</v>
      </c>
      <c r="Q3455" s="91"/>
      <c r="W3455" s="95"/>
    </row>
    <row r="3456" spans="1:23" hidden="1" x14ac:dyDescent="0.5">
      <c r="A3456" s="105" t="s">
        <v>793</v>
      </c>
      <c r="B3456" s="63"/>
      <c r="C3456" s="60" t="s">
        <v>10</v>
      </c>
      <c r="D3456" s="61">
        <v>20222</v>
      </c>
      <c r="E3456" s="61">
        <v>15651</v>
      </c>
      <c r="F3456" s="61">
        <v>4567</v>
      </c>
      <c r="G3456" s="63">
        <v>41870</v>
      </c>
      <c r="H3456" s="63">
        <v>41870</v>
      </c>
      <c r="I3456" s="60" t="s">
        <v>1118</v>
      </c>
      <c r="J3456" s="62">
        <v>6552.5</v>
      </c>
      <c r="K3456" s="62">
        <v>0</v>
      </c>
      <c r="L3456" s="62">
        <v>6552.5</v>
      </c>
      <c r="M3456" s="82" t="str">
        <f t="shared" si="274"/>
        <v>DI</v>
      </c>
      <c r="N3456" s="82" t="s">
        <v>971</v>
      </c>
      <c r="Q3456" s="91"/>
      <c r="W3456" s="95"/>
    </row>
    <row r="3457" spans="1:23" x14ac:dyDescent="0.5">
      <c r="A3457" s="105">
        <v>1976925</v>
      </c>
      <c r="B3457" s="63">
        <v>41873</v>
      </c>
      <c r="C3457" s="60" t="s">
        <v>10</v>
      </c>
      <c r="D3457" s="61">
        <v>20307</v>
      </c>
      <c r="E3457" s="61">
        <v>15663</v>
      </c>
      <c r="F3457" s="61">
        <v>4555</v>
      </c>
      <c r="G3457" s="63">
        <v>41870</v>
      </c>
      <c r="H3457" s="63">
        <v>41870</v>
      </c>
      <c r="I3457" s="60" t="s">
        <v>1107</v>
      </c>
      <c r="J3457" s="62">
        <v>873.6</v>
      </c>
      <c r="K3457" s="62">
        <v>122.3</v>
      </c>
      <c r="L3457" s="62">
        <v>995.9</v>
      </c>
      <c r="M3457" s="82" t="str">
        <f t="shared" si="274"/>
        <v>DS</v>
      </c>
      <c r="N3457" s="82" t="s">
        <v>971</v>
      </c>
      <c r="Q3457" s="91"/>
      <c r="W3457" s="95"/>
    </row>
    <row r="3458" spans="1:23" x14ac:dyDescent="0.5">
      <c r="A3458" s="105">
        <v>1976926</v>
      </c>
      <c r="B3458" s="63">
        <v>41873</v>
      </c>
      <c r="C3458" s="60" t="s">
        <v>10</v>
      </c>
      <c r="D3458" s="61">
        <v>20304</v>
      </c>
      <c r="E3458" s="61">
        <v>15667</v>
      </c>
      <c r="F3458" s="61">
        <v>4555</v>
      </c>
      <c r="G3458" s="63">
        <v>41870</v>
      </c>
      <c r="H3458" s="63">
        <v>41870</v>
      </c>
      <c r="I3458" s="60" t="s">
        <v>1107</v>
      </c>
      <c r="J3458" s="62">
        <v>2641.1</v>
      </c>
      <c r="K3458" s="62">
        <v>369.76</v>
      </c>
      <c r="L3458" s="62">
        <v>3010.86</v>
      </c>
      <c r="M3458" s="82" t="str">
        <f t="shared" ref="M3458:M3521" si="275">VLOOKUP(I3458,KODE,3,0)</f>
        <v>DS</v>
      </c>
      <c r="N3458" s="82" t="s">
        <v>971</v>
      </c>
      <c r="Q3458" s="91"/>
      <c r="W3458" s="95"/>
    </row>
    <row r="3459" spans="1:23" x14ac:dyDescent="0.5">
      <c r="A3459" s="105">
        <v>1976927</v>
      </c>
      <c r="B3459" s="63">
        <v>41873</v>
      </c>
      <c r="C3459" s="60" t="s">
        <v>10</v>
      </c>
      <c r="D3459" s="61">
        <v>20306</v>
      </c>
      <c r="E3459" s="61">
        <v>15664</v>
      </c>
      <c r="F3459" s="61">
        <v>4552</v>
      </c>
      <c r="G3459" s="63">
        <v>41870</v>
      </c>
      <c r="H3459" s="63">
        <v>41870</v>
      </c>
      <c r="I3459" s="60" t="s">
        <v>1107</v>
      </c>
      <c r="J3459" s="62">
        <v>1047.5999999999999</v>
      </c>
      <c r="K3459" s="62">
        <v>146.66</v>
      </c>
      <c r="L3459" s="62">
        <v>1194.26</v>
      </c>
      <c r="M3459" s="82" t="str">
        <f t="shared" si="275"/>
        <v>DS</v>
      </c>
      <c r="N3459" s="82" t="s">
        <v>971</v>
      </c>
      <c r="Q3459" s="91"/>
      <c r="W3459" s="95"/>
    </row>
    <row r="3460" spans="1:23" x14ac:dyDescent="0.5">
      <c r="A3460" s="105">
        <v>1976928</v>
      </c>
      <c r="B3460" s="63">
        <v>41873</v>
      </c>
      <c r="C3460" s="60" t="s">
        <v>10</v>
      </c>
      <c r="D3460" s="61">
        <v>20303</v>
      </c>
      <c r="E3460" s="61">
        <v>15666</v>
      </c>
      <c r="F3460" s="61">
        <v>4555</v>
      </c>
      <c r="G3460" s="63">
        <v>41870</v>
      </c>
      <c r="H3460" s="63">
        <v>41870</v>
      </c>
      <c r="I3460" s="60" t="s">
        <v>1107</v>
      </c>
      <c r="J3460" s="62">
        <v>1841.25</v>
      </c>
      <c r="K3460" s="62">
        <v>257.77999999999997</v>
      </c>
      <c r="L3460" s="62">
        <v>2099.0300000000002</v>
      </c>
      <c r="M3460" s="82" t="str">
        <f t="shared" si="275"/>
        <v>DS</v>
      </c>
      <c r="N3460" s="82" t="s">
        <v>971</v>
      </c>
      <c r="Q3460" s="91"/>
      <c r="W3460" s="95"/>
    </row>
    <row r="3461" spans="1:23" x14ac:dyDescent="0.5">
      <c r="A3461" s="105">
        <v>1976929</v>
      </c>
      <c r="B3461" s="63">
        <v>41873</v>
      </c>
      <c r="C3461" s="60" t="s">
        <v>10</v>
      </c>
      <c r="D3461" s="61">
        <v>20302</v>
      </c>
      <c r="E3461" s="61">
        <v>15662</v>
      </c>
      <c r="F3461" s="61">
        <v>4555</v>
      </c>
      <c r="G3461" s="63">
        <v>41870</v>
      </c>
      <c r="H3461" s="63">
        <v>41870</v>
      </c>
      <c r="I3461" s="60" t="s">
        <v>1107</v>
      </c>
      <c r="J3461" s="62">
        <v>723.55</v>
      </c>
      <c r="K3461" s="62">
        <v>101.3</v>
      </c>
      <c r="L3461" s="62">
        <v>824.85</v>
      </c>
      <c r="M3461" s="82" t="str">
        <f t="shared" si="275"/>
        <v>DS</v>
      </c>
      <c r="N3461" s="82" t="s">
        <v>971</v>
      </c>
      <c r="Q3461" s="91"/>
      <c r="W3461" s="95"/>
    </row>
    <row r="3462" spans="1:23" x14ac:dyDescent="0.5">
      <c r="A3462" s="105">
        <v>1976930</v>
      </c>
      <c r="B3462" s="63">
        <v>41873</v>
      </c>
      <c r="C3462" s="60" t="s">
        <v>10</v>
      </c>
      <c r="D3462" s="61">
        <v>20305</v>
      </c>
      <c r="E3462" s="61">
        <v>15665</v>
      </c>
      <c r="F3462" s="61">
        <v>4555</v>
      </c>
      <c r="G3462" s="63">
        <v>41870</v>
      </c>
      <c r="H3462" s="63">
        <v>41870</v>
      </c>
      <c r="I3462" s="60" t="s">
        <v>1107</v>
      </c>
      <c r="J3462" s="62">
        <v>1698.1</v>
      </c>
      <c r="K3462" s="62">
        <v>237.73</v>
      </c>
      <c r="L3462" s="62">
        <v>1935.83</v>
      </c>
      <c r="M3462" s="82" t="str">
        <f t="shared" si="275"/>
        <v>DS</v>
      </c>
      <c r="N3462" s="82" t="s">
        <v>971</v>
      </c>
      <c r="Q3462" s="91"/>
      <c r="W3462" s="95"/>
    </row>
    <row r="3463" spans="1:23" x14ac:dyDescent="0.5">
      <c r="A3463" s="105">
        <v>1465092</v>
      </c>
      <c r="B3463" s="63">
        <v>41873</v>
      </c>
      <c r="C3463" s="60" t="s">
        <v>10</v>
      </c>
      <c r="D3463" s="61">
        <v>20225</v>
      </c>
      <c r="E3463" s="61">
        <v>15648</v>
      </c>
      <c r="F3463" s="61">
        <v>4453</v>
      </c>
      <c r="G3463" s="63">
        <v>41871</v>
      </c>
      <c r="H3463" s="63">
        <v>41871</v>
      </c>
      <c r="I3463" s="60" t="s">
        <v>1109</v>
      </c>
      <c r="J3463" s="62">
        <v>189.1</v>
      </c>
      <c r="K3463" s="62">
        <v>13.34</v>
      </c>
      <c r="L3463" s="62">
        <v>202.44</v>
      </c>
      <c r="M3463" s="82" t="str">
        <f t="shared" si="275"/>
        <v>DS</v>
      </c>
      <c r="N3463" s="82" t="s">
        <v>971</v>
      </c>
      <c r="Q3463" s="91"/>
      <c r="W3463" s="95"/>
    </row>
    <row r="3464" spans="1:23" x14ac:dyDescent="0.5">
      <c r="A3464" s="105">
        <v>523477</v>
      </c>
      <c r="B3464" s="63">
        <v>41880</v>
      </c>
      <c r="C3464" s="60" t="s">
        <v>10</v>
      </c>
      <c r="D3464" s="61">
        <v>20308</v>
      </c>
      <c r="E3464" s="61">
        <v>15660</v>
      </c>
      <c r="F3464" s="61">
        <v>4452</v>
      </c>
      <c r="G3464" s="63">
        <v>41871</v>
      </c>
      <c r="H3464" s="63">
        <v>41871</v>
      </c>
      <c r="I3464" s="60" t="s">
        <v>1114</v>
      </c>
      <c r="J3464" s="62">
        <v>276.83999999999997</v>
      </c>
      <c r="K3464" s="62">
        <v>19.5</v>
      </c>
      <c r="L3464" s="62">
        <v>296.33999999999997</v>
      </c>
      <c r="M3464" s="82" t="str">
        <f t="shared" si="275"/>
        <v>DS</v>
      </c>
      <c r="N3464" s="82" t="s">
        <v>971</v>
      </c>
      <c r="Q3464" s="91"/>
      <c r="W3464" s="95"/>
    </row>
    <row r="3465" spans="1:23" x14ac:dyDescent="0.5">
      <c r="A3465" s="105">
        <v>83975</v>
      </c>
      <c r="B3465" s="63">
        <v>41880</v>
      </c>
      <c r="C3465" s="60" t="s">
        <v>10</v>
      </c>
      <c r="D3465" s="61">
        <v>20309</v>
      </c>
      <c r="E3465" s="61">
        <v>15661</v>
      </c>
      <c r="F3465" s="61">
        <v>4451</v>
      </c>
      <c r="G3465" s="63">
        <v>41871</v>
      </c>
      <c r="H3465" s="63">
        <v>41871</v>
      </c>
      <c r="I3465" s="60" t="s">
        <v>1116</v>
      </c>
      <c r="J3465" s="62">
        <v>480</v>
      </c>
      <c r="K3465" s="62">
        <v>13.44</v>
      </c>
      <c r="L3465" s="62">
        <v>493.44</v>
      </c>
      <c r="M3465" s="82" t="str">
        <f t="shared" si="275"/>
        <v>DS</v>
      </c>
      <c r="N3465" s="82" t="s">
        <v>971</v>
      </c>
      <c r="Q3465" s="91"/>
      <c r="W3465" s="95"/>
    </row>
    <row r="3466" spans="1:23" x14ac:dyDescent="0.5">
      <c r="A3466" s="105" t="s">
        <v>796</v>
      </c>
      <c r="B3466" s="63">
        <v>41880</v>
      </c>
      <c r="C3466" s="60" t="s">
        <v>10</v>
      </c>
      <c r="D3466" s="61">
        <v>20618</v>
      </c>
      <c r="E3466" s="61">
        <v>15737</v>
      </c>
      <c r="F3466" s="61">
        <v>4559</v>
      </c>
      <c r="G3466" s="63">
        <v>41872</v>
      </c>
      <c r="H3466" s="63">
        <v>41872</v>
      </c>
      <c r="I3466" s="60" t="s">
        <v>1161</v>
      </c>
      <c r="J3466" s="62">
        <v>9008.7000000000007</v>
      </c>
      <c r="K3466" s="62">
        <v>1261.21</v>
      </c>
      <c r="L3466" s="62">
        <v>10269.91</v>
      </c>
      <c r="M3466" s="82" t="str">
        <f t="shared" si="275"/>
        <v>DS</v>
      </c>
      <c r="N3466" s="82" t="s">
        <v>971</v>
      </c>
      <c r="Q3466" s="91"/>
      <c r="W3466" s="95"/>
    </row>
    <row r="3467" spans="1:23" x14ac:dyDescent="0.5">
      <c r="A3467" s="105" t="s">
        <v>797</v>
      </c>
      <c r="B3467" s="63">
        <v>41880</v>
      </c>
      <c r="C3467" s="60" t="s">
        <v>10</v>
      </c>
      <c r="D3467" s="61">
        <v>20619</v>
      </c>
      <c r="E3467" s="61">
        <v>15739</v>
      </c>
      <c r="F3467" s="61">
        <v>4565</v>
      </c>
      <c r="G3467" s="63">
        <v>41872</v>
      </c>
      <c r="H3467" s="63">
        <v>41872</v>
      </c>
      <c r="I3467" s="60" t="s">
        <v>1161</v>
      </c>
      <c r="J3467" s="62">
        <v>1753.1</v>
      </c>
      <c r="K3467" s="62">
        <v>0</v>
      </c>
      <c r="L3467" s="62">
        <v>1753.1</v>
      </c>
      <c r="M3467" s="82" t="str">
        <f t="shared" si="275"/>
        <v>DS</v>
      </c>
      <c r="N3467" s="82" t="s">
        <v>971</v>
      </c>
      <c r="Q3467" s="91"/>
      <c r="W3467" s="95"/>
    </row>
    <row r="3468" spans="1:23" x14ac:dyDescent="0.5">
      <c r="A3468" s="105" t="s">
        <v>798</v>
      </c>
      <c r="B3468" s="63">
        <v>41887</v>
      </c>
      <c r="C3468" s="60" t="s">
        <v>10</v>
      </c>
      <c r="D3468" s="61">
        <v>20622</v>
      </c>
      <c r="E3468" s="61">
        <v>15731</v>
      </c>
      <c r="F3468" s="61">
        <v>4521</v>
      </c>
      <c r="G3468" s="63">
        <v>41872</v>
      </c>
      <c r="H3468" s="63">
        <v>41872</v>
      </c>
      <c r="I3468" s="60" t="s">
        <v>1176</v>
      </c>
      <c r="J3468" s="62">
        <v>1367.65</v>
      </c>
      <c r="K3468" s="62">
        <v>191.47</v>
      </c>
      <c r="L3468" s="62">
        <v>1559.12</v>
      </c>
      <c r="M3468" s="82" t="str">
        <f t="shared" si="275"/>
        <v>DS</v>
      </c>
      <c r="N3468" s="82" t="s">
        <v>971</v>
      </c>
      <c r="Q3468" s="91"/>
      <c r="W3468" s="95"/>
    </row>
    <row r="3469" spans="1:23" hidden="1" x14ac:dyDescent="0.5">
      <c r="A3469" s="105">
        <v>40827</v>
      </c>
      <c r="B3469" s="63"/>
      <c r="C3469" s="60" t="s">
        <v>10</v>
      </c>
      <c r="D3469" s="61">
        <v>20620</v>
      </c>
      <c r="E3469" s="61">
        <v>15738</v>
      </c>
      <c r="F3469" s="61">
        <v>4473</v>
      </c>
      <c r="G3469" s="63">
        <v>41872</v>
      </c>
      <c r="H3469" s="63">
        <v>41872</v>
      </c>
      <c r="I3469" s="60" t="s">
        <v>1110</v>
      </c>
      <c r="J3469" s="62">
        <v>26306.6</v>
      </c>
      <c r="K3469" s="62">
        <v>3682.92</v>
      </c>
      <c r="L3469" s="62">
        <v>29989.52</v>
      </c>
      <c r="M3469" s="82" t="str">
        <f t="shared" si="275"/>
        <v>DI</v>
      </c>
      <c r="N3469" s="82" t="s">
        <v>971</v>
      </c>
      <c r="Q3469" s="91"/>
      <c r="W3469" s="95"/>
    </row>
    <row r="3470" spans="1:23" x14ac:dyDescent="0.5">
      <c r="A3470" s="105">
        <v>51105708</v>
      </c>
      <c r="B3470" s="63">
        <v>41880</v>
      </c>
      <c r="C3470" s="60" t="s">
        <v>10</v>
      </c>
      <c r="D3470" s="61">
        <v>20597</v>
      </c>
      <c r="E3470" s="61">
        <v>15656</v>
      </c>
      <c r="F3470" s="61">
        <v>4572</v>
      </c>
      <c r="G3470" s="63">
        <v>41872</v>
      </c>
      <c r="H3470" s="63">
        <v>41872</v>
      </c>
      <c r="I3470" s="60" t="s">
        <v>1113</v>
      </c>
      <c r="J3470" s="62">
        <v>1321.22</v>
      </c>
      <c r="K3470" s="62">
        <v>184.98</v>
      </c>
      <c r="L3470" s="62">
        <v>1506.2</v>
      </c>
      <c r="M3470" s="82" t="str">
        <f t="shared" si="275"/>
        <v>DS</v>
      </c>
      <c r="N3470" s="82" t="s">
        <v>971</v>
      </c>
      <c r="Q3470" s="91"/>
      <c r="W3470" s="95"/>
    </row>
    <row r="3471" spans="1:23" x14ac:dyDescent="0.5">
      <c r="A3471" s="105">
        <v>51105709</v>
      </c>
      <c r="B3471" s="63">
        <v>41880</v>
      </c>
      <c r="C3471" s="60" t="s">
        <v>10</v>
      </c>
      <c r="D3471" s="61">
        <v>20596</v>
      </c>
      <c r="E3471" s="61">
        <v>15657</v>
      </c>
      <c r="F3471" s="61">
        <v>4571</v>
      </c>
      <c r="G3471" s="63">
        <v>41872</v>
      </c>
      <c r="H3471" s="63">
        <v>41872</v>
      </c>
      <c r="I3471" s="60" t="s">
        <v>1113</v>
      </c>
      <c r="J3471" s="62">
        <v>4326.34</v>
      </c>
      <c r="K3471" s="62">
        <v>260.95999999999998</v>
      </c>
      <c r="L3471" s="62">
        <v>4587.3</v>
      </c>
      <c r="M3471" s="82" t="str">
        <f t="shared" si="275"/>
        <v>DS</v>
      </c>
      <c r="N3471" s="82" t="s">
        <v>971</v>
      </c>
      <c r="Q3471" s="91"/>
      <c r="W3471" s="95"/>
    </row>
    <row r="3472" spans="1:23" x14ac:dyDescent="0.5">
      <c r="A3472" s="105">
        <v>525061</v>
      </c>
      <c r="B3472" s="63">
        <v>41880</v>
      </c>
      <c r="C3472" s="60" t="s">
        <v>10</v>
      </c>
      <c r="D3472" s="61">
        <v>20621</v>
      </c>
      <c r="E3472" s="61">
        <v>15729</v>
      </c>
      <c r="F3472" s="61">
        <v>4452</v>
      </c>
      <c r="G3472" s="63">
        <v>41872</v>
      </c>
      <c r="H3472" s="63">
        <v>41872</v>
      </c>
      <c r="I3472" s="60" t="s">
        <v>1114</v>
      </c>
      <c r="J3472" s="62">
        <v>276.83999999999997</v>
      </c>
      <c r="K3472" s="62">
        <v>19.5</v>
      </c>
      <c r="L3472" s="62">
        <v>296.33999999999997</v>
      </c>
      <c r="M3472" s="82" t="str">
        <f t="shared" si="275"/>
        <v>DS</v>
      </c>
      <c r="N3472" s="82" t="s">
        <v>971</v>
      </c>
      <c r="Q3472" s="91"/>
      <c r="W3472" s="95"/>
    </row>
    <row r="3473" spans="1:23" x14ac:dyDescent="0.5">
      <c r="A3473" s="105">
        <v>6041480382</v>
      </c>
      <c r="B3473" s="63">
        <v>41873</v>
      </c>
      <c r="C3473" s="60" t="s">
        <v>10</v>
      </c>
      <c r="D3473" s="61">
        <v>20595</v>
      </c>
      <c r="E3473" s="61">
        <v>15658</v>
      </c>
      <c r="F3473" s="61">
        <v>4453</v>
      </c>
      <c r="G3473" s="63">
        <v>41872</v>
      </c>
      <c r="H3473" s="63">
        <v>41872</v>
      </c>
      <c r="I3473" s="60" t="s">
        <v>1109</v>
      </c>
      <c r="J3473" s="62">
        <v>189.1</v>
      </c>
      <c r="K3473" s="62">
        <v>13.34</v>
      </c>
      <c r="L3473" s="62">
        <v>202.44</v>
      </c>
      <c r="M3473" s="82" t="str">
        <f t="shared" si="275"/>
        <v>DS</v>
      </c>
      <c r="N3473" s="82" t="s">
        <v>971</v>
      </c>
      <c r="Q3473" s="91"/>
      <c r="W3473" s="95"/>
    </row>
    <row r="3474" spans="1:23" hidden="1" x14ac:dyDescent="0.5">
      <c r="A3474" s="105" t="s">
        <v>800</v>
      </c>
      <c r="B3474" s="63"/>
      <c r="C3474" s="60" t="s">
        <v>10</v>
      </c>
      <c r="D3474" s="61">
        <v>20616</v>
      </c>
      <c r="E3474" s="61">
        <v>15735</v>
      </c>
      <c r="F3474" s="61">
        <v>4588</v>
      </c>
      <c r="G3474" s="63">
        <v>41872</v>
      </c>
      <c r="H3474" s="63">
        <v>41872</v>
      </c>
      <c r="I3474" s="60" t="s">
        <v>1121</v>
      </c>
      <c r="J3474" s="62">
        <v>482.9</v>
      </c>
      <c r="K3474" s="62">
        <v>0</v>
      </c>
      <c r="L3474" s="62">
        <v>482.9</v>
      </c>
      <c r="M3474" s="82" t="str">
        <f t="shared" si="275"/>
        <v>DI</v>
      </c>
      <c r="N3474" s="82" t="s">
        <v>971</v>
      </c>
      <c r="Q3474" s="91"/>
      <c r="W3474" s="95"/>
    </row>
    <row r="3475" spans="1:23" x14ac:dyDescent="0.5">
      <c r="A3475" s="105">
        <v>11302157</v>
      </c>
      <c r="B3475" s="63"/>
      <c r="C3475" s="60" t="s">
        <v>10</v>
      </c>
      <c r="D3475" s="61">
        <v>20626</v>
      </c>
      <c r="E3475" s="61">
        <v>15743</v>
      </c>
      <c r="F3475" s="61">
        <v>4589</v>
      </c>
      <c r="G3475" s="63">
        <v>41873</v>
      </c>
      <c r="H3475" s="63">
        <v>41873</v>
      </c>
      <c r="I3475" s="173" t="s">
        <v>130</v>
      </c>
      <c r="J3475" s="62">
        <v>826.04</v>
      </c>
      <c r="K3475" s="62">
        <v>115.65</v>
      </c>
      <c r="L3475" s="62">
        <v>941.69</v>
      </c>
      <c r="M3475" s="82" t="str">
        <f t="shared" si="275"/>
        <v>DS</v>
      </c>
      <c r="N3475" s="82" t="s">
        <v>971</v>
      </c>
      <c r="Q3475" s="91"/>
      <c r="W3475" s="95"/>
    </row>
    <row r="3476" spans="1:23" x14ac:dyDescent="0.5">
      <c r="A3476" s="105">
        <v>1496477</v>
      </c>
      <c r="B3476" s="63">
        <v>41873</v>
      </c>
      <c r="C3476" s="60" t="s">
        <v>10</v>
      </c>
      <c r="D3476" s="61">
        <v>20610</v>
      </c>
      <c r="E3476" s="61">
        <v>15669</v>
      </c>
      <c r="F3476" s="61">
        <v>4453</v>
      </c>
      <c r="G3476" s="63">
        <v>41873</v>
      </c>
      <c r="H3476" s="63">
        <v>41873</v>
      </c>
      <c r="I3476" s="60" t="s">
        <v>1109</v>
      </c>
      <c r="J3476" s="62">
        <v>189.1</v>
      </c>
      <c r="K3476" s="62">
        <v>13.34</v>
      </c>
      <c r="L3476" s="62">
        <v>202.44</v>
      </c>
      <c r="M3476" s="82" t="str">
        <f t="shared" si="275"/>
        <v>DS</v>
      </c>
      <c r="N3476" s="82" t="s">
        <v>971</v>
      </c>
      <c r="Q3476" s="91"/>
      <c r="W3476" s="95"/>
    </row>
    <row r="3477" spans="1:23" x14ac:dyDescent="0.5">
      <c r="A3477" s="105">
        <v>30846</v>
      </c>
      <c r="B3477" s="63">
        <v>41873</v>
      </c>
      <c r="C3477" s="60" t="s">
        <v>10</v>
      </c>
      <c r="D3477" s="61">
        <v>20629</v>
      </c>
      <c r="E3477" s="61">
        <v>15756</v>
      </c>
      <c r="F3477" s="61">
        <v>4587</v>
      </c>
      <c r="G3477" s="63">
        <v>41873</v>
      </c>
      <c r="H3477" s="63">
        <v>41873</v>
      </c>
      <c r="I3477" s="60" t="s">
        <v>1177</v>
      </c>
      <c r="J3477" s="62">
        <v>18577.580000000002</v>
      </c>
      <c r="K3477" s="62">
        <v>2600.86</v>
      </c>
      <c r="L3477" s="62">
        <v>21178.44</v>
      </c>
      <c r="M3477" s="82" t="str">
        <f t="shared" si="275"/>
        <v>DS</v>
      </c>
      <c r="N3477" s="82" t="s">
        <v>971</v>
      </c>
      <c r="Q3477" s="91"/>
      <c r="W3477" s="95"/>
    </row>
    <row r="3478" spans="1:23" x14ac:dyDescent="0.5">
      <c r="A3478" s="105">
        <v>75218</v>
      </c>
      <c r="B3478" s="63">
        <v>41880</v>
      </c>
      <c r="C3478" s="60" t="s">
        <v>10</v>
      </c>
      <c r="D3478" s="61">
        <v>20627</v>
      </c>
      <c r="E3478" s="61">
        <v>15671</v>
      </c>
      <c r="F3478" s="61">
        <v>4573</v>
      </c>
      <c r="G3478" s="63">
        <v>41873</v>
      </c>
      <c r="H3478" s="63">
        <v>41872</v>
      </c>
      <c r="I3478" s="60" t="s">
        <v>1167</v>
      </c>
      <c r="J3478" s="62">
        <v>9454.64</v>
      </c>
      <c r="K3478" s="62">
        <v>766.67</v>
      </c>
      <c r="L3478" s="62">
        <v>10221.31</v>
      </c>
      <c r="M3478" s="82" t="str">
        <f t="shared" si="275"/>
        <v>DS</v>
      </c>
      <c r="N3478" s="82" t="s">
        <v>971</v>
      </c>
      <c r="Q3478" s="91"/>
      <c r="W3478" s="95"/>
    </row>
    <row r="3479" spans="1:23" x14ac:dyDescent="0.5">
      <c r="A3479" s="105">
        <v>84167</v>
      </c>
      <c r="B3479" s="63">
        <v>41880</v>
      </c>
      <c r="C3479" s="60" t="s">
        <v>10</v>
      </c>
      <c r="D3479" s="61">
        <v>20625</v>
      </c>
      <c r="E3479" s="61">
        <v>15744</v>
      </c>
      <c r="F3479" s="61">
        <v>4451</v>
      </c>
      <c r="G3479" s="63">
        <v>41873</v>
      </c>
      <c r="H3479" s="63">
        <v>41873</v>
      </c>
      <c r="I3479" s="60" t="s">
        <v>1116</v>
      </c>
      <c r="J3479" s="62">
        <v>384</v>
      </c>
      <c r="K3479" s="62">
        <v>13.44</v>
      </c>
      <c r="L3479" s="62">
        <v>397.44</v>
      </c>
      <c r="M3479" s="82" t="str">
        <f t="shared" si="275"/>
        <v>DS</v>
      </c>
      <c r="N3479" s="82" t="s">
        <v>971</v>
      </c>
      <c r="Q3479" s="91"/>
      <c r="W3479" s="95"/>
    </row>
    <row r="3480" spans="1:23" hidden="1" x14ac:dyDescent="0.5">
      <c r="A3480" s="105">
        <v>913827</v>
      </c>
      <c r="B3480" s="63">
        <v>41873</v>
      </c>
      <c r="C3480" s="60" t="s">
        <v>10</v>
      </c>
      <c r="D3480" s="61">
        <v>20615</v>
      </c>
      <c r="E3480" s="61">
        <v>15752</v>
      </c>
      <c r="F3480" s="61">
        <v>4405</v>
      </c>
      <c r="G3480" s="63">
        <v>41873</v>
      </c>
      <c r="H3480" s="63">
        <v>41872</v>
      </c>
      <c r="I3480" s="60" t="s">
        <v>1075</v>
      </c>
      <c r="J3480" s="62">
        <v>519.52</v>
      </c>
      <c r="K3480" s="62">
        <v>72.73</v>
      </c>
      <c r="L3480" s="62">
        <v>592.25</v>
      </c>
      <c r="M3480" s="82" t="str">
        <f t="shared" si="275"/>
        <v>DC</v>
      </c>
      <c r="N3480" s="82" t="s">
        <v>971</v>
      </c>
      <c r="Q3480" s="91"/>
      <c r="W3480" s="95"/>
    </row>
    <row r="3481" spans="1:23" hidden="1" x14ac:dyDescent="0.5">
      <c r="A3481" s="105">
        <v>913828</v>
      </c>
      <c r="B3481" s="63">
        <v>41873</v>
      </c>
      <c r="C3481" s="60" t="s">
        <v>10</v>
      </c>
      <c r="D3481" s="61">
        <v>20623</v>
      </c>
      <c r="E3481" s="61">
        <v>15753</v>
      </c>
      <c r="F3481" s="61">
        <v>4406</v>
      </c>
      <c r="G3481" s="63">
        <v>41873</v>
      </c>
      <c r="H3481" s="63">
        <v>41872</v>
      </c>
      <c r="I3481" s="60" t="s">
        <v>1075</v>
      </c>
      <c r="J3481" s="62">
        <v>884.32</v>
      </c>
      <c r="K3481" s="62">
        <v>123.81</v>
      </c>
      <c r="L3481" s="62">
        <v>1008.13</v>
      </c>
      <c r="M3481" s="82" t="str">
        <f t="shared" si="275"/>
        <v>DC</v>
      </c>
      <c r="N3481" s="82" t="s">
        <v>971</v>
      </c>
      <c r="Q3481" s="91"/>
      <c r="W3481" s="95"/>
    </row>
    <row r="3482" spans="1:23" hidden="1" x14ac:dyDescent="0.5">
      <c r="A3482" s="105">
        <v>913829</v>
      </c>
      <c r="B3482" s="63">
        <v>41873</v>
      </c>
      <c r="C3482" s="60" t="s">
        <v>10</v>
      </c>
      <c r="D3482" s="61">
        <v>20614</v>
      </c>
      <c r="E3482" s="61">
        <v>15751</v>
      </c>
      <c r="F3482" s="61">
        <v>4568</v>
      </c>
      <c r="G3482" s="63">
        <v>41873</v>
      </c>
      <c r="H3482" s="63">
        <v>41872</v>
      </c>
      <c r="I3482" s="60" t="s">
        <v>1075</v>
      </c>
      <c r="J3482" s="62">
        <v>18327</v>
      </c>
      <c r="K3482" s="62">
        <v>0</v>
      </c>
      <c r="L3482" s="62">
        <v>18327</v>
      </c>
      <c r="M3482" s="82" t="str">
        <f t="shared" si="275"/>
        <v>DC</v>
      </c>
      <c r="N3482" s="82" t="s">
        <v>971</v>
      </c>
      <c r="Q3482" s="91"/>
      <c r="W3482" s="95"/>
    </row>
    <row r="3483" spans="1:23" hidden="1" x14ac:dyDescent="0.5">
      <c r="A3483" s="105">
        <v>913830</v>
      </c>
      <c r="B3483" s="63">
        <v>41873</v>
      </c>
      <c r="C3483" s="60" t="s">
        <v>10</v>
      </c>
      <c r="D3483" s="61">
        <v>20612</v>
      </c>
      <c r="E3483" s="61">
        <v>15647</v>
      </c>
      <c r="F3483" s="61">
        <v>4569</v>
      </c>
      <c r="G3483" s="63">
        <v>41873</v>
      </c>
      <c r="H3483" s="63">
        <v>41872</v>
      </c>
      <c r="I3483" s="60" t="s">
        <v>1075</v>
      </c>
      <c r="J3483" s="62">
        <v>27753.66</v>
      </c>
      <c r="K3483" s="62">
        <v>3168.09</v>
      </c>
      <c r="L3483" s="62">
        <v>30921.75</v>
      </c>
      <c r="M3483" s="82" t="str">
        <f t="shared" si="275"/>
        <v>DC</v>
      </c>
      <c r="N3483" s="82" t="s">
        <v>971</v>
      </c>
      <c r="Q3483" s="91"/>
      <c r="W3483" s="95"/>
    </row>
    <row r="3484" spans="1:23" hidden="1" x14ac:dyDescent="0.5">
      <c r="A3484" s="105">
        <v>913830</v>
      </c>
      <c r="B3484" s="63"/>
      <c r="C3484" s="60" t="s">
        <v>15</v>
      </c>
      <c r="D3484" s="61">
        <v>20624</v>
      </c>
      <c r="E3484" s="61">
        <v>15755</v>
      </c>
      <c r="F3484" s="61">
        <v>4569</v>
      </c>
      <c r="G3484" s="63">
        <v>41873</v>
      </c>
      <c r="H3484" s="63">
        <v>41872</v>
      </c>
      <c r="I3484" s="60" t="s">
        <v>1075</v>
      </c>
      <c r="J3484" s="62">
        <v>-514.57000000000005</v>
      </c>
      <c r="K3484" s="62">
        <v>-72.040000000000006</v>
      </c>
      <c r="L3484" s="62">
        <v>-586.61</v>
      </c>
      <c r="M3484" s="82" t="str">
        <f t="shared" si="275"/>
        <v>DC</v>
      </c>
      <c r="Q3484" s="91"/>
      <c r="W3484" s="95"/>
    </row>
    <row r="3485" spans="1:23" hidden="1" x14ac:dyDescent="0.5">
      <c r="A3485" s="105">
        <v>913831</v>
      </c>
      <c r="B3485" s="63">
        <v>41873</v>
      </c>
      <c r="C3485" s="60" t="s">
        <v>10</v>
      </c>
      <c r="D3485" s="61">
        <v>20611</v>
      </c>
      <c r="E3485" s="61">
        <v>15749</v>
      </c>
      <c r="F3485" s="61">
        <v>4551</v>
      </c>
      <c r="G3485" s="63">
        <v>41873</v>
      </c>
      <c r="H3485" s="63">
        <v>41872</v>
      </c>
      <c r="I3485" s="60" t="s">
        <v>1075</v>
      </c>
      <c r="J3485" s="62">
        <v>1719.72</v>
      </c>
      <c r="K3485" s="62">
        <v>240.78</v>
      </c>
      <c r="L3485" s="62">
        <v>1960.5</v>
      </c>
      <c r="M3485" s="82" t="str">
        <f t="shared" si="275"/>
        <v>DC</v>
      </c>
      <c r="N3485" s="82" t="s">
        <v>971</v>
      </c>
      <c r="Q3485" s="91"/>
      <c r="W3485" s="95"/>
    </row>
    <row r="3486" spans="1:23" hidden="1" x14ac:dyDescent="0.5">
      <c r="A3486" s="172" t="s">
        <v>799</v>
      </c>
      <c r="B3486" s="63"/>
      <c r="C3486" s="60" t="s">
        <v>10</v>
      </c>
      <c r="D3486" s="61">
        <v>20628</v>
      </c>
      <c r="E3486" s="61">
        <v>15754</v>
      </c>
      <c r="F3486" s="61">
        <v>4593</v>
      </c>
      <c r="G3486" s="63">
        <v>41873</v>
      </c>
      <c r="H3486" s="63">
        <v>41873</v>
      </c>
      <c r="I3486" s="60" t="s">
        <v>1123</v>
      </c>
      <c r="J3486" s="62">
        <v>424</v>
      </c>
      <c r="K3486" s="62">
        <v>0</v>
      </c>
      <c r="L3486" s="62">
        <v>424</v>
      </c>
      <c r="M3486" s="82" t="str">
        <f t="shared" si="275"/>
        <v>DI</v>
      </c>
      <c r="N3486" s="82" t="s">
        <v>971</v>
      </c>
      <c r="Q3486" s="91"/>
      <c r="W3486" s="95"/>
    </row>
    <row r="3487" spans="1:23" x14ac:dyDescent="0.5">
      <c r="A3487" s="105" t="s">
        <v>804</v>
      </c>
      <c r="B3487" s="63">
        <v>41880</v>
      </c>
      <c r="C3487" s="60" t="s">
        <v>10</v>
      </c>
      <c r="D3487" s="61">
        <v>20643</v>
      </c>
      <c r="E3487" s="61">
        <v>15745</v>
      </c>
      <c r="F3487" s="61">
        <v>4591</v>
      </c>
      <c r="G3487" s="63">
        <v>41873</v>
      </c>
      <c r="H3487" s="63">
        <v>41873</v>
      </c>
      <c r="I3487" s="60" t="s">
        <v>1102</v>
      </c>
      <c r="J3487" s="62">
        <v>15274.32</v>
      </c>
      <c r="K3487" s="62">
        <v>1879.78</v>
      </c>
      <c r="L3487" s="62">
        <v>17177.38</v>
      </c>
      <c r="M3487" s="82" t="str">
        <f t="shared" si="275"/>
        <v>DS</v>
      </c>
      <c r="N3487" s="82" t="s">
        <v>971</v>
      </c>
      <c r="Q3487" s="91"/>
      <c r="W3487" s="95"/>
    </row>
    <row r="3488" spans="1:23" x14ac:dyDescent="0.5">
      <c r="A3488" s="105" t="s">
        <v>804</v>
      </c>
      <c r="B3488" s="63"/>
      <c r="C3488" s="60" t="s">
        <v>15</v>
      </c>
      <c r="D3488" s="61">
        <v>20872</v>
      </c>
      <c r="E3488" s="61">
        <v>15814</v>
      </c>
      <c r="F3488" s="61">
        <v>4591</v>
      </c>
      <c r="G3488" s="63">
        <v>41873</v>
      </c>
      <c r="H3488" s="63">
        <v>41873</v>
      </c>
      <c r="I3488" s="60" t="s">
        <v>1102</v>
      </c>
      <c r="J3488" s="62">
        <v>-23.28</v>
      </c>
      <c r="K3488" s="62">
        <v>-3.26</v>
      </c>
      <c r="L3488" s="62">
        <v>-26.54</v>
      </c>
      <c r="M3488" s="82" t="str">
        <f t="shared" si="275"/>
        <v>DS</v>
      </c>
      <c r="Q3488" s="91"/>
      <c r="W3488" s="95"/>
    </row>
    <row r="3489" spans="1:23" x14ac:dyDescent="0.5">
      <c r="A3489" s="105">
        <v>545646</v>
      </c>
      <c r="B3489" s="63">
        <v>41873</v>
      </c>
      <c r="C3489" s="60" t="s">
        <v>10</v>
      </c>
      <c r="D3489" s="61">
        <v>20895</v>
      </c>
      <c r="E3489" s="61">
        <v>15757</v>
      </c>
      <c r="F3489" s="61">
        <v>4570</v>
      </c>
      <c r="G3489" s="63">
        <v>41873</v>
      </c>
      <c r="H3489" s="63">
        <v>41871</v>
      </c>
      <c r="I3489" s="60" t="s">
        <v>1073</v>
      </c>
      <c r="J3489" s="62">
        <v>9048</v>
      </c>
      <c r="K3489" s="62">
        <v>1266.72</v>
      </c>
      <c r="L3489" s="62">
        <v>10314.719999999999</v>
      </c>
      <c r="M3489" s="82" t="str">
        <f t="shared" si="275"/>
        <v>DS</v>
      </c>
      <c r="N3489" s="82" t="s">
        <v>971</v>
      </c>
      <c r="Q3489" s="91"/>
      <c r="W3489" s="95"/>
    </row>
    <row r="3490" spans="1:23" hidden="1" x14ac:dyDescent="0.5">
      <c r="A3490" s="105" t="s">
        <v>812</v>
      </c>
      <c r="B3490" s="63"/>
      <c r="C3490" s="60" t="s">
        <v>10</v>
      </c>
      <c r="D3490" s="61">
        <v>20871</v>
      </c>
      <c r="E3490" s="61">
        <v>15758</v>
      </c>
      <c r="F3490" s="61">
        <v>4584</v>
      </c>
      <c r="G3490" s="63">
        <v>41873</v>
      </c>
      <c r="H3490" s="63">
        <v>41873</v>
      </c>
      <c r="I3490" s="60" t="s">
        <v>1123</v>
      </c>
      <c r="J3490" s="62">
        <v>4440.01</v>
      </c>
      <c r="K3490" s="62">
        <v>0</v>
      </c>
      <c r="L3490" s="62">
        <v>4440.01</v>
      </c>
      <c r="M3490" s="82" t="str">
        <f t="shared" si="275"/>
        <v>DI</v>
      </c>
      <c r="N3490" s="82" t="s">
        <v>971</v>
      </c>
      <c r="W3490" s="95"/>
    </row>
    <row r="3491" spans="1:23" x14ac:dyDescent="0.5">
      <c r="A3491" s="105" t="s">
        <v>804</v>
      </c>
      <c r="B3491" s="63"/>
      <c r="C3491" s="60" t="s">
        <v>15</v>
      </c>
      <c r="D3491" s="61">
        <v>21427</v>
      </c>
      <c r="E3491" s="61">
        <v>15948</v>
      </c>
      <c r="F3491" s="61">
        <v>789188</v>
      </c>
      <c r="G3491" s="63">
        <v>41873</v>
      </c>
      <c r="H3491" s="63">
        <v>41873</v>
      </c>
      <c r="I3491" s="60" t="s">
        <v>1102</v>
      </c>
      <c r="J3491" s="62">
        <v>-3063</v>
      </c>
      <c r="K3491" s="62">
        <v>-428.82</v>
      </c>
      <c r="L3491" s="62">
        <v>-3491.82</v>
      </c>
      <c r="M3491" s="82" t="str">
        <f t="shared" si="275"/>
        <v>DS</v>
      </c>
      <c r="W3491" s="95"/>
    </row>
    <row r="3492" spans="1:23" x14ac:dyDescent="0.5">
      <c r="A3492" s="105">
        <v>1513756</v>
      </c>
      <c r="B3492" s="63">
        <v>41880</v>
      </c>
      <c r="C3492" s="60" t="s">
        <v>10</v>
      </c>
      <c r="D3492" s="61">
        <v>20644</v>
      </c>
      <c r="E3492" s="61">
        <v>15741</v>
      </c>
      <c r="F3492" s="61">
        <v>4453</v>
      </c>
      <c r="G3492" s="63">
        <v>41874</v>
      </c>
      <c r="H3492" s="63">
        <v>41874</v>
      </c>
      <c r="I3492" s="60" t="s">
        <v>1109</v>
      </c>
      <c r="J3492" s="62">
        <v>283.66000000000003</v>
      </c>
      <c r="K3492" s="62">
        <v>20.010000000000002</v>
      </c>
      <c r="L3492" s="62">
        <v>303.67</v>
      </c>
      <c r="M3492" s="82" t="str">
        <f t="shared" si="275"/>
        <v>DS</v>
      </c>
      <c r="N3492" s="82" t="s">
        <v>971</v>
      </c>
      <c r="Q3492" s="91"/>
      <c r="W3492" s="95"/>
    </row>
    <row r="3493" spans="1:23" x14ac:dyDescent="0.5">
      <c r="A3493" s="105">
        <v>51146243</v>
      </c>
      <c r="B3493" s="63">
        <v>41880</v>
      </c>
      <c r="C3493" s="60" t="s">
        <v>10</v>
      </c>
      <c r="D3493" s="61">
        <v>20642</v>
      </c>
      <c r="E3493" s="61">
        <v>15746</v>
      </c>
      <c r="F3493" s="61">
        <v>4590</v>
      </c>
      <c r="G3493" s="63">
        <v>41874</v>
      </c>
      <c r="H3493" s="63">
        <v>41874</v>
      </c>
      <c r="I3493" s="60" t="s">
        <v>1113</v>
      </c>
      <c r="J3493" s="62">
        <v>6462.29</v>
      </c>
      <c r="K3493" s="62">
        <v>501.65</v>
      </c>
      <c r="L3493" s="62">
        <v>6963.94</v>
      </c>
      <c r="M3493" s="82" t="str">
        <f t="shared" si="275"/>
        <v>DS</v>
      </c>
      <c r="N3493" s="82" t="s">
        <v>971</v>
      </c>
      <c r="Q3493" s="91"/>
      <c r="W3493" s="95"/>
    </row>
    <row r="3494" spans="1:23" x14ac:dyDescent="0.5">
      <c r="A3494" s="105">
        <v>51146243</v>
      </c>
      <c r="B3494" s="63"/>
      <c r="C3494" s="60" t="s">
        <v>15</v>
      </c>
      <c r="D3494" s="61">
        <v>20870</v>
      </c>
      <c r="E3494" s="61">
        <v>15812</v>
      </c>
      <c r="F3494" s="61">
        <v>4590</v>
      </c>
      <c r="G3494" s="63">
        <v>41874</v>
      </c>
      <c r="H3494" s="63">
        <v>41874</v>
      </c>
      <c r="I3494" s="60" t="s">
        <v>1113</v>
      </c>
      <c r="J3494" s="62">
        <v>-11.32</v>
      </c>
      <c r="K3494" s="62">
        <v>-1.58</v>
      </c>
      <c r="L3494" s="62">
        <v>-12.9</v>
      </c>
      <c r="M3494" s="82" t="str">
        <f t="shared" si="275"/>
        <v>DS</v>
      </c>
      <c r="Q3494" s="91"/>
      <c r="W3494" s="95"/>
    </row>
    <row r="3495" spans="1:23" x14ac:dyDescent="0.5">
      <c r="A3495" s="105">
        <v>527780</v>
      </c>
      <c r="B3495" s="63">
        <v>41887</v>
      </c>
      <c r="C3495" s="60" t="s">
        <v>10</v>
      </c>
      <c r="D3495" s="61">
        <v>20869</v>
      </c>
      <c r="E3495" s="61">
        <v>15762</v>
      </c>
      <c r="F3495" s="61">
        <v>4452</v>
      </c>
      <c r="G3495" s="63">
        <v>41874</v>
      </c>
      <c r="H3495" s="63">
        <v>41874</v>
      </c>
      <c r="I3495" s="60" t="s">
        <v>1114</v>
      </c>
      <c r="J3495" s="62">
        <v>553.67999999999995</v>
      </c>
      <c r="K3495" s="62">
        <v>39.01</v>
      </c>
      <c r="L3495" s="62">
        <v>592.69000000000005</v>
      </c>
      <c r="M3495" s="82" t="str">
        <f t="shared" si="275"/>
        <v>DS</v>
      </c>
      <c r="N3495" s="82" t="s">
        <v>971</v>
      </c>
      <c r="Q3495" s="91"/>
      <c r="W3495" s="95"/>
    </row>
    <row r="3496" spans="1:23" hidden="1" x14ac:dyDescent="0.5">
      <c r="A3496" s="105" t="s">
        <v>806</v>
      </c>
      <c r="B3496" s="63"/>
      <c r="C3496" s="60" t="s">
        <v>10</v>
      </c>
      <c r="D3496" s="61">
        <v>20867</v>
      </c>
      <c r="E3496" s="61">
        <v>15761</v>
      </c>
      <c r="F3496" s="61">
        <v>4567</v>
      </c>
      <c r="G3496" s="63">
        <v>41874</v>
      </c>
      <c r="H3496" s="63">
        <v>41874</v>
      </c>
      <c r="I3496" s="60" t="s">
        <v>1118</v>
      </c>
      <c r="J3496" s="62">
        <v>5444.6</v>
      </c>
      <c r="K3496" s="62">
        <v>0</v>
      </c>
      <c r="L3496" s="62">
        <v>5444.6</v>
      </c>
      <c r="M3496" s="82" t="str">
        <f t="shared" si="275"/>
        <v>DI</v>
      </c>
      <c r="N3496" s="82" t="s">
        <v>971</v>
      </c>
      <c r="W3496" s="95"/>
    </row>
    <row r="3497" spans="1:23" hidden="1" x14ac:dyDescent="0.5">
      <c r="A3497" s="105" t="s">
        <v>810</v>
      </c>
      <c r="B3497" s="63"/>
      <c r="C3497" s="60" t="s">
        <v>10</v>
      </c>
      <c r="D3497" s="61">
        <v>20868</v>
      </c>
      <c r="E3497" s="61">
        <v>15760</v>
      </c>
      <c r="F3497" s="61">
        <v>4579</v>
      </c>
      <c r="G3497" s="63">
        <v>41874</v>
      </c>
      <c r="H3497" s="63">
        <v>41874</v>
      </c>
      <c r="I3497" s="60" t="s">
        <v>1160</v>
      </c>
      <c r="J3497" s="62">
        <v>2997.5</v>
      </c>
      <c r="K3497" s="62">
        <v>0</v>
      </c>
      <c r="L3497" s="62">
        <v>2997.5</v>
      </c>
      <c r="M3497" s="82" t="str">
        <f t="shared" si="275"/>
        <v>DI</v>
      </c>
      <c r="N3497" s="82" t="s">
        <v>971</v>
      </c>
      <c r="W3497" s="95"/>
    </row>
    <row r="3498" spans="1:23" x14ac:dyDescent="0.5">
      <c r="A3498" s="105">
        <v>84351</v>
      </c>
      <c r="B3498" s="63">
        <v>41880</v>
      </c>
      <c r="C3498" s="60" t="s">
        <v>10</v>
      </c>
      <c r="D3498" s="61">
        <v>20866</v>
      </c>
      <c r="E3498" s="61">
        <v>15773</v>
      </c>
      <c r="F3498" s="61">
        <v>4451</v>
      </c>
      <c r="G3498" s="63">
        <v>41875</v>
      </c>
      <c r="H3498" s="63">
        <v>41875</v>
      </c>
      <c r="I3498" s="60" t="s">
        <v>1116</v>
      </c>
      <c r="J3498" s="62">
        <v>480</v>
      </c>
      <c r="K3498" s="62">
        <v>13.44</v>
      </c>
      <c r="L3498" s="62">
        <v>493.44</v>
      </c>
      <c r="M3498" s="82" t="str">
        <f t="shared" si="275"/>
        <v>DS</v>
      </c>
      <c r="N3498" s="82" t="s">
        <v>971</v>
      </c>
      <c r="Q3498" s="91"/>
      <c r="W3498" s="95"/>
    </row>
    <row r="3499" spans="1:23" x14ac:dyDescent="0.5">
      <c r="A3499" s="105">
        <v>1517231</v>
      </c>
      <c r="B3499" s="63">
        <v>41880</v>
      </c>
      <c r="C3499" s="60" t="s">
        <v>10</v>
      </c>
      <c r="D3499" s="61">
        <v>20846</v>
      </c>
      <c r="E3499" s="61">
        <v>15742</v>
      </c>
      <c r="F3499" s="61">
        <v>4453</v>
      </c>
      <c r="G3499" s="63">
        <v>41876</v>
      </c>
      <c r="H3499" s="63">
        <v>41876</v>
      </c>
      <c r="I3499" s="60" t="s">
        <v>1109</v>
      </c>
      <c r="J3499" s="62">
        <v>236.02</v>
      </c>
      <c r="K3499" s="62">
        <v>13.34</v>
      </c>
      <c r="L3499" s="62">
        <v>249.36</v>
      </c>
      <c r="M3499" s="82" t="str">
        <f t="shared" si="275"/>
        <v>DS</v>
      </c>
      <c r="N3499" s="82" t="s">
        <v>971</v>
      </c>
      <c r="P3499" s="75" t="e">
        <f>VLOOKUP(F3499,[1]!REGTEaflewerdatum,4,0)</f>
        <v>#N/A</v>
      </c>
      <c r="Q3499" s="91" t="e">
        <f>IF(P3499=G3499,"ok",G3499)</f>
        <v>#N/A</v>
      </c>
      <c r="W3499" s="95"/>
    </row>
    <row r="3500" spans="1:23" x14ac:dyDescent="0.5">
      <c r="A3500" s="105">
        <v>529341</v>
      </c>
      <c r="B3500" s="63">
        <v>41887</v>
      </c>
      <c r="C3500" s="60" t="s">
        <v>10</v>
      </c>
      <c r="D3500" s="61">
        <v>20865</v>
      </c>
      <c r="E3500" s="61">
        <v>15782</v>
      </c>
      <c r="F3500" s="61">
        <v>4452</v>
      </c>
      <c r="G3500" s="63">
        <v>41876</v>
      </c>
      <c r="H3500" s="63">
        <v>41876</v>
      </c>
      <c r="I3500" s="60" t="s">
        <v>1114</v>
      </c>
      <c r="J3500" s="62">
        <v>276.83999999999997</v>
      </c>
      <c r="K3500" s="62">
        <v>19.5</v>
      </c>
      <c r="L3500" s="62">
        <v>296.33999999999997</v>
      </c>
      <c r="M3500" s="82" t="str">
        <f t="shared" si="275"/>
        <v>DS</v>
      </c>
      <c r="N3500" s="82" t="s">
        <v>971</v>
      </c>
      <c r="Q3500" s="91"/>
      <c r="W3500" s="95"/>
    </row>
    <row r="3501" spans="1:23" hidden="1" x14ac:dyDescent="0.5">
      <c r="A3501" s="105">
        <v>915337</v>
      </c>
      <c r="B3501" s="63">
        <v>41880</v>
      </c>
      <c r="C3501" s="60" t="s">
        <v>10</v>
      </c>
      <c r="D3501" s="61">
        <v>20879</v>
      </c>
      <c r="E3501" s="61">
        <v>15241</v>
      </c>
      <c r="F3501" s="61">
        <v>4407</v>
      </c>
      <c r="G3501" s="63">
        <v>41876</v>
      </c>
      <c r="H3501" s="63">
        <v>41875</v>
      </c>
      <c r="I3501" s="60" t="s">
        <v>1075</v>
      </c>
      <c r="J3501" s="62">
        <v>74524.179999999993</v>
      </c>
      <c r="K3501" s="62">
        <v>7925.55</v>
      </c>
      <c r="L3501" s="62">
        <v>82449.73</v>
      </c>
      <c r="M3501" s="82" t="str">
        <f t="shared" si="275"/>
        <v>DC</v>
      </c>
      <c r="N3501" s="82" t="s">
        <v>971</v>
      </c>
      <c r="Q3501" s="91"/>
      <c r="W3501" s="95"/>
    </row>
    <row r="3502" spans="1:23" hidden="1" x14ac:dyDescent="0.5">
      <c r="A3502" s="105">
        <v>915338</v>
      </c>
      <c r="B3502" s="63">
        <v>41880</v>
      </c>
      <c r="C3502" s="60" t="s">
        <v>10</v>
      </c>
      <c r="D3502" s="61">
        <v>20875</v>
      </c>
      <c r="E3502" s="61">
        <v>15242</v>
      </c>
      <c r="F3502" s="61">
        <v>4409</v>
      </c>
      <c r="G3502" s="63">
        <v>41876</v>
      </c>
      <c r="H3502" s="63">
        <v>41875</v>
      </c>
      <c r="I3502" s="60" t="s">
        <v>1075</v>
      </c>
      <c r="J3502" s="62">
        <v>972.08</v>
      </c>
      <c r="K3502" s="62">
        <v>136.1</v>
      </c>
      <c r="L3502" s="62">
        <v>1108.18</v>
      </c>
      <c r="M3502" s="82" t="str">
        <f t="shared" si="275"/>
        <v>DC</v>
      </c>
      <c r="N3502" s="82" t="s">
        <v>971</v>
      </c>
      <c r="W3502" s="95"/>
    </row>
    <row r="3503" spans="1:23" hidden="1" x14ac:dyDescent="0.5">
      <c r="A3503" s="105">
        <v>915339</v>
      </c>
      <c r="B3503" s="63">
        <v>41880</v>
      </c>
      <c r="C3503" s="60" t="s">
        <v>10</v>
      </c>
      <c r="D3503" s="61">
        <v>20874</v>
      </c>
      <c r="E3503" s="61">
        <v>15283</v>
      </c>
      <c r="F3503" s="61">
        <v>4424</v>
      </c>
      <c r="G3503" s="63">
        <v>41876</v>
      </c>
      <c r="H3503" s="63">
        <v>41875</v>
      </c>
      <c r="I3503" s="60" t="s">
        <v>1075</v>
      </c>
      <c r="J3503" s="62">
        <v>6055.35</v>
      </c>
      <c r="K3503" s="62">
        <v>847.75</v>
      </c>
      <c r="L3503" s="62">
        <v>6903.1</v>
      </c>
      <c r="M3503" s="82" t="str">
        <f t="shared" si="275"/>
        <v>DC</v>
      </c>
      <c r="N3503" s="82" t="s">
        <v>971</v>
      </c>
      <c r="W3503" s="95"/>
    </row>
    <row r="3504" spans="1:23" hidden="1" x14ac:dyDescent="0.5">
      <c r="A3504" s="105">
        <v>915340</v>
      </c>
      <c r="B3504" s="63">
        <v>41880</v>
      </c>
      <c r="C3504" s="60" t="s">
        <v>10</v>
      </c>
      <c r="D3504" s="61">
        <v>20876</v>
      </c>
      <c r="E3504" s="61">
        <v>15370</v>
      </c>
      <c r="F3504" s="61">
        <v>4465</v>
      </c>
      <c r="G3504" s="63">
        <v>41876</v>
      </c>
      <c r="H3504" s="63">
        <v>41875</v>
      </c>
      <c r="I3504" s="60" t="s">
        <v>1075</v>
      </c>
      <c r="J3504" s="62">
        <v>33084.54</v>
      </c>
      <c r="K3504" s="62">
        <v>4631.82</v>
      </c>
      <c r="L3504" s="62">
        <v>37716.36</v>
      </c>
      <c r="M3504" s="82" t="str">
        <f t="shared" si="275"/>
        <v>DC</v>
      </c>
      <c r="N3504" s="82" t="s">
        <v>971</v>
      </c>
      <c r="W3504" s="95"/>
    </row>
    <row r="3505" spans="1:23" hidden="1" x14ac:dyDescent="0.5">
      <c r="A3505" s="105">
        <v>915341</v>
      </c>
      <c r="B3505" s="63">
        <v>41880</v>
      </c>
      <c r="C3505" s="60" t="s">
        <v>10</v>
      </c>
      <c r="D3505" s="61">
        <v>20881</v>
      </c>
      <c r="E3505" s="61">
        <v>15677</v>
      </c>
      <c r="F3505" s="61">
        <v>4465</v>
      </c>
      <c r="G3505" s="63">
        <v>41876</v>
      </c>
      <c r="H3505" s="63">
        <v>41875</v>
      </c>
      <c r="I3505" s="60" t="s">
        <v>1075</v>
      </c>
      <c r="J3505" s="62">
        <v>180333.46</v>
      </c>
      <c r="K3505" s="62">
        <v>19644.66</v>
      </c>
      <c r="L3505" s="62">
        <v>199978.12</v>
      </c>
      <c r="M3505" s="82" t="str">
        <f t="shared" si="275"/>
        <v>DC</v>
      </c>
      <c r="N3505" s="82" t="s">
        <v>971</v>
      </c>
      <c r="W3505" s="95"/>
    </row>
    <row r="3506" spans="1:23" hidden="1" x14ac:dyDescent="0.5">
      <c r="A3506" s="105">
        <v>915342</v>
      </c>
      <c r="B3506" s="63">
        <v>41880</v>
      </c>
      <c r="C3506" s="60" t="s">
        <v>10</v>
      </c>
      <c r="D3506" s="61">
        <v>20855</v>
      </c>
      <c r="E3506" s="61">
        <v>15732</v>
      </c>
      <c r="F3506" s="61">
        <v>4585</v>
      </c>
      <c r="G3506" s="63">
        <v>41876</v>
      </c>
      <c r="H3506" s="63">
        <v>41875</v>
      </c>
      <c r="I3506" s="60" t="s">
        <v>1075</v>
      </c>
      <c r="J3506" s="62">
        <v>35306.97</v>
      </c>
      <c r="K3506" s="62">
        <v>3887.92</v>
      </c>
      <c r="L3506" s="62">
        <v>39194.89</v>
      </c>
      <c r="M3506" s="82" t="str">
        <f t="shared" si="275"/>
        <v>DC</v>
      </c>
      <c r="N3506" s="82" t="s">
        <v>971</v>
      </c>
      <c r="W3506" s="95"/>
    </row>
    <row r="3507" spans="1:23" hidden="1" x14ac:dyDescent="0.5">
      <c r="A3507" s="105">
        <v>915343</v>
      </c>
      <c r="B3507" s="63">
        <v>41880</v>
      </c>
      <c r="C3507" s="60" t="s">
        <v>10</v>
      </c>
      <c r="D3507" s="61">
        <v>20861</v>
      </c>
      <c r="E3507" s="61">
        <v>15736</v>
      </c>
      <c r="F3507" s="61">
        <v>4586</v>
      </c>
      <c r="G3507" s="63">
        <v>41876</v>
      </c>
      <c r="H3507" s="63">
        <v>41875</v>
      </c>
      <c r="I3507" s="60" t="s">
        <v>1075</v>
      </c>
      <c r="J3507" s="62">
        <v>10082.1</v>
      </c>
      <c r="K3507" s="62">
        <v>1411.47</v>
      </c>
      <c r="L3507" s="62">
        <v>11493.57</v>
      </c>
      <c r="M3507" s="82" t="str">
        <f t="shared" si="275"/>
        <v>DC</v>
      </c>
      <c r="N3507" s="82" t="s">
        <v>971</v>
      </c>
      <c r="W3507" s="95"/>
    </row>
    <row r="3508" spans="1:23" hidden="1" x14ac:dyDescent="0.5">
      <c r="A3508" s="105">
        <v>915863</v>
      </c>
      <c r="B3508" s="63">
        <v>41880</v>
      </c>
      <c r="C3508" s="60" t="s">
        <v>10</v>
      </c>
      <c r="D3508" s="61">
        <v>20880</v>
      </c>
      <c r="E3508" s="61">
        <v>15837</v>
      </c>
      <c r="F3508" s="61">
        <v>4407</v>
      </c>
      <c r="G3508" s="63">
        <v>41876</v>
      </c>
      <c r="H3508" s="63">
        <v>41875</v>
      </c>
      <c r="I3508" s="60" t="s">
        <v>1075</v>
      </c>
      <c r="J3508" s="62">
        <v>7488.94</v>
      </c>
      <c r="K3508" s="62">
        <v>1029.0999999999999</v>
      </c>
      <c r="L3508" s="62">
        <v>8518.0400000000009</v>
      </c>
      <c r="M3508" s="82" t="str">
        <f t="shared" si="275"/>
        <v>DC</v>
      </c>
      <c r="N3508" s="82" t="s">
        <v>971</v>
      </c>
      <c r="W3508" s="95"/>
    </row>
    <row r="3509" spans="1:23" hidden="1" x14ac:dyDescent="0.5">
      <c r="A3509" s="105">
        <v>915864</v>
      </c>
      <c r="B3509" s="63">
        <v>41880</v>
      </c>
      <c r="C3509" s="60" t="s">
        <v>10</v>
      </c>
      <c r="D3509" s="61">
        <v>20882</v>
      </c>
      <c r="E3509" s="61">
        <v>15838</v>
      </c>
      <c r="F3509" s="61">
        <v>4465</v>
      </c>
      <c r="G3509" s="63">
        <v>41876</v>
      </c>
      <c r="H3509" s="63">
        <v>41875</v>
      </c>
      <c r="I3509" s="60" t="s">
        <v>1075</v>
      </c>
      <c r="J3509" s="62">
        <v>5088.2299999999996</v>
      </c>
      <c r="K3509" s="62">
        <v>678.32</v>
      </c>
      <c r="L3509" s="62">
        <v>5766.55</v>
      </c>
      <c r="M3509" s="82" t="str">
        <f t="shared" si="275"/>
        <v>DC</v>
      </c>
      <c r="N3509" s="82" t="s">
        <v>971</v>
      </c>
      <c r="W3509" s="95"/>
    </row>
    <row r="3510" spans="1:23" hidden="1" x14ac:dyDescent="0.5">
      <c r="A3510" s="105">
        <v>915865</v>
      </c>
      <c r="B3510" s="63">
        <v>41880</v>
      </c>
      <c r="C3510" s="60" t="s">
        <v>10</v>
      </c>
      <c r="D3510" s="61">
        <v>20877</v>
      </c>
      <c r="E3510" s="61">
        <v>15835</v>
      </c>
      <c r="F3510" s="61">
        <v>4580</v>
      </c>
      <c r="G3510" s="63">
        <v>41876</v>
      </c>
      <c r="H3510" s="63">
        <v>41875</v>
      </c>
      <c r="I3510" s="60" t="s">
        <v>1075</v>
      </c>
      <c r="J3510" s="62">
        <v>85531.5</v>
      </c>
      <c r="K3510" s="62">
        <v>11974.41</v>
      </c>
      <c r="L3510" s="62">
        <v>97505.91</v>
      </c>
      <c r="M3510" s="82" t="str">
        <f t="shared" si="275"/>
        <v>DC</v>
      </c>
      <c r="N3510" s="82" t="s">
        <v>971</v>
      </c>
      <c r="W3510" s="95"/>
    </row>
    <row r="3511" spans="1:23" hidden="1" x14ac:dyDescent="0.5">
      <c r="A3511" s="105">
        <v>915866</v>
      </c>
      <c r="B3511" s="63">
        <v>41880</v>
      </c>
      <c r="C3511" s="60" t="s">
        <v>10</v>
      </c>
      <c r="D3511" s="61">
        <v>20857</v>
      </c>
      <c r="E3511" s="61">
        <v>15796</v>
      </c>
      <c r="F3511" s="61">
        <v>4583</v>
      </c>
      <c r="G3511" s="63">
        <v>41876</v>
      </c>
      <c r="H3511" s="63">
        <v>41875</v>
      </c>
      <c r="I3511" s="60" t="s">
        <v>1075</v>
      </c>
      <c r="J3511" s="62">
        <v>4184.8999999999996</v>
      </c>
      <c r="K3511" s="62">
        <v>0</v>
      </c>
      <c r="L3511" s="62">
        <v>4184.8999999999996</v>
      </c>
      <c r="M3511" s="82" t="str">
        <f t="shared" si="275"/>
        <v>DC</v>
      </c>
      <c r="N3511" s="82" t="s">
        <v>971</v>
      </c>
      <c r="W3511" s="95"/>
    </row>
    <row r="3512" spans="1:23" hidden="1" x14ac:dyDescent="0.5">
      <c r="A3512" s="105">
        <v>915867</v>
      </c>
      <c r="B3512" s="63">
        <v>41880</v>
      </c>
      <c r="C3512" s="60" t="s">
        <v>10</v>
      </c>
      <c r="D3512" s="61">
        <v>20859</v>
      </c>
      <c r="E3512" s="61">
        <v>15711</v>
      </c>
      <c r="F3512" s="61">
        <v>4582</v>
      </c>
      <c r="G3512" s="63">
        <v>41876</v>
      </c>
      <c r="H3512" s="63">
        <v>41875</v>
      </c>
      <c r="I3512" s="60" t="s">
        <v>1075</v>
      </c>
      <c r="J3512" s="62">
        <v>25700.9</v>
      </c>
      <c r="K3512" s="62">
        <v>2802.02</v>
      </c>
      <c r="L3512" s="62">
        <v>28502.92</v>
      </c>
      <c r="M3512" s="82" t="str">
        <f t="shared" si="275"/>
        <v>DC</v>
      </c>
      <c r="N3512" s="82" t="s">
        <v>971</v>
      </c>
      <c r="W3512" s="95"/>
    </row>
    <row r="3513" spans="1:23" hidden="1" x14ac:dyDescent="0.5">
      <c r="A3513" s="105">
        <v>915867</v>
      </c>
      <c r="B3513" s="63"/>
      <c r="C3513" s="60" t="s">
        <v>15</v>
      </c>
      <c r="D3513" s="61">
        <v>20982</v>
      </c>
      <c r="E3513" s="61">
        <v>15862</v>
      </c>
      <c r="F3513" s="61">
        <v>4582</v>
      </c>
      <c r="G3513" s="63">
        <v>41876</v>
      </c>
      <c r="H3513" s="63">
        <v>41875</v>
      </c>
      <c r="I3513" s="60" t="s">
        <v>1075</v>
      </c>
      <c r="J3513" s="62">
        <v>-46.56</v>
      </c>
      <c r="K3513" s="62">
        <v>-6.52</v>
      </c>
      <c r="L3513" s="62">
        <v>-53.08</v>
      </c>
      <c r="M3513" s="82" t="str">
        <f t="shared" si="275"/>
        <v>DC</v>
      </c>
      <c r="W3513" s="95"/>
    </row>
    <row r="3514" spans="1:23" hidden="1" x14ac:dyDescent="0.5">
      <c r="A3514" s="105">
        <v>915868</v>
      </c>
      <c r="B3514" s="63">
        <v>41880</v>
      </c>
      <c r="C3514" s="60" t="s">
        <v>10</v>
      </c>
      <c r="D3514" s="61">
        <v>20858</v>
      </c>
      <c r="E3514" s="61">
        <v>15797</v>
      </c>
      <c r="F3514" s="61">
        <v>4583</v>
      </c>
      <c r="G3514" s="63">
        <v>41876</v>
      </c>
      <c r="H3514" s="63">
        <v>41875</v>
      </c>
      <c r="I3514" s="60" t="s">
        <v>1075</v>
      </c>
      <c r="J3514" s="62">
        <v>1168.8</v>
      </c>
      <c r="K3514" s="62">
        <v>0</v>
      </c>
      <c r="L3514" s="62">
        <v>1168.8</v>
      </c>
      <c r="M3514" s="82" t="str">
        <f t="shared" si="275"/>
        <v>DC</v>
      </c>
      <c r="N3514" s="82" t="s">
        <v>971</v>
      </c>
      <c r="W3514" s="95"/>
    </row>
    <row r="3515" spans="1:23" hidden="1" x14ac:dyDescent="0.5">
      <c r="A3515" s="105">
        <v>915869</v>
      </c>
      <c r="B3515" s="63">
        <v>41880</v>
      </c>
      <c r="C3515" s="60" t="s">
        <v>10</v>
      </c>
      <c r="D3515" s="61">
        <v>20856</v>
      </c>
      <c r="E3515" s="61">
        <v>15687</v>
      </c>
      <c r="F3515" s="61">
        <v>4583</v>
      </c>
      <c r="G3515" s="63">
        <v>41876</v>
      </c>
      <c r="H3515" s="63">
        <v>41875</v>
      </c>
      <c r="I3515" s="60" t="s">
        <v>1075</v>
      </c>
      <c r="J3515" s="62">
        <v>4531.5</v>
      </c>
      <c r="K3515" s="62">
        <v>0</v>
      </c>
      <c r="L3515" s="62">
        <v>4531.5</v>
      </c>
      <c r="M3515" s="82" t="str">
        <f t="shared" si="275"/>
        <v>DC</v>
      </c>
      <c r="N3515" s="82" t="s">
        <v>971</v>
      </c>
      <c r="W3515" s="95"/>
    </row>
    <row r="3516" spans="1:23" hidden="1" x14ac:dyDescent="0.5">
      <c r="A3516" s="105">
        <v>915869</v>
      </c>
      <c r="B3516" s="63"/>
      <c r="C3516" s="60" t="s">
        <v>15</v>
      </c>
      <c r="D3516" s="61">
        <v>20896</v>
      </c>
      <c r="E3516" s="61">
        <v>15849</v>
      </c>
      <c r="F3516" s="61">
        <v>4583</v>
      </c>
      <c r="G3516" s="63">
        <v>41876</v>
      </c>
      <c r="H3516" s="63">
        <v>41875</v>
      </c>
      <c r="I3516" s="60" t="s">
        <v>1075</v>
      </c>
      <c r="J3516" s="62">
        <v>-19.079999999999998</v>
      </c>
      <c r="K3516" s="62">
        <v>0</v>
      </c>
      <c r="L3516" s="62">
        <v>-19.079999999999998</v>
      </c>
      <c r="M3516" s="82" t="str">
        <f t="shared" si="275"/>
        <v>DC</v>
      </c>
      <c r="W3516" s="95"/>
    </row>
    <row r="3517" spans="1:23" hidden="1" x14ac:dyDescent="0.5">
      <c r="A3517" s="105">
        <v>915870</v>
      </c>
      <c r="B3517" s="63">
        <v>41880</v>
      </c>
      <c r="C3517" s="60" t="s">
        <v>10</v>
      </c>
      <c r="D3517" s="61">
        <v>20860</v>
      </c>
      <c r="E3517" s="61">
        <v>15798</v>
      </c>
      <c r="F3517" s="61">
        <v>4582</v>
      </c>
      <c r="G3517" s="63">
        <v>41876</v>
      </c>
      <c r="H3517" s="63">
        <v>41875</v>
      </c>
      <c r="I3517" s="60" t="s">
        <v>1075</v>
      </c>
      <c r="J3517" s="62">
        <v>3530.97</v>
      </c>
      <c r="K3517" s="62">
        <v>383.4</v>
      </c>
      <c r="L3517" s="62">
        <v>3914.37</v>
      </c>
      <c r="M3517" s="82" t="str">
        <f t="shared" si="275"/>
        <v>DC</v>
      </c>
      <c r="N3517" s="82" t="s">
        <v>971</v>
      </c>
      <c r="W3517" s="95"/>
    </row>
    <row r="3518" spans="1:23" hidden="1" x14ac:dyDescent="0.5">
      <c r="A3518" s="105">
        <v>915871</v>
      </c>
      <c r="B3518" s="63">
        <v>41880</v>
      </c>
      <c r="C3518" s="60" t="s">
        <v>10</v>
      </c>
      <c r="D3518" s="61">
        <v>20878</v>
      </c>
      <c r="E3518" s="61">
        <v>15836</v>
      </c>
      <c r="F3518" s="61">
        <v>2713</v>
      </c>
      <c r="G3518" s="63">
        <v>41876</v>
      </c>
      <c r="H3518" s="63">
        <v>41875</v>
      </c>
      <c r="I3518" s="60" t="s">
        <v>1075</v>
      </c>
      <c r="J3518" s="62">
        <v>2585</v>
      </c>
      <c r="K3518" s="62">
        <v>361.9</v>
      </c>
      <c r="L3518" s="62">
        <v>2946.9</v>
      </c>
      <c r="M3518" s="82" t="str">
        <f t="shared" si="275"/>
        <v>DC</v>
      </c>
      <c r="N3518" s="82" t="s">
        <v>971</v>
      </c>
      <c r="W3518" s="95"/>
    </row>
    <row r="3519" spans="1:23" hidden="1" x14ac:dyDescent="0.5">
      <c r="A3519" s="105" t="s">
        <v>808</v>
      </c>
      <c r="B3519" s="63"/>
      <c r="C3519" s="60" t="s">
        <v>10</v>
      </c>
      <c r="D3519" s="61">
        <v>20864</v>
      </c>
      <c r="E3519" s="61">
        <v>15783</v>
      </c>
      <c r="F3519" s="61">
        <v>4602</v>
      </c>
      <c r="G3519" s="63">
        <v>41876</v>
      </c>
      <c r="H3519" s="63">
        <v>41876</v>
      </c>
      <c r="I3519" s="60" t="s">
        <v>1121</v>
      </c>
      <c r="J3519" s="62">
        <v>2073.3000000000002</v>
      </c>
      <c r="K3519" s="62">
        <v>0</v>
      </c>
      <c r="L3519" s="62">
        <v>2073.3000000000002</v>
      </c>
      <c r="M3519" s="82" t="str">
        <f t="shared" si="275"/>
        <v>DI</v>
      </c>
      <c r="N3519" s="82" t="s">
        <v>971</v>
      </c>
      <c r="W3519" s="95"/>
    </row>
    <row r="3520" spans="1:23" x14ac:dyDescent="0.5">
      <c r="A3520" s="105">
        <v>529341</v>
      </c>
      <c r="B3520" s="63"/>
      <c r="C3520" s="60" t="s">
        <v>15</v>
      </c>
      <c r="D3520" s="61">
        <v>21426</v>
      </c>
      <c r="E3520" s="61">
        <v>15947</v>
      </c>
      <c r="F3520" s="61">
        <v>789187</v>
      </c>
      <c r="G3520" s="63">
        <v>41876</v>
      </c>
      <c r="H3520" s="63">
        <v>41876</v>
      </c>
      <c r="I3520" s="60" t="s">
        <v>1114</v>
      </c>
      <c r="J3520" s="62">
        <v>-99.42</v>
      </c>
      <c r="K3520" s="62">
        <v>-1.08</v>
      </c>
      <c r="L3520" s="62">
        <v>-100.5</v>
      </c>
      <c r="M3520" s="82" t="str">
        <f t="shared" si="275"/>
        <v>DS</v>
      </c>
      <c r="W3520" s="95"/>
    </row>
    <row r="3521" spans="1:23" x14ac:dyDescent="0.5">
      <c r="A3521" s="105">
        <v>1548593</v>
      </c>
      <c r="B3521" s="63">
        <v>41880</v>
      </c>
      <c r="C3521" s="60" t="s">
        <v>10</v>
      </c>
      <c r="D3521" s="61">
        <v>20854</v>
      </c>
      <c r="E3521" s="61">
        <v>15785</v>
      </c>
      <c r="F3521" s="61">
        <v>4453</v>
      </c>
      <c r="G3521" s="63">
        <v>41877</v>
      </c>
      <c r="H3521" s="63">
        <v>41877</v>
      </c>
      <c r="I3521" s="60" t="s">
        <v>1109</v>
      </c>
      <c r="J3521" s="62">
        <v>189.1</v>
      </c>
      <c r="K3521" s="62">
        <v>13.34</v>
      </c>
      <c r="L3521" s="62">
        <v>202.44</v>
      </c>
      <c r="M3521" s="82" t="str">
        <f t="shared" si="275"/>
        <v>DS</v>
      </c>
      <c r="N3521" s="82" t="s">
        <v>971</v>
      </c>
      <c r="Q3521" s="91"/>
      <c r="W3521" s="95"/>
    </row>
    <row r="3522" spans="1:23" x14ac:dyDescent="0.5">
      <c r="A3522" s="105">
        <v>1731927</v>
      </c>
      <c r="B3522" s="63"/>
      <c r="C3522" s="60" t="s">
        <v>10</v>
      </c>
      <c r="D3522" s="61">
        <v>20894</v>
      </c>
      <c r="E3522" s="61">
        <v>15787</v>
      </c>
      <c r="F3522" s="61">
        <v>4581</v>
      </c>
      <c r="G3522" s="63">
        <v>41877</v>
      </c>
      <c r="H3522" s="63">
        <v>41876</v>
      </c>
      <c r="I3522" s="60" t="s">
        <v>1105</v>
      </c>
      <c r="J3522" s="62">
        <v>61999.66</v>
      </c>
      <c r="K3522" s="62">
        <v>8679.9500000000007</v>
      </c>
      <c r="L3522" s="62">
        <v>70679.61</v>
      </c>
      <c r="M3522" s="82" t="str">
        <f t="shared" ref="M3522:M3585" si="276">VLOOKUP(I3522,KODE,3,0)</f>
        <v>DS</v>
      </c>
      <c r="N3522" s="82" t="s">
        <v>971</v>
      </c>
      <c r="Q3522" s="91"/>
      <c r="W3522" s="95"/>
    </row>
    <row r="3523" spans="1:23" x14ac:dyDescent="0.5">
      <c r="A3523" s="105">
        <v>1980304</v>
      </c>
      <c r="B3523" s="63">
        <v>41880</v>
      </c>
      <c r="C3523" s="60" t="s">
        <v>10</v>
      </c>
      <c r="D3523" s="61">
        <v>20891</v>
      </c>
      <c r="E3523" s="61">
        <v>15808</v>
      </c>
      <c r="F3523" s="61">
        <v>4603</v>
      </c>
      <c r="G3523" s="63">
        <v>41877</v>
      </c>
      <c r="H3523" s="63">
        <v>41876</v>
      </c>
      <c r="I3523" s="60" t="s">
        <v>1107</v>
      </c>
      <c r="J3523" s="62">
        <v>5819.3</v>
      </c>
      <c r="K3523" s="62">
        <v>814.71</v>
      </c>
      <c r="L3523" s="62">
        <v>6634.01</v>
      </c>
      <c r="M3523" s="82" t="str">
        <f t="shared" si="276"/>
        <v>DS</v>
      </c>
      <c r="N3523" s="82" t="s">
        <v>971</v>
      </c>
      <c r="Q3523" s="91"/>
      <c r="W3523" s="95"/>
    </row>
    <row r="3524" spans="1:23" x14ac:dyDescent="0.5">
      <c r="A3524" s="105">
        <v>1980305</v>
      </c>
      <c r="B3524" s="63">
        <v>41880</v>
      </c>
      <c r="C3524" s="60" t="s">
        <v>10</v>
      </c>
      <c r="D3524" s="61">
        <v>20888</v>
      </c>
      <c r="E3524" s="61">
        <v>15809</v>
      </c>
      <c r="F3524" s="61">
        <v>4603</v>
      </c>
      <c r="G3524" s="63">
        <v>41877</v>
      </c>
      <c r="H3524" s="63">
        <v>41876</v>
      </c>
      <c r="I3524" s="60" t="s">
        <v>1107</v>
      </c>
      <c r="J3524" s="62">
        <v>59.55</v>
      </c>
      <c r="K3524" s="62">
        <v>8.34</v>
      </c>
      <c r="L3524" s="62">
        <v>67.89</v>
      </c>
      <c r="M3524" s="82" t="str">
        <f t="shared" si="276"/>
        <v>DS</v>
      </c>
      <c r="N3524" s="82" t="s">
        <v>971</v>
      </c>
      <c r="Q3524" s="91"/>
      <c r="W3524" s="95"/>
    </row>
    <row r="3525" spans="1:23" x14ac:dyDescent="0.5">
      <c r="A3525" s="105">
        <v>1980306</v>
      </c>
      <c r="B3525" s="63">
        <v>41880</v>
      </c>
      <c r="C3525" s="60" t="s">
        <v>10</v>
      </c>
      <c r="D3525" s="61">
        <v>20893</v>
      </c>
      <c r="E3525" s="61">
        <v>15811</v>
      </c>
      <c r="F3525" s="61">
        <v>4603</v>
      </c>
      <c r="G3525" s="63">
        <v>41877</v>
      </c>
      <c r="H3525" s="63">
        <v>41878</v>
      </c>
      <c r="I3525" s="60" t="s">
        <v>1107</v>
      </c>
      <c r="J3525" s="62">
        <v>6225</v>
      </c>
      <c r="K3525" s="62">
        <v>871.5</v>
      </c>
      <c r="L3525" s="62">
        <v>7096.5</v>
      </c>
      <c r="M3525" s="82" t="str">
        <f t="shared" si="276"/>
        <v>DS</v>
      </c>
      <c r="N3525" s="82" t="s">
        <v>971</v>
      </c>
      <c r="Q3525" s="91"/>
      <c r="W3525" s="95"/>
    </row>
    <row r="3526" spans="1:23" x14ac:dyDescent="0.5">
      <c r="A3526" s="105">
        <v>1980307</v>
      </c>
      <c r="B3526" s="63">
        <v>41880</v>
      </c>
      <c r="C3526" s="60" t="s">
        <v>10</v>
      </c>
      <c r="D3526" s="61">
        <v>20890</v>
      </c>
      <c r="E3526" s="61">
        <v>15807</v>
      </c>
      <c r="F3526" s="61">
        <v>4603</v>
      </c>
      <c r="G3526" s="63">
        <v>41877</v>
      </c>
      <c r="H3526" s="63">
        <v>41876</v>
      </c>
      <c r="I3526" s="60" t="s">
        <v>1107</v>
      </c>
      <c r="J3526" s="62">
        <v>4535.8</v>
      </c>
      <c r="K3526" s="62">
        <v>635.03</v>
      </c>
      <c r="L3526" s="62">
        <v>5170.83</v>
      </c>
      <c r="M3526" s="82" t="str">
        <f t="shared" si="276"/>
        <v>DS</v>
      </c>
      <c r="N3526" s="82" t="s">
        <v>971</v>
      </c>
      <c r="Q3526" s="91"/>
      <c r="W3526" s="95"/>
    </row>
    <row r="3527" spans="1:23" x14ac:dyDescent="0.5">
      <c r="A3527" s="105">
        <v>1980308</v>
      </c>
      <c r="B3527" s="63">
        <v>41880</v>
      </c>
      <c r="C3527" s="60" t="s">
        <v>10</v>
      </c>
      <c r="D3527" s="61">
        <v>20892</v>
      </c>
      <c r="E3527" s="61">
        <v>15813</v>
      </c>
      <c r="F3527" s="61">
        <v>4603</v>
      </c>
      <c r="G3527" s="63">
        <v>41877</v>
      </c>
      <c r="H3527" s="63">
        <v>41878</v>
      </c>
      <c r="I3527" s="60" t="s">
        <v>1107</v>
      </c>
      <c r="J3527" s="62">
        <v>332.5</v>
      </c>
      <c r="K3527" s="62">
        <v>46.55</v>
      </c>
      <c r="L3527" s="62">
        <v>379.05</v>
      </c>
      <c r="M3527" s="82" t="str">
        <f t="shared" si="276"/>
        <v>DS</v>
      </c>
      <c r="N3527" s="82" t="s">
        <v>971</v>
      </c>
      <c r="Q3527" s="91"/>
      <c r="W3527" s="95"/>
    </row>
    <row r="3528" spans="1:23" x14ac:dyDescent="0.5">
      <c r="A3528" s="105">
        <v>1980309</v>
      </c>
      <c r="B3528" s="63">
        <v>41880</v>
      </c>
      <c r="C3528" s="60" t="s">
        <v>10</v>
      </c>
      <c r="D3528" s="61">
        <v>20887</v>
      </c>
      <c r="E3528" s="61">
        <v>15810</v>
      </c>
      <c r="F3528" s="61">
        <v>4603</v>
      </c>
      <c r="G3528" s="63">
        <v>41877</v>
      </c>
      <c r="H3528" s="63">
        <v>41876</v>
      </c>
      <c r="I3528" s="60" t="s">
        <v>1107</v>
      </c>
      <c r="J3528" s="62">
        <v>139.5</v>
      </c>
      <c r="K3528" s="62">
        <v>19.53</v>
      </c>
      <c r="L3528" s="62">
        <v>159.03</v>
      </c>
      <c r="M3528" s="82" t="str">
        <f t="shared" si="276"/>
        <v>DS</v>
      </c>
      <c r="N3528" s="82" t="s">
        <v>971</v>
      </c>
      <c r="Q3528" s="91"/>
      <c r="W3528" s="95"/>
    </row>
    <row r="3529" spans="1:23" x14ac:dyDescent="0.5">
      <c r="A3529" s="105">
        <v>1980310</v>
      </c>
      <c r="B3529" s="63">
        <v>41880</v>
      </c>
      <c r="C3529" s="60" t="s">
        <v>10</v>
      </c>
      <c r="D3529" s="61">
        <v>20889</v>
      </c>
      <c r="E3529" s="61">
        <v>15806</v>
      </c>
      <c r="F3529" s="61">
        <v>4603</v>
      </c>
      <c r="G3529" s="63">
        <v>41877</v>
      </c>
      <c r="H3529" s="63">
        <v>41876</v>
      </c>
      <c r="I3529" s="60" t="s">
        <v>1107</v>
      </c>
      <c r="J3529" s="62">
        <v>5526.3</v>
      </c>
      <c r="K3529" s="62">
        <v>773.69</v>
      </c>
      <c r="L3529" s="62">
        <v>6299.99</v>
      </c>
      <c r="M3529" s="82" t="str">
        <f t="shared" si="276"/>
        <v>DS</v>
      </c>
      <c r="N3529" s="82" t="s">
        <v>971</v>
      </c>
      <c r="Q3529" s="91"/>
      <c r="W3529" s="95"/>
    </row>
    <row r="3530" spans="1:23" x14ac:dyDescent="0.5">
      <c r="A3530" s="105">
        <v>3853055</v>
      </c>
      <c r="B3530" s="63"/>
      <c r="C3530" s="60" t="s">
        <v>10</v>
      </c>
      <c r="D3530" s="61">
        <v>20862</v>
      </c>
      <c r="E3530" s="61">
        <v>15793</v>
      </c>
      <c r="F3530" s="61">
        <v>4605</v>
      </c>
      <c r="G3530" s="63">
        <v>41877</v>
      </c>
      <c r="H3530" s="63">
        <v>41877</v>
      </c>
      <c r="I3530" s="60" t="s">
        <v>1112</v>
      </c>
      <c r="J3530" s="62">
        <v>1390.81</v>
      </c>
      <c r="K3530" s="62">
        <v>194.71</v>
      </c>
      <c r="L3530" s="62">
        <v>1585.52</v>
      </c>
      <c r="M3530" s="82" t="str">
        <f t="shared" si="276"/>
        <v>DS</v>
      </c>
      <c r="N3530" s="82" t="s">
        <v>971</v>
      </c>
      <c r="Q3530" s="91"/>
      <c r="W3530" s="95"/>
    </row>
    <row r="3531" spans="1:23" x14ac:dyDescent="0.5">
      <c r="A3531" s="105">
        <v>84501</v>
      </c>
      <c r="B3531" s="63">
        <v>41887</v>
      </c>
      <c r="C3531" s="60" t="s">
        <v>10</v>
      </c>
      <c r="D3531" s="61">
        <v>20863</v>
      </c>
      <c r="E3531" s="61">
        <v>15794</v>
      </c>
      <c r="F3531" s="61">
        <v>4451</v>
      </c>
      <c r="G3531" s="63">
        <v>41877</v>
      </c>
      <c r="H3531" s="63">
        <v>41877</v>
      </c>
      <c r="I3531" s="60" t="s">
        <v>1116</v>
      </c>
      <c r="J3531" s="62">
        <v>384</v>
      </c>
      <c r="K3531" s="62">
        <v>13.44</v>
      </c>
      <c r="L3531" s="62">
        <v>397.44</v>
      </c>
      <c r="M3531" s="82" t="str">
        <f t="shared" si="276"/>
        <v>DS</v>
      </c>
      <c r="N3531" s="82" t="s">
        <v>971</v>
      </c>
      <c r="Q3531" s="91"/>
      <c r="W3531" s="95"/>
    </row>
    <row r="3532" spans="1:23" hidden="1" x14ac:dyDescent="0.5">
      <c r="A3532" s="105" t="s">
        <v>811</v>
      </c>
      <c r="B3532" s="63"/>
      <c r="C3532" s="60" t="s">
        <v>10</v>
      </c>
      <c r="D3532" s="61">
        <v>20885</v>
      </c>
      <c r="E3532" s="61">
        <v>15819</v>
      </c>
      <c r="F3532" s="61">
        <v>4601</v>
      </c>
      <c r="G3532" s="63">
        <v>41877</v>
      </c>
      <c r="H3532" s="63">
        <v>41877</v>
      </c>
      <c r="I3532" s="60" t="s">
        <v>1123</v>
      </c>
      <c r="J3532" s="62">
        <v>3710</v>
      </c>
      <c r="K3532" s="62">
        <v>0</v>
      </c>
      <c r="L3532" s="62">
        <v>3710</v>
      </c>
      <c r="M3532" s="82" t="str">
        <f t="shared" si="276"/>
        <v>DI</v>
      </c>
      <c r="N3532" s="82" t="s">
        <v>971</v>
      </c>
      <c r="W3532" s="95"/>
    </row>
    <row r="3533" spans="1:23" x14ac:dyDescent="0.5">
      <c r="A3533" s="105">
        <v>3853055</v>
      </c>
      <c r="B3533" s="63">
        <v>41894</v>
      </c>
      <c r="C3533" s="60" t="s">
        <v>15</v>
      </c>
      <c r="D3533" s="61">
        <v>21560</v>
      </c>
      <c r="E3533" s="61">
        <v>16033</v>
      </c>
      <c r="F3533" s="61">
        <v>789189</v>
      </c>
      <c r="G3533" s="63">
        <v>41877</v>
      </c>
      <c r="H3533" s="63">
        <v>41877</v>
      </c>
      <c r="I3533" s="60" t="s">
        <v>1112</v>
      </c>
      <c r="J3533" s="62">
        <v>-141.9</v>
      </c>
      <c r="K3533" s="62">
        <v>-19.87</v>
      </c>
      <c r="L3533" s="62">
        <v>-161.77000000000001</v>
      </c>
      <c r="M3533" s="82" t="str">
        <f t="shared" si="276"/>
        <v>DS</v>
      </c>
    </row>
    <row r="3534" spans="1:23" x14ac:dyDescent="0.5">
      <c r="A3534" s="105">
        <v>3853055</v>
      </c>
      <c r="B3534" s="63"/>
      <c r="C3534" s="60" t="s">
        <v>15</v>
      </c>
      <c r="D3534" s="61">
        <v>21561</v>
      </c>
      <c r="E3534" s="61">
        <v>16034</v>
      </c>
      <c r="F3534" s="61">
        <v>789190</v>
      </c>
      <c r="G3534" s="63">
        <v>41877</v>
      </c>
      <c r="H3534" s="63">
        <v>41877</v>
      </c>
      <c r="I3534" s="60" t="s">
        <v>1112</v>
      </c>
      <c r="J3534" s="62">
        <v>-218.99</v>
      </c>
      <c r="K3534" s="62">
        <v>-30.66</v>
      </c>
      <c r="L3534" s="62">
        <v>-249.65</v>
      </c>
      <c r="M3534" s="82" t="str">
        <f t="shared" si="276"/>
        <v>DS</v>
      </c>
    </row>
    <row r="3535" spans="1:23" x14ac:dyDescent="0.5">
      <c r="A3535" s="105">
        <v>1568786</v>
      </c>
      <c r="B3535" s="63">
        <v>41880</v>
      </c>
      <c r="C3535" s="60" t="s">
        <v>10</v>
      </c>
      <c r="D3535" s="61">
        <v>20873</v>
      </c>
      <c r="E3535" s="61">
        <v>15816</v>
      </c>
      <c r="F3535" s="61">
        <v>4453</v>
      </c>
      <c r="G3535" s="63">
        <v>41878</v>
      </c>
      <c r="H3535" s="63">
        <v>41878</v>
      </c>
      <c r="I3535" s="60" t="s">
        <v>1109</v>
      </c>
      <c r="J3535" s="62">
        <v>189.1</v>
      </c>
      <c r="K3535" s="62">
        <v>13.34</v>
      </c>
      <c r="L3535" s="62">
        <v>202.44</v>
      </c>
      <c r="M3535" s="82" t="str">
        <f t="shared" si="276"/>
        <v>DS</v>
      </c>
      <c r="N3535" s="82" t="s">
        <v>971</v>
      </c>
      <c r="Q3535" s="91"/>
      <c r="W3535" s="95"/>
    </row>
    <row r="3536" spans="1:23" x14ac:dyDescent="0.5">
      <c r="A3536" s="105">
        <v>1748069</v>
      </c>
      <c r="B3536" s="63">
        <v>41887</v>
      </c>
      <c r="C3536" s="60" t="s">
        <v>10</v>
      </c>
      <c r="D3536" s="61">
        <v>20886</v>
      </c>
      <c r="E3536" s="61">
        <v>15821</v>
      </c>
      <c r="F3536" s="61">
        <v>4606</v>
      </c>
      <c r="G3536" s="63">
        <v>41878</v>
      </c>
      <c r="H3536" s="63">
        <v>41878</v>
      </c>
      <c r="I3536" s="60" t="s">
        <v>1105</v>
      </c>
      <c r="J3536" s="62">
        <v>5641.96</v>
      </c>
      <c r="K3536" s="62">
        <v>789.87</v>
      </c>
      <c r="L3536" s="62">
        <v>6431.83</v>
      </c>
      <c r="M3536" s="82" t="str">
        <f t="shared" si="276"/>
        <v>DS</v>
      </c>
      <c r="N3536" s="82" t="s">
        <v>971</v>
      </c>
      <c r="Q3536" s="91"/>
      <c r="W3536" s="95"/>
    </row>
    <row r="3537" spans="1:23" x14ac:dyDescent="0.5">
      <c r="A3537" s="105">
        <v>532449</v>
      </c>
      <c r="B3537" s="63">
        <v>41887</v>
      </c>
      <c r="C3537" s="60" t="s">
        <v>10</v>
      </c>
      <c r="D3537" s="61">
        <v>20884</v>
      </c>
      <c r="E3537" s="61">
        <v>15818</v>
      </c>
      <c r="F3537" s="61">
        <v>4452</v>
      </c>
      <c r="G3537" s="63">
        <v>41878</v>
      </c>
      <c r="H3537" s="63">
        <v>41878</v>
      </c>
      <c r="I3537" s="60" t="s">
        <v>1114</v>
      </c>
      <c r="J3537" s="62">
        <v>184.56</v>
      </c>
      <c r="K3537" s="62">
        <v>13</v>
      </c>
      <c r="L3537" s="62">
        <v>197.56</v>
      </c>
      <c r="M3537" s="82" t="str">
        <f t="shared" si="276"/>
        <v>DS</v>
      </c>
      <c r="N3537" s="82" t="s">
        <v>971</v>
      </c>
      <c r="Q3537" s="91"/>
      <c r="W3537" s="95"/>
    </row>
    <row r="3538" spans="1:23" x14ac:dyDescent="0.5">
      <c r="A3538" s="105" t="s">
        <v>805</v>
      </c>
      <c r="B3538" s="63">
        <v>41887</v>
      </c>
      <c r="C3538" s="60" t="s">
        <v>10</v>
      </c>
      <c r="D3538" s="61">
        <v>21017</v>
      </c>
      <c r="E3538" s="61">
        <v>15852</v>
      </c>
      <c r="F3538" s="61">
        <v>4609</v>
      </c>
      <c r="G3538" s="63">
        <v>41879</v>
      </c>
      <c r="H3538" s="63">
        <v>41879</v>
      </c>
      <c r="I3538" s="60" t="s">
        <v>1176</v>
      </c>
      <c r="J3538" s="62">
        <v>6570</v>
      </c>
      <c r="K3538" s="62">
        <v>919.8</v>
      </c>
      <c r="L3538" s="62">
        <v>7489.8</v>
      </c>
      <c r="M3538" s="82" t="str">
        <f t="shared" si="276"/>
        <v>DS</v>
      </c>
      <c r="N3538" s="82" t="s">
        <v>971</v>
      </c>
      <c r="Q3538" s="91"/>
      <c r="W3538" s="95"/>
    </row>
    <row r="3539" spans="1:23" x14ac:dyDescent="0.5">
      <c r="A3539" s="105">
        <v>533926</v>
      </c>
      <c r="B3539" s="63">
        <v>41887</v>
      </c>
      <c r="C3539" s="60" t="s">
        <v>10</v>
      </c>
      <c r="D3539" s="61">
        <v>20984</v>
      </c>
      <c r="E3539" s="61">
        <v>15846</v>
      </c>
      <c r="F3539" s="61">
        <v>4452</v>
      </c>
      <c r="G3539" s="63">
        <v>41879</v>
      </c>
      <c r="H3539" s="63">
        <v>41879</v>
      </c>
      <c r="I3539" s="60" t="s">
        <v>1114</v>
      </c>
      <c r="J3539" s="62">
        <v>184.56</v>
      </c>
      <c r="K3539" s="62">
        <v>13</v>
      </c>
      <c r="L3539" s="62">
        <v>197.56</v>
      </c>
      <c r="M3539" s="82" t="str">
        <f t="shared" si="276"/>
        <v>DS</v>
      </c>
      <c r="N3539" s="82" t="s">
        <v>971</v>
      </c>
      <c r="Q3539" s="91"/>
      <c r="W3539" s="95"/>
    </row>
    <row r="3540" spans="1:23" x14ac:dyDescent="0.5">
      <c r="A3540" s="105">
        <v>84707</v>
      </c>
      <c r="B3540" s="63">
        <v>41887</v>
      </c>
      <c r="C3540" s="60" t="s">
        <v>10</v>
      </c>
      <c r="D3540" s="61">
        <v>20985</v>
      </c>
      <c r="E3540" s="61">
        <v>15847</v>
      </c>
      <c r="F3540" s="61">
        <v>4451</v>
      </c>
      <c r="G3540" s="63">
        <v>41879</v>
      </c>
      <c r="H3540" s="63">
        <v>41879</v>
      </c>
      <c r="I3540" s="60" t="s">
        <v>1116</v>
      </c>
      <c r="J3540" s="62">
        <v>384</v>
      </c>
      <c r="K3540" s="62">
        <v>13.44</v>
      </c>
      <c r="L3540" s="62">
        <v>397.44</v>
      </c>
      <c r="M3540" s="82" t="str">
        <f t="shared" si="276"/>
        <v>DS</v>
      </c>
      <c r="N3540" s="82" t="s">
        <v>971</v>
      </c>
      <c r="Q3540" s="91"/>
      <c r="W3540" s="95"/>
    </row>
    <row r="3541" spans="1:23" hidden="1" x14ac:dyDescent="0.5">
      <c r="A3541" s="105" t="s">
        <v>807</v>
      </c>
      <c r="B3541" s="63"/>
      <c r="C3541" s="60" t="s">
        <v>10</v>
      </c>
      <c r="D3541" s="61">
        <v>21002</v>
      </c>
      <c r="E3541" s="61">
        <v>15848</v>
      </c>
      <c r="F3541" s="61">
        <v>4607</v>
      </c>
      <c r="G3541" s="63">
        <v>41879</v>
      </c>
      <c r="H3541" s="63">
        <v>41879</v>
      </c>
      <c r="I3541" s="60" t="s">
        <v>1118</v>
      </c>
      <c r="J3541" s="62">
        <v>8037.2</v>
      </c>
      <c r="K3541" s="62">
        <v>0</v>
      </c>
      <c r="L3541" s="62">
        <v>8037.2</v>
      </c>
      <c r="M3541" s="82" t="str">
        <f t="shared" si="276"/>
        <v>DI</v>
      </c>
      <c r="N3541" s="82" t="s">
        <v>971</v>
      </c>
      <c r="W3541" s="95"/>
    </row>
    <row r="3542" spans="1:23" hidden="1" x14ac:dyDescent="0.5">
      <c r="A3542" s="105" t="s">
        <v>809</v>
      </c>
      <c r="B3542" s="63"/>
      <c r="C3542" s="60" t="s">
        <v>10</v>
      </c>
      <c r="D3542" s="61">
        <v>20983</v>
      </c>
      <c r="E3542" s="61">
        <v>15845</v>
      </c>
      <c r="F3542" s="61">
        <v>4632</v>
      </c>
      <c r="G3542" s="63">
        <v>41879</v>
      </c>
      <c r="H3542" s="63">
        <v>41879</v>
      </c>
      <c r="I3542" s="60" t="s">
        <v>1121</v>
      </c>
      <c r="J3542" s="62">
        <v>794.1</v>
      </c>
      <c r="K3542" s="62">
        <v>0</v>
      </c>
      <c r="L3542" s="62">
        <v>794.1</v>
      </c>
      <c r="M3542" s="82" t="str">
        <f t="shared" si="276"/>
        <v>DI</v>
      </c>
      <c r="N3542" s="82" t="s">
        <v>971</v>
      </c>
      <c r="W3542" s="95"/>
    </row>
    <row r="3543" spans="1:23" x14ac:dyDescent="0.5">
      <c r="A3543" s="105" t="s">
        <v>813</v>
      </c>
      <c r="B3543" s="63">
        <v>41887</v>
      </c>
      <c r="C3543" s="60" t="s">
        <v>10</v>
      </c>
      <c r="D3543" s="61">
        <v>21335</v>
      </c>
      <c r="E3543" s="61">
        <v>15871</v>
      </c>
      <c r="F3543" s="61">
        <v>4610</v>
      </c>
      <c r="G3543" s="63">
        <v>41879</v>
      </c>
      <c r="H3543" s="63">
        <v>41879</v>
      </c>
      <c r="I3543" s="60" t="s">
        <v>1161</v>
      </c>
      <c r="J3543" s="62">
        <v>20389.55</v>
      </c>
      <c r="K3543" s="62">
        <v>2315.9899999999998</v>
      </c>
      <c r="L3543" s="62">
        <v>22705.54</v>
      </c>
      <c r="M3543" s="82" t="str">
        <f t="shared" si="276"/>
        <v>DS</v>
      </c>
      <c r="N3543" s="82" t="s">
        <v>971</v>
      </c>
      <c r="W3543" s="95"/>
    </row>
    <row r="3544" spans="1:23" x14ac:dyDescent="0.5">
      <c r="A3544" s="105" t="s">
        <v>814</v>
      </c>
      <c r="B3544" s="63">
        <v>41887</v>
      </c>
      <c r="C3544" s="60" t="s">
        <v>10</v>
      </c>
      <c r="D3544" s="61">
        <v>21016</v>
      </c>
      <c r="E3544" s="61">
        <v>15820</v>
      </c>
      <c r="F3544" s="61">
        <v>4618</v>
      </c>
      <c r="G3544" s="63">
        <v>41879</v>
      </c>
      <c r="H3544" s="63">
        <v>41879</v>
      </c>
      <c r="I3544" s="60" t="s">
        <v>1102</v>
      </c>
      <c r="J3544" s="62">
        <v>4455.6000000000004</v>
      </c>
      <c r="K3544" s="62">
        <v>350.59</v>
      </c>
      <c r="L3544" s="62">
        <v>4806.1899999999996</v>
      </c>
      <c r="M3544" s="82" t="str">
        <f t="shared" si="276"/>
        <v>DS</v>
      </c>
      <c r="N3544" s="82" t="s">
        <v>971</v>
      </c>
      <c r="W3544" s="95"/>
    </row>
    <row r="3545" spans="1:23" x14ac:dyDescent="0.5">
      <c r="A3545" s="105" t="s">
        <v>814</v>
      </c>
      <c r="B3545" s="63"/>
      <c r="C3545" s="60" t="s">
        <v>15</v>
      </c>
      <c r="D3545" s="61">
        <v>21379</v>
      </c>
      <c r="E3545" s="61">
        <v>15917</v>
      </c>
      <c r="F3545" s="61">
        <v>4618</v>
      </c>
      <c r="G3545" s="63">
        <v>41879</v>
      </c>
      <c r="H3545" s="63">
        <v>41879</v>
      </c>
      <c r="I3545" s="60" t="s">
        <v>1102</v>
      </c>
      <c r="J3545" s="62">
        <v>-35.24</v>
      </c>
      <c r="K3545" s="62">
        <v>-4.93</v>
      </c>
      <c r="L3545" s="62">
        <v>-40.17</v>
      </c>
      <c r="M3545" s="82" t="str">
        <f t="shared" si="276"/>
        <v>DS</v>
      </c>
      <c r="W3545" s="95"/>
    </row>
    <row r="3546" spans="1:23" hidden="1" x14ac:dyDescent="0.5">
      <c r="A3546" s="105">
        <v>156999</v>
      </c>
      <c r="B3546" s="63"/>
      <c r="C3546" s="60" t="s">
        <v>10</v>
      </c>
      <c r="D3546" s="61">
        <v>21363</v>
      </c>
      <c r="E3546" s="61">
        <v>15863</v>
      </c>
      <c r="F3546" s="61">
        <v>4640</v>
      </c>
      <c r="G3546" s="63">
        <v>41879</v>
      </c>
      <c r="H3546" s="63">
        <v>41879</v>
      </c>
      <c r="I3546" s="60" t="s">
        <v>1156</v>
      </c>
      <c r="J3546" s="62">
        <v>5054.82</v>
      </c>
      <c r="K3546" s="62">
        <v>707.68</v>
      </c>
      <c r="L3546" s="62">
        <v>5762.5</v>
      </c>
      <c r="M3546" s="82" t="str">
        <f t="shared" si="276"/>
        <v>DI</v>
      </c>
      <c r="N3546" s="82" t="s">
        <v>971</v>
      </c>
      <c r="W3546" s="95"/>
    </row>
    <row r="3547" spans="1:23" x14ac:dyDescent="0.5">
      <c r="A3547" s="105">
        <v>2395335</v>
      </c>
      <c r="B3547" s="63">
        <v>41887</v>
      </c>
      <c r="C3547" s="60" t="s">
        <v>10</v>
      </c>
      <c r="D3547" s="61">
        <v>21336</v>
      </c>
      <c r="E3547" s="61">
        <v>15799</v>
      </c>
      <c r="F3547" s="61">
        <v>4613</v>
      </c>
      <c r="G3547" s="63">
        <v>41879</v>
      </c>
      <c r="H3547" s="63">
        <v>41879</v>
      </c>
      <c r="I3547" s="60" t="s">
        <v>1194</v>
      </c>
      <c r="J3547" s="62">
        <v>6312.51</v>
      </c>
      <c r="K3547" s="62">
        <v>883.76</v>
      </c>
      <c r="L3547" s="62">
        <v>7196.27</v>
      </c>
      <c r="M3547" s="82" t="str">
        <f t="shared" si="276"/>
        <v>DS</v>
      </c>
      <c r="N3547" s="82" t="s">
        <v>971</v>
      </c>
      <c r="W3547" s="95"/>
    </row>
    <row r="3548" spans="1:23" x14ac:dyDescent="0.5">
      <c r="A3548" s="105">
        <v>2395349</v>
      </c>
      <c r="B3548" s="63">
        <v>41887</v>
      </c>
      <c r="C3548" s="60" t="s">
        <v>10</v>
      </c>
      <c r="D3548" s="61">
        <v>21337</v>
      </c>
      <c r="E3548" s="61">
        <v>15800</v>
      </c>
      <c r="F3548" s="61">
        <v>4612</v>
      </c>
      <c r="G3548" s="63">
        <v>41879</v>
      </c>
      <c r="H3548" s="63">
        <v>41879</v>
      </c>
      <c r="I3548" s="60" t="s">
        <v>1194</v>
      </c>
      <c r="J3548" s="62">
        <v>3776.2</v>
      </c>
      <c r="K3548" s="62">
        <v>528.66999999999996</v>
      </c>
      <c r="L3548" s="62">
        <v>4304.87</v>
      </c>
      <c r="M3548" s="82" t="str">
        <f t="shared" si="276"/>
        <v>DS</v>
      </c>
      <c r="N3548" s="82" t="s">
        <v>971</v>
      </c>
      <c r="W3548" s="95"/>
    </row>
    <row r="3549" spans="1:23" x14ac:dyDescent="0.5">
      <c r="A3549" s="105">
        <v>2395350</v>
      </c>
      <c r="B3549" s="63">
        <v>41887</v>
      </c>
      <c r="C3549" s="60" t="s">
        <v>10</v>
      </c>
      <c r="D3549" s="61">
        <v>21338</v>
      </c>
      <c r="E3549" s="61">
        <v>15801</v>
      </c>
      <c r="F3549" s="61">
        <v>4611</v>
      </c>
      <c r="G3549" s="63">
        <v>41879</v>
      </c>
      <c r="H3549" s="63">
        <v>41879</v>
      </c>
      <c r="I3549" s="60" t="s">
        <v>1194</v>
      </c>
      <c r="J3549" s="62">
        <v>1465.2</v>
      </c>
      <c r="K3549" s="62">
        <v>0</v>
      </c>
      <c r="L3549" s="62">
        <v>1465.2</v>
      </c>
      <c r="M3549" s="82" t="str">
        <f t="shared" si="276"/>
        <v>DS</v>
      </c>
      <c r="N3549" s="82" t="s">
        <v>971</v>
      </c>
      <c r="W3549" s="95"/>
    </row>
    <row r="3550" spans="1:23" x14ac:dyDescent="0.5">
      <c r="A3550" s="105">
        <v>51234183</v>
      </c>
      <c r="B3550" s="63">
        <v>41887</v>
      </c>
      <c r="C3550" s="60" t="s">
        <v>10</v>
      </c>
      <c r="D3550" s="61">
        <v>21015</v>
      </c>
      <c r="E3550" s="61">
        <v>15815</v>
      </c>
      <c r="F3550" s="61">
        <v>4617</v>
      </c>
      <c r="G3550" s="63">
        <v>41879</v>
      </c>
      <c r="H3550" s="63">
        <v>41879</v>
      </c>
      <c r="I3550" s="60" t="s">
        <v>1113</v>
      </c>
      <c r="J3550" s="62">
        <v>7829.92</v>
      </c>
      <c r="K3550" s="62">
        <v>637.20000000000005</v>
      </c>
      <c r="L3550" s="62">
        <v>8467.1200000000008</v>
      </c>
      <c r="M3550" s="82" t="str">
        <f t="shared" si="276"/>
        <v>DS</v>
      </c>
      <c r="N3550" s="82" t="s">
        <v>971</v>
      </c>
      <c r="W3550" s="95"/>
    </row>
    <row r="3551" spans="1:23" x14ac:dyDescent="0.5">
      <c r="A3551" s="105" t="s">
        <v>816</v>
      </c>
      <c r="B3551" s="63">
        <v>41880</v>
      </c>
      <c r="C3551" s="60" t="s">
        <v>10</v>
      </c>
      <c r="D3551" s="61">
        <v>21497</v>
      </c>
      <c r="E3551" s="61">
        <v>15784</v>
      </c>
      <c r="F3551" s="61">
        <v>4604</v>
      </c>
      <c r="G3551" s="63">
        <v>41879</v>
      </c>
      <c r="H3551" s="63">
        <v>41877</v>
      </c>
      <c r="I3551" s="164" t="s">
        <v>42</v>
      </c>
      <c r="J3551" s="62">
        <v>9988.5</v>
      </c>
      <c r="K3551" s="62">
        <v>1371.09</v>
      </c>
      <c r="L3551" s="62">
        <v>11359.59</v>
      </c>
      <c r="M3551" s="82" t="str">
        <f t="shared" si="276"/>
        <v>DS</v>
      </c>
      <c r="N3551" s="82" t="s">
        <v>971</v>
      </c>
      <c r="W3551" s="95"/>
    </row>
    <row r="3552" spans="1:23" hidden="1" x14ac:dyDescent="0.5">
      <c r="A3552" s="105" t="s">
        <v>821</v>
      </c>
      <c r="B3552" s="63"/>
      <c r="C3552" s="60" t="s">
        <v>10</v>
      </c>
      <c r="D3552" s="61">
        <v>21454</v>
      </c>
      <c r="E3552" s="61">
        <v>15877</v>
      </c>
      <c r="F3552" s="61">
        <v>4607</v>
      </c>
      <c r="G3552" s="63">
        <v>41879</v>
      </c>
      <c r="H3552" s="63">
        <v>41879</v>
      </c>
      <c r="I3552" s="60" t="s">
        <v>1118</v>
      </c>
      <c r="J3552" s="62">
        <v>8783.4</v>
      </c>
      <c r="K3552" s="62">
        <v>0</v>
      </c>
      <c r="L3552" s="62">
        <v>8783.4</v>
      </c>
      <c r="M3552" s="82" t="str">
        <f t="shared" si="276"/>
        <v>DI</v>
      </c>
      <c r="N3552" s="82" t="s">
        <v>971</v>
      </c>
    </row>
    <row r="3553" spans="1:23" hidden="1" x14ac:dyDescent="0.5">
      <c r="A3553" s="105" t="s">
        <v>825</v>
      </c>
      <c r="B3553" s="63"/>
      <c r="C3553" s="60" t="s">
        <v>10</v>
      </c>
      <c r="D3553" s="61">
        <v>21458</v>
      </c>
      <c r="E3553" s="61">
        <v>15964</v>
      </c>
      <c r="F3553" s="61">
        <v>4643</v>
      </c>
      <c r="G3553" s="63">
        <v>41879</v>
      </c>
      <c r="H3553" s="63">
        <v>41879</v>
      </c>
      <c r="I3553" s="60" t="s">
        <v>1123</v>
      </c>
      <c r="J3553" s="62">
        <v>600</v>
      </c>
      <c r="K3553" s="62">
        <v>0</v>
      </c>
      <c r="L3553" s="62">
        <v>600</v>
      </c>
      <c r="M3553" s="82" t="str">
        <f t="shared" si="276"/>
        <v>DI</v>
      </c>
      <c r="N3553" s="82" t="s">
        <v>971</v>
      </c>
    </row>
    <row r="3554" spans="1:23" x14ac:dyDescent="0.5">
      <c r="A3554" s="61">
        <v>1583480</v>
      </c>
      <c r="B3554" s="61"/>
      <c r="C3554" s="60" t="s">
        <v>10</v>
      </c>
      <c r="D3554" s="61">
        <v>20883</v>
      </c>
      <c r="E3554" s="61">
        <v>15843</v>
      </c>
      <c r="F3554" s="61">
        <v>4453</v>
      </c>
      <c r="G3554" s="63">
        <v>41879</v>
      </c>
      <c r="H3554" s="63">
        <v>41879</v>
      </c>
      <c r="I3554" s="60" t="s">
        <v>1109</v>
      </c>
      <c r="J3554" s="62">
        <v>189.1</v>
      </c>
      <c r="K3554" s="62">
        <v>13.34</v>
      </c>
      <c r="L3554" s="62">
        <v>202.44</v>
      </c>
      <c r="M3554" s="82" t="str">
        <f t="shared" si="276"/>
        <v>DS</v>
      </c>
      <c r="N3554" s="82" t="s">
        <v>971</v>
      </c>
    </row>
    <row r="3555" spans="1:23" x14ac:dyDescent="0.5">
      <c r="A3555" s="105">
        <v>228960</v>
      </c>
      <c r="B3555" s="63">
        <v>41887</v>
      </c>
      <c r="C3555" s="60" t="s">
        <v>10</v>
      </c>
      <c r="D3555" s="61">
        <v>21332</v>
      </c>
      <c r="E3555" s="61">
        <v>15872</v>
      </c>
      <c r="F3555" s="61">
        <v>4608</v>
      </c>
      <c r="G3555" s="63">
        <v>41880</v>
      </c>
      <c r="H3555" s="63">
        <v>41879</v>
      </c>
      <c r="I3555" s="60" t="s">
        <v>1297</v>
      </c>
      <c r="J3555" s="62">
        <v>22354.43</v>
      </c>
      <c r="K3555" s="62">
        <v>3129.63</v>
      </c>
      <c r="L3555" s="62">
        <v>25484.06</v>
      </c>
      <c r="M3555" s="82" t="str">
        <f t="shared" si="276"/>
        <v>DS</v>
      </c>
      <c r="N3555" s="82" t="s">
        <v>971</v>
      </c>
      <c r="W3555" s="95"/>
    </row>
    <row r="3556" spans="1:23" x14ac:dyDescent="0.5">
      <c r="A3556" s="105">
        <v>535393</v>
      </c>
      <c r="B3556" s="63">
        <v>41887</v>
      </c>
      <c r="C3556" s="60" t="s">
        <v>10</v>
      </c>
      <c r="D3556" s="61">
        <v>21331</v>
      </c>
      <c r="E3556" s="61">
        <v>15875</v>
      </c>
      <c r="F3556" s="61">
        <v>4452</v>
      </c>
      <c r="G3556" s="63">
        <v>41880</v>
      </c>
      <c r="H3556" s="63">
        <v>41880</v>
      </c>
      <c r="I3556" s="60" t="s">
        <v>1114</v>
      </c>
      <c r="J3556" s="62">
        <v>184.56</v>
      </c>
      <c r="K3556" s="62">
        <v>13</v>
      </c>
      <c r="L3556" s="62">
        <v>197.56</v>
      </c>
      <c r="M3556" s="82" t="str">
        <f t="shared" si="276"/>
        <v>DS</v>
      </c>
      <c r="N3556" s="82" t="s">
        <v>971</v>
      </c>
      <c r="W3556" s="95"/>
    </row>
    <row r="3557" spans="1:23" x14ac:dyDescent="0.5">
      <c r="A3557" s="105">
        <v>76907</v>
      </c>
      <c r="B3557" s="63">
        <v>41887</v>
      </c>
      <c r="C3557" s="60" t="s">
        <v>10</v>
      </c>
      <c r="D3557" s="61">
        <v>21333</v>
      </c>
      <c r="E3557" s="61">
        <v>15876</v>
      </c>
      <c r="F3557" s="61">
        <v>4615</v>
      </c>
      <c r="G3557" s="63">
        <v>41880</v>
      </c>
      <c r="H3557" s="63">
        <v>41880</v>
      </c>
      <c r="I3557" s="60" t="s">
        <v>1167</v>
      </c>
      <c r="J3557" s="62">
        <v>12354</v>
      </c>
      <c r="K3557" s="62">
        <v>824.8</v>
      </c>
      <c r="L3557" s="62">
        <v>13178.8</v>
      </c>
      <c r="M3557" s="82" t="str">
        <f t="shared" si="276"/>
        <v>DS</v>
      </c>
      <c r="N3557" s="82" t="s">
        <v>971</v>
      </c>
      <c r="W3557" s="95"/>
    </row>
    <row r="3558" spans="1:23" hidden="1" x14ac:dyDescent="0.5">
      <c r="A3558" s="105">
        <v>920246</v>
      </c>
      <c r="B3558" s="63">
        <v>41880</v>
      </c>
      <c r="C3558" s="60" t="s">
        <v>10</v>
      </c>
      <c r="D3558" s="61">
        <v>21050</v>
      </c>
      <c r="E3558" s="61">
        <v>15881</v>
      </c>
      <c r="F3558" s="61">
        <v>4407</v>
      </c>
      <c r="G3558" s="63">
        <v>41880</v>
      </c>
      <c r="H3558" s="63">
        <v>41879</v>
      </c>
      <c r="I3558" s="60" t="s">
        <v>1075</v>
      </c>
      <c r="J3558" s="62">
        <v>4417.01</v>
      </c>
      <c r="K3558" s="62">
        <v>618.38</v>
      </c>
      <c r="L3558" s="62">
        <v>5035.3900000000003</v>
      </c>
      <c r="M3558" s="82" t="str">
        <f t="shared" si="276"/>
        <v>DC</v>
      </c>
      <c r="N3558" s="82" t="s">
        <v>971</v>
      </c>
      <c r="W3558" s="95"/>
    </row>
    <row r="3559" spans="1:23" hidden="1" x14ac:dyDescent="0.5">
      <c r="A3559" s="105">
        <v>920247</v>
      </c>
      <c r="B3559" s="63">
        <v>41880</v>
      </c>
      <c r="C3559" s="60" t="s">
        <v>10</v>
      </c>
      <c r="D3559" s="61">
        <v>21051</v>
      </c>
      <c r="E3559" s="61">
        <v>15882</v>
      </c>
      <c r="F3559" s="61">
        <v>4576</v>
      </c>
      <c r="G3559" s="63">
        <v>41880</v>
      </c>
      <c r="H3559" s="63">
        <v>41879</v>
      </c>
      <c r="I3559" s="60" t="s">
        <v>1075</v>
      </c>
      <c r="J3559" s="62">
        <v>3053.51</v>
      </c>
      <c r="K3559" s="62">
        <v>427.51</v>
      </c>
      <c r="L3559" s="62">
        <v>3481.02</v>
      </c>
      <c r="M3559" s="82" t="str">
        <f t="shared" si="276"/>
        <v>DC</v>
      </c>
      <c r="N3559" s="82" t="s">
        <v>971</v>
      </c>
      <c r="W3559" s="95"/>
    </row>
    <row r="3560" spans="1:23" hidden="1" x14ac:dyDescent="0.5">
      <c r="A3560" s="105" t="s">
        <v>815</v>
      </c>
      <c r="B3560" s="63"/>
      <c r="C3560" s="60" t="s">
        <v>10</v>
      </c>
      <c r="D3560" s="61">
        <v>21334</v>
      </c>
      <c r="E3560" s="61">
        <v>15883</v>
      </c>
      <c r="F3560" s="61">
        <v>4631</v>
      </c>
      <c r="G3560" s="63">
        <v>41880</v>
      </c>
      <c r="H3560" s="63">
        <v>41880</v>
      </c>
      <c r="I3560" s="60" t="s">
        <v>1123</v>
      </c>
      <c r="J3560" s="62">
        <v>3516</v>
      </c>
      <c r="K3560" s="62">
        <v>0</v>
      </c>
      <c r="L3560" s="62">
        <v>3516</v>
      </c>
      <c r="M3560" s="82" t="str">
        <f t="shared" si="276"/>
        <v>DI</v>
      </c>
      <c r="N3560" s="82" t="s">
        <v>971</v>
      </c>
      <c r="W3560" s="95"/>
    </row>
    <row r="3561" spans="1:23" x14ac:dyDescent="0.5">
      <c r="A3561" s="105">
        <v>535393</v>
      </c>
      <c r="B3561" s="63"/>
      <c r="C3561" s="60" t="s">
        <v>15</v>
      </c>
      <c r="D3561" s="61">
        <v>21425</v>
      </c>
      <c r="E3561" s="61">
        <v>15944</v>
      </c>
      <c r="F3561" s="61">
        <v>789191</v>
      </c>
      <c r="G3561" s="63">
        <v>41880</v>
      </c>
      <c r="H3561" s="63">
        <v>41880</v>
      </c>
      <c r="I3561" s="60" t="s">
        <v>1114</v>
      </c>
      <c r="J3561" s="62">
        <v>-38.299999999999997</v>
      </c>
      <c r="K3561" s="62">
        <v>-1.08</v>
      </c>
      <c r="L3561" s="62">
        <v>-39.380000000000003</v>
      </c>
      <c r="M3561" s="82" t="str">
        <f t="shared" si="276"/>
        <v>DS</v>
      </c>
      <c r="W3561" s="95"/>
    </row>
    <row r="3562" spans="1:23" x14ac:dyDescent="0.5">
      <c r="A3562" s="105">
        <v>549396</v>
      </c>
      <c r="B3562" s="63"/>
      <c r="C3562" s="60" t="s">
        <v>10</v>
      </c>
      <c r="D3562" s="61">
        <v>21453</v>
      </c>
      <c r="E3562" s="61">
        <v>15884</v>
      </c>
      <c r="F3562" s="61">
        <v>4651</v>
      </c>
      <c r="G3562" s="63">
        <v>41880</v>
      </c>
      <c r="H3562" s="63">
        <v>41880</v>
      </c>
      <c r="I3562" s="60" t="s">
        <v>1073</v>
      </c>
      <c r="J3562" s="62">
        <v>10901</v>
      </c>
      <c r="K3562" s="62">
        <v>1463.84</v>
      </c>
      <c r="L3562" s="62">
        <v>12364.84</v>
      </c>
      <c r="M3562" s="82" t="str">
        <f t="shared" si="276"/>
        <v>DS</v>
      </c>
      <c r="N3562" s="82" t="s">
        <v>971</v>
      </c>
      <c r="W3562" s="95"/>
    </row>
    <row r="3563" spans="1:23" x14ac:dyDescent="0.5">
      <c r="A3563" s="105">
        <v>76907</v>
      </c>
      <c r="B3563" s="63"/>
      <c r="C3563" s="60" t="s">
        <v>15</v>
      </c>
      <c r="D3563" s="60">
        <v>21467</v>
      </c>
      <c r="E3563" s="61">
        <v>15991</v>
      </c>
      <c r="F3563" s="61">
        <v>789192</v>
      </c>
      <c r="G3563" s="63">
        <v>41880</v>
      </c>
      <c r="H3563" s="63">
        <v>41880</v>
      </c>
      <c r="I3563" s="60" t="s">
        <v>1167</v>
      </c>
      <c r="J3563" s="62">
        <v>-774.5</v>
      </c>
      <c r="K3563" s="62">
        <v>0</v>
      </c>
      <c r="L3563" s="62">
        <v>-774.5</v>
      </c>
      <c r="M3563" s="82" t="str">
        <f t="shared" si="276"/>
        <v>DS</v>
      </c>
      <c r="W3563" s="95"/>
    </row>
    <row r="3564" spans="1:23" x14ac:dyDescent="0.5">
      <c r="A3564" s="105" t="s">
        <v>818</v>
      </c>
      <c r="B3564" s="63">
        <v>41887</v>
      </c>
      <c r="C3564" s="60" t="s">
        <v>10</v>
      </c>
      <c r="D3564" s="61">
        <v>21084</v>
      </c>
      <c r="E3564" s="61">
        <v>15873</v>
      </c>
      <c r="F3564" s="61">
        <v>4644</v>
      </c>
      <c r="G3564" s="63">
        <v>41881</v>
      </c>
      <c r="H3564" s="63">
        <v>41881</v>
      </c>
      <c r="I3564" s="60" t="s">
        <v>1102</v>
      </c>
      <c r="J3564" s="62">
        <v>8360.6</v>
      </c>
      <c r="K3564" s="62">
        <v>824.49</v>
      </c>
      <c r="L3564" s="62">
        <v>9185.09</v>
      </c>
      <c r="M3564" s="82" t="str">
        <f t="shared" si="276"/>
        <v>DS</v>
      </c>
      <c r="N3564" s="82" t="s">
        <v>971</v>
      </c>
      <c r="W3564" s="95"/>
    </row>
    <row r="3565" spans="1:23" x14ac:dyDescent="0.5">
      <c r="A3565" s="105" t="s">
        <v>818</v>
      </c>
      <c r="B3565" s="63"/>
      <c r="C3565" s="60" t="s">
        <v>15</v>
      </c>
      <c r="D3565" s="61">
        <v>21455</v>
      </c>
      <c r="E3565" s="61">
        <v>15963</v>
      </c>
      <c r="F3565" s="61">
        <v>4644</v>
      </c>
      <c r="G3565" s="63">
        <v>41881</v>
      </c>
      <c r="H3565" s="63">
        <v>41881</v>
      </c>
      <c r="I3565" s="60" t="s">
        <v>1102</v>
      </c>
      <c r="J3565" s="62">
        <v>-46.54</v>
      </c>
      <c r="K3565" s="62">
        <v>-6.52</v>
      </c>
      <c r="L3565" s="62">
        <v>-53.06</v>
      </c>
      <c r="M3565" s="82" t="str">
        <f t="shared" si="276"/>
        <v>DS</v>
      </c>
      <c r="W3565" s="95"/>
    </row>
    <row r="3566" spans="1:23" x14ac:dyDescent="0.5">
      <c r="A3566" s="105">
        <v>1619815</v>
      </c>
      <c r="B3566" s="63">
        <v>41887</v>
      </c>
      <c r="C3566" s="60" t="s">
        <v>10</v>
      </c>
      <c r="D3566" s="61">
        <v>21097</v>
      </c>
      <c r="E3566" s="61">
        <v>15879</v>
      </c>
      <c r="F3566" s="61">
        <v>4453</v>
      </c>
      <c r="G3566" s="63">
        <v>41881</v>
      </c>
      <c r="H3566" s="63">
        <v>41881</v>
      </c>
      <c r="I3566" s="60" t="s">
        <v>1109</v>
      </c>
      <c r="J3566" s="62">
        <v>283.66000000000003</v>
      </c>
      <c r="K3566" s="62">
        <v>20.010000000000002</v>
      </c>
      <c r="L3566" s="62">
        <v>303.67</v>
      </c>
      <c r="M3566" s="82" t="str">
        <f t="shared" si="276"/>
        <v>DS</v>
      </c>
      <c r="N3566" s="82" t="s">
        <v>971</v>
      </c>
      <c r="W3566" s="95"/>
    </row>
    <row r="3567" spans="1:23" x14ac:dyDescent="0.5">
      <c r="A3567" s="105">
        <v>51278272</v>
      </c>
      <c r="B3567" s="63">
        <v>41887</v>
      </c>
      <c r="C3567" s="60" t="s">
        <v>10</v>
      </c>
      <c r="D3567" s="61">
        <v>21083</v>
      </c>
      <c r="E3567" s="61">
        <v>15874</v>
      </c>
      <c r="F3567" s="61">
        <v>4645</v>
      </c>
      <c r="G3567" s="63">
        <v>41881</v>
      </c>
      <c r="H3567" s="63">
        <v>41881</v>
      </c>
      <c r="I3567" s="60" t="s">
        <v>1312</v>
      </c>
      <c r="J3567" s="62">
        <v>7430.25</v>
      </c>
      <c r="K3567" s="62">
        <v>297.7</v>
      </c>
      <c r="L3567" s="62">
        <v>7727.95</v>
      </c>
      <c r="M3567" s="82" t="str">
        <f t="shared" si="276"/>
        <v>DS</v>
      </c>
      <c r="N3567" s="82" t="s">
        <v>971</v>
      </c>
      <c r="W3567" s="95"/>
    </row>
    <row r="3568" spans="1:23" x14ac:dyDescent="0.5">
      <c r="A3568" s="105">
        <v>536739</v>
      </c>
      <c r="B3568" s="63"/>
      <c r="C3568" s="60" t="s">
        <v>10</v>
      </c>
      <c r="D3568" s="61">
        <v>21456</v>
      </c>
      <c r="E3568" s="61">
        <v>15890</v>
      </c>
      <c r="F3568" s="61">
        <v>4452</v>
      </c>
      <c r="G3568" s="63">
        <v>41881</v>
      </c>
      <c r="H3568" s="63">
        <v>41881</v>
      </c>
      <c r="I3568" s="60" t="s">
        <v>1114</v>
      </c>
      <c r="J3568" s="62">
        <v>553.67999999999995</v>
      </c>
      <c r="K3568" s="62">
        <v>39.01</v>
      </c>
      <c r="L3568" s="62">
        <v>592.69000000000005</v>
      </c>
      <c r="M3568" s="82" t="str">
        <f t="shared" si="276"/>
        <v>DS</v>
      </c>
      <c r="N3568" s="82" t="s">
        <v>971</v>
      </c>
      <c r="W3568" s="95"/>
    </row>
    <row r="3569" spans="1:23" x14ac:dyDescent="0.5">
      <c r="A3569" s="105">
        <v>84909</v>
      </c>
      <c r="B3569" s="63">
        <v>41887</v>
      </c>
      <c r="C3569" s="60" t="s">
        <v>10</v>
      </c>
      <c r="D3569" s="61">
        <v>21457</v>
      </c>
      <c r="E3569" s="61">
        <v>15889</v>
      </c>
      <c r="F3569" s="61">
        <v>4451</v>
      </c>
      <c r="G3569" s="63">
        <v>41881</v>
      </c>
      <c r="H3569" s="63">
        <v>41881</v>
      </c>
      <c r="I3569" s="60" t="s">
        <v>1116</v>
      </c>
      <c r="J3569" s="62">
        <v>384</v>
      </c>
      <c r="K3569" s="62">
        <v>13.44</v>
      </c>
      <c r="L3569" s="62">
        <v>397.44</v>
      </c>
      <c r="M3569" s="82" t="str">
        <f t="shared" si="276"/>
        <v>DS</v>
      </c>
      <c r="N3569" s="82" t="s">
        <v>971</v>
      </c>
      <c r="W3569" s="95"/>
    </row>
    <row r="3570" spans="1:23" hidden="1" x14ac:dyDescent="0.5">
      <c r="A3570" s="105">
        <v>922426</v>
      </c>
      <c r="B3570" s="63">
        <v>41887</v>
      </c>
      <c r="C3570" s="60" t="s">
        <v>10</v>
      </c>
      <c r="D3570" s="61">
        <v>21419</v>
      </c>
      <c r="E3570" s="61">
        <v>15939</v>
      </c>
      <c r="F3570" s="61">
        <v>4635</v>
      </c>
      <c r="G3570" s="63">
        <v>41881</v>
      </c>
      <c r="H3570" s="63">
        <v>41882</v>
      </c>
      <c r="I3570" s="60" t="s">
        <v>1075</v>
      </c>
      <c r="J3570" s="62">
        <v>27990</v>
      </c>
      <c r="K3570" s="62">
        <v>3918.6</v>
      </c>
      <c r="L3570" s="62">
        <v>31908.6</v>
      </c>
      <c r="M3570" s="82" t="str">
        <f t="shared" si="276"/>
        <v>DC</v>
      </c>
      <c r="N3570" s="82" t="s">
        <v>971</v>
      </c>
    </row>
    <row r="3571" spans="1:23" hidden="1" x14ac:dyDescent="0.5">
      <c r="A3571" s="105">
        <v>922432</v>
      </c>
      <c r="B3571" s="63">
        <v>41887</v>
      </c>
      <c r="C3571" s="60" t="s">
        <v>10</v>
      </c>
      <c r="D3571" s="61">
        <v>21408</v>
      </c>
      <c r="E3571" s="61">
        <v>15842</v>
      </c>
      <c r="F3571" s="61">
        <v>2713</v>
      </c>
      <c r="G3571" s="63">
        <v>41881</v>
      </c>
      <c r="H3571" s="63">
        <v>41882</v>
      </c>
      <c r="I3571" s="60" t="s">
        <v>1075</v>
      </c>
      <c r="J3571" s="62">
        <v>3807</v>
      </c>
      <c r="K3571" s="62">
        <v>532.98</v>
      </c>
      <c r="L3571" s="62">
        <v>4339.9799999999996</v>
      </c>
      <c r="M3571" s="82" t="str">
        <f t="shared" si="276"/>
        <v>DC</v>
      </c>
      <c r="N3571" s="82" t="s">
        <v>971</v>
      </c>
    </row>
    <row r="3572" spans="1:23" hidden="1" x14ac:dyDescent="0.5">
      <c r="A3572" s="105">
        <v>157082</v>
      </c>
      <c r="B3572" s="63"/>
      <c r="C3572" s="60" t="s">
        <v>10</v>
      </c>
      <c r="D3572" s="61">
        <v>21452</v>
      </c>
      <c r="E3572" s="61">
        <v>15925</v>
      </c>
      <c r="F3572" s="61">
        <v>4649</v>
      </c>
      <c r="G3572" s="63">
        <v>41883</v>
      </c>
      <c r="H3572" s="63">
        <v>41883</v>
      </c>
      <c r="I3572" s="60" t="s">
        <v>1156</v>
      </c>
      <c r="J3572" s="62">
        <v>4799.5600000000004</v>
      </c>
      <c r="K3572" s="62">
        <v>671.94</v>
      </c>
      <c r="L3572" s="62">
        <v>5471.5</v>
      </c>
      <c r="M3572" s="82" t="str">
        <f t="shared" si="276"/>
        <v>DI</v>
      </c>
      <c r="N3572" s="82" t="s">
        <v>971</v>
      </c>
      <c r="W3572" s="95"/>
    </row>
    <row r="3573" spans="1:23" x14ac:dyDescent="0.5">
      <c r="A3573" s="105">
        <v>1639725</v>
      </c>
      <c r="B3573" s="63">
        <v>41887</v>
      </c>
      <c r="C3573" s="60" t="s">
        <v>10</v>
      </c>
      <c r="D3573" s="61">
        <v>21407</v>
      </c>
      <c r="E3573" s="61">
        <v>15880</v>
      </c>
      <c r="F3573" s="61">
        <v>4656</v>
      </c>
      <c r="G3573" s="63">
        <v>41883</v>
      </c>
      <c r="H3573" s="63">
        <v>41883</v>
      </c>
      <c r="I3573" s="60" t="s">
        <v>1109</v>
      </c>
      <c r="J3573" s="62">
        <v>567.30999999999995</v>
      </c>
      <c r="K3573" s="62">
        <v>40.01</v>
      </c>
      <c r="L3573" s="62">
        <v>607.32000000000005</v>
      </c>
      <c r="M3573" s="82" t="str">
        <f t="shared" si="276"/>
        <v>DS</v>
      </c>
      <c r="N3573" s="82" t="s">
        <v>971</v>
      </c>
      <c r="W3573" s="95"/>
    </row>
    <row r="3574" spans="1:23" x14ac:dyDescent="0.5">
      <c r="A3574" s="105">
        <v>1770505</v>
      </c>
      <c r="B3574" s="63"/>
      <c r="C3574" s="60" t="s">
        <v>10</v>
      </c>
      <c r="D3574" s="61">
        <v>21445</v>
      </c>
      <c r="E3574" s="61">
        <v>15932</v>
      </c>
      <c r="F3574" s="61">
        <v>4641</v>
      </c>
      <c r="G3574" s="63">
        <v>41883</v>
      </c>
      <c r="H3574" s="63">
        <v>41883</v>
      </c>
      <c r="I3574" s="60" t="s">
        <v>1105</v>
      </c>
      <c r="J3574" s="62">
        <v>69125.27</v>
      </c>
      <c r="K3574" s="62">
        <v>9677.5300000000007</v>
      </c>
      <c r="L3574" s="62">
        <v>78802.8</v>
      </c>
      <c r="M3574" s="82" t="str">
        <f t="shared" si="276"/>
        <v>DS</v>
      </c>
      <c r="N3574" s="82" t="s">
        <v>971</v>
      </c>
      <c r="W3574" s="95"/>
    </row>
    <row r="3575" spans="1:23" x14ac:dyDescent="0.5">
      <c r="A3575" s="105">
        <v>1770505</v>
      </c>
      <c r="B3575" s="63"/>
      <c r="C3575" s="60" t="s">
        <v>15</v>
      </c>
      <c r="D3575" s="61">
        <v>21446</v>
      </c>
      <c r="E3575" s="61">
        <v>15962</v>
      </c>
      <c r="F3575" s="61">
        <v>4641</v>
      </c>
      <c r="G3575" s="63">
        <v>41883</v>
      </c>
      <c r="H3575" s="63">
        <v>41883</v>
      </c>
      <c r="I3575" s="60" t="s">
        <v>1105</v>
      </c>
      <c r="J3575" s="62">
        <v>-362.5</v>
      </c>
      <c r="K3575" s="62">
        <v>-50.75</v>
      </c>
      <c r="L3575" s="62">
        <v>-413.25</v>
      </c>
      <c r="M3575" s="82" t="str">
        <f t="shared" si="276"/>
        <v>DS</v>
      </c>
      <c r="W3575" s="95"/>
    </row>
    <row r="3576" spans="1:23" x14ac:dyDescent="0.5">
      <c r="A3576" s="105">
        <v>3956167</v>
      </c>
      <c r="B3576" s="63"/>
      <c r="C3576" s="60" t="s">
        <v>10</v>
      </c>
      <c r="D3576" s="61">
        <v>21527</v>
      </c>
      <c r="E3576" s="61">
        <v>15953</v>
      </c>
      <c r="F3576" s="61">
        <v>4665</v>
      </c>
      <c r="G3576" s="63">
        <v>41883</v>
      </c>
      <c r="H3576" s="63">
        <v>41884</v>
      </c>
      <c r="I3576" s="60" t="s">
        <v>1112</v>
      </c>
      <c r="J3576" s="62">
        <v>1071.24</v>
      </c>
      <c r="K3576" s="62">
        <v>149.97</v>
      </c>
      <c r="L3576" s="62">
        <v>1221.21</v>
      </c>
      <c r="M3576" s="82" t="str">
        <f t="shared" si="276"/>
        <v>DS</v>
      </c>
      <c r="N3576" s="82" t="s">
        <v>971</v>
      </c>
      <c r="W3576" s="95"/>
    </row>
    <row r="3577" spans="1:23" x14ac:dyDescent="0.5">
      <c r="A3577" s="105">
        <v>3956168</v>
      </c>
      <c r="B3577" s="63"/>
      <c r="C3577" s="60" t="s">
        <v>10</v>
      </c>
      <c r="D3577" s="61">
        <v>21529</v>
      </c>
      <c r="E3577" s="61">
        <v>15954</v>
      </c>
      <c r="F3577" s="61">
        <v>4665</v>
      </c>
      <c r="G3577" s="63">
        <v>41883</v>
      </c>
      <c r="H3577" s="63">
        <v>41883</v>
      </c>
      <c r="I3577" s="60" t="s">
        <v>1112</v>
      </c>
      <c r="J3577" s="62">
        <v>141.9</v>
      </c>
      <c r="K3577" s="62">
        <v>19.87</v>
      </c>
      <c r="L3577" s="62">
        <v>161.77000000000001</v>
      </c>
      <c r="M3577" s="82" t="str">
        <f t="shared" si="276"/>
        <v>DS</v>
      </c>
      <c r="N3577" s="82" t="s">
        <v>971</v>
      </c>
      <c r="W3577" s="95"/>
    </row>
    <row r="3578" spans="1:23" x14ac:dyDescent="0.5">
      <c r="A3578" s="105">
        <v>538638</v>
      </c>
      <c r="B3578" s="63">
        <v>41894</v>
      </c>
      <c r="C3578" s="60" t="s">
        <v>10</v>
      </c>
      <c r="D3578" s="61">
        <v>21449</v>
      </c>
      <c r="E3578" s="61">
        <v>15926</v>
      </c>
      <c r="F3578" s="61">
        <v>4657</v>
      </c>
      <c r="G3578" s="63">
        <v>41883</v>
      </c>
      <c r="H3578" s="63">
        <v>41883</v>
      </c>
      <c r="I3578" s="60" t="s">
        <v>1114</v>
      </c>
      <c r="J3578" s="62">
        <v>276.83999999999997</v>
      </c>
      <c r="K3578" s="62">
        <v>19.5</v>
      </c>
      <c r="L3578" s="62">
        <v>296.33999999999997</v>
      </c>
      <c r="M3578" s="82" t="str">
        <f t="shared" si="276"/>
        <v>DS</v>
      </c>
      <c r="N3578" s="82" t="s">
        <v>971</v>
      </c>
      <c r="W3578" s="95"/>
    </row>
    <row r="3579" spans="1:23" x14ac:dyDescent="0.5">
      <c r="A3579" s="105">
        <v>85033</v>
      </c>
      <c r="B3579" s="63"/>
      <c r="C3579" s="60" t="s">
        <v>10</v>
      </c>
      <c r="D3579" s="61">
        <v>21448</v>
      </c>
      <c r="E3579" s="61">
        <v>15927</v>
      </c>
      <c r="F3579" s="61">
        <v>4655</v>
      </c>
      <c r="G3579" s="63">
        <v>41883</v>
      </c>
      <c r="H3579" s="63">
        <v>41883</v>
      </c>
      <c r="I3579" s="60" t="s">
        <v>1116</v>
      </c>
      <c r="J3579" s="62">
        <v>576</v>
      </c>
      <c r="K3579" s="62">
        <v>26.88</v>
      </c>
      <c r="L3579" s="62">
        <v>602.88</v>
      </c>
      <c r="M3579" s="82" t="str">
        <f t="shared" si="276"/>
        <v>DS</v>
      </c>
      <c r="N3579" s="82" t="s">
        <v>971</v>
      </c>
    </row>
    <row r="3580" spans="1:23" hidden="1" x14ac:dyDescent="0.5">
      <c r="A3580" s="105">
        <v>922416</v>
      </c>
      <c r="B3580" s="63">
        <v>41887</v>
      </c>
      <c r="C3580" s="60" t="s">
        <v>10</v>
      </c>
      <c r="D3580" s="61">
        <v>21424</v>
      </c>
      <c r="E3580" s="61">
        <v>15287</v>
      </c>
      <c r="F3580" s="61">
        <v>4426</v>
      </c>
      <c r="G3580" s="63">
        <v>41883</v>
      </c>
      <c r="H3580" s="63">
        <v>41882</v>
      </c>
      <c r="I3580" s="60" t="s">
        <v>1075</v>
      </c>
      <c r="J3580" s="62">
        <v>729.06</v>
      </c>
      <c r="K3580" s="62">
        <v>102.06</v>
      </c>
      <c r="L3580" s="62">
        <v>831.12</v>
      </c>
      <c r="M3580" s="82" t="str">
        <f t="shared" si="276"/>
        <v>DC</v>
      </c>
      <c r="N3580" s="82" t="s">
        <v>971</v>
      </c>
      <c r="O3580" s="90">
        <f>G3580+19</f>
        <v>41902</v>
      </c>
    </row>
    <row r="3581" spans="1:23" hidden="1" x14ac:dyDescent="0.5">
      <c r="A3581" s="105">
        <v>922417</v>
      </c>
      <c r="B3581" s="63">
        <v>41887</v>
      </c>
      <c r="C3581" s="60" t="s">
        <v>10</v>
      </c>
      <c r="D3581" s="61">
        <v>21421</v>
      </c>
      <c r="E3581" s="61">
        <v>15941</v>
      </c>
      <c r="F3581" s="61">
        <v>4541</v>
      </c>
      <c r="G3581" s="63">
        <v>41883</v>
      </c>
      <c r="H3581" s="63">
        <v>41882</v>
      </c>
      <c r="I3581" s="60" t="s">
        <v>1075</v>
      </c>
      <c r="J3581" s="62">
        <v>50767.38</v>
      </c>
      <c r="K3581" s="62">
        <v>5875.74</v>
      </c>
      <c r="L3581" s="62">
        <v>56643.12</v>
      </c>
      <c r="M3581" s="82" t="str">
        <f t="shared" si="276"/>
        <v>DC</v>
      </c>
      <c r="N3581" s="82" t="s">
        <v>971</v>
      </c>
      <c r="O3581" s="90">
        <f t="shared" ref="O3581:O3594" si="277">G3581+19</f>
        <v>41902</v>
      </c>
    </row>
    <row r="3582" spans="1:23" hidden="1" x14ac:dyDescent="0.5">
      <c r="A3582" s="105">
        <v>922419</v>
      </c>
      <c r="B3582" s="63">
        <v>41887</v>
      </c>
      <c r="C3582" s="60" t="s">
        <v>10</v>
      </c>
      <c r="D3582" s="61">
        <v>21415</v>
      </c>
      <c r="E3582" s="61">
        <v>15685</v>
      </c>
      <c r="F3582" s="61">
        <v>4424</v>
      </c>
      <c r="G3582" s="63">
        <v>41883</v>
      </c>
      <c r="H3582" s="63">
        <v>41882</v>
      </c>
      <c r="I3582" s="60" t="s">
        <v>1075</v>
      </c>
      <c r="J3582" s="62">
        <v>895.94</v>
      </c>
      <c r="K3582" s="62">
        <v>125.44</v>
      </c>
      <c r="L3582" s="62">
        <v>1021.38</v>
      </c>
      <c r="M3582" s="82" t="str">
        <f t="shared" si="276"/>
        <v>DC</v>
      </c>
      <c r="N3582" s="82" t="s">
        <v>971</v>
      </c>
      <c r="O3582" s="90">
        <f t="shared" si="277"/>
        <v>41902</v>
      </c>
    </row>
    <row r="3583" spans="1:23" hidden="1" x14ac:dyDescent="0.5">
      <c r="A3583" s="105">
        <v>922420</v>
      </c>
      <c r="B3583" s="63">
        <v>41887</v>
      </c>
      <c r="C3583" s="60" t="s">
        <v>10</v>
      </c>
      <c r="D3583" s="61">
        <v>21416</v>
      </c>
      <c r="E3583" s="61">
        <v>15839</v>
      </c>
      <c r="F3583" s="61">
        <v>4466</v>
      </c>
      <c r="G3583" s="63">
        <v>41883</v>
      </c>
      <c r="H3583" s="63">
        <v>41882</v>
      </c>
      <c r="I3583" s="60" t="s">
        <v>1075</v>
      </c>
      <c r="J3583" s="62">
        <v>1421.68</v>
      </c>
      <c r="K3583" s="62">
        <v>199.04</v>
      </c>
      <c r="L3583" s="62">
        <v>1620.72</v>
      </c>
      <c r="M3583" s="82" t="str">
        <f t="shared" si="276"/>
        <v>DC</v>
      </c>
      <c r="N3583" s="82" t="s">
        <v>971</v>
      </c>
      <c r="O3583" s="90">
        <f t="shared" si="277"/>
        <v>41902</v>
      </c>
    </row>
    <row r="3584" spans="1:23" hidden="1" x14ac:dyDescent="0.5">
      <c r="A3584" s="105">
        <v>922421</v>
      </c>
      <c r="B3584" s="63">
        <v>41887</v>
      </c>
      <c r="C3584" s="60" t="s">
        <v>10</v>
      </c>
      <c r="D3584" s="61">
        <v>21423</v>
      </c>
      <c r="E3584" s="61">
        <v>15943</v>
      </c>
      <c r="F3584" s="61">
        <v>4636</v>
      </c>
      <c r="G3584" s="63">
        <v>41883</v>
      </c>
      <c r="H3584" s="63">
        <v>41882</v>
      </c>
      <c r="I3584" s="60" t="s">
        <v>1075</v>
      </c>
      <c r="J3584" s="62">
        <v>16295.45</v>
      </c>
      <c r="K3584" s="62">
        <v>528.08000000000004</v>
      </c>
      <c r="L3584" s="62">
        <v>16823.53</v>
      </c>
      <c r="M3584" s="82" t="str">
        <f t="shared" si="276"/>
        <v>DC</v>
      </c>
      <c r="N3584" s="82" t="s">
        <v>971</v>
      </c>
      <c r="O3584" s="90">
        <f t="shared" si="277"/>
        <v>41902</v>
      </c>
    </row>
    <row r="3585" spans="1:19" hidden="1" x14ac:dyDescent="0.5">
      <c r="A3585" s="105">
        <v>922422</v>
      </c>
      <c r="B3585" s="63">
        <v>41887</v>
      </c>
      <c r="C3585" s="60" t="s">
        <v>10</v>
      </c>
      <c r="D3585" s="61">
        <v>21409</v>
      </c>
      <c r="E3585" s="61">
        <v>15804</v>
      </c>
      <c r="F3585" s="61">
        <v>4637</v>
      </c>
      <c r="G3585" s="63">
        <v>41883</v>
      </c>
      <c r="H3585" s="63">
        <v>41882</v>
      </c>
      <c r="I3585" s="60" t="s">
        <v>1075</v>
      </c>
      <c r="J3585" s="62">
        <v>78868.62</v>
      </c>
      <c r="K3585" s="62">
        <v>9669.7199999999993</v>
      </c>
      <c r="L3585" s="62">
        <v>88538.34</v>
      </c>
      <c r="M3585" s="82" t="str">
        <f t="shared" si="276"/>
        <v>DC</v>
      </c>
      <c r="N3585" s="82" t="s">
        <v>971</v>
      </c>
      <c r="O3585" s="90">
        <f t="shared" si="277"/>
        <v>41902</v>
      </c>
    </row>
    <row r="3586" spans="1:19" hidden="1" x14ac:dyDescent="0.5">
      <c r="A3586" s="105">
        <v>922423</v>
      </c>
      <c r="B3586" s="63">
        <v>41887</v>
      </c>
      <c r="C3586" s="60" t="s">
        <v>10</v>
      </c>
      <c r="D3586" s="61">
        <v>21412</v>
      </c>
      <c r="E3586" s="61">
        <v>15850</v>
      </c>
      <c r="F3586" s="61">
        <v>4638</v>
      </c>
      <c r="G3586" s="63">
        <v>41883</v>
      </c>
      <c r="H3586" s="63">
        <v>41882</v>
      </c>
      <c r="I3586" s="60" t="s">
        <v>1075</v>
      </c>
      <c r="J3586" s="62">
        <v>10126.69</v>
      </c>
      <c r="K3586" s="62">
        <v>1417.73</v>
      </c>
      <c r="L3586" s="62">
        <v>11544.42</v>
      </c>
      <c r="M3586" s="82" t="str">
        <f t="shared" ref="M3586:M3591" si="278">VLOOKUP(I3586,KODE,3,0)</f>
        <v>DC</v>
      </c>
      <c r="N3586" s="82" t="s">
        <v>971</v>
      </c>
      <c r="O3586" s="90">
        <f t="shared" si="277"/>
        <v>41902</v>
      </c>
    </row>
    <row r="3587" spans="1:19" hidden="1" x14ac:dyDescent="0.5">
      <c r="A3587" s="105">
        <v>922424</v>
      </c>
      <c r="B3587" s="63">
        <v>41887</v>
      </c>
      <c r="C3587" s="60" t="s">
        <v>10</v>
      </c>
      <c r="D3587" s="61">
        <v>21417</v>
      </c>
      <c r="E3587" s="61">
        <v>15576</v>
      </c>
      <c r="F3587" s="61">
        <v>4541</v>
      </c>
      <c r="G3587" s="63">
        <v>41883</v>
      </c>
      <c r="H3587" s="63">
        <v>41882</v>
      </c>
      <c r="I3587" s="60" t="s">
        <v>1075</v>
      </c>
      <c r="J3587" s="62">
        <v>12895.72</v>
      </c>
      <c r="K3587" s="62">
        <v>1401.33</v>
      </c>
      <c r="L3587" s="62">
        <v>14297.05</v>
      </c>
      <c r="M3587" s="82" t="str">
        <f t="shared" si="278"/>
        <v>DC</v>
      </c>
      <c r="N3587" s="82" t="s">
        <v>971</v>
      </c>
      <c r="O3587" s="90">
        <f t="shared" si="277"/>
        <v>41902</v>
      </c>
    </row>
    <row r="3588" spans="1:19" hidden="1" x14ac:dyDescent="0.5">
      <c r="A3588" s="105">
        <v>922425</v>
      </c>
      <c r="B3588" s="63">
        <v>41887</v>
      </c>
      <c r="C3588" s="60" t="s">
        <v>10</v>
      </c>
      <c r="D3588" s="61">
        <v>21418</v>
      </c>
      <c r="E3588" s="61">
        <v>15938</v>
      </c>
      <c r="F3588" s="61">
        <v>4635</v>
      </c>
      <c r="G3588" s="63">
        <v>41883</v>
      </c>
      <c r="H3588" s="63">
        <v>41882</v>
      </c>
      <c r="I3588" s="60" t="s">
        <v>1075</v>
      </c>
      <c r="J3588" s="62">
        <v>29626.9</v>
      </c>
      <c r="K3588" s="62">
        <v>4147.76</v>
      </c>
      <c r="L3588" s="62">
        <v>33774.660000000003</v>
      </c>
      <c r="M3588" s="82" t="str">
        <f t="shared" si="278"/>
        <v>DC</v>
      </c>
      <c r="N3588" s="82" t="s">
        <v>971</v>
      </c>
      <c r="O3588" s="90">
        <f t="shared" si="277"/>
        <v>41902</v>
      </c>
    </row>
    <row r="3589" spans="1:19" hidden="1" x14ac:dyDescent="0.5">
      <c r="A3589" s="105">
        <v>922427</v>
      </c>
      <c r="B3589" s="63">
        <v>41887</v>
      </c>
      <c r="C3589" s="60" t="s">
        <v>10</v>
      </c>
      <c r="D3589" s="61">
        <v>21420</v>
      </c>
      <c r="E3589" s="61">
        <v>15940</v>
      </c>
      <c r="F3589" s="61">
        <v>4642</v>
      </c>
      <c r="G3589" s="63">
        <v>41883</v>
      </c>
      <c r="H3589" s="63">
        <v>41882</v>
      </c>
      <c r="I3589" s="60" t="s">
        <v>1075</v>
      </c>
      <c r="J3589" s="62">
        <v>3071.88</v>
      </c>
      <c r="K3589" s="62">
        <v>0</v>
      </c>
      <c r="L3589" s="62">
        <v>3071.88</v>
      </c>
      <c r="M3589" s="82" t="str">
        <f t="shared" si="278"/>
        <v>DC</v>
      </c>
      <c r="N3589" s="82" t="s">
        <v>971</v>
      </c>
      <c r="O3589" s="90">
        <f t="shared" si="277"/>
        <v>41902</v>
      </c>
    </row>
    <row r="3590" spans="1:19" hidden="1" x14ac:dyDescent="0.5">
      <c r="A3590" s="105">
        <v>922428</v>
      </c>
      <c r="B3590" s="63">
        <v>41887</v>
      </c>
      <c r="C3590" s="60" t="s">
        <v>10</v>
      </c>
      <c r="D3590" s="61">
        <v>21411</v>
      </c>
      <c r="E3590" s="61">
        <v>15934</v>
      </c>
      <c r="F3590" s="61">
        <v>4633</v>
      </c>
      <c r="G3590" s="63">
        <v>41883</v>
      </c>
      <c r="H3590" s="63">
        <v>41882</v>
      </c>
      <c r="I3590" s="60" t="s">
        <v>1075</v>
      </c>
      <c r="J3590" s="62">
        <v>33993.14</v>
      </c>
      <c r="K3590" s="62">
        <v>3781.48</v>
      </c>
      <c r="L3590" s="62">
        <v>37774.620000000003</v>
      </c>
      <c r="M3590" s="82" t="str">
        <f t="shared" si="278"/>
        <v>DC</v>
      </c>
      <c r="N3590" s="82" t="s">
        <v>971</v>
      </c>
      <c r="O3590" s="90">
        <f t="shared" si="277"/>
        <v>41902</v>
      </c>
    </row>
    <row r="3591" spans="1:19" hidden="1" x14ac:dyDescent="0.5">
      <c r="A3591" s="105">
        <v>922429</v>
      </c>
      <c r="B3591" s="63">
        <v>41887</v>
      </c>
      <c r="C3591" s="60" t="s">
        <v>10</v>
      </c>
      <c r="D3591" s="61">
        <v>21414</v>
      </c>
      <c r="E3591" s="61">
        <v>15936</v>
      </c>
      <c r="F3591" s="61">
        <v>4634</v>
      </c>
      <c r="G3591" s="63">
        <v>41883</v>
      </c>
      <c r="H3591" s="63">
        <v>41882</v>
      </c>
      <c r="I3591" s="60" t="s">
        <v>1075</v>
      </c>
      <c r="J3591" s="62">
        <v>5709.1</v>
      </c>
      <c r="K3591" s="62">
        <v>0</v>
      </c>
      <c r="L3591" s="62">
        <v>5709.1</v>
      </c>
      <c r="M3591" s="82" t="str">
        <f t="shared" si="278"/>
        <v>DC</v>
      </c>
      <c r="N3591" s="82" t="s">
        <v>971</v>
      </c>
      <c r="O3591" s="90">
        <f t="shared" si="277"/>
        <v>41902</v>
      </c>
    </row>
    <row r="3592" spans="1:19" hidden="1" x14ac:dyDescent="0.5">
      <c r="A3592" s="105">
        <v>922429</v>
      </c>
      <c r="B3592" s="63"/>
      <c r="C3592" s="60" t="s">
        <v>15</v>
      </c>
      <c r="D3592" s="61">
        <v>21468</v>
      </c>
      <c r="E3592" s="61">
        <v>15992</v>
      </c>
      <c r="F3592" s="61">
        <v>4634</v>
      </c>
      <c r="G3592" s="63">
        <v>41883</v>
      </c>
      <c r="H3592" s="63">
        <v>41882</v>
      </c>
      <c r="I3592" s="60" t="s">
        <v>1075</v>
      </c>
      <c r="J3592" s="62">
        <v>-199.57</v>
      </c>
      <c r="K3592" s="62">
        <v>0</v>
      </c>
      <c r="L3592" s="62">
        <v>-199.57</v>
      </c>
      <c r="O3592" s="90">
        <f t="shared" si="277"/>
        <v>41902</v>
      </c>
    </row>
    <row r="3593" spans="1:19" hidden="1" x14ac:dyDescent="0.5">
      <c r="A3593" s="105">
        <v>922430</v>
      </c>
      <c r="B3593" s="63">
        <v>41887</v>
      </c>
      <c r="C3593" s="60" t="s">
        <v>10</v>
      </c>
      <c r="D3593" s="61">
        <v>21410</v>
      </c>
      <c r="E3593" s="61">
        <v>15840</v>
      </c>
      <c r="F3593" s="61">
        <v>4633</v>
      </c>
      <c r="G3593" s="63">
        <v>41883</v>
      </c>
      <c r="H3593" s="63">
        <v>41882</v>
      </c>
      <c r="I3593" s="60" t="s">
        <v>1075</v>
      </c>
      <c r="J3593" s="62">
        <v>7098.51</v>
      </c>
      <c r="K3593" s="62">
        <v>993.78</v>
      </c>
      <c r="L3593" s="62">
        <v>8092.29</v>
      </c>
      <c r="M3593" s="82" t="str">
        <f t="shared" ref="M3593:M3656" si="279">VLOOKUP(I3593,KODE,3,0)</f>
        <v>DC</v>
      </c>
      <c r="N3593" s="82" t="s">
        <v>971</v>
      </c>
      <c r="O3593" s="90">
        <f t="shared" si="277"/>
        <v>41902</v>
      </c>
    </row>
    <row r="3594" spans="1:19" hidden="1" x14ac:dyDescent="0.5">
      <c r="A3594" s="105">
        <v>922431</v>
      </c>
      <c r="B3594" s="63">
        <v>41887</v>
      </c>
      <c r="C3594" s="60" t="s">
        <v>10</v>
      </c>
      <c r="D3594" s="61">
        <v>21413</v>
      </c>
      <c r="E3594" s="61">
        <v>15935</v>
      </c>
      <c r="F3594" s="61">
        <v>4634</v>
      </c>
      <c r="G3594" s="63">
        <v>41883</v>
      </c>
      <c r="H3594" s="63">
        <v>41882</v>
      </c>
      <c r="I3594" s="60" t="s">
        <v>1075</v>
      </c>
      <c r="J3594" s="62">
        <v>9040.7199999999993</v>
      </c>
      <c r="K3594" s="62">
        <v>0</v>
      </c>
      <c r="L3594" s="62">
        <v>9040.7199999999993</v>
      </c>
      <c r="M3594" s="82" t="str">
        <f t="shared" si="279"/>
        <v>DC</v>
      </c>
      <c r="N3594" s="82" t="s">
        <v>971</v>
      </c>
      <c r="O3594" s="90">
        <f t="shared" si="277"/>
        <v>41902</v>
      </c>
    </row>
    <row r="3595" spans="1:19" hidden="1" x14ac:dyDescent="0.5">
      <c r="A3595" s="105" t="s">
        <v>822</v>
      </c>
      <c r="B3595" s="63"/>
      <c r="C3595" s="60" t="s">
        <v>10</v>
      </c>
      <c r="D3595" s="61">
        <v>21451</v>
      </c>
      <c r="E3595" s="61">
        <v>15922</v>
      </c>
      <c r="F3595" s="61">
        <v>4650</v>
      </c>
      <c r="G3595" s="63">
        <v>41883</v>
      </c>
      <c r="H3595" s="63">
        <v>41883</v>
      </c>
      <c r="I3595" s="60" t="s">
        <v>1118</v>
      </c>
      <c r="J3595" s="62">
        <v>2345</v>
      </c>
      <c r="K3595" s="62">
        <v>0</v>
      </c>
      <c r="L3595" s="62">
        <v>2345</v>
      </c>
      <c r="M3595" s="82" t="str">
        <f t="shared" si="279"/>
        <v>DI</v>
      </c>
      <c r="N3595" s="82" t="s">
        <v>971</v>
      </c>
      <c r="R3595" s="92" t="s">
        <v>327</v>
      </c>
      <c r="S3595" s="93">
        <v>41927</v>
      </c>
    </row>
    <row r="3596" spans="1:19" hidden="1" x14ac:dyDescent="0.5">
      <c r="A3596" s="105" t="s">
        <v>824</v>
      </c>
      <c r="B3596" s="63"/>
      <c r="C3596" s="60" t="s">
        <v>10</v>
      </c>
      <c r="D3596" s="61">
        <v>21450</v>
      </c>
      <c r="E3596" s="61">
        <v>15923</v>
      </c>
      <c r="F3596" s="61">
        <v>4654</v>
      </c>
      <c r="G3596" s="63">
        <v>41883</v>
      </c>
      <c r="H3596" s="63">
        <v>41883</v>
      </c>
      <c r="I3596" s="60" t="s">
        <v>1121</v>
      </c>
      <c r="J3596" s="62">
        <v>2163.9</v>
      </c>
      <c r="K3596" s="62">
        <v>0</v>
      </c>
      <c r="L3596" s="62">
        <v>2163.9</v>
      </c>
      <c r="M3596" s="82" t="str">
        <f t="shared" si="279"/>
        <v>DI</v>
      </c>
      <c r="N3596" s="82" t="s">
        <v>971</v>
      </c>
    </row>
    <row r="3597" spans="1:19" hidden="1" x14ac:dyDescent="0.5">
      <c r="A3597" s="105" t="s">
        <v>826</v>
      </c>
      <c r="B3597" s="63"/>
      <c r="C3597" s="60" t="s">
        <v>10</v>
      </c>
      <c r="D3597" s="61">
        <v>21444</v>
      </c>
      <c r="E3597" s="61">
        <v>15937</v>
      </c>
      <c r="F3597" s="61">
        <v>4646</v>
      </c>
      <c r="G3597" s="63">
        <v>41883</v>
      </c>
      <c r="H3597" s="63">
        <v>41883</v>
      </c>
      <c r="I3597" s="60" t="s">
        <v>1123</v>
      </c>
      <c r="J3597" s="62">
        <v>3170</v>
      </c>
      <c r="K3597" s="62">
        <v>0</v>
      </c>
      <c r="L3597" s="62">
        <v>3170</v>
      </c>
      <c r="M3597" s="82" t="str">
        <f t="shared" si="279"/>
        <v>DI</v>
      </c>
      <c r="N3597" s="82" t="s">
        <v>971</v>
      </c>
    </row>
    <row r="3598" spans="1:19" hidden="1" x14ac:dyDescent="0.5">
      <c r="A3598" s="105" t="s">
        <v>828</v>
      </c>
      <c r="B3598" s="63"/>
      <c r="C3598" s="60" t="s">
        <v>10</v>
      </c>
      <c r="D3598" s="61">
        <v>21447</v>
      </c>
      <c r="E3598" s="61">
        <v>15931</v>
      </c>
      <c r="F3598" s="61">
        <v>4662</v>
      </c>
      <c r="G3598" s="63">
        <v>41883</v>
      </c>
      <c r="H3598" s="63">
        <v>41883</v>
      </c>
      <c r="I3598" s="60" t="s">
        <v>1123</v>
      </c>
      <c r="J3598" s="62">
        <v>720</v>
      </c>
      <c r="K3598" s="62">
        <v>0</v>
      </c>
      <c r="L3598" s="62">
        <v>720</v>
      </c>
      <c r="M3598" s="82" t="str">
        <f t="shared" si="279"/>
        <v>DI</v>
      </c>
      <c r="N3598" s="82" t="s">
        <v>971</v>
      </c>
    </row>
    <row r="3599" spans="1:19" x14ac:dyDescent="0.5">
      <c r="A3599" s="61">
        <v>1770505</v>
      </c>
      <c r="B3599" s="63"/>
      <c r="C3599" s="60" t="s">
        <v>15</v>
      </c>
      <c r="D3599" s="61">
        <v>22400</v>
      </c>
      <c r="E3599" s="61">
        <v>16834</v>
      </c>
      <c r="F3599" s="61">
        <v>789193</v>
      </c>
      <c r="G3599" s="63">
        <v>41883</v>
      </c>
      <c r="H3599" s="63">
        <v>41883</v>
      </c>
      <c r="I3599" s="60" t="s">
        <v>1105</v>
      </c>
      <c r="J3599" s="62">
        <v>-62.24</v>
      </c>
      <c r="K3599" s="62">
        <v>-8.7100000000000009</v>
      </c>
      <c r="L3599" s="62">
        <v>-70.95</v>
      </c>
      <c r="M3599" s="82" t="str">
        <f t="shared" si="279"/>
        <v>DS</v>
      </c>
    </row>
    <row r="3600" spans="1:19" hidden="1" x14ac:dyDescent="0.5">
      <c r="A3600" s="61">
        <v>922418</v>
      </c>
      <c r="B3600" s="60"/>
      <c r="C3600" s="60" t="s">
        <v>10</v>
      </c>
      <c r="D3600" s="61">
        <v>21422</v>
      </c>
      <c r="E3600" s="61">
        <v>15942</v>
      </c>
      <c r="F3600" s="61">
        <v>4576</v>
      </c>
      <c r="G3600" s="63">
        <v>41883</v>
      </c>
      <c r="H3600" s="63">
        <v>41882</v>
      </c>
      <c r="I3600" s="60" t="s">
        <v>1075</v>
      </c>
      <c r="J3600" s="62">
        <v>227.1</v>
      </c>
      <c r="K3600" s="62">
        <v>31.79</v>
      </c>
      <c r="L3600" s="62">
        <v>258.89</v>
      </c>
      <c r="M3600" s="82" t="str">
        <f t="shared" si="279"/>
        <v>DC</v>
      </c>
      <c r="O3600" s="90">
        <f t="shared" ref="O3600" si="280">G3600+19</f>
        <v>41902</v>
      </c>
    </row>
    <row r="3601" spans="1:23" x14ac:dyDescent="0.5">
      <c r="A3601" s="61">
        <v>3956167</v>
      </c>
      <c r="B3601" s="61"/>
      <c r="C3601" s="60" t="s">
        <v>15</v>
      </c>
      <c r="D3601" s="61">
        <v>22782</v>
      </c>
      <c r="E3601" s="61">
        <v>17304</v>
      </c>
      <c r="F3601" s="61">
        <v>789194</v>
      </c>
      <c r="G3601" s="63">
        <v>41883</v>
      </c>
      <c r="H3601" s="63">
        <v>41884</v>
      </c>
      <c r="I3601" s="60" t="s">
        <v>1112</v>
      </c>
      <c r="J3601" s="62">
        <v>-221.42</v>
      </c>
      <c r="K3601" s="62">
        <v>-31</v>
      </c>
      <c r="L3601" s="62">
        <v>-252.42</v>
      </c>
      <c r="M3601" s="82" t="str">
        <f t="shared" si="279"/>
        <v>DS</v>
      </c>
    </row>
    <row r="3602" spans="1:23" x14ac:dyDescent="0.5">
      <c r="A3602" s="61">
        <v>3956167</v>
      </c>
      <c r="B3602" s="61"/>
      <c r="C3602" s="60" t="s">
        <v>15</v>
      </c>
      <c r="D3602" s="61">
        <v>22783</v>
      </c>
      <c r="E3602" s="61">
        <v>17305</v>
      </c>
      <c r="F3602" s="61">
        <v>789195</v>
      </c>
      <c r="G3602" s="63">
        <v>41883</v>
      </c>
      <c r="H3602" s="63">
        <v>41884</v>
      </c>
      <c r="I3602" s="60" t="s">
        <v>1112</v>
      </c>
      <c r="J3602" s="62">
        <v>-207.4</v>
      </c>
      <c r="K3602" s="62">
        <v>-29.04</v>
      </c>
      <c r="L3602" s="62">
        <v>-236.44</v>
      </c>
      <c r="M3602" s="82" t="str">
        <f t="shared" si="279"/>
        <v>DS</v>
      </c>
    </row>
    <row r="3603" spans="1:23" x14ac:dyDescent="0.5">
      <c r="A3603" s="105" t="s">
        <v>819</v>
      </c>
      <c r="B3603" s="63">
        <v>41887</v>
      </c>
      <c r="C3603" s="60" t="s">
        <v>10</v>
      </c>
      <c r="D3603" s="61">
        <v>21463</v>
      </c>
      <c r="E3603" s="61">
        <v>15982</v>
      </c>
      <c r="F3603" s="61">
        <v>4653</v>
      </c>
      <c r="G3603" s="63">
        <v>41884</v>
      </c>
      <c r="H3603" s="63">
        <v>41883</v>
      </c>
      <c r="I3603" s="60" t="s">
        <v>1102</v>
      </c>
      <c r="J3603" s="62">
        <v>10901.94</v>
      </c>
      <c r="K3603" s="62">
        <v>1165.75</v>
      </c>
      <c r="L3603" s="62">
        <v>12067.69</v>
      </c>
      <c r="M3603" s="82" t="str">
        <f t="shared" si="279"/>
        <v>DS</v>
      </c>
      <c r="N3603" s="82" t="s">
        <v>971</v>
      </c>
      <c r="W3603" s="95"/>
    </row>
    <row r="3604" spans="1:23" x14ac:dyDescent="0.5">
      <c r="A3604" s="105" t="s">
        <v>819</v>
      </c>
      <c r="B3604" s="63"/>
      <c r="C3604" s="60" t="s">
        <v>15</v>
      </c>
      <c r="D3604" s="61">
        <v>21542</v>
      </c>
      <c r="E3604" s="61">
        <v>16009</v>
      </c>
      <c r="F3604" s="61">
        <v>4653</v>
      </c>
      <c r="G3604" s="63">
        <v>41884</v>
      </c>
      <c r="H3604" s="63">
        <v>41883</v>
      </c>
      <c r="I3604" s="60" t="s">
        <v>1102</v>
      </c>
      <c r="J3604" s="62">
        <v>-46.54</v>
      </c>
      <c r="K3604" s="62">
        <v>-6.52</v>
      </c>
      <c r="L3604" s="62">
        <v>-53.06</v>
      </c>
      <c r="M3604" s="82" t="str">
        <f t="shared" si="279"/>
        <v>DS</v>
      </c>
      <c r="W3604" s="95"/>
    </row>
    <row r="3605" spans="1:23" x14ac:dyDescent="0.5">
      <c r="A3605" s="105">
        <v>1983742</v>
      </c>
      <c r="B3605" s="63">
        <v>41887</v>
      </c>
      <c r="C3605" s="60" t="s">
        <v>10</v>
      </c>
      <c r="D3605" s="61">
        <v>21530</v>
      </c>
      <c r="E3605" s="61">
        <v>15974</v>
      </c>
      <c r="F3605" s="61">
        <v>4648</v>
      </c>
      <c r="G3605" s="63">
        <v>41884</v>
      </c>
      <c r="H3605" s="63">
        <v>41885</v>
      </c>
      <c r="I3605" s="60" t="s">
        <v>1107</v>
      </c>
      <c r="J3605" s="62">
        <v>3750.5</v>
      </c>
      <c r="K3605" s="62">
        <v>525.07000000000005</v>
      </c>
      <c r="L3605" s="62">
        <v>4275.57</v>
      </c>
      <c r="M3605" s="82" t="str">
        <f t="shared" si="279"/>
        <v>DS</v>
      </c>
      <c r="N3605" s="82" t="s">
        <v>971</v>
      </c>
      <c r="W3605" s="95"/>
    </row>
    <row r="3606" spans="1:23" x14ac:dyDescent="0.5">
      <c r="A3606" s="105">
        <v>1983743</v>
      </c>
      <c r="B3606" s="63">
        <v>41887</v>
      </c>
      <c r="C3606" s="60" t="s">
        <v>10</v>
      </c>
      <c r="D3606" s="61">
        <v>21534</v>
      </c>
      <c r="E3606" s="61">
        <v>15971</v>
      </c>
      <c r="F3606" s="61">
        <v>4648</v>
      </c>
      <c r="G3606" s="63">
        <v>41884</v>
      </c>
      <c r="H3606" s="63">
        <v>41885</v>
      </c>
      <c r="I3606" s="60" t="s">
        <v>1107</v>
      </c>
      <c r="J3606" s="62">
        <v>856</v>
      </c>
      <c r="K3606" s="62">
        <v>119.84</v>
      </c>
      <c r="L3606" s="62">
        <v>975.84</v>
      </c>
      <c r="M3606" s="82" t="str">
        <f t="shared" si="279"/>
        <v>DS</v>
      </c>
      <c r="N3606" s="82" t="s">
        <v>971</v>
      </c>
      <c r="W3606" s="95"/>
    </row>
    <row r="3607" spans="1:23" x14ac:dyDescent="0.5">
      <c r="A3607" s="105">
        <v>1983744</v>
      </c>
      <c r="B3607" s="63">
        <v>41887</v>
      </c>
      <c r="C3607" s="60" t="s">
        <v>10</v>
      </c>
      <c r="D3607" s="61">
        <v>21532</v>
      </c>
      <c r="E3607" s="61">
        <v>15968</v>
      </c>
      <c r="F3607" s="61">
        <v>4648</v>
      </c>
      <c r="G3607" s="63">
        <v>41884</v>
      </c>
      <c r="H3607" s="63">
        <v>41883</v>
      </c>
      <c r="I3607" s="60" t="s">
        <v>1107</v>
      </c>
      <c r="J3607" s="62">
        <v>1390</v>
      </c>
      <c r="K3607" s="62">
        <v>194.6</v>
      </c>
      <c r="L3607" s="62">
        <v>1584.6</v>
      </c>
      <c r="M3607" s="82" t="str">
        <f t="shared" si="279"/>
        <v>DS</v>
      </c>
      <c r="N3607" s="82" t="s">
        <v>971</v>
      </c>
      <c r="W3607" s="95"/>
    </row>
    <row r="3608" spans="1:23" x14ac:dyDescent="0.5">
      <c r="A3608" s="105">
        <v>1983751</v>
      </c>
      <c r="B3608" s="63">
        <v>41887</v>
      </c>
      <c r="C3608" s="60" t="s">
        <v>10</v>
      </c>
      <c r="D3608" s="61">
        <v>21536</v>
      </c>
      <c r="E3608" s="61">
        <v>15977</v>
      </c>
      <c r="F3608" s="61">
        <v>4648</v>
      </c>
      <c r="G3608" s="63">
        <v>41884</v>
      </c>
      <c r="H3608" s="63">
        <v>41885</v>
      </c>
      <c r="I3608" s="60" t="s">
        <v>1107</v>
      </c>
      <c r="J3608" s="62">
        <v>2445.9</v>
      </c>
      <c r="K3608" s="62">
        <v>342.44</v>
      </c>
      <c r="L3608" s="62">
        <v>2788.34</v>
      </c>
      <c r="M3608" s="82" t="str">
        <f t="shared" si="279"/>
        <v>DS</v>
      </c>
      <c r="N3608" s="82" t="s">
        <v>971</v>
      </c>
      <c r="W3608" s="95"/>
    </row>
    <row r="3609" spans="1:23" x14ac:dyDescent="0.5">
      <c r="A3609" s="105">
        <v>1983752</v>
      </c>
      <c r="B3609" s="63">
        <v>41887</v>
      </c>
      <c r="C3609" s="60" t="s">
        <v>10</v>
      </c>
      <c r="D3609" s="61">
        <v>21535</v>
      </c>
      <c r="E3609" s="61">
        <v>15972</v>
      </c>
      <c r="F3609" s="61">
        <v>4648</v>
      </c>
      <c r="G3609" s="63">
        <v>41884</v>
      </c>
      <c r="H3609" s="63">
        <v>41885</v>
      </c>
      <c r="I3609" s="60" t="s">
        <v>1107</v>
      </c>
      <c r="J3609" s="62">
        <v>175</v>
      </c>
      <c r="K3609" s="62">
        <v>24.5</v>
      </c>
      <c r="L3609" s="62">
        <v>199.5</v>
      </c>
      <c r="M3609" s="82" t="str">
        <f t="shared" si="279"/>
        <v>DS</v>
      </c>
      <c r="N3609" s="82" t="s">
        <v>971</v>
      </c>
      <c r="W3609" s="95"/>
    </row>
    <row r="3610" spans="1:23" x14ac:dyDescent="0.5">
      <c r="A3610" s="105">
        <v>1983986</v>
      </c>
      <c r="B3610" s="63">
        <v>41887</v>
      </c>
      <c r="C3610" s="60" t="s">
        <v>10</v>
      </c>
      <c r="D3610" s="61">
        <v>21538</v>
      </c>
      <c r="E3610" s="61">
        <v>15978</v>
      </c>
      <c r="F3610" s="61">
        <v>4648</v>
      </c>
      <c r="G3610" s="63">
        <v>41884</v>
      </c>
      <c r="H3610" s="63">
        <v>41883</v>
      </c>
      <c r="I3610" s="60" t="s">
        <v>1107</v>
      </c>
      <c r="J3610" s="62">
        <v>2736.1</v>
      </c>
      <c r="K3610" s="62">
        <v>383.07</v>
      </c>
      <c r="L3610" s="62">
        <v>3119.17</v>
      </c>
      <c r="M3610" s="82" t="str">
        <f t="shared" si="279"/>
        <v>DS</v>
      </c>
      <c r="N3610" s="82" t="s">
        <v>971</v>
      </c>
      <c r="W3610" s="95"/>
    </row>
    <row r="3611" spans="1:23" x14ac:dyDescent="0.5">
      <c r="A3611" s="105">
        <v>28287</v>
      </c>
      <c r="B3611" s="63"/>
      <c r="C3611" s="60" t="s">
        <v>10</v>
      </c>
      <c r="D3611" s="61">
        <v>21525</v>
      </c>
      <c r="E3611" s="61">
        <v>15957</v>
      </c>
      <c r="F3611" s="61">
        <v>4639</v>
      </c>
      <c r="G3611" s="63">
        <v>41884</v>
      </c>
      <c r="H3611" s="63">
        <v>41884</v>
      </c>
      <c r="I3611" s="60" t="s">
        <v>1103</v>
      </c>
      <c r="J3611" s="62">
        <v>500.8</v>
      </c>
      <c r="K3611" s="62">
        <v>70.12</v>
      </c>
      <c r="L3611" s="62">
        <v>570.91999999999996</v>
      </c>
      <c r="M3611" s="82" t="str">
        <f t="shared" si="279"/>
        <v>DS</v>
      </c>
      <c r="N3611" s="82" t="s">
        <v>971</v>
      </c>
      <c r="W3611" s="95"/>
    </row>
    <row r="3612" spans="1:23" x14ac:dyDescent="0.5">
      <c r="A3612" s="105">
        <v>28288</v>
      </c>
      <c r="B3612" s="63"/>
      <c r="C3612" s="60" t="s">
        <v>10</v>
      </c>
      <c r="D3612" s="61">
        <v>21526</v>
      </c>
      <c r="E3612" s="61">
        <v>15959</v>
      </c>
      <c r="F3612" s="61">
        <v>4639</v>
      </c>
      <c r="G3612" s="63">
        <v>41884</v>
      </c>
      <c r="H3612" s="63">
        <v>41884</v>
      </c>
      <c r="I3612" s="60" t="s">
        <v>1103</v>
      </c>
      <c r="J3612" s="62">
        <v>4314.1000000000004</v>
      </c>
      <c r="K3612" s="62">
        <v>603.97</v>
      </c>
      <c r="L3612" s="62">
        <v>4918.07</v>
      </c>
      <c r="M3612" s="82" t="str">
        <f t="shared" si="279"/>
        <v>DS</v>
      </c>
      <c r="N3612" s="82" t="s">
        <v>971</v>
      </c>
      <c r="W3612" s="95"/>
    </row>
    <row r="3613" spans="1:23" x14ac:dyDescent="0.5">
      <c r="A3613" s="105">
        <v>31188</v>
      </c>
      <c r="B3613" s="63">
        <v>41887</v>
      </c>
      <c r="C3613" s="60" t="s">
        <v>10</v>
      </c>
      <c r="D3613" s="61">
        <v>21521</v>
      </c>
      <c r="E3613" s="61">
        <v>15952</v>
      </c>
      <c r="F3613" s="61">
        <v>4663</v>
      </c>
      <c r="G3613" s="63">
        <v>41884</v>
      </c>
      <c r="H3613" s="63">
        <v>41884</v>
      </c>
      <c r="I3613" s="60" t="s">
        <v>1177</v>
      </c>
      <c r="J3613" s="62">
        <v>22410.6</v>
      </c>
      <c r="K3613" s="62">
        <v>3137.48</v>
      </c>
      <c r="L3613" s="62">
        <v>25548.080000000002</v>
      </c>
      <c r="M3613" s="82" t="str">
        <f t="shared" si="279"/>
        <v>DS</v>
      </c>
      <c r="N3613" s="82" t="s">
        <v>971</v>
      </c>
      <c r="W3613" s="95"/>
    </row>
    <row r="3614" spans="1:23" x14ac:dyDescent="0.5">
      <c r="A3614" s="105">
        <v>3168902</v>
      </c>
      <c r="B3614" s="63">
        <v>41887</v>
      </c>
      <c r="C3614" s="60" t="s">
        <v>10</v>
      </c>
      <c r="D3614" s="61">
        <v>21519</v>
      </c>
      <c r="E3614" s="61">
        <v>15750</v>
      </c>
      <c r="F3614" s="61">
        <v>4592</v>
      </c>
      <c r="G3614" s="63">
        <v>41884</v>
      </c>
      <c r="H3614" s="63">
        <v>41879</v>
      </c>
      <c r="I3614" s="60" t="s">
        <v>1364</v>
      </c>
      <c r="J3614" s="62">
        <v>5998</v>
      </c>
      <c r="K3614" s="62">
        <v>839.72</v>
      </c>
      <c r="L3614" s="62">
        <v>6837.72</v>
      </c>
      <c r="M3614" s="82" t="str">
        <f t="shared" si="279"/>
        <v>DS</v>
      </c>
      <c r="N3614" s="82" t="s">
        <v>971</v>
      </c>
      <c r="W3614" s="95"/>
    </row>
    <row r="3615" spans="1:23" x14ac:dyDescent="0.5">
      <c r="A3615" s="105">
        <v>3168902</v>
      </c>
      <c r="B3615" s="63"/>
      <c r="C3615" s="60" t="s">
        <v>15</v>
      </c>
      <c r="D3615" s="61">
        <v>21520</v>
      </c>
      <c r="E3615" s="61">
        <v>15997</v>
      </c>
      <c r="F3615" s="61">
        <v>4592</v>
      </c>
      <c r="G3615" s="63">
        <v>41884</v>
      </c>
      <c r="H3615" s="63">
        <v>41879</v>
      </c>
      <c r="I3615" s="60" t="s">
        <v>1364</v>
      </c>
      <c r="J3615" s="62">
        <v>-132</v>
      </c>
      <c r="K3615" s="62">
        <v>-18.48</v>
      </c>
      <c r="L3615" s="62">
        <v>-150.47999999999999</v>
      </c>
      <c r="M3615" s="82" t="str">
        <f t="shared" si="279"/>
        <v>DS</v>
      </c>
      <c r="W3615" s="95"/>
    </row>
    <row r="3616" spans="1:23" x14ac:dyDescent="0.5">
      <c r="A3616" s="105">
        <v>51313434</v>
      </c>
      <c r="B3616" s="63">
        <v>41887</v>
      </c>
      <c r="C3616" s="60" t="s">
        <v>10</v>
      </c>
      <c r="D3616" s="61">
        <v>21462</v>
      </c>
      <c r="E3616" s="61">
        <v>15921</v>
      </c>
      <c r="F3616" s="61">
        <v>4652</v>
      </c>
      <c r="G3616" s="63">
        <v>41884</v>
      </c>
      <c r="H3616" s="63">
        <v>41884</v>
      </c>
      <c r="I3616" s="60" t="s">
        <v>1312</v>
      </c>
      <c r="J3616" s="62">
        <v>6443.13</v>
      </c>
      <c r="K3616" s="62">
        <v>417.74</v>
      </c>
      <c r="L3616" s="62">
        <v>6860.87</v>
      </c>
      <c r="M3616" s="82" t="str">
        <f t="shared" si="279"/>
        <v>DS</v>
      </c>
      <c r="N3616" s="82" t="s">
        <v>971</v>
      </c>
      <c r="W3616" s="95"/>
    </row>
    <row r="3617" spans="1:23" x14ac:dyDescent="0.5">
      <c r="A3617" s="105">
        <v>539851</v>
      </c>
      <c r="B3617" s="63">
        <v>41894</v>
      </c>
      <c r="C3617" s="60" t="s">
        <v>10</v>
      </c>
      <c r="D3617" s="61">
        <v>21524</v>
      </c>
      <c r="E3617" s="61">
        <v>15955</v>
      </c>
      <c r="F3617" s="61">
        <v>4657</v>
      </c>
      <c r="G3617" s="63">
        <v>41884</v>
      </c>
      <c r="H3617" s="63">
        <v>41884</v>
      </c>
      <c r="I3617" s="60" t="s">
        <v>1114</v>
      </c>
      <c r="J3617" s="62">
        <v>599.76</v>
      </c>
      <c r="K3617" s="62">
        <v>42.24</v>
      </c>
      <c r="L3617" s="62">
        <v>642</v>
      </c>
      <c r="M3617" s="82" t="str">
        <f t="shared" si="279"/>
        <v>DS</v>
      </c>
      <c r="N3617" s="82" t="s">
        <v>971</v>
      </c>
      <c r="W3617" s="95"/>
    </row>
    <row r="3618" spans="1:23" hidden="1" x14ac:dyDescent="0.5">
      <c r="A3618" s="105" t="s">
        <v>827</v>
      </c>
      <c r="B3618" s="63"/>
      <c r="C3618" s="60" t="s">
        <v>10</v>
      </c>
      <c r="D3618" s="61">
        <v>21523</v>
      </c>
      <c r="E3618" s="61">
        <v>15951</v>
      </c>
      <c r="F3618" s="61">
        <v>4664</v>
      </c>
      <c r="G3618" s="63">
        <v>41884</v>
      </c>
      <c r="H3618" s="63">
        <v>41884</v>
      </c>
      <c r="I3618" s="60" t="s">
        <v>1123</v>
      </c>
      <c r="J3618" s="62">
        <v>4865</v>
      </c>
      <c r="K3618" s="62">
        <v>0</v>
      </c>
      <c r="L3618" s="62">
        <v>4865</v>
      </c>
      <c r="M3618" s="82" t="str">
        <f t="shared" si="279"/>
        <v>DI</v>
      </c>
      <c r="N3618" s="82" t="s">
        <v>971</v>
      </c>
    </row>
    <row r="3619" spans="1:23" x14ac:dyDescent="0.5">
      <c r="A3619" s="105" t="s">
        <v>817</v>
      </c>
      <c r="B3619" s="63">
        <v>41887</v>
      </c>
      <c r="C3619" s="60" t="s">
        <v>10</v>
      </c>
      <c r="D3619" s="61">
        <v>21464</v>
      </c>
      <c r="E3619" s="61">
        <v>15930</v>
      </c>
      <c r="F3619" s="61">
        <v>4659</v>
      </c>
      <c r="G3619" s="63">
        <v>41885</v>
      </c>
      <c r="H3619" s="63">
        <v>41884</v>
      </c>
      <c r="I3619" s="164" t="s">
        <v>42</v>
      </c>
      <c r="J3619" s="62">
        <v>9210</v>
      </c>
      <c r="K3619" s="62">
        <v>1289.4000000000001</v>
      </c>
      <c r="L3619" s="62">
        <v>10499.4</v>
      </c>
      <c r="M3619" s="82" t="str">
        <f t="shared" si="279"/>
        <v>DS</v>
      </c>
      <c r="N3619" s="82" t="s">
        <v>971</v>
      </c>
      <c r="W3619" s="95"/>
    </row>
    <row r="3620" spans="1:23" x14ac:dyDescent="0.5">
      <c r="A3620" s="105">
        <v>1983745</v>
      </c>
      <c r="B3620" s="63">
        <v>41887</v>
      </c>
      <c r="C3620" s="60" t="s">
        <v>10</v>
      </c>
      <c r="D3620" s="61">
        <v>21533</v>
      </c>
      <c r="E3620" s="61">
        <v>15969</v>
      </c>
      <c r="F3620" s="61">
        <v>4648</v>
      </c>
      <c r="G3620" s="63">
        <v>41885</v>
      </c>
      <c r="H3620" s="63">
        <v>41885</v>
      </c>
      <c r="I3620" s="60" t="s">
        <v>1107</v>
      </c>
      <c r="J3620" s="62">
        <v>285.95</v>
      </c>
      <c r="K3620" s="62">
        <v>40.03</v>
      </c>
      <c r="L3620" s="62">
        <v>325.98</v>
      </c>
      <c r="M3620" s="82" t="str">
        <f t="shared" si="279"/>
        <v>DS</v>
      </c>
      <c r="N3620" s="82" t="s">
        <v>971</v>
      </c>
      <c r="W3620" s="95"/>
    </row>
    <row r="3621" spans="1:23" x14ac:dyDescent="0.5">
      <c r="A3621" s="105">
        <v>1983753</v>
      </c>
      <c r="B3621" s="63">
        <v>41887</v>
      </c>
      <c r="C3621" s="60" t="s">
        <v>10</v>
      </c>
      <c r="D3621" s="61">
        <v>21531</v>
      </c>
      <c r="E3621" s="61">
        <v>15965</v>
      </c>
      <c r="F3621" s="61">
        <v>4648</v>
      </c>
      <c r="G3621" s="63">
        <v>41885</v>
      </c>
      <c r="H3621" s="63">
        <v>41885</v>
      </c>
      <c r="I3621" s="60" t="s">
        <v>1107</v>
      </c>
      <c r="J3621" s="62">
        <v>2905</v>
      </c>
      <c r="K3621" s="62">
        <v>406.7</v>
      </c>
      <c r="L3621" s="62">
        <v>3311.7</v>
      </c>
      <c r="M3621" s="82" t="str">
        <f t="shared" si="279"/>
        <v>DS</v>
      </c>
      <c r="N3621" s="82" t="s">
        <v>971</v>
      </c>
      <c r="W3621" s="95"/>
    </row>
    <row r="3622" spans="1:23" hidden="1" x14ac:dyDescent="0.5">
      <c r="A3622" s="105">
        <v>40930</v>
      </c>
      <c r="B3622" s="63"/>
      <c r="C3622" s="60" t="s">
        <v>10</v>
      </c>
      <c r="D3622" s="61">
        <v>21543</v>
      </c>
      <c r="E3622" s="61">
        <v>15985</v>
      </c>
      <c r="F3622" s="61">
        <v>4671</v>
      </c>
      <c r="G3622" s="63">
        <v>41885</v>
      </c>
      <c r="H3622" s="63">
        <v>41885</v>
      </c>
      <c r="I3622" s="60" t="s">
        <v>1110</v>
      </c>
      <c r="J3622" s="62">
        <v>28122.400000000001</v>
      </c>
      <c r="K3622" s="62">
        <v>3937.14</v>
      </c>
      <c r="L3622" s="62">
        <v>32059.54</v>
      </c>
      <c r="M3622" s="82" t="str">
        <f t="shared" si="279"/>
        <v>DI</v>
      </c>
      <c r="N3622" s="82" t="s">
        <v>971</v>
      </c>
      <c r="W3622" s="95"/>
    </row>
    <row r="3623" spans="1:23" hidden="1" x14ac:dyDescent="0.5">
      <c r="A3623" s="105" t="s">
        <v>820</v>
      </c>
      <c r="B3623" s="63"/>
      <c r="C3623" s="60" t="s">
        <v>10</v>
      </c>
      <c r="D3623" s="61">
        <v>21546</v>
      </c>
      <c r="E3623" s="61">
        <v>15986</v>
      </c>
      <c r="F3623" s="61">
        <v>4671</v>
      </c>
      <c r="G3623" s="63">
        <v>41885</v>
      </c>
      <c r="H3623" s="63">
        <v>41885</v>
      </c>
      <c r="I3623" s="60" t="s">
        <v>1110</v>
      </c>
      <c r="J3623" s="62">
        <v>1400</v>
      </c>
      <c r="K3623" s="62">
        <v>196</v>
      </c>
      <c r="L3623" s="62">
        <v>1596</v>
      </c>
      <c r="M3623" s="82" t="str">
        <f t="shared" si="279"/>
        <v>DI</v>
      </c>
      <c r="N3623" s="82" t="s">
        <v>971</v>
      </c>
      <c r="W3623" s="95"/>
    </row>
    <row r="3624" spans="1:23" x14ac:dyDescent="0.5">
      <c r="A3624" s="105">
        <v>541385</v>
      </c>
      <c r="B3624" s="63">
        <v>41894</v>
      </c>
      <c r="C3624" s="60" t="s">
        <v>10</v>
      </c>
      <c r="D3624" s="61">
        <v>21539</v>
      </c>
      <c r="E3624" s="61">
        <v>15979</v>
      </c>
      <c r="F3624" s="61">
        <v>4657</v>
      </c>
      <c r="G3624" s="63">
        <v>41885</v>
      </c>
      <c r="H3624" s="63">
        <v>41885</v>
      </c>
      <c r="I3624" s="60" t="s">
        <v>1114</v>
      </c>
      <c r="J3624" s="62">
        <v>399.84</v>
      </c>
      <c r="K3624" s="62">
        <v>28.16</v>
      </c>
      <c r="L3624" s="62">
        <v>428</v>
      </c>
      <c r="M3624" s="82" t="str">
        <f t="shared" si="279"/>
        <v>DS</v>
      </c>
      <c r="N3624" s="82" t="s">
        <v>971</v>
      </c>
      <c r="W3624" s="95"/>
    </row>
    <row r="3625" spans="1:23" x14ac:dyDescent="0.5">
      <c r="A3625" s="105">
        <v>85226</v>
      </c>
      <c r="B3625" s="63"/>
      <c r="C3625" s="60" t="s">
        <v>10</v>
      </c>
      <c r="D3625" s="61">
        <v>21540</v>
      </c>
      <c r="E3625" s="61">
        <v>15980</v>
      </c>
      <c r="F3625" s="61">
        <v>4655</v>
      </c>
      <c r="G3625" s="63">
        <v>41885</v>
      </c>
      <c r="H3625" s="63">
        <v>41885</v>
      </c>
      <c r="I3625" s="60" t="s">
        <v>1116</v>
      </c>
      <c r="J3625" s="62">
        <v>576</v>
      </c>
      <c r="K3625" s="62">
        <v>26.88</v>
      </c>
      <c r="L3625" s="62">
        <v>602.88</v>
      </c>
      <c r="M3625" s="82" t="str">
        <f t="shared" si="279"/>
        <v>DS</v>
      </c>
      <c r="N3625" s="82" t="s">
        <v>971</v>
      </c>
    </row>
    <row r="3626" spans="1:23" hidden="1" x14ac:dyDescent="0.5">
      <c r="A3626" s="105" t="s">
        <v>823</v>
      </c>
      <c r="B3626" s="63"/>
      <c r="C3626" s="60" t="s">
        <v>10</v>
      </c>
      <c r="D3626" s="61">
        <v>21498</v>
      </c>
      <c r="E3626" s="61">
        <v>15987</v>
      </c>
      <c r="F3626" s="61">
        <v>4670</v>
      </c>
      <c r="G3626" s="63">
        <v>41885</v>
      </c>
      <c r="H3626" s="63">
        <v>41885</v>
      </c>
      <c r="I3626" s="60" t="s">
        <v>1118</v>
      </c>
      <c r="J3626" s="62">
        <v>5320.5</v>
      </c>
      <c r="K3626" s="62">
        <v>0</v>
      </c>
      <c r="L3626" s="62">
        <v>5320.5</v>
      </c>
      <c r="M3626" s="82" t="str">
        <f t="shared" si="279"/>
        <v>DI</v>
      </c>
      <c r="N3626" s="82" t="s">
        <v>971</v>
      </c>
      <c r="R3626" s="92" t="s">
        <v>327</v>
      </c>
      <c r="S3626" s="93">
        <v>41927</v>
      </c>
    </row>
    <row r="3627" spans="1:23" x14ac:dyDescent="0.5">
      <c r="A3627" s="105">
        <v>91329198</v>
      </c>
      <c r="B3627" s="63"/>
      <c r="C3627" s="60" t="s">
        <v>10</v>
      </c>
      <c r="D3627" s="61">
        <v>21700</v>
      </c>
      <c r="E3627" s="61">
        <v>15560</v>
      </c>
      <c r="F3627" s="61">
        <v>4531</v>
      </c>
      <c r="G3627" s="63">
        <v>41885</v>
      </c>
      <c r="H3627" s="63">
        <v>41885</v>
      </c>
      <c r="I3627" s="60" t="s">
        <v>1368</v>
      </c>
      <c r="J3627" s="62">
        <v>9521.01</v>
      </c>
      <c r="K3627" s="62">
        <v>1202.1099999999999</v>
      </c>
      <c r="L3627" s="62">
        <v>10723.12</v>
      </c>
      <c r="M3627" s="82" t="str">
        <f t="shared" si="279"/>
        <v>DS</v>
      </c>
      <c r="N3627" s="82" t="s">
        <v>971</v>
      </c>
    </row>
    <row r="3628" spans="1:23" x14ac:dyDescent="0.5">
      <c r="A3628" s="61">
        <v>91329198</v>
      </c>
      <c r="B3628" s="60"/>
      <c r="C3628" s="60" t="s">
        <v>15</v>
      </c>
      <c r="D3628" s="61">
        <v>21935</v>
      </c>
      <c r="E3628" s="61">
        <v>16305</v>
      </c>
      <c r="F3628" s="61">
        <v>670546</v>
      </c>
      <c r="G3628" s="63">
        <v>41885</v>
      </c>
      <c r="H3628" s="63">
        <v>41885</v>
      </c>
      <c r="I3628" s="60" t="s">
        <v>1368</v>
      </c>
      <c r="J3628" s="62">
        <v>-81.760000000000005</v>
      </c>
      <c r="K3628" s="62">
        <v>-11.45</v>
      </c>
      <c r="L3628" s="62">
        <v>-93.21</v>
      </c>
      <c r="M3628" s="82" t="str">
        <f t="shared" si="279"/>
        <v>DS</v>
      </c>
    </row>
    <row r="3629" spans="1:23" x14ac:dyDescent="0.5">
      <c r="A3629" s="105" t="s">
        <v>829</v>
      </c>
      <c r="B3629" s="63">
        <v>41887</v>
      </c>
      <c r="C3629" s="60" t="s">
        <v>10</v>
      </c>
      <c r="D3629" s="61">
        <v>21567</v>
      </c>
      <c r="E3629" s="61">
        <v>16047</v>
      </c>
      <c r="F3629" s="61">
        <v>4647</v>
      </c>
      <c r="G3629" s="63">
        <v>41886</v>
      </c>
      <c r="H3629" s="63">
        <v>41886</v>
      </c>
      <c r="I3629" s="60" t="s">
        <v>1161</v>
      </c>
      <c r="J3629" s="62">
        <v>18879.830000000002</v>
      </c>
      <c r="K3629" s="62">
        <v>1812.61</v>
      </c>
      <c r="L3629" s="62">
        <v>20692.439999999999</v>
      </c>
      <c r="M3629" s="82" t="str">
        <f t="shared" si="279"/>
        <v>DS</v>
      </c>
      <c r="N3629" s="82" t="s">
        <v>971</v>
      </c>
    </row>
    <row r="3630" spans="1:23" x14ac:dyDescent="0.5">
      <c r="A3630" s="105">
        <v>1691165</v>
      </c>
      <c r="B3630" s="63">
        <v>41887</v>
      </c>
      <c r="C3630" s="60" t="s">
        <v>10</v>
      </c>
      <c r="D3630" s="61">
        <v>21522</v>
      </c>
      <c r="E3630" s="61">
        <v>16003</v>
      </c>
      <c r="F3630" s="61">
        <v>4656</v>
      </c>
      <c r="G3630" s="63">
        <v>41886</v>
      </c>
      <c r="H3630" s="63">
        <v>41886</v>
      </c>
      <c r="I3630" s="60" t="s">
        <v>1109</v>
      </c>
      <c r="J3630" s="62">
        <v>283.66000000000003</v>
      </c>
      <c r="K3630" s="62">
        <v>20.010000000000002</v>
      </c>
      <c r="L3630" s="62">
        <v>303.67</v>
      </c>
      <c r="M3630" s="82" t="str">
        <f t="shared" si="279"/>
        <v>DS</v>
      </c>
      <c r="N3630" s="82" t="s">
        <v>971</v>
      </c>
    </row>
    <row r="3631" spans="1:23" x14ac:dyDescent="0.5">
      <c r="A3631" s="105">
        <v>51362182</v>
      </c>
      <c r="B3631" s="63"/>
      <c r="C3631" s="60" t="s">
        <v>10</v>
      </c>
      <c r="D3631" s="61">
        <v>21548</v>
      </c>
      <c r="E3631" s="61">
        <v>15976</v>
      </c>
      <c r="F3631" s="61">
        <v>4672</v>
      </c>
      <c r="G3631" s="63">
        <v>41886</v>
      </c>
      <c r="H3631" s="63">
        <v>41886</v>
      </c>
      <c r="I3631" s="60" t="s">
        <v>1113</v>
      </c>
      <c r="J3631" s="62">
        <v>5119.25</v>
      </c>
      <c r="K3631" s="62">
        <v>379.28</v>
      </c>
      <c r="L3631" s="62">
        <v>5498.53</v>
      </c>
      <c r="M3631" s="82" t="str">
        <f t="shared" si="279"/>
        <v>DS</v>
      </c>
      <c r="N3631" s="82" t="s">
        <v>971</v>
      </c>
    </row>
    <row r="3632" spans="1:23" x14ac:dyDescent="0.5">
      <c r="A3632" s="105">
        <v>51362182</v>
      </c>
      <c r="B3632" s="63"/>
      <c r="C3632" s="60" t="s">
        <v>15</v>
      </c>
      <c r="D3632" s="61">
        <v>21575</v>
      </c>
      <c r="E3632" s="61">
        <v>16048</v>
      </c>
      <c r="F3632" s="61">
        <v>4672</v>
      </c>
      <c r="G3632" s="63">
        <v>41886</v>
      </c>
      <c r="H3632" s="63">
        <v>41886</v>
      </c>
      <c r="I3632" s="60" t="s">
        <v>1113</v>
      </c>
      <c r="J3632" s="62">
        <v>-33.96</v>
      </c>
      <c r="K3632" s="62">
        <v>-4.75</v>
      </c>
      <c r="L3632" s="62">
        <v>-38.71</v>
      </c>
      <c r="M3632" s="82" t="str">
        <f t="shared" si="279"/>
        <v>DS</v>
      </c>
    </row>
    <row r="3633" spans="1:15" x14ac:dyDescent="0.5">
      <c r="A3633" s="105">
        <v>542892</v>
      </c>
      <c r="B3633" s="63">
        <v>41894</v>
      </c>
      <c r="C3633" s="60" t="s">
        <v>10</v>
      </c>
      <c r="D3633" s="61">
        <v>21578</v>
      </c>
      <c r="E3633" s="61">
        <v>15999</v>
      </c>
      <c r="F3633" s="61">
        <v>4657</v>
      </c>
      <c r="G3633" s="63">
        <v>41886</v>
      </c>
      <c r="H3633" s="63">
        <v>41886</v>
      </c>
      <c r="I3633" s="60" t="s">
        <v>1114</v>
      </c>
      <c r="J3633" s="62">
        <v>399.84</v>
      </c>
      <c r="K3633" s="62">
        <v>28.16</v>
      </c>
      <c r="L3633" s="62">
        <v>428</v>
      </c>
      <c r="M3633" s="82" t="str">
        <f t="shared" si="279"/>
        <v>DS</v>
      </c>
      <c r="N3633" s="82" t="s">
        <v>971</v>
      </c>
    </row>
    <row r="3634" spans="1:15" x14ac:dyDescent="0.5">
      <c r="A3634" s="105">
        <v>8170760899</v>
      </c>
      <c r="B3634" s="63"/>
      <c r="C3634" s="60" t="s">
        <v>10</v>
      </c>
      <c r="D3634" s="61">
        <v>21549</v>
      </c>
      <c r="E3634" s="61">
        <v>15975</v>
      </c>
      <c r="F3634" s="61">
        <v>4673</v>
      </c>
      <c r="G3634" s="63">
        <v>41886</v>
      </c>
      <c r="H3634" s="63">
        <v>41886</v>
      </c>
      <c r="I3634" s="60" t="s">
        <v>1102</v>
      </c>
      <c r="J3634" s="62">
        <v>8235.5</v>
      </c>
      <c r="K3634" s="62">
        <v>1115.81</v>
      </c>
      <c r="L3634" s="62">
        <v>9351.31</v>
      </c>
      <c r="M3634" s="82" t="str">
        <f t="shared" si="279"/>
        <v>DS</v>
      </c>
      <c r="N3634" s="82" t="s">
        <v>971</v>
      </c>
    </row>
    <row r="3635" spans="1:15" x14ac:dyDescent="0.5">
      <c r="A3635" s="105">
        <v>8170760899</v>
      </c>
      <c r="B3635" s="63"/>
      <c r="C3635" s="60" t="s">
        <v>15</v>
      </c>
      <c r="D3635" s="61">
        <v>21576</v>
      </c>
      <c r="E3635" s="61">
        <v>16049</v>
      </c>
      <c r="F3635" s="61">
        <v>4673</v>
      </c>
      <c r="G3635" s="63">
        <v>41886</v>
      </c>
      <c r="H3635" s="63">
        <v>41886</v>
      </c>
      <c r="I3635" s="60" t="s">
        <v>1102</v>
      </c>
      <c r="J3635" s="62">
        <v>-125.22</v>
      </c>
      <c r="K3635" s="62">
        <v>-17.53</v>
      </c>
      <c r="L3635" s="62">
        <v>-142.75</v>
      </c>
      <c r="M3635" s="82" t="str">
        <f t="shared" si="279"/>
        <v>DS</v>
      </c>
    </row>
    <row r="3636" spans="1:15" x14ac:dyDescent="0.5">
      <c r="A3636" s="105">
        <v>8230205</v>
      </c>
      <c r="B3636" s="63"/>
      <c r="C3636" s="60" t="s">
        <v>10</v>
      </c>
      <c r="D3636" s="61">
        <v>21577</v>
      </c>
      <c r="E3636" s="61">
        <v>15998</v>
      </c>
      <c r="F3636" s="61">
        <v>4658</v>
      </c>
      <c r="G3636" s="63">
        <v>41886</v>
      </c>
      <c r="H3636" s="63">
        <v>41886</v>
      </c>
      <c r="I3636" s="60" t="s">
        <v>1371</v>
      </c>
      <c r="J3636" s="62">
        <v>657.36</v>
      </c>
      <c r="K3636" s="62">
        <v>46.32</v>
      </c>
      <c r="L3636" s="62">
        <v>703.68</v>
      </c>
      <c r="M3636" s="82" t="str">
        <f t="shared" si="279"/>
        <v>DS</v>
      </c>
      <c r="N3636" s="82" t="s">
        <v>971</v>
      </c>
    </row>
    <row r="3637" spans="1:15" hidden="1" x14ac:dyDescent="0.5">
      <c r="A3637" s="105" t="s">
        <v>834</v>
      </c>
      <c r="B3637" s="63"/>
      <c r="C3637" s="60" t="s">
        <v>10</v>
      </c>
      <c r="D3637" s="61">
        <v>21699</v>
      </c>
      <c r="E3637" s="61">
        <v>16000</v>
      </c>
      <c r="F3637" s="61">
        <v>4678</v>
      </c>
      <c r="G3637" s="63">
        <v>41886</v>
      </c>
      <c r="H3637" s="63">
        <v>41886</v>
      </c>
      <c r="I3637" s="60" t="s">
        <v>1121</v>
      </c>
      <c r="J3637" s="62">
        <v>769.8</v>
      </c>
      <c r="K3637" s="62">
        <v>0</v>
      </c>
      <c r="L3637" s="62">
        <v>769.8</v>
      </c>
      <c r="M3637" s="82" t="str">
        <f t="shared" si="279"/>
        <v>DI</v>
      </c>
      <c r="N3637" s="82" t="s">
        <v>971</v>
      </c>
    </row>
    <row r="3638" spans="1:15" hidden="1" x14ac:dyDescent="0.5">
      <c r="A3638" s="105">
        <v>157179</v>
      </c>
      <c r="B3638" s="63"/>
      <c r="C3638" s="60" t="s">
        <v>10</v>
      </c>
      <c r="D3638" s="61">
        <v>21566</v>
      </c>
      <c r="E3638" s="61">
        <v>16040</v>
      </c>
      <c r="F3638" s="61">
        <v>4685</v>
      </c>
      <c r="G3638" s="63">
        <v>41887</v>
      </c>
      <c r="H3638" s="63">
        <v>41887</v>
      </c>
      <c r="I3638" s="60" t="s">
        <v>1156</v>
      </c>
      <c r="J3638" s="62">
        <v>4818.42</v>
      </c>
      <c r="K3638" s="62">
        <v>674.58</v>
      </c>
      <c r="L3638" s="62">
        <v>5493</v>
      </c>
      <c r="M3638" s="82" t="str">
        <f t="shared" si="279"/>
        <v>DI</v>
      </c>
      <c r="N3638" s="82" t="s">
        <v>971</v>
      </c>
    </row>
    <row r="3639" spans="1:15" x14ac:dyDescent="0.5">
      <c r="A3639" s="105">
        <v>1710867</v>
      </c>
      <c r="B3639" s="63">
        <v>41887</v>
      </c>
      <c r="C3639" s="60" t="s">
        <v>10</v>
      </c>
      <c r="D3639" s="61">
        <v>21554</v>
      </c>
      <c r="E3639" s="61">
        <v>16005</v>
      </c>
      <c r="F3639" s="61">
        <v>4656</v>
      </c>
      <c r="G3639" s="63">
        <v>41887</v>
      </c>
      <c r="H3639" s="63">
        <v>41887</v>
      </c>
      <c r="I3639" s="60" t="s">
        <v>1109</v>
      </c>
      <c r="J3639" s="62">
        <v>189.1</v>
      </c>
      <c r="K3639" s="62">
        <v>13.34</v>
      </c>
      <c r="L3639" s="62">
        <v>202.44</v>
      </c>
      <c r="M3639" s="82" t="str">
        <f t="shared" si="279"/>
        <v>DS</v>
      </c>
      <c r="N3639" s="82" t="s">
        <v>971</v>
      </c>
    </row>
    <row r="3640" spans="1:15" x14ac:dyDescent="0.5">
      <c r="A3640" s="105">
        <v>544299</v>
      </c>
      <c r="B3640" s="63">
        <v>41894</v>
      </c>
      <c r="C3640" s="60" t="s">
        <v>10</v>
      </c>
      <c r="D3640" s="61">
        <v>21568</v>
      </c>
      <c r="E3640" s="61">
        <v>16020</v>
      </c>
      <c r="F3640" s="61">
        <v>4657</v>
      </c>
      <c r="G3640" s="63">
        <v>41887</v>
      </c>
      <c r="H3640" s="63">
        <v>41887</v>
      </c>
      <c r="I3640" s="60" t="s">
        <v>1114</v>
      </c>
      <c r="J3640" s="62">
        <v>299.88</v>
      </c>
      <c r="K3640" s="62">
        <v>21.12</v>
      </c>
      <c r="L3640" s="62">
        <v>321</v>
      </c>
      <c r="M3640" s="82" t="str">
        <f t="shared" si="279"/>
        <v>DS</v>
      </c>
      <c r="N3640" s="82" t="s">
        <v>971</v>
      </c>
    </row>
    <row r="3641" spans="1:15" x14ac:dyDescent="0.5">
      <c r="A3641" s="105">
        <v>553349</v>
      </c>
      <c r="B3641" s="63" t="s">
        <v>922</v>
      </c>
      <c r="C3641" s="60" t="s">
        <v>10</v>
      </c>
      <c r="D3641" s="61">
        <v>21572</v>
      </c>
      <c r="E3641" s="61">
        <v>16039</v>
      </c>
      <c r="F3641" s="61">
        <v>4677</v>
      </c>
      <c r="G3641" s="63">
        <v>41887</v>
      </c>
      <c r="H3641" s="63">
        <v>41887</v>
      </c>
      <c r="I3641" s="60" t="s">
        <v>1073</v>
      </c>
      <c r="J3641" s="62">
        <v>10962.83</v>
      </c>
      <c r="K3641" s="62">
        <v>1410.2</v>
      </c>
      <c r="L3641" s="62">
        <v>12373.03</v>
      </c>
      <c r="M3641" s="82" t="str">
        <f t="shared" si="279"/>
        <v>DS</v>
      </c>
      <c r="N3641" s="82" t="s">
        <v>971</v>
      </c>
    </row>
    <row r="3642" spans="1:15" x14ac:dyDescent="0.5">
      <c r="A3642" s="105">
        <v>553665</v>
      </c>
      <c r="B3642" s="63"/>
      <c r="C3642" s="60" t="s">
        <v>10</v>
      </c>
      <c r="D3642" s="61">
        <v>21573</v>
      </c>
      <c r="E3642" s="61">
        <v>16037</v>
      </c>
      <c r="F3642" s="61">
        <v>4677</v>
      </c>
      <c r="G3642" s="63">
        <v>41887</v>
      </c>
      <c r="H3642" s="63">
        <v>41887</v>
      </c>
      <c r="I3642" s="60" t="s">
        <v>1073</v>
      </c>
      <c r="J3642" s="62">
        <v>345</v>
      </c>
      <c r="K3642" s="62">
        <v>48.3</v>
      </c>
      <c r="L3642" s="62">
        <v>393.3</v>
      </c>
      <c r="M3642" s="82" t="str">
        <f t="shared" si="279"/>
        <v>DS</v>
      </c>
      <c r="N3642" s="82" t="s">
        <v>971</v>
      </c>
    </row>
    <row r="3643" spans="1:15" x14ac:dyDescent="0.5">
      <c r="A3643" s="105">
        <v>553672</v>
      </c>
      <c r="B3643" s="63"/>
      <c r="C3643" s="60" t="s">
        <v>10</v>
      </c>
      <c r="D3643" s="61">
        <v>21574</v>
      </c>
      <c r="E3643" s="61">
        <v>16038</v>
      </c>
      <c r="F3643" s="61">
        <v>4677</v>
      </c>
      <c r="G3643" s="63">
        <v>41887</v>
      </c>
      <c r="H3643" s="63">
        <v>41887</v>
      </c>
      <c r="I3643" s="60" t="s">
        <v>1073</v>
      </c>
      <c r="J3643" s="62">
        <v>508</v>
      </c>
      <c r="K3643" s="62">
        <v>71.12</v>
      </c>
      <c r="L3643" s="62">
        <v>579.12</v>
      </c>
      <c r="M3643" s="82" t="str">
        <f t="shared" si="279"/>
        <v>DS</v>
      </c>
      <c r="N3643" s="82" t="s">
        <v>971</v>
      </c>
    </row>
    <row r="3644" spans="1:15" x14ac:dyDescent="0.5">
      <c r="A3644" s="105">
        <v>78539</v>
      </c>
      <c r="B3644" s="63"/>
      <c r="C3644" s="60" t="s">
        <v>10</v>
      </c>
      <c r="D3644" s="61">
        <v>21701</v>
      </c>
      <c r="E3644" s="61">
        <v>15970</v>
      </c>
      <c r="F3644" s="61">
        <v>4674</v>
      </c>
      <c r="G3644" s="63">
        <v>41887</v>
      </c>
      <c r="H3644" s="63">
        <v>41887</v>
      </c>
      <c r="I3644" s="60" t="s">
        <v>1167</v>
      </c>
      <c r="J3644" s="62">
        <v>14171</v>
      </c>
      <c r="K3644" s="62">
        <v>1023.49</v>
      </c>
      <c r="L3644" s="62">
        <v>15194.49</v>
      </c>
      <c r="M3644" s="82" t="str">
        <f t="shared" si="279"/>
        <v>DS</v>
      </c>
      <c r="N3644" s="82" t="s">
        <v>971</v>
      </c>
    </row>
    <row r="3645" spans="1:15" x14ac:dyDescent="0.5">
      <c r="A3645" s="105">
        <v>85421</v>
      </c>
      <c r="B3645" s="63"/>
      <c r="C3645" s="60" t="s">
        <v>10</v>
      </c>
      <c r="D3645" s="61">
        <v>21570</v>
      </c>
      <c r="E3645" s="61">
        <v>16028</v>
      </c>
      <c r="F3645" s="61">
        <v>4655</v>
      </c>
      <c r="G3645" s="63">
        <v>41887</v>
      </c>
      <c r="H3645" s="63">
        <v>41887</v>
      </c>
      <c r="I3645" s="60" t="s">
        <v>1116</v>
      </c>
      <c r="J3645" s="62">
        <v>576</v>
      </c>
      <c r="K3645" s="62">
        <v>26.88</v>
      </c>
      <c r="L3645" s="62">
        <v>602.88</v>
      </c>
      <c r="M3645" s="82" t="str">
        <f t="shared" si="279"/>
        <v>DS</v>
      </c>
      <c r="N3645" s="82" t="s">
        <v>971</v>
      </c>
    </row>
    <row r="3646" spans="1:15" hidden="1" x14ac:dyDescent="0.5">
      <c r="A3646" s="105">
        <v>927246</v>
      </c>
      <c r="B3646" s="63">
        <v>41887</v>
      </c>
      <c r="C3646" s="60" t="s">
        <v>10</v>
      </c>
      <c r="D3646" s="61">
        <v>21557</v>
      </c>
      <c r="E3646" s="61">
        <v>16031</v>
      </c>
      <c r="F3646" s="61">
        <v>4577</v>
      </c>
      <c r="G3646" s="63">
        <v>41887</v>
      </c>
      <c r="H3646" s="63">
        <v>41886</v>
      </c>
      <c r="I3646" s="60" t="s">
        <v>1075</v>
      </c>
      <c r="J3646" s="62">
        <v>106.6</v>
      </c>
      <c r="K3646" s="62">
        <v>14.92</v>
      </c>
      <c r="L3646" s="62">
        <v>121.52</v>
      </c>
      <c r="M3646" s="82" t="str">
        <f t="shared" si="279"/>
        <v>DC</v>
      </c>
      <c r="N3646" s="82" t="s">
        <v>971</v>
      </c>
      <c r="O3646" s="90">
        <f t="shared" ref="O3646:O3650" si="281">G3646+19</f>
        <v>41906</v>
      </c>
    </row>
    <row r="3647" spans="1:15" hidden="1" x14ac:dyDescent="0.5">
      <c r="A3647" s="105">
        <v>927247</v>
      </c>
      <c r="B3647" s="63">
        <v>41887</v>
      </c>
      <c r="C3647" s="60" t="s">
        <v>10</v>
      </c>
      <c r="D3647" s="61">
        <v>21558</v>
      </c>
      <c r="E3647" s="61">
        <v>16032</v>
      </c>
      <c r="F3647" s="61">
        <v>4667</v>
      </c>
      <c r="G3647" s="63">
        <v>41887</v>
      </c>
      <c r="H3647" s="63">
        <v>41886</v>
      </c>
      <c r="I3647" s="60" t="s">
        <v>1075</v>
      </c>
      <c r="J3647" s="62">
        <v>27953.88</v>
      </c>
      <c r="K3647" s="62">
        <v>0</v>
      </c>
      <c r="L3647" s="62">
        <v>27953.88</v>
      </c>
      <c r="M3647" s="82" t="str">
        <f t="shared" si="279"/>
        <v>DC</v>
      </c>
      <c r="N3647" s="82" t="s">
        <v>971</v>
      </c>
      <c r="O3647" s="90">
        <f t="shared" si="281"/>
        <v>41906</v>
      </c>
    </row>
    <row r="3648" spans="1:15" hidden="1" x14ac:dyDescent="0.5">
      <c r="A3648" s="105">
        <v>927248</v>
      </c>
      <c r="B3648" s="63">
        <v>41887</v>
      </c>
      <c r="C3648" s="60" t="s">
        <v>10</v>
      </c>
      <c r="D3648" s="61">
        <v>21559</v>
      </c>
      <c r="E3648" s="61">
        <v>15946</v>
      </c>
      <c r="F3648" s="61">
        <v>4666</v>
      </c>
      <c r="G3648" s="63">
        <v>41887</v>
      </c>
      <c r="H3648" s="63">
        <v>41886</v>
      </c>
      <c r="I3648" s="60" t="s">
        <v>1075</v>
      </c>
      <c r="J3648" s="62">
        <v>122484</v>
      </c>
      <c r="K3648" s="62">
        <v>15515.62</v>
      </c>
      <c r="L3648" s="62">
        <v>137999.62</v>
      </c>
      <c r="M3648" s="82" t="str">
        <f t="shared" si="279"/>
        <v>DC</v>
      </c>
      <c r="N3648" s="82" t="s">
        <v>971</v>
      </c>
      <c r="O3648" s="90">
        <f t="shared" si="281"/>
        <v>41906</v>
      </c>
    </row>
    <row r="3649" spans="1:15" hidden="1" x14ac:dyDescent="0.5">
      <c r="A3649" s="105">
        <v>927248</v>
      </c>
      <c r="B3649" s="63"/>
      <c r="C3649" s="60" t="s">
        <v>15</v>
      </c>
      <c r="D3649" s="61">
        <v>21711</v>
      </c>
      <c r="E3649" s="61">
        <v>16114</v>
      </c>
      <c r="F3649" s="61">
        <v>4666</v>
      </c>
      <c r="G3649" s="63">
        <v>41887</v>
      </c>
      <c r="H3649" s="63">
        <v>41886</v>
      </c>
      <c r="I3649" s="60" t="s">
        <v>1075</v>
      </c>
      <c r="J3649" s="62">
        <v>-1172.73</v>
      </c>
      <c r="K3649" s="62">
        <v>-164.18</v>
      </c>
      <c r="L3649" s="62">
        <v>-1336.91</v>
      </c>
      <c r="M3649" s="82" t="str">
        <f t="shared" si="279"/>
        <v>DC</v>
      </c>
      <c r="O3649" s="90">
        <f t="shared" si="281"/>
        <v>41906</v>
      </c>
    </row>
    <row r="3650" spans="1:15" hidden="1" x14ac:dyDescent="0.5">
      <c r="A3650" s="105">
        <v>927249</v>
      </c>
      <c r="B3650" s="63">
        <v>41887</v>
      </c>
      <c r="C3650" s="60" t="s">
        <v>10</v>
      </c>
      <c r="D3650" s="61">
        <v>21556</v>
      </c>
      <c r="E3650" s="61">
        <v>15956</v>
      </c>
      <c r="F3650" s="61">
        <v>4668</v>
      </c>
      <c r="G3650" s="63">
        <v>41887</v>
      </c>
      <c r="H3650" s="63">
        <v>41886</v>
      </c>
      <c r="I3650" s="60" t="s">
        <v>1075</v>
      </c>
      <c r="J3650" s="62">
        <v>6025.29</v>
      </c>
      <c r="K3650" s="62">
        <v>843.53</v>
      </c>
      <c r="L3650" s="62">
        <v>6868.82</v>
      </c>
      <c r="M3650" s="82" t="str">
        <f t="shared" si="279"/>
        <v>DC</v>
      </c>
      <c r="N3650" s="82" t="s">
        <v>971</v>
      </c>
      <c r="O3650" s="90">
        <f t="shared" si="281"/>
        <v>41906</v>
      </c>
    </row>
    <row r="3651" spans="1:15" hidden="1" x14ac:dyDescent="0.5">
      <c r="A3651" s="105" t="s">
        <v>835</v>
      </c>
      <c r="B3651" s="63"/>
      <c r="C3651" s="60" t="s">
        <v>10</v>
      </c>
      <c r="D3651" s="61">
        <v>21569</v>
      </c>
      <c r="E3651" s="61">
        <v>16026</v>
      </c>
      <c r="F3651" s="61">
        <v>4675</v>
      </c>
      <c r="G3651" s="63">
        <v>41887</v>
      </c>
      <c r="H3651" s="63">
        <v>41887</v>
      </c>
      <c r="I3651" s="60" t="s">
        <v>1160</v>
      </c>
      <c r="J3651" s="62">
        <v>1698.5</v>
      </c>
      <c r="K3651" s="62">
        <v>0</v>
      </c>
      <c r="L3651" s="62">
        <v>1698.5</v>
      </c>
      <c r="M3651" s="82" t="str">
        <f t="shared" si="279"/>
        <v>DI</v>
      </c>
      <c r="N3651" s="82" t="s">
        <v>971</v>
      </c>
    </row>
    <row r="3652" spans="1:15" hidden="1" x14ac:dyDescent="0.5">
      <c r="A3652" s="105" t="s">
        <v>836</v>
      </c>
      <c r="B3652" s="63"/>
      <c r="C3652" s="60" t="s">
        <v>10</v>
      </c>
      <c r="D3652" s="61">
        <v>21571</v>
      </c>
      <c r="E3652" s="61">
        <v>16035</v>
      </c>
      <c r="F3652" s="61">
        <v>4681</v>
      </c>
      <c r="G3652" s="63">
        <v>41887</v>
      </c>
      <c r="H3652" s="63">
        <v>41887</v>
      </c>
      <c r="I3652" s="60" t="s">
        <v>1123</v>
      </c>
      <c r="J3652" s="62">
        <v>3650</v>
      </c>
      <c r="K3652" s="62">
        <v>0</v>
      </c>
      <c r="L3652" s="62">
        <v>3650</v>
      </c>
      <c r="M3652" s="82" t="str">
        <f t="shared" si="279"/>
        <v>DI</v>
      </c>
      <c r="N3652" s="82" t="s">
        <v>971</v>
      </c>
    </row>
    <row r="3653" spans="1:15" x14ac:dyDescent="0.5">
      <c r="A3653" s="105" t="s">
        <v>830</v>
      </c>
      <c r="B3653" s="63"/>
      <c r="C3653" s="60" t="s">
        <v>10</v>
      </c>
      <c r="D3653" s="61">
        <v>21565</v>
      </c>
      <c r="E3653" s="61">
        <v>16023</v>
      </c>
      <c r="F3653" s="61">
        <v>4688</v>
      </c>
      <c r="G3653" s="63">
        <v>41888</v>
      </c>
      <c r="H3653" s="63">
        <v>41888</v>
      </c>
      <c r="I3653" s="60" t="s">
        <v>1102</v>
      </c>
      <c r="J3653" s="62">
        <v>3044.31</v>
      </c>
      <c r="K3653" s="62">
        <v>27364.55</v>
      </c>
      <c r="L3653" s="62">
        <v>24136.46</v>
      </c>
      <c r="M3653" s="82" t="str">
        <f t="shared" si="279"/>
        <v>DS</v>
      </c>
      <c r="N3653" s="82" t="s">
        <v>971</v>
      </c>
    </row>
    <row r="3654" spans="1:15" x14ac:dyDescent="0.5">
      <c r="A3654" s="105" t="s">
        <v>830</v>
      </c>
      <c r="B3654" s="63"/>
      <c r="C3654" s="60" t="s">
        <v>15</v>
      </c>
      <c r="D3654" s="61">
        <v>21710</v>
      </c>
      <c r="E3654" s="61">
        <v>16043</v>
      </c>
      <c r="F3654" s="61">
        <v>4688</v>
      </c>
      <c r="G3654" s="63">
        <v>41888</v>
      </c>
      <c r="H3654" s="63">
        <v>41888</v>
      </c>
      <c r="I3654" s="60" t="s">
        <v>1102</v>
      </c>
      <c r="J3654" s="62">
        <v>-183.78</v>
      </c>
      <c r="K3654" s="62">
        <v>-25.73</v>
      </c>
      <c r="L3654" s="62">
        <v>-209.51</v>
      </c>
      <c r="M3654" s="82" t="str">
        <f t="shared" si="279"/>
        <v>DS</v>
      </c>
    </row>
    <row r="3655" spans="1:15" x14ac:dyDescent="0.5">
      <c r="A3655" s="105">
        <v>156993</v>
      </c>
      <c r="B3655" s="63">
        <v>41887</v>
      </c>
      <c r="C3655" s="60" t="s">
        <v>10</v>
      </c>
      <c r="D3655" s="61">
        <v>21702</v>
      </c>
      <c r="E3655" s="61">
        <v>16046</v>
      </c>
      <c r="F3655" s="61">
        <v>4616</v>
      </c>
      <c r="G3655" s="63">
        <v>41888</v>
      </c>
      <c r="H3655" s="63">
        <v>41888</v>
      </c>
      <c r="I3655" s="60" t="s">
        <v>1104</v>
      </c>
      <c r="J3655" s="62">
        <v>5537.15</v>
      </c>
      <c r="K3655" s="62">
        <v>775.21</v>
      </c>
      <c r="L3655" s="62">
        <v>6312.36</v>
      </c>
      <c r="M3655" s="82" t="str">
        <f t="shared" si="279"/>
        <v>DS</v>
      </c>
      <c r="N3655" s="82" t="s">
        <v>971</v>
      </c>
    </row>
    <row r="3656" spans="1:15" x14ac:dyDescent="0.5">
      <c r="A3656" s="105">
        <v>1724555</v>
      </c>
      <c r="B3656" s="63"/>
      <c r="C3656" s="60" t="s">
        <v>10</v>
      </c>
      <c r="D3656" s="61">
        <v>21563</v>
      </c>
      <c r="E3656" s="61">
        <v>16021</v>
      </c>
      <c r="F3656" s="61">
        <v>4656</v>
      </c>
      <c r="G3656" s="63">
        <v>41888</v>
      </c>
      <c r="H3656" s="63">
        <v>41888</v>
      </c>
      <c r="I3656" s="60" t="s">
        <v>1109</v>
      </c>
      <c r="J3656" s="62">
        <v>283.66000000000003</v>
      </c>
      <c r="K3656" s="62">
        <v>20.010000000000002</v>
      </c>
      <c r="L3656" s="62">
        <v>303.67</v>
      </c>
      <c r="M3656" s="82" t="str">
        <f t="shared" si="279"/>
        <v>DS</v>
      </c>
      <c r="N3656" s="82" t="s">
        <v>971</v>
      </c>
    </row>
    <row r="3657" spans="1:15" x14ac:dyDescent="0.5">
      <c r="A3657" s="105">
        <v>51394927</v>
      </c>
      <c r="B3657" s="63"/>
      <c r="C3657" s="60" t="s">
        <v>10</v>
      </c>
      <c r="D3657" s="61">
        <v>21564</v>
      </c>
      <c r="E3657" s="61">
        <v>16025</v>
      </c>
      <c r="F3657" s="61">
        <v>4687</v>
      </c>
      <c r="G3657" s="63">
        <v>41888</v>
      </c>
      <c r="H3657" s="63">
        <v>41888</v>
      </c>
      <c r="I3657" s="60" t="s">
        <v>1113</v>
      </c>
      <c r="J3657" s="62">
        <v>4249.5</v>
      </c>
      <c r="K3657" s="62">
        <v>104.69</v>
      </c>
      <c r="L3657" s="62">
        <v>4354.1899999999996</v>
      </c>
      <c r="M3657" s="82" t="str">
        <f t="shared" ref="M3657:M3720" si="282">VLOOKUP(I3657,KODE,3,0)</f>
        <v>DS</v>
      </c>
      <c r="N3657" s="82" t="s">
        <v>971</v>
      </c>
    </row>
    <row r="3658" spans="1:15" x14ac:dyDescent="0.5">
      <c r="A3658" s="105">
        <v>545579</v>
      </c>
      <c r="B3658" s="63"/>
      <c r="C3658" s="60" t="s">
        <v>10</v>
      </c>
      <c r="D3658" s="61">
        <v>21703</v>
      </c>
      <c r="E3658" s="61">
        <v>16045</v>
      </c>
      <c r="F3658" s="61">
        <v>4657</v>
      </c>
      <c r="G3658" s="63">
        <v>41888</v>
      </c>
      <c r="H3658" s="63">
        <v>41888</v>
      </c>
      <c r="I3658" s="60" t="s">
        <v>1114</v>
      </c>
      <c r="J3658" s="62">
        <v>599.76</v>
      </c>
      <c r="K3658" s="62">
        <v>42.24</v>
      </c>
      <c r="L3658" s="62">
        <v>642</v>
      </c>
      <c r="M3658" s="82" t="str">
        <f t="shared" si="282"/>
        <v>DS</v>
      </c>
      <c r="N3658" s="82" t="s">
        <v>971</v>
      </c>
    </row>
    <row r="3659" spans="1:15" x14ac:dyDescent="0.5">
      <c r="A3659" s="105">
        <v>8234195</v>
      </c>
      <c r="B3659" s="63"/>
      <c r="C3659" s="60" t="s">
        <v>10</v>
      </c>
      <c r="D3659" s="61">
        <v>21704</v>
      </c>
      <c r="E3659" s="61">
        <v>16044</v>
      </c>
      <c r="F3659" s="61">
        <v>4658</v>
      </c>
      <c r="G3659" s="63">
        <v>41888</v>
      </c>
      <c r="H3659" s="63">
        <v>41888</v>
      </c>
      <c r="I3659" s="60" t="s">
        <v>1371</v>
      </c>
      <c r="J3659" s="62">
        <v>436.8</v>
      </c>
      <c r="K3659" s="62">
        <v>15.44</v>
      </c>
      <c r="L3659" s="62">
        <v>452.24</v>
      </c>
      <c r="M3659" s="82" t="str">
        <f t="shared" si="282"/>
        <v>DS</v>
      </c>
      <c r="N3659" s="82" t="s">
        <v>971</v>
      </c>
    </row>
    <row r="3660" spans="1:15" x14ac:dyDescent="0.5">
      <c r="A3660" s="60" t="s">
        <v>830</v>
      </c>
      <c r="B3660" s="61"/>
      <c r="C3660" s="60" t="s">
        <v>15</v>
      </c>
      <c r="D3660" s="61">
        <v>21929</v>
      </c>
      <c r="E3660" s="61">
        <v>16299</v>
      </c>
      <c r="F3660" s="61">
        <v>670547</v>
      </c>
      <c r="G3660" s="63">
        <v>41888</v>
      </c>
      <c r="H3660" s="63">
        <v>41888</v>
      </c>
      <c r="I3660" s="60" t="s">
        <v>1102</v>
      </c>
      <c r="J3660" s="62">
        <v>-12484.58</v>
      </c>
      <c r="K3660" s="62">
        <v>-1747.84</v>
      </c>
      <c r="L3660" s="62">
        <v>-14232.42</v>
      </c>
      <c r="M3660" s="82" t="str">
        <f t="shared" si="282"/>
        <v>DS</v>
      </c>
    </row>
    <row r="3661" spans="1:15" hidden="1" x14ac:dyDescent="0.5">
      <c r="A3661" s="105">
        <v>930096</v>
      </c>
      <c r="B3661" s="63">
        <v>41894</v>
      </c>
      <c r="C3661" s="60" t="s">
        <v>10</v>
      </c>
      <c r="D3661" s="61">
        <v>21646</v>
      </c>
      <c r="E3661" s="61">
        <v>16076</v>
      </c>
      <c r="F3661" s="61">
        <v>4542</v>
      </c>
      <c r="G3661" s="63">
        <v>41889</v>
      </c>
      <c r="H3661" s="63">
        <v>41889</v>
      </c>
      <c r="I3661" s="60" t="s">
        <v>1075</v>
      </c>
      <c r="J3661" s="62">
        <v>12991.42</v>
      </c>
      <c r="K3661" s="62">
        <v>1419.02</v>
      </c>
      <c r="L3661" s="62">
        <v>14410.44</v>
      </c>
      <c r="M3661" s="82" t="str">
        <f t="shared" si="282"/>
        <v>DC</v>
      </c>
      <c r="N3661" s="82" t="s">
        <v>971</v>
      </c>
      <c r="O3661" s="90">
        <f t="shared" ref="O3661:O3662" si="283">G3661+19</f>
        <v>41908</v>
      </c>
    </row>
    <row r="3662" spans="1:15" hidden="1" x14ac:dyDescent="0.5">
      <c r="A3662" s="105">
        <v>930096</v>
      </c>
      <c r="B3662" s="63">
        <v>41894</v>
      </c>
      <c r="C3662" s="60" t="s">
        <v>15</v>
      </c>
      <c r="D3662" s="61">
        <v>21770</v>
      </c>
      <c r="E3662" s="61">
        <v>16159</v>
      </c>
      <c r="F3662" s="61">
        <v>4542</v>
      </c>
      <c r="G3662" s="63">
        <v>41889</v>
      </c>
      <c r="H3662" s="63">
        <v>41889</v>
      </c>
      <c r="I3662" s="60" t="s">
        <v>1075</v>
      </c>
      <c r="J3662" s="62">
        <v>-84.88</v>
      </c>
      <c r="K3662" s="62">
        <v>0</v>
      </c>
      <c r="L3662" s="62">
        <v>-84.88</v>
      </c>
      <c r="M3662" s="82" t="str">
        <f t="shared" si="282"/>
        <v>DC</v>
      </c>
      <c r="O3662" s="90">
        <f t="shared" si="283"/>
        <v>41908</v>
      </c>
    </row>
    <row r="3663" spans="1:15" x14ac:dyDescent="0.5">
      <c r="A3663" s="105">
        <v>1809201</v>
      </c>
      <c r="B3663" s="63"/>
      <c r="C3663" s="60" t="s">
        <v>10</v>
      </c>
      <c r="D3663" s="61">
        <v>21669</v>
      </c>
      <c r="E3663" s="61">
        <v>16068</v>
      </c>
      <c r="F3663" s="61">
        <v>4686</v>
      </c>
      <c r="G3663" s="63">
        <v>41890</v>
      </c>
      <c r="H3663" s="63">
        <v>41890</v>
      </c>
      <c r="I3663" s="60" t="s">
        <v>1105</v>
      </c>
      <c r="J3663" s="62">
        <v>61294.37</v>
      </c>
      <c r="K3663" s="62">
        <v>8581.2099999999991</v>
      </c>
      <c r="L3663" s="62">
        <v>69875.58</v>
      </c>
      <c r="M3663" s="82" t="str">
        <f t="shared" si="282"/>
        <v>DS</v>
      </c>
      <c r="N3663" s="82" t="s">
        <v>971</v>
      </c>
    </row>
    <row r="3664" spans="1:15" x14ac:dyDescent="0.5">
      <c r="A3664" s="105">
        <v>4047240</v>
      </c>
      <c r="B3664" s="63"/>
      <c r="C3664" s="60" t="s">
        <v>10</v>
      </c>
      <c r="D3664" s="61">
        <v>21671</v>
      </c>
      <c r="E3664" s="61">
        <v>16064</v>
      </c>
      <c r="F3664" s="61">
        <v>4700</v>
      </c>
      <c r="G3664" s="63">
        <v>41890</v>
      </c>
      <c r="H3664" s="63">
        <v>41890</v>
      </c>
      <c r="I3664" s="60" t="s">
        <v>1112</v>
      </c>
      <c r="J3664" s="62">
        <v>1006.74</v>
      </c>
      <c r="K3664" s="62">
        <v>140.94</v>
      </c>
      <c r="L3664" s="62">
        <v>1147.68</v>
      </c>
      <c r="M3664" s="82" t="str">
        <f t="shared" si="282"/>
        <v>DS</v>
      </c>
      <c r="N3664" s="82" t="s">
        <v>971</v>
      </c>
    </row>
    <row r="3665" spans="1:19" x14ac:dyDescent="0.5">
      <c r="A3665" s="105">
        <v>4047241</v>
      </c>
      <c r="B3665" s="63"/>
      <c r="C3665" s="60" t="s">
        <v>10</v>
      </c>
      <c r="D3665" s="61">
        <v>21670</v>
      </c>
      <c r="E3665" s="61">
        <v>16066</v>
      </c>
      <c r="F3665" s="61">
        <v>4700</v>
      </c>
      <c r="G3665" s="63">
        <v>41890</v>
      </c>
      <c r="H3665" s="63">
        <v>41890</v>
      </c>
      <c r="I3665" s="60" t="s">
        <v>1112</v>
      </c>
      <c r="J3665" s="62">
        <v>414.88</v>
      </c>
      <c r="K3665" s="62">
        <v>58.08</v>
      </c>
      <c r="L3665" s="62">
        <v>472.96</v>
      </c>
      <c r="M3665" s="82" t="str">
        <f t="shared" si="282"/>
        <v>DS</v>
      </c>
      <c r="N3665" s="82" t="s">
        <v>971</v>
      </c>
    </row>
    <row r="3666" spans="1:19" x14ac:dyDescent="0.5">
      <c r="A3666" s="105">
        <v>547138</v>
      </c>
      <c r="B3666" s="63"/>
      <c r="C3666" s="60" t="s">
        <v>10</v>
      </c>
      <c r="D3666" s="61">
        <v>21673</v>
      </c>
      <c r="E3666" s="61">
        <v>16056</v>
      </c>
      <c r="F3666" s="61">
        <v>4657</v>
      </c>
      <c r="G3666" s="63">
        <v>41890</v>
      </c>
      <c r="H3666" s="63">
        <v>41890</v>
      </c>
      <c r="I3666" s="60" t="s">
        <v>1114</v>
      </c>
      <c r="J3666" s="62">
        <v>199.92</v>
      </c>
      <c r="K3666" s="62">
        <v>14.08</v>
      </c>
      <c r="L3666" s="62">
        <v>214</v>
      </c>
      <c r="M3666" s="82" t="str">
        <f t="shared" si="282"/>
        <v>DS</v>
      </c>
      <c r="N3666" s="82" t="s">
        <v>971</v>
      </c>
    </row>
    <row r="3667" spans="1:19" x14ac:dyDescent="0.5">
      <c r="A3667" s="105">
        <v>8234198</v>
      </c>
      <c r="B3667" s="63"/>
      <c r="C3667" s="60" t="s">
        <v>10</v>
      </c>
      <c r="D3667" s="61">
        <v>21672</v>
      </c>
      <c r="E3667" s="61">
        <v>16062</v>
      </c>
      <c r="F3667" s="61">
        <v>4658</v>
      </c>
      <c r="G3667" s="63">
        <v>41890</v>
      </c>
      <c r="H3667" s="63">
        <v>41890</v>
      </c>
      <c r="I3667" s="60" t="s">
        <v>1371</v>
      </c>
      <c r="J3667" s="62">
        <v>328.68</v>
      </c>
      <c r="K3667" s="62">
        <v>23.16</v>
      </c>
      <c r="L3667" s="62">
        <v>351.84</v>
      </c>
      <c r="M3667" s="82" t="str">
        <f t="shared" si="282"/>
        <v>DS</v>
      </c>
      <c r="N3667" s="82" t="s">
        <v>971</v>
      </c>
    </row>
    <row r="3668" spans="1:19" x14ac:dyDescent="0.5">
      <c r="A3668" s="105">
        <v>85622</v>
      </c>
      <c r="B3668" s="63"/>
      <c r="C3668" s="60" t="s">
        <v>10</v>
      </c>
      <c r="D3668" s="61">
        <v>21675</v>
      </c>
      <c r="E3668" s="61">
        <v>16053</v>
      </c>
      <c r="F3668" s="61">
        <v>4655</v>
      </c>
      <c r="G3668" s="63">
        <v>41890</v>
      </c>
      <c r="H3668" s="63">
        <v>41890</v>
      </c>
      <c r="I3668" s="60" t="s">
        <v>1116</v>
      </c>
      <c r="J3668" s="62">
        <v>576</v>
      </c>
      <c r="K3668" s="62">
        <v>26.88</v>
      </c>
      <c r="L3668" s="62">
        <v>602.88</v>
      </c>
      <c r="M3668" s="82" t="str">
        <f t="shared" si="282"/>
        <v>DS</v>
      </c>
      <c r="N3668" s="82" t="s">
        <v>971</v>
      </c>
    </row>
    <row r="3669" spans="1:19" hidden="1" x14ac:dyDescent="0.5">
      <c r="A3669" s="105" t="s">
        <v>832</v>
      </c>
      <c r="B3669" s="63"/>
      <c r="C3669" s="60" t="s">
        <v>10</v>
      </c>
      <c r="D3669" s="61">
        <v>21667</v>
      </c>
      <c r="E3669" s="61">
        <v>16086</v>
      </c>
      <c r="F3669" s="61">
        <v>4690</v>
      </c>
      <c r="G3669" s="63">
        <v>41890</v>
      </c>
      <c r="H3669" s="63">
        <v>41890</v>
      </c>
      <c r="I3669" s="60" t="s">
        <v>1118</v>
      </c>
      <c r="J3669" s="62">
        <v>7218.4</v>
      </c>
      <c r="K3669" s="62">
        <v>0</v>
      </c>
      <c r="L3669" s="62">
        <v>7218.4</v>
      </c>
      <c r="M3669" s="82" t="str">
        <f t="shared" si="282"/>
        <v>DI</v>
      </c>
      <c r="N3669" s="82" t="s">
        <v>971</v>
      </c>
      <c r="R3669" s="92" t="s">
        <v>327</v>
      </c>
      <c r="S3669" s="93">
        <v>41927</v>
      </c>
    </row>
    <row r="3670" spans="1:19" hidden="1" x14ac:dyDescent="0.5">
      <c r="A3670" s="105" t="s">
        <v>833</v>
      </c>
      <c r="B3670" s="63"/>
      <c r="C3670" s="60" t="s">
        <v>10</v>
      </c>
      <c r="D3670" s="61">
        <v>21674</v>
      </c>
      <c r="E3670" s="61">
        <v>16055</v>
      </c>
      <c r="F3670" s="61">
        <v>4691</v>
      </c>
      <c r="G3670" s="63">
        <v>41890</v>
      </c>
      <c r="H3670" s="63">
        <v>41890</v>
      </c>
      <c r="I3670" s="60" t="s">
        <v>1121</v>
      </c>
      <c r="J3670" s="62">
        <v>2246.4</v>
      </c>
      <c r="K3670" s="62">
        <v>0</v>
      </c>
      <c r="L3670" s="62">
        <v>2246.4</v>
      </c>
      <c r="M3670" s="82" t="str">
        <f t="shared" si="282"/>
        <v>DI</v>
      </c>
      <c r="N3670" s="82" t="s">
        <v>971</v>
      </c>
    </row>
    <row r="3671" spans="1:19" hidden="1" x14ac:dyDescent="0.5">
      <c r="A3671" s="105" t="s">
        <v>837</v>
      </c>
      <c r="B3671" s="63"/>
      <c r="C3671" s="60" t="s">
        <v>10</v>
      </c>
      <c r="D3671" s="61">
        <v>21668</v>
      </c>
      <c r="E3671" s="61">
        <v>16071</v>
      </c>
      <c r="F3671" s="61">
        <v>4689</v>
      </c>
      <c r="G3671" s="63">
        <v>41890</v>
      </c>
      <c r="H3671" s="63">
        <v>41890</v>
      </c>
      <c r="I3671" s="60" t="s">
        <v>1123</v>
      </c>
      <c r="J3671" s="62">
        <v>3650</v>
      </c>
      <c r="K3671" s="62">
        <v>0</v>
      </c>
      <c r="L3671" s="62">
        <v>3650</v>
      </c>
      <c r="M3671" s="82" t="str">
        <f t="shared" si="282"/>
        <v>DI</v>
      </c>
      <c r="N3671" s="82" t="s">
        <v>971</v>
      </c>
    </row>
    <row r="3672" spans="1:19" x14ac:dyDescent="0.5">
      <c r="A3672" s="105" t="s">
        <v>840</v>
      </c>
      <c r="B3672" s="63"/>
      <c r="C3672" s="60" t="s">
        <v>10</v>
      </c>
      <c r="D3672" s="61">
        <v>21712</v>
      </c>
      <c r="E3672" s="61">
        <v>16063</v>
      </c>
      <c r="F3672" s="61">
        <v>4697</v>
      </c>
      <c r="G3672" s="63">
        <v>41890</v>
      </c>
      <c r="H3672" s="63">
        <v>41890</v>
      </c>
      <c r="I3672" s="164" t="s">
        <v>42</v>
      </c>
      <c r="J3672" s="62">
        <v>11847</v>
      </c>
      <c r="K3672" s="62">
        <v>1658.58</v>
      </c>
      <c r="L3672" s="62">
        <v>13505.58</v>
      </c>
      <c r="M3672" s="82" t="str">
        <f t="shared" si="282"/>
        <v>DS</v>
      </c>
      <c r="N3672" s="82" t="s">
        <v>971</v>
      </c>
    </row>
    <row r="3673" spans="1:19" hidden="1" x14ac:dyDescent="0.5">
      <c r="A3673" s="105">
        <v>930088</v>
      </c>
      <c r="B3673" s="63">
        <v>41894</v>
      </c>
      <c r="C3673" s="60" t="s">
        <v>10</v>
      </c>
      <c r="D3673" s="61">
        <v>21638</v>
      </c>
      <c r="E3673" s="61">
        <v>16072</v>
      </c>
      <c r="F3673" s="61">
        <v>4669</v>
      </c>
      <c r="G3673" s="63">
        <v>41890</v>
      </c>
      <c r="H3673" s="63">
        <v>41889</v>
      </c>
      <c r="I3673" s="60" t="s">
        <v>1075</v>
      </c>
      <c r="J3673" s="62">
        <v>861.4</v>
      </c>
      <c r="K3673" s="62">
        <v>120.6</v>
      </c>
      <c r="L3673" s="62">
        <v>982</v>
      </c>
      <c r="M3673" s="82" t="str">
        <f t="shared" si="282"/>
        <v>DC</v>
      </c>
      <c r="N3673" s="82" t="s">
        <v>971</v>
      </c>
      <c r="O3673" s="90">
        <f t="shared" ref="O3673:O3697" si="284">G3673+19</f>
        <v>41909</v>
      </c>
    </row>
    <row r="3674" spans="1:19" hidden="1" x14ac:dyDescent="0.5">
      <c r="A3674" s="105">
        <v>930089</v>
      </c>
      <c r="B3674" s="63">
        <v>41894</v>
      </c>
      <c r="C3674" s="60" t="s">
        <v>10</v>
      </c>
      <c r="D3674" s="61">
        <v>21639</v>
      </c>
      <c r="E3674" s="61">
        <v>15569</v>
      </c>
      <c r="F3674" s="61">
        <v>4536</v>
      </c>
      <c r="G3674" s="63">
        <v>41890</v>
      </c>
      <c r="H3674" s="63">
        <v>41889</v>
      </c>
      <c r="I3674" s="60" t="s">
        <v>1075</v>
      </c>
      <c r="J3674" s="62">
        <v>2931.06</v>
      </c>
      <c r="K3674" s="62">
        <v>410.34</v>
      </c>
      <c r="L3674" s="62">
        <v>3341.4</v>
      </c>
      <c r="M3674" s="82" t="str">
        <f t="shared" si="282"/>
        <v>DC</v>
      </c>
      <c r="N3674" s="82" t="s">
        <v>971</v>
      </c>
      <c r="O3674" s="90">
        <f t="shared" si="284"/>
        <v>41909</v>
      </c>
    </row>
    <row r="3675" spans="1:19" hidden="1" x14ac:dyDescent="0.5">
      <c r="A3675" s="105">
        <v>930090</v>
      </c>
      <c r="B3675" s="63">
        <v>41894</v>
      </c>
      <c r="C3675" s="60" t="s">
        <v>10</v>
      </c>
      <c r="D3675" s="61">
        <v>21640</v>
      </c>
      <c r="E3675" s="61">
        <v>15577</v>
      </c>
      <c r="F3675" s="61">
        <v>4542</v>
      </c>
      <c r="G3675" s="63">
        <v>41890</v>
      </c>
      <c r="H3675" s="63">
        <v>41889</v>
      </c>
      <c r="I3675" s="60" t="s">
        <v>1075</v>
      </c>
      <c r="J3675" s="62">
        <v>43094.37</v>
      </c>
      <c r="K3675" s="62">
        <v>4801.55</v>
      </c>
      <c r="L3675" s="62">
        <v>47895.92</v>
      </c>
      <c r="M3675" s="82" t="str">
        <f t="shared" si="282"/>
        <v>DC</v>
      </c>
      <c r="N3675" s="82" t="s">
        <v>971</v>
      </c>
      <c r="O3675" s="90">
        <f t="shared" si="284"/>
        <v>41909</v>
      </c>
    </row>
    <row r="3676" spans="1:19" hidden="1" x14ac:dyDescent="0.5">
      <c r="A3676" s="105">
        <v>930091</v>
      </c>
      <c r="B3676" s="63">
        <v>41894</v>
      </c>
      <c r="C3676" s="60" t="s">
        <v>10</v>
      </c>
      <c r="D3676" s="61">
        <v>21641</v>
      </c>
      <c r="E3676" s="61">
        <v>15988</v>
      </c>
      <c r="F3676" s="61">
        <v>4683</v>
      </c>
      <c r="G3676" s="63">
        <v>41890</v>
      </c>
      <c r="H3676" s="63">
        <v>41889</v>
      </c>
      <c r="I3676" s="60" t="s">
        <v>1075</v>
      </c>
      <c r="J3676" s="62">
        <v>20792.62</v>
      </c>
      <c r="K3676" s="62">
        <v>2191.48</v>
      </c>
      <c r="L3676" s="62">
        <v>22984.1</v>
      </c>
      <c r="M3676" s="82" t="str">
        <f t="shared" si="282"/>
        <v>DC</v>
      </c>
      <c r="N3676" s="82" t="s">
        <v>971</v>
      </c>
      <c r="O3676" s="90">
        <f t="shared" si="284"/>
        <v>41909</v>
      </c>
    </row>
    <row r="3677" spans="1:19" hidden="1" x14ac:dyDescent="0.5">
      <c r="A3677" s="105">
        <v>930092</v>
      </c>
      <c r="B3677" s="63">
        <v>41894</v>
      </c>
      <c r="C3677" s="60" t="s">
        <v>10</v>
      </c>
      <c r="D3677" s="61">
        <v>21642</v>
      </c>
      <c r="E3677" s="61">
        <v>16013</v>
      </c>
      <c r="F3677" s="61">
        <v>4684</v>
      </c>
      <c r="G3677" s="63">
        <v>41890</v>
      </c>
      <c r="H3677" s="63">
        <v>41889</v>
      </c>
      <c r="I3677" s="60" t="s">
        <v>1075</v>
      </c>
      <c r="J3677" s="62">
        <v>9914.9599999999991</v>
      </c>
      <c r="K3677" s="62">
        <v>1388.1</v>
      </c>
      <c r="L3677" s="62">
        <v>11303.06</v>
      </c>
      <c r="M3677" s="82" t="str">
        <f t="shared" si="282"/>
        <v>DC</v>
      </c>
      <c r="N3677" s="82" t="s">
        <v>971</v>
      </c>
      <c r="O3677" s="90">
        <f t="shared" si="284"/>
        <v>41909</v>
      </c>
    </row>
    <row r="3678" spans="1:19" hidden="1" x14ac:dyDescent="0.5">
      <c r="A3678" s="105">
        <v>930093</v>
      </c>
      <c r="B3678" s="63">
        <v>41894</v>
      </c>
      <c r="C3678" s="60" t="s">
        <v>10</v>
      </c>
      <c r="D3678" s="61">
        <v>21643</v>
      </c>
      <c r="E3678" s="61">
        <v>16073</v>
      </c>
      <c r="F3678" s="61">
        <v>4406</v>
      </c>
      <c r="G3678" s="63">
        <v>41890</v>
      </c>
      <c r="H3678" s="63">
        <v>41889</v>
      </c>
      <c r="I3678" s="60" t="s">
        <v>1075</v>
      </c>
      <c r="J3678" s="62">
        <v>392.48</v>
      </c>
      <c r="K3678" s="62">
        <v>54.95</v>
      </c>
      <c r="L3678" s="62">
        <v>447.43</v>
      </c>
      <c r="M3678" s="82" t="str">
        <f t="shared" si="282"/>
        <v>DC</v>
      </c>
      <c r="N3678" s="82" t="s">
        <v>971</v>
      </c>
      <c r="O3678" s="90">
        <f t="shared" si="284"/>
        <v>41909</v>
      </c>
    </row>
    <row r="3679" spans="1:19" hidden="1" x14ac:dyDescent="0.5">
      <c r="A3679" s="105">
        <v>930094</v>
      </c>
      <c r="B3679" s="63">
        <v>41894</v>
      </c>
      <c r="C3679" s="60" t="s">
        <v>10</v>
      </c>
      <c r="D3679" s="61">
        <v>21644</v>
      </c>
      <c r="E3679" s="61">
        <v>16074</v>
      </c>
      <c r="F3679" s="61">
        <v>4407</v>
      </c>
      <c r="G3679" s="63">
        <v>41890</v>
      </c>
      <c r="H3679" s="63">
        <v>41889</v>
      </c>
      <c r="I3679" s="60" t="s">
        <v>1075</v>
      </c>
      <c r="J3679" s="62">
        <v>392.48</v>
      </c>
      <c r="K3679" s="62">
        <v>54.95</v>
      </c>
      <c r="L3679" s="62">
        <v>447.43</v>
      </c>
      <c r="M3679" s="82" t="str">
        <f t="shared" si="282"/>
        <v>DC</v>
      </c>
      <c r="N3679" s="82" t="s">
        <v>971</v>
      </c>
      <c r="O3679" s="90">
        <f t="shared" si="284"/>
        <v>41909</v>
      </c>
    </row>
    <row r="3680" spans="1:19" hidden="1" x14ac:dyDescent="0.5">
      <c r="A3680" s="105">
        <v>930095</v>
      </c>
      <c r="B3680" s="63">
        <v>41894</v>
      </c>
      <c r="C3680" s="60" t="s">
        <v>10</v>
      </c>
      <c r="D3680" s="61">
        <v>21645</v>
      </c>
      <c r="E3680" s="61">
        <v>16075</v>
      </c>
      <c r="F3680" s="61">
        <v>4541</v>
      </c>
      <c r="G3680" s="63">
        <v>41890</v>
      </c>
      <c r="H3680" s="63">
        <v>41889</v>
      </c>
      <c r="I3680" s="60" t="s">
        <v>1075</v>
      </c>
      <c r="J3680" s="62">
        <v>383.76</v>
      </c>
      <c r="K3680" s="62">
        <v>53.73</v>
      </c>
      <c r="L3680" s="62">
        <v>437.49</v>
      </c>
      <c r="M3680" s="82" t="str">
        <f t="shared" si="282"/>
        <v>DC</v>
      </c>
      <c r="N3680" s="82" t="s">
        <v>971</v>
      </c>
      <c r="O3680" s="90">
        <f t="shared" si="284"/>
        <v>41909</v>
      </c>
    </row>
    <row r="3681" spans="1:15" hidden="1" x14ac:dyDescent="0.5">
      <c r="A3681" s="105">
        <v>930097</v>
      </c>
      <c r="B3681" s="63">
        <v>41894</v>
      </c>
      <c r="C3681" s="60" t="s">
        <v>10</v>
      </c>
      <c r="D3681" s="61">
        <v>21647</v>
      </c>
      <c r="E3681" s="61">
        <v>15628</v>
      </c>
      <c r="F3681" s="61">
        <v>4562</v>
      </c>
      <c r="G3681" s="63">
        <v>41890</v>
      </c>
      <c r="H3681" s="63">
        <v>41889</v>
      </c>
      <c r="I3681" s="60" t="s">
        <v>1075</v>
      </c>
      <c r="J3681" s="62">
        <v>7915.67</v>
      </c>
      <c r="K3681" s="62">
        <v>1108.2</v>
      </c>
      <c r="L3681" s="62">
        <v>9023.8700000000008</v>
      </c>
      <c r="M3681" s="82" t="str">
        <f t="shared" si="282"/>
        <v>DC</v>
      </c>
      <c r="N3681" s="82" t="s">
        <v>971</v>
      </c>
      <c r="O3681" s="90">
        <f t="shared" si="284"/>
        <v>41909</v>
      </c>
    </row>
    <row r="3682" spans="1:15" hidden="1" x14ac:dyDescent="0.5">
      <c r="A3682" s="105">
        <v>930098</v>
      </c>
      <c r="B3682" s="63">
        <v>41894</v>
      </c>
      <c r="C3682" s="60" t="s">
        <v>10</v>
      </c>
      <c r="D3682" s="61">
        <v>21648</v>
      </c>
      <c r="E3682" s="61">
        <v>16077</v>
      </c>
      <c r="F3682" s="61">
        <v>4711</v>
      </c>
      <c r="G3682" s="63">
        <v>41890</v>
      </c>
      <c r="H3682" s="63">
        <v>41889</v>
      </c>
      <c r="I3682" s="60" t="s">
        <v>1075</v>
      </c>
      <c r="J3682" s="62">
        <v>43816.5</v>
      </c>
      <c r="K3682" s="62">
        <v>6134.31</v>
      </c>
      <c r="L3682" s="62">
        <v>49950.81</v>
      </c>
      <c r="M3682" s="82" t="str">
        <f t="shared" si="282"/>
        <v>DC</v>
      </c>
      <c r="N3682" s="82" t="s">
        <v>971</v>
      </c>
      <c r="O3682" s="90">
        <f t="shared" si="284"/>
        <v>41909</v>
      </c>
    </row>
    <row r="3683" spans="1:15" hidden="1" x14ac:dyDescent="0.5">
      <c r="A3683" s="105">
        <v>930099</v>
      </c>
      <c r="B3683" s="63">
        <v>41894</v>
      </c>
      <c r="C3683" s="60" t="s">
        <v>10</v>
      </c>
      <c r="D3683" s="61">
        <v>21649</v>
      </c>
      <c r="E3683" s="61">
        <v>16001</v>
      </c>
      <c r="F3683" s="61">
        <v>4680</v>
      </c>
      <c r="G3683" s="63">
        <v>41890</v>
      </c>
      <c r="H3683" s="63">
        <v>41889</v>
      </c>
      <c r="I3683" s="60" t="s">
        <v>1075</v>
      </c>
      <c r="J3683" s="62">
        <v>19297.310000000001</v>
      </c>
      <c r="K3683" s="62">
        <v>2701.64</v>
      </c>
      <c r="L3683" s="62">
        <v>21998.95</v>
      </c>
      <c r="M3683" s="82" t="str">
        <f t="shared" si="282"/>
        <v>DC</v>
      </c>
      <c r="N3683" s="82" t="s">
        <v>971</v>
      </c>
      <c r="O3683" s="90">
        <f t="shared" si="284"/>
        <v>41909</v>
      </c>
    </row>
    <row r="3684" spans="1:15" hidden="1" x14ac:dyDescent="0.5">
      <c r="A3684" s="105">
        <v>930100</v>
      </c>
      <c r="B3684" s="63">
        <v>41894</v>
      </c>
      <c r="C3684" s="60" t="s">
        <v>10</v>
      </c>
      <c r="D3684" s="61">
        <v>21650</v>
      </c>
      <c r="E3684" s="61">
        <v>16002</v>
      </c>
      <c r="F3684" s="61">
        <v>4679</v>
      </c>
      <c r="G3684" s="63">
        <v>41890</v>
      </c>
      <c r="H3684" s="63">
        <v>41889</v>
      </c>
      <c r="I3684" s="60" t="s">
        <v>1075</v>
      </c>
      <c r="J3684" s="62">
        <v>5092.3</v>
      </c>
      <c r="K3684" s="62">
        <v>0</v>
      </c>
      <c r="L3684" s="62">
        <v>5092.3</v>
      </c>
      <c r="M3684" s="82" t="str">
        <f t="shared" si="282"/>
        <v>DC</v>
      </c>
      <c r="N3684" s="82" t="s">
        <v>971</v>
      </c>
      <c r="O3684" s="90">
        <f t="shared" si="284"/>
        <v>41909</v>
      </c>
    </row>
    <row r="3685" spans="1:15" hidden="1" x14ac:dyDescent="0.5">
      <c r="A3685" s="105">
        <v>930100</v>
      </c>
      <c r="B3685" s="63">
        <v>41894</v>
      </c>
      <c r="C3685" s="60" t="s">
        <v>15</v>
      </c>
      <c r="D3685" s="61">
        <v>21822</v>
      </c>
      <c r="E3685" s="61">
        <v>16181</v>
      </c>
      <c r="F3685" s="61">
        <v>4679</v>
      </c>
      <c r="G3685" s="63">
        <v>41890</v>
      </c>
      <c r="H3685" s="63">
        <v>41889</v>
      </c>
      <c r="I3685" s="60" t="s">
        <v>1075</v>
      </c>
      <c r="J3685" s="62">
        <v>-129.13</v>
      </c>
      <c r="K3685" s="62">
        <v>0</v>
      </c>
      <c r="L3685" s="62">
        <v>-129.13</v>
      </c>
      <c r="M3685" s="82" t="str">
        <f t="shared" si="282"/>
        <v>DC</v>
      </c>
      <c r="O3685" s="90">
        <f t="shared" si="284"/>
        <v>41909</v>
      </c>
    </row>
    <row r="3686" spans="1:15" hidden="1" x14ac:dyDescent="0.5">
      <c r="A3686" s="105">
        <v>930101</v>
      </c>
      <c r="B3686" s="63">
        <v>41894</v>
      </c>
      <c r="C3686" s="60" t="s">
        <v>10</v>
      </c>
      <c r="D3686" s="61">
        <v>21651</v>
      </c>
      <c r="E3686" s="61">
        <v>16078</v>
      </c>
      <c r="F3686" s="61">
        <v>4711</v>
      </c>
      <c r="G3686" s="63">
        <v>41890</v>
      </c>
      <c r="H3686" s="63">
        <v>41889</v>
      </c>
      <c r="I3686" s="60" t="s">
        <v>1075</v>
      </c>
      <c r="J3686" s="62">
        <v>15771</v>
      </c>
      <c r="K3686" s="62">
        <v>2207.94</v>
      </c>
      <c r="L3686" s="62">
        <v>17978.939999999999</v>
      </c>
      <c r="M3686" s="82" t="str">
        <f t="shared" si="282"/>
        <v>DC</v>
      </c>
      <c r="N3686" s="82" t="s">
        <v>971</v>
      </c>
      <c r="O3686" s="90">
        <f t="shared" si="284"/>
        <v>41909</v>
      </c>
    </row>
    <row r="3687" spans="1:15" hidden="1" x14ac:dyDescent="0.5">
      <c r="A3687" s="105">
        <v>930102</v>
      </c>
      <c r="B3687" s="63">
        <v>41894</v>
      </c>
      <c r="C3687" s="60" t="s">
        <v>10</v>
      </c>
      <c r="D3687" s="61">
        <v>21652</v>
      </c>
      <c r="E3687" s="61">
        <v>16079</v>
      </c>
      <c r="F3687" s="61">
        <v>4680</v>
      </c>
      <c r="G3687" s="63">
        <v>41890</v>
      </c>
      <c r="H3687" s="63">
        <v>41889</v>
      </c>
      <c r="I3687" s="60" t="s">
        <v>1075</v>
      </c>
      <c r="J3687" s="62">
        <v>6131.2</v>
      </c>
      <c r="K3687" s="62">
        <v>636.42999999999995</v>
      </c>
      <c r="L3687" s="62">
        <v>6767.63</v>
      </c>
      <c r="M3687" s="82" t="str">
        <f t="shared" si="282"/>
        <v>DC</v>
      </c>
      <c r="N3687" s="82" t="s">
        <v>971</v>
      </c>
      <c r="O3687" s="90">
        <f t="shared" si="284"/>
        <v>41909</v>
      </c>
    </row>
    <row r="3688" spans="1:15" hidden="1" x14ac:dyDescent="0.5">
      <c r="A3688" s="105">
        <v>930103</v>
      </c>
      <c r="B3688" s="63">
        <v>41894</v>
      </c>
      <c r="C3688" s="60" t="s">
        <v>10</v>
      </c>
      <c r="D3688" s="61">
        <v>21653</v>
      </c>
      <c r="E3688" s="61">
        <v>16080</v>
      </c>
      <c r="F3688" s="61">
        <v>4679</v>
      </c>
      <c r="G3688" s="63">
        <v>41890</v>
      </c>
      <c r="H3688" s="63">
        <v>41889</v>
      </c>
      <c r="I3688" s="60" t="s">
        <v>1075</v>
      </c>
      <c r="J3688" s="62">
        <v>5648.59</v>
      </c>
      <c r="K3688" s="62">
        <v>0</v>
      </c>
      <c r="L3688" s="62">
        <v>5648.59</v>
      </c>
      <c r="M3688" s="82" t="str">
        <f t="shared" si="282"/>
        <v>DC</v>
      </c>
      <c r="N3688" s="82" t="s">
        <v>971</v>
      </c>
      <c r="O3688" s="90">
        <f t="shared" si="284"/>
        <v>41909</v>
      </c>
    </row>
    <row r="3689" spans="1:15" hidden="1" x14ac:dyDescent="0.5">
      <c r="A3689" s="105">
        <v>930104</v>
      </c>
      <c r="B3689" s="63">
        <v>41894</v>
      </c>
      <c r="C3689" s="60" t="s">
        <v>10</v>
      </c>
      <c r="D3689" s="61">
        <v>21654</v>
      </c>
      <c r="E3689" s="61">
        <v>16081</v>
      </c>
      <c r="F3689" s="61">
        <v>4669</v>
      </c>
      <c r="G3689" s="63">
        <v>41890</v>
      </c>
      <c r="H3689" s="63">
        <v>41889</v>
      </c>
      <c r="I3689" s="60" t="s">
        <v>1075</v>
      </c>
      <c r="J3689" s="62">
        <v>852.72</v>
      </c>
      <c r="K3689" s="62">
        <v>119.4</v>
      </c>
      <c r="L3689" s="62">
        <v>972.12</v>
      </c>
      <c r="M3689" s="82" t="str">
        <f t="shared" si="282"/>
        <v>DC</v>
      </c>
      <c r="N3689" s="82" t="s">
        <v>971</v>
      </c>
      <c r="O3689" s="90">
        <f t="shared" si="284"/>
        <v>41909</v>
      </c>
    </row>
    <row r="3690" spans="1:15" hidden="1" x14ac:dyDescent="0.5">
      <c r="A3690" s="105">
        <v>930105</v>
      </c>
      <c r="B3690" s="63">
        <v>41894</v>
      </c>
      <c r="C3690" s="60" t="s">
        <v>10</v>
      </c>
      <c r="D3690" s="61">
        <v>21655</v>
      </c>
      <c r="E3690" s="61">
        <v>16082</v>
      </c>
      <c r="F3690" s="61">
        <v>4679</v>
      </c>
      <c r="G3690" s="63">
        <v>41890</v>
      </c>
      <c r="H3690" s="63">
        <v>41889</v>
      </c>
      <c r="I3690" s="60" t="s">
        <v>1075</v>
      </c>
      <c r="J3690" s="62">
        <v>507.74</v>
      </c>
      <c r="K3690" s="62">
        <v>0</v>
      </c>
      <c r="L3690" s="62">
        <v>507.74</v>
      </c>
      <c r="M3690" s="82" t="str">
        <f t="shared" si="282"/>
        <v>DC</v>
      </c>
      <c r="N3690" s="82" t="s">
        <v>971</v>
      </c>
      <c r="O3690" s="90">
        <f t="shared" si="284"/>
        <v>41909</v>
      </c>
    </row>
    <row r="3691" spans="1:15" hidden="1" x14ac:dyDescent="0.5">
      <c r="A3691" s="105">
        <v>930106</v>
      </c>
      <c r="B3691" s="63">
        <v>41894</v>
      </c>
      <c r="C3691" s="60" t="s">
        <v>10</v>
      </c>
      <c r="D3691" s="61">
        <v>21656</v>
      </c>
      <c r="E3691" s="61">
        <v>16083</v>
      </c>
      <c r="F3691" s="61">
        <v>2714</v>
      </c>
      <c r="G3691" s="63">
        <v>41890</v>
      </c>
      <c r="H3691" s="63">
        <v>41889</v>
      </c>
      <c r="I3691" s="60" t="s">
        <v>1075</v>
      </c>
      <c r="J3691" s="62">
        <v>157.41</v>
      </c>
      <c r="K3691" s="62">
        <v>0</v>
      </c>
      <c r="L3691" s="62">
        <v>157.41</v>
      </c>
      <c r="M3691" s="82" t="str">
        <f t="shared" si="282"/>
        <v>DC</v>
      </c>
      <c r="N3691" s="82" t="s">
        <v>971</v>
      </c>
      <c r="O3691" s="90">
        <f t="shared" si="284"/>
        <v>41909</v>
      </c>
    </row>
    <row r="3692" spans="1:15" hidden="1" x14ac:dyDescent="0.5">
      <c r="A3692" s="105">
        <v>930107</v>
      </c>
      <c r="B3692" s="63">
        <v>41894</v>
      </c>
      <c r="C3692" s="60" t="s">
        <v>10</v>
      </c>
      <c r="D3692" s="61">
        <v>21657</v>
      </c>
      <c r="E3692" s="61">
        <v>16084</v>
      </c>
      <c r="F3692" s="61">
        <v>2713</v>
      </c>
      <c r="G3692" s="63">
        <v>41890</v>
      </c>
      <c r="H3692" s="63">
        <v>41889</v>
      </c>
      <c r="I3692" s="60" t="s">
        <v>1075</v>
      </c>
      <c r="J3692" s="62">
        <v>3572</v>
      </c>
      <c r="K3692" s="62">
        <v>500.08</v>
      </c>
      <c r="L3692" s="62">
        <v>4072.08</v>
      </c>
      <c r="M3692" s="82" t="str">
        <f t="shared" si="282"/>
        <v>DC</v>
      </c>
      <c r="N3692" s="82" t="s">
        <v>971</v>
      </c>
      <c r="O3692" s="90">
        <f t="shared" si="284"/>
        <v>41909</v>
      </c>
    </row>
    <row r="3693" spans="1:15" hidden="1" x14ac:dyDescent="0.5">
      <c r="A3693" s="105">
        <v>931412</v>
      </c>
      <c r="B3693" s="63">
        <v>41894</v>
      </c>
      <c r="C3693" s="60" t="s">
        <v>10</v>
      </c>
      <c r="D3693" s="61">
        <v>21705</v>
      </c>
      <c r="E3693" s="61">
        <v>16108</v>
      </c>
      <c r="F3693" s="61">
        <v>4536</v>
      </c>
      <c r="G3693" s="63">
        <v>41890</v>
      </c>
      <c r="H3693" s="63">
        <v>41890</v>
      </c>
      <c r="I3693" s="60" t="s">
        <v>1075</v>
      </c>
      <c r="J3693" s="62">
        <v>921.89</v>
      </c>
      <c r="K3693" s="62">
        <v>129.06</v>
      </c>
      <c r="L3693" s="62">
        <v>1050.95</v>
      </c>
      <c r="M3693" s="82" t="str">
        <f t="shared" si="282"/>
        <v>DC</v>
      </c>
      <c r="N3693" s="82" t="s">
        <v>971</v>
      </c>
      <c r="O3693" s="90">
        <f t="shared" si="284"/>
        <v>41909</v>
      </c>
    </row>
    <row r="3694" spans="1:15" hidden="1" x14ac:dyDescent="0.5">
      <c r="A3694" s="105">
        <v>931413</v>
      </c>
      <c r="B3694" s="63">
        <v>41894</v>
      </c>
      <c r="C3694" s="60" t="s">
        <v>10</v>
      </c>
      <c r="D3694" s="61">
        <v>21706</v>
      </c>
      <c r="E3694" s="61">
        <v>16109</v>
      </c>
      <c r="F3694" s="61">
        <v>4542</v>
      </c>
      <c r="G3694" s="63">
        <v>41890</v>
      </c>
      <c r="H3694" s="63">
        <v>41890</v>
      </c>
      <c r="I3694" s="60" t="s">
        <v>1075</v>
      </c>
      <c r="J3694" s="62">
        <v>7282.26</v>
      </c>
      <c r="K3694" s="62">
        <v>1019.49</v>
      </c>
      <c r="L3694" s="62">
        <v>8301.75</v>
      </c>
      <c r="M3694" s="82" t="str">
        <f t="shared" si="282"/>
        <v>DC</v>
      </c>
      <c r="N3694" s="82" t="s">
        <v>971</v>
      </c>
      <c r="O3694" s="90">
        <f t="shared" si="284"/>
        <v>41909</v>
      </c>
    </row>
    <row r="3695" spans="1:15" hidden="1" x14ac:dyDescent="0.5">
      <c r="A3695" s="105">
        <v>931414</v>
      </c>
      <c r="B3695" s="63">
        <v>41894</v>
      </c>
      <c r="C3695" s="60" t="s">
        <v>10</v>
      </c>
      <c r="D3695" s="61">
        <v>21707</v>
      </c>
      <c r="E3695" s="61">
        <v>16110</v>
      </c>
      <c r="F3695" s="61">
        <v>4683</v>
      </c>
      <c r="G3695" s="63">
        <v>41890</v>
      </c>
      <c r="H3695" s="63">
        <v>41890</v>
      </c>
      <c r="I3695" s="60" t="s">
        <v>1075</v>
      </c>
      <c r="J3695" s="62">
        <v>7473.14</v>
      </c>
      <c r="K3695" s="62">
        <v>902.98</v>
      </c>
      <c r="L3695" s="62">
        <v>8376.1200000000008</v>
      </c>
      <c r="M3695" s="82" t="str">
        <f t="shared" si="282"/>
        <v>DC</v>
      </c>
      <c r="N3695" s="82" t="s">
        <v>971</v>
      </c>
      <c r="O3695" s="90">
        <f t="shared" si="284"/>
        <v>41909</v>
      </c>
    </row>
    <row r="3696" spans="1:15" hidden="1" x14ac:dyDescent="0.5">
      <c r="A3696" s="105">
        <v>931415</v>
      </c>
      <c r="B3696" s="63">
        <v>41894</v>
      </c>
      <c r="C3696" s="60" t="s">
        <v>10</v>
      </c>
      <c r="D3696" s="61">
        <v>21708</v>
      </c>
      <c r="E3696" s="61">
        <v>16111</v>
      </c>
      <c r="F3696" s="61">
        <v>4682</v>
      </c>
      <c r="G3696" s="63">
        <v>41890</v>
      </c>
      <c r="H3696" s="63">
        <v>41890</v>
      </c>
      <c r="I3696" s="60" t="s">
        <v>1075</v>
      </c>
      <c r="J3696" s="62">
        <v>389.65</v>
      </c>
      <c r="K3696" s="62">
        <v>54.55</v>
      </c>
      <c r="L3696" s="62">
        <v>444.2</v>
      </c>
      <c r="M3696" s="82" t="str">
        <f t="shared" si="282"/>
        <v>DC</v>
      </c>
      <c r="N3696" s="82" t="s">
        <v>971</v>
      </c>
      <c r="O3696" s="90">
        <f t="shared" si="284"/>
        <v>41909</v>
      </c>
    </row>
    <row r="3697" spans="1:15" hidden="1" x14ac:dyDescent="0.5">
      <c r="A3697" s="105">
        <v>931416</v>
      </c>
      <c r="B3697" s="63">
        <v>41894</v>
      </c>
      <c r="C3697" s="60" t="s">
        <v>10</v>
      </c>
      <c r="D3697" s="61">
        <v>21709</v>
      </c>
      <c r="E3697" s="61">
        <v>16112</v>
      </c>
      <c r="F3697" s="61">
        <v>4682</v>
      </c>
      <c r="G3697" s="63">
        <v>41890</v>
      </c>
      <c r="H3697" s="63">
        <v>41890</v>
      </c>
      <c r="I3697" s="60" t="s">
        <v>1075</v>
      </c>
      <c r="J3697" s="62">
        <v>218544.37</v>
      </c>
      <c r="K3697" s="62">
        <v>25590.22</v>
      </c>
      <c r="L3697" s="62">
        <v>244134.59</v>
      </c>
      <c r="M3697" s="82" t="str">
        <f t="shared" si="282"/>
        <v>DC</v>
      </c>
      <c r="N3697" s="82" t="s">
        <v>971</v>
      </c>
      <c r="O3697" s="90">
        <f t="shared" si="284"/>
        <v>41909</v>
      </c>
    </row>
    <row r="3698" spans="1:15" x14ac:dyDescent="0.5">
      <c r="A3698" s="60" t="s">
        <v>840</v>
      </c>
      <c r="B3698" s="60"/>
      <c r="C3698" s="60" t="s">
        <v>15</v>
      </c>
      <c r="D3698" s="61">
        <v>21937</v>
      </c>
      <c r="E3698" s="61">
        <v>16307</v>
      </c>
      <c r="F3698" s="61">
        <v>670556</v>
      </c>
      <c r="G3698" s="63">
        <v>41890</v>
      </c>
      <c r="H3698" s="63">
        <v>41890</v>
      </c>
      <c r="I3698" s="60" t="s">
        <v>1162</v>
      </c>
      <c r="J3698" s="62">
        <v>-4440.07</v>
      </c>
      <c r="K3698" s="62">
        <v>-621.61</v>
      </c>
      <c r="L3698" s="62">
        <v>-5061.68</v>
      </c>
      <c r="M3698" s="82" t="str">
        <f t="shared" si="282"/>
        <v>DS</v>
      </c>
    </row>
    <row r="3699" spans="1:15" x14ac:dyDescent="0.5">
      <c r="A3699" s="61">
        <v>1809201</v>
      </c>
      <c r="B3699" s="60"/>
      <c r="C3699" s="60" t="s">
        <v>15</v>
      </c>
      <c r="D3699" s="61">
        <v>21930</v>
      </c>
      <c r="E3699" s="61">
        <v>16300</v>
      </c>
      <c r="F3699" s="61">
        <v>670550</v>
      </c>
      <c r="G3699" s="63">
        <v>41890</v>
      </c>
      <c r="H3699" s="63">
        <v>41890</v>
      </c>
      <c r="I3699" s="60" t="s">
        <v>1105</v>
      </c>
      <c r="J3699" s="62">
        <v>-115.65</v>
      </c>
      <c r="K3699" s="62">
        <v>-16.190000000000001</v>
      </c>
      <c r="L3699" s="62">
        <v>-131.84</v>
      </c>
      <c r="M3699" s="82" t="str">
        <f t="shared" si="282"/>
        <v>DS</v>
      </c>
    </row>
    <row r="3700" spans="1:15" x14ac:dyDescent="0.5">
      <c r="A3700" s="61">
        <v>547138</v>
      </c>
      <c r="B3700" s="61"/>
      <c r="C3700" s="60" t="s">
        <v>15</v>
      </c>
      <c r="D3700" s="61">
        <v>21934</v>
      </c>
      <c r="E3700" s="61">
        <v>16304</v>
      </c>
      <c r="F3700" s="61">
        <v>670554</v>
      </c>
      <c r="G3700" s="63">
        <v>41890</v>
      </c>
      <c r="H3700" s="63">
        <v>41890</v>
      </c>
      <c r="I3700" s="60" t="s">
        <v>1114</v>
      </c>
      <c r="J3700" s="62">
        <v>-345.69</v>
      </c>
      <c r="K3700" s="62">
        <v>-20.59</v>
      </c>
      <c r="L3700" s="62">
        <v>-366.28</v>
      </c>
      <c r="M3700" s="82" t="str">
        <f t="shared" si="282"/>
        <v>DS</v>
      </c>
    </row>
    <row r="3701" spans="1:15" hidden="1" x14ac:dyDescent="0.5">
      <c r="A3701" s="61">
        <v>930107</v>
      </c>
      <c r="B3701" s="61"/>
      <c r="C3701" s="60" t="s">
        <v>15</v>
      </c>
      <c r="D3701" s="61">
        <v>21931</v>
      </c>
      <c r="E3701" s="61">
        <v>16301</v>
      </c>
      <c r="F3701" s="61">
        <v>670551</v>
      </c>
      <c r="G3701" s="63">
        <v>41890</v>
      </c>
      <c r="H3701" s="63">
        <v>41889</v>
      </c>
      <c r="I3701" s="60" t="s">
        <v>1075</v>
      </c>
      <c r="J3701" s="62">
        <v>-3760</v>
      </c>
      <c r="K3701" s="62">
        <v>-526.4</v>
      </c>
      <c r="L3701" s="62">
        <v>-4286.3999999999996</v>
      </c>
      <c r="M3701" s="82" t="str">
        <f t="shared" si="282"/>
        <v>DC</v>
      </c>
      <c r="O3701" s="90">
        <f t="shared" ref="O3701:O3702" si="285">G3701+19</f>
        <v>41909</v>
      </c>
    </row>
    <row r="3702" spans="1:15" hidden="1" x14ac:dyDescent="0.5">
      <c r="A3702" s="61">
        <v>930107</v>
      </c>
      <c r="B3702" s="61"/>
      <c r="C3702" s="60" t="s">
        <v>15</v>
      </c>
      <c r="D3702" s="61">
        <v>21932</v>
      </c>
      <c r="E3702" s="61">
        <v>16302</v>
      </c>
      <c r="F3702" s="61">
        <v>670552</v>
      </c>
      <c r="G3702" s="63">
        <v>41890</v>
      </c>
      <c r="H3702" s="63">
        <v>41889</v>
      </c>
      <c r="I3702" s="60" t="s">
        <v>1075</v>
      </c>
      <c r="J3702" s="62">
        <v>-3290</v>
      </c>
      <c r="K3702" s="62">
        <v>-460.6</v>
      </c>
      <c r="L3702" s="62">
        <v>-3750.6</v>
      </c>
      <c r="M3702" s="82" t="str">
        <f t="shared" si="282"/>
        <v>DC</v>
      </c>
      <c r="O3702" s="90">
        <f t="shared" si="285"/>
        <v>41909</v>
      </c>
    </row>
    <row r="3703" spans="1:15" x14ac:dyDescent="0.5">
      <c r="A3703" s="61">
        <v>4047240</v>
      </c>
      <c r="B3703" s="61">
        <v>9004172932</v>
      </c>
      <c r="C3703" s="60" t="s">
        <v>15</v>
      </c>
      <c r="D3703" s="61">
        <v>22841</v>
      </c>
      <c r="E3703" s="61">
        <v>17356</v>
      </c>
      <c r="F3703" s="61">
        <v>670548</v>
      </c>
      <c r="G3703" s="63">
        <v>41890</v>
      </c>
      <c r="H3703" s="63">
        <v>41890</v>
      </c>
      <c r="I3703" s="60" t="s">
        <v>1112</v>
      </c>
      <c r="J3703" s="62">
        <v>-273.22000000000003</v>
      </c>
      <c r="K3703" s="62">
        <v>-38.25</v>
      </c>
      <c r="L3703" s="62">
        <v>-311.47000000000003</v>
      </c>
      <c r="M3703" s="82" t="str">
        <f t="shared" si="282"/>
        <v>DS</v>
      </c>
    </row>
    <row r="3704" spans="1:15" x14ac:dyDescent="0.5">
      <c r="A3704" s="61">
        <v>4047241</v>
      </c>
      <c r="B3704" s="61">
        <v>9004172931</v>
      </c>
      <c r="C3704" s="60" t="s">
        <v>15</v>
      </c>
      <c r="D3704" s="61">
        <v>22840</v>
      </c>
      <c r="E3704" s="61">
        <v>17355</v>
      </c>
      <c r="F3704" s="61">
        <v>670549</v>
      </c>
      <c r="G3704" s="63">
        <v>41890</v>
      </c>
      <c r="H3704" s="63">
        <v>41890</v>
      </c>
      <c r="I3704" s="60" t="s">
        <v>1112</v>
      </c>
      <c r="J3704" s="62">
        <v>-414.88</v>
      </c>
      <c r="K3704" s="62">
        <v>-58.08</v>
      </c>
      <c r="L3704" s="62">
        <v>-472.96</v>
      </c>
      <c r="M3704" s="82" t="str">
        <f t="shared" si="282"/>
        <v>DS</v>
      </c>
    </row>
    <row r="3705" spans="1:15" hidden="1" x14ac:dyDescent="0.5">
      <c r="A3705" s="105">
        <v>157236</v>
      </c>
      <c r="B3705" s="63"/>
      <c r="C3705" s="60" t="s">
        <v>10</v>
      </c>
      <c r="D3705" s="61">
        <v>21661</v>
      </c>
      <c r="E3705" s="61">
        <v>16095</v>
      </c>
      <c r="F3705" s="61">
        <v>4710</v>
      </c>
      <c r="G3705" s="63">
        <v>41891</v>
      </c>
      <c r="H3705" s="63">
        <v>41891</v>
      </c>
      <c r="I3705" s="60" t="s">
        <v>1156</v>
      </c>
      <c r="J3705" s="62">
        <v>5227.1000000000004</v>
      </c>
      <c r="K3705" s="62">
        <v>731.8</v>
      </c>
      <c r="L3705" s="62">
        <v>5958.9</v>
      </c>
      <c r="M3705" s="82" t="str">
        <f t="shared" si="282"/>
        <v>DI</v>
      </c>
      <c r="N3705" s="82" t="s">
        <v>971</v>
      </c>
    </row>
    <row r="3706" spans="1:15" x14ac:dyDescent="0.5">
      <c r="A3706" s="105">
        <v>1819765</v>
      </c>
      <c r="B3706" s="63"/>
      <c r="C3706" s="60" t="s">
        <v>10</v>
      </c>
      <c r="D3706" s="61">
        <v>21663</v>
      </c>
      <c r="E3706" s="61">
        <v>16091</v>
      </c>
      <c r="F3706" s="61">
        <v>4686</v>
      </c>
      <c r="G3706" s="63">
        <v>41891</v>
      </c>
      <c r="H3706" s="63">
        <v>41891</v>
      </c>
      <c r="I3706" s="60" t="s">
        <v>1105</v>
      </c>
      <c r="J3706" s="62">
        <v>36430</v>
      </c>
      <c r="K3706" s="62">
        <v>5100.2</v>
      </c>
      <c r="L3706" s="62">
        <v>41530.199999999997</v>
      </c>
      <c r="M3706" s="82" t="str">
        <f t="shared" si="282"/>
        <v>DS</v>
      </c>
      <c r="N3706" s="82" t="s">
        <v>971</v>
      </c>
    </row>
    <row r="3707" spans="1:15" x14ac:dyDescent="0.5">
      <c r="A3707" s="105">
        <v>8236675</v>
      </c>
      <c r="B3707" s="63"/>
      <c r="C3707" s="60" t="s">
        <v>10</v>
      </c>
      <c r="D3707" s="61">
        <v>21662</v>
      </c>
      <c r="E3707" s="61">
        <v>16090</v>
      </c>
      <c r="F3707" s="61">
        <v>4658</v>
      </c>
      <c r="G3707" s="63">
        <v>41891</v>
      </c>
      <c r="H3707" s="63">
        <v>41891</v>
      </c>
      <c r="I3707" s="60" t="s">
        <v>1371</v>
      </c>
      <c r="J3707" s="62">
        <v>330.6</v>
      </c>
      <c r="K3707" s="62">
        <v>15.81</v>
      </c>
      <c r="L3707" s="62">
        <v>346.41</v>
      </c>
      <c r="M3707" s="82" t="str">
        <f t="shared" si="282"/>
        <v>DS</v>
      </c>
      <c r="N3707" s="82" t="s">
        <v>971</v>
      </c>
    </row>
    <row r="3708" spans="1:15" x14ac:dyDescent="0.5">
      <c r="A3708" s="105">
        <v>85769</v>
      </c>
      <c r="B3708" s="63"/>
      <c r="C3708" s="60" t="s">
        <v>10</v>
      </c>
      <c r="D3708" s="61">
        <v>21660</v>
      </c>
      <c r="E3708" s="61">
        <v>16093</v>
      </c>
      <c r="F3708" s="61">
        <v>4655</v>
      </c>
      <c r="G3708" s="63">
        <v>41891</v>
      </c>
      <c r="H3708" s="63">
        <v>41891</v>
      </c>
      <c r="I3708" s="60" t="s">
        <v>1116</v>
      </c>
      <c r="J3708" s="62">
        <v>384</v>
      </c>
      <c r="K3708" s="62">
        <v>13.44</v>
      </c>
      <c r="L3708" s="62">
        <v>397.44</v>
      </c>
      <c r="M3708" s="82" t="str">
        <f t="shared" si="282"/>
        <v>DS</v>
      </c>
      <c r="N3708" s="82" t="s">
        <v>971</v>
      </c>
    </row>
    <row r="3709" spans="1:15" x14ac:dyDescent="0.5">
      <c r="A3709" s="105" t="s">
        <v>841</v>
      </c>
      <c r="B3709" s="63"/>
      <c r="C3709" s="60" t="s">
        <v>10</v>
      </c>
      <c r="D3709" s="61">
        <v>21666</v>
      </c>
      <c r="E3709" s="61">
        <v>16060</v>
      </c>
      <c r="F3709" s="61">
        <v>4692</v>
      </c>
      <c r="G3709" s="63">
        <v>41891</v>
      </c>
      <c r="H3709" s="63">
        <v>41890</v>
      </c>
      <c r="I3709" s="60" t="s">
        <v>1102</v>
      </c>
      <c r="J3709" s="62">
        <v>5799.81</v>
      </c>
      <c r="K3709" s="62">
        <v>578.41</v>
      </c>
      <c r="L3709" s="62">
        <v>6378.22</v>
      </c>
      <c r="M3709" s="82" t="str">
        <f t="shared" si="282"/>
        <v>DS</v>
      </c>
      <c r="N3709" s="82" t="s">
        <v>971</v>
      </c>
    </row>
    <row r="3710" spans="1:15" x14ac:dyDescent="0.5">
      <c r="A3710" s="105" t="s">
        <v>841</v>
      </c>
      <c r="B3710" s="63"/>
      <c r="C3710" s="60" t="s">
        <v>15</v>
      </c>
      <c r="D3710" s="61">
        <v>21821</v>
      </c>
      <c r="E3710" s="61">
        <v>16179</v>
      </c>
      <c r="F3710" s="61">
        <v>4692</v>
      </c>
      <c r="G3710" s="63">
        <v>41891</v>
      </c>
      <c r="H3710" s="63">
        <v>41890</v>
      </c>
      <c r="I3710" s="60" t="s">
        <v>1102</v>
      </c>
      <c r="J3710" s="62">
        <v>-78.680000000000007</v>
      </c>
      <c r="K3710" s="62">
        <v>-11.02</v>
      </c>
      <c r="L3710" s="62">
        <v>-89.7</v>
      </c>
      <c r="M3710" s="82" t="str">
        <f t="shared" si="282"/>
        <v>DS</v>
      </c>
    </row>
    <row r="3711" spans="1:15" x14ac:dyDescent="0.5">
      <c r="A3711" s="105">
        <v>1987074</v>
      </c>
      <c r="B3711" s="63">
        <v>41894</v>
      </c>
      <c r="C3711" s="60" t="s">
        <v>10</v>
      </c>
      <c r="D3711" s="61">
        <v>21714</v>
      </c>
      <c r="E3711" s="61">
        <v>16119</v>
      </c>
      <c r="F3711" s="61">
        <v>4695</v>
      </c>
      <c r="G3711" s="63">
        <v>41891</v>
      </c>
      <c r="H3711" s="63">
        <v>41890</v>
      </c>
      <c r="I3711" s="60" t="s">
        <v>1107</v>
      </c>
      <c r="J3711" s="62">
        <v>3168.7</v>
      </c>
      <c r="K3711" s="62">
        <v>443.63</v>
      </c>
      <c r="L3711" s="62">
        <v>3612.33</v>
      </c>
      <c r="M3711" s="82" t="str">
        <f t="shared" si="282"/>
        <v>DS</v>
      </c>
      <c r="N3711" s="82" t="s">
        <v>971</v>
      </c>
    </row>
    <row r="3712" spans="1:15" x14ac:dyDescent="0.5">
      <c r="A3712" s="105">
        <v>1987083</v>
      </c>
      <c r="B3712" s="63">
        <v>41894</v>
      </c>
      <c r="C3712" s="60" t="s">
        <v>10</v>
      </c>
      <c r="D3712" s="61">
        <v>21713</v>
      </c>
      <c r="E3712" s="61">
        <v>16120</v>
      </c>
      <c r="F3712" s="61">
        <v>4695</v>
      </c>
      <c r="G3712" s="63">
        <v>41891</v>
      </c>
      <c r="H3712" s="63">
        <v>41890</v>
      </c>
      <c r="I3712" s="60" t="s">
        <v>1107</v>
      </c>
      <c r="J3712" s="62">
        <v>7346.1</v>
      </c>
      <c r="K3712" s="62">
        <v>1028.47</v>
      </c>
      <c r="L3712" s="62">
        <v>8374.57</v>
      </c>
      <c r="M3712" s="82" t="str">
        <f t="shared" si="282"/>
        <v>DS</v>
      </c>
      <c r="N3712" s="82" t="s">
        <v>971</v>
      </c>
    </row>
    <row r="3713" spans="1:14" x14ac:dyDescent="0.5">
      <c r="A3713" s="105">
        <v>1987084</v>
      </c>
      <c r="B3713" s="63">
        <v>41894</v>
      </c>
      <c r="C3713" s="60" t="s">
        <v>10</v>
      </c>
      <c r="D3713" s="61">
        <v>21718</v>
      </c>
      <c r="E3713" s="61">
        <v>16115</v>
      </c>
      <c r="F3713" s="61">
        <v>4695</v>
      </c>
      <c r="G3713" s="63">
        <v>41891</v>
      </c>
      <c r="H3713" s="63">
        <v>41890</v>
      </c>
      <c r="I3713" s="60" t="s">
        <v>1107</v>
      </c>
      <c r="J3713" s="62">
        <v>746.95</v>
      </c>
      <c r="K3713" s="62">
        <v>104.57</v>
      </c>
      <c r="L3713" s="62">
        <v>851.52</v>
      </c>
      <c r="M3713" s="82" t="str">
        <f t="shared" si="282"/>
        <v>DS</v>
      </c>
      <c r="N3713" s="82" t="s">
        <v>971</v>
      </c>
    </row>
    <row r="3714" spans="1:14" x14ac:dyDescent="0.5">
      <c r="A3714" s="105">
        <v>1987085</v>
      </c>
      <c r="B3714" s="63">
        <v>41894</v>
      </c>
      <c r="C3714" s="60" t="s">
        <v>10</v>
      </c>
      <c r="D3714" s="61">
        <v>21716</v>
      </c>
      <c r="E3714" s="61">
        <v>16117</v>
      </c>
      <c r="F3714" s="61">
        <v>4695</v>
      </c>
      <c r="G3714" s="63">
        <v>41891</v>
      </c>
      <c r="H3714" s="63">
        <v>41890</v>
      </c>
      <c r="I3714" s="60" t="s">
        <v>1107</v>
      </c>
      <c r="J3714" s="62">
        <v>1401.3</v>
      </c>
      <c r="K3714" s="62">
        <v>196.18</v>
      </c>
      <c r="L3714" s="62">
        <v>1597.48</v>
      </c>
      <c r="M3714" s="82" t="str">
        <f t="shared" si="282"/>
        <v>DS</v>
      </c>
      <c r="N3714" s="82" t="s">
        <v>971</v>
      </c>
    </row>
    <row r="3715" spans="1:14" x14ac:dyDescent="0.5">
      <c r="A3715" s="105">
        <v>1987148</v>
      </c>
      <c r="B3715" s="63">
        <v>41894</v>
      </c>
      <c r="C3715" s="60" t="s">
        <v>10</v>
      </c>
      <c r="D3715" s="61">
        <v>21715</v>
      </c>
      <c r="E3715" s="61">
        <v>16118</v>
      </c>
      <c r="F3715" s="61">
        <v>4695</v>
      </c>
      <c r="G3715" s="63">
        <v>41891</v>
      </c>
      <c r="H3715" s="63">
        <v>41890</v>
      </c>
      <c r="I3715" s="60" t="s">
        <v>1107</v>
      </c>
      <c r="J3715" s="62">
        <v>4128.95</v>
      </c>
      <c r="K3715" s="62">
        <v>578.04999999999995</v>
      </c>
      <c r="L3715" s="62">
        <v>4707</v>
      </c>
      <c r="M3715" s="82" t="str">
        <f t="shared" si="282"/>
        <v>DS</v>
      </c>
      <c r="N3715" s="82" t="s">
        <v>971</v>
      </c>
    </row>
    <row r="3716" spans="1:14" x14ac:dyDescent="0.5">
      <c r="A3716" s="105">
        <v>1987166</v>
      </c>
      <c r="B3716" s="63">
        <v>41894</v>
      </c>
      <c r="C3716" s="60" t="s">
        <v>10</v>
      </c>
      <c r="D3716" s="61">
        <v>21717</v>
      </c>
      <c r="E3716" s="61">
        <v>16116</v>
      </c>
      <c r="F3716" s="61">
        <v>4695</v>
      </c>
      <c r="G3716" s="63">
        <v>41891</v>
      </c>
      <c r="H3716" s="63">
        <v>41890</v>
      </c>
      <c r="I3716" s="60" t="s">
        <v>1107</v>
      </c>
      <c r="J3716" s="62">
        <v>1433.45</v>
      </c>
      <c r="K3716" s="62">
        <v>200.68</v>
      </c>
      <c r="L3716" s="62">
        <v>1634.13</v>
      </c>
      <c r="M3716" s="82" t="str">
        <f t="shared" si="282"/>
        <v>DS</v>
      </c>
      <c r="N3716" s="82" t="s">
        <v>971</v>
      </c>
    </row>
    <row r="3717" spans="1:14" x14ac:dyDescent="0.5">
      <c r="A3717" s="105">
        <v>1987167</v>
      </c>
      <c r="B3717" s="63">
        <v>41894</v>
      </c>
      <c r="C3717" s="60" t="s">
        <v>10</v>
      </c>
      <c r="D3717" s="61">
        <v>21719</v>
      </c>
      <c r="E3717" s="61">
        <v>16103</v>
      </c>
      <c r="F3717" s="61">
        <v>4695</v>
      </c>
      <c r="G3717" s="63">
        <v>41891</v>
      </c>
      <c r="H3717" s="63">
        <v>41890</v>
      </c>
      <c r="I3717" s="60" t="s">
        <v>1107</v>
      </c>
      <c r="J3717" s="62">
        <v>223.65</v>
      </c>
      <c r="K3717" s="62">
        <v>31.31</v>
      </c>
      <c r="L3717" s="62">
        <v>254.96</v>
      </c>
      <c r="M3717" s="82" t="str">
        <f t="shared" si="282"/>
        <v>DS</v>
      </c>
      <c r="N3717" s="82" t="s">
        <v>971</v>
      </c>
    </row>
    <row r="3718" spans="1:14" hidden="1" x14ac:dyDescent="0.5">
      <c r="A3718" s="105">
        <v>40955</v>
      </c>
      <c r="B3718" s="63"/>
      <c r="C3718" s="60" t="s">
        <v>10</v>
      </c>
      <c r="D3718" s="61">
        <v>21726</v>
      </c>
      <c r="E3718" s="61">
        <v>16100</v>
      </c>
      <c r="F3718" s="61">
        <v>4713</v>
      </c>
      <c r="G3718" s="63">
        <v>41891</v>
      </c>
      <c r="H3718" s="63">
        <v>41891</v>
      </c>
      <c r="I3718" s="60" t="s">
        <v>1110</v>
      </c>
      <c r="J3718" s="62">
        <v>20230.599999999999</v>
      </c>
      <c r="K3718" s="62">
        <v>2832.28</v>
      </c>
      <c r="L3718" s="62">
        <v>23062.880000000001</v>
      </c>
      <c r="M3718" s="82" t="str">
        <f t="shared" si="282"/>
        <v>DI</v>
      </c>
      <c r="N3718" s="82" t="s">
        <v>971</v>
      </c>
    </row>
    <row r="3719" spans="1:14" hidden="1" x14ac:dyDescent="0.5">
      <c r="A3719" s="105" t="s">
        <v>845</v>
      </c>
      <c r="B3719" s="63"/>
      <c r="C3719" s="60" t="s">
        <v>10</v>
      </c>
      <c r="D3719" s="61">
        <v>21727</v>
      </c>
      <c r="E3719" s="61">
        <v>16101</v>
      </c>
      <c r="F3719" s="61">
        <v>4713</v>
      </c>
      <c r="G3719" s="63">
        <v>41891</v>
      </c>
      <c r="H3719" s="63">
        <v>41891</v>
      </c>
      <c r="I3719" s="60" t="s">
        <v>1110</v>
      </c>
      <c r="J3719" s="62">
        <v>1050</v>
      </c>
      <c r="K3719" s="62">
        <v>147</v>
      </c>
      <c r="L3719" s="62">
        <v>1197</v>
      </c>
      <c r="M3719" s="82" t="str">
        <f t="shared" si="282"/>
        <v>DI</v>
      </c>
      <c r="N3719" s="82" t="s">
        <v>971</v>
      </c>
    </row>
    <row r="3720" spans="1:14" x14ac:dyDescent="0.5">
      <c r="A3720" s="105">
        <v>51436664</v>
      </c>
      <c r="B3720" s="63"/>
      <c r="C3720" s="60" t="s">
        <v>10</v>
      </c>
      <c r="D3720" s="61">
        <v>21664</v>
      </c>
      <c r="E3720" s="61">
        <v>16057</v>
      </c>
      <c r="F3720" s="61">
        <v>4693</v>
      </c>
      <c r="G3720" s="63">
        <v>41891</v>
      </c>
      <c r="H3720" s="63">
        <v>41891</v>
      </c>
      <c r="I3720" s="60" t="s">
        <v>1113</v>
      </c>
      <c r="J3720" s="62">
        <v>3392.59</v>
      </c>
      <c r="K3720" s="62">
        <v>124.26</v>
      </c>
      <c r="L3720" s="62">
        <v>3516.85</v>
      </c>
      <c r="M3720" s="82" t="str">
        <f t="shared" si="282"/>
        <v>DS</v>
      </c>
      <c r="N3720" s="82" t="s">
        <v>971</v>
      </c>
    </row>
    <row r="3721" spans="1:14" x14ac:dyDescent="0.5">
      <c r="A3721" s="105">
        <v>51436665</v>
      </c>
      <c r="B3721" s="63"/>
      <c r="C3721" s="60" t="s">
        <v>10</v>
      </c>
      <c r="D3721" s="61">
        <v>21665</v>
      </c>
      <c r="E3721" s="61">
        <v>16058</v>
      </c>
      <c r="F3721" s="61">
        <v>4694</v>
      </c>
      <c r="G3721" s="63">
        <v>41891</v>
      </c>
      <c r="H3721" s="63">
        <v>41891</v>
      </c>
      <c r="I3721" s="60" t="s">
        <v>1113</v>
      </c>
      <c r="J3721" s="62">
        <v>1326.54</v>
      </c>
      <c r="K3721" s="62">
        <v>185.72</v>
      </c>
      <c r="L3721" s="62">
        <v>1512.26</v>
      </c>
      <c r="M3721" s="82" t="str">
        <f t="shared" ref="M3721:M3784" si="286">VLOOKUP(I3721,KODE,3,0)</f>
        <v>DS</v>
      </c>
      <c r="N3721" s="82" t="s">
        <v>971</v>
      </c>
    </row>
    <row r="3722" spans="1:14" hidden="1" x14ac:dyDescent="0.5">
      <c r="A3722" s="105" t="s">
        <v>849</v>
      </c>
      <c r="C3722" s="60" t="s">
        <v>10</v>
      </c>
      <c r="D3722" s="61">
        <v>21721</v>
      </c>
      <c r="E3722" s="61">
        <v>16121</v>
      </c>
      <c r="F3722" s="61">
        <v>4698</v>
      </c>
      <c r="G3722" s="63">
        <v>41891</v>
      </c>
      <c r="H3722" s="63">
        <v>41891</v>
      </c>
      <c r="I3722" s="60" t="s">
        <v>1160</v>
      </c>
      <c r="J3722" s="62">
        <v>3900</v>
      </c>
      <c r="K3722" s="62">
        <v>0</v>
      </c>
      <c r="L3722" s="62">
        <v>3900</v>
      </c>
      <c r="M3722" s="82" t="str">
        <f t="shared" si="286"/>
        <v>DI</v>
      </c>
      <c r="N3722" s="82" t="s">
        <v>971</v>
      </c>
    </row>
    <row r="3723" spans="1:14" x14ac:dyDescent="0.5">
      <c r="A3723" s="61">
        <v>1819765</v>
      </c>
      <c r="B3723" s="60"/>
      <c r="C3723" s="60" t="s">
        <v>15</v>
      </c>
      <c r="D3723" s="61">
        <v>21933</v>
      </c>
      <c r="E3723" s="61">
        <v>16303</v>
      </c>
      <c r="F3723" s="61">
        <v>670553</v>
      </c>
      <c r="G3723" s="63">
        <v>41891</v>
      </c>
      <c r="H3723" s="63">
        <v>41891</v>
      </c>
      <c r="I3723" s="60" t="s">
        <v>1105</v>
      </c>
      <c r="J3723" s="62">
        <v>-145.72</v>
      </c>
      <c r="K3723" s="62">
        <v>-20.399999999999999</v>
      </c>
      <c r="L3723" s="62">
        <v>-166.12</v>
      </c>
      <c r="M3723" s="82" t="str">
        <f t="shared" si="286"/>
        <v>DS</v>
      </c>
    </row>
    <row r="3724" spans="1:14" x14ac:dyDescent="0.5">
      <c r="A3724" s="105">
        <v>1987086</v>
      </c>
      <c r="B3724" s="63">
        <v>41894</v>
      </c>
      <c r="C3724" s="60" t="s">
        <v>10</v>
      </c>
      <c r="D3724" s="61">
        <v>21720</v>
      </c>
      <c r="E3724" s="61">
        <v>16102</v>
      </c>
      <c r="F3724" s="61">
        <v>4695</v>
      </c>
      <c r="G3724" s="63">
        <v>41892</v>
      </c>
      <c r="H3724" s="63">
        <v>41890</v>
      </c>
      <c r="I3724" s="60" t="s">
        <v>1107</v>
      </c>
      <c r="J3724" s="62">
        <v>4150</v>
      </c>
      <c r="K3724" s="62">
        <v>581</v>
      </c>
      <c r="L3724" s="62">
        <v>4731</v>
      </c>
      <c r="M3724" s="82" t="str">
        <f t="shared" si="286"/>
        <v>DS</v>
      </c>
      <c r="N3724" s="82" t="s">
        <v>971</v>
      </c>
    </row>
    <row r="3725" spans="1:14" x14ac:dyDescent="0.5">
      <c r="A3725" s="105">
        <v>2407754</v>
      </c>
      <c r="B3725" s="63"/>
      <c r="C3725" s="60" t="s">
        <v>10</v>
      </c>
      <c r="D3725" s="61">
        <v>21724</v>
      </c>
      <c r="E3725" s="61">
        <v>16085</v>
      </c>
      <c r="F3725" s="61">
        <v>4705</v>
      </c>
      <c r="G3725" s="63">
        <v>41892</v>
      </c>
      <c r="H3725" s="63">
        <v>41892</v>
      </c>
      <c r="I3725" s="60" t="s">
        <v>1194</v>
      </c>
      <c r="J3725" s="62">
        <v>6492</v>
      </c>
      <c r="K3725" s="62">
        <v>0</v>
      </c>
      <c r="L3725" s="62">
        <v>6492</v>
      </c>
      <c r="M3725" s="82" t="str">
        <f t="shared" si="286"/>
        <v>DS</v>
      </c>
      <c r="N3725" s="82" t="s">
        <v>971</v>
      </c>
    </row>
    <row r="3726" spans="1:14" x14ac:dyDescent="0.5">
      <c r="A3726" s="105">
        <v>2407754</v>
      </c>
      <c r="B3726" s="63"/>
      <c r="C3726" s="60" t="s">
        <v>15</v>
      </c>
      <c r="D3726" s="61">
        <v>21725</v>
      </c>
      <c r="E3726" s="61">
        <v>16127</v>
      </c>
      <c r="F3726" s="61">
        <v>4705</v>
      </c>
      <c r="G3726" s="63">
        <v>41892</v>
      </c>
      <c r="H3726" s="63">
        <v>41892</v>
      </c>
      <c r="I3726" s="60" t="s">
        <v>1194</v>
      </c>
      <c r="J3726" s="62">
        <v>-15</v>
      </c>
      <c r="K3726" s="62">
        <v>0</v>
      </c>
      <c r="L3726" s="62">
        <v>-15</v>
      </c>
      <c r="M3726" s="82" t="str">
        <f t="shared" si="286"/>
        <v>DS</v>
      </c>
    </row>
    <row r="3727" spans="1:14" x14ac:dyDescent="0.5">
      <c r="A3727" s="105">
        <v>2407755</v>
      </c>
      <c r="B3727" s="63"/>
      <c r="C3727" s="60" t="s">
        <v>10</v>
      </c>
      <c r="D3727" s="61">
        <v>21722</v>
      </c>
      <c r="E3727" s="61">
        <v>16087</v>
      </c>
      <c r="F3727" s="61">
        <v>4706</v>
      </c>
      <c r="G3727" s="63">
        <v>41892</v>
      </c>
      <c r="H3727" s="63">
        <v>41891</v>
      </c>
      <c r="I3727" s="60" t="s">
        <v>1194</v>
      </c>
      <c r="J3727" s="62">
        <v>5593.72</v>
      </c>
      <c r="K3727" s="62">
        <v>783.1</v>
      </c>
      <c r="L3727" s="62">
        <v>6376.82</v>
      </c>
      <c r="M3727" s="82" t="str">
        <f t="shared" si="286"/>
        <v>DS</v>
      </c>
      <c r="N3727" s="82" t="s">
        <v>971</v>
      </c>
    </row>
    <row r="3728" spans="1:14" x14ac:dyDescent="0.5">
      <c r="A3728" s="105">
        <v>2407755</v>
      </c>
      <c r="B3728" s="63"/>
      <c r="C3728" s="60" t="s">
        <v>15</v>
      </c>
      <c r="D3728" s="61">
        <v>21723</v>
      </c>
      <c r="E3728" s="61">
        <v>16126</v>
      </c>
      <c r="F3728" s="61">
        <v>4706</v>
      </c>
      <c r="G3728" s="63">
        <v>41892</v>
      </c>
      <c r="H3728" s="63">
        <v>41891</v>
      </c>
      <c r="I3728" s="60" t="s">
        <v>1194</v>
      </c>
      <c r="J3728" s="62">
        <v>-125</v>
      </c>
      <c r="K3728" s="62">
        <v>-17.5</v>
      </c>
      <c r="L3728" s="62">
        <v>-142.5</v>
      </c>
      <c r="M3728" s="82" t="str">
        <f t="shared" si="286"/>
        <v>DS</v>
      </c>
    </row>
    <row r="3729" spans="1:19" x14ac:dyDescent="0.5">
      <c r="A3729" s="61">
        <v>2407755</v>
      </c>
      <c r="B3729" s="61"/>
      <c r="C3729" s="60" t="s">
        <v>15</v>
      </c>
      <c r="D3729" s="61">
        <v>21936</v>
      </c>
      <c r="E3729" s="61">
        <v>16306</v>
      </c>
      <c r="F3729" s="61">
        <v>670555</v>
      </c>
      <c r="G3729" s="63">
        <v>41892</v>
      </c>
      <c r="H3729" s="63">
        <v>41891</v>
      </c>
      <c r="I3729" s="60" t="s">
        <v>1194</v>
      </c>
      <c r="J3729" s="62">
        <v>-344.7</v>
      </c>
      <c r="K3729" s="62">
        <v>-48.26</v>
      </c>
      <c r="L3729" s="62">
        <v>-392.96</v>
      </c>
      <c r="M3729" s="82" t="str">
        <f t="shared" si="286"/>
        <v>DS</v>
      </c>
    </row>
    <row r="3730" spans="1:19" x14ac:dyDescent="0.5">
      <c r="A3730" s="105" t="s">
        <v>839</v>
      </c>
      <c r="B3730" s="63"/>
      <c r="C3730" s="60" t="s">
        <v>10</v>
      </c>
      <c r="D3730" s="61">
        <v>21764</v>
      </c>
      <c r="E3730" s="61">
        <v>16146</v>
      </c>
      <c r="F3730" s="61">
        <v>4699</v>
      </c>
      <c r="G3730" s="63">
        <v>41893</v>
      </c>
      <c r="H3730" s="63">
        <v>41893</v>
      </c>
      <c r="I3730" s="60" t="s">
        <v>1161</v>
      </c>
      <c r="J3730" s="62">
        <v>16687.7</v>
      </c>
      <c r="K3730" s="62">
        <v>1690.02</v>
      </c>
      <c r="L3730" s="62">
        <v>18377.72</v>
      </c>
      <c r="M3730" s="82" t="str">
        <f t="shared" si="286"/>
        <v>DS</v>
      </c>
      <c r="N3730" s="82" t="s">
        <v>971</v>
      </c>
    </row>
    <row r="3731" spans="1:19" x14ac:dyDescent="0.5">
      <c r="A3731" s="105" t="s">
        <v>842</v>
      </c>
      <c r="B3731" s="63"/>
      <c r="C3731" s="60" t="s">
        <v>10</v>
      </c>
      <c r="D3731" s="61">
        <v>21755</v>
      </c>
      <c r="E3731" s="61">
        <v>16106</v>
      </c>
      <c r="F3731" s="61">
        <v>4717</v>
      </c>
      <c r="G3731" s="63">
        <v>41893</v>
      </c>
      <c r="H3731" s="63">
        <v>41892</v>
      </c>
      <c r="I3731" s="60" t="s">
        <v>1102</v>
      </c>
      <c r="J3731" s="62">
        <v>5135.04</v>
      </c>
      <c r="K3731" s="62">
        <v>442.44</v>
      </c>
      <c r="L3731" s="62">
        <v>5577.48</v>
      </c>
      <c r="M3731" s="82" t="str">
        <f t="shared" si="286"/>
        <v>DS</v>
      </c>
      <c r="N3731" s="82" t="s">
        <v>971</v>
      </c>
    </row>
    <row r="3732" spans="1:19" x14ac:dyDescent="0.5">
      <c r="A3732" s="105" t="s">
        <v>844</v>
      </c>
      <c r="B3732" s="63"/>
      <c r="C3732" s="60" t="s">
        <v>10</v>
      </c>
      <c r="D3732" s="61">
        <v>21769</v>
      </c>
      <c r="E3732" s="61">
        <v>16140</v>
      </c>
      <c r="F3732" s="61">
        <v>4708</v>
      </c>
      <c r="G3732" s="63">
        <v>41893</v>
      </c>
      <c r="H3732" s="63">
        <v>41893</v>
      </c>
      <c r="I3732" s="60" t="s">
        <v>1176</v>
      </c>
      <c r="J3732" s="62">
        <v>3642.4</v>
      </c>
      <c r="K3732" s="62">
        <v>509.94</v>
      </c>
      <c r="L3732" s="62">
        <v>4152.34</v>
      </c>
      <c r="M3732" s="82" t="str">
        <f t="shared" si="286"/>
        <v>DS</v>
      </c>
      <c r="N3732" s="82" t="s">
        <v>971</v>
      </c>
    </row>
    <row r="3733" spans="1:19" hidden="1" x14ac:dyDescent="0.5">
      <c r="A3733" s="105">
        <v>174551</v>
      </c>
      <c r="B3733" s="63"/>
      <c r="C3733" s="60" t="s">
        <v>10</v>
      </c>
      <c r="D3733" s="61">
        <v>21767</v>
      </c>
      <c r="E3733" s="61">
        <v>8188</v>
      </c>
      <c r="F3733" s="61">
        <v>4718</v>
      </c>
      <c r="G3733" s="63">
        <v>41893</v>
      </c>
      <c r="H3733" s="63">
        <v>41893</v>
      </c>
      <c r="I3733" s="60" t="s">
        <v>1163</v>
      </c>
      <c r="J3733" s="62">
        <v>4962.49</v>
      </c>
      <c r="K3733" s="62">
        <v>694.76</v>
      </c>
      <c r="L3733" s="62">
        <v>5657.25</v>
      </c>
      <c r="M3733" s="82" t="str">
        <f t="shared" si="286"/>
        <v>DI</v>
      </c>
      <c r="N3733" s="82" t="s">
        <v>971</v>
      </c>
      <c r="R3733" s="92" t="s">
        <v>327</v>
      </c>
      <c r="S3733" s="93">
        <v>41928</v>
      </c>
    </row>
    <row r="3734" spans="1:19" x14ac:dyDescent="0.5">
      <c r="A3734" s="105">
        <v>1797606</v>
      </c>
      <c r="B3734" s="63"/>
      <c r="C3734" s="60" t="s">
        <v>10</v>
      </c>
      <c r="D3734" s="61">
        <v>21753</v>
      </c>
      <c r="E3734" s="61">
        <v>16107</v>
      </c>
      <c r="F3734" s="61">
        <v>4656</v>
      </c>
      <c r="G3734" s="63">
        <v>41893</v>
      </c>
      <c r="H3734" s="63">
        <v>41893</v>
      </c>
      <c r="I3734" s="60" t="s">
        <v>1109</v>
      </c>
      <c r="J3734" s="62">
        <v>189.1</v>
      </c>
      <c r="K3734" s="62">
        <v>13.34</v>
      </c>
      <c r="L3734" s="62">
        <v>202.44</v>
      </c>
      <c r="M3734" s="82" t="str">
        <f t="shared" si="286"/>
        <v>DS</v>
      </c>
      <c r="N3734" s="82" t="s">
        <v>971</v>
      </c>
    </row>
    <row r="3735" spans="1:19" x14ac:dyDescent="0.5">
      <c r="A3735" s="105">
        <v>51479312</v>
      </c>
      <c r="B3735" s="63"/>
      <c r="C3735" s="60" t="s">
        <v>10</v>
      </c>
      <c r="D3735" s="61">
        <v>21754</v>
      </c>
      <c r="E3735" s="61">
        <v>16113</v>
      </c>
      <c r="F3735" s="61">
        <v>4716</v>
      </c>
      <c r="G3735" s="63">
        <v>41893</v>
      </c>
      <c r="H3735" s="63">
        <v>41893</v>
      </c>
      <c r="I3735" s="60" t="s">
        <v>1113</v>
      </c>
      <c r="J3735" s="62">
        <v>7914.44</v>
      </c>
      <c r="K3735" s="62">
        <v>739.86</v>
      </c>
      <c r="L3735" s="62">
        <v>8654.2999999999993</v>
      </c>
      <c r="M3735" s="82" t="str">
        <f t="shared" si="286"/>
        <v>DS</v>
      </c>
      <c r="N3735" s="82" t="s">
        <v>971</v>
      </c>
    </row>
    <row r="3736" spans="1:19" x14ac:dyDescent="0.5">
      <c r="A3736" s="105">
        <v>551575</v>
      </c>
      <c r="B3736" s="63"/>
      <c r="C3736" s="60" t="s">
        <v>10</v>
      </c>
      <c r="D3736" s="61">
        <v>21765</v>
      </c>
      <c r="E3736" s="61">
        <v>16134</v>
      </c>
      <c r="F3736" s="61">
        <v>4657</v>
      </c>
      <c r="G3736" s="63">
        <v>41893</v>
      </c>
      <c r="H3736" s="63">
        <v>41893</v>
      </c>
      <c r="I3736" s="60" t="s">
        <v>1114</v>
      </c>
      <c r="J3736" s="62">
        <v>199.92</v>
      </c>
      <c r="K3736" s="62">
        <v>14.08</v>
      </c>
      <c r="L3736" s="62">
        <v>214</v>
      </c>
      <c r="M3736" s="82" t="str">
        <f t="shared" si="286"/>
        <v>DS</v>
      </c>
      <c r="N3736" s="82" t="s">
        <v>971</v>
      </c>
    </row>
    <row r="3737" spans="1:19" hidden="1" x14ac:dyDescent="0.5">
      <c r="A3737" s="105" t="s">
        <v>846</v>
      </c>
      <c r="C3737" s="60" t="s">
        <v>10</v>
      </c>
      <c r="D3737" s="61">
        <v>21761</v>
      </c>
      <c r="E3737" s="61">
        <v>16157</v>
      </c>
      <c r="F3737" s="61">
        <v>4726</v>
      </c>
      <c r="G3737" s="63">
        <v>41893</v>
      </c>
      <c r="H3737" s="63">
        <v>41894</v>
      </c>
      <c r="I3737" s="60" t="s">
        <v>1118</v>
      </c>
      <c r="J3737" s="62">
        <v>5318.2</v>
      </c>
      <c r="K3737" s="62">
        <v>0</v>
      </c>
      <c r="L3737" s="62">
        <v>5318.2</v>
      </c>
      <c r="M3737" s="82" t="str">
        <f t="shared" si="286"/>
        <v>DI</v>
      </c>
      <c r="N3737" s="82" t="s">
        <v>971</v>
      </c>
      <c r="R3737" s="92" t="s">
        <v>327</v>
      </c>
      <c r="S3737" s="93">
        <v>41927</v>
      </c>
    </row>
    <row r="3738" spans="1:19" hidden="1" x14ac:dyDescent="0.5">
      <c r="A3738" s="105" t="s">
        <v>848</v>
      </c>
      <c r="C3738" s="60" t="s">
        <v>10</v>
      </c>
      <c r="D3738" s="61">
        <v>21766</v>
      </c>
      <c r="E3738" s="61">
        <v>16133</v>
      </c>
      <c r="F3738" s="61">
        <v>4721</v>
      </c>
      <c r="G3738" s="63">
        <v>41893</v>
      </c>
      <c r="H3738" s="63">
        <v>41893</v>
      </c>
      <c r="I3738" s="60" t="s">
        <v>1121</v>
      </c>
      <c r="J3738" s="62">
        <v>778.5</v>
      </c>
      <c r="K3738" s="62">
        <v>0</v>
      </c>
      <c r="L3738" s="62">
        <v>778.5</v>
      </c>
      <c r="M3738" s="82" t="str">
        <f t="shared" si="286"/>
        <v>DI</v>
      </c>
      <c r="N3738" s="82" t="s">
        <v>971</v>
      </c>
    </row>
    <row r="3739" spans="1:19" hidden="1" x14ac:dyDescent="0.5">
      <c r="A3739" s="105" t="s">
        <v>850</v>
      </c>
      <c r="C3739" s="60" t="s">
        <v>10</v>
      </c>
      <c r="D3739" s="61">
        <v>21768</v>
      </c>
      <c r="E3739" s="61">
        <v>16141</v>
      </c>
      <c r="F3739" s="61">
        <v>4715</v>
      </c>
      <c r="G3739" s="63">
        <v>41893</v>
      </c>
      <c r="H3739" s="63">
        <v>41893</v>
      </c>
      <c r="I3739" s="60" t="s">
        <v>1123</v>
      </c>
      <c r="J3739" s="62">
        <v>2060</v>
      </c>
      <c r="K3739" s="62">
        <v>0</v>
      </c>
      <c r="L3739" s="62">
        <v>2060</v>
      </c>
      <c r="M3739" s="82" t="str">
        <f t="shared" si="286"/>
        <v>DI</v>
      </c>
      <c r="N3739" s="82" t="s">
        <v>971</v>
      </c>
    </row>
    <row r="3740" spans="1:19" x14ac:dyDescent="0.5">
      <c r="A3740" s="61">
        <v>1797606</v>
      </c>
      <c r="B3740" s="61"/>
      <c r="C3740" s="60" t="s">
        <v>15</v>
      </c>
      <c r="D3740" s="61">
        <v>21938</v>
      </c>
      <c r="E3740" s="61">
        <v>16308</v>
      </c>
      <c r="F3740" s="61">
        <v>670557</v>
      </c>
      <c r="G3740" s="63">
        <v>41893</v>
      </c>
      <c r="H3740" s="63">
        <v>41893</v>
      </c>
      <c r="I3740" s="60" t="s">
        <v>1109</v>
      </c>
      <c r="J3740" s="62">
        <v>-236.37</v>
      </c>
      <c r="K3740" s="62">
        <v>-16.670000000000002</v>
      </c>
      <c r="L3740" s="62">
        <v>-253.04</v>
      </c>
      <c r="M3740" s="82" t="str">
        <f t="shared" si="286"/>
        <v>DS</v>
      </c>
    </row>
    <row r="3741" spans="1:19" x14ac:dyDescent="0.5">
      <c r="A3741" s="105">
        <v>31524</v>
      </c>
      <c r="B3741" s="63"/>
      <c r="C3741" s="60" t="s">
        <v>10</v>
      </c>
      <c r="D3741" s="61">
        <v>21762</v>
      </c>
      <c r="E3741" s="61">
        <v>16156</v>
      </c>
      <c r="F3741" s="61">
        <v>4722</v>
      </c>
      <c r="G3741" s="63">
        <v>41894</v>
      </c>
      <c r="H3741" s="63">
        <v>41894</v>
      </c>
      <c r="I3741" s="60" t="s">
        <v>1177</v>
      </c>
      <c r="J3741" s="62">
        <v>28484.32</v>
      </c>
      <c r="K3741" s="62">
        <v>3987.81</v>
      </c>
      <c r="L3741" s="62">
        <v>32472.13</v>
      </c>
      <c r="M3741" s="82" t="str">
        <f t="shared" si="286"/>
        <v>DS</v>
      </c>
      <c r="N3741" s="82" t="s">
        <v>971</v>
      </c>
    </row>
    <row r="3742" spans="1:19" x14ac:dyDescent="0.5">
      <c r="A3742" s="105">
        <v>80194</v>
      </c>
      <c r="B3742" s="63"/>
      <c r="C3742" s="60" t="s">
        <v>10</v>
      </c>
      <c r="D3742" s="61">
        <v>21759</v>
      </c>
      <c r="E3742" s="61">
        <v>16089</v>
      </c>
      <c r="F3742" s="61">
        <v>4707</v>
      </c>
      <c r="G3742" s="63">
        <v>41894</v>
      </c>
      <c r="H3742" s="63">
        <v>41894</v>
      </c>
      <c r="I3742" s="60" t="s">
        <v>1167</v>
      </c>
      <c r="J3742" s="62">
        <v>6147.76</v>
      </c>
      <c r="K3742" s="62">
        <v>217.22</v>
      </c>
      <c r="L3742" s="62">
        <v>6364.98</v>
      </c>
      <c r="M3742" s="82" t="str">
        <f t="shared" si="286"/>
        <v>DS</v>
      </c>
      <c r="N3742" s="82" t="s">
        <v>971</v>
      </c>
    </row>
    <row r="3743" spans="1:19" x14ac:dyDescent="0.5">
      <c r="A3743" s="105">
        <v>80195</v>
      </c>
      <c r="B3743" s="63"/>
      <c r="C3743" s="60" t="s">
        <v>10</v>
      </c>
      <c r="D3743" s="61">
        <v>21760</v>
      </c>
      <c r="E3743" s="61">
        <v>16070</v>
      </c>
      <c r="F3743" s="61">
        <v>4703</v>
      </c>
      <c r="G3743" s="63">
        <v>41894</v>
      </c>
      <c r="H3743" s="63">
        <v>41894</v>
      </c>
      <c r="I3743" s="60" t="s">
        <v>1167</v>
      </c>
      <c r="J3743" s="62">
        <v>2982.24</v>
      </c>
      <c r="K3743" s="62">
        <v>417.53</v>
      </c>
      <c r="L3743" s="62">
        <v>3399.77</v>
      </c>
      <c r="M3743" s="82" t="str">
        <f t="shared" si="286"/>
        <v>DS</v>
      </c>
      <c r="N3743" s="82" t="s">
        <v>971</v>
      </c>
    </row>
    <row r="3744" spans="1:19" x14ac:dyDescent="0.5">
      <c r="A3744" s="105">
        <v>8240944</v>
      </c>
      <c r="B3744" s="63"/>
      <c r="C3744" s="60" t="s">
        <v>10</v>
      </c>
      <c r="D3744" s="61">
        <v>21758</v>
      </c>
      <c r="E3744" s="61">
        <v>16151</v>
      </c>
      <c r="F3744" s="61">
        <v>4658</v>
      </c>
      <c r="G3744" s="63">
        <v>41894</v>
      </c>
      <c r="H3744" s="63">
        <v>41894</v>
      </c>
      <c r="I3744" s="60" t="s">
        <v>1371</v>
      </c>
      <c r="J3744" s="62">
        <v>332.64</v>
      </c>
      <c r="K3744" s="62">
        <v>23.71</v>
      </c>
      <c r="L3744" s="62">
        <v>356.35</v>
      </c>
      <c r="M3744" s="82" t="str">
        <f t="shared" si="286"/>
        <v>DS</v>
      </c>
      <c r="N3744" s="82" t="s">
        <v>971</v>
      </c>
    </row>
    <row r="3745" spans="1:19" hidden="1" x14ac:dyDescent="0.5">
      <c r="A3745" s="105">
        <v>934704</v>
      </c>
      <c r="B3745" s="63">
        <v>41894</v>
      </c>
      <c r="C3745" s="60" t="s">
        <v>10</v>
      </c>
      <c r="D3745" s="61">
        <v>21776</v>
      </c>
      <c r="E3745" s="61">
        <v>16171</v>
      </c>
      <c r="F3745" s="61">
        <v>4541</v>
      </c>
      <c r="G3745" s="63">
        <v>41894</v>
      </c>
      <c r="H3745" s="63">
        <v>41893</v>
      </c>
      <c r="I3745" s="60" t="s">
        <v>1075</v>
      </c>
      <c r="J3745" s="62">
        <v>2288.56</v>
      </c>
      <c r="K3745" s="62">
        <v>320.39999999999998</v>
      </c>
      <c r="L3745" s="62">
        <v>2608.96</v>
      </c>
      <c r="M3745" s="82" t="str">
        <f t="shared" si="286"/>
        <v>DC</v>
      </c>
      <c r="N3745" s="82" t="s">
        <v>971</v>
      </c>
      <c r="O3745" s="90">
        <f t="shared" ref="O3745:O3748" si="287">G3745+19</f>
        <v>41913</v>
      </c>
    </row>
    <row r="3746" spans="1:19" hidden="1" x14ac:dyDescent="0.5">
      <c r="A3746" s="105">
        <v>934705</v>
      </c>
      <c r="B3746" s="63">
        <v>41894</v>
      </c>
      <c r="C3746" s="60" t="s">
        <v>10</v>
      </c>
      <c r="D3746" s="61">
        <v>21773</v>
      </c>
      <c r="E3746" s="61">
        <v>16169</v>
      </c>
      <c r="F3746" s="61">
        <v>4542</v>
      </c>
      <c r="G3746" s="63">
        <v>41894</v>
      </c>
      <c r="H3746" s="63">
        <v>41893</v>
      </c>
      <c r="I3746" s="60" t="s">
        <v>1075</v>
      </c>
      <c r="J3746" s="62">
        <v>2288.56</v>
      </c>
      <c r="K3746" s="62">
        <v>320.39999999999998</v>
      </c>
      <c r="L3746" s="62">
        <v>2608.96</v>
      </c>
      <c r="M3746" s="82" t="str">
        <f t="shared" si="286"/>
        <v>DC</v>
      </c>
      <c r="N3746" s="82" t="s">
        <v>971</v>
      </c>
      <c r="O3746" s="90">
        <f t="shared" si="287"/>
        <v>41913</v>
      </c>
    </row>
    <row r="3747" spans="1:19" hidden="1" x14ac:dyDescent="0.5">
      <c r="A3747" s="105">
        <v>934706</v>
      </c>
      <c r="B3747" s="63">
        <v>41894</v>
      </c>
      <c r="C3747" s="60" t="s">
        <v>10</v>
      </c>
      <c r="D3747" s="61">
        <v>21774</v>
      </c>
      <c r="E3747" s="61">
        <v>16170</v>
      </c>
      <c r="F3747" s="61">
        <v>4576</v>
      </c>
      <c r="G3747" s="63">
        <v>41894</v>
      </c>
      <c r="H3747" s="63">
        <v>41893</v>
      </c>
      <c r="I3747" s="60" t="s">
        <v>1075</v>
      </c>
      <c r="J3747" s="62">
        <v>4138.1899999999996</v>
      </c>
      <c r="K3747" s="62">
        <v>579.33000000000004</v>
      </c>
      <c r="L3747" s="62">
        <v>4717.5200000000004</v>
      </c>
      <c r="M3747" s="82" t="str">
        <f t="shared" si="286"/>
        <v>DC</v>
      </c>
      <c r="N3747" s="82" t="s">
        <v>971</v>
      </c>
      <c r="O3747" s="90">
        <f t="shared" si="287"/>
        <v>41913</v>
      </c>
    </row>
    <row r="3748" spans="1:19" hidden="1" x14ac:dyDescent="0.5">
      <c r="A3748" s="105">
        <v>934707</v>
      </c>
      <c r="B3748" s="63">
        <v>41894</v>
      </c>
      <c r="C3748" s="60" t="s">
        <v>10</v>
      </c>
      <c r="D3748" s="61">
        <v>21775</v>
      </c>
      <c r="E3748" s="61">
        <v>16096</v>
      </c>
      <c r="F3748" s="61">
        <v>4712</v>
      </c>
      <c r="G3748" s="63">
        <v>41894</v>
      </c>
      <c r="H3748" s="63">
        <v>41893</v>
      </c>
      <c r="I3748" s="60" t="s">
        <v>1075</v>
      </c>
      <c r="J3748" s="62">
        <v>18603</v>
      </c>
      <c r="K3748" s="62">
        <v>0</v>
      </c>
      <c r="L3748" s="62">
        <v>18603</v>
      </c>
      <c r="M3748" s="82" t="str">
        <f t="shared" si="286"/>
        <v>DC</v>
      </c>
      <c r="N3748" s="82" t="s">
        <v>971</v>
      </c>
      <c r="O3748" s="90">
        <f t="shared" si="287"/>
        <v>41913</v>
      </c>
    </row>
    <row r="3749" spans="1:19" hidden="1" x14ac:dyDescent="0.5">
      <c r="A3749" s="105" t="s">
        <v>847</v>
      </c>
      <c r="C3749" s="60" t="s">
        <v>10</v>
      </c>
      <c r="D3749" s="61">
        <v>21763</v>
      </c>
      <c r="E3749" s="61">
        <v>16158</v>
      </c>
      <c r="F3749" s="61">
        <v>4726</v>
      </c>
      <c r="G3749" s="63">
        <v>41894</v>
      </c>
      <c r="H3749" s="63">
        <v>41894</v>
      </c>
      <c r="I3749" s="60" t="s">
        <v>1118</v>
      </c>
      <c r="J3749" s="62">
        <v>523.20000000000005</v>
      </c>
      <c r="K3749" s="62">
        <v>0</v>
      </c>
      <c r="L3749" s="62">
        <v>523.20000000000005</v>
      </c>
      <c r="M3749" s="82" t="str">
        <f t="shared" si="286"/>
        <v>DI</v>
      </c>
      <c r="N3749" s="82" t="s">
        <v>971</v>
      </c>
      <c r="R3749" s="92" t="s">
        <v>327</v>
      </c>
      <c r="S3749" s="93">
        <v>41927</v>
      </c>
    </row>
    <row r="3750" spans="1:19" hidden="1" x14ac:dyDescent="0.5">
      <c r="A3750" s="105" t="s">
        <v>851</v>
      </c>
      <c r="C3750" s="60" t="s">
        <v>10</v>
      </c>
      <c r="D3750" s="61">
        <v>21798</v>
      </c>
      <c r="E3750" s="61">
        <v>16160</v>
      </c>
      <c r="F3750" s="61">
        <v>4689</v>
      </c>
      <c r="G3750" s="63">
        <v>41894</v>
      </c>
      <c r="H3750" s="63">
        <v>41894</v>
      </c>
      <c r="I3750" s="60" t="s">
        <v>1123</v>
      </c>
      <c r="J3750" s="62">
        <v>3050</v>
      </c>
      <c r="K3750" s="62">
        <v>0</v>
      </c>
      <c r="L3750" s="62">
        <v>3050</v>
      </c>
      <c r="M3750" s="82" t="str">
        <f t="shared" si="286"/>
        <v>DI</v>
      </c>
      <c r="N3750" s="82" t="s">
        <v>971</v>
      </c>
    </row>
    <row r="3751" spans="1:19" x14ac:dyDescent="0.5">
      <c r="A3751" s="105" t="s">
        <v>843</v>
      </c>
      <c r="B3751" s="63"/>
      <c r="C3751" s="60" t="s">
        <v>10</v>
      </c>
      <c r="D3751" s="61">
        <v>21772</v>
      </c>
      <c r="E3751" s="61">
        <v>16149</v>
      </c>
      <c r="F3751" s="61">
        <v>4733</v>
      </c>
      <c r="G3751" s="63">
        <v>41895</v>
      </c>
      <c r="H3751" s="63">
        <v>41894</v>
      </c>
      <c r="I3751" s="60" t="s">
        <v>1102</v>
      </c>
      <c r="J3751" s="62">
        <v>4281.74</v>
      </c>
      <c r="K3751" s="62">
        <v>386.03</v>
      </c>
      <c r="L3751" s="62">
        <v>4667.7700000000004</v>
      </c>
      <c r="M3751" s="82" t="str">
        <f t="shared" si="286"/>
        <v>DS</v>
      </c>
      <c r="N3751" s="82" t="s">
        <v>971</v>
      </c>
    </row>
    <row r="3752" spans="1:19" hidden="1" x14ac:dyDescent="0.5">
      <c r="A3752" s="105">
        <v>157347</v>
      </c>
      <c r="B3752" s="63"/>
      <c r="C3752" s="60" t="s">
        <v>10</v>
      </c>
      <c r="D3752" s="61">
        <v>21806</v>
      </c>
      <c r="E3752" s="61">
        <v>16167</v>
      </c>
      <c r="F3752" s="61">
        <v>4734</v>
      </c>
      <c r="G3752" s="63">
        <v>41895</v>
      </c>
      <c r="H3752" s="63">
        <v>41895</v>
      </c>
      <c r="I3752" s="60" t="s">
        <v>1156</v>
      </c>
      <c r="J3752" s="62">
        <v>4818.42</v>
      </c>
      <c r="K3752" s="62">
        <v>674.58</v>
      </c>
      <c r="L3752" s="62">
        <v>5493</v>
      </c>
      <c r="M3752" s="82" t="str">
        <f t="shared" si="286"/>
        <v>DI</v>
      </c>
      <c r="N3752" s="82" t="s">
        <v>971</v>
      </c>
    </row>
    <row r="3753" spans="1:19" x14ac:dyDescent="0.5">
      <c r="A3753" s="105">
        <v>1824454</v>
      </c>
      <c r="B3753" s="63"/>
      <c r="C3753" s="60" t="s">
        <v>10</v>
      </c>
      <c r="D3753" s="61">
        <v>21777</v>
      </c>
      <c r="E3753" s="61">
        <v>16154</v>
      </c>
      <c r="F3753" s="61">
        <v>4656</v>
      </c>
      <c r="G3753" s="63">
        <v>41895</v>
      </c>
      <c r="H3753" s="63">
        <v>41895</v>
      </c>
      <c r="I3753" s="60" t="s">
        <v>1109</v>
      </c>
      <c r="J3753" s="62">
        <v>236.02</v>
      </c>
      <c r="K3753" s="62">
        <v>13.34</v>
      </c>
      <c r="L3753" s="62">
        <v>249.36</v>
      </c>
      <c r="M3753" s="82" t="str">
        <f t="shared" si="286"/>
        <v>DS</v>
      </c>
      <c r="N3753" s="82" t="s">
        <v>971</v>
      </c>
    </row>
    <row r="3754" spans="1:19" x14ac:dyDescent="0.5">
      <c r="A3754" s="105">
        <v>51520186</v>
      </c>
      <c r="B3754" s="63"/>
      <c r="C3754" s="60" t="s">
        <v>10</v>
      </c>
      <c r="D3754" s="61">
        <v>21771</v>
      </c>
      <c r="E3754" s="61">
        <v>16150</v>
      </c>
      <c r="F3754" s="61">
        <v>4732</v>
      </c>
      <c r="G3754" s="63">
        <v>41895</v>
      </c>
      <c r="H3754" s="63">
        <v>41895</v>
      </c>
      <c r="I3754" s="60" t="s">
        <v>1113</v>
      </c>
      <c r="J3754" s="62">
        <v>5911.87</v>
      </c>
      <c r="K3754" s="62">
        <v>424.62</v>
      </c>
      <c r="L3754" s="62">
        <v>6336.49</v>
      </c>
      <c r="M3754" s="82" t="str">
        <f t="shared" si="286"/>
        <v>DS</v>
      </c>
      <c r="N3754" s="82" t="s">
        <v>971</v>
      </c>
    </row>
    <row r="3755" spans="1:19" x14ac:dyDescent="0.5">
      <c r="A3755" s="105">
        <v>554389</v>
      </c>
      <c r="B3755" s="63"/>
      <c r="C3755" s="60" t="s">
        <v>10</v>
      </c>
      <c r="D3755" s="61">
        <v>21797</v>
      </c>
      <c r="E3755" s="61">
        <v>16165</v>
      </c>
      <c r="F3755" s="61">
        <v>4657</v>
      </c>
      <c r="G3755" s="63">
        <v>41895</v>
      </c>
      <c r="H3755" s="63">
        <v>41895</v>
      </c>
      <c r="I3755" s="60" t="s">
        <v>1114</v>
      </c>
      <c r="J3755" s="62">
        <v>299.88</v>
      </c>
      <c r="K3755" s="62">
        <v>21.12</v>
      </c>
      <c r="L3755" s="62">
        <v>321</v>
      </c>
      <c r="M3755" s="82" t="str">
        <f t="shared" si="286"/>
        <v>DS</v>
      </c>
      <c r="N3755" s="82" t="s">
        <v>971</v>
      </c>
    </row>
    <row r="3756" spans="1:19" x14ac:dyDescent="0.5">
      <c r="A3756" s="105">
        <v>557607</v>
      </c>
      <c r="B3756" s="63"/>
      <c r="C3756" s="60" t="s">
        <v>10</v>
      </c>
      <c r="D3756" s="61">
        <v>21818</v>
      </c>
      <c r="E3756" s="61">
        <v>16168</v>
      </c>
      <c r="F3756" s="61">
        <v>4724</v>
      </c>
      <c r="G3756" s="63">
        <v>41895</v>
      </c>
      <c r="H3756" s="63">
        <v>41895</v>
      </c>
      <c r="I3756" s="60" t="s">
        <v>1073</v>
      </c>
      <c r="J3756" s="62">
        <v>7281.5</v>
      </c>
      <c r="K3756" s="62">
        <v>1019.41</v>
      </c>
      <c r="L3756" s="62">
        <v>8300.91</v>
      </c>
      <c r="M3756" s="82" t="str">
        <f t="shared" si="286"/>
        <v>DS</v>
      </c>
      <c r="N3756" s="82" t="s">
        <v>971</v>
      </c>
    </row>
    <row r="3757" spans="1:19" x14ac:dyDescent="0.5">
      <c r="A3757" s="105">
        <v>8244015</v>
      </c>
      <c r="B3757" s="63"/>
      <c r="C3757" s="60" t="s">
        <v>10</v>
      </c>
      <c r="D3757" s="61">
        <v>21795</v>
      </c>
      <c r="E3757" s="61">
        <v>16164</v>
      </c>
      <c r="F3757" s="61">
        <v>4658</v>
      </c>
      <c r="G3757" s="63">
        <v>41895</v>
      </c>
      <c r="H3757" s="63">
        <v>41895</v>
      </c>
      <c r="I3757" s="60" t="s">
        <v>1371</v>
      </c>
      <c r="J3757" s="62">
        <v>665.28</v>
      </c>
      <c r="K3757" s="62">
        <v>47.43</v>
      </c>
      <c r="L3757" s="62">
        <v>712.71</v>
      </c>
      <c r="M3757" s="82" t="str">
        <f t="shared" si="286"/>
        <v>DS</v>
      </c>
      <c r="N3757" s="82" t="s">
        <v>971</v>
      </c>
    </row>
    <row r="3758" spans="1:19" x14ac:dyDescent="0.5">
      <c r="A3758" s="105">
        <v>86173</v>
      </c>
      <c r="B3758" s="63"/>
      <c r="C3758" s="60" t="s">
        <v>10</v>
      </c>
      <c r="D3758" s="61">
        <v>21796</v>
      </c>
      <c r="E3758" s="61">
        <v>16166</v>
      </c>
      <c r="F3758" s="61">
        <v>4655</v>
      </c>
      <c r="G3758" s="63">
        <v>41895</v>
      </c>
      <c r="H3758" s="63">
        <v>41895</v>
      </c>
      <c r="I3758" s="60" t="s">
        <v>1116</v>
      </c>
      <c r="J3758" s="62">
        <v>384</v>
      </c>
      <c r="K3758" s="62">
        <v>13.44</v>
      </c>
      <c r="L3758" s="62">
        <v>397.44</v>
      </c>
      <c r="M3758" s="82" t="str">
        <f t="shared" si="286"/>
        <v>DS</v>
      </c>
      <c r="N3758" s="82" t="s">
        <v>971</v>
      </c>
    </row>
    <row r="3759" spans="1:19" hidden="1" x14ac:dyDescent="0.5">
      <c r="A3759" s="105">
        <v>937195</v>
      </c>
      <c r="B3759" s="60"/>
      <c r="C3759" s="60" t="s">
        <v>10</v>
      </c>
      <c r="D3759" s="61">
        <v>21843</v>
      </c>
      <c r="E3759" s="61">
        <v>16200</v>
      </c>
      <c r="F3759" s="61">
        <v>4543</v>
      </c>
      <c r="G3759" s="63">
        <v>41895</v>
      </c>
      <c r="H3759" s="63">
        <v>41896</v>
      </c>
      <c r="I3759" s="60" t="s">
        <v>1075</v>
      </c>
      <c r="J3759" s="62">
        <v>4892.67</v>
      </c>
      <c r="K3759" s="62">
        <v>684.99</v>
      </c>
      <c r="L3759" s="62">
        <v>5577.66</v>
      </c>
      <c r="M3759" s="82" t="str">
        <f t="shared" si="286"/>
        <v>DC</v>
      </c>
      <c r="N3759" s="82" t="s">
        <v>971</v>
      </c>
      <c r="O3759" s="90">
        <f t="shared" ref="O3759:O3761" si="288">G3759+19</f>
        <v>41914</v>
      </c>
    </row>
    <row r="3760" spans="1:19" hidden="1" x14ac:dyDescent="0.5">
      <c r="A3760" s="105">
        <v>937204</v>
      </c>
      <c r="B3760" s="60"/>
      <c r="C3760" s="60" t="s">
        <v>10</v>
      </c>
      <c r="D3760" s="61">
        <v>21831</v>
      </c>
      <c r="E3760" s="61">
        <v>16197</v>
      </c>
      <c r="F3760" s="61">
        <v>4682</v>
      </c>
      <c r="G3760" s="63">
        <v>41896</v>
      </c>
      <c r="H3760" s="63">
        <v>41896</v>
      </c>
      <c r="I3760" s="60" t="s">
        <v>1075</v>
      </c>
      <c r="J3760" s="62">
        <v>373.06</v>
      </c>
      <c r="K3760" s="62">
        <v>52.23</v>
      </c>
      <c r="L3760" s="62">
        <v>425.29</v>
      </c>
      <c r="M3760" s="82" t="str">
        <f t="shared" si="286"/>
        <v>DC</v>
      </c>
      <c r="N3760" s="82" t="s">
        <v>971</v>
      </c>
      <c r="O3760" s="90">
        <f t="shared" si="288"/>
        <v>41915</v>
      </c>
    </row>
    <row r="3761" spans="1:15" hidden="1" x14ac:dyDescent="0.5">
      <c r="A3761" s="105">
        <v>937208</v>
      </c>
      <c r="B3761" s="60"/>
      <c r="C3761" s="60" t="s">
        <v>10</v>
      </c>
      <c r="D3761" s="61">
        <v>21853</v>
      </c>
      <c r="E3761" s="61">
        <v>16132</v>
      </c>
      <c r="F3761" s="61">
        <v>4719</v>
      </c>
      <c r="G3761" s="63">
        <v>41896</v>
      </c>
      <c r="H3761" s="63">
        <v>41896</v>
      </c>
      <c r="I3761" s="60" t="s">
        <v>1075</v>
      </c>
      <c r="J3761" s="62">
        <v>4871.16</v>
      </c>
      <c r="K3761" s="62">
        <v>0</v>
      </c>
      <c r="L3761" s="62">
        <v>4871.16</v>
      </c>
      <c r="M3761" s="82" t="str">
        <f t="shared" si="286"/>
        <v>DC</v>
      </c>
      <c r="N3761" s="82" t="s">
        <v>971</v>
      </c>
      <c r="O3761" s="90">
        <f t="shared" si="288"/>
        <v>41915</v>
      </c>
    </row>
    <row r="3762" spans="1:15" x14ac:dyDescent="0.5">
      <c r="A3762" s="105" t="s">
        <v>854</v>
      </c>
      <c r="B3762" s="61">
        <v>16229</v>
      </c>
      <c r="C3762" s="60" t="s">
        <v>10</v>
      </c>
      <c r="D3762" s="61">
        <v>21861</v>
      </c>
      <c r="E3762" s="61">
        <v>16187</v>
      </c>
      <c r="F3762" s="61">
        <v>4742</v>
      </c>
      <c r="G3762" s="63">
        <v>41897</v>
      </c>
      <c r="H3762" s="63">
        <v>41897</v>
      </c>
      <c r="I3762" s="164" t="s">
        <v>42</v>
      </c>
      <c r="J3762" s="62">
        <v>7774.5</v>
      </c>
      <c r="K3762" s="62">
        <v>1088.43</v>
      </c>
      <c r="L3762" s="62">
        <v>8862.93</v>
      </c>
      <c r="M3762" s="82" t="str">
        <f t="shared" si="286"/>
        <v>DS</v>
      </c>
      <c r="N3762" s="82" t="s">
        <v>971</v>
      </c>
    </row>
    <row r="3763" spans="1:15" hidden="1" x14ac:dyDescent="0.5">
      <c r="A3763" s="105">
        <v>10044810</v>
      </c>
      <c r="B3763" s="60"/>
      <c r="C3763" s="60" t="s">
        <v>10</v>
      </c>
      <c r="D3763" s="61">
        <v>21874</v>
      </c>
      <c r="E3763" s="61">
        <v>15803</v>
      </c>
      <c r="F3763" s="61">
        <v>4614</v>
      </c>
      <c r="G3763" s="63">
        <v>41897</v>
      </c>
      <c r="H3763" s="63">
        <v>41897</v>
      </c>
      <c r="I3763" s="60" t="s">
        <v>1221</v>
      </c>
      <c r="J3763" s="62">
        <v>18046.7</v>
      </c>
      <c r="K3763" s="62">
        <v>0</v>
      </c>
      <c r="L3763" s="62">
        <v>18046.7</v>
      </c>
      <c r="M3763" s="82" t="str">
        <f t="shared" si="286"/>
        <v>DI</v>
      </c>
      <c r="N3763" s="82" t="s">
        <v>971</v>
      </c>
    </row>
    <row r="3764" spans="1:15" x14ac:dyDescent="0.5">
      <c r="A3764" s="105">
        <v>1829251</v>
      </c>
      <c r="B3764" s="61">
        <v>16186</v>
      </c>
      <c r="C3764" s="60" t="s">
        <v>10</v>
      </c>
      <c r="D3764" s="61">
        <v>21823</v>
      </c>
      <c r="E3764" s="61">
        <v>16155</v>
      </c>
      <c r="F3764" s="61">
        <v>4656</v>
      </c>
      <c r="G3764" s="63">
        <v>41897</v>
      </c>
      <c r="H3764" s="63">
        <v>41897</v>
      </c>
      <c r="I3764" s="60" t="s">
        <v>1109</v>
      </c>
      <c r="J3764" s="62">
        <v>189.1</v>
      </c>
      <c r="K3764" s="62">
        <v>13.34</v>
      </c>
      <c r="L3764" s="62">
        <v>202.44</v>
      </c>
      <c r="M3764" s="82" t="str">
        <f t="shared" si="286"/>
        <v>DS</v>
      </c>
      <c r="N3764" s="82" t="s">
        <v>971</v>
      </c>
    </row>
    <row r="3765" spans="1:15" x14ac:dyDescent="0.5">
      <c r="A3765" s="105">
        <v>4172929</v>
      </c>
      <c r="B3765" s="60"/>
      <c r="C3765" s="60" t="s">
        <v>10</v>
      </c>
      <c r="D3765" s="61">
        <v>21882</v>
      </c>
      <c r="E3765" s="61">
        <v>16189</v>
      </c>
      <c r="F3765" s="61">
        <v>4743</v>
      </c>
      <c r="G3765" s="63">
        <v>41897</v>
      </c>
      <c r="H3765" s="63">
        <v>41897</v>
      </c>
      <c r="I3765" s="60" t="s">
        <v>1112</v>
      </c>
      <c r="J3765" s="62">
        <v>1342.97</v>
      </c>
      <c r="K3765" s="62">
        <v>188.02</v>
      </c>
      <c r="L3765" s="62">
        <v>1530.99</v>
      </c>
      <c r="M3765" s="82" t="str">
        <f t="shared" si="286"/>
        <v>DS</v>
      </c>
      <c r="N3765" s="82" t="s">
        <v>971</v>
      </c>
    </row>
    <row r="3766" spans="1:15" x14ac:dyDescent="0.5">
      <c r="A3766" s="105">
        <v>4172930</v>
      </c>
      <c r="B3766" s="60"/>
      <c r="C3766" s="60" t="s">
        <v>10</v>
      </c>
      <c r="D3766" s="61">
        <v>21881</v>
      </c>
      <c r="E3766" s="61">
        <v>16190</v>
      </c>
      <c r="F3766" s="61">
        <v>4743</v>
      </c>
      <c r="G3766" s="63">
        <v>41897</v>
      </c>
      <c r="H3766" s="63">
        <v>41897</v>
      </c>
      <c r="I3766" s="60" t="s">
        <v>1112</v>
      </c>
      <c r="J3766" s="62">
        <v>273.22000000000003</v>
      </c>
      <c r="K3766" s="62">
        <v>38.25</v>
      </c>
      <c r="L3766" s="62">
        <v>311.47000000000003</v>
      </c>
      <c r="M3766" s="82" t="str">
        <f t="shared" si="286"/>
        <v>DS</v>
      </c>
      <c r="N3766" s="82" t="s">
        <v>971</v>
      </c>
    </row>
    <row r="3767" spans="1:15" x14ac:dyDescent="0.5">
      <c r="A3767" s="105">
        <v>555987</v>
      </c>
      <c r="B3767" s="60"/>
      <c r="C3767" s="60" t="s">
        <v>10</v>
      </c>
      <c r="D3767" s="61">
        <v>21880</v>
      </c>
      <c r="E3767" s="61">
        <v>16185</v>
      </c>
      <c r="F3767" s="61">
        <v>4657</v>
      </c>
      <c r="G3767" s="63">
        <v>41897</v>
      </c>
      <c r="H3767" s="63">
        <v>41897</v>
      </c>
      <c r="I3767" s="60" t="s">
        <v>1114</v>
      </c>
      <c r="J3767" s="62">
        <v>299.88</v>
      </c>
      <c r="K3767" s="62">
        <v>21.12</v>
      </c>
      <c r="L3767" s="62">
        <v>321</v>
      </c>
      <c r="M3767" s="82" t="str">
        <f t="shared" si="286"/>
        <v>DS</v>
      </c>
      <c r="N3767" s="82" t="s">
        <v>971</v>
      </c>
    </row>
    <row r="3768" spans="1:15" x14ac:dyDescent="0.5">
      <c r="A3768" s="105">
        <v>8244016</v>
      </c>
      <c r="B3768" s="60"/>
      <c r="C3768" s="60" t="s">
        <v>10</v>
      </c>
      <c r="D3768" s="61">
        <v>21878</v>
      </c>
      <c r="E3768" s="61">
        <v>16182</v>
      </c>
      <c r="F3768" s="61">
        <v>4658</v>
      </c>
      <c r="G3768" s="63">
        <v>41897</v>
      </c>
      <c r="H3768" s="63">
        <v>41897</v>
      </c>
      <c r="I3768" s="60" t="s">
        <v>1371</v>
      </c>
      <c r="J3768" s="62">
        <v>332.64</v>
      </c>
      <c r="K3768" s="62">
        <v>23.71</v>
      </c>
      <c r="L3768" s="62">
        <v>356.35</v>
      </c>
      <c r="M3768" s="82" t="str">
        <f t="shared" si="286"/>
        <v>DS</v>
      </c>
      <c r="N3768" s="82" t="s">
        <v>971</v>
      </c>
    </row>
    <row r="3769" spans="1:15" x14ac:dyDescent="0.5">
      <c r="A3769" s="105">
        <v>86296</v>
      </c>
      <c r="B3769" s="60"/>
      <c r="C3769" s="60" t="s">
        <v>10</v>
      </c>
      <c r="D3769" s="61">
        <v>21879</v>
      </c>
      <c r="E3769" s="61">
        <v>16184</v>
      </c>
      <c r="F3769" s="61">
        <v>4655</v>
      </c>
      <c r="G3769" s="63">
        <v>41897</v>
      </c>
      <c r="H3769" s="63">
        <v>41897</v>
      </c>
      <c r="I3769" s="60" t="s">
        <v>1116</v>
      </c>
      <c r="J3769" s="62">
        <v>384</v>
      </c>
      <c r="K3769" s="62">
        <v>13.44</v>
      </c>
      <c r="L3769" s="62">
        <v>397.44</v>
      </c>
      <c r="M3769" s="82" t="str">
        <f t="shared" si="286"/>
        <v>DS</v>
      </c>
      <c r="N3769" s="82" t="s">
        <v>971</v>
      </c>
    </row>
    <row r="3770" spans="1:15" hidden="1" x14ac:dyDescent="0.5">
      <c r="A3770" s="105">
        <v>936745</v>
      </c>
      <c r="B3770" s="60"/>
      <c r="C3770" s="60" t="s">
        <v>10</v>
      </c>
      <c r="D3770" s="61">
        <v>21835</v>
      </c>
      <c r="E3770" s="61">
        <v>15565</v>
      </c>
      <c r="F3770" s="61">
        <v>4533</v>
      </c>
      <c r="G3770" s="63">
        <v>41897</v>
      </c>
      <c r="H3770" s="63">
        <v>41896</v>
      </c>
      <c r="I3770" s="60" t="s">
        <v>1075</v>
      </c>
      <c r="J3770" s="62">
        <v>1044.47</v>
      </c>
      <c r="K3770" s="62">
        <v>146.22999999999999</v>
      </c>
      <c r="L3770" s="62">
        <v>1190.7</v>
      </c>
      <c r="M3770" s="82" t="str">
        <f t="shared" si="286"/>
        <v>DC</v>
      </c>
      <c r="N3770" s="82" t="s">
        <v>971</v>
      </c>
      <c r="O3770" s="90">
        <f t="shared" ref="O3770:O3799" si="289">G3770+19</f>
        <v>41916</v>
      </c>
    </row>
    <row r="3771" spans="1:15" hidden="1" x14ac:dyDescent="0.5">
      <c r="A3771" s="105">
        <v>936746</v>
      </c>
      <c r="B3771" s="60"/>
      <c r="C3771" s="60" t="s">
        <v>10</v>
      </c>
      <c r="D3771" s="61">
        <v>21836</v>
      </c>
      <c r="E3771" s="61">
        <v>15567</v>
      </c>
      <c r="F3771" s="61">
        <v>4577</v>
      </c>
      <c r="G3771" s="63">
        <v>41897</v>
      </c>
      <c r="H3771" s="63">
        <v>41896</v>
      </c>
      <c r="I3771" s="60" t="s">
        <v>1075</v>
      </c>
      <c r="J3771" s="62">
        <v>786.21</v>
      </c>
      <c r="K3771" s="62">
        <v>110.07</v>
      </c>
      <c r="L3771" s="62">
        <v>896.28</v>
      </c>
      <c r="M3771" s="82" t="str">
        <f t="shared" si="286"/>
        <v>DC</v>
      </c>
      <c r="N3771" s="82" t="s">
        <v>971</v>
      </c>
      <c r="O3771" s="90">
        <f t="shared" si="289"/>
        <v>41916</v>
      </c>
    </row>
    <row r="3772" spans="1:15" hidden="1" x14ac:dyDescent="0.5">
      <c r="A3772" s="105">
        <v>936747</v>
      </c>
      <c r="B3772" s="60"/>
      <c r="C3772" s="60" t="s">
        <v>10</v>
      </c>
      <c r="D3772" s="61">
        <v>21837</v>
      </c>
      <c r="E3772" s="61">
        <v>15570</v>
      </c>
      <c r="F3772" s="61">
        <v>4538</v>
      </c>
      <c r="G3772" s="63">
        <v>41897</v>
      </c>
      <c r="H3772" s="63">
        <v>41896</v>
      </c>
      <c r="I3772" s="60" t="s">
        <v>1075</v>
      </c>
      <c r="J3772" s="62">
        <v>3811</v>
      </c>
      <c r="K3772" s="62">
        <v>533.53</v>
      </c>
      <c r="L3772" s="62">
        <v>4344.53</v>
      </c>
      <c r="M3772" s="82" t="str">
        <f t="shared" si="286"/>
        <v>DC</v>
      </c>
      <c r="N3772" s="82" t="s">
        <v>971</v>
      </c>
      <c r="O3772" s="90">
        <f t="shared" si="289"/>
        <v>41916</v>
      </c>
    </row>
    <row r="3773" spans="1:15" hidden="1" x14ac:dyDescent="0.5">
      <c r="A3773" s="105">
        <v>936748</v>
      </c>
      <c r="B3773" s="60"/>
      <c r="C3773" s="60" t="s">
        <v>10</v>
      </c>
      <c r="D3773" s="61">
        <v>21838</v>
      </c>
      <c r="E3773" s="61">
        <v>15571</v>
      </c>
      <c r="F3773" s="61">
        <v>4539</v>
      </c>
      <c r="G3773" s="63">
        <v>41897</v>
      </c>
      <c r="H3773" s="63">
        <v>41896</v>
      </c>
      <c r="I3773" s="60" t="s">
        <v>1075</v>
      </c>
      <c r="J3773" s="62">
        <v>4191.16</v>
      </c>
      <c r="K3773" s="62">
        <v>586.77</v>
      </c>
      <c r="L3773" s="62">
        <v>4777.93</v>
      </c>
      <c r="M3773" s="82" t="str">
        <f t="shared" si="286"/>
        <v>DC</v>
      </c>
      <c r="N3773" s="82" t="s">
        <v>971</v>
      </c>
      <c r="O3773" s="90">
        <f t="shared" si="289"/>
        <v>41916</v>
      </c>
    </row>
    <row r="3774" spans="1:15" hidden="1" x14ac:dyDescent="0.5">
      <c r="A3774" s="105">
        <v>936749</v>
      </c>
      <c r="B3774" s="60"/>
      <c r="C3774" s="60" t="s">
        <v>10</v>
      </c>
      <c r="D3774" s="61">
        <v>21839</v>
      </c>
      <c r="E3774" s="61">
        <v>15578</v>
      </c>
      <c r="F3774" s="61">
        <v>4543</v>
      </c>
      <c r="G3774" s="63">
        <v>41897</v>
      </c>
      <c r="H3774" s="63">
        <v>41896</v>
      </c>
      <c r="I3774" s="60" t="s">
        <v>1075</v>
      </c>
      <c r="J3774" s="62">
        <v>44846.81</v>
      </c>
      <c r="K3774" s="62">
        <v>5046.84</v>
      </c>
      <c r="L3774" s="62">
        <v>49893.65</v>
      </c>
      <c r="M3774" s="82" t="str">
        <f t="shared" si="286"/>
        <v>DC</v>
      </c>
      <c r="N3774" s="82" t="s">
        <v>971</v>
      </c>
      <c r="O3774" s="90">
        <f t="shared" si="289"/>
        <v>41916</v>
      </c>
    </row>
    <row r="3775" spans="1:15" hidden="1" x14ac:dyDescent="0.5">
      <c r="A3775" s="105">
        <v>936750</v>
      </c>
      <c r="B3775" s="60"/>
      <c r="C3775" s="60" t="s">
        <v>10</v>
      </c>
      <c r="D3775" s="61">
        <v>21840</v>
      </c>
      <c r="E3775" s="61">
        <v>15579</v>
      </c>
      <c r="F3775" s="61">
        <v>4546</v>
      </c>
      <c r="G3775" s="63">
        <v>41897</v>
      </c>
      <c r="H3775" s="63">
        <v>41896</v>
      </c>
      <c r="I3775" s="60" t="s">
        <v>1075</v>
      </c>
      <c r="J3775" s="62">
        <v>87873.67</v>
      </c>
      <c r="K3775" s="62">
        <v>6877.11</v>
      </c>
      <c r="L3775" s="62">
        <v>94750.78</v>
      </c>
      <c r="M3775" s="82" t="str">
        <f t="shared" si="286"/>
        <v>DC</v>
      </c>
      <c r="N3775" s="82" t="s">
        <v>971</v>
      </c>
      <c r="O3775" s="90">
        <f t="shared" si="289"/>
        <v>41916</v>
      </c>
    </row>
    <row r="3776" spans="1:15" hidden="1" x14ac:dyDescent="0.5">
      <c r="A3776" s="105">
        <v>936751</v>
      </c>
      <c r="B3776" s="60"/>
      <c r="C3776" s="60" t="s">
        <v>10</v>
      </c>
      <c r="D3776" s="61">
        <v>21829</v>
      </c>
      <c r="E3776" s="61">
        <v>16195</v>
      </c>
      <c r="F3776" s="61">
        <v>4682</v>
      </c>
      <c r="G3776" s="63">
        <v>41897</v>
      </c>
      <c r="H3776" s="63">
        <v>41896</v>
      </c>
      <c r="I3776" s="60" t="s">
        <v>1075</v>
      </c>
      <c r="J3776" s="62">
        <v>189.79</v>
      </c>
      <c r="K3776" s="62">
        <v>26.57</v>
      </c>
      <c r="L3776" s="62">
        <v>216.36</v>
      </c>
      <c r="M3776" s="82" t="str">
        <f t="shared" si="286"/>
        <v>DC</v>
      </c>
      <c r="N3776" s="82" t="s">
        <v>971</v>
      </c>
      <c r="O3776" s="90">
        <f t="shared" si="289"/>
        <v>41916</v>
      </c>
    </row>
    <row r="3777" spans="1:15" hidden="1" x14ac:dyDescent="0.5">
      <c r="A3777" s="105">
        <v>936752</v>
      </c>
      <c r="B3777" s="60"/>
      <c r="C3777" s="60" t="s">
        <v>10</v>
      </c>
      <c r="D3777" s="61">
        <v>21841</v>
      </c>
      <c r="E3777" s="61">
        <v>15678</v>
      </c>
      <c r="F3777" s="61">
        <v>4577</v>
      </c>
      <c r="G3777" s="63">
        <v>41897</v>
      </c>
      <c r="H3777" s="63">
        <v>41896</v>
      </c>
      <c r="I3777" s="60" t="s">
        <v>1075</v>
      </c>
      <c r="J3777" s="62">
        <v>174630.16</v>
      </c>
      <c r="K3777" s="62">
        <v>18846.18</v>
      </c>
      <c r="L3777" s="62">
        <v>193476.34</v>
      </c>
      <c r="M3777" s="82" t="str">
        <f t="shared" si="286"/>
        <v>DC</v>
      </c>
      <c r="N3777" s="82" t="s">
        <v>971</v>
      </c>
      <c r="O3777" s="90">
        <f t="shared" si="289"/>
        <v>41916</v>
      </c>
    </row>
    <row r="3778" spans="1:15" hidden="1" x14ac:dyDescent="0.5">
      <c r="A3778" s="105">
        <v>936753</v>
      </c>
      <c r="B3778" s="60"/>
      <c r="C3778" s="60" t="s">
        <v>10</v>
      </c>
      <c r="D3778" s="61">
        <v>21828</v>
      </c>
      <c r="E3778" s="61">
        <v>16194</v>
      </c>
      <c r="F3778" s="61">
        <v>4682</v>
      </c>
      <c r="G3778" s="63">
        <v>41897</v>
      </c>
      <c r="H3778" s="63">
        <v>41896</v>
      </c>
      <c r="I3778" s="60" t="s">
        <v>1075</v>
      </c>
      <c r="J3778" s="62">
        <v>159.88</v>
      </c>
      <c r="K3778" s="62">
        <v>22.38</v>
      </c>
      <c r="L3778" s="62">
        <v>182.26</v>
      </c>
      <c r="M3778" s="82" t="str">
        <f t="shared" si="286"/>
        <v>DC</v>
      </c>
      <c r="N3778" s="82" t="s">
        <v>971</v>
      </c>
      <c r="O3778" s="90">
        <f t="shared" si="289"/>
        <v>41916</v>
      </c>
    </row>
    <row r="3779" spans="1:15" hidden="1" x14ac:dyDescent="0.5">
      <c r="A3779" s="105">
        <v>936754</v>
      </c>
      <c r="B3779" s="60"/>
      <c r="C3779" s="60" t="s">
        <v>10</v>
      </c>
      <c r="D3779" s="61">
        <v>21833</v>
      </c>
      <c r="E3779" s="61">
        <v>16198</v>
      </c>
      <c r="F3779" s="61">
        <v>4727</v>
      </c>
      <c r="G3779" s="63">
        <v>41897</v>
      </c>
      <c r="H3779" s="63">
        <v>41896</v>
      </c>
      <c r="I3779" s="60" t="s">
        <v>1075</v>
      </c>
      <c r="J3779" s="62">
        <v>18327</v>
      </c>
      <c r="K3779" s="62">
        <v>0</v>
      </c>
      <c r="L3779" s="62">
        <v>18327</v>
      </c>
      <c r="M3779" s="82" t="str">
        <f t="shared" si="286"/>
        <v>DC</v>
      </c>
      <c r="N3779" s="82" t="s">
        <v>971</v>
      </c>
      <c r="O3779" s="90">
        <f t="shared" si="289"/>
        <v>41916</v>
      </c>
    </row>
    <row r="3780" spans="1:15" hidden="1" x14ac:dyDescent="0.5">
      <c r="A3780" s="105">
        <v>936755</v>
      </c>
      <c r="B3780" s="60"/>
      <c r="C3780" s="60" t="s">
        <v>10</v>
      </c>
      <c r="D3780" s="61">
        <v>21834</v>
      </c>
      <c r="E3780" s="61">
        <v>16138</v>
      </c>
      <c r="F3780" s="61">
        <v>4729</v>
      </c>
      <c r="G3780" s="63">
        <v>41897</v>
      </c>
      <c r="H3780" s="63">
        <v>41896</v>
      </c>
      <c r="I3780" s="60" t="s">
        <v>1075</v>
      </c>
      <c r="J3780" s="62">
        <v>37983.81</v>
      </c>
      <c r="K3780" s="62">
        <v>3669.44</v>
      </c>
      <c r="L3780" s="62">
        <v>41653.25</v>
      </c>
      <c r="M3780" s="82" t="str">
        <f t="shared" si="286"/>
        <v>DC</v>
      </c>
      <c r="N3780" s="82" t="s">
        <v>971</v>
      </c>
      <c r="O3780" s="90">
        <f t="shared" si="289"/>
        <v>41916</v>
      </c>
    </row>
    <row r="3781" spans="1:15" hidden="1" x14ac:dyDescent="0.5">
      <c r="A3781" s="105">
        <v>937194</v>
      </c>
      <c r="B3781" s="60"/>
      <c r="C3781" s="60" t="s">
        <v>10</v>
      </c>
      <c r="D3781" s="61">
        <v>21842</v>
      </c>
      <c r="E3781" s="61">
        <v>16199</v>
      </c>
      <c r="F3781" s="61">
        <v>4538</v>
      </c>
      <c r="G3781" s="63">
        <v>41897</v>
      </c>
      <c r="H3781" s="63">
        <v>41896</v>
      </c>
      <c r="I3781" s="60" t="s">
        <v>1075</v>
      </c>
      <c r="J3781" s="62">
        <v>1184.8800000000001</v>
      </c>
      <c r="K3781" s="62">
        <v>165.88</v>
      </c>
      <c r="L3781" s="62">
        <v>1350.76</v>
      </c>
      <c r="M3781" s="82" t="str">
        <f t="shared" si="286"/>
        <v>DC</v>
      </c>
      <c r="N3781" s="82" t="s">
        <v>971</v>
      </c>
      <c r="O3781" s="90">
        <f t="shared" si="289"/>
        <v>41916</v>
      </c>
    </row>
    <row r="3782" spans="1:15" hidden="1" x14ac:dyDescent="0.5">
      <c r="A3782" s="105">
        <v>937196</v>
      </c>
      <c r="B3782" s="60"/>
      <c r="C3782" s="60" t="s">
        <v>10</v>
      </c>
      <c r="D3782" s="61">
        <v>21844</v>
      </c>
      <c r="E3782" s="61">
        <v>16201</v>
      </c>
      <c r="F3782" s="61">
        <v>4546</v>
      </c>
      <c r="G3782" s="63">
        <v>41897</v>
      </c>
      <c r="H3782" s="63">
        <v>41896</v>
      </c>
      <c r="I3782" s="60" t="s">
        <v>1075</v>
      </c>
      <c r="J3782" s="62">
        <v>7458.82</v>
      </c>
      <c r="K3782" s="62">
        <v>1044.25</v>
      </c>
      <c r="L3782" s="62">
        <v>8503.07</v>
      </c>
      <c r="M3782" s="82" t="str">
        <f t="shared" si="286"/>
        <v>DC</v>
      </c>
      <c r="N3782" s="82" t="s">
        <v>971</v>
      </c>
      <c r="O3782" s="90">
        <f t="shared" si="289"/>
        <v>41916</v>
      </c>
    </row>
    <row r="3783" spans="1:15" hidden="1" x14ac:dyDescent="0.5">
      <c r="A3783" s="105">
        <v>937197</v>
      </c>
      <c r="B3783" s="60"/>
      <c r="C3783" s="60" t="s">
        <v>10</v>
      </c>
      <c r="D3783" s="61">
        <v>21845</v>
      </c>
      <c r="E3783" s="61">
        <v>16202</v>
      </c>
      <c r="F3783" s="61">
        <v>4577</v>
      </c>
      <c r="G3783" s="63">
        <v>41897</v>
      </c>
      <c r="H3783" s="63">
        <v>41896</v>
      </c>
      <c r="I3783" s="60" t="s">
        <v>1075</v>
      </c>
      <c r="J3783" s="62">
        <v>16137.63</v>
      </c>
      <c r="K3783" s="62">
        <v>2259.29</v>
      </c>
      <c r="L3783" s="62">
        <v>18396.919999999998</v>
      </c>
      <c r="M3783" s="82" t="str">
        <f t="shared" si="286"/>
        <v>DC</v>
      </c>
      <c r="N3783" s="82" t="s">
        <v>971</v>
      </c>
      <c r="O3783" s="90">
        <f t="shared" si="289"/>
        <v>41916</v>
      </c>
    </row>
    <row r="3784" spans="1:15" hidden="1" x14ac:dyDescent="0.5">
      <c r="A3784" s="105">
        <v>937198</v>
      </c>
      <c r="B3784" s="60"/>
      <c r="C3784" s="60" t="s">
        <v>10</v>
      </c>
      <c r="D3784" s="61">
        <v>21830</v>
      </c>
      <c r="E3784" s="61">
        <v>16196</v>
      </c>
      <c r="F3784" s="61">
        <v>4682</v>
      </c>
      <c r="G3784" s="63">
        <v>41897</v>
      </c>
      <c r="H3784" s="63">
        <v>41896</v>
      </c>
      <c r="I3784" s="60" t="s">
        <v>1075</v>
      </c>
      <c r="J3784" s="62">
        <v>215.12</v>
      </c>
      <c r="K3784" s="62">
        <v>30.12</v>
      </c>
      <c r="L3784" s="62">
        <v>245.24</v>
      </c>
      <c r="M3784" s="82" t="str">
        <f t="shared" si="286"/>
        <v>DC</v>
      </c>
      <c r="N3784" s="82" t="s">
        <v>971</v>
      </c>
      <c r="O3784" s="90">
        <f t="shared" si="289"/>
        <v>41916</v>
      </c>
    </row>
    <row r="3785" spans="1:15" hidden="1" x14ac:dyDescent="0.5">
      <c r="A3785" s="105">
        <v>937199</v>
      </c>
      <c r="B3785" s="60"/>
      <c r="C3785" s="60" t="s">
        <v>10</v>
      </c>
      <c r="D3785" s="61">
        <v>21846</v>
      </c>
      <c r="E3785" s="61">
        <v>16203</v>
      </c>
      <c r="F3785" s="61">
        <v>4729</v>
      </c>
      <c r="G3785" s="63">
        <v>41897</v>
      </c>
      <c r="H3785" s="63">
        <v>41896</v>
      </c>
      <c r="I3785" s="60" t="s">
        <v>1075</v>
      </c>
      <c r="J3785" s="62">
        <v>10394.84</v>
      </c>
      <c r="K3785" s="62">
        <v>1455.31</v>
      </c>
      <c r="L3785" s="62">
        <v>11850.15</v>
      </c>
      <c r="M3785" s="82" t="str">
        <f t="shared" ref="M3785:M3848" si="290">VLOOKUP(I3785,KODE,3,0)</f>
        <v>DC</v>
      </c>
      <c r="N3785" s="82" t="s">
        <v>971</v>
      </c>
      <c r="O3785" s="90">
        <f t="shared" si="289"/>
        <v>41916</v>
      </c>
    </row>
    <row r="3786" spans="1:15" hidden="1" x14ac:dyDescent="0.5">
      <c r="A3786" s="105">
        <v>937200</v>
      </c>
      <c r="B3786" s="60"/>
      <c r="C3786" s="60" t="s">
        <v>10</v>
      </c>
      <c r="D3786" s="61">
        <v>21832</v>
      </c>
      <c r="E3786" s="61">
        <v>16144</v>
      </c>
      <c r="F3786" s="61">
        <v>4730</v>
      </c>
      <c r="G3786" s="63">
        <v>41897</v>
      </c>
      <c r="H3786" s="63">
        <v>41896</v>
      </c>
      <c r="I3786" s="60" t="s">
        <v>1075</v>
      </c>
      <c r="J3786" s="62">
        <v>6214.63</v>
      </c>
      <c r="K3786" s="62">
        <v>870.05</v>
      </c>
      <c r="L3786" s="62">
        <v>7084.68</v>
      </c>
      <c r="M3786" s="82" t="str">
        <f t="shared" si="290"/>
        <v>DC</v>
      </c>
      <c r="N3786" s="82" t="s">
        <v>971</v>
      </c>
      <c r="O3786" s="90">
        <f t="shared" si="289"/>
        <v>41916</v>
      </c>
    </row>
    <row r="3787" spans="1:15" hidden="1" x14ac:dyDescent="0.5">
      <c r="A3787" s="105">
        <v>937201</v>
      </c>
      <c r="B3787" s="60"/>
      <c r="C3787" s="60" t="s">
        <v>10</v>
      </c>
      <c r="D3787" s="61">
        <v>21847</v>
      </c>
      <c r="E3787" s="61">
        <v>16204</v>
      </c>
      <c r="F3787" s="61">
        <v>4542</v>
      </c>
      <c r="G3787" s="63">
        <v>41897</v>
      </c>
      <c r="H3787" s="63">
        <v>41896</v>
      </c>
      <c r="I3787" s="60" t="s">
        <v>1075</v>
      </c>
      <c r="J3787" s="62">
        <v>118.98</v>
      </c>
      <c r="K3787" s="62">
        <v>0</v>
      </c>
      <c r="L3787" s="62">
        <v>118.98</v>
      </c>
      <c r="M3787" s="82" t="str">
        <f t="shared" si="290"/>
        <v>DC</v>
      </c>
      <c r="N3787" s="82" t="s">
        <v>971</v>
      </c>
      <c r="O3787" s="90">
        <f t="shared" si="289"/>
        <v>41916</v>
      </c>
    </row>
    <row r="3788" spans="1:15" hidden="1" x14ac:dyDescent="0.5">
      <c r="A3788" s="105">
        <v>937202</v>
      </c>
      <c r="B3788" s="60"/>
      <c r="C3788" s="60" t="s">
        <v>10</v>
      </c>
      <c r="D3788" s="61">
        <v>21848</v>
      </c>
      <c r="E3788" s="61">
        <v>16205</v>
      </c>
      <c r="F3788" s="61">
        <v>4543</v>
      </c>
      <c r="G3788" s="63">
        <v>41897</v>
      </c>
      <c r="H3788" s="63">
        <v>41896</v>
      </c>
      <c r="I3788" s="60" t="s">
        <v>1075</v>
      </c>
      <c r="J3788" s="62">
        <v>13090.98</v>
      </c>
      <c r="K3788" s="62">
        <v>1416.3</v>
      </c>
      <c r="L3788" s="62">
        <v>14507.28</v>
      </c>
      <c r="M3788" s="82" t="str">
        <f t="shared" si="290"/>
        <v>DC</v>
      </c>
      <c r="N3788" s="82" t="s">
        <v>971</v>
      </c>
      <c r="O3788" s="90">
        <f t="shared" si="289"/>
        <v>41916</v>
      </c>
    </row>
    <row r="3789" spans="1:15" hidden="1" x14ac:dyDescent="0.5">
      <c r="A3789" s="105">
        <v>937202</v>
      </c>
      <c r="B3789" s="60"/>
      <c r="C3789" s="60" t="s">
        <v>15</v>
      </c>
      <c r="D3789" s="61">
        <v>21897</v>
      </c>
      <c r="E3789" s="61">
        <v>16249</v>
      </c>
      <c r="F3789" s="61">
        <v>4543</v>
      </c>
      <c r="G3789" s="63">
        <v>41897</v>
      </c>
      <c r="H3789" s="63">
        <v>41896</v>
      </c>
      <c r="I3789" s="60" t="s">
        <v>1075</v>
      </c>
      <c r="J3789" s="62">
        <v>-88.3</v>
      </c>
      <c r="K3789" s="62">
        <v>0</v>
      </c>
      <c r="L3789" s="62">
        <v>-88.3</v>
      </c>
      <c r="M3789" s="82" t="str">
        <f t="shared" si="290"/>
        <v>DC</v>
      </c>
      <c r="O3789" s="90">
        <f t="shared" si="289"/>
        <v>41916</v>
      </c>
    </row>
    <row r="3790" spans="1:15" hidden="1" x14ac:dyDescent="0.5">
      <c r="A3790" s="105">
        <v>937203</v>
      </c>
      <c r="B3790" s="60"/>
      <c r="C3790" s="60" t="s">
        <v>10</v>
      </c>
      <c r="D3790" s="61">
        <v>21849</v>
      </c>
      <c r="E3790" s="61">
        <v>16206</v>
      </c>
      <c r="F3790" s="61">
        <v>4546</v>
      </c>
      <c r="G3790" s="63">
        <v>41897</v>
      </c>
      <c r="H3790" s="63">
        <v>41896</v>
      </c>
      <c r="I3790" s="60" t="s">
        <v>1075</v>
      </c>
      <c r="J3790" s="62">
        <v>7916.1</v>
      </c>
      <c r="K3790" s="62">
        <v>1077.19</v>
      </c>
      <c r="L3790" s="62">
        <v>8993.2900000000009</v>
      </c>
      <c r="M3790" s="82" t="str">
        <f t="shared" si="290"/>
        <v>DC</v>
      </c>
      <c r="N3790" s="82" t="s">
        <v>971</v>
      </c>
      <c r="O3790" s="90">
        <f t="shared" si="289"/>
        <v>41916</v>
      </c>
    </row>
    <row r="3791" spans="1:15" hidden="1" x14ac:dyDescent="0.5">
      <c r="A3791" s="105">
        <v>937203</v>
      </c>
      <c r="B3791" s="60"/>
      <c r="C3791" s="60" t="s">
        <v>15</v>
      </c>
      <c r="D3791" s="61">
        <v>21896</v>
      </c>
      <c r="E3791" s="61">
        <v>16248</v>
      </c>
      <c r="F3791" s="61">
        <v>4546</v>
      </c>
      <c r="G3791" s="63">
        <v>41897</v>
      </c>
      <c r="H3791" s="63">
        <v>41896</v>
      </c>
      <c r="I3791" s="60" t="s">
        <v>1075</v>
      </c>
      <c r="J3791" s="62">
        <v>-152.78</v>
      </c>
      <c r="K3791" s="62">
        <v>-21.39</v>
      </c>
      <c r="L3791" s="62">
        <v>-174.17</v>
      </c>
      <c r="M3791" s="82" t="str">
        <f t="shared" si="290"/>
        <v>DC</v>
      </c>
      <c r="O3791" s="90">
        <f t="shared" si="289"/>
        <v>41916</v>
      </c>
    </row>
    <row r="3792" spans="1:15" hidden="1" x14ac:dyDescent="0.5">
      <c r="A3792" s="105">
        <v>937205</v>
      </c>
      <c r="B3792" s="60"/>
      <c r="C3792" s="60" t="s">
        <v>10</v>
      </c>
      <c r="D3792" s="61">
        <v>21850</v>
      </c>
      <c r="E3792" s="61">
        <v>16207</v>
      </c>
      <c r="F3792" s="61">
        <v>4577</v>
      </c>
      <c r="G3792" s="63">
        <v>41897</v>
      </c>
      <c r="H3792" s="63">
        <v>41896</v>
      </c>
      <c r="I3792" s="60" t="s">
        <v>1075</v>
      </c>
      <c r="J3792" s="62">
        <v>5461.29</v>
      </c>
      <c r="K3792" s="62">
        <v>730.55</v>
      </c>
      <c r="L3792" s="62">
        <v>6191.84</v>
      </c>
      <c r="M3792" s="82" t="str">
        <f t="shared" si="290"/>
        <v>DC</v>
      </c>
      <c r="N3792" s="82" t="s">
        <v>971</v>
      </c>
      <c r="O3792" s="90">
        <f t="shared" si="289"/>
        <v>41916</v>
      </c>
    </row>
    <row r="3793" spans="1:15" hidden="1" x14ac:dyDescent="0.5">
      <c r="A3793" s="105">
        <v>937206</v>
      </c>
      <c r="B3793" s="60"/>
      <c r="C3793" s="60" t="s">
        <v>10</v>
      </c>
      <c r="D3793" s="61">
        <v>21851</v>
      </c>
      <c r="E3793" s="61">
        <v>16208</v>
      </c>
      <c r="F3793" s="61">
        <v>4723</v>
      </c>
      <c r="G3793" s="63">
        <v>41897</v>
      </c>
      <c r="H3793" s="63">
        <v>41896</v>
      </c>
      <c r="I3793" s="60" t="s">
        <v>1075</v>
      </c>
      <c r="J3793" s="62">
        <v>43184.25</v>
      </c>
      <c r="K3793" s="62">
        <v>6045.8</v>
      </c>
      <c r="L3793" s="62">
        <v>49230.05</v>
      </c>
      <c r="M3793" s="82" t="str">
        <f t="shared" si="290"/>
        <v>DC</v>
      </c>
      <c r="N3793" s="82" t="s">
        <v>971</v>
      </c>
      <c r="O3793" s="90">
        <f t="shared" si="289"/>
        <v>41916</v>
      </c>
    </row>
    <row r="3794" spans="1:15" hidden="1" x14ac:dyDescent="0.5">
      <c r="A3794" s="105">
        <v>937207</v>
      </c>
      <c r="B3794" s="60"/>
      <c r="C3794" s="60" t="s">
        <v>10</v>
      </c>
      <c r="D3794" s="61">
        <v>21852</v>
      </c>
      <c r="E3794" s="61">
        <v>16130</v>
      </c>
      <c r="F3794" s="61">
        <v>4720</v>
      </c>
      <c r="G3794" s="63">
        <v>41897</v>
      </c>
      <c r="H3794" s="63">
        <v>41896</v>
      </c>
      <c r="I3794" s="60" t="s">
        <v>1075</v>
      </c>
      <c r="J3794" s="62">
        <v>27310.15</v>
      </c>
      <c r="K3794" s="62">
        <v>3502.62</v>
      </c>
      <c r="L3794" s="62">
        <v>30812.77</v>
      </c>
      <c r="M3794" s="82" t="str">
        <f t="shared" si="290"/>
        <v>DC</v>
      </c>
      <c r="N3794" s="82" t="s">
        <v>971</v>
      </c>
      <c r="O3794" s="90">
        <f t="shared" si="289"/>
        <v>41916</v>
      </c>
    </row>
    <row r="3795" spans="1:15" hidden="1" x14ac:dyDescent="0.5">
      <c r="A3795" s="105">
        <v>937209</v>
      </c>
      <c r="B3795" s="60"/>
      <c r="C3795" s="60" t="s">
        <v>10</v>
      </c>
      <c r="D3795" s="61">
        <v>21854</v>
      </c>
      <c r="E3795" s="61">
        <v>16209</v>
      </c>
      <c r="F3795" s="61">
        <v>4723</v>
      </c>
      <c r="G3795" s="63">
        <v>41897</v>
      </c>
      <c r="H3795" s="63">
        <v>41896</v>
      </c>
      <c r="I3795" s="60" t="s">
        <v>1075</v>
      </c>
      <c r="J3795" s="62">
        <v>16125.9</v>
      </c>
      <c r="K3795" s="62">
        <v>2257.63</v>
      </c>
      <c r="L3795" s="62">
        <v>18383.53</v>
      </c>
      <c r="M3795" s="82" t="str">
        <f t="shared" si="290"/>
        <v>DC</v>
      </c>
      <c r="N3795" s="82" t="s">
        <v>971</v>
      </c>
      <c r="O3795" s="90">
        <f t="shared" si="289"/>
        <v>41916</v>
      </c>
    </row>
    <row r="3796" spans="1:15" hidden="1" x14ac:dyDescent="0.5">
      <c r="A3796" s="105">
        <v>937209</v>
      </c>
      <c r="B3796" s="60"/>
      <c r="C3796" s="60" t="s">
        <v>15</v>
      </c>
      <c r="D3796" s="61">
        <v>21895</v>
      </c>
      <c r="E3796" s="61">
        <v>16247</v>
      </c>
      <c r="F3796" s="61">
        <v>4723</v>
      </c>
      <c r="G3796" s="63">
        <v>41897</v>
      </c>
      <c r="H3796" s="63">
        <v>41896</v>
      </c>
      <c r="I3796" s="60" t="s">
        <v>1075</v>
      </c>
      <c r="J3796" s="62">
        <v>-355.26</v>
      </c>
      <c r="K3796" s="62">
        <v>-49.74</v>
      </c>
      <c r="L3796" s="62">
        <v>-405</v>
      </c>
      <c r="M3796" s="82" t="str">
        <f t="shared" si="290"/>
        <v>DC</v>
      </c>
      <c r="O3796" s="90">
        <f t="shared" si="289"/>
        <v>41916</v>
      </c>
    </row>
    <row r="3797" spans="1:15" hidden="1" x14ac:dyDescent="0.5">
      <c r="A3797" s="105">
        <v>937210</v>
      </c>
      <c r="B3797" s="60"/>
      <c r="C3797" s="60" t="s">
        <v>10</v>
      </c>
      <c r="D3797" s="61">
        <v>21855</v>
      </c>
      <c r="E3797" s="61">
        <v>16210</v>
      </c>
      <c r="F3797" s="61">
        <v>4720</v>
      </c>
      <c r="G3797" s="63">
        <v>41897</v>
      </c>
      <c r="H3797" s="63">
        <v>41896</v>
      </c>
      <c r="I3797" s="60" t="s">
        <v>1075</v>
      </c>
      <c r="J3797" s="62">
        <v>9911.4699999999993</v>
      </c>
      <c r="K3797" s="62">
        <v>864.2</v>
      </c>
      <c r="L3797" s="62">
        <v>10775.67</v>
      </c>
      <c r="M3797" s="82" t="str">
        <f t="shared" si="290"/>
        <v>DC</v>
      </c>
      <c r="N3797" s="82" t="s">
        <v>971</v>
      </c>
      <c r="O3797" s="90">
        <f t="shared" si="289"/>
        <v>41916</v>
      </c>
    </row>
    <row r="3798" spans="1:15" hidden="1" x14ac:dyDescent="0.5">
      <c r="A3798" s="105">
        <v>937211</v>
      </c>
      <c r="B3798" s="60"/>
      <c r="C3798" s="60" t="s">
        <v>10</v>
      </c>
      <c r="D3798" s="61">
        <v>21856</v>
      </c>
      <c r="E3798" s="61">
        <v>16211</v>
      </c>
      <c r="F3798" s="61">
        <v>4719</v>
      </c>
      <c r="G3798" s="63">
        <v>41897</v>
      </c>
      <c r="H3798" s="63">
        <v>41896</v>
      </c>
      <c r="I3798" s="60" t="s">
        <v>1075</v>
      </c>
      <c r="J3798" s="62">
        <v>7397.74</v>
      </c>
      <c r="K3798" s="62">
        <v>0</v>
      </c>
      <c r="L3798" s="62">
        <v>7397.74</v>
      </c>
      <c r="M3798" s="82" t="str">
        <f t="shared" si="290"/>
        <v>DC</v>
      </c>
      <c r="N3798" s="82" t="s">
        <v>971</v>
      </c>
      <c r="O3798" s="90">
        <f t="shared" si="289"/>
        <v>41916</v>
      </c>
    </row>
    <row r="3799" spans="1:15" hidden="1" x14ac:dyDescent="0.5">
      <c r="A3799" s="105">
        <v>937212</v>
      </c>
      <c r="B3799" s="60"/>
      <c r="C3799" s="60" t="s">
        <v>10</v>
      </c>
      <c r="D3799" s="61">
        <v>21857</v>
      </c>
      <c r="E3799" s="61">
        <v>16212</v>
      </c>
      <c r="F3799" s="61">
        <v>2713</v>
      </c>
      <c r="G3799" s="63">
        <v>41897</v>
      </c>
      <c r="H3799" s="63">
        <v>41896</v>
      </c>
      <c r="I3799" s="60" t="s">
        <v>1075</v>
      </c>
      <c r="J3799" s="62">
        <v>3901</v>
      </c>
      <c r="K3799" s="62">
        <v>546.14</v>
      </c>
      <c r="L3799" s="62">
        <v>4447.1400000000003</v>
      </c>
      <c r="M3799" s="82" t="str">
        <f t="shared" si="290"/>
        <v>DC</v>
      </c>
      <c r="N3799" s="82" t="s">
        <v>971</v>
      </c>
      <c r="O3799" s="90">
        <f t="shared" si="289"/>
        <v>41916</v>
      </c>
    </row>
    <row r="3800" spans="1:15" hidden="1" x14ac:dyDescent="0.5">
      <c r="A3800" s="105" t="s">
        <v>860</v>
      </c>
      <c r="B3800" s="60"/>
      <c r="C3800" s="60" t="s">
        <v>10</v>
      </c>
      <c r="D3800" s="61">
        <v>21876</v>
      </c>
      <c r="E3800" s="61">
        <v>16191</v>
      </c>
      <c r="F3800" s="61">
        <v>4736</v>
      </c>
      <c r="G3800" s="63">
        <v>41897</v>
      </c>
      <c r="H3800" s="63">
        <v>41897</v>
      </c>
      <c r="I3800" s="60" t="s">
        <v>1123</v>
      </c>
      <c r="J3800" s="62">
        <v>2410</v>
      </c>
      <c r="K3800" s="62">
        <v>0</v>
      </c>
      <c r="L3800" s="62">
        <v>2410</v>
      </c>
      <c r="M3800" s="82" t="str">
        <f t="shared" si="290"/>
        <v>DI</v>
      </c>
      <c r="N3800" s="82" t="s">
        <v>971</v>
      </c>
    </row>
    <row r="3801" spans="1:15" hidden="1" x14ac:dyDescent="0.5">
      <c r="A3801" s="105" t="s">
        <v>861</v>
      </c>
      <c r="B3801" s="60"/>
      <c r="C3801" s="60" t="s">
        <v>10</v>
      </c>
      <c r="D3801" s="61">
        <v>21877</v>
      </c>
      <c r="E3801" s="61">
        <v>16183</v>
      </c>
      <c r="F3801" s="61">
        <v>4737</v>
      </c>
      <c r="G3801" s="63">
        <v>41897</v>
      </c>
      <c r="H3801" s="63">
        <v>41897</v>
      </c>
      <c r="I3801" s="60" t="s">
        <v>1123</v>
      </c>
      <c r="J3801" s="62">
        <v>900</v>
      </c>
      <c r="K3801" s="62">
        <v>0</v>
      </c>
      <c r="L3801" s="62">
        <v>900</v>
      </c>
      <c r="M3801" s="82" t="str">
        <f t="shared" si="290"/>
        <v>DI</v>
      </c>
      <c r="N3801" s="82" t="s">
        <v>971</v>
      </c>
    </row>
    <row r="3802" spans="1:15" x14ac:dyDescent="0.5">
      <c r="A3802" s="61">
        <v>4172929</v>
      </c>
      <c r="B3802" s="61">
        <v>9004276306</v>
      </c>
      <c r="C3802" s="60" t="s">
        <v>15</v>
      </c>
      <c r="D3802" s="61">
        <v>23046</v>
      </c>
      <c r="E3802" s="61">
        <v>17576</v>
      </c>
      <c r="F3802" s="61">
        <v>670559</v>
      </c>
      <c r="G3802" s="63">
        <v>41897</v>
      </c>
      <c r="H3802" s="63">
        <v>41897</v>
      </c>
      <c r="I3802" s="60" t="s">
        <v>1112</v>
      </c>
      <c r="J3802" s="62">
        <v>-118.97</v>
      </c>
      <c r="K3802" s="62">
        <v>-16.66</v>
      </c>
      <c r="L3802" s="62">
        <v>-135.63</v>
      </c>
      <c r="M3802" s="82" t="str">
        <f t="shared" si="290"/>
        <v>DS</v>
      </c>
    </row>
    <row r="3803" spans="1:15" x14ac:dyDescent="0.5">
      <c r="A3803" s="61">
        <v>4172929</v>
      </c>
      <c r="B3803" s="61">
        <v>9004237842</v>
      </c>
      <c r="C3803" s="60" t="s">
        <v>15</v>
      </c>
      <c r="D3803" s="61">
        <v>23047</v>
      </c>
      <c r="E3803" s="61">
        <v>17577</v>
      </c>
      <c r="F3803" s="61">
        <v>670560</v>
      </c>
      <c r="G3803" s="63">
        <v>41897</v>
      </c>
      <c r="H3803" s="63">
        <v>41897</v>
      </c>
      <c r="I3803" s="60" t="s">
        <v>1112</v>
      </c>
      <c r="J3803" s="62">
        <v>-192.76</v>
      </c>
      <c r="K3803" s="62">
        <v>-26.99</v>
      </c>
      <c r="L3803" s="62">
        <v>-219.75</v>
      </c>
      <c r="M3803" s="82" t="str">
        <f t="shared" si="290"/>
        <v>DS</v>
      </c>
    </row>
    <row r="3804" spans="1:15" x14ac:dyDescent="0.5">
      <c r="A3804" s="61">
        <v>4172930</v>
      </c>
      <c r="B3804" s="61">
        <v>9004276305</v>
      </c>
      <c r="C3804" s="60" t="s">
        <v>15</v>
      </c>
      <c r="D3804" s="61">
        <v>23045</v>
      </c>
      <c r="E3804" s="61">
        <v>17575</v>
      </c>
      <c r="F3804" s="61">
        <v>670558</v>
      </c>
      <c r="G3804" s="63">
        <v>41897</v>
      </c>
      <c r="H3804" s="63">
        <v>41897</v>
      </c>
      <c r="I3804" s="60" t="s">
        <v>1112</v>
      </c>
      <c r="J3804" s="62">
        <v>-273.22000000000003</v>
      </c>
      <c r="K3804" s="62">
        <v>-38.25</v>
      </c>
      <c r="L3804" s="62">
        <v>-311.47000000000003</v>
      </c>
      <c r="M3804" s="82" t="str">
        <f t="shared" si="290"/>
        <v>DS</v>
      </c>
    </row>
    <row r="3805" spans="1:15" x14ac:dyDescent="0.5">
      <c r="A3805" s="105">
        <v>1990458</v>
      </c>
      <c r="B3805" s="63"/>
      <c r="C3805" s="60" t="s">
        <v>10</v>
      </c>
      <c r="D3805" s="61">
        <v>21871</v>
      </c>
      <c r="E3805" s="61">
        <v>16219</v>
      </c>
      <c r="F3805" s="61">
        <v>4739</v>
      </c>
      <c r="G3805" s="63">
        <v>41898</v>
      </c>
      <c r="H3805" s="63">
        <v>41898</v>
      </c>
      <c r="I3805" s="60" t="s">
        <v>1107</v>
      </c>
      <c r="J3805" s="62">
        <v>6704.1</v>
      </c>
      <c r="K3805" s="62">
        <v>938.58</v>
      </c>
      <c r="L3805" s="62">
        <v>7642.68</v>
      </c>
      <c r="M3805" s="82" t="str">
        <f t="shared" si="290"/>
        <v>DS</v>
      </c>
      <c r="N3805" s="82" t="s">
        <v>971</v>
      </c>
    </row>
    <row r="3806" spans="1:15" x14ac:dyDescent="0.5">
      <c r="A3806" s="105">
        <v>1990460</v>
      </c>
      <c r="B3806" s="63"/>
      <c r="C3806" s="60" t="s">
        <v>10</v>
      </c>
      <c r="D3806" s="61">
        <v>21870</v>
      </c>
      <c r="E3806" s="61">
        <v>16214</v>
      </c>
      <c r="F3806" s="61">
        <v>4739</v>
      </c>
      <c r="G3806" s="63">
        <v>41898</v>
      </c>
      <c r="H3806" s="63">
        <v>41898</v>
      </c>
      <c r="I3806" s="60" t="s">
        <v>1107</v>
      </c>
      <c r="J3806" s="62">
        <v>2075</v>
      </c>
      <c r="K3806" s="62">
        <v>290.5</v>
      </c>
      <c r="L3806" s="62">
        <v>2365.5</v>
      </c>
      <c r="M3806" s="82" t="str">
        <f t="shared" si="290"/>
        <v>DS</v>
      </c>
      <c r="N3806" s="82" t="s">
        <v>971</v>
      </c>
    </row>
    <row r="3807" spans="1:15" x14ac:dyDescent="0.5">
      <c r="A3807" s="105">
        <v>1990461</v>
      </c>
      <c r="B3807" s="63"/>
      <c r="C3807" s="60" t="s">
        <v>10</v>
      </c>
      <c r="D3807" s="61">
        <v>21872</v>
      </c>
      <c r="E3807" s="61">
        <v>16218</v>
      </c>
      <c r="F3807" s="61">
        <v>4739</v>
      </c>
      <c r="G3807" s="63">
        <v>41898</v>
      </c>
      <c r="H3807" s="63">
        <v>41898</v>
      </c>
      <c r="I3807" s="60" t="s">
        <v>1107</v>
      </c>
      <c r="J3807" s="62">
        <v>2260.6</v>
      </c>
      <c r="K3807" s="62">
        <v>316.49</v>
      </c>
      <c r="L3807" s="62">
        <v>2577.09</v>
      </c>
      <c r="M3807" s="82" t="str">
        <f t="shared" si="290"/>
        <v>DS</v>
      </c>
      <c r="N3807" s="82" t="s">
        <v>971</v>
      </c>
    </row>
    <row r="3808" spans="1:15" x14ac:dyDescent="0.5">
      <c r="A3808" s="105">
        <v>1990462</v>
      </c>
      <c r="B3808" s="63"/>
      <c r="C3808" s="60" t="s">
        <v>10</v>
      </c>
      <c r="D3808" s="61">
        <v>21869</v>
      </c>
      <c r="E3808" s="61">
        <v>16215</v>
      </c>
      <c r="F3808" s="61">
        <v>4739</v>
      </c>
      <c r="G3808" s="63">
        <v>41898</v>
      </c>
      <c r="H3808" s="63">
        <v>41898</v>
      </c>
      <c r="I3808" s="60" t="s">
        <v>1107</v>
      </c>
      <c r="J3808" s="62">
        <v>518.79999999999995</v>
      </c>
      <c r="K3808" s="62">
        <v>72.63</v>
      </c>
      <c r="L3808" s="62">
        <v>591.42999999999995</v>
      </c>
      <c r="M3808" s="82" t="str">
        <f t="shared" si="290"/>
        <v>DS</v>
      </c>
      <c r="N3808" s="82" t="s">
        <v>971</v>
      </c>
    </row>
    <row r="3809" spans="1:19" x14ac:dyDescent="0.5">
      <c r="A3809" s="105">
        <v>1990463</v>
      </c>
      <c r="B3809" s="63"/>
      <c r="C3809" s="60" t="s">
        <v>10</v>
      </c>
      <c r="D3809" s="61">
        <v>21868</v>
      </c>
      <c r="E3809" s="61">
        <v>16216</v>
      </c>
      <c r="F3809" s="61">
        <v>4739</v>
      </c>
      <c r="G3809" s="63">
        <v>41898</v>
      </c>
      <c r="H3809" s="63">
        <v>41898</v>
      </c>
      <c r="I3809" s="60" t="s">
        <v>1107</v>
      </c>
      <c r="J3809" s="62">
        <v>466.8</v>
      </c>
      <c r="K3809" s="62">
        <v>65.349999999999994</v>
      </c>
      <c r="L3809" s="62">
        <v>532.15</v>
      </c>
      <c r="M3809" s="82" t="str">
        <f t="shared" si="290"/>
        <v>DS</v>
      </c>
      <c r="N3809" s="82" t="s">
        <v>971</v>
      </c>
    </row>
    <row r="3810" spans="1:19" x14ac:dyDescent="0.5">
      <c r="A3810" s="105">
        <v>1990464</v>
      </c>
      <c r="B3810" s="63"/>
      <c r="C3810" s="60" t="s">
        <v>10</v>
      </c>
      <c r="D3810" s="61">
        <v>21867</v>
      </c>
      <c r="E3810" s="61">
        <v>16217</v>
      </c>
      <c r="F3810" s="61">
        <v>4739</v>
      </c>
      <c r="G3810" s="63">
        <v>41898</v>
      </c>
      <c r="H3810" s="63">
        <v>41898</v>
      </c>
      <c r="I3810" s="60" t="s">
        <v>1107</v>
      </c>
      <c r="J3810" s="62">
        <v>1766.6</v>
      </c>
      <c r="K3810" s="62">
        <v>247.33</v>
      </c>
      <c r="L3810" s="62">
        <v>2013.93</v>
      </c>
      <c r="M3810" s="82" t="str">
        <f t="shared" si="290"/>
        <v>DS</v>
      </c>
      <c r="N3810" s="82" t="s">
        <v>971</v>
      </c>
    </row>
    <row r="3811" spans="1:19" hidden="1" x14ac:dyDescent="0.5">
      <c r="A3811" s="105" t="s">
        <v>856</v>
      </c>
      <c r="B3811" s="60"/>
      <c r="C3811" s="60" t="s">
        <v>10</v>
      </c>
      <c r="D3811" s="61">
        <v>21875</v>
      </c>
      <c r="E3811" s="61">
        <v>16193</v>
      </c>
      <c r="F3811" s="61">
        <v>4714</v>
      </c>
      <c r="G3811" s="63">
        <v>41898</v>
      </c>
      <c r="H3811" s="63">
        <v>41898</v>
      </c>
      <c r="I3811" s="60" t="s">
        <v>1110</v>
      </c>
      <c r="J3811" s="62">
        <v>1050</v>
      </c>
      <c r="K3811" s="62">
        <v>0</v>
      </c>
      <c r="L3811" s="62">
        <v>1050</v>
      </c>
      <c r="M3811" s="82" t="str">
        <f t="shared" si="290"/>
        <v>DI</v>
      </c>
      <c r="N3811" s="82" t="s">
        <v>971</v>
      </c>
    </row>
    <row r="3812" spans="1:19" x14ac:dyDescent="0.5">
      <c r="A3812" s="105">
        <v>51556580</v>
      </c>
      <c r="B3812" s="61"/>
      <c r="C3812" s="60" t="s">
        <v>10</v>
      </c>
      <c r="D3812" s="61">
        <v>21858</v>
      </c>
      <c r="E3812" s="61">
        <v>16180</v>
      </c>
      <c r="F3812" s="61">
        <v>4740</v>
      </c>
      <c r="G3812" s="63">
        <v>41898</v>
      </c>
      <c r="H3812" s="63">
        <v>41898</v>
      </c>
      <c r="I3812" s="60" t="s">
        <v>1113</v>
      </c>
      <c r="J3812" s="62">
        <v>6178.86</v>
      </c>
      <c r="K3812" s="62">
        <v>564.67999999999995</v>
      </c>
      <c r="L3812" s="62">
        <v>6743.54</v>
      </c>
      <c r="M3812" s="82" t="str">
        <f t="shared" si="290"/>
        <v>DS</v>
      </c>
      <c r="N3812" s="82" t="s">
        <v>971</v>
      </c>
    </row>
    <row r="3813" spans="1:19" hidden="1" x14ac:dyDescent="0.5">
      <c r="A3813" s="105" t="s">
        <v>858</v>
      </c>
      <c r="B3813" s="60"/>
      <c r="C3813" s="60" t="s">
        <v>10</v>
      </c>
      <c r="D3813" s="61">
        <v>21873</v>
      </c>
      <c r="E3813" s="61">
        <v>16213</v>
      </c>
      <c r="F3813" s="61">
        <v>4744</v>
      </c>
      <c r="G3813" s="63">
        <v>41898</v>
      </c>
      <c r="H3813" s="63">
        <v>41898</v>
      </c>
      <c r="I3813" s="60" t="s">
        <v>1118</v>
      </c>
      <c r="J3813" s="62">
        <v>4404.3999999999996</v>
      </c>
      <c r="K3813" s="62">
        <v>0</v>
      </c>
      <c r="L3813" s="62">
        <v>4404.3999999999996</v>
      </c>
      <c r="M3813" s="82" t="str">
        <f t="shared" si="290"/>
        <v>DI</v>
      </c>
      <c r="N3813" s="82" t="s">
        <v>971</v>
      </c>
      <c r="R3813" s="92" t="s">
        <v>327</v>
      </c>
      <c r="S3813" s="93">
        <v>41927</v>
      </c>
    </row>
    <row r="3814" spans="1:19" x14ac:dyDescent="0.5">
      <c r="A3814" s="60" t="s">
        <v>864</v>
      </c>
      <c r="B3814" s="61"/>
      <c r="C3814" s="60" t="s">
        <v>10</v>
      </c>
      <c r="D3814" s="61">
        <v>21859</v>
      </c>
      <c r="E3814" s="61">
        <v>16178</v>
      </c>
      <c r="F3814" s="61">
        <v>4741</v>
      </c>
      <c r="G3814" s="63">
        <v>41898</v>
      </c>
      <c r="H3814" s="63">
        <v>41897</v>
      </c>
      <c r="I3814" s="60" t="s">
        <v>1102</v>
      </c>
      <c r="J3814" s="62">
        <v>3878.5</v>
      </c>
      <c r="K3814" s="62">
        <v>521.80999999999995</v>
      </c>
      <c r="L3814" s="62">
        <v>4400.3100000000004</v>
      </c>
      <c r="M3814" s="82" t="str">
        <f t="shared" si="290"/>
        <v>DS</v>
      </c>
      <c r="N3814" s="82" t="s">
        <v>971</v>
      </c>
    </row>
    <row r="3815" spans="1:19" x14ac:dyDescent="0.5">
      <c r="A3815" s="105">
        <v>558895</v>
      </c>
      <c r="B3815" s="60"/>
      <c r="C3815" s="60" t="s">
        <v>10</v>
      </c>
      <c r="D3815" s="61">
        <v>21865</v>
      </c>
      <c r="E3815" s="61">
        <v>16224</v>
      </c>
      <c r="F3815" s="61">
        <v>4657</v>
      </c>
      <c r="G3815" s="63">
        <v>41899</v>
      </c>
      <c r="H3815" s="63">
        <v>41899</v>
      </c>
      <c r="I3815" s="60" t="s">
        <v>1114</v>
      </c>
      <c r="J3815" s="62">
        <v>299.88</v>
      </c>
      <c r="K3815" s="62">
        <v>21.12</v>
      </c>
      <c r="L3815" s="62">
        <v>321</v>
      </c>
      <c r="M3815" s="82" t="str">
        <f t="shared" si="290"/>
        <v>DS</v>
      </c>
      <c r="N3815" s="82" t="s">
        <v>971</v>
      </c>
    </row>
    <row r="3816" spans="1:19" x14ac:dyDescent="0.5">
      <c r="A3816" s="105">
        <v>604188066116227</v>
      </c>
      <c r="B3816" s="60"/>
      <c r="C3816" s="60" t="s">
        <v>10</v>
      </c>
      <c r="D3816" s="61">
        <v>21860</v>
      </c>
      <c r="E3816" s="61">
        <v>16226</v>
      </c>
      <c r="F3816" s="61">
        <v>4556</v>
      </c>
      <c r="G3816" s="63">
        <v>41899</v>
      </c>
      <c r="H3816" s="63">
        <v>41899</v>
      </c>
      <c r="I3816" s="60" t="s">
        <v>1109</v>
      </c>
      <c r="J3816" s="62">
        <v>283.66000000000003</v>
      </c>
      <c r="K3816" s="62">
        <v>20.010000000000002</v>
      </c>
      <c r="L3816" s="62">
        <v>303.67</v>
      </c>
      <c r="M3816" s="82" t="str">
        <f t="shared" si="290"/>
        <v>DS</v>
      </c>
      <c r="N3816" s="82" t="s">
        <v>971</v>
      </c>
    </row>
    <row r="3817" spans="1:19" x14ac:dyDescent="0.5">
      <c r="A3817" s="105">
        <v>86486</v>
      </c>
      <c r="B3817" s="60"/>
      <c r="C3817" s="60" t="s">
        <v>10</v>
      </c>
      <c r="D3817" s="61">
        <v>21866</v>
      </c>
      <c r="E3817" s="61">
        <v>16225</v>
      </c>
      <c r="F3817" s="61">
        <v>4655</v>
      </c>
      <c r="G3817" s="63">
        <v>41899</v>
      </c>
      <c r="H3817" s="63">
        <v>41899</v>
      </c>
      <c r="I3817" s="60" t="s">
        <v>1116</v>
      </c>
      <c r="J3817" s="62">
        <v>384</v>
      </c>
      <c r="K3817" s="62">
        <v>13.44</v>
      </c>
      <c r="L3817" s="62">
        <v>397.44</v>
      </c>
      <c r="M3817" s="82" t="str">
        <f t="shared" si="290"/>
        <v>DS</v>
      </c>
      <c r="N3817" s="82" t="s">
        <v>971</v>
      </c>
    </row>
    <row r="3818" spans="1:19" x14ac:dyDescent="0.5">
      <c r="A3818" s="105">
        <v>9895243</v>
      </c>
      <c r="B3818" s="60"/>
      <c r="C3818" s="60" t="s">
        <v>10</v>
      </c>
      <c r="D3818" s="61">
        <v>21883</v>
      </c>
      <c r="E3818" s="61">
        <v>16145</v>
      </c>
      <c r="F3818" s="61">
        <v>4728</v>
      </c>
      <c r="G3818" s="63">
        <v>41899</v>
      </c>
      <c r="H3818" s="63">
        <v>41899</v>
      </c>
      <c r="I3818" s="60" t="s">
        <v>1103</v>
      </c>
      <c r="J3818" s="62">
        <v>7561.6</v>
      </c>
      <c r="K3818" s="62">
        <v>1058.6199999999999</v>
      </c>
      <c r="L3818" s="62">
        <v>8620.2199999999993</v>
      </c>
      <c r="M3818" s="82" t="str">
        <f t="shared" si="290"/>
        <v>DS</v>
      </c>
      <c r="N3818" s="82" t="s">
        <v>971</v>
      </c>
    </row>
    <row r="3819" spans="1:19" x14ac:dyDescent="0.5">
      <c r="A3819" s="105">
        <v>9895243</v>
      </c>
      <c r="B3819" s="60"/>
      <c r="C3819" s="60" t="s">
        <v>15</v>
      </c>
      <c r="D3819" s="61">
        <v>21884</v>
      </c>
      <c r="E3819" s="61">
        <v>16245</v>
      </c>
      <c r="F3819" s="61">
        <v>4728</v>
      </c>
      <c r="G3819" s="63">
        <v>41899</v>
      </c>
      <c r="H3819" s="63">
        <v>41899</v>
      </c>
      <c r="I3819" s="60" t="s">
        <v>1103</v>
      </c>
      <c r="J3819" s="62">
        <v>-40</v>
      </c>
      <c r="K3819" s="62">
        <v>-5.6</v>
      </c>
      <c r="L3819" s="62">
        <v>-45.6</v>
      </c>
      <c r="M3819" s="82" t="str">
        <f t="shared" si="290"/>
        <v>DS</v>
      </c>
    </row>
    <row r="3820" spans="1:19" x14ac:dyDescent="0.5">
      <c r="A3820" s="61">
        <v>558895</v>
      </c>
      <c r="B3820" s="61"/>
      <c r="C3820" s="60" t="s">
        <v>15</v>
      </c>
      <c r="D3820" s="61">
        <v>21939</v>
      </c>
      <c r="E3820" s="61">
        <v>16309</v>
      </c>
      <c r="F3820" s="61">
        <v>670561</v>
      </c>
      <c r="G3820" s="63">
        <v>41899</v>
      </c>
      <c r="H3820" s="63">
        <v>41899</v>
      </c>
      <c r="I3820" s="60" t="s">
        <v>1114</v>
      </c>
      <c r="J3820" s="62">
        <v>-41.6</v>
      </c>
      <c r="K3820" s="62">
        <v>-2.35</v>
      </c>
      <c r="L3820" s="62">
        <v>-43.95</v>
      </c>
      <c r="M3820" s="82" t="str">
        <f t="shared" si="290"/>
        <v>DS</v>
      </c>
    </row>
    <row r="3821" spans="1:19" x14ac:dyDescent="0.5">
      <c r="A3821" s="105" t="s">
        <v>853</v>
      </c>
      <c r="B3821" s="60"/>
      <c r="C3821" s="60" t="s">
        <v>10</v>
      </c>
      <c r="D3821" s="61">
        <v>21886</v>
      </c>
      <c r="E3821" s="61">
        <v>16243</v>
      </c>
      <c r="F3821" s="61">
        <v>4738</v>
      </c>
      <c r="G3821" s="63">
        <v>41900</v>
      </c>
      <c r="H3821" s="63">
        <v>41900</v>
      </c>
      <c r="I3821" s="60" t="s">
        <v>1161</v>
      </c>
      <c r="J3821" s="62">
        <v>22687.15</v>
      </c>
      <c r="K3821" s="62">
        <v>1991.4</v>
      </c>
      <c r="L3821" s="62">
        <v>24678.55</v>
      </c>
      <c r="M3821" s="82" t="str">
        <f t="shared" si="290"/>
        <v>DS</v>
      </c>
      <c r="N3821" s="82" t="s">
        <v>971</v>
      </c>
    </row>
    <row r="3822" spans="1:19" x14ac:dyDescent="0.5">
      <c r="A3822" s="105" t="s">
        <v>855</v>
      </c>
      <c r="B3822" s="61">
        <v>16235</v>
      </c>
      <c r="C3822" s="60" t="s">
        <v>10</v>
      </c>
      <c r="D3822" s="61">
        <v>21863</v>
      </c>
      <c r="E3822" s="61">
        <v>16223</v>
      </c>
      <c r="F3822" s="61">
        <v>4745</v>
      </c>
      <c r="G3822" s="63">
        <v>41900</v>
      </c>
      <c r="H3822" s="63">
        <v>41899</v>
      </c>
      <c r="I3822" s="60" t="s">
        <v>1102</v>
      </c>
      <c r="J3822" s="62">
        <v>2474.58</v>
      </c>
      <c r="K3822" s="62">
        <v>225.18</v>
      </c>
      <c r="L3822" s="62">
        <v>2699.76</v>
      </c>
      <c r="M3822" s="82" t="str">
        <f t="shared" si="290"/>
        <v>DS</v>
      </c>
      <c r="N3822" s="82" t="s">
        <v>971</v>
      </c>
    </row>
    <row r="3823" spans="1:19" x14ac:dyDescent="0.5">
      <c r="A3823" s="105" t="s">
        <v>855</v>
      </c>
      <c r="B3823" s="60"/>
      <c r="C3823" s="60" t="s">
        <v>15</v>
      </c>
      <c r="D3823" s="61">
        <v>21893</v>
      </c>
      <c r="E3823" s="61">
        <v>16246</v>
      </c>
      <c r="F3823" s="61">
        <v>4745</v>
      </c>
      <c r="G3823" s="63">
        <v>41900</v>
      </c>
      <c r="H3823" s="63">
        <v>41899</v>
      </c>
      <c r="I3823" s="60" t="s">
        <v>1102</v>
      </c>
      <c r="J3823" s="62">
        <v>-39.340000000000003</v>
      </c>
      <c r="K3823" s="62">
        <v>-5.51</v>
      </c>
      <c r="L3823" s="62">
        <v>-44.85</v>
      </c>
      <c r="M3823" s="82" t="str">
        <f t="shared" si="290"/>
        <v>DS</v>
      </c>
    </row>
    <row r="3824" spans="1:19" hidden="1" x14ac:dyDescent="0.5">
      <c r="A3824" s="105">
        <v>157457</v>
      </c>
      <c r="B3824" s="60"/>
      <c r="C3824" s="60" t="s">
        <v>10</v>
      </c>
      <c r="D3824" s="61">
        <v>21892</v>
      </c>
      <c r="E3824" s="61">
        <v>16241</v>
      </c>
      <c r="F3824" s="61">
        <v>4749</v>
      </c>
      <c r="G3824" s="63">
        <v>41900</v>
      </c>
      <c r="H3824" s="63">
        <v>41900</v>
      </c>
      <c r="I3824" s="60" t="s">
        <v>1156</v>
      </c>
      <c r="J3824" s="62">
        <v>5227.1000000000004</v>
      </c>
      <c r="K3824" s="62">
        <v>731.8</v>
      </c>
      <c r="L3824" s="62">
        <v>5958.9</v>
      </c>
      <c r="M3824" s="82" t="str">
        <f t="shared" si="290"/>
        <v>DI</v>
      </c>
      <c r="N3824" s="82" t="s">
        <v>971</v>
      </c>
    </row>
    <row r="3825" spans="1:14" x14ac:dyDescent="0.5">
      <c r="A3825" s="105">
        <v>51594314</v>
      </c>
      <c r="B3825" s="61"/>
      <c r="C3825" s="60" t="s">
        <v>10</v>
      </c>
      <c r="D3825" s="61">
        <v>21862</v>
      </c>
      <c r="E3825" s="61">
        <v>16222</v>
      </c>
      <c r="F3825" s="61">
        <v>4746</v>
      </c>
      <c r="G3825" s="63">
        <v>41900</v>
      </c>
      <c r="H3825" s="63">
        <v>41900</v>
      </c>
      <c r="I3825" s="60" t="s">
        <v>1113</v>
      </c>
      <c r="J3825" s="62">
        <v>4135.49</v>
      </c>
      <c r="K3825" s="62">
        <v>280.82</v>
      </c>
      <c r="L3825" s="62">
        <v>4416.3100000000004</v>
      </c>
      <c r="M3825" s="82" t="str">
        <f t="shared" si="290"/>
        <v>DS</v>
      </c>
      <c r="N3825" s="82" t="s">
        <v>971</v>
      </c>
    </row>
    <row r="3826" spans="1:14" x14ac:dyDescent="0.5">
      <c r="A3826" s="105">
        <v>560395</v>
      </c>
      <c r="B3826" s="60"/>
      <c r="C3826" s="60" t="s">
        <v>10</v>
      </c>
      <c r="D3826" s="61">
        <v>21890</v>
      </c>
      <c r="E3826" s="61">
        <v>16239</v>
      </c>
      <c r="F3826" s="61">
        <v>4657</v>
      </c>
      <c r="G3826" s="63">
        <v>41900</v>
      </c>
      <c r="H3826" s="63">
        <v>41900</v>
      </c>
      <c r="I3826" s="60" t="s">
        <v>1114</v>
      </c>
      <c r="J3826" s="62">
        <v>199.92</v>
      </c>
      <c r="K3826" s="62">
        <v>14.08</v>
      </c>
      <c r="L3826" s="62">
        <v>214</v>
      </c>
      <c r="M3826" s="82" t="str">
        <f t="shared" si="290"/>
        <v>DS</v>
      </c>
      <c r="N3826" s="82" t="s">
        <v>971</v>
      </c>
    </row>
    <row r="3827" spans="1:14" x14ac:dyDescent="0.5">
      <c r="A3827" s="105">
        <v>604189805216237</v>
      </c>
      <c r="B3827" s="60"/>
      <c r="C3827" s="60" t="s">
        <v>10</v>
      </c>
      <c r="D3827" s="61">
        <v>21864</v>
      </c>
      <c r="E3827" s="61">
        <v>16236</v>
      </c>
      <c r="F3827" s="61">
        <v>4656</v>
      </c>
      <c r="G3827" s="63">
        <v>41900</v>
      </c>
      <c r="H3827" s="63">
        <v>41900</v>
      </c>
      <c r="I3827" s="60" t="s">
        <v>1109</v>
      </c>
      <c r="J3827" s="62">
        <v>283.66000000000003</v>
      </c>
      <c r="K3827" s="62">
        <v>20.010000000000002</v>
      </c>
      <c r="L3827" s="62">
        <v>303.67</v>
      </c>
      <c r="M3827" s="82" t="str">
        <f t="shared" si="290"/>
        <v>DS</v>
      </c>
      <c r="N3827" s="82" t="s">
        <v>971</v>
      </c>
    </row>
    <row r="3828" spans="1:14" x14ac:dyDescent="0.5">
      <c r="A3828" s="105">
        <v>8248613</v>
      </c>
      <c r="B3828" s="60"/>
      <c r="C3828" s="60" t="s">
        <v>10</v>
      </c>
      <c r="D3828" s="61">
        <v>21889</v>
      </c>
      <c r="E3828" s="61">
        <v>16238</v>
      </c>
      <c r="F3828" s="61">
        <v>4658</v>
      </c>
      <c r="G3828" s="63">
        <v>41900</v>
      </c>
      <c r="H3828" s="63">
        <v>41900</v>
      </c>
      <c r="I3828" s="60" t="s">
        <v>1371</v>
      </c>
      <c r="J3828" s="62">
        <v>221.76</v>
      </c>
      <c r="K3828" s="62">
        <v>15.81</v>
      </c>
      <c r="L3828" s="62">
        <v>237.57</v>
      </c>
      <c r="M3828" s="82" t="str">
        <f t="shared" si="290"/>
        <v>DS</v>
      </c>
      <c r="N3828" s="82" t="s">
        <v>971</v>
      </c>
    </row>
    <row r="3829" spans="1:14" x14ac:dyDescent="0.5">
      <c r="A3829" s="105">
        <v>91354129</v>
      </c>
      <c r="B3829" s="61">
        <v>16228</v>
      </c>
      <c r="C3829" s="60" t="s">
        <v>10</v>
      </c>
      <c r="D3829" s="61">
        <v>21894</v>
      </c>
      <c r="E3829" s="61">
        <v>16137</v>
      </c>
      <c r="F3829" s="61">
        <v>4725</v>
      </c>
      <c r="G3829" s="63">
        <v>41900</v>
      </c>
      <c r="H3829" s="63">
        <v>41900</v>
      </c>
      <c r="I3829" s="60" t="s">
        <v>1368</v>
      </c>
      <c r="J3829" s="62">
        <v>14146.03</v>
      </c>
      <c r="K3829" s="62">
        <v>1980.44</v>
      </c>
      <c r="L3829" s="62">
        <v>16126.47</v>
      </c>
      <c r="M3829" s="82" t="str">
        <f t="shared" si="290"/>
        <v>DS</v>
      </c>
      <c r="N3829" s="82" t="s">
        <v>971</v>
      </c>
    </row>
    <row r="3830" spans="1:14" x14ac:dyDescent="0.5">
      <c r="A3830" s="105">
        <v>9161767</v>
      </c>
      <c r="B3830" s="60"/>
      <c r="C3830" s="60" t="s">
        <v>10</v>
      </c>
      <c r="D3830" s="61">
        <v>21887</v>
      </c>
      <c r="E3830" s="61">
        <v>16067</v>
      </c>
      <c r="F3830" s="61">
        <v>4702</v>
      </c>
      <c r="G3830" s="63">
        <v>41900</v>
      </c>
      <c r="H3830" s="63">
        <v>41900</v>
      </c>
      <c r="I3830" s="60" t="s">
        <v>1318</v>
      </c>
      <c r="J3830" s="62">
        <v>12191.4</v>
      </c>
      <c r="K3830" s="62">
        <v>1706.8</v>
      </c>
      <c r="L3830" s="62">
        <v>13898.2</v>
      </c>
      <c r="M3830" s="82" t="str">
        <f t="shared" si="290"/>
        <v>DS</v>
      </c>
      <c r="N3830" s="82" t="s">
        <v>971</v>
      </c>
    </row>
    <row r="3831" spans="1:14" x14ac:dyDescent="0.5">
      <c r="A3831" s="105">
        <v>9161768</v>
      </c>
      <c r="B3831" s="60"/>
      <c r="C3831" s="60" t="s">
        <v>10</v>
      </c>
      <c r="D3831" s="61">
        <v>21888</v>
      </c>
      <c r="E3831" s="61">
        <v>16147</v>
      </c>
      <c r="F3831" s="61">
        <v>4702</v>
      </c>
      <c r="G3831" s="63">
        <v>41900</v>
      </c>
      <c r="H3831" s="63">
        <v>41900</v>
      </c>
      <c r="I3831" s="60" t="s">
        <v>1318</v>
      </c>
      <c r="J3831" s="62">
        <v>5055</v>
      </c>
      <c r="K3831" s="62">
        <v>707.7</v>
      </c>
      <c r="L3831" s="62">
        <v>5762.7</v>
      </c>
      <c r="M3831" s="82" t="str">
        <f t="shared" si="290"/>
        <v>DS</v>
      </c>
      <c r="N3831" s="82" t="s">
        <v>971</v>
      </c>
    </row>
    <row r="3832" spans="1:14" hidden="1" x14ac:dyDescent="0.5">
      <c r="A3832" s="105" t="s">
        <v>857</v>
      </c>
      <c r="B3832" s="60"/>
      <c r="C3832" s="60" t="s">
        <v>10</v>
      </c>
      <c r="D3832" s="61">
        <v>21885</v>
      </c>
      <c r="E3832" s="61">
        <v>16242</v>
      </c>
      <c r="F3832" s="61">
        <v>4748</v>
      </c>
      <c r="G3832" s="63">
        <v>41900</v>
      </c>
      <c r="H3832" s="63">
        <v>41900</v>
      </c>
      <c r="I3832" s="60" t="s">
        <v>1123</v>
      </c>
      <c r="J3832" s="62">
        <v>1400</v>
      </c>
      <c r="K3832" s="62">
        <v>0</v>
      </c>
      <c r="L3832" s="62">
        <v>1400</v>
      </c>
      <c r="M3832" s="82" t="str">
        <f t="shared" si="290"/>
        <v>DI</v>
      </c>
      <c r="N3832" s="82" t="s">
        <v>971</v>
      </c>
    </row>
    <row r="3833" spans="1:14" hidden="1" x14ac:dyDescent="0.5">
      <c r="A3833" s="105" t="s">
        <v>859</v>
      </c>
      <c r="B3833" s="60"/>
      <c r="C3833" s="60" t="s">
        <v>10</v>
      </c>
      <c r="D3833" s="61">
        <v>21891</v>
      </c>
      <c r="E3833" s="61">
        <v>16240</v>
      </c>
      <c r="F3833" s="61">
        <v>4757</v>
      </c>
      <c r="G3833" s="63">
        <v>41900</v>
      </c>
      <c r="H3833" s="63">
        <v>41900</v>
      </c>
      <c r="I3833" s="60" t="s">
        <v>1121</v>
      </c>
      <c r="J3833" s="62">
        <v>780.3</v>
      </c>
      <c r="K3833" s="62">
        <v>0</v>
      </c>
      <c r="L3833" s="62">
        <v>780.3</v>
      </c>
      <c r="M3833" s="82" t="str">
        <f t="shared" si="290"/>
        <v>DI</v>
      </c>
      <c r="N3833" s="82" t="s">
        <v>971</v>
      </c>
    </row>
    <row r="3834" spans="1:14" x14ac:dyDescent="0.5">
      <c r="A3834" s="60" t="s">
        <v>855</v>
      </c>
      <c r="B3834" s="61"/>
      <c r="C3834" s="60" t="s">
        <v>15</v>
      </c>
      <c r="D3834" s="61">
        <v>21940</v>
      </c>
      <c r="E3834" s="61">
        <v>16310</v>
      </c>
      <c r="F3834" s="61">
        <v>670563</v>
      </c>
      <c r="G3834" s="63">
        <v>41900</v>
      </c>
      <c r="H3834" s="63">
        <v>41899</v>
      </c>
      <c r="I3834" s="60" t="s">
        <v>1102</v>
      </c>
      <c r="J3834" s="62">
        <v>-291.24</v>
      </c>
      <c r="K3834" s="62">
        <v>-40.770000000000003</v>
      </c>
      <c r="L3834" s="62">
        <v>-332.01</v>
      </c>
      <c r="M3834" s="82" t="str">
        <f t="shared" si="290"/>
        <v>DS</v>
      </c>
    </row>
    <row r="3835" spans="1:14" x14ac:dyDescent="0.5">
      <c r="A3835" s="61">
        <v>51594314</v>
      </c>
      <c r="B3835" s="60"/>
      <c r="C3835" s="60" t="s">
        <v>15</v>
      </c>
      <c r="D3835" s="61">
        <v>21941</v>
      </c>
      <c r="E3835" s="61">
        <v>16311</v>
      </c>
      <c r="F3835" s="61">
        <v>670564</v>
      </c>
      <c r="G3835" s="63">
        <v>41900</v>
      </c>
      <c r="H3835" s="63">
        <v>41900</v>
      </c>
      <c r="I3835" s="60" t="s">
        <v>1113</v>
      </c>
      <c r="J3835" s="62">
        <v>-793.04</v>
      </c>
      <c r="K3835" s="62">
        <v>-2.95</v>
      </c>
      <c r="L3835" s="62">
        <v>-795.99</v>
      </c>
      <c r="M3835" s="82" t="str">
        <f t="shared" si="290"/>
        <v>DS</v>
      </c>
    </row>
    <row r="3836" spans="1:14" x14ac:dyDescent="0.5">
      <c r="A3836" s="61">
        <v>8248613</v>
      </c>
      <c r="B3836" s="60" t="s">
        <v>1048</v>
      </c>
      <c r="C3836" s="60"/>
      <c r="D3836" s="61">
        <v>22839</v>
      </c>
      <c r="E3836" s="61">
        <v>17354</v>
      </c>
      <c r="F3836" s="61">
        <v>670562</v>
      </c>
      <c r="G3836" s="63">
        <v>41900</v>
      </c>
      <c r="H3836" s="63">
        <v>41900</v>
      </c>
      <c r="I3836" s="60" t="s">
        <v>1115</v>
      </c>
      <c r="J3836" s="62">
        <v>-55.78</v>
      </c>
      <c r="K3836" s="62">
        <v>-5.27</v>
      </c>
      <c r="L3836" s="62">
        <v>-61.05</v>
      </c>
      <c r="M3836" s="82" t="str">
        <f t="shared" si="290"/>
        <v>DS</v>
      </c>
    </row>
    <row r="3837" spans="1:14" x14ac:dyDescent="0.5">
      <c r="A3837" s="61">
        <v>1909756</v>
      </c>
      <c r="B3837" s="61"/>
      <c r="C3837" s="60" t="s">
        <v>10</v>
      </c>
      <c r="D3837" s="61">
        <v>21898</v>
      </c>
      <c r="E3837" s="61">
        <v>16252</v>
      </c>
      <c r="F3837" s="61">
        <v>4656</v>
      </c>
      <c r="G3837" s="63">
        <v>41901</v>
      </c>
      <c r="H3837" s="63">
        <v>41901</v>
      </c>
      <c r="I3837" s="60" t="s">
        <v>1109</v>
      </c>
      <c r="J3837" s="62">
        <v>283.66000000000003</v>
      </c>
      <c r="K3837" s="62">
        <v>20.010000000000002</v>
      </c>
      <c r="L3837" s="62">
        <v>303.67</v>
      </c>
      <c r="M3837" s="82" t="str">
        <f t="shared" si="290"/>
        <v>DS</v>
      </c>
      <c r="N3837" s="82" t="s">
        <v>971</v>
      </c>
    </row>
    <row r="3838" spans="1:14" x14ac:dyDescent="0.5">
      <c r="A3838" s="60" t="s">
        <v>865</v>
      </c>
      <c r="B3838" s="61"/>
      <c r="C3838" s="60" t="s">
        <v>10</v>
      </c>
      <c r="D3838" s="61">
        <v>21900</v>
      </c>
      <c r="E3838" s="61">
        <v>16250</v>
      </c>
      <c r="F3838" s="61">
        <v>4761</v>
      </c>
      <c r="G3838" s="63">
        <v>41902</v>
      </c>
      <c r="H3838" s="63">
        <v>41902</v>
      </c>
      <c r="I3838" s="60" t="s">
        <v>1102</v>
      </c>
      <c r="J3838" s="62">
        <v>5153.76</v>
      </c>
      <c r="K3838" s="62">
        <v>213.12</v>
      </c>
      <c r="L3838" s="62">
        <v>5366.88</v>
      </c>
      <c r="M3838" s="82" t="str">
        <f t="shared" si="290"/>
        <v>DS</v>
      </c>
      <c r="N3838" s="82" t="s">
        <v>971</v>
      </c>
    </row>
    <row r="3839" spans="1:14" x14ac:dyDescent="0.5">
      <c r="A3839" s="61">
        <v>51643888</v>
      </c>
      <c r="B3839" s="61"/>
      <c r="C3839" s="60" t="s">
        <v>10</v>
      </c>
      <c r="D3839" s="61">
        <v>21899</v>
      </c>
      <c r="E3839" s="61">
        <v>16251</v>
      </c>
      <c r="F3839" s="61">
        <v>4760</v>
      </c>
      <c r="G3839" s="63">
        <v>41902</v>
      </c>
      <c r="H3839" s="63">
        <v>41902</v>
      </c>
      <c r="I3839" s="60" t="s">
        <v>1113</v>
      </c>
      <c r="J3839" s="62">
        <v>3556.56</v>
      </c>
      <c r="K3839" s="62">
        <v>170.55</v>
      </c>
      <c r="L3839" s="62">
        <v>3727.11</v>
      </c>
      <c r="M3839" s="82" t="str">
        <f t="shared" si="290"/>
        <v>DS</v>
      </c>
      <c r="N3839" s="82" t="s">
        <v>971</v>
      </c>
    </row>
    <row r="3840" spans="1:14" x14ac:dyDescent="0.5">
      <c r="A3840" s="61">
        <v>561878</v>
      </c>
      <c r="B3840" s="60"/>
      <c r="C3840" s="60" t="s">
        <v>10</v>
      </c>
      <c r="D3840" s="61">
        <v>21944</v>
      </c>
      <c r="E3840" s="61">
        <v>16255</v>
      </c>
      <c r="F3840" s="61">
        <v>4747</v>
      </c>
      <c r="G3840" s="63">
        <v>41902</v>
      </c>
      <c r="H3840" s="63">
        <v>41902</v>
      </c>
      <c r="I3840" s="60" t="s">
        <v>1073</v>
      </c>
      <c r="J3840" s="62">
        <v>11722</v>
      </c>
      <c r="K3840" s="62">
        <v>1641.08</v>
      </c>
      <c r="L3840" s="62">
        <v>13363.08</v>
      </c>
      <c r="M3840" s="82" t="str">
        <f t="shared" si="290"/>
        <v>DS</v>
      </c>
      <c r="N3840" s="82" t="s">
        <v>971</v>
      </c>
    </row>
    <row r="3841" spans="1:19" x14ac:dyDescent="0.5">
      <c r="A3841" s="61">
        <v>563150</v>
      </c>
      <c r="B3841" s="60"/>
      <c r="C3841" s="60" t="s">
        <v>10</v>
      </c>
      <c r="D3841" s="61">
        <v>21943</v>
      </c>
      <c r="E3841" s="61">
        <v>16254</v>
      </c>
      <c r="F3841" s="61">
        <v>4657</v>
      </c>
      <c r="G3841" s="63">
        <v>41902</v>
      </c>
      <c r="H3841" s="63">
        <v>41902</v>
      </c>
      <c r="I3841" s="60" t="s">
        <v>1114</v>
      </c>
      <c r="J3841" s="62">
        <v>299.88</v>
      </c>
      <c r="K3841" s="62">
        <v>21.12</v>
      </c>
      <c r="L3841" s="62">
        <v>321</v>
      </c>
      <c r="M3841" s="82" t="str">
        <f t="shared" si="290"/>
        <v>DS</v>
      </c>
      <c r="N3841" s="82" t="s">
        <v>971</v>
      </c>
    </row>
    <row r="3842" spans="1:19" x14ac:dyDescent="0.5">
      <c r="A3842" s="61">
        <v>8253156</v>
      </c>
      <c r="B3842" s="60"/>
      <c r="C3842" s="60" t="s">
        <v>10</v>
      </c>
      <c r="D3842" s="61">
        <v>21942</v>
      </c>
      <c r="E3842" s="61">
        <v>16259</v>
      </c>
      <c r="F3842" s="61">
        <v>4658</v>
      </c>
      <c r="G3842" s="63">
        <v>41902</v>
      </c>
      <c r="H3842" s="63">
        <v>41902</v>
      </c>
      <c r="I3842" s="60" t="s">
        <v>1115</v>
      </c>
      <c r="J3842" s="62">
        <v>276.18</v>
      </c>
      <c r="K3842" s="62">
        <v>15.81</v>
      </c>
      <c r="L3842" s="62">
        <v>291.99</v>
      </c>
      <c r="M3842" s="82" t="str">
        <f t="shared" si="290"/>
        <v>DS</v>
      </c>
      <c r="N3842" s="82" t="s">
        <v>971</v>
      </c>
    </row>
    <row r="3843" spans="1:19" hidden="1" x14ac:dyDescent="0.5">
      <c r="A3843" s="60" t="s">
        <v>871</v>
      </c>
      <c r="B3843" s="60"/>
      <c r="C3843" s="60" t="s">
        <v>10</v>
      </c>
      <c r="D3843" s="61">
        <v>21945</v>
      </c>
      <c r="E3843" s="61">
        <v>16258</v>
      </c>
      <c r="F3843" s="61">
        <v>4762</v>
      </c>
      <c r="G3843" s="63">
        <v>41902</v>
      </c>
      <c r="H3843" s="63">
        <v>41902</v>
      </c>
      <c r="I3843" s="60" t="s">
        <v>1118</v>
      </c>
      <c r="J3843" s="62">
        <v>5439</v>
      </c>
      <c r="K3843" s="62">
        <v>0</v>
      </c>
      <c r="L3843" s="62">
        <v>5439</v>
      </c>
      <c r="M3843" s="82" t="str">
        <f t="shared" si="290"/>
        <v>DI</v>
      </c>
      <c r="N3843" s="82" t="s">
        <v>971</v>
      </c>
      <c r="R3843" s="92" t="s">
        <v>327</v>
      </c>
      <c r="S3843" s="93">
        <v>41930</v>
      </c>
    </row>
    <row r="3844" spans="1:19" x14ac:dyDescent="0.5">
      <c r="A3844" s="60" t="s">
        <v>865</v>
      </c>
      <c r="B3844" s="61"/>
      <c r="C3844" s="60" t="s">
        <v>15</v>
      </c>
      <c r="D3844" s="61">
        <v>22061</v>
      </c>
      <c r="E3844" s="61">
        <v>16441</v>
      </c>
      <c r="F3844" s="61">
        <v>670567</v>
      </c>
      <c r="G3844" s="63">
        <v>41902</v>
      </c>
      <c r="H3844" s="63">
        <v>41902</v>
      </c>
      <c r="I3844" s="60" t="s">
        <v>1313</v>
      </c>
      <c r="J3844" s="62">
        <v>-1910.88</v>
      </c>
      <c r="K3844" s="62">
        <v>0</v>
      </c>
      <c r="L3844" s="62">
        <v>-1910.88</v>
      </c>
      <c r="M3844" s="82" t="str">
        <f t="shared" si="290"/>
        <v>DS</v>
      </c>
    </row>
    <row r="3845" spans="1:19" x14ac:dyDescent="0.5">
      <c r="A3845" s="61">
        <v>563150</v>
      </c>
      <c r="B3845" s="61"/>
      <c r="C3845" s="60" t="s">
        <v>15</v>
      </c>
      <c r="D3845" s="61">
        <v>22060</v>
      </c>
      <c r="E3845" s="61">
        <v>16440</v>
      </c>
      <c r="F3845" s="61">
        <v>670566</v>
      </c>
      <c r="G3845" s="63">
        <v>41902</v>
      </c>
      <c r="H3845" s="63">
        <v>41902</v>
      </c>
      <c r="I3845" s="60" t="s">
        <v>1114</v>
      </c>
      <c r="J3845" s="62">
        <v>-58.46</v>
      </c>
      <c r="K3845" s="62">
        <v>-5.87</v>
      </c>
      <c r="L3845" s="62">
        <v>-64.33</v>
      </c>
      <c r="M3845" s="82" t="str">
        <f t="shared" si="290"/>
        <v>DS</v>
      </c>
    </row>
    <row r="3846" spans="1:19" x14ac:dyDescent="0.5">
      <c r="A3846" s="61">
        <v>8253156</v>
      </c>
      <c r="B3846" s="60" t="s">
        <v>1049</v>
      </c>
      <c r="C3846" s="60"/>
      <c r="D3846" s="61">
        <v>22838</v>
      </c>
      <c r="E3846" s="61">
        <v>17353</v>
      </c>
      <c r="F3846" s="61">
        <v>670568</v>
      </c>
      <c r="G3846" s="63">
        <v>41902</v>
      </c>
      <c r="H3846" s="63">
        <v>41902</v>
      </c>
      <c r="I3846" s="60" t="s">
        <v>1115</v>
      </c>
      <c r="J3846" s="62">
        <v>-74.94</v>
      </c>
      <c r="K3846" s="62">
        <v>-9.2200000000000006</v>
      </c>
      <c r="L3846" s="62">
        <v>-84.16</v>
      </c>
      <c r="M3846" s="82" t="str">
        <f t="shared" si="290"/>
        <v>DS</v>
      </c>
    </row>
    <row r="3847" spans="1:19" x14ac:dyDescent="0.5">
      <c r="A3847" s="61">
        <v>86996</v>
      </c>
      <c r="B3847" s="60"/>
      <c r="C3847" s="60" t="s">
        <v>10</v>
      </c>
      <c r="D3847" s="61">
        <v>21947</v>
      </c>
      <c r="E3847" s="61">
        <v>16261</v>
      </c>
      <c r="F3847" s="61">
        <v>4655</v>
      </c>
      <c r="G3847" s="63">
        <v>41903</v>
      </c>
      <c r="H3847" s="63">
        <v>41903</v>
      </c>
      <c r="I3847" s="60" t="s">
        <v>1116</v>
      </c>
      <c r="J3847" s="62">
        <v>480</v>
      </c>
      <c r="K3847" s="62">
        <v>22.4</v>
      </c>
      <c r="L3847" s="62">
        <v>502.4</v>
      </c>
      <c r="M3847" s="82" t="str">
        <f t="shared" si="290"/>
        <v>DS</v>
      </c>
      <c r="N3847" s="82" t="s">
        <v>971</v>
      </c>
    </row>
    <row r="3848" spans="1:19" x14ac:dyDescent="0.5">
      <c r="A3848" s="61">
        <v>1887574</v>
      </c>
      <c r="B3848" s="61"/>
      <c r="C3848" s="60" t="s">
        <v>10</v>
      </c>
      <c r="D3848" s="61">
        <v>22007</v>
      </c>
      <c r="E3848" s="61">
        <v>16345</v>
      </c>
      <c r="F3848" s="61">
        <v>4765</v>
      </c>
      <c r="G3848" s="63">
        <v>41904</v>
      </c>
      <c r="H3848" s="63">
        <v>41904</v>
      </c>
      <c r="I3848" s="60" t="s">
        <v>1105</v>
      </c>
      <c r="J3848" s="62">
        <v>71989.94</v>
      </c>
      <c r="K3848" s="62">
        <v>10078.59</v>
      </c>
      <c r="L3848" s="62">
        <v>82068.53</v>
      </c>
      <c r="M3848" s="82" t="str">
        <f t="shared" si="290"/>
        <v>DS</v>
      </c>
      <c r="N3848" s="82" t="s">
        <v>971</v>
      </c>
    </row>
    <row r="3849" spans="1:19" x14ac:dyDescent="0.5">
      <c r="A3849" s="61">
        <v>1930790</v>
      </c>
      <c r="B3849" s="61"/>
      <c r="C3849" s="60" t="s">
        <v>10</v>
      </c>
      <c r="D3849" s="61">
        <v>21901</v>
      </c>
      <c r="E3849" s="61">
        <v>16271</v>
      </c>
      <c r="F3849" s="61">
        <v>4656</v>
      </c>
      <c r="G3849" s="63">
        <v>41904</v>
      </c>
      <c r="H3849" s="63">
        <v>41904</v>
      </c>
      <c r="I3849" s="60" t="s">
        <v>1109</v>
      </c>
      <c r="J3849" s="62">
        <v>185.31</v>
      </c>
      <c r="K3849" s="62">
        <v>12.81</v>
      </c>
      <c r="L3849" s="62">
        <v>198.12</v>
      </c>
      <c r="M3849" s="82" t="str">
        <f t="shared" ref="M3849:M3912" si="291">VLOOKUP(I3849,KODE,3,0)</f>
        <v>DS</v>
      </c>
      <c r="N3849" s="82" t="s">
        <v>971</v>
      </c>
    </row>
    <row r="3850" spans="1:19" x14ac:dyDescent="0.5">
      <c r="A3850" s="61">
        <v>564732</v>
      </c>
      <c r="B3850" s="60"/>
      <c r="C3850" s="60" t="s">
        <v>10</v>
      </c>
      <c r="D3850" s="61">
        <v>21948</v>
      </c>
      <c r="E3850" s="61">
        <v>16262</v>
      </c>
      <c r="F3850" s="61">
        <v>4657</v>
      </c>
      <c r="G3850" s="63">
        <v>41904</v>
      </c>
      <c r="H3850" s="63">
        <v>41904</v>
      </c>
      <c r="I3850" s="60" t="s">
        <v>1114</v>
      </c>
      <c r="J3850" s="62">
        <v>199.92</v>
      </c>
      <c r="K3850" s="62">
        <v>14.08</v>
      </c>
      <c r="L3850" s="62">
        <v>214</v>
      </c>
      <c r="M3850" s="82" t="str">
        <f t="shared" si="291"/>
        <v>DS</v>
      </c>
      <c r="N3850" s="82" t="s">
        <v>971</v>
      </c>
    </row>
    <row r="3851" spans="1:19" x14ac:dyDescent="0.5">
      <c r="A3851" s="61">
        <v>8253157</v>
      </c>
      <c r="B3851" s="60"/>
      <c r="C3851" s="60" t="s">
        <v>10</v>
      </c>
      <c r="D3851" s="61">
        <v>21946</v>
      </c>
      <c r="E3851" s="61">
        <v>16270</v>
      </c>
      <c r="F3851" s="61">
        <v>4658</v>
      </c>
      <c r="G3851" s="63">
        <v>41904</v>
      </c>
      <c r="H3851" s="63">
        <v>41904</v>
      </c>
      <c r="I3851" s="60" t="s">
        <v>1115</v>
      </c>
      <c r="J3851" s="62">
        <v>221.76</v>
      </c>
      <c r="K3851" s="62">
        <v>15.81</v>
      </c>
      <c r="L3851" s="62">
        <v>237.57</v>
      </c>
      <c r="M3851" s="82" t="str">
        <f t="shared" si="291"/>
        <v>DS</v>
      </c>
      <c r="N3851" s="82" t="s">
        <v>971</v>
      </c>
    </row>
    <row r="3852" spans="1:19" hidden="1" x14ac:dyDescent="0.5">
      <c r="A3852" s="61">
        <v>944372</v>
      </c>
      <c r="B3852" s="60"/>
      <c r="C3852" s="60" t="s">
        <v>10</v>
      </c>
      <c r="D3852" s="61">
        <v>21910</v>
      </c>
      <c r="E3852" s="61">
        <v>16274</v>
      </c>
      <c r="F3852" s="61">
        <v>4543</v>
      </c>
      <c r="G3852" s="63">
        <v>41904</v>
      </c>
      <c r="H3852" s="63">
        <v>41905</v>
      </c>
      <c r="I3852" s="60" t="s">
        <v>1075</v>
      </c>
      <c r="J3852" s="62">
        <v>2480.34</v>
      </c>
      <c r="K3852" s="62">
        <v>347.25</v>
      </c>
      <c r="L3852" s="62">
        <v>2827.59</v>
      </c>
      <c r="M3852" s="82" t="str">
        <f t="shared" si="291"/>
        <v>DC</v>
      </c>
      <c r="N3852" s="82" t="s">
        <v>971</v>
      </c>
      <c r="O3852" s="90">
        <f t="shared" ref="O3852:O3872" si="292">G3852+19</f>
        <v>41923</v>
      </c>
    </row>
    <row r="3853" spans="1:19" hidden="1" x14ac:dyDescent="0.5">
      <c r="A3853" s="61">
        <v>944373</v>
      </c>
      <c r="B3853" s="60"/>
      <c r="C3853" s="60" t="s">
        <v>10</v>
      </c>
      <c r="D3853" s="61">
        <v>21911</v>
      </c>
      <c r="E3853" s="61">
        <v>16275</v>
      </c>
      <c r="F3853" s="61">
        <v>4547</v>
      </c>
      <c r="G3853" s="63">
        <v>41904</v>
      </c>
      <c r="H3853" s="63">
        <v>41903</v>
      </c>
      <c r="I3853" s="60" t="s">
        <v>1075</v>
      </c>
      <c r="J3853" s="62">
        <v>2259.02</v>
      </c>
      <c r="K3853" s="62">
        <v>64.180000000000007</v>
      </c>
      <c r="L3853" s="62">
        <v>2323.1999999999998</v>
      </c>
      <c r="M3853" s="82" t="str">
        <f t="shared" si="291"/>
        <v>DC</v>
      </c>
      <c r="N3853" s="82" t="s">
        <v>971</v>
      </c>
      <c r="O3853" s="90">
        <f t="shared" si="292"/>
        <v>41923</v>
      </c>
    </row>
    <row r="3854" spans="1:19" hidden="1" x14ac:dyDescent="0.5">
      <c r="A3854" s="61">
        <v>944374</v>
      </c>
      <c r="B3854" s="60"/>
      <c r="C3854" s="60" t="s">
        <v>10</v>
      </c>
      <c r="D3854" s="61">
        <v>21912</v>
      </c>
      <c r="E3854" s="61">
        <v>15580</v>
      </c>
      <c r="F3854" s="61">
        <v>4547</v>
      </c>
      <c r="G3854" s="63">
        <v>41904</v>
      </c>
      <c r="H3854" s="63">
        <v>41903</v>
      </c>
      <c r="I3854" s="60" t="s">
        <v>1075</v>
      </c>
      <c r="J3854" s="62">
        <v>90035.68</v>
      </c>
      <c r="K3854" s="62">
        <v>6927.71</v>
      </c>
      <c r="L3854" s="62">
        <v>96963.39</v>
      </c>
      <c r="M3854" s="82" t="str">
        <f t="shared" si="291"/>
        <v>DC</v>
      </c>
      <c r="N3854" s="82" t="s">
        <v>971</v>
      </c>
      <c r="O3854" s="90">
        <f t="shared" si="292"/>
        <v>41923</v>
      </c>
    </row>
    <row r="3855" spans="1:19" hidden="1" x14ac:dyDescent="0.5">
      <c r="A3855" s="61">
        <v>944374</v>
      </c>
      <c r="B3855" s="60"/>
      <c r="C3855" s="60" t="s">
        <v>15</v>
      </c>
      <c r="D3855" s="61">
        <v>21965</v>
      </c>
      <c r="E3855" s="61">
        <v>16359</v>
      </c>
      <c r="F3855" s="61">
        <v>4547</v>
      </c>
      <c r="G3855" s="63">
        <v>41904</v>
      </c>
      <c r="H3855" s="63">
        <v>41903</v>
      </c>
      <c r="I3855" s="60" t="s">
        <v>1075</v>
      </c>
      <c r="J3855" s="62">
        <v>-5.48</v>
      </c>
      <c r="K3855" s="62">
        <v>-0.77</v>
      </c>
      <c r="L3855" s="62">
        <v>-6.25</v>
      </c>
      <c r="M3855" s="82" t="str">
        <f t="shared" si="291"/>
        <v>DC</v>
      </c>
      <c r="O3855" s="90">
        <f t="shared" si="292"/>
        <v>41923</v>
      </c>
    </row>
    <row r="3856" spans="1:19" hidden="1" x14ac:dyDescent="0.5">
      <c r="A3856" s="61">
        <v>944375</v>
      </c>
      <c r="B3856" s="60"/>
      <c r="C3856" s="60" t="s">
        <v>10</v>
      </c>
      <c r="D3856" s="61">
        <v>21913</v>
      </c>
      <c r="E3856" s="61">
        <v>16276</v>
      </c>
      <c r="F3856" s="61">
        <v>4683</v>
      </c>
      <c r="G3856" s="63">
        <v>41904</v>
      </c>
      <c r="H3856" s="63">
        <v>41903</v>
      </c>
      <c r="I3856" s="60" t="s">
        <v>1075</v>
      </c>
      <c r="J3856" s="62">
        <v>1454.92</v>
      </c>
      <c r="K3856" s="62">
        <v>203.69</v>
      </c>
      <c r="L3856" s="62">
        <v>1658.61</v>
      </c>
      <c r="M3856" s="82" t="str">
        <f t="shared" si="291"/>
        <v>DC</v>
      </c>
      <c r="N3856" s="82" t="s">
        <v>971</v>
      </c>
      <c r="O3856" s="90">
        <f t="shared" si="292"/>
        <v>41923</v>
      </c>
    </row>
    <row r="3857" spans="1:15" hidden="1" x14ac:dyDescent="0.5">
      <c r="A3857" s="61">
        <v>944376</v>
      </c>
      <c r="B3857" s="60"/>
      <c r="C3857" s="60" t="s">
        <v>10</v>
      </c>
      <c r="D3857" s="61">
        <v>21914</v>
      </c>
      <c r="E3857" s="61">
        <v>16277</v>
      </c>
      <c r="F3857" s="61">
        <v>4682</v>
      </c>
      <c r="G3857" s="63">
        <v>41904</v>
      </c>
      <c r="H3857" s="63">
        <v>41903</v>
      </c>
      <c r="I3857" s="60" t="s">
        <v>1075</v>
      </c>
      <c r="J3857" s="62">
        <v>773.91</v>
      </c>
      <c r="K3857" s="62">
        <v>108.35</v>
      </c>
      <c r="L3857" s="62">
        <v>882.26</v>
      </c>
      <c r="M3857" s="82" t="str">
        <f t="shared" si="291"/>
        <v>DC</v>
      </c>
      <c r="N3857" s="82" t="s">
        <v>971</v>
      </c>
      <c r="O3857" s="90">
        <f t="shared" si="292"/>
        <v>41923</v>
      </c>
    </row>
    <row r="3858" spans="1:15" hidden="1" x14ac:dyDescent="0.5">
      <c r="A3858" s="61">
        <v>944377</v>
      </c>
      <c r="B3858" s="60"/>
      <c r="C3858" s="60" t="s">
        <v>10</v>
      </c>
      <c r="D3858" s="61">
        <v>21915</v>
      </c>
      <c r="E3858" s="61">
        <v>16233</v>
      </c>
      <c r="F3858" s="61">
        <v>4753</v>
      </c>
      <c r="G3858" s="63">
        <v>41904</v>
      </c>
      <c r="H3858" s="63">
        <v>41903</v>
      </c>
      <c r="I3858" s="60" t="s">
        <v>1075</v>
      </c>
      <c r="J3858" s="62">
        <v>57668.28</v>
      </c>
      <c r="K3858" s="62">
        <v>6294.93</v>
      </c>
      <c r="L3858" s="62">
        <v>63963.21</v>
      </c>
      <c r="M3858" s="82" t="str">
        <f t="shared" si="291"/>
        <v>DC</v>
      </c>
      <c r="N3858" s="82" t="s">
        <v>971</v>
      </c>
      <c r="O3858" s="90">
        <f t="shared" si="292"/>
        <v>41923</v>
      </c>
    </row>
    <row r="3859" spans="1:15" hidden="1" x14ac:dyDescent="0.5">
      <c r="A3859" s="61">
        <v>944377</v>
      </c>
      <c r="B3859" s="60"/>
      <c r="C3859" s="60" t="s">
        <v>15</v>
      </c>
      <c r="D3859" s="61">
        <v>21961</v>
      </c>
      <c r="E3859" s="61">
        <v>16355</v>
      </c>
      <c r="F3859" s="61">
        <v>4753</v>
      </c>
      <c r="G3859" s="63">
        <v>41904</v>
      </c>
      <c r="H3859" s="63">
        <v>41903</v>
      </c>
      <c r="I3859" s="60" t="s">
        <v>1075</v>
      </c>
      <c r="J3859" s="62">
        <v>-230.75</v>
      </c>
      <c r="K3859" s="62">
        <v>-32.31</v>
      </c>
      <c r="L3859" s="62">
        <v>-263.06</v>
      </c>
      <c r="M3859" s="82" t="str">
        <f t="shared" si="291"/>
        <v>DC</v>
      </c>
      <c r="O3859" s="90">
        <f t="shared" si="292"/>
        <v>41923</v>
      </c>
    </row>
    <row r="3860" spans="1:15" hidden="1" x14ac:dyDescent="0.5">
      <c r="A3860" s="61">
        <v>944378</v>
      </c>
      <c r="B3860" s="60"/>
      <c r="C3860" s="60" t="s">
        <v>10</v>
      </c>
      <c r="D3860" s="61">
        <v>21902</v>
      </c>
      <c r="E3860" s="61">
        <v>16244</v>
      </c>
      <c r="F3860" s="61">
        <v>4754</v>
      </c>
      <c r="G3860" s="63">
        <v>41904</v>
      </c>
      <c r="H3860" s="63">
        <v>41903</v>
      </c>
      <c r="I3860" s="60" t="s">
        <v>1075</v>
      </c>
      <c r="J3860" s="62">
        <v>6885.59</v>
      </c>
      <c r="K3860" s="62">
        <v>963.98</v>
      </c>
      <c r="L3860" s="62">
        <v>7849.57</v>
      </c>
      <c r="M3860" s="82" t="str">
        <f t="shared" si="291"/>
        <v>DC</v>
      </c>
      <c r="N3860" s="82" t="s">
        <v>971</v>
      </c>
      <c r="O3860" s="90">
        <f t="shared" si="292"/>
        <v>41923</v>
      </c>
    </row>
    <row r="3861" spans="1:15" hidden="1" x14ac:dyDescent="0.5">
      <c r="A3861" s="61">
        <v>944379</v>
      </c>
      <c r="B3861" s="60"/>
      <c r="C3861" s="60" t="s">
        <v>10</v>
      </c>
      <c r="D3861" s="61">
        <v>21916</v>
      </c>
      <c r="E3861" s="61">
        <v>16278</v>
      </c>
      <c r="F3861" s="61">
        <v>4547</v>
      </c>
      <c r="G3861" s="63">
        <v>41904</v>
      </c>
      <c r="H3861" s="63">
        <v>41904</v>
      </c>
      <c r="I3861" s="60" t="s">
        <v>1075</v>
      </c>
      <c r="J3861" s="62">
        <v>1759.32</v>
      </c>
      <c r="K3861" s="62">
        <v>246.3</v>
      </c>
      <c r="L3861" s="62">
        <v>2005.62</v>
      </c>
      <c r="M3861" s="82" t="str">
        <f t="shared" si="291"/>
        <v>DC</v>
      </c>
      <c r="N3861" s="82" t="s">
        <v>971</v>
      </c>
      <c r="O3861" s="90">
        <f t="shared" si="292"/>
        <v>41923</v>
      </c>
    </row>
    <row r="3862" spans="1:15" hidden="1" x14ac:dyDescent="0.5">
      <c r="A3862" s="61">
        <v>944380</v>
      </c>
      <c r="B3862" s="60"/>
      <c r="C3862" s="60" t="s">
        <v>10</v>
      </c>
      <c r="D3862" s="61">
        <v>21917</v>
      </c>
      <c r="E3862" s="61">
        <v>16279</v>
      </c>
      <c r="F3862" s="61">
        <v>4547</v>
      </c>
      <c r="G3862" s="63">
        <v>41904</v>
      </c>
      <c r="H3862" s="63">
        <v>41903</v>
      </c>
      <c r="I3862" s="60" t="s">
        <v>1075</v>
      </c>
      <c r="J3862" s="62">
        <v>8769.36</v>
      </c>
      <c r="K3862" s="62">
        <v>1196.6400000000001</v>
      </c>
      <c r="L3862" s="62">
        <v>9966</v>
      </c>
      <c r="M3862" s="82" t="str">
        <f t="shared" si="291"/>
        <v>DC</v>
      </c>
      <c r="N3862" s="82" t="s">
        <v>971</v>
      </c>
      <c r="O3862" s="90">
        <f t="shared" si="292"/>
        <v>41923</v>
      </c>
    </row>
    <row r="3863" spans="1:15" hidden="1" x14ac:dyDescent="0.5">
      <c r="A3863" s="61">
        <v>944380</v>
      </c>
      <c r="B3863" s="60"/>
      <c r="C3863" s="60" t="s">
        <v>15</v>
      </c>
      <c r="D3863" s="61">
        <v>21964</v>
      </c>
      <c r="E3863" s="61">
        <v>16358</v>
      </c>
      <c r="F3863" s="61">
        <v>4547</v>
      </c>
      <c r="G3863" s="63">
        <v>41904</v>
      </c>
      <c r="H3863" s="63">
        <v>41903</v>
      </c>
      <c r="I3863" s="60" t="s">
        <v>1075</v>
      </c>
      <c r="J3863" s="62">
        <v>-91.36</v>
      </c>
      <c r="K3863" s="62">
        <v>-12.79</v>
      </c>
      <c r="L3863" s="62">
        <v>-104.15</v>
      </c>
      <c r="M3863" s="82" t="str">
        <f t="shared" si="291"/>
        <v>DC</v>
      </c>
      <c r="O3863" s="90">
        <f t="shared" si="292"/>
        <v>41923</v>
      </c>
    </row>
    <row r="3864" spans="1:15" hidden="1" x14ac:dyDescent="0.5">
      <c r="A3864" s="61">
        <v>944381</v>
      </c>
      <c r="B3864" s="60"/>
      <c r="C3864" s="60" t="s">
        <v>10</v>
      </c>
      <c r="D3864" s="61">
        <v>21918</v>
      </c>
      <c r="E3864" s="61">
        <v>15630</v>
      </c>
      <c r="F3864" s="61">
        <v>4563</v>
      </c>
      <c r="G3864" s="63">
        <v>41904</v>
      </c>
      <c r="H3864" s="63">
        <v>41905</v>
      </c>
      <c r="I3864" s="60" t="s">
        <v>1075</v>
      </c>
      <c r="J3864" s="62">
        <v>4051.37</v>
      </c>
      <c r="K3864" s="62">
        <v>567.19000000000005</v>
      </c>
      <c r="L3864" s="62">
        <v>4618.5600000000004</v>
      </c>
      <c r="M3864" s="82" t="str">
        <f t="shared" si="291"/>
        <v>DC</v>
      </c>
      <c r="N3864" s="82" t="s">
        <v>971</v>
      </c>
      <c r="O3864" s="90">
        <f t="shared" si="292"/>
        <v>41923</v>
      </c>
    </row>
    <row r="3865" spans="1:15" hidden="1" x14ac:dyDescent="0.5">
      <c r="A3865" s="61">
        <v>944383</v>
      </c>
      <c r="B3865" s="60"/>
      <c r="C3865" s="60" t="s">
        <v>10</v>
      </c>
      <c r="D3865" s="61">
        <v>21920</v>
      </c>
      <c r="E3865" s="61">
        <v>16281</v>
      </c>
      <c r="F3865" s="61">
        <v>4750</v>
      </c>
      <c r="G3865" s="63">
        <v>41904</v>
      </c>
      <c r="H3865" s="63">
        <v>41903</v>
      </c>
      <c r="I3865" s="60" t="s">
        <v>1075</v>
      </c>
      <c r="J3865" s="62">
        <v>3598.7</v>
      </c>
      <c r="K3865" s="62">
        <v>0</v>
      </c>
      <c r="L3865" s="62">
        <v>3598.7</v>
      </c>
      <c r="M3865" s="82" t="str">
        <f t="shared" si="291"/>
        <v>DC</v>
      </c>
      <c r="N3865" s="82" t="s">
        <v>971</v>
      </c>
      <c r="O3865" s="90">
        <f t="shared" si="292"/>
        <v>41923</v>
      </c>
    </row>
    <row r="3866" spans="1:15" hidden="1" x14ac:dyDescent="0.5">
      <c r="A3866" s="61">
        <v>944384</v>
      </c>
      <c r="B3866" s="60"/>
      <c r="C3866" s="60" t="s">
        <v>10</v>
      </c>
      <c r="D3866" s="61">
        <v>21921</v>
      </c>
      <c r="E3866" s="61">
        <v>16230</v>
      </c>
      <c r="F3866" s="61">
        <v>4751</v>
      </c>
      <c r="G3866" s="63">
        <v>41904</v>
      </c>
      <c r="H3866" s="63">
        <v>41903</v>
      </c>
      <c r="I3866" s="60" t="s">
        <v>1075</v>
      </c>
      <c r="J3866" s="62">
        <v>20476.75</v>
      </c>
      <c r="K3866" s="62">
        <v>2358.59</v>
      </c>
      <c r="L3866" s="62">
        <v>22835.34</v>
      </c>
      <c r="M3866" s="82" t="str">
        <f t="shared" si="291"/>
        <v>DC</v>
      </c>
      <c r="N3866" s="82" t="s">
        <v>971</v>
      </c>
      <c r="O3866" s="90">
        <f t="shared" si="292"/>
        <v>41923</v>
      </c>
    </row>
    <row r="3867" spans="1:15" hidden="1" x14ac:dyDescent="0.5">
      <c r="A3867" s="61">
        <v>944384</v>
      </c>
      <c r="B3867" s="60"/>
      <c r="C3867" s="60" t="s">
        <v>15</v>
      </c>
      <c r="D3867" s="61">
        <v>21962</v>
      </c>
      <c r="E3867" s="61">
        <v>16356</v>
      </c>
      <c r="F3867" s="61">
        <v>4751</v>
      </c>
      <c r="G3867" s="63">
        <v>41904</v>
      </c>
      <c r="H3867" s="63">
        <v>41903</v>
      </c>
      <c r="I3867" s="60" t="s">
        <v>1075</v>
      </c>
      <c r="J3867" s="62">
        <v>-151.61000000000001</v>
      </c>
      <c r="K3867" s="62">
        <v>-21.23</v>
      </c>
      <c r="L3867" s="62">
        <v>-172.84</v>
      </c>
      <c r="M3867" s="82" t="str">
        <f t="shared" si="291"/>
        <v>DC</v>
      </c>
      <c r="O3867" s="90">
        <f t="shared" si="292"/>
        <v>41923</v>
      </c>
    </row>
    <row r="3868" spans="1:15" hidden="1" x14ac:dyDescent="0.5">
      <c r="A3868" s="61">
        <v>944385</v>
      </c>
      <c r="B3868" s="60"/>
      <c r="C3868" s="60" t="s">
        <v>10</v>
      </c>
      <c r="D3868" s="61">
        <v>21922</v>
      </c>
      <c r="E3868" s="61">
        <v>16282</v>
      </c>
      <c r="F3868" s="61">
        <v>4752</v>
      </c>
      <c r="G3868" s="63">
        <v>41904</v>
      </c>
      <c r="H3868" s="63">
        <v>41905</v>
      </c>
      <c r="I3868" s="60" t="s">
        <v>1075</v>
      </c>
      <c r="J3868" s="62">
        <v>4415.08</v>
      </c>
      <c r="K3868" s="62">
        <v>0</v>
      </c>
      <c r="L3868" s="62">
        <v>4415.08</v>
      </c>
      <c r="M3868" s="82" t="str">
        <f t="shared" si="291"/>
        <v>DC</v>
      </c>
      <c r="N3868" s="82" t="s">
        <v>971</v>
      </c>
      <c r="O3868" s="90">
        <f t="shared" si="292"/>
        <v>41923</v>
      </c>
    </row>
    <row r="3869" spans="1:15" hidden="1" x14ac:dyDescent="0.5">
      <c r="A3869" s="61">
        <v>944385</v>
      </c>
      <c r="B3869" s="60"/>
      <c r="C3869" s="60" t="s">
        <v>15</v>
      </c>
      <c r="D3869" s="61">
        <v>21963</v>
      </c>
      <c r="E3869" s="61">
        <v>16357</v>
      </c>
      <c r="F3869" s="61">
        <v>4752</v>
      </c>
      <c r="G3869" s="63">
        <v>41904</v>
      </c>
      <c r="H3869" s="63">
        <v>41905</v>
      </c>
      <c r="I3869" s="60" t="s">
        <v>1075</v>
      </c>
      <c r="J3869" s="62">
        <v>-30.64</v>
      </c>
      <c r="K3869" s="62">
        <v>0</v>
      </c>
      <c r="L3869" s="62">
        <v>-30.64</v>
      </c>
      <c r="M3869" s="82" t="str">
        <f t="shared" si="291"/>
        <v>DC</v>
      </c>
      <c r="O3869" s="90">
        <f t="shared" si="292"/>
        <v>41923</v>
      </c>
    </row>
    <row r="3870" spans="1:15" hidden="1" x14ac:dyDescent="0.5">
      <c r="A3870" s="61">
        <v>944386</v>
      </c>
      <c r="B3870" s="60"/>
      <c r="C3870" s="60" t="s">
        <v>10</v>
      </c>
      <c r="D3870" s="61">
        <v>21923</v>
      </c>
      <c r="E3870" s="61">
        <v>16283</v>
      </c>
      <c r="F3870" s="61">
        <v>4751</v>
      </c>
      <c r="G3870" s="63">
        <v>41904</v>
      </c>
      <c r="H3870" s="63">
        <v>41903</v>
      </c>
      <c r="I3870" s="60" t="s">
        <v>1075</v>
      </c>
      <c r="J3870" s="62">
        <v>2792.54</v>
      </c>
      <c r="K3870" s="62">
        <v>390.97</v>
      </c>
      <c r="L3870" s="62">
        <v>3183.51</v>
      </c>
      <c r="M3870" s="82" t="str">
        <f t="shared" si="291"/>
        <v>DC</v>
      </c>
      <c r="N3870" s="82" t="s">
        <v>971</v>
      </c>
      <c r="O3870" s="90">
        <f t="shared" si="292"/>
        <v>41923</v>
      </c>
    </row>
    <row r="3871" spans="1:15" hidden="1" x14ac:dyDescent="0.5">
      <c r="A3871" s="61">
        <v>944387</v>
      </c>
      <c r="B3871" s="60"/>
      <c r="C3871" s="60" t="s">
        <v>10</v>
      </c>
      <c r="D3871" s="61">
        <v>21924</v>
      </c>
      <c r="E3871" s="61">
        <v>16284</v>
      </c>
      <c r="F3871" s="61">
        <v>4752</v>
      </c>
      <c r="G3871" s="63">
        <v>41904</v>
      </c>
      <c r="H3871" s="63">
        <v>41905</v>
      </c>
      <c r="I3871" s="60" t="s">
        <v>1075</v>
      </c>
      <c r="J3871" s="62">
        <v>6149.43</v>
      </c>
      <c r="K3871" s="62">
        <v>0</v>
      </c>
      <c r="L3871" s="62">
        <v>6149.43</v>
      </c>
      <c r="M3871" s="82" t="str">
        <f t="shared" si="291"/>
        <v>DC</v>
      </c>
      <c r="N3871" s="82" t="s">
        <v>971</v>
      </c>
      <c r="O3871" s="90">
        <f t="shared" si="292"/>
        <v>41923</v>
      </c>
    </row>
    <row r="3872" spans="1:15" hidden="1" x14ac:dyDescent="0.5">
      <c r="A3872" s="61">
        <v>944388</v>
      </c>
      <c r="B3872" s="60"/>
      <c r="C3872" s="60" t="s">
        <v>10</v>
      </c>
      <c r="D3872" s="61">
        <v>21903</v>
      </c>
      <c r="E3872" s="61">
        <v>16231</v>
      </c>
      <c r="F3872" s="61">
        <v>2713</v>
      </c>
      <c r="G3872" s="63">
        <v>41904</v>
      </c>
      <c r="H3872" s="63">
        <v>41903</v>
      </c>
      <c r="I3872" s="60" t="s">
        <v>1075</v>
      </c>
      <c r="J3872" s="62">
        <v>2350</v>
      </c>
      <c r="K3872" s="62">
        <v>329</v>
      </c>
      <c r="L3872" s="62">
        <v>2679</v>
      </c>
      <c r="M3872" s="82" t="str">
        <f t="shared" si="291"/>
        <v>DC</v>
      </c>
      <c r="N3872" s="82" t="s">
        <v>971</v>
      </c>
      <c r="O3872" s="90">
        <f t="shared" si="292"/>
        <v>41923</v>
      </c>
    </row>
    <row r="3873" spans="1:19" hidden="1" x14ac:dyDescent="0.5">
      <c r="A3873" s="60" t="s">
        <v>868</v>
      </c>
      <c r="B3873" s="60"/>
      <c r="C3873" s="60" t="s">
        <v>10</v>
      </c>
      <c r="D3873" s="61">
        <v>21949</v>
      </c>
      <c r="E3873" s="61">
        <v>16265</v>
      </c>
      <c r="F3873" s="61">
        <v>4766</v>
      </c>
      <c r="G3873" s="63">
        <v>41904</v>
      </c>
      <c r="H3873" s="63">
        <v>41904</v>
      </c>
      <c r="I3873" s="60" t="s">
        <v>1123</v>
      </c>
      <c r="J3873" s="62">
        <v>1200</v>
      </c>
      <c r="K3873" s="62">
        <v>0</v>
      </c>
      <c r="L3873" s="62">
        <v>1200</v>
      </c>
      <c r="M3873" s="82" t="str">
        <f t="shared" si="291"/>
        <v>DI</v>
      </c>
      <c r="N3873" s="82" t="s">
        <v>971</v>
      </c>
    </row>
    <row r="3874" spans="1:19" hidden="1" x14ac:dyDescent="0.5">
      <c r="A3874" s="60" t="s">
        <v>870</v>
      </c>
      <c r="B3874" s="60"/>
      <c r="C3874" s="60" t="s">
        <v>10</v>
      </c>
      <c r="D3874" s="61">
        <v>21950</v>
      </c>
      <c r="E3874" s="61">
        <v>16267</v>
      </c>
      <c r="F3874" s="61">
        <v>4766</v>
      </c>
      <c r="G3874" s="63">
        <v>41904</v>
      </c>
      <c r="H3874" s="63">
        <v>41904</v>
      </c>
      <c r="I3874" s="60" t="s">
        <v>1123</v>
      </c>
      <c r="J3874" s="62">
        <v>350</v>
      </c>
      <c r="K3874" s="62">
        <v>0</v>
      </c>
      <c r="L3874" s="62">
        <v>350</v>
      </c>
      <c r="M3874" s="82" t="str">
        <f t="shared" si="291"/>
        <v>DI</v>
      </c>
      <c r="N3874" s="82" t="s">
        <v>971</v>
      </c>
    </row>
    <row r="3875" spans="1:19" hidden="1" x14ac:dyDescent="0.5">
      <c r="A3875" s="60" t="s">
        <v>872</v>
      </c>
      <c r="B3875" s="60"/>
      <c r="C3875" s="60" t="s">
        <v>10</v>
      </c>
      <c r="D3875" s="61">
        <v>21951</v>
      </c>
      <c r="E3875" s="61">
        <v>16268</v>
      </c>
      <c r="F3875" s="61">
        <v>4767</v>
      </c>
      <c r="G3875" s="63">
        <v>41904</v>
      </c>
      <c r="H3875" s="63">
        <v>41904</v>
      </c>
      <c r="I3875" s="60" t="s">
        <v>1118</v>
      </c>
      <c r="J3875" s="62">
        <v>1595.4</v>
      </c>
      <c r="K3875" s="62">
        <v>0</v>
      </c>
      <c r="L3875" s="62">
        <v>1595.4</v>
      </c>
      <c r="M3875" s="82" t="str">
        <f t="shared" si="291"/>
        <v>DI</v>
      </c>
      <c r="N3875" s="82" t="s">
        <v>971</v>
      </c>
      <c r="R3875" s="92" t="s">
        <v>327</v>
      </c>
      <c r="S3875" s="93">
        <v>41930</v>
      </c>
    </row>
    <row r="3876" spans="1:19" hidden="1" x14ac:dyDescent="0.5">
      <c r="A3876" s="60" t="s">
        <v>874</v>
      </c>
      <c r="B3876" s="60"/>
      <c r="C3876" s="60" t="s">
        <v>10</v>
      </c>
      <c r="D3876" s="61">
        <v>21952</v>
      </c>
      <c r="E3876" s="61">
        <v>16269</v>
      </c>
      <c r="F3876" s="61">
        <v>4768</v>
      </c>
      <c r="G3876" s="63">
        <v>41904</v>
      </c>
      <c r="H3876" s="63">
        <v>41904</v>
      </c>
      <c r="I3876" s="60" t="s">
        <v>1121</v>
      </c>
      <c r="J3876" s="62">
        <v>1995.2</v>
      </c>
      <c r="K3876" s="62">
        <v>0</v>
      </c>
      <c r="L3876" s="62">
        <v>1995.2</v>
      </c>
      <c r="M3876" s="82" t="str">
        <f t="shared" si="291"/>
        <v>DI</v>
      </c>
      <c r="N3876" s="82" t="s">
        <v>971</v>
      </c>
    </row>
    <row r="3877" spans="1:19" x14ac:dyDescent="0.5">
      <c r="A3877" s="61">
        <v>1930790</v>
      </c>
      <c r="B3877" s="61"/>
      <c r="C3877" s="60" t="s">
        <v>15</v>
      </c>
      <c r="D3877" s="61">
        <v>22062</v>
      </c>
      <c r="E3877" s="61">
        <v>16442</v>
      </c>
      <c r="F3877" s="61">
        <v>670569</v>
      </c>
      <c r="G3877" s="63">
        <v>41904</v>
      </c>
      <c r="H3877" s="63">
        <v>41904</v>
      </c>
      <c r="I3877" s="60" t="s">
        <v>1109</v>
      </c>
      <c r="J3877" s="62">
        <v>-77.02</v>
      </c>
      <c r="K3877" s="62">
        <v>-6.4</v>
      </c>
      <c r="L3877" s="62">
        <v>-83.42</v>
      </c>
      <c r="M3877" s="82" t="str">
        <f t="shared" si="291"/>
        <v>DS</v>
      </c>
    </row>
    <row r="3878" spans="1:19" hidden="1" x14ac:dyDescent="0.5">
      <c r="A3878" s="61">
        <v>944388</v>
      </c>
      <c r="B3878" s="61"/>
      <c r="C3878" s="60" t="s">
        <v>15</v>
      </c>
      <c r="D3878" s="61">
        <v>22063</v>
      </c>
      <c r="E3878" s="61">
        <v>16443</v>
      </c>
      <c r="F3878" s="61">
        <v>670576</v>
      </c>
      <c r="G3878" s="63">
        <v>41904</v>
      </c>
      <c r="H3878" s="63">
        <v>41903</v>
      </c>
      <c r="I3878" s="60" t="s">
        <v>1075</v>
      </c>
      <c r="J3878" s="62">
        <v>-1880</v>
      </c>
      <c r="K3878" s="62">
        <v>-263.2</v>
      </c>
      <c r="L3878" s="62">
        <v>-2143.1999999999998</v>
      </c>
      <c r="M3878" s="82" t="str">
        <f t="shared" si="291"/>
        <v>DC</v>
      </c>
      <c r="O3878" s="90">
        <f t="shared" ref="O3878" si="293">G3878+19</f>
        <v>41923</v>
      </c>
    </row>
    <row r="3879" spans="1:19" x14ac:dyDescent="0.5">
      <c r="A3879" s="61">
        <v>1887574</v>
      </c>
      <c r="B3879" s="63"/>
      <c r="C3879" s="60" t="s">
        <v>15</v>
      </c>
      <c r="D3879" s="61">
        <v>22421</v>
      </c>
      <c r="E3879" s="61">
        <v>16869</v>
      </c>
      <c r="F3879" s="61">
        <v>670573</v>
      </c>
      <c r="G3879" s="63">
        <v>41904</v>
      </c>
      <c r="H3879" s="63">
        <v>41904</v>
      </c>
      <c r="I3879" s="60" t="s">
        <v>1105</v>
      </c>
      <c r="J3879" s="62">
        <v>-834.5</v>
      </c>
      <c r="K3879" s="62">
        <v>-116.83</v>
      </c>
      <c r="L3879" s="62">
        <v>-951.33</v>
      </c>
      <c r="M3879" s="82" t="str">
        <f t="shared" si="291"/>
        <v>DS</v>
      </c>
    </row>
    <row r="3880" spans="1:19" x14ac:dyDescent="0.5">
      <c r="A3880" s="61">
        <v>1887574</v>
      </c>
      <c r="B3880" s="63"/>
      <c r="C3880" s="60" t="s">
        <v>15</v>
      </c>
      <c r="D3880" s="61">
        <v>22422</v>
      </c>
      <c r="E3880" s="61">
        <v>16870</v>
      </c>
      <c r="F3880" s="61">
        <v>670572</v>
      </c>
      <c r="G3880" s="63">
        <v>41904</v>
      </c>
      <c r="H3880" s="63">
        <v>41904</v>
      </c>
      <c r="I3880" s="60" t="s">
        <v>1105</v>
      </c>
      <c r="J3880" s="62">
        <v>-147.21</v>
      </c>
      <c r="K3880" s="62">
        <v>-20.62</v>
      </c>
      <c r="L3880" s="62">
        <v>-167.83</v>
      </c>
      <c r="M3880" s="82" t="str">
        <f t="shared" si="291"/>
        <v>DS</v>
      </c>
    </row>
    <row r="3881" spans="1:19" hidden="1" x14ac:dyDescent="0.5">
      <c r="A3881" s="61">
        <v>944388</v>
      </c>
      <c r="B3881" s="61"/>
      <c r="C3881" s="60" t="s">
        <v>15</v>
      </c>
      <c r="D3881" s="61">
        <v>22456</v>
      </c>
      <c r="E3881" s="61">
        <v>16911</v>
      </c>
      <c r="F3881" s="61">
        <v>670571</v>
      </c>
      <c r="G3881" s="63">
        <v>41904</v>
      </c>
      <c r="H3881" s="63">
        <v>41903</v>
      </c>
      <c r="I3881" s="60" t="s">
        <v>1075</v>
      </c>
      <c r="J3881" s="62">
        <v>-4371</v>
      </c>
      <c r="K3881" s="62">
        <v>-611.94000000000005</v>
      </c>
      <c r="L3881" s="62">
        <v>-4982.9399999999996</v>
      </c>
      <c r="M3881" s="82" t="str">
        <f t="shared" si="291"/>
        <v>DC</v>
      </c>
      <c r="O3881" s="90">
        <f t="shared" ref="O3881" si="294">G3881+19</f>
        <v>41923</v>
      </c>
    </row>
    <row r="3882" spans="1:19" x14ac:dyDescent="0.5">
      <c r="A3882" s="60" t="s">
        <v>867</v>
      </c>
      <c r="B3882" s="60" t="s">
        <v>912</v>
      </c>
      <c r="C3882" s="60" t="s">
        <v>10</v>
      </c>
      <c r="D3882" s="61">
        <v>22005</v>
      </c>
      <c r="E3882" s="61">
        <v>16351</v>
      </c>
      <c r="F3882" s="61">
        <v>4778</v>
      </c>
      <c r="G3882" s="63">
        <v>41905</v>
      </c>
      <c r="H3882" s="63">
        <v>41908</v>
      </c>
      <c r="I3882" s="60" t="s">
        <v>1176</v>
      </c>
      <c r="J3882" s="62">
        <v>2814</v>
      </c>
      <c r="K3882" s="62">
        <v>393.96</v>
      </c>
      <c r="L3882" s="62">
        <v>3207.96</v>
      </c>
      <c r="M3882" s="82" t="str">
        <f t="shared" si="291"/>
        <v>DS</v>
      </c>
      <c r="N3882" s="82" t="s">
        <v>971</v>
      </c>
    </row>
    <row r="3883" spans="1:19" x14ac:dyDescent="0.5">
      <c r="A3883" s="61">
        <v>1994025</v>
      </c>
      <c r="B3883" s="63"/>
      <c r="C3883" s="60" t="s">
        <v>10</v>
      </c>
      <c r="D3883" s="61">
        <v>21980</v>
      </c>
      <c r="E3883" s="61">
        <v>16314</v>
      </c>
      <c r="F3883" s="61">
        <v>4772</v>
      </c>
      <c r="G3883" s="63">
        <v>41905</v>
      </c>
      <c r="H3883" s="63">
        <v>41904</v>
      </c>
      <c r="I3883" s="60" t="s">
        <v>1107</v>
      </c>
      <c r="J3883" s="62">
        <v>1390</v>
      </c>
      <c r="K3883" s="62">
        <v>194.6</v>
      </c>
      <c r="L3883" s="62">
        <v>1584.6</v>
      </c>
      <c r="M3883" s="82" t="str">
        <f t="shared" si="291"/>
        <v>DS</v>
      </c>
      <c r="N3883" s="82" t="s">
        <v>971</v>
      </c>
    </row>
    <row r="3884" spans="1:19" x14ac:dyDescent="0.5">
      <c r="A3884" s="61">
        <v>1994026</v>
      </c>
      <c r="B3884" s="63"/>
      <c r="C3884" s="60" t="s">
        <v>10</v>
      </c>
      <c r="D3884" s="61">
        <v>21974</v>
      </c>
      <c r="E3884" s="61">
        <v>16320</v>
      </c>
      <c r="F3884" s="61">
        <v>4772</v>
      </c>
      <c r="G3884" s="63">
        <v>41905</v>
      </c>
      <c r="H3884" s="63">
        <v>41904</v>
      </c>
      <c r="I3884" s="60" t="s">
        <v>1107</v>
      </c>
      <c r="J3884" s="62">
        <v>2331.8000000000002</v>
      </c>
      <c r="K3884" s="62">
        <v>326.47000000000003</v>
      </c>
      <c r="L3884" s="62">
        <v>2658.27</v>
      </c>
      <c r="M3884" s="82" t="str">
        <f t="shared" si="291"/>
        <v>DS</v>
      </c>
      <c r="N3884" s="82" t="s">
        <v>971</v>
      </c>
    </row>
    <row r="3885" spans="1:19" x14ac:dyDescent="0.5">
      <c r="A3885" s="61">
        <v>1994027</v>
      </c>
      <c r="B3885" s="63"/>
      <c r="C3885" s="60" t="s">
        <v>10</v>
      </c>
      <c r="D3885" s="61">
        <v>21977</v>
      </c>
      <c r="E3885" s="61">
        <v>16317</v>
      </c>
      <c r="F3885" s="61">
        <v>4772</v>
      </c>
      <c r="G3885" s="63">
        <v>41905</v>
      </c>
      <c r="H3885" s="63">
        <v>41904</v>
      </c>
      <c r="I3885" s="60" t="s">
        <v>1107</v>
      </c>
      <c r="J3885" s="62">
        <v>1432.55</v>
      </c>
      <c r="K3885" s="62">
        <v>200.56</v>
      </c>
      <c r="L3885" s="62">
        <v>1633.11</v>
      </c>
      <c r="M3885" s="82" t="str">
        <f t="shared" si="291"/>
        <v>DS</v>
      </c>
      <c r="N3885" s="82" t="s">
        <v>971</v>
      </c>
    </row>
    <row r="3886" spans="1:19" x14ac:dyDescent="0.5">
      <c r="A3886" s="61">
        <v>1994028</v>
      </c>
      <c r="B3886" s="63"/>
      <c r="C3886" s="60" t="s">
        <v>10</v>
      </c>
      <c r="D3886" s="61">
        <v>21978</v>
      </c>
      <c r="E3886" s="61">
        <v>16316</v>
      </c>
      <c r="F3886" s="61">
        <v>4772</v>
      </c>
      <c r="G3886" s="63">
        <v>41905</v>
      </c>
      <c r="H3886" s="63">
        <v>41904</v>
      </c>
      <c r="I3886" s="60" t="s">
        <v>1107</v>
      </c>
      <c r="J3886" s="62">
        <v>385.85</v>
      </c>
      <c r="K3886" s="62">
        <v>54.02</v>
      </c>
      <c r="L3886" s="62">
        <v>439.87</v>
      </c>
      <c r="M3886" s="82" t="str">
        <f t="shared" si="291"/>
        <v>DS</v>
      </c>
      <c r="N3886" s="82" t="s">
        <v>971</v>
      </c>
    </row>
    <row r="3887" spans="1:19" x14ac:dyDescent="0.5">
      <c r="A3887" s="61">
        <v>1994029</v>
      </c>
      <c r="B3887" s="63"/>
      <c r="C3887" s="60" t="s">
        <v>10</v>
      </c>
      <c r="D3887" s="61">
        <v>21975</v>
      </c>
      <c r="E3887" s="61">
        <v>16319</v>
      </c>
      <c r="F3887" s="61">
        <v>4772</v>
      </c>
      <c r="G3887" s="63">
        <v>41905</v>
      </c>
      <c r="H3887" s="63">
        <v>41904</v>
      </c>
      <c r="I3887" s="60" t="s">
        <v>1107</v>
      </c>
      <c r="J3887" s="62">
        <v>558.9</v>
      </c>
      <c r="K3887" s="62">
        <v>78.239999999999995</v>
      </c>
      <c r="L3887" s="62">
        <v>637.14</v>
      </c>
      <c r="M3887" s="82" t="str">
        <f t="shared" si="291"/>
        <v>DS</v>
      </c>
      <c r="N3887" s="82" t="s">
        <v>971</v>
      </c>
    </row>
    <row r="3888" spans="1:19" x14ac:dyDescent="0.5">
      <c r="A3888" s="61">
        <v>1994030</v>
      </c>
      <c r="B3888" s="63"/>
      <c r="C3888" s="60" t="s">
        <v>10</v>
      </c>
      <c r="D3888" s="61">
        <v>21979</v>
      </c>
      <c r="E3888" s="61">
        <v>16315</v>
      </c>
      <c r="F3888" s="61">
        <v>4772</v>
      </c>
      <c r="G3888" s="63">
        <v>41905</v>
      </c>
      <c r="H3888" s="63">
        <v>41904</v>
      </c>
      <c r="I3888" s="60" t="s">
        <v>1107</v>
      </c>
      <c r="J3888" s="62">
        <v>2075</v>
      </c>
      <c r="K3888" s="62">
        <v>290.5</v>
      </c>
      <c r="L3888" s="62">
        <v>2365.5</v>
      </c>
      <c r="M3888" s="82" t="str">
        <f t="shared" si="291"/>
        <v>DS</v>
      </c>
      <c r="N3888" s="82" t="s">
        <v>971</v>
      </c>
    </row>
    <row r="3889" spans="1:15" x14ac:dyDescent="0.5">
      <c r="A3889" s="61">
        <v>1994031</v>
      </c>
      <c r="B3889" s="63"/>
      <c r="C3889" s="60" t="s">
        <v>10</v>
      </c>
      <c r="D3889" s="61">
        <v>21976</v>
      </c>
      <c r="E3889" s="61">
        <v>16318</v>
      </c>
      <c r="F3889" s="61">
        <v>4772</v>
      </c>
      <c r="G3889" s="63">
        <v>41905</v>
      </c>
      <c r="H3889" s="63">
        <v>41904</v>
      </c>
      <c r="I3889" s="60" t="s">
        <v>1107</v>
      </c>
      <c r="J3889" s="62">
        <v>573.04999999999995</v>
      </c>
      <c r="K3889" s="62">
        <v>80.23</v>
      </c>
      <c r="L3889" s="62">
        <v>653.28</v>
      </c>
      <c r="M3889" s="82" t="str">
        <f t="shared" si="291"/>
        <v>DS</v>
      </c>
      <c r="N3889" s="82" t="s">
        <v>971</v>
      </c>
    </row>
    <row r="3890" spans="1:15" x14ac:dyDescent="0.5">
      <c r="A3890" s="61">
        <v>1994032</v>
      </c>
      <c r="B3890" s="63"/>
      <c r="C3890" s="60" t="s">
        <v>10</v>
      </c>
      <c r="D3890" s="61">
        <v>21973</v>
      </c>
      <c r="E3890" s="61">
        <v>16321</v>
      </c>
      <c r="F3890" s="61">
        <v>4772</v>
      </c>
      <c r="G3890" s="63">
        <v>41905</v>
      </c>
      <c r="H3890" s="63">
        <v>41904</v>
      </c>
      <c r="I3890" s="60" t="s">
        <v>1107</v>
      </c>
      <c r="J3890" s="62">
        <v>4449.8500000000004</v>
      </c>
      <c r="K3890" s="62">
        <v>622.99</v>
      </c>
      <c r="L3890" s="62">
        <v>5072.84</v>
      </c>
      <c r="M3890" s="82" t="str">
        <f t="shared" si="291"/>
        <v>DS</v>
      </c>
      <c r="N3890" s="82" t="s">
        <v>971</v>
      </c>
    </row>
    <row r="3891" spans="1:15" x14ac:dyDescent="0.5">
      <c r="A3891" s="61">
        <v>29921</v>
      </c>
      <c r="B3891" s="60" t="s">
        <v>936</v>
      </c>
      <c r="C3891" s="60" t="s">
        <v>10</v>
      </c>
      <c r="D3891" s="61">
        <v>21987</v>
      </c>
      <c r="E3891" s="61">
        <v>16292</v>
      </c>
      <c r="F3891" s="61">
        <v>4782</v>
      </c>
      <c r="G3891" s="63">
        <v>41905</v>
      </c>
      <c r="H3891" s="63">
        <v>41904</v>
      </c>
      <c r="I3891" s="60" t="s">
        <v>1103</v>
      </c>
      <c r="J3891" s="62">
        <v>345.6</v>
      </c>
      <c r="K3891" s="62">
        <v>48.39</v>
      </c>
      <c r="L3891" s="62">
        <v>393.99</v>
      </c>
      <c r="M3891" s="82" t="str">
        <f t="shared" si="291"/>
        <v>DS</v>
      </c>
      <c r="N3891" s="82" t="s">
        <v>971</v>
      </c>
    </row>
    <row r="3892" spans="1:15" x14ac:dyDescent="0.5">
      <c r="A3892" s="61">
        <v>29922</v>
      </c>
      <c r="B3892" s="60" t="s">
        <v>936</v>
      </c>
      <c r="C3892" s="60" t="s">
        <v>10</v>
      </c>
      <c r="D3892" s="61">
        <v>21985</v>
      </c>
      <c r="E3892" s="61">
        <v>16232</v>
      </c>
      <c r="F3892" s="61">
        <v>4758</v>
      </c>
      <c r="G3892" s="63">
        <v>41905</v>
      </c>
      <c r="H3892" s="63">
        <v>41905</v>
      </c>
      <c r="I3892" s="60" t="s">
        <v>1103</v>
      </c>
      <c r="J3892" s="62">
        <v>2918.2</v>
      </c>
      <c r="K3892" s="62">
        <v>408.54</v>
      </c>
      <c r="L3892" s="62">
        <v>3326.74</v>
      </c>
      <c r="M3892" s="82" t="str">
        <f t="shared" si="291"/>
        <v>DS</v>
      </c>
      <c r="N3892" s="82" t="s">
        <v>971</v>
      </c>
    </row>
    <row r="3893" spans="1:15" x14ac:dyDescent="0.5">
      <c r="A3893" s="61">
        <v>29922</v>
      </c>
      <c r="B3893" s="60"/>
      <c r="C3893" s="60" t="s">
        <v>15</v>
      </c>
      <c r="D3893" s="61">
        <v>21986</v>
      </c>
      <c r="E3893" s="61">
        <v>16364</v>
      </c>
      <c r="F3893" s="61">
        <v>4758</v>
      </c>
      <c r="G3893" s="63">
        <v>41905</v>
      </c>
      <c r="H3893" s="63">
        <v>41905</v>
      </c>
      <c r="I3893" s="60" t="s">
        <v>1103</v>
      </c>
      <c r="J3893" s="62">
        <v>-16.8</v>
      </c>
      <c r="K3893" s="62">
        <v>-2.35</v>
      </c>
      <c r="L3893" s="62">
        <v>-19.149999999999999</v>
      </c>
      <c r="M3893" s="82" t="str">
        <f t="shared" si="291"/>
        <v>DS</v>
      </c>
    </row>
    <row r="3894" spans="1:15" x14ac:dyDescent="0.5">
      <c r="A3894" s="61">
        <v>51677661</v>
      </c>
      <c r="B3894" s="61"/>
      <c r="C3894" s="60" t="s">
        <v>10</v>
      </c>
      <c r="D3894" s="61">
        <v>21926</v>
      </c>
      <c r="E3894" s="61">
        <v>16263</v>
      </c>
      <c r="F3894" s="61">
        <v>4769</v>
      </c>
      <c r="G3894" s="63">
        <v>41905</v>
      </c>
      <c r="H3894" s="63">
        <v>41905</v>
      </c>
      <c r="I3894" s="60" t="s">
        <v>1113</v>
      </c>
      <c r="J3894" s="62">
        <v>3386.05</v>
      </c>
      <c r="K3894" s="62">
        <v>228.09</v>
      </c>
      <c r="L3894" s="62">
        <v>3614.14</v>
      </c>
      <c r="M3894" s="82" t="str">
        <f t="shared" si="291"/>
        <v>DS</v>
      </c>
      <c r="N3894" s="82" t="s">
        <v>971</v>
      </c>
    </row>
    <row r="3895" spans="1:15" x14ac:dyDescent="0.5">
      <c r="A3895" s="61">
        <v>566158</v>
      </c>
      <c r="B3895" s="60"/>
      <c r="C3895" s="60" t="s">
        <v>10</v>
      </c>
      <c r="D3895" s="61">
        <v>21990</v>
      </c>
      <c r="E3895" s="61">
        <v>16296</v>
      </c>
      <c r="F3895" s="61">
        <v>4657</v>
      </c>
      <c r="G3895" s="63">
        <v>41905</v>
      </c>
      <c r="H3895" s="63">
        <v>41905</v>
      </c>
      <c r="I3895" s="60" t="s">
        <v>1114</v>
      </c>
      <c r="J3895" s="62">
        <v>199.92</v>
      </c>
      <c r="K3895" s="62">
        <v>14.08</v>
      </c>
      <c r="L3895" s="62">
        <v>214</v>
      </c>
      <c r="M3895" s="82" t="str">
        <f t="shared" si="291"/>
        <v>DS</v>
      </c>
      <c r="N3895" s="82" t="s">
        <v>971</v>
      </c>
    </row>
    <row r="3896" spans="1:15" x14ac:dyDescent="0.5">
      <c r="A3896" s="61">
        <v>7454197</v>
      </c>
      <c r="B3896" s="61"/>
      <c r="C3896" s="60" t="s">
        <v>10</v>
      </c>
      <c r="D3896" s="61">
        <v>21960</v>
      </c>
      <c r="E3896" s="61">
        <v>16161</v>
      </c>
      <c r="F3896" s="61">
        <v>4735</v>
      </c>
      <c r="G3896" s="63">
        <v>41905</v>
      </c>
      <c r="H3896" s="63">
        <v>41904</v>
      </c>
      <c r="I3896" s="60" t="s">
        <v>1198</v>
      </c>
      <c r="J3896" s="62">
        <v>14596.19</v>
      </c>
      <c r="K3896" s="62">
        <v>2043.47</v>
      </c>
      <c r="L3896" s="62">
        <v>16639.66</v>
      </c>
      <c r="M3896" s="82" t="str">
        <f t="shared" si="291"/>
        <v>DS</v>
      </c>
      <c r="N3896" s="82" t="s">
        <v>971</v>
      </c>
    </row>
    <row r="3897" spans="1:15" x14ac:dyDescent="0.5">
      <c r="A3897" s="61">
        <v>7454197</v>
      </c>
      <c r="B3897" s="60"/>
      <c r="C3897" s="60" t="s">
        <v>15</v>
      </c>
      <c r="D3897" s="61">
        <v>21966</v>
      </c>
      <c r="E3897" s="61">
        <v>16360</v>
      </c>
      <c r="F3897" s="61">
        <v>4735</v>
      </c>
      <c r="G3897" s="63">
        <v>41905</v>
      </c>
      <c r="H3897" s="63">
        <v>41904</v>
      </c>
      <c r="I3897" s="60" t="s">
        <v>1198</v>
      </c>
      <c r="J3897" s="62">
        <v>-216.46</v>
      </c>
      <c r="K3897" s="62">
        <v>-30.3</v>
      </c>
      <c r="L3897" s="62">
        <v>-246.76</v>
      </c>
      <c r="M3897" s="82" t="str">
        <f t="shared" si="291"/>
        <v>DS</v>
      </c>
    </row>
    <row r="3898" spans="1:15" x14ac:dyDescent="0.5">
      <c r="A3898" s="61">
        <v>8170793140</v>
      </c>
      <c r="B3898" s="60"/>
      <c r="C3898" s="60" t="s">
        <v>10</v>
      </c>
      <c r="D3898" s="61">
        <v>21927</v>
      </c>
      <c r="E3898" s="61">
        <v>16264</v>
      </c>
      <c r="F3898" s="61">
        <v>4770</v>
      </c>
      <c r="G3898" s="63">
        <v>41905</v>
      </c>
      <c r="H3898" s="63">
        <v>41904</v>
      </c>
      <c r="I3898" s="60" t="s">
        <v>1102</v>
      </c>
      <c r="J3898" s="62">
        <v>1722.02</v>
      </c>
      <c r="K3898" s="62">
        <v>130.52000000000001</v>
      </c>
      <c r="L3898" s="62">
        <v>1852.54</v>
      </c>
      <c r="M3898" s="82" t="str">
        <f t="shared" si="291"/>
        <v>DS</v>
      </c>
      <c r="N3898" s="82" t="s">
        <v>971</v>
      </c>
    </row>
    <row r="3899" spans="1:15" x14ac:dyDescent="0.5">
      <c r="A3899" s="61">
        <v>8170795102</v>
      </c>
      <c r="B3899" s="60"/>
      <c r="C3899" s="60" t="s">
        <v>10</v>
      </c>
      <c r="D3899" s="61">
        <v>21958</v>
      </c>
      <c r="E3899" s="61">
        <v>16288</v>
      </c>
      <c r="F3899" s="61">
        <v>4776</v>
      </c>
      <c r="G3899" s="63">
        <v>41905</v>
      </c>
      <c r="H3899" s="63">
        <v>41905</v>
      </c>
      <c r="I3899" s="60" t="s">
        <v>1102</v>
      </c>
      <c r="J3899" s="62">
        <v>4697.46</v>
      </c>
      <c r="K3899" s="62">
        <v>547.08000000000004</v>
      </c>
      <c r="L3899" s="62">
        <v>5244.54</v>
      </c>
      <c r="M3899" s="82" t="str">
        <f t="shared" si="291"/>
        <v>DS</v>
      </c>
      <c r="N3899" s="82" t="s">
        <v>971</v>
      </c>
    </row>
    <row r="3900" spans="1:15" x14ac:dyDescent="0.5">
      <c r="A3900" s="61">
        <v>8170795102</v>
      </c>
      <c r="B3900" s="60"/>
      <c r="C3900" s="60" t="s">
        <v>15</v>
      </c>
      <c r="D3900" s="61">
        <v>21991</v>
      </c>
      <c r="E3900" s="61">
        <v>16365</v>
      </c>
      <c r="F3900" s="61">
        <v>4776</v>
      </c>
      <c r="G3900" s="63">
        <v>41905</v>
      </c>
      <c r="H3900" s="63">
        <v>41905</v>
      </c>
      <c r="I3900" s="60" t="s">
        <v>1102</v>
      </c>
      <c r="J3900" s="62">
        <v>-13.89</v>
      </c>
      <c r="K3900" s="62">
        <v>-1.94</v>
      </c>
      <c r="L3900" s="62">
        <v>-15.83</v>
      </c>
      <c r="M3900" s="82" t="str">
        <f t="shared" si="291"/>
        <v>DS</v>
      </c>
    </row>
    <row r="3901" spans="1:15" x14ac:dyDescent="0.5">
      <c r="A3901" s="61">
        <v>8255171</v>
      </c>
      <c r="B3901" s="60"/>
      <c r="C3901" s="60" t="s">
        <v>10</v>
      </c>
      <c r="D3901" s="61">
        <v>21989</v>
      </c>
      <c r="E3901" s="61">
        <v>16295</v>
      </c>
      <c r="F3901" s="61">
        <v>4658</v>
      </c>
      <c r="G3901" s="63">
        <v>41905</v>
      </c>
      <c r="H3901" s="63">
        <v>41904</v>
      </c>
      <c r="I3901" s="60" t="s">
        <v>1115</v>
      </c>
      <c r="J3901" s="62">
        <v>221.76</v>
      </c>
      <c r="K3901" s="62">
        <v>15.81</v>
      </c>
      <c r="L3901" s="62">
        <v>237.57</v>
      </c>
      <c r="M3901" s="82" t="str">
        <f t="shared" si="291"/>
        <v>DS</v>
      </c>
      <c r="N3901" s="82" t="s">
        <v>971</v>
      </c>
    </row>
    <row r="3902" spans="1:15" x14ac:dyDescent="0.5">
      <c r="A3902" s="61">
        <v>87142</v>
      </c>
      <c r="B3902" s="60"/>
      <c r="C3902" s="60" t="s">
        <v>10</v>
      </c>
      <c r="D3902" s="61">
        <v>21988</v>
      </c>
      <c r="E3902" s="61">
        <v>16297</v>
      </c>
      <c r="F3902" s="61">
        <v>4655</v>
      </c>
      <c r="G3902" s="63">
        <v>41905</v>
      </c>
      <c r="H3902" s="63">
        <v>41905</v>
      </c>
      <c r="I3902" s="60" t="s">
        <v>1116</v>
      </c>
      <c r="J3902" s="62">
        <v>384</v>
      </c>
      <c r="K3902" s="62">
        <v>13.44</v>
      </c>
      <c r="L3902" s="62">
        <v>397.44</v>
      </c>
      <c r="M3902" s="82" t="str">
        <f t="shared" si="291"/>
        <v>DS</v>
      </c>
      <c r="N3902" s="82" t="s">
        <v>971</v>
      </c>
    </row>
    <row r="3903" spans="1:15" hidden="1" x14ac:dyDescent="0.5">
      <c r="A3903" s="61">
        <v>944382</v>
      </c>
      <c r="B3903" s="60"/>
      <c r="C3903" s="60" t="s">
        <v>10</v>
      </c>
      <c r="D3903" s="61">
        <v>21919</v>
      </c>
      <c r="E3903" s="61">
        <v>16280</v>
      </c>
      <c r="F3903" s="61">
        <v>4704</v>
      </c>
      <c r="G3903" s="63">
        <v>41905</v>
      </c>
      <c r="H3903" s="63">
        <v>41905</v>
      </c>
      <c r="I3903" s="60" t="s">
        <v>1075</v>
      </c>
      <c r="J3903" s="62">
        <v>3547.29</v>
      </c>
      <c r="K3903" s="62">
        <v>0</v>
      </c>
      <c r="L3903" s="62">
        <v>3547.29</v>
      </c>
      <c r="M3903" s="82" t="str">
        <f t="shared" si="291"/>
        <v>DC</v>
      </c>
      <c r="N3903" s="82" t="s">
        <v>971</v>
      </c>
      <c r="O3903" s="90">
        <f t="shared" ref="O3903" si="295">G3903+19</f>
        <v>41924</v>
      </c>
    </row>
    <row r="3904" spans="1:15" hidden="1" x14ac:dyDescent="0.5">
      <c r="A3904" s="60" t="s">
        <v>876</v>
      </c>
      <c r="B3904" s="60"/>
      <c r="C3904" s="60" t="s">
        <v>10</v>
      </c>
      <c r="D3904" s="61">
        <v>21967</v>
      </c>
      <c r="E3904" s="61">
        <v>16340</v>
      </c>
      <c r="F3904" s="61">
        <v>4780</v>
      </c>
      <c r="G3904" s="63">
        <v>41905</v>
      </c>
      <c r="H3904" s="63">
        <v>41905</v>
      </c>
      <c r="I3904" s="60" t="s">
        <v>1123</v>
      </c>
      <c r="J3904" s="62">
        <v>600</v>
      </c>
      <c r="K3904" s="62">
        <v>0</v>
      </c>
      <c r="L3904" s="62">
        <v>600</v>
      </c>
      <c r="M3904" s="82" t="str">
        <f t="shared" si="291"/>
        <v>DI</v>
      </c>
      <c r="N3904" s="82" t="s">
        <v>971</v>
      </c>
    </row>
    <row r="3905" spans="1:19" hidden="1" x14ac:dyDescent="0.5">
      <c r="A3905" s="60" t="s">
        <v>877</v>
      </c>
      <c r="B3905" s="60"/>
      <c r="C3905" s="60" t="s">
        <v>10</v>
      </c>
      <c r="D3905" s="61">
        <v>21984</v>
      </c>
      <c r="E3905" s="61">
        <v>16293</v>
      </c>
      <c r="F3905" s="61">
        <v>4771</v>
      </c>
      <c r="G3905" s="63">
        <v>41905</v>
      </c>
      <c r="H3905" s="63">
        <v>41905</v>
      </c>
      <c r="I3905" s="60" t="s">
        <v>1123</v>
      </c>
      <c r="J3905" s="62">
        <v>505</v>
      </c>
      <c r="K3905" s="62">
        <v>0</v>
      </c>
      <c r="L3905" s="62">
        <v>505</v>
      </c>
      <c r="M3905" s="82" t="str">
        <f t="shared" si="291"/>
        <v>DI</v>
      </c>
      <c r="N3905" s="82" t="s">
        <v>971</v>
      </c>
    </row>
    <row r="3906" spans="1:19" x14ac:dyDescent="0.5">
      <c r="A3906" s="61">
        <v>31829</v>
      </c>
      <c r="B3906" s="60"/>
      <c r="C3906" s="60" t="s">
        <v>10</v>
      </c>
      <c r="D3906" s="61">
        <v>21971</v>
      </c>
      <c r="E3906" s="61">
        <v>16325</v>
      </c>
      <c r="F3906" s="61">
        <v>4774</v>
      </c>
      <c r="G3906" s="63">
        <v>41906</v>
      </c>
      <c r="H3906" s="63">
        <v>41907</v>
      </c>
      <c r="I3906" s="60" t="s">
        <v>1177</v>
      </c>
      <c r="J3906" s="62">
        <v>17451.72</v>
      </c>
      <c r="K3906" s="62">
        <v>2443.25</v>
      </c>
      <c r="L3906" s="62">
        <v>19894.97</v>
      </c>
      <c r="M3906" s="82" t="str">
        <f t="shared" si="291"/>
        <v>DS</v>
      </c>
      <c r="N3906" s="82" t="s">
        <v>971</v>
      </c>
    </row>
    <row r="3907" spans="1:19" x14ac:dyDescent="0.5">
      <c r="A3907" s="61">
        <v>567554</v>
      </c>
      <c r="B3907" s="60"/>
      <c r="C3907" s="60" t="s">
        <v>10</v>
      </c>
      <c r="D3907" s="61">
        <v>21968</v>
      </c>
      <c r="E3907" s="61">
        <v>16323</v>
      </c>
      <c r="F3907" s="61">
        <v>4657</v>
      </c>
      <c r="G3907" s="63">
        <v>41906</v>
      </c>
      <c r="H3907" s="63">
        <v>41907</v>
      </c>
      <c r="I3907" s="60" t="s">
        <v>1114</v>
      </c>
      <c r="J3907" s="62">
        <v>299.88</v>
      </c>
      <c r="K3907" s="62">
        <v>21.12</v>
      </c>
      <c r="L3907" s="62">
        <v>321</v>
      </c>
      <c r="M3907" s="82" t="str">
        <f t="shared" si="291"/>
        <v>DS</v>
      </c>
      <c r="N3907" s="82" t="s">
        <v>971</v>
      </c>
    </row>
    <row r="3908" spans="1:19" x14ac:dyDescent="0.5">
      <c r="A3908" s="60" t="s">
        <v>862</v>
      </c>
      <c r="B3908" s="60"/>
      <c r="C3908" s="60" t="s">
        <v>10</v>
      </c>
      <c r="D3908" s="61">
        <v>21992</v>
      </c>
      <c r="E3908" s="61">
        <v>16335</v>
      </c>
      <c r="F3908" s="61">
        <v>4764</v>
      </c>
      <c r="G3908" s="63">
        <v>41907</v>
      </c>
      <c r="H3908" s="63">
        <v>41904</v>
      </c>
      <c r="I3908" s="60" t="s">
        <v>1161</v>
      </c>
      <c r="J3908" s="62">
        <v>24669.25</v>
      </c>
      <c r="K3908" s="62">
        <v>2268.9</v>
      </c>
      <c r="L3908" s="62">
        <v>26938.15</v>
      </c>
      <c r="M3908" s="82" t="str">
        <f t="shared" si="291"/>
        <v>DS</v>
      </c>
      <c r="N3908" s="82" t="s">
        <v>971</v>
      </c>
    </row>
    <row r="3909" spans="1:19" x14ac:dyDescent="0.5">
      <c r="A3909" s="61">
        <v>1983633</v>
      </c>
      <c r="B3909" s="61"/>
      <c r="C3909" s="60" t="s">
        <v>10</v>
      </c>
      <c r="D3909" s="61">
        <v>21928</v>
      </c>
      <c r="E3909" s="61">
        <v>16287</v>
      </c>
      <c r="F3909" s="61">
        <v>4656</v>
      </c>
      <c r="G3909" s="63">
        <v>41907</v>
      </c>
      <c r="H3909" s="63">
        <v>41907</v>
      </c>
      <c r="I3909" s="60" t="s">
        <v>1109</v>
      </c>
      <c r="J3909" s="62">
        <v>185.31</v>
      </c>
      <c r="K3909" s="62">
        <v>12.81</v>
      </c>
      <c r="L3909" s="62">
        <v>198.12</v>
      </c>
      <c r="M3909" s="82" t="str">
        <f t="shared" si="291"/>
        <v>DS</v>
      </c>
      <c r="N3909" s="82" t="s">
        <v>971</v>
      </c>
    </row>
    <row r="3910" spans="1:19" x14ac:dyDescent="0.5">
      <c r="A3910" s="61">
        <v>230894</v>
      </c>
      <c r="B3910" s="60"/>
      <c r="C3910" s="60" t="s">
        <v>10</v>
      </c>
      <c r="D3910" s="61">
        <v>21994</v>
      </c>
      <c r="E3910" s="61">
        <v>16337</v>
      </c>
      <c r="F3910" s="61">
        <v>4775</v>
      </c>
      <c r="G3910" s="63">
        <v>41907</v>
      </c>
      <c r="H3910" s="63">
        <v>41907</v>
      </c>
      <c r="I3910" s="60" t="s">
        <v>1297</v>
      </c>
      <c r="J3910" s="62">
        <v>27860.18</v>
      </c>
      <c r="K3910" s="62">
        <v>3900.43</v>
      </c>
      <c r="L3910" s="62">
        <v>31760.61</v>
      </c>
      <c r="M3910" s="82" t="str">
        <f t="shared" si="291"/>
        <v>DS</v>
      </c>
      <c r="N3910" s="82" t="s">
        <v>971</v>
      </c>
    </row>
    <row r="3911" spans="1:19" x14ac:dyDescent="0.5">
      <c r="A3911" s="61">
        <v>4276303</v>
      </c>
      <c r="B3911" s="60" t="s">
        <v>912</v>
      </c>
      <c r="C3911" s="60" t="s">
        <v>10</v>
      </c>
      <c r="D3911" s="61">
        <v>21996</v>
      </c>
      <c r="E3911" s="61">
        <v>16339</v>
      </c>
      <c r="F3911" s="61">
        <v>4791</v>
      </c>
      <c r="G3911" s="63">
        <v>41907</v>
      </c>
      <c r="H3911" s="63">
        <v>41907</v>
      </c>
      <c r="I3911" s="60" t="s">
        <v>1112</v>
      </c>
      <c r="J3911" s="62">
        <v>1437.82</v>
      </c>
      <c r="K3911" s="62">
        <v>201.29</v>
      </c>
      <c r="L3911" s="62">
        <v>1639.11</v>
      </c>
      <c r="M3911" s="82" t="str">
        <f t="shared" si="291"/>
        <v>DS</v>
      </c>
      <c r="N3911" s="82" t="s">
        <v>971</v>
      </c>
    </row>
    <row r="3912" spans="1:19" x14ac:dyDescent="0.5">
      <c r="A3912" s="61">
        <v>4276304</v>
      </c>
      <c r="B3912" s="60" t="s">
        <v>912</v>
      </c>
      <c r="C3912" s="60" t="s">
        <v>10</v>
      </c>
      <c r="D3912" s="61">
        <v>21995</v>
      </c>
      <c r="E3912" s="61">
        <v>16338</v>
      </c>
      <c r="F3912" s="61">
        <v>4791</v>
      </c>
      <c r="G3912" s="63">
        <v>41907</v>
      </c>
      <c r="H3912" s="63">
        <v>41904</v>
      </c>
      <c r="I3912" s="60" t="s">
        <v>1112</v>
      </c>
      <c r="J3912" s="62">
        <v>233.33</v>
      </c>
      <c r="K3912" s="62">
        <v>32.67</v>
      </c>
      <c r="L3912" s="62">
        <v>266</v>
      </c>
      <c r="M3912" s="82" t="str">
        <f t="shared" si="291"/>
        <v>DS</v>
      </c>
      <c r="N3912" s="82" t="s">
        <v>971</v>
      </c>
    </row>
    <row r="3913" spans="1:19" x14ac:dyDescent="0.5">
      <c r="A3913" s="61">
        <v>51698547</v>
      </c>
      <c r="B3913" s="61"/>
      <c r="C3913" s="60" t="s">
        <v>10</v>
      </c>
      <c r="D3913" s="61">
        <v>21957</v>
      </c>
      <c r="E3913" s="61">
        <v>16286</v>
      </c>
      <c r="F3913" s="61">
        <v>4777</v>
      </c>
      <c r="G3913" s="63">
        <v>41907</v>
      </c>
      <c r="H3913" s="63">
        <v>41907</v>
      </c>
      <c r="I3913" s="60" t="s">
        <v>1113</v>
      </c>
      <c r="J3913" s="62">
        <v>3142.84</v>
      </c>
      <c r="K3913" s="62">
        <v>267.97000000000003</v>
      </c>
      <c r="L3913" s="62">
        <v>3410.81</v>
      </c>
      <c r="M3913" s="82" t="str">
        <f t="shared" ref="M3913:M3976" si="296">VLOOKUP(I3913,KODE,3,0)</f>
        <v>DS</v>
      </c>
      <c r="N3913" s="82" t="s">
        <v>971</v>
      </c>
    </row>
    <row r="3914" spans="1:19" x14ac:dyDescent="0.5">
      <c r="A3914" s="61">
        <v>568918</v>
      </c>
      <c r="B3914" s="60"/>
      <c r="C3914" s="60" t="s">
        <v>10</v>
      </c>
      <c r="D3914" s="61">
        <v>21969</v>
      </c>
      <c r="E3914" s="61">
        <v>16322</v>
      </c>
      <c r="F3914" s="61">
        <v>4657</v>
      </c>
      <c r="G3914" s="63">
        <v>41907</v>
      </c>
      <c r="H3914" s="63">
        <v>41907</v>
      </c>
      <c r="I3914" s="60" t="s">
        <v>1114</v>
      </c>
      <c r="J3914" s="62">
        <v>199.92</v>
      </c>
      <c r="K3914" s="62">
        <v>14.08</v>
      </c>
      <c r="L3914" s="62">
        <v>214</v>
      </c>
      <c r="M3914" s="82" t="str">
        <f t="shared" si="296"/>
        <v>DS</v>
      </c>
      <c r="N3914" s="82" t="s">
        <v>971</v>
      </c>
    </row>
    <row r="3915" spans="1:19" x14ac:dyDescent="0.5">
      <c r="A3915" s="61">
        <v>8257552</v>
      </c>
      <c r="B3915" s="60" t="s">
        <v>922</v>
      </c>
      <c r="C3915" s="60" t="s">
        <v>10</v>
      </c>
      <c r="D3915" s="61">
        <v>21972</v>
      </c>
      <c r="E3915" s="61">
        <v>16326</v>
      </c>
      <c r="F3915" s="61">
        <v>4658</v>
      </c>
      <c r="G3915" s="63">
        <v>41907</v>
      </c>
      <c r="H3915" s="63">
        <v>41907</v>
      </c>
      <c r="I3915" s="60" t="s">
        <v>1115</v>
      </c>
      <c r="J3915" s="62">
        <v>221.76</v>
      </c>
      <c r="K3915" s="62">
        <v>15.81</v>
      </c>
      <c r="L3915" s="62">
        <v>237.57</v>
      </c>
      <c r="M3915" s="82" t="str">
        <f t="shared" si="296"/>
        <v>DS</v>
      </c>
      <c r="N3915" s="82" t="s">
        <v>971</v>
      </c>
    </row>
    <row r="3916" spans="1:19" x14ac:dyDescent="0.5">
      <c r="A3916" s="61">
        <v>87402</v>
      </c>
      <c r="B3916" s="60"/>
      <c r="C3916" s="60" t="s">
        <v>10</v>
      </c>
      <c r="D3916" s="61">
        <v>21970</v>
      </c>
      <c r="E3916" s="61">
        <v>16324</v>
      </c>
      <c r="F3916" s="61">
        <v>4655</v>
      </c>
      <c r="G3916" s="63">
        <v>41907</v>
      </c>
      <c r="H3916" s="63">
        <v>41907</v>
      </c>
      <c r="I3916" s="60" t="s">
        <v>1116</v>
      </c>
      <c r="J3916" s="62">
        <v>384</v>
      </c>
      <c r="K3916" s="62">
        <v>13.44</v>
      </c>
      <c r="L3916" s="62">
        <v>397.44</v>
      </c>
      <c r="M3916" s="82" t="str">
        <f t="shared" si="296"/>
        <v>DS</v>
      </c>
      <c r="N3916" s="82" t="s">
        <v>971</v>
      </c>
    </row>
    <row r="3917" spans="1:19" hidden="1" x14ac:dyDescent="0.5">
      <c r="A3917" s="61">
        <v>948230</v>
      </c>
      <c r="B3917" s="60"/>
      <c r="C3917" s="60" t="s">
        <v>10</v>
      </c>
      <c r="D3917" s="61">
        <v>21959</v>
      </c>
      <c r="E3917" s="61">
        <v>16334</v>
      </c>
      <c r="F3917" s="61">
        <v>4547</v>
      </c>
      <c r="G3917" s="63">
        <v>41907</v>
      </c>
      <c r="H3917" s="63">
        <v>41906</v>
      </c>
      <c r="I3917" s="60" t="s">
        <v>1075</v>
      </c>
      <c r="J3917" s="62">
        <v>57588</v>
      </c>
      <c r="K3917" s="62">
        <v>8062.32</v>
      </c>
      <c r="L3917" s="62">
        <v>65650.320000000007</v>
      </c>
      <c r="M3917" s="82" t="str">
        <f t="shared" si="296"/>
        <v>DC</v>
      </c>
      <c r="N3917" s="82" t="s">
        <v>971</v>
      </c>
      <c r="O3917" s="90">
        <f t="shared" ref="O3917" si="297">G3917+19</f>
        <v>41926</v>
      </c>
    </row>
    <row r="3918" spans="1:19" hidden="1" x14ac:dyDescent="0.5">
      <c r="A3918" s="60" t="s">
        <v>869</v>
      </c>
      <c r="B3918" s="60"/>
      <c r="C3918" s="60" t="s">
        <v>10</v>
      </c>
      <c r="D3918" s="61">
        <v>21993</v>
      </c>
      <c r="E3918" s="61">
        <v>16336</v>
      </c>
      <c r="F3918" s="61">
        <v>4792</v>
      </c>
      <c r="G3918" s="63">
        <v>41907</v>
      </c>
      <c r="H3918" s="63">
        <v>41907</v>
      </c>
      <c r="I3918" s="60" t="s">
        <v>1123</v>
      </c>
      <c r="J3918" s="62">
        <v>1500</v>
      </c>
      <c r="K3918" s="62">
        <v>0</v>
      </c>
      <c r="L3918" s="62">
        <v>1500</v>
      </c>
      <c r="M3918" s="82" t="str">
        <f t="shared" si="296"/>
        <v>DI</v>
      </c>
      <c r="N3918" s="82" t="s">
        <v>971</v>
      </c>
    </row>
    <row r="3919" spans="1:19" hidden="1" x14ac:dyDescent="0.5">
      <c r="A3919" s="60" t="s">
        <v>873</v>
      </c>
      <c r="B3919" s="60"/>
      <c r="C3919" s="60" t="s">
        <v>10</v>
      </c>
      <c r="D3919" s="61">
        <v>22008</v>
      </c>
      <c r="E3919" s="61">
        <v>16343</v>
      </c>
      <c r="F3919" s="61">
        <v>4786</v>
      </c>
      <c r="G3919" s="63">
        <v>41907</v>
      </c>
      <c r="H3919" s="63">
        <v>41907</v>
      </c>
      <c r="I3919" s="60" t="s">
        <v>1118</v>
      </c>
      <c r="J3919" s="62">
        <v>5795.5</v>
      </c>
      <c r="K3919" s="62">
        <v>0</v>
      </c>
      <c r="L3919" s="62">
        <v>5795.5</v>
      </c>
      <c r="M3919" s="82" t="str">
        <f t="shared" si="296"/>
        <v>DI</v>
      </c>
      <c r="N3919" s="82" t="s">
        <v>971</v>
      </c>
      <c r="R3919" s="92" t="s">
        <v>327</v>
      </c>
      <c r="S3919" s="93">
        <v>41930</v>
      </c>
    </row>
    <row r="3920" spans="1:19" x14ac:dyDescent="0.5">
      <c r="A3920" s="61">
        <v>4276303</v>
      </c>
      <c r="B3920" s="61"/>
      <c r="C3920" s="60" t="s">
        <v>15</v>
      </c>
      <c r="D3920" s="61">
        <v>22406</v>
      </c>
      <c r="E3920" s="61">
        <v>16848</v>
      </c>
      <c r="F3920" s="61">
        <v>670575</v>
      </c>
      <c r="G3920" s="63">
        <v>41907</v>
      </c>
      <c r="H3920" s="63">
        <v>41907</v>
      </c>
      <c r="I3920" s="60" t="s">
        <v>1112</v>
      </c>
      <c r="J3920" s="62">
        <v>-140.65</v>
      </c>
      <c r="K3920" s="62">
        <v>-19.690000000000001</v>
      </c>
      <c r="L3920" s="62">
        <v>-160.34</v>
      </c>
      <c r="M3920" s="82" t="str">
        <f t="shared" si="296"/>
        <v>DS</v>
      </c>
    </row>
    <row r="3921" spans="1:14" x14ac:dyDescent="0.5">
      <c r="A3921" s="61">
        <v>4276304</v>
      </c>
      <c r="B3921" s="61"/>
      <c r="C3921" s="60" t="s">
        <v>15</v>
      </c>
      <c r="D3921" s="61">
        <v>22405</v>
      </c>
      <c r="E3921" s="61">
        <v>16847</v>
      </c>
      <c r="F3921" s="61">
        <v>670574</v>
      </c>
      <c r="G3921" s="63">
        <v>41907</v>
      </c>
      <c r="H3921" s="63">
        <v>41904</v>
      </c>
      <c r="I3921" s="60" t="s">
        <v>1112</v>
      </c>
      <c r="J3921" s="62">
        <v>-207.03</v>
      </c>
      <c r="K3921" s="62">
        <v>-28.98</v>
      </c>
      <c r="L3921" s="62">
        <v>-236.01</v>
      </c>
      <c r="M3921" s="82" t="str">
        <f t="shared" si="296"/>
        <v>DS</v>
      </c>
    </row>
    <row r="3922" spans="1:14" x14ac:dyDescent="0.5">
      <c r="A3922" s="60" t="s">
        <v>863</v>
      </c>
      <c r="B3922" s="61"/>
      <c r="C3922" s="60" t="s">
        <v>10</v>
      </c>
      <c r="D3922" s="61">
        <v>21981</v>
      </c>
      <c r="E3922" s="61">
        <v>16266</v>
      </c>
      <c r="F3922" s="61">
        <v>4773</v>
      </c>
      <c r="G3922" s="63">
        <v>41908</v>
      </c>
      <c r="H3922" s="63">
        <v>41909</v>
      </c>
      <c r="I3922" s="60" t="s">
        <v>1162</v>
      </c>
      <c r="J3922" s="62">
        <v>10362.5</v>
      </c>
      <c r="K3922" s="62">
        <v>1450.75</v>
      </c>
      <c r="L3922" s="62">
        <v>11813.25</v>
      </c>
      <c r="M3922" s="82" t="str">
        <f t="shared" si="296"/>
        <v>DS</v>
      </c>
      <c r="N3922" s="82" t="s">
        <v>971</v>
      </c>
    </row>
    <row r="3923" spans="1:14" hidden="1" x14ac:dyDescent="0.5">
      <c r="A3923" s="61">
        <v>157610</v>
      </c>
      <c r="B3923" s="60"/>
      <c r="C3923" s="60" t="s">
        <v>10</v>
      </c>
      <c r="D3923" s="61">
        <v>22006</v>
      </c>
      <c r="E3923" s="61">
        <v>16350</v>
      </c>
      <c r="F3923" s="61">
        <v>4788</v>
      </c>
      <c r="G3923" s="63">
        <v>41908</v>
      </c>
      <c r="H3923" s="63">
        <v>41908</v>
      </c>
      <c r="I3923" s="60" t="s">
        <v>1156</v>
      </c>
      <c r="J3923" s="62">
        <v>5227.1000000000004</v>
      </c>
      <c r="K3923" s="62">
        <v>731.8</v>
      </c>
      <c r="L3923" s="62">
        <v>5958.9</v>
      </c>
      <c r="M3923" s="82" t="str">
        <f t="shared" si="296"/>
        <v>DI</v>
      </c>
      <c r="N3923" s="82" t="s">
        <v>971</v>
      </c>
    </row>
    <row r="3924" spans="1:14" x14ac:dyDescent="0.5">
      <c r="A3924" s="61">
        <v>570239</v>
      </c>
      <c r="B3924" s="60"/>
      <c r="C3924" s="60" t="s">
        <v>10</v>
      </c>
      <c r="D3924" s="61">
        <v>22004</v>
      </c>
      <c r="E3924" s="61">
        <v>16348</v>
      </c>
      <c r="F3924" s="61">
        <v>4657</v>
      </c>
      <c r="G3924" s="63">
        <v>41908</v>
      </c>
      <c r="H3924" s="63">
        <v>41908</v>
      </c>
      <c r="I3924" s="60" t="s">
        <v>1114</v>
      </c>
      <c r="J3924" s="62">
        <v>199.92</v>
      </c>
      <c r="K3924" s="62">
        <v>14.08</v>
      </c>
      <c r="L3924" s="62">
        <v>214</v>
      </c>
      <c r="M3924" s="82" t="str">
        <f t="shared" si="296"/>
        <v>DS</v>
      </c>
      <c r="N3924" s="82" t="s">
        <v>971</v>
      </c>
    </row>
    <row r="3925" spans="1:14" x14ac:dyDescent="0.5">
      <c r="A3925" s="61">
        <v>8259208</v>
      </c>
      <c r="B3925" s="60" t="s">
        <v>922</v>
      </c>
      <c r="C3925" s="60" t="s">
        <v>10</v>
      </c>
      <c r="D3925" s="61">
        <v>22011</v>
      </c>
      <c r="E3925" s="61">
        <v>16353</v>
      </c>
      <c r="F3925" s="61">
        <v>4658</v>
      </c>
      <c r="G3925" s="63">
        <v>41908</v>
      </c>
      <c r="H3925" s="63">
        <v>41908</v>
      </c>
      <c r="I3925" s="60" t="s">
        <v>1115</v>
      </c>
      <c r="J3925" s="62">
        <v>221.76</v>
      </c>
      <c r="K3925" s="62">
        <v>15.81</v>
      </c>
      <c r="L3925" s="62">
        <v>237.57</v>
      </c>
      <c r="M3925" s="82" t="str">
        <f t="shared" si="296"/>
        <v>DS</v>
      </c>
      <c r="N3925" s="82" t="s">
        <v>971</v>
      </c>
    </row>
    <row r="3926" spans="1:14" hidden="1" x14ac:dyDescent="0.5">
      <c r="A3926" s="60" t="s">
        <v>875</v>
      </c>
      <c r="B3926" s="60"/>
      <c r="C3926" s="60" t="s">
        <v>10</v>
      </c>
      <c r="D3926" s="61">
        <v>22010</v>
      </c>
      <c r="E3926" s="61">
        <v>16344</v>
      </c>
      <c r="F3926" s="61">
        <v>4794</v>
      </c>
      <c r="G3926" s="63">
        <v>41908</v>
      </c>
      <c r="H3926" s="63">
        <v>41908</v>
      </c>
      <c r="I3926" s="60" t="s">
        <v>1121</v>
      </c>
      <c r="J3926" s="62">
        <v>778.5</v>
      </c>
      <c r="K3926" s="62">
        <v>0</v>
      </c>
      <c r="L3926" s="62">
        <v>778.5</v>
      </c>
      <c r="M3926" s="82" t="str">
        <f t="shared" si="296"/>
        <v>DI</v>
      </c>
      <c r="N3926" s="82" t="s">
        <v>971</v>
      </c>
    </row>
    <row r="3927" spans="1:14" hidden="1" x14ac:dyDescent="0.5">
      <c r="A3927" s="60" t="s">
        <v>878</v>
      </c>
      <c r="B3927" s="60"/>
      <c r="C3927" s="60" t="s">
        <v>10</v>
      </c>
      <c r="D3927" s="61">
        <v>22009</v>
      </c>
      <c r="E3927" s="61">
        <v>16354</v>
      </c>
      <c r="F3927" s="61">
        <v>4797</v>
      </c>
      <c r="G3927" s="63">
        <v>41908</v>
      </c>
      <c r="H3927" s="63">
        <v>41908</v>
      </c>
      <c r="I3927" s="60" t="s">
        <v>1123</v>
      </c>
      <c r="J3927" s="62">
        <v>610</v>
      </c>
      <c r="K3927" s="62">
        <v>0</v>
      </c>
      <c r="L3927" s="62">
        <v>610</v>
      </c>
      <c r="M3927" s="82" t="str">
        <f t="shared" si="296"/>
        <v>DI</v>
      </c>
      <c r="N3927" s="82" t="s">
        <v>971</v>
      </c>
    </row>
    <row r="3928" spans="1:14" hidden="1" x14ac:dyDescent="0.5">
      <c r="A3928" s="60" t="s">
        <v>866</v>
      </c>
      <c r="B3928" s="60"/>
      <c r="C3928" s="60" t="s">
        <v>10</v>
      </c>
      <c r="D3928" s="61">
        <v>21999</v>
      </c>
      <c r="E3928" s="61">
        <v>16349</v>
      </c>
      <c r="F3928" s="61">
        <v>4795</v>
      </c>
      <c r="G3928" s="63">
        <v>41909</v>
      </c>
      <c r="H3928" s="63">
        <v>41909</v>
      </c>
      <c r="I3928" s="60" t="s">
        <v>1372</v>
      </c>
      <c r="J3928" s="62">
        <v>22787.4</v>
      </c>
      <c r="K3928" s="62">
        <v>3064.81</v>
      </c>
      <c r="L3928" s="62">
        <v>25852.21</v>
      </c>
      <c r="M3928" s="82" t="e">
        <f t="shared" si="296"/>
        <v>#N/A</v>
      </c>
      <c r="N3928" s="82" t="s">
        <v>971</v>
      </c>
    </row>
    <row r="3929" spans="1:14" x14ac:dyDescent="0.5">
      <c r="A3929" s="61">
        <v>1929002</v>
      </c>
      <c r="B3929" s="61"/>
      <c r="C3929" s="60" t="s">
        <v>10</v>
      </c>
      <c r="D3929" s="61">
        <v>22001</v>
      </c>
      <c r="E3929" s="61">
        <v>16370</v>
      </c>
      <c r="F3929" s="61">
        <v>4790</v>
      </c>
      <c r="G3929" s="63">
        <v>41909</v>
      </c>
      <c r="H3929" s="63">
        <v>41909</v>
      </c>
      <c r="I3929" s="60" t="s">
        <v>1105</v>
      </c>
      <c r="J3929" s="62">
        <v>46630.400000000001</v>
      </c>
      <c r="K3929" s="62">
        <v>6528.26</v>
      </c>
      <c r="L3929" s="62">
        <v>53158.66</v>
      </c>
      <c r="M3929" s="82" t="str">
        <f t="shared" si="296"/>
        <v>DS</v>
      </c>
      <c r="N3929" s="82" t="s">
        <v>971</v>
      </c>
    </row>
    <row r="3930" spans="1:14" x14ac:dyDescent="0.5">
      <c r="A3930" s="61">
        <v>1929005</v>
      </c>
      <c r="B3930" s="61"/>
      <c r="C3930" s="60" t="s">
        <v>10</v>
      </c>
      <c r="D3930" s="61">
        <v>22000</v>
      </c>
      <c r="E3930" s="61">
        <v>16372</v>
      </c>
      <c r="F3930" s="61">
        <v>4789</v>
      </c>
      <c r="G3930" s="63">
        <v>41909</v>
      </c>
      <c r="H3930" s="63">
        <v>41909</v>
      </c>
      <c r="I3930" s="60" t="s">
        <v>1105</v>
      </c>
      <c r="J3930" s="62">
        <v>44441.47</v>
      </c>
      <c r="K3930" s="62">
        <v>6221.81</v>
      </c>
      <c r="L3930" s="62">
        <v>50663.28</v>
      </c>
      <c r="M3930" s="82" t="str">
        <f t="shared" si="296"/>
        <v>DS</v>
      </c>
      <c r="N3930" s="82" t="s">
        <v>971</v>
      </c>
    </row>
    <row r="3931" spans="1:14" x14ac:dyDescent="0.5">
      <c r="A3931" s="61">
        <v>2034568</v>
      </c>
      <c r="B3931" s="61"/>
      <c r="C3931" s="60" t="s">
        <v>10</v>
      </c>
      <c r="D3931" s="61">
        <v>21982</v>
      </c>
      <c r="E3931" s="61">
        <v>16352</v>
      </c>
      <c r="F3931" s="61">
        <v>4656</v>
      </c>
      <c r="G3931" s="63">
        <v>41909</v>
      </c>
      <c r="H3931" s="63">
        <v>41909</v>
      </c>
      <c r="I3931" s="60" t="s">
        <v>1109</v>
      </c>
      <c r="J3931" s="62">
        <v>277.97000000000003</v>
      </c>
      <c r="K3931" s="62">
        <v>19.21</v>
      </c>
      <c r="L3931" s="62">
        <v>297.18</v>
      </c>
      <c r="M3931" s="82" t="str">
        <f t="shared" si="296"/>
        <v>DS</v>
      </c>
      <c r="N3931" s="82" t="s">
        <v>971</v>
      </c>
    </row>
    <row r="3932" spans="1:14" x14ac:dyDescent="0.5">
      <c r="A3932" s="61">
        <v>51742969</v>
      </c>
      <c r="B3932" s="61"/>
      <c r="C3932" s="60" t="s">
        <v>10</v>
      </c>
      <c r="D3932" s="61">
        <v>21983</v>
      </c>
      <c r="E3932" s="61">
        <v>16347</v>
      </c>
      <c r="F3932" s="61">
        <v>4796</v>
      </c>
      <c r="G3932" s="63">
        <v>41909</v>
      </c>
      <c r="H3932" s="63">
        <v>41909</v>
      </c>
      <c r="I3932" s="60" t="s">
        <v>1113</v>
      </c>
      <c r="J3932" s="62">
        <v>9652.91</v>
      </c>
      <c r="K3932" s="62">
        <v>798.06</v>
      </c>
      <c r="L3932" s="62">
        <v>10450.969999999999</v>
      </c>
      <c r="M3932" s="82" t="str">
        <f t="shared" si="296"/>
        <v>DS</v>
      </c>
      <c r="N3932" s="82" t="s">
        <v>971</v>
      </c>
    </row>
    <row r="3933" spans="1:14" x14ac:dyDescent="0.5">
      <c r="A3933" s="61">
        <v>565456</v>
      </c>
      <c r="B3933" s="60"/>
      <c r="C3933" s="60" t="s">
        <v>10</v>
      </c>
      <c r="D3933" s="61">
        <v>22002</v>
      </c>
      <c r="E3933" s="61">
        <v>16369</v>
      </c>
      <c r="F3933" s="61">
        <v>4779</v>
      </c>
      <c r="G3933" s="63">
        <v>41909</v>
      </c>
      <c r="H3933" s="63">
        <v>41909</v>
      </c>
      <c r="I3933" s="60" t="s">
        <v>1073</v>
      </c>
      <c r="J3933" s="62">
        <v>8798.2000000000007</v>
      </c>
      <c r="K3933" s="62">
        <v>1231.75</v>
      </c>
      <c r="L3933" s="62">
        <v>10029.950000000001</v>
      </c>
      <c r="M3933" s="82" t="str">
        <f t="shared" si="296"/>
        <v>DS</v>
      </c>
      <c r="N3933" s="82" t="s">
        <v>971</v>
      </c>
    </row>
    <row r="3934" spans="1:14" x14ac:dyDescent="0.5">
      <c r="A3934" s="61">
        <v>571537</v>
      </c>
      <c r="B3934" s="60" t="s">
        <v>912</v>
      </c>
      <c r="C3934" s="60" t="s">
        <v>10</v>
      </c>
      <c r="D3934" s="61">
        <v>21998</v>
      </c>
      <c r="E3934" s="61">
        <v>16366</v>
      </c>
      <c r="F3934" s="61">
        <v>4657</v>
      </c>
      <c r="G3934" s="63">
        <v>41909</v>
      </c>
      <c r="H3934" s="63">
        <v>41909</v>
      </c>
      <c r="I3934" s="60" t="s">
        <v>1114</v>
      </c>
      <c r="J3934" s="62">
        <v>299.88</v>
      </c>
      <c r="K3934" s="62">
        <v>21.12</v>
      </c>
      <c r="L3934" s="62">
        <v>321</v>
      </c>
      <c r="M3934" s="82" t="str">
        <f t="shared" si="296"/>
        <v>DS</v>
      </c>
      <c r="N3934" s="82" t="s">
        <v>971</v>
      </c>
    </row>
    <row r="3935" spans="1:14" x14ac:dyDescent="0.5">
      <c r="A3935" s="61">
        <v>8262335</v>
      </c>
      <c r="B3935" s="60" t="s">
        <v>922</v>
      </c>
      <c r="C3935" s="60" t="s">
        <v>10</v>
      </c>
      <c r="D3935" s="61">
        <v>22003</v>
      </c>
      <c r="E3935" s="61">
        <v>16368</v>
      </c>
      <c r="F3935" s="61">
        <v>4658</v>
      </c>
      <c r="G3935" s="63">
        <v>41909</v>
      </c>
      <c r="H3935" s="63">
        <v>41909</v>
      </c>
      <c r="I3935" s="60" t="s">
        <v>1115</v>
      </c>
      <c r="J3935" s="62">
        <v>332.64</v>
      </c>
      <c r="K3935" s="62">
        <v>23.71</v>
      </c>
      <c r="L3935" s="62">
        <v>356.35</v>
      </c>
      <c r="M3935" s="82" t="str">
        <f t="shared" si="296"/>
        <v>DS</v>
      </c>
      <c r="N3935" s="82" t="s">
        <v>971</v>
      </c>
    </row>
    <row r="3936" spans="1:14" hidden="1" x14ac:dyDescent="0.5">
      <c r="A3936" s="60" t="s">
        <v>879</v>
      </c>
      <c r="B3936" s="60"/>
      <c r="C3936" s="60" t="s">
        <v>10</v>
      </c>
      <c r="D3936" s="61">
        <v>22012</v>
      </c>
      <c r="E3936" s="61">
        <v>16374</v>
      </c>
      <c r="F3936" s="61">
        <v>4798</v>
      </c>
      <c r="G3936" s="63">
        <v>41909</v>
      </c>
      <c r="H3936" s="63">
        <v>41909</v>
      </c>
      <c r="I3936" s="60" t="s">
        <v>1123</v>
      </c>
      <c r="J3936" s="62">
        <v>2840</v>
      </c>
      <c r="K3936" s="62">
        <v>0</v>
      </c>
      <c r="L3936" s="62">
        <v>2840</v>
      </c>
      <c r="M3936" s="82" t="str">
        <f t="shared" si="296"/>
        <v>DI</v>
      </c>
      <c r="N3936" s="82" t="s">
        <v>971</v>
      </c>
    </row>
    <row r="3937" spans="1:19" x14ac:dyDescent="0.5">
      <c r="A3937" s="61">
        <v>565456</v>
      </c>
      <c r="B3937" s="61"/>
      <c r="C3937" s="60" t="s">
        <v>15</v>
      </c>
      <c r="D3937" s="61">
        <v>22064</v>
      </c>
      <c r="E3937" s="61">
        <v>16444</v>
      </c>
      <c r="F3937" s="61">
        <v>670577</v>
      </c>
      <c r="G3937" s="63">
        <v>41909</v>
      </c>
      <c r="H3937" s="63">
        <v>41909</v>
      </c>
      <c r="I3937" s="60" t="s">
        <v>1073</v>
      </c>
      <c r="J3937" s="62">
        <v>-245</v>
      </c>
      <c r="K3937" s="62">
        <v>-34.299999999999997</v>
      </c>
      <c r="L3937" s="62">
        <v>-279.3</v>
      </c>
      <c r="M3937" s="82" t="str">
        <f t="shared" si="296"/>
        <v>DS</v>
      </c>
    </row>
    <row r="3938" spans="1:19" hidden="1" x14ac:dyDescent="0.5">
      <c r="A3938" s="61">
        <v>950592</v>
      </c>
      <c r="B3938" s="174" t="s">
        <v>922</v>
      </c>
      <c r="C3938" s="60" t="s">
        <v>10</v>
      </c>
      <c r="D3938" s="61">
        <v>22027</v>
      </c>
      <c r="E3938" s="61">
        <v>16330</v>
      </c>
      <c r="F3938" s="61">
        <v>4787</v>
      </c>
      <c r="G3938" s="63">
        <v>41909</v>
      </c>
      <c r="H3938" s="63">
        <v>41909</v>
      </c>
      <c r="I3938" s="60" t="s">
        <v>1075</v>
      </c>
      <c r="J3938" s="62">
        <v>49986.09</v>
      </c>
      <c r="K3938" s="62">
        <v>6241.04</v>
      </c>
      <c r="L3938" s="62">
        <v>56227.13</v>
      </c>
      <c r="M3938" s="82" t="str">
        <f t="shared" si="296"/>
        <v>DC</v>
      </c>
      <c r="N3938" s="82" t="s">
        <v>971</v>
      </c>
      <c r="O3938" s="90">
        <f t="shared" ref="O3938" si="298">G3938+19</f>
        <v>41928</v>
      </c>
    </row>
    <row r="3939" spans="1:19" x14ac:dyDescent="0.5">
      <c r="A3939" s="61">
        <v>87641</v>
      </c>
      <c r="B3939" s="60" t="s">
        <v>1373</v>
      </c>
      <c r="C3939" s="60" t="s">
        <v>15</v>
      </c>
      <c r="D3939" s="60"/>
      <c r="E3939" s="61">
        <v>17339</v>
      </c>
      <c r="F3939" s="61">
        <v>670579</v>
      </c>
      <c r="G3939" s="63">
        <v>41909</v>
      </c>
      <c r="H3939" s="63">
        <v>41909</v>
      </c>
      <c r="I3939" s="60" t="s">
        <v>1116</v>
      </c>
      <c r="J3939" s="62">
        <v>-32</v>
      </c>
      <c r="K3939" s="62">
        <v>-4.4800000000000004</v>
      </c>
      <c r="L3939" s="62">
        <v>-36.479999999999997</v>
      </c>
      <c r="M3939" s="82" t="str">
        <f t="shared" si="296"/>
        <v>DS</v>
      </c>
    </row>
    <row r="3940" spans="1:19" hidden="1" x14ac:dyDescent="0.5">
      <c r="A3940" s="61">
        <v>41111</v>
      </c>
      <c r="B3940" s="60"/>
      <c r="C3940" s="60" t="s">
        <v>10</v>
      </c>
      <c r="D3940" s="61">
        <v>22082</v>
      </c>
      <c r="E3940" s="61">
        <v>16430</v>
      </c>
      <c r="F3940" s="61">
        <v>4830</v>
      </c>
      <c r="G3940" s="63">
        <v>41911</v>
      </c>
      <c r="H3940" s="63">
        <v>41911</v>
      </c>
      <c r="I3940" s="60" t="s">
        <v>1110</v>
      </c>
      <c r="J3940" s="62">
        <v>18810.8</v>
      </c>
      <c r="K3940" s="62">
        <v>2633.51</v>
      </c>
      <c r="L3940" s="62">
        <v>21444.31</v>
      </c>
      <c r="M3940" s="82" t="str">
        <f t="shared" si="296"/>
        <v>DI</v>
      </c>
      <c r="N3940" s="82" t="s">
        <v>971</v>
      </c>
      <c r="R3940" s="92" t="s">
        <v>327</v>
      </c>
      <c r="S3940" s="93">
        <v>41932</v>
      </c>
    </row>
    <row r="3941" spans="1:19" hidden="1" x14ac:dyDescent="0.5">
      <c r="A3941" s="60" t="s">
        <v>882</v>
      </c>
      <c r="B3941" s="60"/>
      <c r="C3941" s="60" t="s">
        <v>10</v>
      </c>
      <c r="D3941" s="61">
        <v>22083</v>
      </c>
      <c r="E3941" s="61">
        <v>16429</v>
      </c>
      <c r="F3941" s="61">
        <v>4830</v>
      </c>
      <c r="G3941" s="63">
        <v>41911</v>
      </c>
      <c r="H3941" s="63">
        <v>41911</v>
      </c>
      <c r="I3941" s="60" t="s">
        <v>1110</v>
      </c>
      <c r="J3941" s="62">
        <v>1050</v>
      </c>
      <c r="K3941" s="62">
        <v>147</v>
      </c>
      <c r="L3941" s="62">
        <v>1197</v>
      </c>
      <c r="M3941" s="82" t="str">
        <f t="shared" si="296"/>
        <v>DI</v>
      </c>
      <c r="N3941" s="82" t="s">
        <v>971</v>
      </c>
      <c r="R3941" s="92" t="s">
        <v>327</v>
      </c>
      <c r="S3941" s="93">
        <v>41932</v>
      </c>
    </row>
    <row r="3942" spans="1:19" x14ac:dyDescent="0.5">
      <c r="A3942" s="61">
        <v>573452</v>
      </c>
      <c r="B3942" s="60" t="s">
        <v>912</v>
      </c>
      <c r="C3942" s="60" t="s">
        <v>10</v>
      </c>
      <c r="D3942" s="61">
        <v>22057</v>
      </c>
      <c r="E3942" s="61">
        <v>16381</v>
      </c>
      <c r="F3942" s="61">
        <v>4657</v>
      </c>
      <c r="G3942" s="63">
        <v>41911</v>
      </c>
      <c r="H3942" s="63">
        <v>41911</v>
      </c>
      <c r="I3942" s="60" t="s">
        <v>1114</v>
      </c>
      <c r="J3942" s="62">
        <v>199.92</v>
      </c>
      <c r="K3942" s="62">
        <v>14.08</v>
      </c>
      <c r="L3942" s="62">
        <v>214</v>
      </c>
      <c r="M3942" s="82" t="str">
        <f t="shared" si="296"/>
        <v>DS</v>
      </c>
      <c r="N3942" s="82" t="s">
        <v>971</v>
      </c>
    </row>
    <row r="3943" spans="1:19" x14ac:dyDescent="0.5">
      <c r="A3943" s="61">
        <v>8262336</v>
      </c>
      <c r="B3943" s="60" t="s">
        <v>922</v>
      </c>
      <c r="C3943" s="60" t="s">
        <v>10</v>
      </c>
      <c r="D3943" s="61">
        <v>22056</v>
      </c>
      <c r="E3943" s="61">
        <v>16382</v>
      </c>
      <c r="F3943" s="61">
        <v>4658</v>
      </c>
      <c r="G3943" s="63">
        <v>41911</v>
      </c>
      <c r="H3943" s="63">
        <v>41911</v>
      </c>
      <c r="I3943" s="60" t="s">
        <v>1115</v>
      </c>
      <c r="J3943" s="62">
        <v>221.76</v>
      </c>
      <c r="K3943" s="62">
        <v>15.81</v>
      </c>
      <c r="L3943" s="62">
        <v>237.57</v>
      </c>
      <c r="M3943" s="82" t="str">
        <f t="shared" si="296"/>
        <v>DS</v>
      </c>
      <c r="N3943" s="82" t="s">
        <v>971</v>
      </c>
    </row>
    <row r="3944" spans="1:19" x14ac:dyDescent="0.5">
      <c r="A3944" s="61">
        <v>87766</v>
      </c>
      <c r="B3944" s="60" t="s">
        <v>912</v>
      </c>
      <c r="C3944" s="60" t="s">
        <v>10</v>
      </c>
      <c r="D3944" s="61">
        <v>22058</v>
      </c>
      <c r="E3944" s="61">
        <v>16380</v>
      </c>
      <c r="F3944" s="61">
        <v>4655</v>
      </c>
      <c r="G3944" s="63">
        <v>41911</v>
      </c>
      <c r="H3944" s="63">
        <v>41911</v>
      </c>
      <c r="I3944" s="60" t="s">
        <v>1116</v>
      </c>
      <c r="J3944" s="62">
        <v>384</v>
      </c>
      <c r="K3944" s="62">
        <v>13.44</v>
      </c>
      <c r="L3944" s="62">
        <v>397.44</v>
      </c>
      <c r="M3944" s="82" t="str">
        <f t="shared" si="296"/>
        <v>DS</v>
      </c>
      <c r="N3944" s="82" t="s">
        <v>971</v>
      </c>
    </row>
    <row r="3945" spans="1:19" hidden="1" x14ac:dyDescent="0.5">
      <c r="A3945" s="61">
        <v>950587</v>
      </c>
      <c r="B3945" s="174" t="s">
        <v>922</v>
      </c>
      <c r="C3945" s="60" t="s">
        <v>10</v>
      </c>
      <c r="D3945" s="61">
        <v>22029</v>
      </c>
      <c r="E3945" s="61">
        <v>16407</v>
      </c>
      <c r="F3945" s="61">
        <v>4548</v>
      </c>
      <c r="G3945" s="63">
        <v>41911</v>
      </c>
      <c r="H3945" s="63">
        <v>41910</v>
      </c>
      <c r="I3945" s="60" t="s">
        <v>1075</v>
      </c>
      <c r="J3945" s="62">
        <v>44517.8</v>
      </c>
      <c r="K3945" s="62">
        <v>4260.74</v>
      </c>
      <c r="L3945" s="62">
        <v>48778.54</v>
      </c>
      <c r="M3945" s="82" t="str">
        <f t="shared" si="296"/>
        <v>DC</v>
      </c>
      <c r="N3945" s="82" t="s">
        <v>971</v>
      </c>
      <c r="O3945" s="90">
        <f t="shared" ref="O3945:O3974" si="299">G3945+19</f>
        <v>41930</v>
      </c>
    </row>
    <row r="3946" spans="1:19" hidden="1" x14ac:dyDescent="0.5">
      <c r="A3946" s="61">
        <v>950587</v>
      </c>
      <c r="B3946" s="60"/>
      <c r="C3946" s="60" t="s">
        <v>15</v>
      </c>
      <c r="D3946" s="61">
        <v>22070</v>
      </c>
      <c r="E3946" s="61">
        <v>16455</v>
      </c>
      <c r="F3946" s="61">
        <v>4548</v>
      </c>
      <c r="G3946" s="63">
        <v>41911</v>
      </c>
      <c r="H3946" s="63">
        <v>41910</v>
      </c>
      <c r="I3946" s="60" t="s">
        <v>1075</v>
      </c>
      <c r="J3946" s="62">
        <v>-5.86</v>
      </c>
      <c r="K3946" s="62">
        <v>-0.82</v>
      </c>
      <c r="L3946" s="62">
        <v>-6.68</v>
      </c>
      <c r="M3946" s="82" t="str">
        <f t="shared" si="296"/>
        <v>DC</v>
      </c>
      <c r="O3946" s="90">
        <f t="shared" si="299"/>
        <v>41930</v>
      </c>
    </row>
    <row r="3947" spans="1:19" hidden="1" x14ac:dyDescent="0.5">
      <c r="A3947" s="61">
        <v>950588</v>
      </c>
      <c r="B3947" s="174" t="s">
        <v>922</v>
      </c>
      <c r="C3947" s="60" t="s">
        <v>10</v>
      </c>
      <c r="D3947" s="61">
        <v>22030</v>
      </c>
      <c r="E3947" s="61">
        <v>16408</v>
      </c>
      <c r="F3947" s="61">
        <v>4550</v>
      </c>
      <c r="G3947" s="63">
        <v>41911</v>
      </c>
      <c r="H3947" s="63">
        <v>41909</v>
      </c>
      <c r="I3947" s="60" t="s">
        <v>1075</v>
      </c>
      <c r="J3947" s="62">
        <v>497.6</v>
      </c>
      <c r="K3947" s="62">
        <v>69.66</v>
      </c>
      <c r="L3947" s="62">
        <v>567.26</v>
      </c>
      <c r="M3947" s="82" t="str">
        <f t="shared" si="296"/>
        <v>DC</v>
      </c>
      <c r="N3947" s="82" t="s">
        <v>971</v>
      </c>
      <c r="O3947" s="90">
        <f t="shared" si="299"/>
        <v>41930</v>
      </c>
    </row>
    <row r="3948" spans="1:19" hidden="1" x14ac:dyDescent="0.5">
      <c r="A3948" s="61">
        <v>950589</v>
      </c>
      <c r="B3948" s="174" t="s">
        <v>922</v>
      </c>
      <c r="C3948" s="60" t="s">
        <v>10</v>
      </c>
      <c r="D3948" s="61">
        <v>22031</v>
      </c>
      <c r="E3948" s="61">
        <v>15631</v>
      </c>
      <c r="F3948" s="61">
        <v>4814</v>
      </c>
      <c r="G3948" s="63">
        <v>41911</v>
      </c>
      <c r="H3948" s="63">
        <v>41909</v>
      </c>
      <c r="I3948" s="60" t="s">
        <v>1075</v>
      </c>
      <c r="J3948" s="62">
        <v>1479.83</v>
      </c>
      <c r="K3948" s="62">
        <v>207.18</v>
      </c>
      <c r="L3948" s="62">
        <v>1687.01</v>
      </c>
      <c r="M3948" s="82" t="str">
        <f t="shared" si="296"/>
        <v>DC</v>
      </c>
      <c r="N3948" s="82" t="s">
        <v>971</v>
      </c>
      <c r="O3948" s="90">
        <f t="shared" si="299"/>
        <v>41930</v>
      </c>
    </row>
    <row r="3949" spans="1:19" hidden="1" x14ac:dyDescent="0.5">
      <c r="A3949" s="61">
        <v>950590</v>
      </c>
      <c r="B3949" s="174" t="s">
        <v>922</v>
      </c>
      <c r="C3949" s="60" t="s">
        <v>10</v>
      </c>
      <c r="D3949" s="61">
        <v>22032</v>
      </c>
      <c r="E3949" s="61">
        <v>16409</v>
      </c>
      <c r="F3949" s="61">
        <v>4578</v>
      </c>
      <c r="G3949" s="63">
        <v>41911</v>
      </c>
      <c r="H3949" s="63">
        <v>41909</v>
      </c>
      <c r="I3949" s="60" t="s">
        <v>1075</v>
      </c>
      <c r="J3949" s="62">
        <v>168499.1</v>
      </c>
      <c r="K3949" s="62">
        <v>17987.86</v>
      </c>
      <c r="L3949" s="62">
        <v>186486.96</v>
      </c>
      <c r="M3949" s="82" t="str">
        <f t="shared" si="296"/>
        <v>DC</v>
      </c>
      <c r="N3949" s="82" t="s">
        <v>971</v>
      </c>
      <c r="O3949" s="90">
        <f t="shared" si="299"/>
        <v>41930</v>
      </c>
    </row>
    <row r="3950" spans="1:19" hidden="1" x14ac:dyDescent="0.5">
      <c r="A3950" s="61">
        <v>950591</v>
      </c>
      <c r="B3950" s="174" t="s">
        <v>922</v>
      </c>
      <c r="C3950" s="60" t="s">
        <v>10</v>
      </c>
      <c r="D3950" s="61">
        <v>22026</v>
      </c>
      <c r="E3950" s="61">
        <v>16405</v>
      </c>
      <c r="F3950" s="61">
        <v>4619</v>
      </c>
      <c r="G3950" s="63">
        <v>41911</v>
      </c>
      <c r="H3950" s="63">
        <v>41910</v>
      </c>
      <c r="I3950" s="60" t="s">
        <v>1075</v>
      </c>
      <c r="J3950" s="62">
        <v>53381.58</v>
      </c>
      <c r="K3950" s="62">
        <v>6557.37</v>
      </c>
      <c r="L3950" s="62">
        <v>59938.95</v>
      </c>
      <c r="M3950" s="82" t="str">
        <f t="shared" si="296"/>
        <v>DC</v>
      </c>
      <c r="N3950" s="82" t="s">
        <v>971</v>
      </c>
      <c r="O3950" s="90">
        <f t="shared" si="299"/>
        <v>41930</v>
      </c>
    </row>
    <row r="3951" spans="1:19" hidden="1" x14ac:dyDescent="0.5">
      <c r="A3951" s="61">
        <v>950591</v>
      </c>
      <c r="B3951" s="60"/>
      <c r="C3951" s="60" t="s">
        <v>15</v>
      </c>
      <c r="D3951" s="61">
        <v>22069</v>
      </c>
      <c r="E3951" s="61">
        <v>16454</v>
      </c>
      <c r="F3951" s="61">
        <v>4619</v>
      </c>
      <c r="G3951" s="63">
        <v>41911</v>
      </c>
      <c r="H3951" s="63">
        <v>41910</v>
      </c>
      <c r="I3951" s="60" t="s">
        <v>1075</v>
      </c>
      <c r="J3951" s="62">
        <v>-74.69</v>
      </c>
      <c r="K3951" s="62">
        <v>-10.46</v>
      </c>
      <c r="L3951" s="62">
        <v>-85.15</v>
      </c>
      <c r="M3951" s="82" t="str">
        <f t="shared" si="296"/>
        <v>DC</v>
      </c>
      <c r="O3951" s="90">
        <f t="shared" si="299"/>
        <v>41930</v>
      </c>
    </row>
    <row r="3952" spans="1:19" hidden="1" x14ac:dyDescent="0.5">
      <c r="A3952" s="61">
        <v>950593</v>
      </c>
      <c r="B3952" s="174" t="s">
        <v>922</v>
      </c>
      <c r="C3952" s="60" t="s">
        <v>10</v>
      </c>
      <c r="D3952" s="61">
        <v>22028</v>
      </c>
      <c r="E3952" s="61">
        <v>16406</v>
      </c>
      <c r="F3952" s="61">
        <v>4811</v>
      </c>
      <c r="G3952" s="63">
        <v>41911</v>
      </c>
      <c r="H3952" s="63">
        <v>41909</v>
      </c>
      <c r="I3952" s="60" t="s">
        <v>1075</v>
      </c>
      <c r="J3952" s="62">
        <v>2758.7</v>
      </c>
      <c r="K3952" s="62">
        <v>386.2</v>
      </c>
      <c r="L3952" s="62">
        <v>3144.9</v>
      </c>
      <c r="M3952" s="82" t="str">
        <f t="shared" si="296"/>
        <v>DC</v>
      </c>
      <c r="N3952" s="82" t="s">
        <v>971</v>
      </c>
      <c r="O3952" s="90">
        <f t="shared" si="299"/>
        <v>41930</v>
      </c>
    </row>
    <row r="3953" spans="1:15" hidden="1" x14ac:dyDescent="0.5">
      <c r="A3953" s="61">
        <v>950594</v>
      </c>
      <c r="B3953" s="174" t="s">
        <v>922</v>
      </c>
      <c r="C3953" s="60" t="s">
        <v>10</v>
      </c>
      <c r="D3953" s="61">
        <v>22013</v>
      </c>
      <c r="E3953" s="61">
        <v>16342</v>
      </c>
      <c r="F3953" s="61">
        <v>4793</v>
      </c>
      <c r="G3953" s="63">
        <v>41911</v>
      </c>
      <c r="H3953" s="63">
        <v>41909</v>
      </c>
      <c r="I3953" s="60" t="s">
        <v>1075</v>
      </c>
      <c r="J3953" s="62">
        <v>12955.66</v>
      </c>
      <c r="K3953" s="62">
        <v>1813.78</v>
      </c>
      <c r="L3953" s="62">
        <v>14769.44</v>
      </c>
      <c r="M3953" s="82" t="str">
        <f t="shared" si="296"/>
        <v>DC</v>
      </c>
      <c r="N3953" s="82" t="s">
        <v>971</v>
      </c>
      <c r="O3953" s="90">
        <f t="shared" si="299"/>
        <v>41930</v>
      </c>
    </row>
    <row r="3954" spans="1:15" hidden="1" x14ac:dyDescent="0.5">
      <c r="A3954" s="61">
        <v>950692</v>
      </c>
      <c r="B3954" s="174" t="s">
        <v>922</v>
      </c>
      <c r="C3954" s="60" t="s">
        <v>10</v>
      </c>
      <c r="D3954" s="61">
        <v>22033</v>
      </c>
      <c r="E3954" s="61">
        <v>16410</v>
      </c>
      <c r="F3954" s="61">
        <v>4548</v>
      </c>
      <c r="G3954" s="63">
        <v>41911</v>
      </c>
      <c r="H3954" s="63">
        <v>41909</v>
      </c>
      <c r="I3954" s="60" t="s">
        <v>1075</v>
      </c>
      <c r="J3954" s="62">
        <v>30487.22</v>
      </c>
      <c r="K3954" s="62">
        <v>869.32</v>
      </c>
      <c r="L3954" s="62">
        <v>31356.54</v>
      </c>
      <c r="M3954" s="82" t="str">
        <f t="shared" si="296"/>
        <v>DC</v>
      </c>
      <c r="N3954" s="82" t="s">
        <v>971</v>
      </c>
      <c r="O3954" s="90">
        <f t="shared" si="299"/>
        <v>41930</v>
      </c>
    </row>
    <row r="3955" spans="1:15" hidden="1" x14ac:dyDescent="0.5">
      <c r="A3955" s="61">
        <v>950693</v>
      </c>
      <c r="B3955" s="174" t="s">
        <v>922</v>
      </c>
      <c r="C3955" s="60" t="s">
        <v>10</v>
      </c>
      <c r="D3955" s="61">
        <v>22034</v>
      </c>
      <c r="E3955" s="61">
        <v>16411</v>
      </c>
      <c r="F3955" s="61">
        <v>4578</v>
      </c>
      <c r="G3955" s="63">
        <v>41911</v>
      </c>
      <c r="H3955" s="63">
        <v>41909</v>
      </c>
      <c r="I3955" s="60" t="s">
        <v>1075</v>
      </c>
      <c r="J3955" s="62">
        <v>6007.81</v>
      </c>
      <c r="K3955" s="62">
        <v>841.09</v>
      </c>
      <c r="L3955" s="62">
        <v>6848.9</v>
      </c>
      <c r="M3955" s="82" t="str">
        <f t="shared" si="296"/>
        <v>DC</v>
      </c>
      <c r="N3955" s="82" t="s">
        <v>971</v>
      </c>
      <c r="O3955" s="90">
        <f t="shared" si="299"/>
        <v>41930</v>
      </c>
    </row>
    <row r="3956" spans="1:15" hidden="1" x14ac:dyDescent="0.5">
      <c r="A3956" s="61">
        <v>950694</v>
      </c>
      <c r="B3956" s="174" t="s">
        <v>922</v>
      </c>
      <c r="C3956" s="60" t="s">
        <v>10</v>
      </c>
      <c r="D3956" s="61">
        <v>22035</v>
      </c>
      <c r="E3956" s="61">
        <v>16412</v>
      </c>
      <c r="F3956" s="61">
        <v>4619</v>
      </c>
      <c r="G3956" s="63">
        <v>41911</v>
      </c>
      <c r="H3956" s="63">
        <v>41910</v>
      </c>
      <c r="I3956" s="60" t="s">
        <v>1075</v>
      </c>
      <c r="J3956" s="62">
        <v>373.05</v>
      </c>
      <c r="K3956" s="62">
        <v>52.23</v>
      </c>
      <c r="L3956" s="62">
        <v>425.28</v>
      </c>
      <c r="M3956" s="82" t="str">
        <f t="shared" si="296"/>
        <v>DC</v>
      </c>
      <c r="N3956" s="82" t="s">
        <v>971</v>
      </c>
      <c r="O3956" s="90">
        <f t="shared" si="299"/>
        <v>41930</v>
      </c>
    </row>
    <row r="3957" spans="1:15" hidden="1" x14ac:dyDescent="0.5">
      <c r="A3957" s="61">
        <v>950695</v>
      </c>
      <c r="B3957" s="174" t="s">
        <v>922</v>
      </c>
      <c r="C3957" s="60" t="s">
        <v>10</v>
      </c>
      <c r="D3957" s="61">
        <v>22036</v>
      </c>
      <c r="E3957" s="61">
        <v>16413</v>
      </c>
      <c r="F3957" s="61">
        <v>4787</v>
      </c>
      <c r="G3957" s="63">
        <v>41911</v>
      </c>
      <c r="H3957" s="63">
        <v>41909</v>
      </c>
      <c r="I3957" s="60" t="s">
        <v>1075</v>
      </c>
      <c r="J3957" s="62">
        <v>6864.2</v>
      </c>
      <c r="K3957" s="62">
        <v>960.99</v>
      </c>
      <c r="L3957" s="62">
        <v>7825.19</v>
      </c>
      <c r="M3957" s="82" t="str">
        <f t="shared" si="296"/>
        <v>DC</v>
      </c>
      <c r="N3957" s="82" t="s">
        <v>971</v>
      </c>
      <c r="O3957" s="90">
        <f t="shared" si="299"/>
        <v>41930</v>
      </c>
    </row>
    <row r="3958" spans="1:15" hidden="1" x14ac:dyDescent="0.5">
      <c r="A3958" s="61">
        <v>950696</v>
      </c>
      <c r="B3958" s="174" t="s">
        <v>922</v>
      </c>
      <c r="C3958" s="60" t="s">
        <v>10</v>
      </c>
      <c r="D3958" s="61">
        <v>22037</v>
      </c>
      <c r="E3958" s="61">
        <v>16414</v>
      </c>
      <c r="F3958" s="61">
        <v>4548</v>
      </c>
      <c r="G3958" s="63">
        <v>41911</v>
      </c>
      <c r="H3958" s="63">
        <v>41909</v>
      </c>
      <c r="I3958" s="60" t="s">
        <v>1075</v>
      </c>
      <c r="J3958" s="62">
        <v>5515.77</v>
      </c>
      <c r="K3958" s="62">
        <v>772.21</v>
      </c>
      <c r="L3958" s="62">
        <v>6287.98</v>
      </c>
      <c r="M3958" s="82" t="str">
        <f t="shared" si="296"/>
        <v>DC</v>
      </c>
      <c r="N3958" s="82" t="s">
        <v>971</v>
      </c>
      <c r="O3958" s="90">
        <f t="shared" si="299"/>
        <v>41930</v>
      </c>
    </row>
    <row r="3959" spans="1:15" hidden="1" x14ac:dyDescent="0.5">
      <c r="A3959" s="61">
        <v>950697</v>
      </c>
      <c r="B3959" s="174" t="s">
        <v>922</v>
      </c>
      <c r="C3959" s="60" t="s">
        <v>10</v>
      </c>
      <c r="D3959" s="61">
        <v>22038</v>
      </c>
      <c r="E3959" s="61">
        <v>16415</v>
      </c>
      <c r="F3959" s="61">
        <v>4683</v>
      </c>
      <c r="G3959" s="63">
        <v>41911</v>
      </c>
      <c r="H3959" s="63">
        <v>41909</v>
      </c>
      <c r="I3959" s="60" t="s">
        <v>1075</v>
      </c>
      <c r="J3959" s="62">
        <v>311.7</v>
      </c>
      <c r="K3959" s="62">
        <v>43.64</v>
      </c>
      <c r="L3959" s="62">
        <v>355.34</v>
      </c>
      <c r="M3959" s="82" t="str">
        <f t="shared" si="296"/>
        <v>DC</v>
      </c>
      <c r="N3959" s="82" t="s">
        <v>971</v>
      </c>
      <c r="O3959" s="90">
        <f t="shared" si="299"/>
        <v>41930</v>
      </c>
    </row>
    <row r="3960" spans="1:15" hidden="1" x14ac:dyDescent="0.5">
      <c r="A3960" s="61">
        <v>950698</v>
      </c>
      <c r="B3960" s="174" t="s">
        <v>922</v>
      </c>
      <c r="C3960" s="60" t="s">
        <v>10</v>
      </c>
      <c r="D3960" s="61">
        <v>22039</v>
      </c>
      <c r="E3960" s="61">
        <v>16416</v>
      </c>
      <c r="F3960" s="61">
        <v>4756</v>
      </c>
      <c r="G3960" s="63">
        <v>41911</v>
      </c>
      <c r="H3960" s="63">
        <v>41909</v>
      </c>
      <c r="I3960" s="60" t="s">
        <v>1075</v>
      </c>
      <c r="J3960" s="62">
        <v>3152.8</v>
      </c>
      <c r="K3960" s="62">
        <v>441.4</v>
      </c>
      <c r="L3960" s="62">
        <v>3594.2</v>
      </c>
      <c r="M3960" s="82" t="str">
        <f t="shared" si="296"/>
        <v>DC</v>
      </c>
      <c r="N3960" s="82" t="s">
        <v>971</v>
      </c>
      <c r="O3960" s="90">
        <f t="shared" si="299"/>
        <v>41930</v>
      </c>
    </row>
    <row r="3961" spans="1:15" hidden="1" x14ac:dyDescent="0.5">
      <c r="A3961" s="61">
        <v>951119</v>
      </c>
      <c r="B3961" s="174" t="s">
        <v>922</v>
      </c>
      <c r="C3961" s="60" t="s">
        <v>10</v>
      </c>
      <c r="D3961" s="61">
        <v>22015</v>
      </c>
      <c r="E3961" s="61">
        <v>16384</v>
      </c>
      <c r="F3961" s="61">
        <v>4548</v>
      </c>
      <c r="G3961" s="63">
        <v>41911</v>
      </c>
      <c r="H3961" s="63">
        <v>41909</v>
      </c>
      <c r="I3961" s="60" t="s">
        <v>1075</v>
      </c>
      <c r="J3961" s="62">
        <v>453.03</v>
      </c>
      <c r="K3961" s="62">
        <v>63.42</v>
      </c>
      <c r="L3961" s="62">
        <v>516.45000000000005</v>
      </c>
      <c r="M3961" s="82" t="str">
        <f t="shared" si="296"/>
        <v>DC</v>
      </c>
      <c r="N3961" s="82" t="s">
        <v>971</v>
      </c>
      <c r="O3961" s="90">
        <f t="shared" si="299"/>
        <v>41930</v>
      </c>
    </row>
    <row r="3962" spans="1:15" hidden="1" x14ac:dyDescent="0.5">
      <c r="A3962" s="61">
        <v>951120</v>
      </c>
      <c r="B3962" s="174" t="s">
        <v>922</v>
      </c>
      <c r="C3962" s="60" t="s">
        <v>10</v>
      </c>
      <c r="D3962" s="61">
        <v>22016</v>
      </c>
      <c r="E3962" s="61">
        <v>15581</v>
      </c>
      <c r="F3962" s="61">
        <v>4548</v>
      </c>
      <c r="G3962" s="63">
        <v>41911</v>
      </c>
      <c r="H3962" s="63">
        <v>41909</v>
      </c>
      <c r="I3962" s="60" t="s">
        <v>1075</v>
      </c>
      <c r="J3962" s="62">
        <v>7980.68</v>
      </c>
      <c r="K3962" s="62">
        <v>1086.22</v>
      </c>
      <c r="L3962" s="62">
        <v>9066.9</v>
      </c>
      <c r="M3962" s="82" t="str">
        <f t="shared" si="296"/>
        <v>DC</v>
      </c>
      <c r="N3962" s="82" t="s">
        <v>971</v>
      </c>
      <c r="O3962" s="90">
        <f t="shared" si="299"/>
        <v>41930</v>
      </c>
    </row>
    <row r="3963" spans="1:15" hidden="1" x14ac:dyDescent="0.5">
      <c r="A3963" s="61">
        <v>951120</v>
      </c>
      <c r="B3963" s="60"/>
      <c r="C3963" s="60" t="s">
        <v>15</v>
      </c>
      <c r="D3963" s="61">
        <v>22067</v>
      </c>
      <c r="E3963" s="61">
        <v>16452</v>
      </c>
      <c r="F3963" s="61">
        <v>4548</v>
      </c>
      <c r="G3963" s="63">
        <v>41911</v>
      </c>
      <c r="H3963" s="63">
        <v>41909</v>
      </c>
      <c r="I3963" s="60" t="s">
        <v>1075</v>
      </c>
      <c r="J3963" s="62">
        <v>-91.36</v>
      </c>
      <c r="K3963" s="62">
        <v>-12.79</v>
      </c>
      <c r="L3963" s="62">
        <v>-104.15</v>
      </c>
      <c r="M3963" s="82" t="str">
        <f t="shared" si="296"/>
        <v>DC</v>
      </c>
      <c r="O3963" s="90">
        <f t="shared" si="299"/>
        <v>41930</v>
      </c>
    </row>
    <row r="3964" spans="1:15" hidden="1" x14ac:dyDescent="0.5">
      <c r="A3964" s="61">
        <v>951121</v>
      </c>
      <c r="B3964" s="174" t="s">
        <v>922</v>
      </c>
      <c r="C3964" s="60" t="s">
        <v>10</v>
      </c>
      <c r="D3964" s="61">
        <v>22017</v>
      </c>
      <c r="E3964" s="61">
        <v>15582</v>
      </c>
      <c r="F3964" s="61">
        <v>4550</v>
      </c>
      <c r="G3964" s="63">
        <v>41911</v>
      </c>
      <c r="H3964" s="63">
        <v>41909</v>
      </c>
      <c r="I3964" s="60" t="s">
        <v>1075</v>
      </c>
      <c r="J3964" s="62">
        <v>1194.1500000000001</v>
      </c>
      <c r="K3964" s="62">
        <v>167.18</v>
      </c>
      <c r="L3964" s="62">
        <v>1361.33</v>
      </c>
      <c r="M3964" s="82" t="str">
        <f t="shared" si="296"/>
        <v>DC</v>
      </c>
      <c r="N3964" s="82" t="s">
        <v>971</v>
      </c>
      <c r="O3964" s="90">
        <f t="shared" si="299"/>
        <v>41930</v>
      </c>
    </row>
    <row r="3965" spans="1:15" hidden="1" x14ac:dyDescent="0.5">
      <c r="A3965" s="61">
        <v>951122</v>
      </c>
      <c r="B3965" s="174" t="s">
        <v>922</v>
      </c>
      <c r="C3965" s="60" t="s">
        <v>10</v>
      </c>
      <c r="D3965" s="61">
        <v>22018</v>
      </c>
      <c r="E3965" s="61">
        <v>15679</v>
      </c>
      <c r="F3965" s="61">
        <v>4578</v>
      </c>
      <c r="G3965" s="63">
        <v>41911</v>
      </c>
      <c r="H3965" s="63">
        <v>41909</v>
      </c>
      <c r="I3965" s="60" t="s">
        <v>1075</v>
      </c>
      <c r="J3965" s="62">
        <v>5461.29</v>
      </c>
      <c r="K3965" s="62">
        <v>730.55</v>
      </c>
      <c r="L3965" s="62">
        <v>6191.84</v>
      </c>
      <c r="M3965" s="82" t="str">
        <f t="shared" si="296"/>
        <v>DC</v>
      </c>
      <c r="N3965" s="82" t="s">
        <v>971</v>
      </c>
      <c r="O3965" s="90">
        <f t="shared" si="299"/>
        <v>41930</v>
      </c>
    </row>
    <row r="3966" spans="1:15" hidden="1" x14ac:dyDescent="0.5">
      <c r="A3966" s="61">
        <v>951123</v>
      </c>
      <c r="B3966" s="174" t="s">
        <v>922</v>
      </c>
      <c r="C3966" s="60" t="s">
        <v>10</v>
      </c>
      <c r="D3966" s="61">
        <v>22019</v>
      </c>
      <c r="E3966" s="61">
        <v>15823</v>
      </c>
      <c r="F3966" s="61">
        <v>4619</v>
      </c>
      <c r="G3966" s="63">
        <v>41911</v>
      </c>
      <c r="H3966" s="63">
        <v>41909</v>
      </c>
      <c r="I3966" s="60" t="s">
        <v>1075</v>
      </c>
      <c r="J3966" s="62">
        <v>11027.75</v>
      </c>
      <c r="K3966" s="62">
        <v>1077.48</v>
      </c>
      <c r="L3966" s="62">
        <v>12105.23</v>
      </c>
      <c r="M3966" s="82" t="str">
        <f t="shared" si="296"/>
        <v>DC</v>
      </c>
      <c r="N3966" s="82" t="s">
        <v>971</v>
      </c>
      <c r="O3966" s="90">
        <f t="shared" si="299"/>
        <v>41930</v>
      </c>
    </row>
    <row r="3967" spans="1:15" hidden="1" x14ac:dyDescent="0.5">
      <c r="A3967" s="61">
        <v>951123</v>
      </c>
      <c r="B3967" s="60"/>
      <c r="C3967" s="60" t="s">
        <v>15</v>
      </c>
      <c r="D3967" s="61">
        <v>22066</v>
      </c>
      <c r="E3967" s="61">
        <v>16451</v>
      </c>
      <c r="F3967" s="61">
        <v>4619</v>
      </c>
      <c r="G3967" s="63">
        <v>41911</v>
      </c>
      <c r="H3967" s="63">
        <v>41909</v>
      </c>
      <c r="I3967" s="60" t="s">
        <v>1075</v>
      </c>
      <c r="J3967" s="62">
        <v>-237.24</v>
      </c>
      <c r="K3967" s="62">
        <v>-33.21</v>
      </c>
      <c r="L3967" s="62">
        <v>-270.45</v>
      </c>
      <c r="M3967" s="82" t="str">
        <f t="shared" si="296"/>
        <v>DC</v>
      </c>
      <c r="O3967" s="90">
        <f t="shared" si="299"/>
        <v>41930</v>
      </c>
    </row>
    <row r="3968" spans="1:15" hidden="1" x14ac:dyDescent="0.5">
      <c r="A3968" s="61">
        <v>951124</v>
      </c>
      <c r="B3968" s="174" t="s">
        <v>922</v>
      </c>
      <c r="C3968" s="60" t="s">
        <v>10</v>
      </c>
      <c r="D3968" s="61">
        <v>22020</v>
      </c>
      <c r="E3968" s="61">
        <v>16327</v>
      </c>
      <c r="F3968" s="61">
        <v>4784</v>
      </c>
      <c r="G3968" s="63">
        <v>41911</v>
      </c>
      <c r="H3968" s="63">
        <v>41907</v>
      </c>
      <c r="I3968" s="60" t="s">
        <v>1075</v>
      </c>
      <c r="J3968" s="62">
        <v>21173.82</v>
      </c>
      <c r="K3968" s="62">
        <v>2422.31</v>
      </c>
      <c r="L3968" s="62">
        <v>23596.13</v>
      </c>
      <c r="M3968" s="82" t="str">
        <f t="shared" si="296"/>
        <v>DC</v>
      </c>
      <c r="N3968" s="82" t="s">
        <v>971</v>
      </c>
      <c r="O3968" s="90">
        <f t="shared" si="299"/>
        <v>41930</v>
      </c>
    </row>
    <row r="3969" spans="1:15" hidden="1" x14ac:dyDescent="0.5">
      <c r="A3969" s="61">
        <v>951124</v>
      </c>
      <c r="B3969" s="60"/>
      <c r="C3969" s="60" t="s">
        <v>15</v>
      </c>
      <c r="D3969" s="61">
        <v>22071</v>
      </c>
      <c r="E3969" s="61">
        <v>16456</v>
      </c>
      <c r="F3969" s="61">
        <v>4784</v>
      </c>
      <c r="G3969" s="63">
        <v>41911</v>
      </c>
      <c r="H3969" s="63">
        <v>41907</v>
      </c>
      <c r="I3969" s="60" t="s">
        <v>1075</v>
      </c>
      <c r="J3969" s="62">
        <v>-19.84</v>
      </c>
      <c r="K3969" s="62">
        <v>-2.78</v>
      </c>
      <c r="L3969" s="62">
        <v>-22.62</v>
      </c>
      <c r="M3969" s="82" t="str">
        <f t="shared" si="296"/>
        <v>DC</v>
      </c>
      <c r="O3969" s="90">
        <f t="shared" si="299"/>
        <v>41930</v>
      </c>
    </row>
    <row r="3970" spans="1:15" hidden="1" x14ac:dyDescent="0.5">
      <c r="A3970" s="61">
        <v>951125</v>
      </c>
      <c r="B3970" s="174" t="s">
        <v>922</v>
      </c>
      <c r="C3970" s="60" t="s">
        <v>10</v>
      </c>
      <c r="D3970" s="61">
        <v>22014</v>
      </c>
      <c r="E3970" s="61">
        <v>16328</v>
      </c>
      <c r="F3970" s="61">
        <v>4783</v>
      </c>
      <c r="G3970" s="63">
        <v>41911</v>
      </c>
      <c r="H3970" s="63">
        <v>41909</v>
      </c>
      <c r="I3970" s="60" t="s">
        <v>1075</v>
      </c>
      <c r="J3970" s="62">
        <v>3953.6</v>
      </c>
      <c r="K3970" s="62">
        <v>0</v>
      </c>
      <c r="L3970" s="62">
        <v>3953.6</v>
      </c>
      <c r="M3970" s="82" t="str">
        <f t="shared" si="296"/>
        <v>DC</v>
      </c>
      <c r="N3970" s="82" t="s">
        <v>971</v>
      </c>
      <c r="O3970" s="90">
        <f t="shared" si="299"/>
        <v>41930</v>
      </c>
    </row>
    <row r="3971" spans="1:15" hidden="1" x14ac:dyDescent="0.5">
      <c r="A3971" s="61">
        <v>951125</v>
      </c>
      <c r="B3971" s="60"/>
      <c r="C3971" s="60" t="s">
        <v>15</v>
      </c>
      <c r="D3971" s="61">
        <v>22068</v>
      </c>
      <c r="E3971" s="61">
        <v>16453</v>
      </c>
      <c r="F3971" s="61">
        <v>4783</v>
      </c>
      <c r="G3971" s="63">
        <v>41911</v>
      </c>
      <c r="H3971" s="63">
        <v>41909</v>
      </c>
      <c r="I3971" s="60" t="s">
        <v>1075</v>
      </c>
      <c r="J3971" s="62">
        <v>-10.25</v>
      </c>
      <c r="K3971" s="62">
        <v>0</v>
      </c>
      <c r="L3971" s="62">
        <v>-10.25</v>
      </c>
      <c r="M3971" s="82" t="str">
        <f t="shared" si="296"/>
        <v>DC</v>
      </c>
      <c r="O3971" s="90">
        <f t="shared" si="299"/>
        <v>41930</v>
      </c>
    </row>
    <row r="3972" spans="1:15" hidden="1" x14ac:dyDescent="0.5">
      <c r="A3972" s="61">
        <v>951126</v>
      </c>
      <c r="B3972" s="174" t="s">
        <v>922</v>
      </c>
      <c r="C3972" s="60" t="s">
        <v>10</v>
      </c>
      <c r="D3972" s="61">
        <v>22021</v>
      </c>
      <c r="E3972" s="61">
        <v>16385</v>
      </c>
      <c r="F3972" s="61">
        <v>4784</v>
      </c>
      <c r="G3972" s="63">
        <v>41911</v>
      </c>
      <c r="H3972" s="63">
        <v>41910</v>
      </c>
      <c r="I3972" s="60" t="s">
        <v>1075</v>
      </c>
      <c r="J3972" s="62">
        <v>6327.08</v>
      </c>
      <c r="K3972" s="62">
        <v>686.09</v>
      </c>
      <c r="L3972" s="62">
        <v>7013.17</v>
      </c>
      <c r="M3972" s="82" t="str">
        <f t="shared" si="296"/>
        <v>DC</v>
      </c>
      <c r="N3972" s="82" t="s">
        <v>971</v>
      </c>
      <c r="O3972" s="90">
        <f t="shared" si="299"/>
        <v>41930</v>
      </c>
    </row>
    <row r="3973" spans="1:15" hidden="1" x14ac:dyDescent="0.5">
      <c r="A3973" s="61">
        <v>951127</v>
      </c>
      <c r="B3973" s="174" t="s">
        <v>922</v>
      </c>
      <c r="C3973" s="60" t="s">
        <v>10</v>
      </c>
      <c r="D3973" s="61">
        <v>22022</v>
      </c>
      <c r="E3973" s="61">
        <v>16386</v>
      </c>
      <c r="F3973" s="61">
        <v>4783</v>
      </c>
      <c r="G3973" s="63">
        <v>41911</v>
      </c>
      <c r="H3973" s="63">
        <v>41909</v>
      </c>
      <c r="I3973" s="60" t="s">
        <v>1075</v>
      </c>
      <c r="J3973" s="62">
        <v>7004.58</v>
      </c>
      <c r="K3973" s="62">
        <v>0</v>
      </c>
      <c r="L3973" s="62">
        <v>7004.58</v>
      </c>
      <c r="M3973" s="82" t="str">
        <f t="shared" si="296"/>
        <v>DC</v>
      </c>
      <c r="N3973" s="82" t="s">
        <v>971</v>
      </c>
      <c r="O3973" s="90">
        <f t="shared" si="299"/>
        <v>41930</v>
      </c>
    </row>
    <row r="3974" spans="1:15" hidden="1" x14ac:dyDescent="0.5">
      <c r="A3974" s="61">
        <v>951128</v>
      </c>
      <c r="B3974" s="174" t="s">
        <v>922</v>
      </c>
      <c r="C3974" s="60" t="s">
        <v>10</v>
      </c>
      <c r="D3974" s="61">
        <v>22023</v>
      </c>
      <c r="E3974" s="61">
        <v>16387</v>
      </c>
      <c r="F3974" s="61">
        <v>2713</v>
      </c>
      <c r="G3974" s="63">
        <v>41911</v>
      </c>
      <c r="H3974" s="63">
        <v>41909</v>
      </c>
      <c r="I3974" s="60" t="s">
        <v>1075</v>
      </c>
      <c r="J3974" s="62">
        <v>4183</v>
      </c>
      <c r="K3974" s="62">
        <v>585.62</v>
      </c>
      <c r="L3974" s="62">
        <v>4768.62</v>
      </c>
      <c r="M3974" s="82" t="str">
        <f t="shared" si="296"/>
        <v>DC</v>
      </c>
      <c r="N3974" s="82" t="s">
        <v>971</v>
      </c>
      <c r="O3974" s="90">
        <f t="shared" si="299"/>
        <v>41930</v>
      </c>
    </row>
    <row r="3975" spans="1:15" hidden="1" x14ac:dyDescent="0.5">
      <c r="A3975" s="60" t="s">
        <v>883</v>
      </c>
      <c r="B3975" s="60"/>
      <c r="C3975" s="60" t="s">
        <v>10</v>
      </c>
      <c r="D3975" s="61">
        <v>22085</v>
      </c>
      <c r="E3975" s="61">
        <v>16377</v>
      </c>
      <c r="F3975" s="61">
        <v>4804</v>
      </c>
      <c r="G3975" s="63">
        <v>41911</v>
      </c>
      <c r="H3975" s="63">
        <v>41911</v>
      </c>
      <c r="I3975" s="60" t="s">
        <v>1123</v>
      </c>
      <c r="J3975" s="62">
        <v>1100</v>
      </c>
      <c r="K3975" s="62">
        <v>0</v>
      </c>
      <c r="L3975" s="62">
        <v>1100</v>
      </c>
      <c r="M3975" s="82" t="str">
        <f t="shared" si="296"/>
        <v>DI</v>
      </c>
      <c r="N3975" s="82" t="s">
        <v>971</v>
      </c>
    </row>
    <row r="3976" spans="1:15" hidden="1" x14ac:dyDescent="0.5">
      <c r="A3976" s="60" t="s">
        <v>886</v>
      </c>
      <c r="B3976" s="60"/>
      <c r="C3976" s="60" t="s">
        <v>10</v>
      </c>
      <c r="D3976" s="61">
        <v>22059</v>
      </c>
      <c r="E3976" s="61">
        <v>16378</v>
      </c>
      <c r="F3976" s="61">
        <v>4803</v>
      </c>
      <c r="G3976" s="63">
        <v>41911</v>
      </c>
      <c r="H3976" s="63">
        <v>41911</v>
      </c>
      <c r="I3976" s="60" t="s">
        <v>1121</v>
      </c>
      <c r="J3976" s="62">
        <v>1707</v>
      </c>
      <c r="K3976" s="62">
        <v>0</v>
      </c>
      <c r="L3976" s="62">
        <v>1707</v>
      </c>
      <c r="M3976" s="82" t="str">
        <f t="shared" si="296"/>
        <v>DI</v>
      </c>
      <c r="N3976" s="82" t="s">
        <v>971</v>
      </c>
    </row>
    <row r="3977" spans="1:15" x14ac:dyDescent="0.5">
      <c r="A3977" s="61">
        <v>76194</v>
      </c>
      <c r="B3977" s="60"/>
      <c r="C3977" s="60" t="s">
        <v>10</v>
      </c>
      <c r="D3977" s="61">
        <v>22299</v>
      </c>
      <c r="E3977" s="61">
        <v>16148</v>
      </c>
      <c r="F3977" s="61">
        <v>4731</v>
      </c>
      <c r="G3977" s="63">
        <v>41911</v>
      </c>
      <c r="H3977" s="63">
        <v>41898</v>
      </c>
      <c r="I3977" s="60" t="s">
        <v>1374</v>
      </c>
      <c r="J3977" s="62">
        <v>2528.12</v>
      </c>
      <c r="K3977" s="62">
        <v>353.93</v>
      </c>
      <c r="L3977" s="62">
        <v>2882.05</v>
      </c>
      <c r="M3977" s="82" t="str">
        <f t="shared" ref="M3977:M4040" si="300">VLOOKUP(I3977,KODE,3,0)</f>
        <v>DS</v>
      </c>
      <c r="N3977" s="82" t="s">
        <v>971</v>
      </c>
    </row>
    <row r="3978" spans="1:15" x14ac:dyDescent="0.5">
      <c r="A3978" s="60" t="s">
        <v>880</v>
      </c>
      <c r="B3978" s="60" t="s">
        <v>997</v>
      </c>
      <c r="C3978" s="60" t="s">
        <v>10</v>
      </c>
      <c r="D3978" s="61">
        <v>22055</v>
      </c>
      <c r="E3978" s="61">
        <v>16393</v>
      </c>
      <c r="F3978" s="61">
        <v>4810</v>
      </c>
      <c r="G3978" s="63">
        <v>41912</v>
      </c>
      <c r="H3978" s="63">
        <v>41911</v>
      </c>
      <c r="I3978" s="173" t="s">
        <v>130</v>
      </c>
      <c r="J3978" s="62">
        <v>409.16</v>
      </c>
      <c r="K3978" s="62">
        <v>57.28</v>
      </c>
      <c r="L3978" s="62">
        <v>466.44</v>
      </c>
      <c r="M3978" s="82" t="str">
        <f t="shared" si="300"/>
        <v>DS</v>
      </c>
      <c r="N3978" s="82" t="s">
        <v>971</v>
      </c>
    </row>
    <row r="3979" spans="1:15" x14ac:dyDescent="0.5">
      <c r="A3979" s="60" t="s">
        <v>881</v>
      </c>
      <c r="B3979" s="61"/>
      <c r="C3979" s="60" t="s">
        <v>10</v>
      </c>
      <c r="D3979" s="61">
        <v>22041</v>
      </c>
      <c r="E3979" s="61">
        <v>16375</v>
      </c>
      <c r="F3979" s="61">
        <v>4802</v>
      </c>
      <c r="G3979" s="63">
        <v>41912</v>
      </c>
      <c r="H3979" s="63">
        <v>41911</v>
      </c>
      <c r="I3979" s="60" t="s">
        <v>1313</v>
      </c>
      <c r="J3979" s="62">
        <v>7172.18</v>
      </c>
      <c r="K3979" s="62">
        <v>623.87</v>
      </c>
      <c r="L3979" s="62">
        <v>7796.05</v>
      </c>
      <c r="M3979" s="82" t="str">
        <f t="shared" si="300"/>
        <v>DS</v>
      </c>
      <c r="N3979" s="82" t="s">
        <v>971</v>
      </c>
    </row>
    <row r="3980" spans="1:15" x14ac:dyDescent="0.5">
      <c r="A3980" s="60" t="s">
        <v>881</v>
      </c>
      <c r="B3980" s="60"/>
      <c r="C3980" s="60" t="s">
        <v>15</v>
      </c>
      <c r="D3980" s="61">
        <v>22042</v>
      </c>
      <c r="E3980" s="61">
        <v>16425</v>
      </c>
      <c r="F3980" s="61">
        <v>4802</v>
      </c>
      <c r="G3980" s="63">
        <v>41912</v>
      </c>
      <c r="H3980" s="63">
        <v>41911</v>
      </c>
      <c r="I3980" s="60" t="s">
        <v>1313</v>
      </c>
      <c r="J3980" s="62">
        <v>-20.74</v>
      </c>
      <c r="K3980" s="62">
        <v>-2.9</v>
      </c>
      <c r="L3980" s="62">
        <v>-23.64</v>
      </c>
      <c r="M3980" s="82" t="str">
        <f t="shared" si="300"/>
        <v>DS</v>
      </c>
    </row>
    <row r="3981" spans="1:15" x14ac:dyDescent="0.5">
      <c r="A3981" s="61">
        <v>157661</v>
      </c>
      <c r="B3981" s="60"/>
      <c r="C3981" s="60" t="s">
        <v>10</v>
      </c>
      <c r="D3981" s="61">
        <v>22053</v>
      </c>
      <c r="E3981" s="61">
        <v>16394</v>
      </c>
      <c r="F3981" s="61">
        <v>4781</v>
      </c>
      <c r="G3981" s="63">
        <v>41912</v>
      </c>
      <c r="H3981" s="63">
        <v>41908</v>
      </c>
      <c r="I3981" s="60" t="s">
        <v>1104</v>
      </c>
      <c r="J3981" s="62">
        <v>5391.75</v>
      </c>
      <c r="K3981" s="62">
        <v>754.84</v>
      </c>
      <c r="L3981" s="62">
        <v>6146.59</v>
      </c>
      <c r="M3981" s="82" t="str">
        <f t="shared" si="300"/>
        <v>DS</v>
      </c>
      <c r="N3981" s="82" t="s">
        <v>971</v>
      </c>
    </row>
    <row r="3982" spans="1:15" x14ac:dyDescent="0.5">
      <c r="A3982" s="61">
        <v>4383550</v>
      </c>
      <c r="B3982" s="60" t="s">
        <v>936</v>
      </c>
      <c r="C3982" s="60" t="s">
        <v>10</v>
      </c>
      <c r="D3982" s="61">
        <v>22052</v>
      </c>
      <c r="E3982" s="61">
        <v>16399</v>
      </c>
      <c r="F3982" s="61">
        <v>4815</v>
      </c>
      <c r="G3982" s="63">
        <v>41912</v>
      </c>
      <c r="H3982" s="63">
        <v>41911</v>
      </c>
      <c r="I3982" s="60" t="s">
        <v>1112</v>
      </c>
      <c r="J3982" s="62">
        <v>1054.76</v>
      </c>
      <c r="K3982" s="62">
        <v>147.66999999999999</v>
      </c>
      <c r="L3982" s="62">
        <v>1202.43</v>
      </c>
      <c r="M3982" s="82" t="str">
        <f t="shared" si="300"/>
        <v>DS</v>
      </c>
      <c r="N3982" s="82" t="s">
        <v>971</v>
      </c>
    </row>
    <row r="3983" spans="1:15" x14ac:dyDescent="0.5">
      <c r="A3983" s="61">
        <v>4383551</v>
      </c>
      <c r="B3983" s="60" t="s">
        <v>936</v>
      </c>
      <c r="C3983" s="60" t="s">
        <v>10</v>
      </c>
      <c r="D3983" s="61">
        <v>22051</v>
      </c>
      <c r="E3983" s="61">
        <v>16400</v>
      </c>
      <c r="F3983" s="61">
        <v>4815</v>
      </c>
      <c r="G3983" s="63">
        <v>41912</v>
      </c>
      <c r="H3983" s="63">
        <v>41911</v>
      </c>
      <c r="I3983" s="60" t="s">
        <v>1112</v>
      </c>
      <c r="J3983" s="62">
        <v>283.73</v>
      </c>
      <c r="K3983" s="62">
        <v>39.72</v>
      </c>
      <c r="L3983" s="62">
        <v>323.45</v>
      </c>
      <c r="M3983" s="82" t="str">
        <f t="shared" si="300"/>
        <v>DS</v>
      </c>
      <c r="N3983" s="82" t="s">
        <v>971</v>
      </c>
    </row>
    <row r="3984" spans="1:15" x14ac:dyDescent="0.5">
      <c r="A3984" s="61">
        <v>51785988</v>
      </c>
      <c r="B3984" s="61"/>
      <c r="C3984" s="60" t="s">
        <v>10</v>
      </c>
      <c r="D3984" s="61">
        <v>22040</v>
      </c>
      <c r="E3984" s="61">
        <v>16376</v>
      </c>
      <c r="F3984" s="61">
        <v>4801</v>
      </c>
      <c r="G3984" s="63">
        <v>41912</v>
      </c>
      <c r="H3984" s="63">
        <v>41912</v>
      </c>
      <c r="I3984" s="60" t="s">
        <v>1312</v>
      </c>
      <c r="J3984" s="62">
        <v>7112.56</v>
      </c>
      <c r="K3984" s="62">
        <v>453.95</v>
      </c>
      <c r="L3984" s="62">
        <v>7566.51</v>
      </c>
      <c r="M3984" s="82" t="str">
        <f t="shared" si="300"/>
        <v>DS</v>
      </c>
      <c r="N3984" s="82" t="s">
        <v>971</v>
      </c>
    </row>
    <row r="3985" spans="1:19" x14ac:dyDescent="0.5">
      <c r="A3985" s="61">
        <v>574615</v>
      </c>
      <c r="B3985" s="60" t="s">
        <v>912</v>
      </c>
      <c r="C3985" s="60" t="s">
        <v>10</v>
      </c>
      <c r="D3985" s="61">
        <v>22054</v>
      </c>
      <c r="E3985" s="61">
        <v>16395</v>
      </c>
      <c r="F3985" s="61">
        <v>4657</v>
      </c>
      <c r="G3985" s="63">
        <v>41912</v>
      </c>
      <c r="H3985" s="63">
        <v>41912</v>
      </c>
      <c r="I3985" s="60" t="s">
        <v>1114</v>
      </c>
      <c r="J3985" s="62">
        <v>299.88</v>
      </c>
      <c r="K3985" s="62">
        <v>21.12</v>
      </c>
      <c r="L3985" s="62">
        <v>321</v>
      </c>
      <c r="M3985" s="82" t="str">
        <f t="shared" si="300"/>
        <v>DS</v>
      </c>
      <c r="N3985" s="82" t="s">
        <v>971</v>
      </c>
    </row>
    <row r="3986" spans="1:19" x14ac:dyDescent="0.5">
      <c r="A3986" s="61">
        <v>8264276</v>
      </c>
      <c r="B3986" s="61" t="s">
        <v>936</v>
      </c>
      <c r="C3986" s="60" t="s">
        <v>10</v>
      </c>
      <c r="D3986" s="61">
        <v>22050</v>
      </c>
      <c r="E3986" s="61">
        <v>16397</v>
      </c>
      <c r="F3986" s="61">
        <v>4658</v>
      </c>
      <c r="G3986" s="63">
        <v>41912</v>
      </c>
      <c r="H3986" s="63">
        <v>41911</v>
      </c>
      <c r="I3986" s="60" t="s">
        <v>1115</v>
      </c>
      <c r="J3986" s="62">
        <v>665.28</v>
      </c>
      <c r="K3986" s="62">
        <v>47.43</v>
      </c>
      <c r="L3986" s="62">
        <v>712.71</v>
      </c>
      <c r="M3986" s="82" t="str">
        <f t="shared" si="300"/>
        <v>DS</v>
      </c>
      <c r="N3986" s="82" t="s">
        <v>971</v>
      </c>
    </row>
    <row r="3987" spans="1:19" hidden="1" x14ac:dyDescent="0.5">
      <c r="A3987" s="60" t="s">
        <v>884</v>
      </c>
      <c r="B3987" s="60"/>
      <c r="C3987" s="60" t="s">
        <v>10</v>
      </c>
      <c r="D3987" s="61">
        <v>22049</v>
      </c>
      <c r="E3987" s="61">
        <v>16392</v>
      </c>
      <c r="F3987" s="61">
        <v>4806</v>
      </c>
      <c r="G3987" s="63">
        <v>41912</v>
      </c>
      <c r="H3987" s="63">
        <v>41912</v>
      </c>
      <c r="I3987" s="60" t="s">
        <v>1118</v>
      </c>
      <c r="J3987" s="62">
        <v>9264.2000000000007</v>
      </c>
      <c r="K3987" s="62">
        <v>0</v>
      </c>
      <c r="L3987" s="62">
        <v>9264.2000000000007</v>
      </c>
      <c r="M3987" s="82" t="str">
        <f t="shared" si="300"/>
        <v>DI</v>
      </c>
      <c r="N3987" s="82" t="s">
        <v>971</v>
      </c>
      <c r="R3987" s="92" t="s">
        <v>327</v>
      </c>
      <c r="S3987" s="93">
        <v>41930</v>
      </c>
    </row>
    <row r="3988" spans="1:19" hidden="1" x14ac:dyDescent="0.5">
      <c r="A3988" s="60" t="s">
        <v>885</v>
      </c>
      <c r="B3988" s="60"/>
      <c r="C3988" s="60" t="s">
        <v>10</v>
      </c>
      <c r="D3988" s="61">
        <v>22048</v>
      </c>
      <c r="E3988" s="61">
        <v>16402</v>
      </c>
      <c r="F3988" s="61">
        <v>4806</v>
      </c>
      <c r="G3988" s="63">
        <v>41912</v>
      </c>
      <c r="H3988" s="63">
        <v>41912</v>
      </c>
      <c r="I3988" s="60" t="s">
        <v>1118</v>
      </c>
      <c r="J3988" s="62">
        <v>2396.1999999999998</v>
      </c>
      <c r="K3988" s="62">
        <v>0</v>
      </c>
      <c r="L3988" s="62">
        <v>2396.1999999999998</v>
      </c>
      <c r="M3988" s="82" t="str">
        <f t="shared" si="300"/>
        <v>DI</v>
      </c>
      <c r="N3988" s="82" t="s">
        <v>971</v>
      </c>
      <c r="R3988" s="92" t="s">
        <v>327</v>
      </c>
      <c r="S3988" s="93">
        <v>41930</v>
      </c>
    </row>
    <row r="3989" spans="1:19" x14ac:dyDescent="0.5">
      <c r="A3989" s="61">
        <v>1986941</v>
      </c>
      <c r="B3989" s="174">
        <v>41943</v>
      </c>
      <c r="C3989" s="60" t="s">
        <v>10</v>
      </c>
      <c r="D3989" s="61">
        <v>22325</v>
      </c>
      <c r="E3989" s="61">
        <v>16124</v>
      </c>
      <c r="F3989" s="61">
        <v>4696</v>
      </c>
      <c r="G3989" s="63">
        <v>41912</v>
      </c>
      <c r="H3989" s="63">
        <v>41912</v>
      </c>
      <c r="I3989" s="60" t="s">
        <v>1107</v>
      </c>
      <c r="J3989" s="62">
        <v>8340.4</v>
      </c>
      <c r="K3989" s="62">
        <v>1167.6500000000001</v>
      </c>
      <c r="L3989" s="62">
        <v>9508.0499999999993</v>
      </c>
      <c r="M3989" s="82" t="str">
        <f t="shared" si="300"/>
        <v>DS</v>
      </c>
      <c r="N3989" s="82" t="s">
        <v>971</v>
      </c>
    </row>
    <row r="3990" spans="1:19" x14ac:dyDescent="0.5">
      <c r="A3990" s="61">
        <v>4383550</v>
      </c>
      <c r="B3990" s="61"/>
      <c r="C3990" s="60" t="s">
        <v>15</v>
      </c>
      <c r="D3990" s="61">
        <v>22407</v>
      </c>
      <c r="E3990" s="61">
        <v>16849</v>
      </c>
      <c r="F3990" s="61">
        <v>670580</v>
      </c>
      <c r="G3990" s="63">
        <v>41912</v>
      </c>
      <c r="H3990" s="63">
        <v>41911</v>
      </c>
      <c r="I3990" s="60" t="s">
        <v>1112</v>
      </c>
      <c r="J3990" s="62">
        <v>-286.89999999999998</v>
      </c>
      <c r="K3990" s="62">
        <v>-40.17</v>
      </c>
      <c r="L3990" s="62">
        <v>-327.07</v>
      </c>
      <c r="M3990" s="82" t="str">
        <f t="shared" si="300"/>
        <v>DS</v>
      </c>
    </row>
    <row r="3991" spans="1:19" x14ac:dyDescent="0.5">
      <c r="A3991" s="61">
        <v>4383550</v>
      </c>
      <c r="B3991" s="61"/>
      <c r="C3991" s="60" t="s">
        <v>15</v>
      </c>
      <c r="D3991" s="61">
        <v>22408</v>
      </c>
      <c r="E3991" s="61">
        <v>16850</v>
      </c>
      <c r="F3991" s="61">
        <v>670581</v>
      </c>
      <c r="G3991" s="63">
        <v>41912</v>
      </c>
      <c r="H3991" s="63">
        <v>41911</v>
      </c>
      <c r="I3991" s="60" t="s">
        <v>1112</v>
      </c>
      <c r="J3991" s="62">
        <v>-69.849999999999994</v>
      </c>
      <c r="K3991" s="62">
        <v>-9.7799999999999994</v>
      </c>
      <c r="L3991" s="62">
        <v>-79.63</v>
      </c>
      <c r="M3991" s="82" t="str">
        <f t="shared" si="300"/>
        <v>DS</v>
      </c>
    </row>
    <row r="3992" spans="1:19" x14ac:dyDescent="0.5">
      <c r="A3992" s="61">
        <v>4383551</v>
      </c>
      <c r="B3992" s="61"/>
      <c r="C3992" s="60" t="s">
        <v>15</v>
      </c>
      <c r="D3992" s="61">
        <v>22409</v>
      </c>
      <c r="E3992" s="61">
        <v>16851</v>
      </c>
      <c r="F3992" s="61">
        <v>670582</v>
      </c>
      <c r="G3992" s="63">
        <v>41912</v>
      </c>
      <c r="H3992" s="63">
        <v>41911</v>
      </c>
      <c r="I3992" s="60" t="s">
        <v>1112</v>
      </c>
      <c r="J3992" s="62">
        <v>-125.83</v>
      </c>
      <c r="K3992" s="62">
        <v>-17.62</v>
      </c>
      <c r="L3992" s="62">
        <v>-143.44999999999999</v>
      </c>
      <c r="M3992" s="82" t="str">
        <f t="shared" si="300"/>
        <v>DS</v>
      </c>
    </row>
    <row r="3993" spans="1:19" hidden="1" x14ac:dyDescent="0.5">
      <c r="A3993" s="60" t="s">
        <v>1015</v>
      </c>
      <c r="B3993" s="60"/>
      <c r="C3993" s="60" t="s">
        <v>10</v>
      </c>
      <c r="D3993" s="61">
        <v>22756</v>
      </c>
      <c r="E3993" s="61">
        <v>17261</v>
      </c>
      <c r="F3993" s="61">
        <v>5230</v>
      </c>
      <c r="G3993" s="63">
        <v>41912</v>
      </c>
      <c r="H3993" s="63">
        <v>41912</v>
      </c>
      <c r="I3993" s="60" t="s">
        <v>1123</v>
      </c>
      <c r="J3993" s="62">
        <v>780</v>
      </c>
      <c r="K3993" s="62">
        <v>0</v>
      </c>
      <c r="L3993" s="62">
        <v>780</v>
      </c>
      <c r="M3993" s="82" t="str">
        <f t="shared" si="300"/>
        <v>DI</v>
      </c>
    </row>
    <row r="3994" spans="1:19" x14ac:dyDescent="0.5">
      <c r="A3994" s="61">
        <v>1996423</v>
      </c>
      <c r="B3994" s="63" t="s">
        <v>922</v>
      </c>
      <c r="C3994" s="60" t="s">
        <v>10</v>
      </c>
      <c r="D3994" s="61">
        <v>22081</v>
      </c>
      <c r="E3994" s="61">
        <v>16432</v>
      </c>
      <c r="F3994" s="61">
        <v>4800</v>
      </c>
      <c r="G3994" s="63">
        <v>41913</v>
      </c>
      <c r="H3994" s="63">
        <v>41913</v>
      </c>
      <c r="I3994" s="60" t="s">
        <v>1107</v>
      </c>
      <c r="J3994" s="62">
        <v>3310.95</v>
      </c>
      <c r="K3994" s="62">
        <v>463.55</v>
      </c>
      <c r="L3994" s="62">
        <v>3774.5</v>
      </c>
      <c r="M3994" s="82" t="str">
        <f t="shared" si="300"/>
        <v>DS</v>
      </c>
      <c r="N3994" s="82" t="s">
        <v>971</v>
      </c>
    </row>
    <row r="3995" spans="1:19" x14ac:dyDescent="0.5">
      <c r="A3995" s="61">
        <v>1996424</v>
      </c>
      <c r="B3995" s="63" t="s">
        <v>922</v>
      </c>
      <c r="C3995" s="60" t="s">
        <v>10</v>
      </c>
      <c r="D3995" s="61">
        <v>22076</v>
      </c>
      <c r="E3995" s="61">
        <v>16437</v>
      </c>
      <c r="F3995" s="61">
        <v>4800</v>
      </c>
      <c r="G3995" s="63">
        <v>41913</v>
      </c>
      <c r="H3995" s="63">
        <v>41913</v>
      </c>
      <c r="I3995" s="60" t="s">
        <v>1107</v>
      </c>
      <c r="J3995" s="62">
        <v>937.4</v>
      </c>
      <c r="K3995" s="62">
        <v>131.24</v>
      </c>
      <c r="L3995" s="62">
        <v>1068.6400000000001</v>
      </c>
      <c r="M3995" s="82" t="str">
        <f t="shared" si="300"/>
        <v>DS</v>
      </c>
      <c r="N3995" s="82" t="s">
        <v>971</v>
      </c>
    </row>
    <row r="3996" spans="1:19" x14ac:dyDescent="0.5">
      <c r="A3996" s="61">
        <v>1996425</v>
      </c>
      <c r="B3996" s="63" t="s">
        <v>922</v>
      </c>
      <c r="C3996" s="60" t="s">
        <v>10</v>
      </c>
      <c r="D3996" s="61">
        <v>22078</v>
      </c>
      <c r="E3996" s="61">
        <v>16434</v>
      </c>
      <c r="F3996" s="61">
        <v>4800</v>
      </c>
      <c r="G3996" s="63">
        <v>41913</v>
      </c>
      <c r="H3996" s="63">
        <v>41913</v>
      </c>
      <c r="I3996" s="60" t="s">
        <v>1107</v>
      </c>
      <c r="J3996" s="62">
        <v>571.9</v>
      </c>
      <c r="K3996" s="62">
        <v>80.069999999999993</v>
      </c>
      <c r="L3996" s="62">
        <v>651.97</v>
      </c>
      <c r="M3996" s="82" t="str">
        <f t="shared" si="300"/>
        <v>DS</v>
      </c>
      <c r="N3996" s="82" t="s">
        <v>971</v>
      </c>
    </row>
    <row r="3997" spans="1:19" x14ac:dyDescent="0.5">
      <c r="A3997" s="61">
        <v>1996426</v>
      </c>
      <c r="B3997" s="63" t="s">
        <v>922</v>
      </c>
      <c r="C3997" s="60" t="s">
        <v>10</v>
      </c>
      <c r="D3997" s="61">
        <v>22075</v>
      </c>
      <c r="E3997" s="61">
        <v>16433</v>
      </c>
      <c r="F3997" s="61">
        <v>4800</v>
      </c>
      <c r="G3997" s="63">
        <v>41913</v>
      </c>
      <c r="H3997" s="63">
        <v>41911</v>
      </c>
      <c r="I3997" s="60" t="s">
        <v>1107</v>
      </c>
      <c r="J3997" s="62">
        <v>5068.8</v>
      </c>
      <c r="K3997" s="62">
        <v>709.64</v>
      </c>
      <c r="L3997" s="62">
        <v>5778.44</v>
      </c>
      <c r="M3997" s="82" t="str">
        <f t="shared" si="300"/>
        <v>DS</v>
      </c>
      <c r="N3997" s="82" t="s">
        <v>971</v>
      </c>
    </row>
    <row r="3998" spans="1:19" x14ac:dyDescent="0.5">
      <c r="A3998" s="61">
        <v>1996427</v>
      </c>
      <c r="B3998" s="63" t="s">
        <v>922</v>
      </c>
      <c r="C3998" s="60" t="s">
        <v>10</v>
      </c>
      <c r="D3998" s="61">
        <v>22080</v>
      </c>
      <c r="E3998" s="61">
        <v>16436</v>
      </c>
      <c r="F3998" s="61">
        <v>4800</v>
      </c>
      <c r="G3998" s="63">
        <v>41913</v>
      </c>
      <c r="H3998" s="63">
        <v>41913</v>
      </c>
      <c r="I3998" s="60" t="s">
        <v>1107</v>
      </c>
      <c r="J3998" s="62">
        <v>4980</v>
      </c>
      <c r="K3998" s="62">
        <v>697.2</v>
      </c>
      <c r="L3998" s="62">
        <v>5677.2</v>
      </c>
      <c r="M3998" s="82" t="str">
        <f t="shared" si="300"/>
        <v>DS</v>
      </c>
      <c r="N3998" s="82" t="s">
        <v>971</v>
      </c>
    </row>
    <row r="3999" spans="1:19" x14ac:dyDescent="0.5">
      <c r="A3999" s="61">
        <v>1996428</v>
      </c>
      <c r="B3999" s="63" t="s">
        <v>922</v>
      </c>
      <c r="C3999" s="60" t="s">
        <v>10</v>
      </c>
      <c r="D3999" s="61">
        <v>22079</v>
      </c>
      <c r="E3999" s="61">
        <v>16435</v>
      </c>
      <c r="F3999" s="61">
        <v>4800</v>
      </c>
      <c r="G3999" s="63">
        <v>41913</v>
      </c>
      <c r="H3999" s="63">
        <v>41913</v>
      </c>
      <c r="I3999" s="60" t="s">
        <v>1107</v>
      </c>
      <c r="J3999" s="62">
        <v>553.1</v>
      </c>
      <c r="K3999" s="62">
        <v>77.44</v>
      </c>
      <c r="L3999" s="62">
        <v>630.54</v>
      </c>
      <c r="M3999" s="82" t="str">
        <f t="shared" si="300"/>
        <v>DS</v>
      </c>
      <c r="N3999" s="82" t="s">
        <v>971</v>
      </c>
    </row>
    <row r="4000" spans="1:19" x14ac:dyDescent="0.5">
      <c r="A4000" s="61">
        <v>1996429</v>
      </c>
      <c r="B4000" s="63" t="s">
        <v>922</v>
      </c>
      <c r="C4000" s="60" t="s">
        <v>10</v>
      </c>
      <c r="D4000" s="61">
        <v>22077</v>
      </c>
      <c r="E4000" s="61">
        <v>16431</v>
      </c>
      <c r="F4000" s="61">
        <v>4800</v>
      </c>
      <c r="G4000" s="63">
        <v>41913</v>
      </c>
      <c r="H4000" s="63">
        <v>41913</v>
      </c>
      <c r="I4000" s="60" t="s">
        <v>1107</v>
      </c>
      <c r="J4000" s="62">
        <v>6143.6</v>
      </c>
      <c r="K4000" s="62">
        <v>860.12</v>
      </c>
      <c r="L4000" s="62">
        <v>7003.72</v>
      </c>
      <c r="M4000" s="82" t="str">
        <f t="shared" si="300"/>
        <v>DS</v>
      </c>
      <c r="N4000" s="82" t="s">
        <v>971</v>
      </c>
    </row>
    <row r="4001" spans="1:14" x14ac:dyDescent="0.5">
      <c r="A4001" s="61">
        <v>3171982</v>
      </c>
      <c r="B4001" s="60" t="s">
        <v>912</v>
      </c>
      <c r="C4001" s="60" t="s">
        <v>10</v>
      </c>
      <c r="D4001" s="61">
        <v>22084</v>
      </c>
      <c r="E4001" s="61">
        <v>16260</v>
      </c>
      <c r="F4001" s="61">
        <v>4763</v>
      </c>
      <c r="G4001" s="63">
        <v>41913</v>
      </c>
      <c r="H4001" s="63">
        <v>41913</v>
      </c>
      <c r="I4001" s="60" t="s">
        <v>1364</v>
      </c>
      <c r="J4001" s="62">
        <v>3895</v>
      </c>
      <c r="K4001" s="62">
        <v>545.29999999999995</v>
      </c>
      <c r="L4001" s="62">
        <v>4440.3</v>
      </c>
      <c r="M4001" s="82" t="str">
        <f t="shared" si="300"/>
        <v>DS</v>
      </c>
      <c r="N4001" s="82" t="s">
        <v>971</v>
      </c>
    </row>
    <row r="4002" spans="1:14" x14ac:dyDescent="0.5">
      <c r="A4002" s="61">
        <v>329795</v>
      </c>
      <c r="B4002" s="60"/>
      <c r="C4002" s="60" t="s">
        <v>10</v>
      </c>
      <c r="D4002" s="61">
        <v>22047</v>
      </c>
      <c r="E4002" s="61">
        <v>16420</v>
      </c>
      <c r="F4002" s="61">
        <v>4821</v>
      </c>
      <c r="G4002" s="63">
        <v>41913</v>
      </c>
      <c r="H4002" s="63">
        <v>41913</v>
      </c>
      <c r="I4002" s="60" t="s">
        <v>1229</v>
      </c>
      <c r="J4002" s="62">
        <v>6505.45</v>
      </c>
      <c r="K4002" s="62">
        <v>910.77</v>
      </c>
      <c r="L4002" s="62">
        <v>7416.22</v>
      </c>
      <c r="M4002" s="82" t="str">
        <f t="shared" si="300"/>
        <v>DS</v>
      </c>
      <c r="N4002" s="82" t="s">
        <v>971</v>
      </c>
    </row>
    <row r="4003" spans="1:14" x14ac:dyDescent="0.5">
      <c r="A4003" s="61">
        <v>576105</v>
      </c>
      <c r="B4003" s="60" t="s">
        <v>912</v>
      </c>
      <c r="C4003" s="60" t="s">
        <v>10</v>
      </c>
      <c r="D4003" s="61">
        <v>22044</v>
      </c>
      <c r="E4003" s="61">
        <v>16426</v>
      </c>
      <c r="F4003" s="61">
        <v>4823</v>
      </c>
      <c r="G4003" s="63">
        <v>41913</v>
      </c>
      <c r="H4003" s="63">
        <v>41913</v>
      </c>
      <c r="I4003" s="60" t="s">
        <v>1114</v>
      </c>
      <c r="J4003" s="62">
        <v>199.92</v>
      </c>
      <c r="K4003" s="62">
        <v>14.08</v>
      </c>
      <c r="L4003" s="62">
        <v>214</v>
      </c>
      <c r="M4003" s="82" t="str">
        <f t="shared" si="300"/>
        <v>DS</v>
      </c>
      <c r="N4003" s="82" t="s">
        <v>971</v>
      </c>
    </row>
    <row r="4004" spans="1:14" x14ac:dyDescent="0.5">
      <c r="A4004" s="61">
        <v>8265599</v>
      </c>
      <c r="B4004" s="61" t="s">
        <v>922</v>
      </c>
      <c r="C4004" s="60" t="s">
        <v>10</v>
      </c>
      <c r="D4004" s="61">
        <v>22046</v>
      </c>
      <c r="E4004" s="61">
        <v>16421</v>
      </c>
      <c r="F4004" s="61">
        <v>4824</v>
      </c>
      <c r="G4004" s="63">
        <v>41913</v>
      </c>
      <c r="H4004" s="63">
        <v>41913</v>
      </c>
      <c r="I4004" s="60" t="s">
        <v>1115</v>
      </c>
      <c r="J4004" s="62">
        <v>548.28</v>
      </c>
      <c r="K4004" s="62">
        <v>15.81</v>
      </c>
      <c r="L4004" s="62">
        <v>564.09</v>
      </c>
      <c r="M4004" s="82" t="str">
        <f t="shared" si="300"/>
        <v>DS</v>
      </c>
      <c r="N4004" s="82" t="s">
        <v>971</v>
      </c>
    </row>
    <row r="4005" spans="1:14" x14ac:dyDescent="0.5">
      <c r="A4005" s="61">
        <v>88005</v>
      </c>
      <c r="B4005" s="60" t="s">
        <v>912</v>
      </c>
      <c r="C4005" s="60" t="s">
        <v>10</v>
      </c>
      <c r="D4005" s="61">
        <v>22045</v>
      </c>
      <c r="E4005" s="61">
        <v>16424</v>
      </c>
      <c r="F4005" s="61">
        <v>4822</v>
      </c>
      <c r="G4005" s="63">
        <v>41913</v>
      </c>
      <c r="H4005" s="63">
        <v>41913</v>
      </c>
      <c r="I4005" s="60" t="s">
        <v>1116</v>
      </c>
      <c r="J4005" s="62">
        <v>712.68</v>
      </c>
      <c r="K4005" s="62">
        <v>34.42</v>
      </c>
      <c r="L4005" s="62">
        <v>747.1</v>
      </c>
      <c r="M4005" s="82" t="str">
        <f t="shared" si="300"/>
        <v>DS</v>
      </c>
      <c r="N4005" s="82" t="s">
        <v>971</v>
      </c>
    </row>
    <row r="4006" spans="1:14" hidden="1" x14ac:dyDescent="0.5">
      <c r="A4006" s="60" t="s">
        <v>887</v>
      </c>
      <c r="B4006" s="60"/>
      <c r="C4006" s="60" t="s">
        <v>10</v>
      </c>
      <c r="D4006" s="61">
        <v>22043</v>
      </c>
      <c r="E4006" s="61">
        <v>16428</v>
      </c>
      <c r="F4006" s="61">
        <v>4827</v>
      </c>
      <c r="G4006" s="63">
        <v>41913</v>
      </c>
      <c r="H4006" s="63">
        <v>41913</v>
      </c>
      <c r="I4006" s="60" t="s">
        <v>1121</v>
      </c>
      <c r="J4006" s="62">
        <v>755.1</v>
      </c>
      <c r="K4006" s="62">
        <v>0</v>
      </c>
      <c r="L4006" s="62">
        <v>755.1</v>
      </c>
      <c r="M4006" s="82" t="str">
        <f t="shared" si="300"/>
        <v>DI</v>
      </c>
      <c r="N4006" s="82" t="s">
        <v>971</v>
      </c>
    </row>
    <row r="4007" spans="1:14" hidden="1" x14ac:dyDescent="0.5">
      <c r="A4007" s="60" t="s">
        <v>888</v>
      </c>
      <c r="B4007" s="60"/>
      <c r="C4007" s="60" t="s">
        <v>10</v>
      </c>
      <c r="D4007" s="61">
        <v>22074</v>
      </c>
      <c r="E4007" s="61">
        <v>16438</v>
      </c>
      <c r="F4007" s="61">
        <v>4812</v>
      </c>
      <c r="G4007" s="63">
        <v>41913</v>
      </c>
      <c r="H4007" s="63">
        <v>41913</v>
      </c>
      <c r="I4007" s="60" t="s">
        <v>1123</v>
      </c>
      <c r="J4007" s="62">
        <v>505</v>
      </c>
      <c r="K4007" s="62">
        <v>0</v>
      </c>
      <c r="L4007" s="62">
        <v>505</v>
      </c>
      <c r="M4007" s="82" t="str">
        <f t="shared" si="300"/>
        <v>DI</v>
      </c>
      <c r="N4007" s="82" t="s">
        <v>971</v>
      </c>
    </row>
    <row r="4008" spans="1:14" x14ac:dyDescent="0.5">
      <c r="A4008" s="60" t="s">
        <v>890</v>
      </c>
      <c r="B4008" s="61"/>
      <c r="C4008" s="60" t="s">
        <v>10</v>
      </c>
      <c r="D4008" s="61">
        <v>22065</v>
      </c>
      <c r="E4008" s="61">
        <v>16379</v>
      </c>
      <c r="F4008" s="61">
        <v>4805</v>
      </c>
      <c r="G4008" s="63">
        <v>41913</v>
      </c>
      <c r="H4008" s="63">
        <v>41913</v>
      </c>
      <c r="I4008" s="60" t="s">
        <v>1162</v>
      </c>
      <c r="J4008" s="62">
        <v>8551.5</v>
      </c>
      <c r="K4008" s="62">
        <v>1197.21</v>
      </c>
      <c r="L4008" s="62">
        <v>9748.7099999999991</v>
      </c>
      <c r="M4008" s="82" t="str">
        <f t="shared" si="300"/>
        <v>DS</v>
      </c>
      <c r="N4008" s="82" t="s">
        <v>971</v>
      </c>
    </row>
    <row r="4009" spans="1:14" x14ac:dyDescent="0.5">
      <c r="A4009" s="61">
        <v>2428551</v>
      </c>
      <c r="B4009" s="60" t="s">
        <v>912</v>
      </c>
      <c r="C4009" s="60" t="s">
        <v>10</v>
      </c>
      <c r="D4009" s="61">
        <v>22104</v>
      </c>
      <c r="E4009" s="61">
        <v>16401</v>
      </c>
      <c r="F4009" s="61">
        <v>4818</v>
      </c>
      <c r="G4009" s="63">
        <v>41913</v>
      </c>
      <c r="H4009" s="63">
        <v>41913</v>
      </c>
      <c r="I4009" s="60" t="s">
        <v>1194</v>
      </c>
      <c r="J4009" s="62">
        <v>6778.03</v>
      </c>
      <c r="K4009" s="62">
        <v>948.93</v>
      </c>
      <c r="L4009" s="62">
        <v>7726.96</v>
      </c>
      <c r="M4009" s="82" t="str">
        <f t="shared" si="300"/>
        <v>DS</v>
      </c>
      <c r="N4009" s="82" t="s">
        <v>971</v>
      </c>
    </row>
    <row r="4010" spans="1:14" x14ac:dyDescent="0.5">
      <c r="A4010" s="61">
        <v>2428551</v>
      </c>
      <c r="B4010" s="60"/>
      <c r="C4010" s="60" t="s">
        <v>15</v>
      </c>
      <c r="D4010" s="61">
        <v>22105</v>
      </c>
      <c r="E4010" s="61">
        <v>16504</v>
      </c>
      <c r="F4010" s="61">
        <v>4818</v>
      </c>
      <c r="G4010" s="63">
        <v>41913</v>
      </c>
      <c r="H4010" s="63">
        <v>41913</v>
      </c>
      <c r="I4010" s="60" t="s">
        <v>1194</v>
      </c>
      <c r="J4010" s="62">
        <v>-41.92</v>
      </c>
      <c r="K4010" s="62">
        <v>-5.87</v>
      </c>
      <c r="L4010" s="62">
        <v>-47.79</v>
      </c>
      <c r="M4010" s="82" t="str">
        <f t="shared" si="300"/>
        <v>DS</v>
      </c>
    </row>
    <row r="4011" spans="1:14" x14ac:dyDescent="0.5">
      <c r="A4011" s="61">
        <v>2428556</v>
      </c>
      <c r="B4011" s="60" t="s">
        <v>912</v>
      </c>
      <c r="C4011" s="60" t="s">
        <v>10</v>
      </c>
      <c r="D4011" s="61">
        <v>22108</v>
      </c>
      <c r="E4011" s="61">
        <v>16403</v>
      </c>
      <c r="F4011" s="61">
        <v>4817</v>
      </c>
      <c r="G4011" s="63">
        <v>41913</v>
      </c>
      <c r="H4011" s="63">
        <v>41913</v>
      </c>
      <c r="I4011" s="60" t="s">
        <v>1194</v>
      </c>
      <c r="J4011" s="62">
        <v>2784.35</v>
      </c>
      <c r="K4011" s="62">
        <v>389.81</v>
      </c>
      <c r="L4011" s="62">
        <v>3174.16</v>
      </c>
      <c r="M4011" s="82" t="str">
        <f t="shared" si="300"/>
        <v>DS</v>
      </c>
      <c r="N4011" s="82" t="s">
        <v>971</v>
      </c>
    </row>
    <row r="4012" spans="1:14" x14ac:dyDescent="0.5">
      <c r="A4012" s="61">
        <v>2428556</v>
      </c>
      <c r="B4012" s="60"/>
      <c r="C4012" s="60" t="s">
        <v>15</v>
      </c>
      <c r="D4012" s="61">
        <v>22109</v>
      </c>
      <c r="E4012" s="61">
        <v>16506</v>
      </c>
      <c r="F4012" s="61">
        <v>4817</v>
      </c>
      <c r="G4012" s="63">
        <v>41913</v>
      </c>
      <c r="H4012" s="63">
        <v>41913</v>
      </c>
      <c r="I4012" s="60" t="s">
        <v>1194</v>
      </c>
      <c r="J4012" s="62">
        <v>-66.8</v>
      </c>
      <c r="K4012" s="62">
        <v>-9.35</v>
      </c>
      <c r="L4012" s="62">
        <v>-76.150000000000006</v>
      </c>
      <c r="M4012" s="82" t="str">
        <f t="shared" si="300"/>
        <v>DS</v>
      </c>
    </row>
    <row r="4013" spans="1:14" x14ac:dyDescent="0.5">
      <c r="A4013" s="61">
        <v>2428557</v>
      </c>
      <c r="B4013" s="60" t="s">
        <v>912</v>
      </c>
      <c r="C4013" s="60" t="s">
        <v>10</v>
      </c>
      <c r="D4013" s="61">
        <v>22106</v>
      </c>
      <c r="E4013" s="61">
        <v>16404</v>
      </c>
      <c r="F4013" s="61">
        <v>4816</v>
      </c>
      <c r="G4013" s="63">
        <v>41913</v>
      </c>
      <c r="H4013" s="63">
        <v>41913</v>
      </c>
      <c r="I4013" s="60" t="s">
        <v>1194</v>
      </c>
      <c r="J4013" s="62">
        <v>2181.5</v>
      </c>
      <c r="K4013" s="62">
        <v>0</v>
      </c>
      <c r="L4013" s="62">
        <v>2181.5</v>
      </c>
      <c r="M4013" s="82" t="str">
        <f t="shared" si="300"/>
        <v>DS</v>
      </c>
      <c r="N4013" s="82" t="s">
        <v>971</v>
      </c>
    </row>
    <row r="4014" spans="1:14" x14ac:dyDescent="0.5">
      <c r="A4014" s="61">
        <v>2428557</v>
      </c>
      <c r="B4014" s="60"/>
      <c r="C4014" s="60" t="s">
        <v>15</v>
      </c>
      <c r="D4014" s="61">
        <v>22107</v>
      </c>
      <c r="E4014" s="61">
        <v>16505</v>
      </c>
      <c r="F4014" s="61">
        <v>4816</v>
      </c>
      <c r="G4014" s="63">
        <v>41913</v>
      </c>
      <c r="H4014" s="63">
        <v>41913</v>
      </c>
      <c r="I4014" s="60" t="s">
        <v>1194</v>
      </c>
      <c r="J4014" s="62">
        <v>-17</v>
      </c>
      <c r="K4014" s="62">
        <v>0</v>
      </c>
      <c r="L4014" s="62">
        <v>-17</v>
      </c>
      <c r="M4014" s="82" t="str">
        <f t="shared" si="300"/>
        <v>DS</v>
      </c>
    </row>
    <row r="4015" spans="1:14" x14ac:dyDescent="0.5">
      <c r="A4015" s="61">
        <v>91380881</v>
      </c>
      <c r="B4015" s="61" t="s">
        <v>912</v>
      </c>
      <c r="C4015" s="60" t="s">
        <v>10</v>
      </c>
      <c r="D4015" s="61">
        <v>22110</v>
      </c>
      <c r="E4015" s="61">
        <v>16329</v>
      </c>
      <c r="F4015" s="61">
        <v>4785</v>
      </c>
      <c r="G4015" s="63">
        <v>41913</v>
      </c>
      <c r="H4015" s="63">
        <v>41913</v>
      </c>
      <c r="I4015" s="60" t="s">
        <v>1368</v>
      </c>
      <c r="J4015" s="62">
        <v>4367.96</v>
      </c>
      <c r="K4015" s="62">
        <v>611.51</v>
      </c>
      <c r="L4015" s="62">
        <v>4979.47</v>
      </c>
      <c r="M4015" s="82" t="str">
        <f t="shared" si="300"/>
        <v>DS</v>
      </c>
      <c r="N4015" s="82" t="s">
        <v>971</v>
      </c>
    </row>
    <row r="4016" spans="1:14" x14ac:dyDescent="0.5">
      <c r="A4016" s="61">
        <v>91380881</v>
      </c>
      <c r="B4016" s="60"/>
      <c r="C4016" s="60" t="s">
        <v>15</v>
      </c>
      <c r="D4016" s="61">
        <v>22111</v>
      </c>
      <c r="E4016" s="61">
        <v>16507</v>
      </c>
      <c r="F4016" s="61">
        <v>4785</v>
      </c>
      <c r="G4016" s="63">
        <v>41913</v>
      </c>
      <c r="H4016" s="63">
        <v>41913</v>
      </c>
      <c r="I4016" s="60" t="s">
        <v>1368</v>
      </c>
      <c r="J4016" s="62">
        <v>-30.92</v>
      </c>
      <c r="K4016" s="62">
        <v>-4.33</v>
      </c>
      <c r="L4016" s="62">
        <v>-35.25</v>
      </c>
      <c r="M4016" s="82" t="str">
        <f t="shared" si="300"/>
        <v>DS</v>
      </c>
    </row>
    <row r="4017" spans="1:19" x14ac:dyDescent="0.5">
      <c r="A4017" s="61">
        <v>88005</v>
      </c>
      <c r="B4017" s="60"/>
      <c r="C4017" s="60" t="s">
        <v>15</v>
      </c>
      <c r="D4017" s="60"/>
      <c r="E4017" s="61">
        <v>16852</v>
      </c>
      <c r="F4017" s="61">
        <v>670583</v>
      </c>
      <c r="G4017" s="63">
        <v>41913</v>
      </c>
      <c r="H4017" s="63">
        <v>41913</v>
      </c>
      <c r="I4017" s="60" t="s">
        <v>1116</v>
      </c>
      <c r="J4017" s="62">
        <v>-45.56</v>
      </c>
      <c r="K4017" s="62">
        <v>-2.5099999999999998</v>
      </c>
      <c r="L4017" s="62">
        <v>-48.07</v>
      </c>
      <c r="M4017" s="82" t="str">
        <f t="shared" si="300"/>
        <v>DS</v>
      </c>
    </row>
    <row r="4018" spans="1:19" hidden="1" x14ac:dyDescent="0.5">
      <c r="A4018" s="60" t="s">
        <v>1054</v>
      </c>
      <c r="B4018" s="60"/>
      <c r="C4018" s="60" t="s">
        <v>10</v>
      </c>
      <c r="D4018" s="61">
        <v>22881</v>
      </c>
      <c r="E4018" s="61">
        <v>16476</v>
      </c>
      <c r="F4018" s="61">
        <v>4813</v>
      </c>
      <c r="G4018" s="63">
        <v>41913</v>
      </c>
      <c r="H4018" s="63">
        <v>41913</v>
      </c>
      <c r="I4018" s="60" t="s">
        <v>1123</v>
      </c>
      <c r="J4018" s="62">
        <v>5420</v>
      </c>
      <c r="K4018" s="62">
        <v>0</v>
      </c>
      <c r="L4018" s="62">
        <v>5420</v>
      </c>
      <c r="M4018" s="82" t="str">
        <f t="shared" si="300"/>
        <v>DI</v>
      </c>
    </row>
    <row r="4019" spans="1:19" x14ac:dyDescent="0.5">
      <c r="A4019" s="60" t="s">
        <v>889</v>
      </c>
      <c r="B4019" s="60" t="s">
        <v>912</v>
      </c>
      <c r="C4019" s="60" t="s">
        <v>10</v>
      </c>
      <c r="D4019" s="61">
        <v>22100</v>
      </c>
      <c r="E4019" s="61">
        <v>16464</v>
      </c>
      <c r="F4019" s="61">
        <v>4799</v>
      </c>
      <c r="G4019" s="63">
        <v>41914</v>
      </c>
      <c r="H4019" s="63">
        <v>41914</v>
      </c>
      <c r="I4019" s="60" t="s">
        <v>1161</v>
      </c>
      <c r="J4019" s="62">
        <v>19942.25</v>
      </c>
      <c r="K4019" s="62">
        <v>2037.95</v>
      </c>
      <c r="L4019" s="62">
        <v>21980.2</v>
      </c>
      <c r="M4019" s="82" t="str">
        <f t="shared" si="300"/>
        <v>DS</v>
      </c>
      <c r="N4019" s="82" t="s">
        <v>971</v>
      </c>
    </row>
    <row r="4020" spans="1:19" x14ac:dyDescent="0.5">
      <c r="A4020" s="60" t="s">
        <v>891</v>
      </c>
      <c r="B4020" s="61" t="s">
        <v>912</v>
      </c>
      <c r="C4020" s="60" t="s">
        <v>10</v>
      </c>
      <c r="D4020" s="61">
        <v>22073</v>
      </c>
      <c r="E4020" s="61">
        <v>16423</v>
      </c>
      <c r="F4020" s="61">
        <v>4826</v>
      </c>
      <c r="G4020" s="63">
        <v>41914</v>
      </c>
      <c r="H4020" s="63">
        <v>41914</v>
      </c>
      <c r="I4020" s="60" t="s">
        <v>1102</v>
      </c>
      <c r="J4020" s="62">
        <v>9010.2199999999993</v>
      </c>
      <c r="K4020" s="62">
        <v>1231.71</v>
      </c>
      <c r="L4020" s="62">
        <v>10241.93</v>
      </c>
      <c r="M4020" s="82" t="str">
        <f t="shared" si="300"/>
        <v>DS</v>
      </c>
      <c r="N4020" s="82" t="s">
        <v>971</v>
      </c>
    </row>
    <row r="4021" spans="1:19" x14ac:dyDescent="0.5">
      <c r="A4021" s="60" t="s">
        <v>891</v>
      </c>
      <c r="B4021" s="60"/>
      <c r="C4021" s="60" t="s">
        <v>15</v>
      </c>
      <c r="D4021" s="61">
        <v>22103</v>
      </c>
      <c r="E4021" s="61">
        <v>16503</v>
      </c>
      <c r="F4021" s="61">
        <v>4826</v>
      </c>
      <c r="G4021" s="63">
        <v>41914</v>
      </c>
      <c r="H4021" s="63">
        <v>41914</v>
      </c>
      <c r="I4021" s="60" t="s">
        <v>1102</v>
      </c>
      <c r="J4021" s="62">
        <v>-25.39</v>
      </c>
      <c r="K4021" s="62">
        <v>-3.55</v>
      </c>
      <c r="L4021" s="62">
        <v>-28.94</v>
      </c>
      <c r="M4021" s="82" t="str">
        <f t="shared" si="300"/>
        <v>DS</v>
      </c>
    </row>
    <row r="4022" spans="1:19" hidden="1" x14ac:dyDescent="0.5">
      <c r="A4022" s="61">
        <v>157757</v>
      </c>
      <c r="B4022" s="60"/>
      <c r="C4022" s="60" t="s">
        <v>10</v>
      </c>
      <c r="D4022" s="61">
        <v>22101</v>
      </c>
      <c r="E4022" s="61">
        <v>16463</v>
      </c>
      <c r="F4022" s="61">
        <v>4834</v>
      </c>
      <c r="G4022" s="63">
        <v>41914</v>
      </c>
      <c r="H4022" s="63">
        <v>41914</v>
      </c>
      <c r="I4022" s="60" t="s">
        <v>1156</v>
      </c>
      <c r="J4022" s="62">
        <v>4818.42</v>
      </c>
      <c r="K4022" s="62">
        <v>674.58</v>
      </c>
      <c r="L4022" s="62">
        <v>5493</v>
      </c>
      <c r="M4022" s="82" t="str">
        <f t="shared" si="300"/>
        <v>DI</v>
      </c>
      <c r="N4022" s="82" t="s">
        <v>971</v>
      </c>
    </row>
    <row r="4023" spans="1:19" x14ac:dyDescent="0.5">
      <c r="A4023" s="61">
        <v>51830202</v>
      </c>
      <c r="B4023" s="61" t="s">
        <v>912</v>
      </c>
      <c r="C4023" s="60" t="s">
        <v>10</v>
      </c>
      <c r="D4023" s="61">
        <v>22072</v>
      </c>
      <c r="E4023" s="61">
        <v>16427</v>
      </c>
      <c r="F4023" s="61">
        <v>4829</v>
      </c>
      <c r="G4023" s="63">
        <v>41914</v>
      </c>
      <c r="H4023" s="63">
        <v>41914</v>
      </c>
      <c r="I4023" s="60" t="s">
        <v>1113</v>
      </c>
      <c r="J4023" s="62">
        <v>2155.1999999999998</v>
      </c>
      <c r="K4023" s="62">
        <v>0</v>
      </c>
      <c r="L4023" s="62">
        <v>2155.1999999999998</v>
      </c>
      <c r="M4023" s="82" t="str">
        <f t="shared" si="300"/>
        <v>DS</v>
      </c>
      <c r="N4023" s="82" t="s">
        <v>971</v>
      </c>
    </row>
    <row r="4024" spans="1:19" x14ac:dyDescent="0.5">
      <c r="A4024" s="61">
        <v>577558</v>
      </c>
      <c r="B4024" s="60" t="s">
        <v>912</v>
      </c>
      <c r="C4024" s="60" t="s">
        <v>10</v>
      </c>
      <c r="D4024" s="61">
        <v>22099</v>
      </c>
      <c r="E4024" s="61">
        <v>16448</v>
      </c>
      <c r="F4024" s="61">
        <v>4823</v>
      </c>
      <c r="G4024" s="63">
        <v>41914</v>
      </c>
      <c r="H4024" s="63">
        <v>41914</v>
      </c>
      <c r="I4024" s="60" t="s">
        <v>1114</v>
      </c>
      <c r="J4024" s="62">
        <v>299.88</v>
      </c>
      <c r="K4024" s="62">
        <v>21.12</v>
      </c>
      <c r="L4024" s="62">
        <v>321</v>
      </c>
      <c r="M4024" s="82" t="str">
        <f t="shared" si="300"/>
        <v>DS</v>
      </c>
      <c r="N4024" s="82" t="s">
        <v>971</v>
      </c>
    </row>
    <row r="4025" spans="1:19" x14ac:dyDescent="0.5">
      <c r="A4025" s="61">
        <v>8267003</v>
      </c>
      <c r="B4025" s="61" t="s">
        <v>912</v>
      </c>
      <c r="C4025" s="60" t="s">
        <v>10</v>
      </c>
      <c r="D4025" s="61">
        <v>22102</v>
      </c>
      <c r="E4025" s="61">
        <v>16459</v>
      </c>
      <c r="F4025" s="61">
        <v>4824</v>
      </c>
      <c r="G4025" s="63">
        <v>41914</v>
      </c>
      <c r="H4025" s="63">
        <v>41914</v>
      </c>
      <c r="I4025" s="60" t="s">
        <v>1115</v>
      </c>
      <c r="J4025" s="62">
        <v>436.32</v>
      </c>
      <c r="K4025" s="62">
        <v>15.37</v>
      </c>
      <c r="L4025" s="62">
        <v>451.69</v>
      </c>
      <c r="M4025" s="82" t="str">
        <f t="shared" si="300"/>
        <v>DS</v>
      </c>
      <c r="N4025" s="82" t="s">
        <v>971</v>
      </c>
    </row>
    <row r="4026" spans="1:19" hidden="1" x14ac:dyDescent="0.5">
      <c r="A4026" s="61">
        <v>47177</v>
      </c>
      <c r="B4026" s="60"/>
      <c r="C4026" s="60" t="s">
        <v>10</v>
      </c>
      <c r="D4026" s="61">
        <v>22096</v>
      </c>
      <c r="E4026" s="61">
        <v>16465</v>
      </c>
      <c r="F4026" s="61">
        <v>4809</v>
      </c>
      <c r="G4026" s="63">
        <v>41915</v>
      </c>
      <c r="H4026" s="63">
        <v>41915</v>
      </c>
      <c r="I4026" s="60" t="s">
        <v>1221</v>
      </c>
      <c r="J4026" s="62">
        <v>16839.25</v>
      </c>
      <c r="K4026" s="62">
        <v>308.61</v>
      </c>
      <c r="L4026" s="62">
        <v>17147.86</v>
      </c>
      <c r="M4026" s="82" t="str">
        <f t="shared" si="300"/>
        <v>DI</v>
      </c>
      <c r="N4026" s="82" t="s">
        <v>971</v>
      </c>
      <c r="R4026" s="92" t="s">
        <v>327</v>
      </c>
      <c r="S4026" s="93">
        <v>41984</v>
      </c>
    </row>
    <row r="4027" spans="1:19" x14ac:dyDescent="0.5">
      <c r="A4027" s="61">
        <v>569733</v>
      </c>
      <c r="B4027" s="60"/>
      <c r="C4027" s="60" t="s">
        <v>10</v>
      </c>
      <c r="D4027" s="61">
        <v>22113</v>
      </c>
      <c r="E4027" s="61">
        <v>16474</v>
      </c>
      <c r="F4027" s="61">
        <v>4828</v>
      </c>
      <c r="G4027" s="63">
        <v>41915</v>
      </c>
      <c r="H4027" s="63">
        <v>41915</v>
      </c>
      <c r="I4027" s="60" t="s">
        <v>1073</v>
      </c>
      <c r="J4027" s="62">
        <v>11400</v>
      </c>
      <c r="K4027" s="62">
        <v>1471.4</v>
      </c>
      <c r="L4027" s="62">
        <v>12871.4</v>
      </c>
      <c r="M4027" s="82" t="str">
        <f t="shared" si="300"/>
        <v>DS</v>
      </c>
      <c r="N4027" s="82" t="s">
        <v>971</v>
      </c>
    </row>
    <row r="4028" spans="1:19" x14ac:dyDescent="0.5">
      <c r="A4028" s="61">
        <v>570275</v>
      </c>
      <c r="B4028" s="60" t="s">
        <v>912</v>
      </c>
      <c r="C4028" s="60" t="s">
        <v>10</v>
      </c>
      <c r="D4028" s="61">
        <v>22112</v>
      </c>
      <c r="E4028" s="61">
        <v>16473</v>
      </c>
      <c r="F4028" s="61">
        <v>4828</v>
      </c>
      <c r="G4028" s="63">
        <v>41915</v>
      </c>
      <c r="H4028" s="63">
        <v>41915</v>
      </c>
      <c r="I4028" s="60" t="s">
        <v>1073</v>
      </c>
      <c r="J4028" s="62">
        <v>1895</v>
      </c>
      <c r="K4028" s="62">
        <v>265.3</v>
      </c>
      <c r="L4028" s="62">
        <v>2160.3000000000002</v>
      </c>
      <c r="M4028" s="82" t="str">
        <f t="shared" si="300"/>
        <v>DS</v>
      </c>
      <c r="N4028" s="82" t="s">
        <v>971</v>
      </c>
    </row>
    <row r="4029" spans="1:19" x14ac:dyDescent="0.5">
      <c r="A4029" s="61">
        <v>579000</v>
      </c>
      <c r="B4029" s="60" t="s">
        <v>912</v>
      </c>
      <c r="C4029" s="60" t="s">
        <v>10</v>
      </c>
      <c r="D4029" s="61">
        <v>22098</v>
      </c>
      <c r="E4029" s="61">
        <v>16466</v>
      </c>
      <c r="F4029" s="61">
        <v>4823</v>
      </c>
      <c r="G4029" s="63">
        <v>41915</v>
      </c>
      <c r="H4029" s="63">
        <v>41915</v>
      </c>
      <c r="I4029" s="60" t="s">
        <v>1114</v>
      </c>
      <c r="J4029" s="62">
        <v>199.92</v>
      </c>
      <c r="K4029" s="62">
        <v>14.08</v>
      </c>
      <c r="L4029" s="62">
        <v>214</v>
      </c>
      <c r="M4029" s="82" t="str">
        <f t="shared" si="300"/>
        <v>DS</v>
      </c>
      <c r="N4029" s="82" t="s">
        <v>971</v>
      </c>
    </row>
    <row r="4030" spans="1:19" x14ac:dyDescent="0.5">
      <c r="A4030" s="61">
        <v>8268595</v>
      </c>
      <c r="B4030" s="61" t="s">
        <v>912</v>
      </c>
      <c r="C4030" s="60" t="s">
        <v>10</v>
      </c>
      <c r="D4030" s="61">
        <v>22115</v>
      </c>
      <c r="E4030" s="61">
        <v>16471</v>
      </c>
      <c r="F4030" s="61">
        <v>4824</v>
      </c>
      <c r="G4030" s="63">
        <v>41915</v>
      </c>
      <c r="H4030" s="63">
        <v>41915</v>
      </c>
      <c r="I4030" s="60" t="s">
        <v>1115</v>
      </c>
      <c r="J4030" s="62">
        <v>436.32</v>
      </c>
      <c r="K4030" s="62">
        <v>15.37</v>
      </c>
      <c r="L4030" s="62">
        <v>451.69</v>
      </c>
      <c r="M4030" s="82" t="str">
        <f t="shared" si="300"/>
        <v>DS</v>
      </c>
      <c r="N4030" s="82" t="s">
        <v>971</v>
      </c>
    </row>
    <row r="4031" spans="1:19" x14ac:dyDescent="0.5">
      <c r="A4031" s="61">
        <v>85131</v>
      </c>
      <c r="B4031" s="60" t="s">
        <v>912</v>
      </c>
      <c r="C4031" s="60" t="s">
        <v>10</v>
      </c>
      <c r="D4031" s="61">
        <v>22116</v>
      </c>
      <c r="E4031" s="61">
        <v>16439</v>
      </c>
      <c r="F4031" s="61">
        <v>4832</v>
      </c>
      <c r="G4031" s="63">
        <v>41915</v>
      </c>
      <c r="H4031" s="63">
        <v>41915</v>
      </c>
      <c r="I4031" s="60" t="s">
        <v>1167</v>
      </c>
      <c r="J4031" s="62">
        <v>14222.32</v>
      </c>
      <c r="K4031" s="62">
        <v>1021.33</v>
      </c>
      <c r="L4031" s="62">
        <v>15243.65</v>
      </c>
      <c r="M4031" s="82" t="str">
        <f t="shared" si="300"/>
        <v>DS</v>
      </c>
      <c r="N4031" s="82" t="s">
        <v>971</v>
      </c>
    </row>
    <row r="4032" spans="1:19" x14ac:dyDescent="0.5">
      <c r="A4032" s="61">
        <v>88234</v>
      </c>
      <c r="B4032" s="60" t="s">
        <v>912</v>
      </c>
      <c r="C4032" s="60" t="s">
        <v>10</v>
      </c>
      <c r="D4032" s="61">
        <v>22097</v>
      </c>
      <c r="E4032" s="61">
        <v>16467</v>
      </c>
      <c r="F4032" s="61">
        <v>4822</v>
      </c>
      <c r="G4032" s="63">
        <v>41915</v>
      </c>
      <c r="H4032" s="63">
        <v>41915</v>
      </c>
      <c r="I4032" s="60" t="s">
        <v>1116</v>
      </c>
      <c r="J4032" s="62">
        <v>480</v>
      </c>
      <c r="K4032" s="62">
        <v>13.44</v>
      </c>
      <c r="L4032" s="62">
        <v>493.44</v>
      </c>
      <c r="M4032" s="82" t="str">
        <f t="shared" si="300"/>
        <v>DS</v>
      </c>
      <c r="N4032" s="82" t="s">
        <v>971</v>
      </c>
    </row>
    <row r="4033" spans="1:15" hidden="1" x14ac:dyDescent="0.5">
      <c r="A4033" s="60" t="s">
        <v>892</v>
      </c>
      <c r="B4033" s="60"/>
      <c r="C4033" s="60" t="s">
        <v>10</v>
      </c>
      <c r="D4033" s="61">
        <v>22114</v>
      </c>
      <c r="E4033" s="61">
        <v>16475</v>
      </c>
      <c r="F4033" s="61">
        <v>4847</v>
      </c>
      <c r="G4033" s="63">
        <v>41915</v>
      </c>
      <c r="H4033" s="63">
        <v>41915</v>
      </c>
      <c r="I4033" s="60" t="s">
        <v>1123</v>
      </c>
      <c r="J4033" s="62">
        <v>250</v>
      </c>
      <c r="K4033" s="62">
        <v>0</v>
      </c>
      <c r="L4033" s="62">
        <v>250</v>
      </c>
      <c r="M4033" s="82" t="str">
        <f t="shared" si="300"/>
        <v>DI</v>
      </c>
      <c r="N4033" s="82" t="s">
        <v>971</v>
      </c>
    </row>
    <row r="4034" spans="1:15" x14ac:dyDescent="0.5">
      <c r="A4034" s="61">
        <v>32093</v>
      </c>
      <c r="B4034" s="60" t="s">
        <v>997</v>
      </c>
      <c r="C4034" s="60" t="s">
        <v>10</v>
      </c>
      <c r="D4034" s="61">
        <v>22124</v>
      </c>
      <c r="E4034" s="61">
        <v>16478</v>
      </c>
      <c r="F4034" s="61">
        <v>4837</v>
      </c>
      <c r="G4034" s="63">
        <v>41915</v>
      </c>
      <c r="H4034" s="63">
        <v>41915</v>
      </c>
      <c r="I4034" s="60" t="s">
        <v>1177</v>
      </c>
      <c r="J4034" s="62">
        <v>15869.71</v>
      </c>
      <c r="K4034" s="62">
        <v>2221.7600000000002</v>
      </c>
      <c r="L4034" s="62">
        <v>18091.47</v>
      </c>
      <c r="M4034" s="82" t="str">
        <f t="shared" si="300"/>
        <v>DS</v>
      </c>
      <c r="N4034" s="82" t="s">
        <v>971</v>
      </c>
    </row>
    <row r="4035" spans="1:15" hidden="1" x14ac:dyDescent="0.5">
      <c r="A4035" s="60" t="s">
        <v>895</v>
      </c>
      <c r="B4035" s="60"/>
      <c r="C4035" s="60" t="s">
        <v>10</v>
      </c>
      <c r="D4035" s="61">
        <v>22125</v>
      </c>
      <c r="E4035" s="61">
        <v>16477</v>
      </c>
      <c r="F4035" s="61">
        <v>4843</v>
      </c>
      <c r="G4035" s="63">
        <v>41915</v>
      </c>
      <c r="H4035" s="63">
        <v>41915</v>
      </c>
      <c r="I4035" s="60" t="s">
        <v>1118</v>
      </c>
      <c r="J4035" s="62">
        <v>6961.8</v>
      </c>
      <c r="K4035" s="62">
        <v>0</v>
      </c>
      <c r="L4035" s="62">
        <v>6961.8</v>
      </c>
      <c r="M4035" s="82" t="str">
        <f t="shared" si="300"/>
        <v>DI</v>
      </c>
      <c r="N4035" s="82" t="s">
        <v>971</v>
      </c>
    </row>
    <row r="4036" spans="1:15" x14ac:dyDescent="0.5">
      <c r="A4036" s="61">
        <v>569733</v>
      </c>
      <c r="B4036" s="61"/>
      <c r="C4036" s="60" t="s">
        <v>15</v>
      </c>
      <c r="D4036" s="61">
        <v>22419</v>
      </c>
      <c r="E4036" s="61">
        <v>16867</v>
      </c>
      <c r="F4036" s="61">
        <v>670586</v>
      </c>
      <c r="G4036" s="63">
        <v>41915</v>
      </c>
      <c r="H4036" s="63">
        <v>41915</v>
      </c>
      <c r="I4036" s="60" t="s">
        <v>1073</v>
      </c>
      <c r="J4036" s="62">
        <v>-1100</v>
      </c>
      <c r="K4036" s="62">
        <v>-154</v>
      </c>
      <c r="L4036" s="62">
        <v>-1254</v>
      </c>
      <c r="M4036" s="82" t="str">
        <f t="shared" si="300"/>
        <v>DS</v>
      </c>
    </row>
    <row r="4037" spans="1:15" x14ac:dyDescent="0.5">
      <c r="A4037" s="61">
        <v>85131</v>
      </c>
      <c r="B4037" s="60"/>
      <c r="C4037" s="60" t="s">
        <v>15</v>
      </c>
      <c r="D4037" s="60"/>
      <c r="E4037" s="61">
        <v>16868</v>
      </c>
      <c r="F4037" s="61">
        <v>670585</v>
      </c>
      <c r="G4037" s="63">
        <v>41915</v>
      </c>
      <c r="H4037" s="63">
        <v>41915</v>
      </c>
      <c r="I4037" s="60" t="s">
        <v>1167</v>
      </c>
      <c r="J4037" s="62">
        <v>-93.5</v>
      </c>
      <c r="K4037" s="62">
        <v>-13.09</v>
      </c>
      <c r="L4037" s="62">
        <v>-106.59</v>
      </c>
      <c r="M4037" s="82" t="str">
        <f t="shared" si="300"/>
        <v>DS</v>
      </c>
    </row>
    <row r="4038" spans="1:15" x14ac:dyDescent="0.5">
      <c r="A4038" s="61">
        <v>2129188</v>
      </c>
      <c r="B4038" s="61" t="s">
        <v>912</v>
      </c>
      <c r="C4038" s="60" t="s">
        <v>10</v>
      </c>
      <c r="D4038" s="61">
        <v>22086</v>
      </c>
      <c r="E4038" s="61">
        <v>16470</v>
      </c>
      <c r="F4038" s="61">
        <v>4825</v>
      </c>
      <c r="G4038" s="63">
        <v>41916</v>
      </c>
      <c r="H4038" s="63">
        <v>41916</v>
      </c>
      <c r="I4038" s="60" t="s">
        <v>1109</v>
      </c>
      <c r="J4038" s="62">
        <v>464.47</v>
      </c>
      <c r="K4038" s="62">
        <v>25.61</v>
      </c>
      <c r="L4038" s="62">
        <v>490.08</v>
      </c>
      <c r="M4038" s="82" t="str">
        <f t="shared" si="300"/>
        <v>DS</v>
      </c>
      <c r="N4038" s="82" t="s">
        <v>971</v>
      </c>
    </row>
    <row r="4039" spans="1:15" x14ac:dyDescent="0.5">
      <c r="A4039" s="61">
        <v>51870251</v>
      </c>
      <c r="B4039" s="61" t="s">
        <v>912</v>
      </c>
      <c r="C4039" s="60" t="s">
        <v>10</v>
      </c>
      <c r="D4039" s="61">
        <v>22095</v>
      </c>
      <c r="E4039" s="61">
        <v>16469</v>
      </c>
      <c r="F4039" s="61">
        <v>4845</v>
      </c>
      <c r="G4039" s="63">
        <v>41916</v>
      </c>
      <c r="H4039" s="63">
        <v>41916</v>
      </c>
      <c r="I4039" s="60" t="s">
        <v>1113</v>
      </c>
      <c r="J4039" s="62">
        <v>8207.69</v>
      </c>
      <c r="K4039" s="62">
        <v>506.98</v>
      </c>
      <c r="L4039" s="62">
        <v>8714.67</v>
      </c>
      <c r="M4039" s="82" t="str">
        <f t="shared" si="300"/>
        <v>DS</v>
      </c>
      <c r="N4039" s="82" t="s">
        <v>971</v>
      </c>
    </row>
    <row r="4040" spans="1:15" x14ac:dyDescent="0.5">
      <c r="A4040" s="61">
        <v>580267</v>
      </c>
      <c r="B4040" s="60" t="s">
        <v>936</v>
      </c>
      <c r="C4040" s="60" t="s">
        <v>10</v>
      </c>
      <c r="D4040" s="61">
        <v>22123</v>
      </c>
      <c r="E4040" s="61">
        <v>16479</v>
      </c>
      <c r="F4040" s="61">
        <v>4823</v>
      </c>
      <c r="G4040" s="63">
        <v>41916</v>
      </c>
      <c r="H4040" s="63">
        <v>41916</v>
      </c>
      <c r="I4040" s="60" t="s">
        <v>1114</v>
      </c>
      <c r="J4040" s="62">
        <v>399.84</v>
      </c>
      <c r="K4040" s="62">
        <v>28.16</v>
      </c>
      <c r="L4040" s="62">
        <v>428</v>
      </c>
      <c r="M4040" s="82" t="str">
        <f t="shared" si="300"/>
        <v>DS</v>
      </c>
      <c r="N4040" s="82" t="s">
        <v>971</v>
      </c>
    </row>
    <row r="4041" spans="1:15" x14ac:dyDescent="0.5">
      <c r="A4041" s="61">
        <v>8271698</v>
      </c>
      <c r="B4041" s="61" t="s">
        <v>912</v>
      </c>
      <c r="C4041" s="60" t="s">
        <v>10</v>
      </c>
      <c r="D4041" s="61">
        <v>22121</v>
      </c>
      <c r="E4041" s="61">
        <v>16482</v>
      </c>
      <c r="F4041" s="61">
        <v>4824</v>
      </c>
      <c r="G4041" s="63">
        <v>41916</v>
      </c>
      <c r="H4041" s="63">
        <v>41916</v>
      </c>
      <c r="I4041" s="60" t="s">
        <v>1115</v>
      </c>
      <c r="J4041" s="62">
        <v>546.12</v>
      </c>
      <c r="K4041" s="62">
        <v>30.74</v>
      </c>
      <c r="L4041" s="62">
        <v>576.86</v>
      </c>
      <c r="M4041" s="82" t="str">
        <f t="shared" ref="M4041:M4104" si="301">VLOOKUP(I4041,KODE,3,0)</f>
        <v>DS</v>
      </c>
      <c r="N4041" s="82" t="s">
        <v>971</v>
      </c>
    </row>
    <row r="4042" spans="1:15" hidden="1" x14ac:dyDescent="0.5">
      <c r="A4042" s="60" t="s">
        <v>899</v>
      </c>
      <c r="B4042" s="60"/>
      <c r="C4042" s="60" t="s">
        <v>10</v>
      </c>
      <c r="D4042" s="61">
        <v>22122</v>
      </c>
      <c r="E4042" s="61">
        <v>16480</v>
      </c>
      <c r="F4042" s="61">
        <v>4844</v>
      </c>
      <c r="G4042" s="63">
        <v>41916</v>
      </c>
      <c r="H4042" s="63">
        <v>41916</v>
      </c>
      <c r="I4042" s="60" t="s">
        <v>1123</v>
      </c>
      <c r="J4042" s="62">
        <v>4110</v>
      </c>
      <c r="K4042" s="62">
        <v>0</v>
      </c>
      <c r="L4042" s="62">
        <v>4110</v>
      </c>
      <c r="M4042" s="82" t="str">
        <f t="shared" si="301"/>
        <v>DI</v>
      </c>
      <c r="N4042" s="82" t="s">
        <v>971</v>
      </c>
    </row>
    <row r="4043" spans="1:15" x14ac:dyDescent="0.5">
      <c r="A4043" s="61">
        <v>88439</v>
      </c>
      <c r="B4043" s="60" t="s">
        <v>912</v>
      </c>
      <c r="C4043" s="60" t="s">
        <v>10</v>
      </c>
      <c r="D4043" s="61">
        <v>22134</v>
      </c>
      <c r="E4043" s="61">
        <v>16519</v>
      </c>
      <c r="F4043" s="61">
        <v>4822</v>
      </c>
      <c r="G4043" s="63">
        <v>41917</v>
      </c>
      <c r="H4043" s="63">
        <v>41917</v>
      </c>
      <c r="I4043" s="60" t="s">
        <v>1116</v>
      </c>
      <c r="J4043" s="62">
        <v>576</v>
      </c>
      <c r="K4043" s="62">
        <v>26.88</v>
      </c>
      <c r="L4043" s="62">
        <v>602.88</v>
      </c>
      <c r="M4043" s="82" t="str">
        <f t="shared" si="301"/>
        <v>DS</v>
      </c>
      <c r="N4043" s="82" t="s">
        <v>971</v>
      </c>
    </row>
    <row r="4044" spans="1:15" x14ac:dyDescent="0.5">
      <c r="A4044" s="61">
        <v>2131141</v>
      </c>
      <c r="B4044" s="61" t="s">
        <v>912</v>
      </c>
      <c r="C4044" s="60" t="s">
        <v>10</v>
      </c>
      <c r="D4044" s="61">
        <v>22119</v>
      </c>
      <c r="E4044" s="61">
        <v>16513</v>
      </c>
      <c r="F4044" s="61">
        <v>4825</v>
      </c>
      <c r="G4044" s="63">
        <v>41918</v>
      </c>
      <c r="H4044" s="63">
        <v>41918</v>
      </c>
      <c r="I4044" s="60" t="s">
        <v>1109</v>
      </c>
      <c r="J4044" s="62">
        <v>277.97000000000003</v>
      </c>
      <c r="K4044" s="62">
        <v>19.21</v>
      </c>
      <c r="L4044" s="62">
        <v>297.18</v>
      </c>
      <c r="M4044" s="82" t="str">
        <f t="shared" si="301"/>
        <v>DS</v>
      </c>
      <c r="N4044" s="82" t="s">
        <v>971</v>
      </c>
    </row>
    <row r="4045" spans="1:15" x14ac:dyDescent="0.5">
      <c r="A4045" s="61">
        <v>581780</v>
      </c>
      <c r="B4045" s="60" t="s">
        <v>936</v>
      </c>
      <c r="C4045" s="60" t="s">
        <v>10</v>
      </c>
      <c r="D4045" s="61">
        <v>22130</v>
      </c>
      <c r="E4045" s="61">
        <v>16520</v>
      </c>
      <c r="F4045" s="61">
        <v>4823</v>
      </c>
      <c r="G4045" s="63">
        <v>41918</v>
      </c>
      <c r="H4045" s="63">
        <v>41918</v>
      </c>
      <c r="I4045" s="60" t="s">
        <v>1114</v>
      </c>
      <c r="J4045" s="62">
        <v>299.88</v>
      </c>
      <c r="K4045" s="62">
        <v>21.12</v>
      </c>
      <c r="L4045" s="62">
        <v>321</v>
      </c>
      <c r="M4045" s="82" t="str">
        <f t="shared" si="301"/>
        <v>DS</v>
      </c>
      <c r="N4045" s="82" t="s">
        <v>971</v>
      </c>
    </row>
    <row r="4046" spans="1:15" x14ac:dyDescent="0.5">
      <c r="A4046" s="61">
        <v>6042139823</v>
      </c>
      <c r="B4046" s="60" t="s">
        <v>912</v>
      </c>
      <c r="C4046" s="60" t="s">
        <v>10</v>
      </c>
      <c r="D4046" s="61">
        <v>22120</v>
      </c>
      <c r="E4046" s="61">
        <v>16515</v>
      </c>
      <c r="F4046" s="61">
        <v>4661</v>
      </c>
      <c r="G4046" s="63">
        <v>41918</v>
      </c>
      <c r="H4046" s="63">
        <v>41915</v>
      </c>
      <c r="I4046" s="60" t="s">
        <v>1375</v>
      </c>
      <c r="J4046" s="62">
        <v>11240.94</v>
      </c>
      <c r="K4046" s="62">
        <v>1573.73</v>
      </c>
      <c r="L4046" s="62">
        <v>12814.67</v>
      </c>
      <c r="M4046" s="82" t="str">
        <f t="shared" si="301"/>
        <v>DS</v>
      </c>
      <c r="N4046" s="82" t="s">
        <v>971</v>
      </c>
    </row>
    <row r="4047" spans="1:15" x14ac:dyDescent="0.5">
      <c r="A4047" s="61">
        <v>8271699</v>
      </c>
      <c r="B4047" s="61" t="s">
        <v>912</v>
      </c>
      <c r="C4047" s="60" t="s">
        <v>10</v>
      </c>
      <c r="D4047" s="61">
        <v>22129</v>
      </c>
      <c r="E4047" s="61">
        <v>16521</v>
      </c>
      <c r="F4047" s="61">
        <v>4824</v>
      </c>
      <c r="G4047" s="63">
        <v>41918</v>
      </c>
      <c r="H4047" s="63">
        <v>41918</v>
      </c>
      <c r="I4047" s="60" t="s">
        <v>1115</v>
      </c>
      <c r="J4047" s="62">
        <v>546.12</v>
      </c>
      <c r="K4047" s="62">
        <v>30.74</v>
      </c>
      <c r="L4047" s="62">
        <v>576.86</v>
      </c>
      <c r="M4047" s="82" t="str">
        <f t="shared" si="301"/>
        <v>DS</v>
      </c>
      <c r="N4047" s="82" t="s">
        <v>971</v>
      </c>
    </row>
    <row r="4048" spans="1:15" hidden="1" x14ac:dyDescent="0.5">
      <c r="A4048" s="61">
        <v>956253</v>
      </c>
      <c r="B4048" s="60" t="s">
        <v>912</v>
      </c>
      <c r="C4048" s="60" t="s">
        <v>10</v>
      </c>
      <c r="D4048" s="61">
        <v>22093</v>
      </c>
      <c r="E4048" s="61">
        <v>16488</v>
      </c>
      <c r="F4048" s="61">
        <v>4547</v>
      </c>
      <c r="G4048" s="63">
        <v>41918</v>
      </c>
      <c r="H4048" s="63">
        <v>41917</v>
      </c>
      <c r="I4048" s="60" t="s">
        <v>1075</v>
      </c>
      <c r="J4048" s="62">
        <v>208.16</v>
      </c>
      <c r="K4048" s="62">
        <v>29.14</v>
      </c>
      <c r="L4048" s="62">
        <v>237.3</v>
      </c>
      <c r="M4048" s="82" t="str">
        <f t="shared" si="301"/>
        <v>DC</v>
      </c>
      <c r="N4048" s="82" t="s">
        <v>971</v>
      </c>
      <c r="O4048" s="90">
        <f t="shared" ref="O4048:O4080" si="302">G4048+19</f>
        <v>41937</v>
      </c>
    </row>
    <row r="4049" spans="1:15" hidden="1" x14ac:dyDescent="0.5">
      <c r="A4049" s="61">
        <v>956254</v>
      </c>
      <c r="B4049" s="60" t="s">
        <v>912</v>
      </c>
      <c r="C4049" s="60" t="s">
        <v>10</v>
      </c>
      <c r="D4049" s="61">
        <v>22087</v>
      </c>
      <c r="E4049" s="61">
        <v>16484</v>
      </c>
      <c r="F4049" s="61">
        <v>4546</v>
      </c>
      <c r="G4049" s="63">
        <v>41918</v>
      </c>
      <c r="H4049" s="63">
        <v>41917</v>
      </c>
      <c r="I4049" s="60" t="s">
        <v>1075</v>
      </c>
      <c r="J4049" s="62">
        <v>1325.33</v>
      </c>
      <c r="K4049" s="62">
        <v>185.55</v>
      </c>
      <c r="L4049" s="62">
        <v>1510.88</v>
      </c>
      <c r="M4049" s="82" t="str">
        <f t="shared" si="301"/>
        <v>DC</v>
      </c>
      <c r="N4049" s="82" t="s">
        <v>971</v>
      </c>
      <c r="O4049" s="90">
        <f t="shared" si="302"/>
        <v>41937</v>
      </c>
    </row>
    <row r="4050" spans="1:15" hidden="1" x14ac:dyDescent="0.5">
      <c r="A4050" s="61">
        <v>956255</v>
      </c>
      <c r="B4050" s="60" t="s">
        <v>912</v>
      </c>
      <c r="C4050" s="60" t="s">
        <v>10</v>
      </c>
      <c r="D4050" s="61">
        <v>22088</v>
      </c>
      <c r="E4050" s="61">
        <v>16485</v>
      </c>
      <c r="F4050" s="61">
        <v>4548</v>
      </c>
      <c r="G4050" s="63">
        <v>41918</v>
      </c>
      <c r="H4050" s="63">
        <v>41917</v>
      </c>
      <c r="I4050" s="60" t="s">
        <v>1075</v>
      </c>
      <c r="J4050" s="62">
        <v>1733.39</v>
      </c>
      <c r="K4050" s="62">
        <v>242.68</v>
      </c>
      <c r="L4050" s="62">
        <v>1976.07</v>
      </c>
      <c r="M4050" s="82" t="str">
        <f t="shared" si="301"/>
        <v>DC</v>
      </c>
      <c r="N4050" s="82" t="s">
        <v>971</v>
      </c>
      <c r="O4050" s="90">
        <f t="shared" si="302"/>
        <v>41937</v>
      </c>
    </row>
    <row r="4051" spans="1:15" hidden="1" x14ac:dyDescent="0.5">
      <c r="A4051" s="61">
        <v>956256</v>
      </c>
      <c r="B4051" s="60" t="s">
        <v>912</v>
      </c>
      <c r="C4051" s="60" t="s">
        <v>10</v>
      </c>
      <c r="D4051" s="61">
        <v>22089</v>
      </c>
      <c r="E4051" s="61">
        <v>16486</v>
      </c>
      <c r="F4051" s="61">
        <v>4578</v>
      </c>
      <c r="G4051" s="63">
        <v>41918</v>
      </c>
      <c r="H4051" s="63">
        <v>41917</v>
      </c>
      <c r="I4051" s="60" t="s">
        <v>1075</v>
      </c>
      <c r="J4051" s="62">
        <v>506.25</v>
      </c>
      <c r="K4051" s="62">
        <v>70.88</v>
      </c>
      <c r="L4051" s="62">
        <v>577.13</v>
      </c>
      <c r="M4051" s="82" t="str">
        <f t="shared" si="301"/>
        <v>DC</v>
      </c>
      <c r="N4051" s="82" t="s">
        <v>971</v>
      </c>
      <c r="O4051" s="90">
        <f t="shared" si="302"/>
        <v>41937</v>
      </c>
    </row>
    <row r="4052" spans="1:15" hidden="1" x14ac:dyDescent="0.5">
      <c r="A4052" s="61">
        <v>956257</v>
      </c>
      <c r="B4052" s="60" t="s">
        <v>912</v>
      </c>
      <c r="C4052" s="60" t="s">
        <v>10</v>
      </c>
      <c r="D4052" s="61">
        <v>22090</v>
      </c>
      <c r="E4052" s="61">
        <v>16487</v>
      </c>
      <c r="F4052" s="61">
        <v>4619</v>
      </c>
      <c r="G4052" s="63">
        <v>41918</v>
      </c>
      <c r="H4052" s="63">
        <v>41917</v>
      </c>
      <c r="I4052" s="60" t="s">
        <v>1075</v>
      </c>
      <c r="J4052" s="62">
        <v>4208.82</v>
      </c>
      <c r="K4052" s="62">
        <v>589.24</v>
      </c>
      <c r="L4052" s="62">
        <v>4798.0600000000004</v>
      </c>
      <c r="M4052" s="82" t="str">
        <f t="shared" si="301"/>
        <v>DC</v>
      </c>
      <c r="N4052" s="82" t="s">
        <v>971</v>
      </c>
      <c r="O4052" s="90">
        <f t="shared" si="302"/>
        <v>41937</v>
      </c>
    </row>
    <row r="4053" spans="1:15" hidden="1" x14ac:dyDescent="0.5">
      <c r="A4053" s="61">
        <v>956257</v>
      </c>
      <c r="B4053" s="60"/>
      <c r="C4053" s="60" t="s">
        <v>15</v>
      </c>
      <c r="D4053" s="61">
        <v>22126</v>
      </c>
      <c r="E4053" s="61">
        <v>16525</v>
      </c>
      <c r="F4053" s="61">
        <v>4619</v>
      </c>
      <c r="G4053" s="63">
        <v>41918</v>
      </c>
      <c r="H4053" s="63">
        <v>41917</v>
      </c>
      <c r="I4053" s="60" t="s">
        <v>1075</v>
      </c>
      <c r="J4053" s="62">
        <v>-21.34</v>
      </c>
      <c r="K4053" s="62">
        <v>-2.99</v>
      </c>
      <c r="L4053" s="62">
        <v>-24.33</v>
      </c>
      <c r="M4053" s="82" t="str">
        <f t="shared" si="301"/>
        <v>DC</v>
      </c>
      <c r="O4053" s="90">
        <f t="shared" si="302"/>
        <v>41937</v>
      </c>
    </row>
    <row r="4054" spans="1:15" hidden="1" x14ac:dyDescent="0.5">
      <c r="A4054" s="61">
        <v>956258</v>
      </c>
      <c r="B4054" s="60" t="s">
        <v>912</v>
      </c>
      <c r="C4054" s="60" t="s">
        <v>10</v>
      </c>
      <c r="D4054" s="61">
        <v>22091</v>
      </c>
      <c r="E4054" s="61">
        <v>16396</v>
      </c>
      <c r="F4054" s="61">
        <v>4819</v>
      </c>
      <c r="G4054" s="63">
        <v>41918</v>
      </c>
      <c r="H4054" s="63">
        <v>41917</v>
      </c>
      <c r="I4054" s="60" t="s">
        <v>1075</v>
      </c>
      <c r="J4054" s="62">
        <v>61257.75</v>
      </c>
      <c r="K4054" s="62">
        <v>6826.1</v>
      </c>
      <c r="L4054" s="62">
        <v>68083.850000000006</v>
      </c>
      <c r="M4054" s="82" t="str">
        <f t="shared" si="301"/>
        <v>DC</v>
      </c>
      <c r="N4054" s="82" t="s">
        <v>971</v>
      </c>
      <c r="O4054" s="90">
        <f t="shared" si="302"/>
        <v>41937</v>
      </c>
    </row>
    <row r="4055" spans="1:15" hidden="1" x14ac:dyDescent="0.5">
      <c r="A4055" s="61">
        <v>956258</v>
      </c>
      <c r="B4055" s="60"/>
      <c r="C4055" s="60" t="s">
        <v>15</v>
      </c>
      <c r="D4055" s="61">
        <v>22127</v>
      </c>
      <c r="E4055" s="61">
        <v>16526</v>
      </c>
      <c r="F4055" s="61">
        <v>4819</v>
      </c>
      <c r="G4055" s="63">
        <v>41918</v>
      </c>
      <c r="H4055" s="63">
        <v>41917</v>
      </c>
      <c r="I4055" s="60" t="s">
        <v>1075</v>
      </c>
      <c r="J4055" s="62">
        <v>-39.92</v>
      </c>
      <c r="K4055" s="62">
        <v>-5.59</v>
      </c>
      <c r="L4055" s="62">
        <v>-45.51</v>
      </c>
      <c r="M4055" s="82" t="str">
        <f t="shared" si="301"/>
        <v>DC</v>
      </c>
      <c r="O4055" s="90">
        <f t="shared" si="302"/>
        <v>41937</v>
      </c>
    </row>
    <row r="4056" spans="1:15" hidden="1" x14ac:dyDescent="0.5">
      <c r="A4056" s="61">
        <v>956259</v>
      </c>
      <c r="B4056" s="60" t="s">
        <v>912</v>
      </c>
      <c r="C4056" s="60" t="s">
        <v>10</v>
      </c>
      <c r="D4056" s="61">
        <v>22092</v>
      </c>
      <c r="E4056" s="61">
        <v>16419</v>
      </c>
      <c r="F4056" s="61">
        <v>4820</v>
      </c>
      <c r="G4056" s="63">
        <v>41918</v>
      </c>
      <c r="H4056" s="63">
        <v>41917</v>
      </c>
      <c r="I4056" s="60" t="s">
        <v>1075</v>
      </c>
      <c r="J4056" s="62">
        <v>4825.38</v>
      </c>
      <c r="K4056" s="62">
        <v>675.55</v>
      </c>
      <c r="L4056" s="62">
        <v>5500.93</v>
      </c>
      <c r="M4056" s="82" t="str">
        <f t="shared" si="301"/>
        <v>DC</v>
      </c>
      <c r="N4056" s="82" t="s">
        <v>971</v>
      </c>
      <c r="O4056" s="90">
        <f t="shared" si="302"/>
        <v>41937</v>
      </c>
    </row>
    <row r="4057" spans="1:15" hidden="1" x14ac:dyDescent="0.5">
      <c r="A4057" s="61">
        <v>956260</v>
      </c>
      <c r="B4057" s="60" t="s">
        <v>912</v>
      </c>
      <c r="C4057" s="60" t="s">
        <v>10</v>
      </c>
      <c r="D4057" s="61">
        <v>22094</v>
      </c>
      <c r="E4057" s="61">
        <v>16489</v>
      </c>
      <c r="F4057" s="61">
        <v>4547</v>
      </c>
      <c r="G4057" s="63">
        <v>41918</v>
      </c>
      <c r="H4057" s="63">
        <v>41917</v>
      </c>
      <c r="I4057" s="60" t="s">
        <v>1075</v>
      </c>
      <c r="J4057" s="62">
        <v>71985</v>
      </c>
      <c r="K4057" s="62">
        <v>10077.9</v>
      </c>
      <c r="L4057" s="62">
        <v>82062.899999999994</v>
      </c>
      <c r="M4057" s="82" t="str">
        <f t="shared" si="301"/>
        <v>DC</v>
      </c>
      <c r="N4057" s="82" t="s">
        <v>971</v>
      </c>
      <c r="O4057" s="90">
        <f t="shared" si="302"/>
        <v>41937</v>
      </c>
    </row>
    <row r="4058" spans="1:15" hidden="1" x14ac:dyDescent="0.5">
      <c r="A4058" s="61">
        <v>957891</v>
      </c>
      <c r="B4058" s="60" t="s">
        <v>912</v>
      </c>
      <c r="C4058" s="60" t="s">
        <v>10</v>
      </c>
      <c r="D4058" s="61">
        <v>22137</v>
      </c>
      <c r="E4058" s="61">
        <v>16530</v>
      </c>
      <c r="F4058" s="61">
        <v>4619</v>
      </c>
      <c r="G4058" s="63">
        <v>41918</v>
      </c>
      <c r="H4058" s="63">
        <v>41917</v>
      </c>
      <c r="I4058" s="60" t="s">
        <v>1075</v>
      </c>
      <c r="J4058" s="62">
        <v>396.94</v>
      </c>
      <c r="K4058" s="62">
        <v>55.58</v>
      </c>
      <c r="L4058" s="62">
        <v>452.52</v>
      </c>
      <c r="M4058" s="82" t="str">
        <f t="shared" si="301"/>
        <v>DC</v>
      </c>
      <c r="N4058" s="82" t="s">
        <v>971</v>
      </c>
      <c r="O4058" s="90">
        <f t="shared" si="302"/>
        <v>41937</v>
      </c>
    </row>
    <row r="4059" spans="1:15" hidden="1" x14ac:dyDescent="0.5">
      <c r="A4059" s="61">
        <v>957892</v>
      </c>
      <c r="B4059" s="60" t="s">
        <v>912</v>
      </c>
      <c r="C4059" s="60" t="s">
        <v>10</v>
      </c>
      <c r="D4059" s="61">
        <v>22138</v>
      </c>
      <c r="E4059" s="61">
        <v>15824</v>
      </c>
      <c r="F4059" s="61">
        <v>4620</v>
      </c>
      <c r="G4059" s="63">
        <v>41918</v>
      </c>
      <c r="H4059" s="63">
        <v>41917</v>
      </c>
      <c r="I4059" s="60" t="s">
        <v>1075</v>
      </c>
      <c r="J4059" s="62">
        <v>47195.41</v>
      </c>
      <c r="K4059" s="62">
        <v>6045.88</v>
      </c>
      <c r="L4059" s="62">
        <v>53241.29</v>
      </c>
      <c r="M4059" s="82" t="str">
        <f t="shared" si="301"/>
        <v>DC</v>
      </c>
      <c r="N4059" s="82" t="s">
        <v>971</v>
      </c>
      <c r="O4059" s="90">
        <f t="shared" si="302"/>
        <v>41937</v>
      </c>
    </row>
    <row r="4060" spans="1:15" hidden="1" x14ac:dyDescent="0.5">
      <c r="A4060" s="61">
        <v>957894</v>
      </c>
      <c r="B4060" s="60" t="s">
        <v>912</v>
      </c>
      <c r="C4060" s="60" t="s">
        <v>10</v>
      </c>
      <c r="D4060" s="61">
        <v>22140</v>
      </c>
      <c r="E4060" s="61">
        <v>16461</v>
      </c>
      <c r="F4060" s="61">
        <v>4841</v>
      </c>
      <c r="G4060" s="63">
        <v>41918</v>
      </c>
      <c r="H4060" s="63">
        <v>41917</v>
      </c>
      <c r="I4060" s="60" t="s">
        <v>1075</v>
      </c>
      <c r="J4060" s="62">
        <v>11285.59</v>
      </c>
      <c r="K4060" s="62">
        <v>1579.98</v>
      </c>
      <c r="L4060" s="62">
        <v>12865.57</v>
      </c>
      <c r="M4060" s="82" t="str">
        <f t="shared" si="301"/>
        <v>DC</v>
      </c>
      <c r="N4060" s="82" t="s">
        <v>971</v>
      </c>
      <c r="O4060" s="90">
        <f t="shared" si="302"/>
        <v>41937</v>
      </c>
    </row>
    <row r="4061" spans="1:15" hidden="1" x14ac:dyDescent="0.5">
      <c r="A4061" s="61">
        <v>957895</v>
      </c>
      <c r="B4061" s="60" t="s">
        <v>912</v>
      </c>
      <c r="C4061" s="60" t="s">
        <v>10</v>
      </c>
      <c r="D4061" s="61">
        <v>22141</v>
      </c>
      <c r="E4061" s="61">
        <v>16531</v>
      </c>
      <c r="F4061" s="61">
        <v>4925</v>
      </c>
      <c r="G4061" s="63">
        <v>41918</v>
      </c>
      <c r="H4061" s="63">
        <v>41917</v>
      </c>
      <c r="I4061" s="60" t="s">
        <v>1075</v>
      </c>
      <c r="J4061" s="62">
        <v>6731.74</v>
      </c>
      <c r="K4061" s="62">
        <v>942.45</v>
      </c>
      <c r="L4061" s="62">
        <v>7674.19</v>
      </c>
      <c r="M4061" s="82" t="str">
        <f t="shared" si="301"/>
        <v>DC</v>
      </c>
      <c r="N4061" s="82" t="s">
        <v>971</v>
      </c>
      <c r="O4061" s="90">
        <f t="shared" si="302"/>
        <v>41937</v>
      </c>
    </row>
    <row r="4062" spans="1:15" hidden="1" x14ac:dyDescent="0.5">
      <c r="A4062" s="61">
        <v>957896</v>
      </c>
      <c r="B4062" s="60" t="s">
        <v>912</v>
      </c>
      <c r="C4062" s="60" t="s">
        <v>10</v>
      </c>
      <c r="D4062" s="61">
        <v>22142</v>
      </c>
      <c r="E4062" s="61">
        <v>16532</v>
      </c>
      <c r="F4062" s="61">
        <v>4925</v>
      </c>
      <c r="G4062" s="63">
        <v>41918</v>
      </c>
      <c r="H4062" s="63">
        <v>41917</v>
      </c>
      <c r="I4062" s="60" t="s">
        <v>1075</v>
      </c>
      <c r="J4062" s="62">
        <v>1111.82</v>
      </c>
      <c r="K4062" s="62">
        <v>155.66</v>
      </c>
      <c r="L4062" s="62">
        <v>1267.48</v>
      </c>
      <c r="M4062" s="82" t="str">
        <f t="shared" si="301"/>
        <v>DC</v>
      </c>
      <c r="N4062" s="82" t="s">
        <v>971</v>
      </c>
      <c r="O4062" s="90">
        <f t="shared" si="302"/>
        <v>41937</v>
      </c>
    </row>
    <row r="4063" spans="1:15" hidden="1" x14ac:dyDescent="0.5">
      <c r="A4063" s="61">
        <v>957897</v>
      </c>
      <c r="B4063" s="60" t="s">
        <v>912</v>
      </c>
      <c r="C4063" s="60" t="s">
        <v>10</v>
      </c>
      <c r="D4063" s="61">
        <v>22143</v>
      </c>
      <c r="E4063" s="61">
        <v>16533</v>
      </c>
      <c r="F4063" s="61">
        <v>4925</v>
      </c>
      <c r="G4063" s="63">
        <v>41918</v>
      </c>
      <c r="H4063" s="63">
        <v>41917</v>
      </c>
      <c r="I4063" s="60" t="s">
        <v>1075</v>
      </c>
      <c r="J4063" s="62">
        <v>696.66</v>
      </c>
      <c r="K4063" s="62">
        <v>97.52</v>
      </c>
      <c r="L4063" s="62">
        <v>794.18</v>
      </c>
      <c r="M4063" s="82" t="str">
        <f t="shared" si="301"/>
        <v>DC</v>
      </c>
      <c r="N4063" s="82" t="s">
        <v>971</v>
      </c>
      <c r="O4063" s="90">
        <f t="shared" si="302"/>
        <v>41937</v>
      </c>
    </row>
    <row r="4064" spans="1:15" hidden="1" x14ac:dyDescent="0.5">
      <c r="A4064" s="61">
        <v>957898</v>
      </c>
      <c r="B4064" s="60" t="s">
        <v>912</v>
      </c>
      <c r="C4064" s="60" t="s">
        <v>10</v>
      </c>
      <c r="D4064" s="61">
        <v>22144</v>
      </c>
      <c r="E4064" s="61">
        <v>16534</v>
      </c>
      <c r="F4064" s="61">
        <v>4925</v>
      </c>
      <c r="G4064" s="63">
        <v>41918</v>
      </c>
      <c r="H4064" s="63">
        <v>41917</v>
      </c>
      <c r="I4064" s="60" t="s">
        <v>1075</v>
      </c>
      <c r="J4064" s="62">
        <v>2078.06</v>
      </c>
      <c r="K4064" s="62">
        <v>290.93</v>
      </c>
      <c r="L4064" s="62">
        <v>2368.9899999999998</v>
      </c>
      <c r="M4064" s="82" t="str">
        <f t="shared" si="301"/>
        <v>DC</v>
      </c>
      <c r="N4064" s="82" t="s">
        <v>971</v>
      </c>
      <c r="O4064" s="90">
        <f t="shared" si="302"/>
        <v>41937</v>
      </c>
    </row>
    <row r="4065" spans="1:15" hidden="1" x14ac:dyDescent="0.5">
      <c r="A4065" s="61">
        <v>957899</v>
      </c>
      <c r="B4065" s="60" t="s">
        <v>912</v>
      </c>
      <c r="C4065" s="60" t="s">
        <v>10</v>
      </c>
      <c r="D4065" s="61">
        <v>22145</v>
      </c>
      <c r="E4065" s="61">
        <v>16535</v>
      </c>
      <c r="F4065" s="61">
        <v>4925</v>
      </c>
      <c r="G4065" s="63">
        <v>41918</v>
      </c>
      <c r="H4065" s="63">
        <v>41917</v>
      </c>
      <c r="I4065" s="60" t="s">
        <v>1075</v>
      </c>
      <c r="J4065" s="62">
        <v>1242.21</v>
      </c>
      <c r="K4065" s="62">
        <v>173.9</v>
      </c>
      <c r="L4065" s="62">
        <v>1416.11</v>
      </c>
      <c r="M4065" s="82" t="str">
        <f t="shared" si="301"/>
        <v>DC</v>
      </c>
      <c r="N4065" s="82" t="s">
        <v>971</v>
      </c>
      <c r="O4065" s="90">
        <f t="shared" si="302"/>
        <v>41937</v>
      </c>
    </row>
    <row r="4066" spans="1:15" hidden="1" x14ac:dyDescent="0.5">
      <c r="A4066" s="61">
        <v>957900</v>
      </c>
      <c r="B4066" s="60" t="s">
        <v>912</v>
      </c>
      <c r="C4066" s="60" t="s">
        <v>10</v>
      </c>
      <c r="D4066" s="61">
        <v>22146</v>
      </c>
      <c r="E4066" s="61">
        <v>16536</v>
      </c>
      <c r="F4066" s="61">
        <v>4925</v>
      </c>
      <c r="G4066" s="63">
        <v>41918</v>
      </c>
      <c r="H4066" s="63">
        <v>41917</v>
      </c>
      <c r="I4066" s="60" t="s">
        <v>1075</v>
      </c>
      <c r="J4066" s="62">
        <v>69.34</v>
      </c>
      <c r="K4066" s="62">
        <v>9.7100000000000009</v>
      </c>
      <c r="L4066" s="62">
        <v>79.05</v>
      </c>
      <c r="M4066" s="82" t="str">
        <f t="shared" si="301"/>
        <v>DC</v>
      </c>
      <c r="N4066" s="82" t="s">
        <v>971</v>
      </c>
      <c r="O4066" s="90">
        <f t="shared" si="302"/>
        <v>41937</v>
      </c>
    </row>
    <row r="4067" spans="1:15" hidden="1" x14ac:dyDescent="0.5">
      <c r="A4067" s="61">
        <v>957901</v>
      </c>
      <c r="B4067" s="60" t="s">
        <v>912</v>
      </c>
      <c r="C4067" s="60" t="s">
        <v>10</v>
      </c>
      <c r="D4067" s="61">
        <v>22147</v>
      </c>
      <c r="E4067" s="61">
        <v>16537</v>
      </c>
      <c r="F4067" s="61">
        <v>4925</v>
      </c>
      <c r="G4067" s="63">
        <v>41918</v>
      </c>
      <c r="H4067" s="63">
        <v>41917</v>
      </c>
      <c r="I4067" s="60" t="s">
        <v>1075</v>
      </c>
      <c r="J4067" s="62">
        <v>803.35</v>
      </c>
      <c r="K4067" s="62">
        <v>35.93</v>
      </c>
      <c r="L4067" s="62">
        <v>839.28</v>
      </c>
      <c r="M4067" s="82" t="str">
        <f t="shared" si="301"/>
        <v>DC</v>
      </c>
      <c r="N4067" s="82" t="s">
        <v>971</v>
      </c>
      <c r="O4067" s="90">
        <f t="shared" si="302"/>
        <v>41937</v>
      </c>
    </row>
    <row r="4068" spans="1:15" hidden="1" x14ac:dyDescent="0.5">
      <c r="A4068" s="61">
        <v>957902</v>
      </c>
      <c r="B4068" s="60" t="s">
        <v>912</v>
      </c>
      <c r="C4068" s="60" t="s">
        <v>10</v>
      </c>
      <c r="D4068" s="61">
        <v>22148</v>
      </c>
      <c r="E4068" s="61">
        <v>16538</v>
      </c>
      <c r="F4068" s="61">
        <v>4925</v>
      </c>
      <c r="G4068" s="63">
        <v>41918</v>
      </c>
      <c r="H4068" s="63">
        <v>41917</v>
      </c>
      <c r="I4068" s="60" t="s">
        <v>1075</v>
      </c>
      <c r="J4068" s="62">
        <v>612.17999999999995</v>
      </c>
      <c r="K4068" s="62">
        <v>85.7</v>
      </c>
      <c r="L4068" s="62">
        <v>697.88</v>
      </c>
      <c r="M4068" s="82" t="str">
        <f t="shared" si="301"/>
        <v>DC</v>
      </c>
      <c r="N4068" s="82" t="s">
        <v>971</v>
      </c>
      <c r="O4068" s="90">
        <f t="shared" si="302"/>
        <v>41937</v>
      </c>
    </row>
    <row r="4069" spans="1:15" hidden="1" x14ac:dyDescent="0.5">
      <c r="A4069" s="61">
        <v>957903</v>
      </c>
      <c r="B4069" s="60" t="s">
        <v>912</v>
      </c>
      <c r="C4069" s="60" t="s">
        <v>10</v>
      </c>
      <c r="D4069" s="61">
        <v>22149</v>
      </c>
      <c r="E4069" s="61">
        <v>16539</v>
      </c>
      <c r="F4069" s="61">
        <v>4925</v>
      </c>
      <c r="G4069" s="63">
        <v>41918</v>
      </c>
      <c r="H4069" s="63">
        <v>41917</v>
      </c>
      <c r="I4069" s="60" t="s">
        <v>1075</v>
      </c>
      <c r="J4069" s="62">
        <v>1153.83</v>
      </c>
      <c r="K4069" s="62">
        <v>161.55000000000001</v>
      </c>
      <c r="L4069" s="62">
        <v>1315.38</v>
      </c>
      <c r="M4069" s="82" t="str">
        <f t="shared" si="301"/>
        <v>DC</v>
      </c>
      <c r="N4069" s="82" t="s">
        <v>971</v>
      </c>
      <c r="O4069" s="90">
        <f t="shared" si="302"/>
        <v>41937</v>
      </c>
    </row>
    <row r="4070" spans="1:15" hidden="1" x14ac:dyDescent="0.5">
      <c r="A4070" s="61">
        <v>957904</v>
      </c>
      <c r="B4070" s="60" t="s">
        <v>912</v>
      </c>
      <c r="C4070" s="60" t="s">
        <v>10</v>
      </c>
      <c r="D4070" s="61">
        <v>22150</v>
      </c>
      <c r="E4070" s="61">
        <v>16540</v>
      </c>
      <c r="F4070" s="61">
        <v>4925</v>
      </c>
      <c r="G4070" s="63">
        <v>41918</v>
      </c>
      <c r="H4070" s="63">
        <v>41917</v>
      </c>
      <c r="I4070" s="60" t="s">
        <v>1075</v>
      </c>
      <c r="J4070" s="62">
        <v>950.7</v>
      </c>
      <c r="K4070" s="62">
        <v>133.11000000000001</v>
      </c>
      <c r="L4070" s="62">
        <v>1083.81</v>
      </c>
      <c r="M4070" s="82" t="str">
        <f t="shared" si="301"/>
        <v>DC</v>
      </c>
      <c r="N4070" s="82" t="s">
        <v>971</v>
      </c>
      <c r="O4070" s="90">
        <f t="shared" si="302"/>
        <v>41937</v>
      </c>
    </row>
    <row r="4071" spans="1:15" hidden="1" x14ac:dyDescent="0.5">
      <c r="A4071" s="61">
        <v>957905</v>
      </c>
      <c r="B4071" s="60" t="s">
        <v>912</v>
      </c>
      <c r="C4071" s="60" t="s">
        <v>10</v>
      </c>
      <c r="D4071" s="61">
        <v>22151</v>
      </c>
      <c r="E4071" s="61">
        <v>16541</v>
      </c>
      <c r="F4071" s="61">
        <v>4548</v>
      </c>
      <c r="G4071" s="63">
        <v>41918</v>
      </c>
      <c r="H4071" s="63">
        <v>41919</v>
      </c>
      <c r="I4071" s="60" t="s">
        <v>1075</v>
      </c>
      <c r="J4071" s="62">
        <v>1261.4000000000001</v>
      </c>
      <c r="K4071" s="62">
        <v>176.6</v>
      </c>
      <c r="L4071" s="62">
        <v>1438</v>
      </c>
      <c r="M4071" s="82" t="str">
        <f t="shared" si="301"/>
        <v>DC</v>
      </c>
      <c r="N4071" s="82" t="s">
        <v>971</v>
      </c>
      <c r="O4071" s="90">
        <f t="shared" si="302"/>
        <v>41937</v>
      </c>
    </row>
    <row r="4072" spans="1:15" hidden="1" x14ac:dyDescent="0.5">
      <c r="A4072" s="61">
        <v>957905</v>
      </c>
      <c r="B4072" s="60"/>
      <c r="C4072" s="60" t="s">
        <v>15</v>
      </c>
      <c r="D4072" s="61">
        <v>22173</v>
      </c>
      <c r="E4072" s="61">
        <v>16567</v>
      </c>
      <c r="F4072" s="61">
        <v>4548</v>
      </c>
      <c r="G4072" s="63">
        <v>41918</v>
      </c>
      <c r="H4072" s="63">
        <v>41919</v>
      </c>
      <c r="I4072" s="60" t="s">
        <v>1075</v>
      </c>
      <c r="J4072" s="62">
        <v>-61.5</v>
      </c>
      <c r="K4072" s="62">
        <v>-8.61</v>
      </c>
      <c r="L4072" s="62">
        <v>-70.11</v>
      </c>
      <c r="M4072" s="82" t="str">
        <f t="shared" si="301"/>
        <v>DC</v>
      </c>
      <c r="O4072" s="90">
        <f t="shared" si="302"/>
        <v>41937</v>
      </c>
    </row>
    <row r="4073" spans="1:15" hidden="1" x14ac:dyDescent="0.5">
      <c r="A4073" s="61">
        <v>957906</v>
      </c>
      <c r="B4073" s="60" t="s">
        <v>912</v>
      </c>
      <c r="C4073" s="60" t="s">
        <v>10</v>
      </c>
      <c r="D4073" s="61">
        <v>22152</v>
      </c>
      <c r="E4073" s="61">
        <v>16542</v>
      </c>
      <c r="F4073" s="61">
        <v>4620</v>
      </c>
      <c r="G4073" s="63">
        <v>41918</v>
      </c>
      <c r="H4073" s="63">
        <v>41917</v>
      </c>
      <c r="I4073" s="60" t="s">
        <v>1075</v>
      </c>
      <c r="J4073" s="62">
        <v>11027.75</v>
      </c>
      <c r="K4073" s="62">
        <v>1077.48</v>
      </c>
      <c r="L4073" s="62">
        <v>12105.23</v>
      </c>
      <c r="M4073" s="82" t="str">
        <f t="shared" si="301"/>
        <v>DC</v>
      </c>
      <c r="N4073" s="82" t="s">
        <v>971</v>
      </c>
      <c r="O4073" s="90">
        <f t="shared" si="302"/>
        <v>41937</v>
      </c>
    </row>
    <row r="4074" spans="1:15" hidden="1" x14ac:dyDescent="0.5">
      <c r="A4074" s="61">
        <v>957907</v>
      </c>
      <c r="B4074" s="60" t="s">
        <v>912</v>
      </c>
      <c r="C4074" s="60" t="s">
        <v>10</v>
      </c>
      <c r="D4074" s="61">
        <v>22153</v>
      </c>
      <c r="E4074" s="61">
        <v>16543</v>
      </c>
      <c r="F4074" s="61">
        <v>4833</v>
      </c>
      <c r="G4074" s="63">
        <v>41918</v>
      </c>
      <c r="H4074" s="63">
        <v>41917</v>
      </c>
      <c r="I4074" s="60" t="s">
        <v>1075</v>
      </c>
      <c r="J4074" s="62">
        <v>2968</v>
      </c>
      <c r="K4074" s="62">
        <v>0</v>
      </c>
      <c r="L4074" s="62">
        <v>2968</v>
      </c>
      <c r="M4074" s="82" t="str">
        <f t="shared" si="301"/>
        <v>DC</v>
      </c>
      <c r="N4074" s="82" t="s">
        <v>971</v>
      </c>
      <c r="O4074" s="90">
        <f t="shared" si="302"/>
        <v>41937</v>
      </c>
    </row>
    <row r="4075" spans="1:15" hidden="1" x14ac:dyDescent="0.5">
      <c r="A4075" s="61">
        <v>957908</v>
      </c>
      <c r="B4075" s="60" t="s">
        <v>912</v>
      </c>
      <c r="C4075" s="60" t="s">
        <v>10</v>
      </c>
      <c r="D4075" s="61">
        <v>22154</v>
      </c>
      <c r="E4075" s="61">
        <v>16544</v>
      </c>
      <c r="F4075" s="61">
        <v>4836</v>
      </c>
      <c r="G4075" s="63">
        <v>41918</v>
      </c>
      <c r="H4075" s="63">
        <v>41917</v>
      </c>
      <c r="I4075" s="60" t="s">
        <v>1075</v>
      </c>
      <c r="J4075" s="62">
        <v>59789.55</v>
      </c>
      <c r="K4075" s="62">
        <v>8370.5400000000009</v>
      </c>
      <c r="L4075" s="62">
        <v>68160.09</v>
      </c>
      <c r="M4075" s="82" t="str">
        <f t="shared" si="301"/>
        <v>DC</v>
      </c>
      <c r="N4075" s="82" t="s">
        <v>971</v>
      </c>
      <c r="O4075" s="90">
        <f t="shared" si="302"/>
        <v>41937</v>
      </c>
    </row>
    <row r="4076" spans="1:15" hidden="1" x14ac:dyDescent="0.5">
      <c r="A4076" s="61">
        <v>957912</v>
      </c>
      <c r="B4076" s="60" t="s">
        <v>912</v>
      </c>
      <c r="C4076" s="60" t="s">
        <v>10</v>
      </c>
      <c r="D4076" s="61">
        <v>22158</v>
      </c>
      <c r="E4076" s="61">
        <v>16545</v>
      </c>
      <c r="F4076" s="61">
        <v>4926</v>
      </c>
      <c r="G4076" s="63">
        <v>41918</v>
      </c>
      <c r="H4076" s="63">
        <v>41918</v>
      </c>
      <c r="I4076" s="60" t="s">
        <v>1075</v>
      </c>
      <c r="J4076" s="62">
        <v>1268.71</v>
      </c>
      <c r="K4076" s="62">
        <v>177.62</v>
      </c>
      <c r="L4076" s="62">
        <v>1446.33</v>
      </c>
      <c r="M4076" s="82" t="str">
        <f t="shared" si="301"/>
        <v>DC</v>
      </c>
      <c r="N4076" s="82" t="s">
        <v>971</v>
      </c>
      <c r="O4076" s="90">
        <f t="shared" si="302"/>
        <v>41937</v>
      </c>
    </row>
    <row r="4077" spans="1:15" hidden="1" x14ac:dyDescent="0.5">
      <c r="A4077" s="61">
        <v>957913</v>
      </c>
      <c r="B4077" s="60" t="s">
        <v>912</v>
      </c>
      <c r="C4077" s="60" t="s">
        <v>10</v>
      </c>
      <c r="D4077" s="61">
        <v>22159</v>
      </c>
      <c r="E4077" s="61">
        <v>16546</v>
      </c>
      <c r="F4077" s="61">
        <v>4927</v>
      </c>
      <c r="G4077" s="63">
        <v>41918</v>
      </c>
      <c r="H4077" s="63">
        <v>41917</v>
      </c>
      <c r="I4077" s="60" t="s">
        <v>1075</v>
      </c>
      <c r="J4077" s="62">
        <v>881.66</v>
      </c>
      <c r="K4077" s="62">
        <v>0</v>
      </c>
      <c r="L4077" s="62">
        <v>881.66</v>
      </c>
      <c r="M4077" s="82" t="str">
        <f t="shared" si="301"/>
        <v>DC</v>
      </c>
      <c r="N4077" s="82" t="s">
        <v>971</v>
      </c>
      <c r="O4077" s="90">
        <f t="shared" si="302"/>
        <v>41937</v>
      </c>
    </row>
    <row r="4078" spans="1:15" hidden="1" x14ac:dyDescent="0.5">
      <c r="A4078" s="61">
        <v>957914</v>
      </c>
      <c r="B4078" s="60" t="s">
        <v>912</v>
      </c>
      <c r="C4078" s="60" t="s">
        <v>10</v>
      </c>
      <c r="D4078" s="61">
        <v>22160</v>
      </c>
      <c r="E4078" s="61">
        <v>16547</v>
      </c>
      <c r="F4078" s="61">
        <v>4927</v>
      </c>
      <c r="G4078" s="63">
        <v>41918</v>
      </c>
      <c r="H4078" s="63">
        <v>41917</v>
      </c>
      <c r="I4078" s="60" t="s">
        <v>1075</v>
      </c>
      <c r="J4078" s="62">
        <v>5665.9</v>
      </c>
      <c r="K4078" s="62">
        <v>793.23</v>
      </c>
      <c r="L4078" s="62">
        <v>6459.13</v>
      </c>
      <c r="M4078" s="82" t="str">
        <f t="shared" si="301"/>
        <v>DC</v>
      </c>
      <c r="N4078" s="82" t="s">
        <v>971</v>
      </c>
      <c r="O4078" s="90">
        <f t="shared" si="302"/>
        <v>41937</v>
      </c>
    </row>
    <row r="4079" spans="1:15" hidden="1" x14ac:dyDescent="0.5">
      <c r="A4079" s="61">
        <v>957917</v>
      </c>
      <c r="B4079" s="60" t="s">
        <v>912</v>
      </c>
      <c r="C4079" s="60" t="s">
        <v>10</v>
      </c>
      <c r="D4079" s="61">
        <v>22163</v>
      </c>
      <c r="E4079" s="61">
        <v>16550</v>
      </c>
      <c r="F4079" s="61">
        <v>4925</v>
      </c>
      <c r="G4079" s="63">
        <v>41918</v>
      </c>
      <c r="H4079" s="63">
        <v>41917</v>
      </c>
      <c r="I4079" s="60" t="s">
        <v>1075</v>
      </c>
      <c r="J4079" s="62">
        <v>6767.94</v>
      </c>
      <c r="K4079" s="62">
        <v>737.41</v>
      </c>
      <c r="L4079" s="62">
        <v>7505.35</v>
      </c>
      <c r="M4079" s="82" t="str">
        <f t="shared" si="301"/>
        <v>DC</v>
      </c>
      <c r="N4079" s="82" t="s">
        <v>971</v>
      </c>
      <c r="O4079" s="90">
        <f t="shared" si="302"/>
        <v>41937</v>
      </c>
    </row>
    <row r="4080" spans="1:15" hidden="1" x14ac:dyDescent="0.5">
      <c r="A4080" s="61">
        <v>957918</v>
      </c>
      <c r="B4080" s="60" t="s">
        <v>912</v>
      </c>
      <c r="C4080" s="60" t="s">
        <v>10</v>
      </c>
      <c r="D4080" s="61">
        <v>22164</v>
      </c>
      <c r="E4080" s="61">
        <v>16551</v>
      </c>
      <c r="F4080" s="61">
        <v>2713</v>
      </c>
      <c r="G4080" s="63">
        <v>41918</v>
      </c>
      <c r="H4080" s="63">
        <v>41917</v>
      </c>
      <c r="I4080" s="60" t="s">
        <v>1075</v>
      </c>
      <c r="J4080" s="62">
        <v>4559</v>
      </c>
      <c r="K4080" s="62">
        <v>638.26</v>
      </c>
      <c r="L4080" s="62">
        <v>5197.26</v>
      </c>
      <c r="M4080" s="82" t="str">
        <f t="shared" si="301"/>
        <v>DC</v>
      </c>
      <c r="N4080" s="82" t="s">
        <v>971</v>
      </c>
      <c r="O4080" s="90">
        <f t="shared" si="302"/>
        <v>41937</v>
      </c>
    </row>
    <row r="4081" spans="1:19" hidden="1" x14ac:dyDescent="0.5">
      <c r="A4081" s="60" t="s">
        <v>896</v>
      </c>
      <c r="B4081" s="60"/>
      <c r="C4081" s="60" t="s">
        <v>10</v>
      </c>
      <c r="D4081" s="61">
        <v>22136</v>
      </c>
      <c r="E4081" s="61">
        <v>16518</v>
      </c>
      <c r="F4081" s="61">
        <v>4919</v>
      </c>
      <c r="G4081" s="63">
        <v>41918</v>
      </c>
      <c r="H4081" s="63">
        <v>41918</v>
      </c>
      <c r="I4081" s="60" t="s">
        <v>1121</v>
      </c>
      <c r="J4081" s="62">
        <v>2141.6</v>
      </c>
      <c r="K4081" s="62">
        <v>0</v>
      </c>
      <c r="L4081" s="62">
        <v>2141.6</v>
      </c>
      <c r="M4081" s="82" t="str">
        <f t="shared" si="301"/>
        <v>DI</v>
      </c>
      <c r="N4081" s="82" t="s">
        <v>971</v>
      </c>
    </row>
    <row r="4082" spans="1:19" hidden="1" x14ac:dyDescent="0.5">
      <c r="A4082" s="60" t="s">
        <v>897</v>
      </c>
      <c r="B4082" s="60"/>
      <c r="C4082" s="60" t="s">
        <v>10</v>
      </c>
      <c r="D4082" s="61">
        <v>22135</v>
      </c>
      <c r="E4082" s="61">
        <v>16517</v>
      </c>
      <c r="F4082" s="61">
        <v>4910</v>
      </c>
      <c r="G4082" s="63">
        <v>41918</v>
      </c>
      <c r="H4082" s="63">
        <v>41918</v>
      </c>
      <c r="I4082" s="60" t="s">
        <v>1123</v>
      </c>
      <c r="J4082" s="62">
        <v>525</v>
      </c>
      <c r="K4082" s="62">
        <v>0</v>
      </c>
      <c r="L4082" s="62">
        <v>525</v>
      </c>
      <c r="M4082" s="82" t="str">
        <f t="shared" si="301"/>
        <v>DI</v>
      </c>
      <c r="N4082" s="82" t="s">
        <v>971</v>
      </c>
    </row>
    <row r="4083" spans="1:19" hidden="1" x14ac:dyDescent="0.5">
      <c r="A4083" s="60" t="s">
        <v>900</v>
      </c>
      <c r="B4083" s="60"/>
      <c r="C4083" s="60" t="s">
        <v>10</v>
      </c>
      <c r="D4083" s="61">
        <v>22128</v>
      </c>
      <c r="E4083" s="61">
        <v>16524</v>
      </c>
      <c r="F4083" s="61">
        <v>4909</v>
      </c>
      <c r="G4083" s="63">
        <v>41918</v>
      </c>
      <c r="H4083" s="63">
        <v>41918</v>
      </c>
      <c r="I4083" s="60" t="s">
        <v>1123</v>
      </c>
      <c r="J4083" s="62">
        <v>4050</v>
      </c>
      <c r="K4083" s="62">
        <v>0</v>
      </c>
      <c r="L4083" s="62">
        <v>4050</v>
      </c>
      <c r="M4083" s="82" t="str">
        <f t="shared" si="301"/>
        <v>DI</v>
      </c>
      <c r="N4083" s="82" t="s">
        <v>971</v>
      </c>
    </row>
    <row r="4084" spans="1:19" x14ac:dyDescent="0.5">
      <c r="A4084" s="61">
        <v>1968830</v>
      </c>
      <c r="B4084" s="61" t="s">
        <v>936</v>
      </c>
      <c r="C4084" s="60" t="s">
        <v>10</v>
      </c>
      <c r="D4084" s="61">
        <v>22193</v>
      </c>
      <c r="E4084" s="61">
        <v>16564</v>
      </c>
      <c r="F4084" s="61">
        <v>4835</v>
      </c>
      <c r="G4084" s="63">
        <v>41918</v>
      </c>
      <c r="H4084" s="63">
        <v>41919</v>
      </c>
      <c r="I4084" s="60" t="s">
        <v>1105</v>
      </c>
      <c r="J4084" s="62">
        <v>68353.25</v>
      </c>
      <c r="K4084" s="62">
        <v>9569.4599999999991</v>
      </c>
      <c r="L4084" s="62">
        <v>77922.710000000006</v>
      </c>
      <c r="M4084" s="82" t="str">
        <f t="shared" si="301"/>
        <v>DS</v>
      </c>
      <c r="N4084" s="82" t="s">
        <v>971</v>
      </c>
    </row>
    <row r="4085" spans="1:19" hidden="1" x14ac:dyDescent="0.5">
      <c r="A4085" s="61">
        <v>41149</v>
      </c>
      <c r="B4085" s="60"/>
      <c r="C4085" s="60" t="s">
        <v>10</v>
      </c>
      <c r="D4085" s="61">
        <v>22210</v>
      </c>
      <c r="E4085" s="61">
        <v>16614</v>
      </c>
      <c r="F4085" s="61">
        <v>4958</v>
      </c>
      <c r="G4085" s="63">
        <v>41918</v>
      </c>
      <c r="H4085" s="63">
        <v>41918</v>
      </c>
      <c r="I4085" s="60" t="s">
        <v>1110</v>
      </c>
      <c r="J4085" s="62">
        <v>26951.4</v>
      </c>
      <c r="K4085" s="62">
        <v>3773.2</v>
      </c>
      <c r="L4085" s="62">
        <v>30724.6</v>
      </c>
      <c r="M4085" s="82" t="str">
        <f t="shared" si="301"/>
        <v>DI</v>
      </c>
      <c r="N4085" s="82" t="s">
        <v>971</v>
      </c>
      <c r="R4085" s="92" t="s">
        <v>327</v>
      </c>
      <c r="S4085" s="93">
        <v>41932</v>
      </c>
    </row>
    <row r="4086" spans="1:19" hidden="1" x14ac:dyDescent="0.5">
      <c r="A4086" s="60" t="s">
        <v>904</v>
      </c>
      <c r="B4086" s="60"/>
      <c r="C4086" s="60" t="s">
        <v>10</v>
      </c>
      <c r="D4086" s="61">
        <v>22211</v>
      </c>
      <c r="E4086" s="61">
        <v>16615</v>
      </c>
      <c r="F4086" s="61">
        <v>4958</v>
      </c>
      <c r="G4086" s="63">
        <v>41918</v>
      </c>
      <c r="H4086" s="63">
        <v>41918</v>
      </c>
      <c r="I4086" s="60" t="s">
        <v>1110</v>
      </c>
      <c r="J4086" s="62">
        <v>1050</v>
      </c>
      <c r="K4086" s="62">
        <v>147</v>
      </c>
      <c r="L4086" s="62">
        <v>1197</v>
      </c>
      <c r="M4086" s="82" t="str">
        <f t="shared" si="301"/>
        <v>DI</v>
      </c>
      <c r="N4086" s="82" t="s">
        <v>971</v>
      </c>
      <c r="R4086" s="92" t="s">
        <v>327</v>
      </c>
      <c r="S4086" s="93">
        <v>41932</v>
      </c>
    </row>
    <row r="4087" spans="1:19" hidden="1" x14ac:dyDescent="0.5">
      <c r="A4087" s="61">
        <v>957893</v>
      </c>
      <c r="B4087" s="60" t="s">
        <v>912</v>
      </c>
      <c r="C4087" s="60" t="s">
        <v>10</v>
      </c>
      <c r="D4087" s="61">
        <v>22139</v>
      </c>
      <c r="E4087" s="61">
        <v>16450</v>
      </c>
      <c r="F4087" s="61">
        <v>4840</v>
      </c>
      <c r="G4087" s="63">
        <v>41918</v>
      </c>
      <c r="H4087" s="63">
        <v>41917</v>
      </c>
      <c r="I4087" s="60" t="s">
        <v>1075</v>
      </c>
      <c r="J4087" s="62">
        <v>138640.54</v>
      </c>
      <c r="K4087" s="62">
        <v>15541.7</v>
      </c>
      <c r="L4087" s="62">
        <v>154182.24</v>
      </c>
      <c r="M4087" s="82" t="str">
        <f t="shared" si="301"/>
        <v>DC</v>
      </c>
      <c r="N4087" s="82" t="s">
        <v>971</v>
      </c>
      <c r="O4087" s="90">
        <f t="shared" ref="O4087:O4095" si="303">G4087+19</f>
        <v>41937</v>
      </c>
    </row>
    <row r="4088" spans="1:19" hidden="1" x14ac:dyDescent="0.5">
      <c r="A4088" s="61">
        <v>957893</v>
      </c>
      <c r="B4088" s="60"/>
      <c r="C4088" s="60" t="s">
        <v>15</v>
      </c>
      <c r="D4088" s="61">
        <v>22195</v>
      </c>
      <c r="E4088" s="61">
        <v>16626</v>
      </c>
      <c r="F4088" s="61">
        <v>4840</v>
      </c>
      <c r="G4088" s="63">
        <v>41918</v>
      </c>
      <c r="H4088" s="63">
        <v>41917</v>
      </c>
      <c r="I4088" s="60" t="s">
        <v>1075</v>
      </c>
      <c r="J4088" s="62">
        <v>-1090.03</v>
      </c>
      <c r="K4088" s="62">
        <v>-152.6</v>
      </c>
      <c r="L4088" s="62">
        <v>-1242.6300000000001</v>
      </c>
      <c r="M4088" s="82" t="str">
        <f t="shared" si="301"/>
        <v>DC</v>
      </c>
      <c r="O4088" s="90">
        <f t="shared" si="303"/>
        <v>41937</v>
      </c>
    </row>
    <row r="4089" spans="1:19" hidden="1" x14ac:dyDescent="0.5">
      <c r="A4089" s="61">
        <v>957909</v>
      </c>
      <c r="B4089" s="60" t="s">
        <v>912</v>
      </c>
      <c r="C4089" s="60" t="s">
        <v>10</v>
      </c>
      <c r="D4089" s="61">
        <v>22155</v>
      </c>
      <c r="E4089" s="61">
        <v>16445</v>
      </c>
      <c r="F4089" s="61">
        <v>4838</v>
      </c>
      <c r="G4089" s="63">
        <v>41918</v>
      </c>
      <c r="H4089" s="63">
        <v>41917</v>
      </c>
      <c r="I4089" s="60" t="s">
        <v>1075</v>
      </c>
      <c r="J4089" s="62">
        <v>20663.849999999999</v>
      </c>
      <c r="K4089" s="62">
        <v>2892.94</v>
      </c>
      <c r="L4089" s="62">
        <v>23556.79</v>
      </c>
      <c r="M4089" s="82" t="str">
        <f t="shared" si="301"/>
        <v>DC</v>
      </c>
      <c r="N4089" s="82" t="s">
        <v>971</v>
      </c>
      <c r="O4089" s="90">
        <f t="shared" si="303"/>
        <v>41937</v>
      </c>
    </row>
    <row r="4090" spans="1:19" hidden="1" x14ac:dyDescent="0.5">
      <c r="A4090" s="61">
        <v>957909</v>
      </c>
      <c r="B4090" s="60"/>
      <c r="C4090" s="60" t="s">
        <v>15</v>
      </c>
      <c r="D4090" s="61">
        <v>22194</v>
      </c>
      <c r="E4090" s="61">
        <v>16625</v>
      </c>
      <c r="F4090" s="61">
        <v>4838</v>
      </c>
      <c r="G4090" s="63">
        <v>41918</v>
      </c>
      <c r="H4090" s="63">
        <v>41917</v>
      </c>
      <c r="I4090" s="60" t="s">
        <v>1075</v>
      </c>
      <c r="J4090" s="62">
        <v>-92.46</v>
      </c>
      <c r="K4090" s="62">
        <v>-12.94</v>
      </c>
      <c r="L4090" s="62">
        <v>-105.4</v>
      </c>
      <c r="M4090" s="82" t="str">
        <f t="shared" si="301"/>
        <v>DC</v>
      </c>
      <c r="O4090" s="90">
        <f t="shared" si="303"/>
        <v>41937</v>
      </c>
    </row>
    <row r="4091" spans="1:19" hidden="1" x14ac:dyDescent="0.5">
      <c r="A4091" s="61">
        <v>957910</v>
      </c>
      <c r="B4091" s="60" t="s">
        <v>912</v>
      </c>
      <c r="C4091" s="60" t="s">
        <v>10</v>
      </c>
      <c r="D4091" s="61">
        <v>22156</v>
      </c>
      <c r="E4091" s="61">
        <v>16446</v>
      </c>
      <c r="F4091" s="61">
        <v>4839</v>
      </c>
      <c r="G4091" s="63">
        <v>41918</v>
      </c>
      <c r="H4091" s="63">
        <v>41917</v>
      </c>
      <c r="I4091" s="60" t="s">
        <v>1075</v>
      </c>
      <c r="J4091" s="62">
        <v>2555.5</v>
      </c>
      <c r="K4091" s="62">
        <v>0</v>
      </c>
      <c r="L4091" s="62">
        <v>2555.5</v>
      </c>
      <c r="M4091" s="82" t="str">
        <f t="shared" si="301"/>
        <v>DC</v>
      </c>
      <c r="N4091" s="82" t="s">
        <v>971</v>
      </c>
      <c r="O4091" s="90">
        <f t="shared" si="303"/>
        <v>41937</v>
      </c>
    </row>
    <row r="4092" spans="1:19" hidden="1" x14ac:dyDescent="0.5">
      <c r="A4092" s="61">
        <v>957911</v>
      </c>
      <c r="B4092" s="60" t="s">
        <v>912</v>
      </c>
      <c r="C4092" s="60" t="s">
        <v>10</v>
      </c>
      <c r="D4092" s="61">
        <v>22157</v>
      </c>
      <c r="E4092" s="61">
        <v>16449</v>
      </c>
      <c r="F4092" s="61">
        <v>4840</v>
      </c>
      <c r="G4092" s="63">
        <v>41918</v>
      </c>
      <c r="H4092" s="63">
        <v>41917</v>
      </c>
      <c r="I4092" s="60" t="s">
        <v>1075</v>
      </c>
      <c r="J4092" s="62">
        <v>2145.36</v>
      </c>
      <c r="K4092" s="62">
        <v>0</v>
      </c>
      <c r="L4092" s="62">
        <v>2145.36</v>
      </c>
      <c r="M4092" s="82" t="str">
        <f t="shared" si="301"/>
        <v>DC</v>
      </c>
      <c r="N4092" s="82" t="s">
        <v>971</v>
      </c>
      <c r="O4092" s="90">
        <f t="shared" si="303"/>
        <v>41937</v>
      </c>
    </row>
    <row r="4093" spans="1:19" hidden="1" x14ac:dyDescent="0.5">
      <c r="A4093" s="61">
        <v>957915</v>
      </c>
      <c r="B4093" s="60" t="s">
        <v>912</v>
      </c>
      <c r="C4093" s="60" t="s">
        <v>10</v>
      </c>
      <c r="D4093" s="61">
        <v>22161</v>
      </c>
      <c r="E4093" s="61">
        <v>16548</v>
      </c>
      <c r="F4093" s="61">
        <v>4838</v>
      </c>
      <c r="G4093" s="63">
        <v>41918</v>
      </c>
      <c r="H4093" s="63">
        <v>41917</v>
      </c>
      <c r="I4093" s="60" t="s">
        <v>1075</v>
      </c>
      <c r="J4093" s="62">
        <v>4720.9799999999996</v>
      </c>
      <c r="K4093" s="62">
        <v>228.93</v>
      </c>
      <c r="L4093" s="62">
        <v>4949.91</v>
      </c>
      <c r="M4093" s="82" t="str">
        <f t="shared" si="301"/>
        <v>DC</v>
      </c>
      <c r="N4093" s="82" t="s">
        <v>971</v>
      </c>
      <c r="O4093" s="90">
        <f t="shared" si="303"/>
        <v>41937</v>
      </c>
    </row>
    <row r="4094" spans="1:19" hidden="1" x14ac:dyDescent="0.5">
      <c r="A4094" s="61">
        <v>957916</v>
      </c>
      <c r="B4094" s="60" t="s">
        <v>912</v>
      </c>
      <c r="C4094" s="60" t="s">
        <v>10</v>
      </c>
      <c r="D4094" s="61">
        <v>22162</v>
      </c>
      <c r="E4094" s="61">
        <v>16549</v>
      </c>
      <c r="F4094" s="61">
        <v>4839</v>
      </c>
      <c r="G4094" s="63">
        <v>41918</v>
      </c>
      <c r="H4094" s="63">
        <v>41917</v>
      </c>
      <c r="I4094" s="60" t="s">
        <v>1075</v>
      </c>
      <c r="J4094" s="62">
        <v>6351.73</v>
      </c>
      <c r="K4094" s="62">
        <v>0</v>
      </c>
      <c r="L4094" s="62">
        <v>6351.73</v>
      </c>
      <c r="M4094" s="82" t="str">
        <f t="shared" si="301"/>
        <v>DC</v>
      </c>
      <c r="N4094" s="82" t="s">
        <v>971</v>
      </c>
      <c r="O4094" s="90">
        <f t="shared" si="303"/>
        <v>41937</v>
      </c>
    </row>
    <row r="4095" spans="1:19" hidden="1" x14ac:dyDescent="0.5">
      <c r="A4095" s="61">
        <v>957918</v>
      </c>
      <c r="B4095" s="61"/>
      <c r="C4095" s="60" t="s">
        <v>15</v>
      </c>
      <c r="D4095" s="61">
        <v>22418</v>
      </c>
      <c r="E4095" s="61">
        <v>16866</v>
      </c>
      <c r="F4095" s="61">
        <v>670587</v>
      </c>
      <c r="G4095" s="63">
        <v>41918</v>
      </c>
      <c r="H4095" s="63">
        <v>41917</v>
      </c>
      <c r="I4095" s="60" t="s">
        <v>1075</v>
      </c>
      <c r="J4095" s="62">
        <v>-4841</v>
      </c>
      <c r="K4095" s="62">
        <v>-677.74</v>
      </c>
      <c r="L4095" s="62">
        <v>-5518.74</v>
      </c>
      <c r="M4095" s="82" t="str">
        <f t="shared" si="301"/>
        <v>DC</v>
      </c>
      <c r="O4095" s="90">
        <f t="shared" si="303"/>
        <v>41937</v>
      </c>
    </row>
    <row r="4096" spans="1:19" x14ac:dyDescent="0.5">
      <c r="A4096" s="61">
        <v>1968830</v>
      </c>
      <c r="B4096" s="61">
        <v>1100948794</v>
      </c>
      <c r="C4096" s="60" t="s">
        <v>15</v>
      </c>
      <c r="D4096" s="61">
        <v>23048</v>
      </c>
      <c r="E4096" s="61">
        <v>17578</v>
      </c>
      <c r="F4096" s="61">
        <v>670588</v>
      </c>
      <c r="G4096" s="63">
        <v>41918</v>
      </c>
      <c r="H4096" s="63">
        <v>41919</v>
      </c>
      <c r="I4096" s="60" t="s">
        <v>1105</v>
      </c>
      <c r="J4096" s="62">
        <v>-279.83</v>
      </c>
      <c r="K4096" s="62">
        <v>-39.18</v>
      </c>
      <c r="L4096" s="62">
        <v>-319.01</v>
      </c>
      <c r="M4096" s="82" t="str">
        <f t="shared" si="301"/>
        <v>DS</v>
      </c>
    </row>
    <row r="4097" spans="1:14" x14ac:dyDescent="0.5">
      <c r="A4097" s="60" t="s">
        <v>893</v>
      </c>
      <c r="B4097" s="61" t="s">
        <v>912</v>
      </c>
      <c r="C4097" s="60" t="s">
        <v>10</v>
      </c>
      <c r="D4097" s="61">
        <v>22166</v>
      </c>
      <c r="E4097" s="61">
        <v>16557</v>
      </c>
      <c r="F4097" s="61">
        <v>4915</v>
      </c>
      <c r="G4097" s="63">
        <v>41919</v>
      </c>
      <c r="H4097" s="63">
        <v>41919</v>
      </c>
      <c r="I4097" s="60" t="s">
        <v>1102</v>
      </c>
      <c r="J4097" s="62">
        <v>9096.1200000000008</v>
      </c>
      <c r="K4097" s="62">
        <v>950.09</v>
      </c>
      <c r="L4097" s="62">
        <v>10046.209999999999</v>
      </c>
      <c r="M4097" s="82" t="str">
        <f t="shared" si="301"/>
        <v>DS</v>
      </c>
      <c r="N4097" s="82" t="s">
        <v>971</v>
      </c>
    </row>
    <row r="4098" spans="1:14" x14ac:dyDescent="0.5">
      <c r="A4098" s="60" t="s">
        <v>893</v>
      </c>
      <c r="B4098" s="60"/>
      <c r="C4098" s="60" t="s">
        <v>15</v>
      </c>
      <c r="D4098" s="61">
        <v>22171</v>
      </c>
      <c r="E4098" s="61">
        <v>16566</v>
      </c>
      <c r="F4098" s="61">
        <v>4915</v>
      </c>
      <c r="G4098" s="63">
        <v>41919</v>
      </c>
      <c r="H4098" s="63">
        <v>41919</v>
      </c>
      <c r="I4098" s="60" t="s">
        <v>1102</v>
      </c>
      <c r="J4098" s="62">
        <v>-195.49</v>
      </c>
      <c r="K4098" s="62">
        <v>-27.37</v>
      </c>
      <c r="L4098" s="62">
        <v>-222.86</v>
      </c>
      <c r="M4098" s="82" t="str">
        <f t="shared" si="301"/>
        <v>DS</v>
      </c>
    </row>
    <row r="4099" spans="1:14" x14ac:dyDescent="0.5">
      <c r="A4099" s="61">
        <v>30931</v>
      </c>
      <c r="B4099" s="60" t="s">
        <v>996</v>
      </c>
      <c r="C4099" s="60" t="s">
        <v>10</v>
      </c>
      <c r="D4099" s="61">
        <v>22172</v>
      </c>
      <c r="E4099" s="61">
        <v>16462</v>
      </c>
      <c r="F4099" s="61">
        <v>4842</v>
      </c>
      <c r="G4099" s="63">
        <v>41919</v>
      </c>
      <c r="H4099" s="63">
        <v>41919</v>
      </c>
      <c r="I4099" s="60" t="s">
        <v>1103</v>
      </c>
      <c r="J4099" s="62">
        <v>1445.4</v>
      </c>
      <c r="K4099" s="62">
        <v>202.35</v>
      </c>
      <c r="L4099" s="62">
        <v>1647.75</v>
      </c>
      <c r="M4099" s="82" t="str">
        <f t="shared" si="301"/>
        <v>DS</v>
      </c>
      <c r="N4099" s="82" t="s">
        <v>971</v>
      </c>
    </row>
    <row r="4100" spans="1:14" x14ac:dyDescent="0.5">
      <c r="A4100" s="61">
        <v>51907682</v>
      </c>
      <c r="B4100" s="61" t="s">
        <v>912</v>
      </c>
      <c r="C4100" s="60" t="s">
        <v>10</v>
      </c>
      <c r="D4100" s="61">
        <v>22165</v>
      </c>
      <c r="E4100" s="61">
        <v>16509</v>
      </c>
      <c r="F4100" s="61">
        <v>4916</v>
      </c>
      <c r="G4100" s="63">
        <v>41919</v>
      </c>
      <c r="H4100" s="63">
        <v>41919</v>
      </c>
      <c r="I4100" s="60" t="s">
        <v>1113</v>
      </c>
      <c r="J4100" s="62">
        <v>7575.06</v>
      </c>
      <c r="K4100" s="62">
        <v>334.23</v>
      </c>
      <c r="L4100" s="62">
        <v>7909.29</v>
      </c>
      <c r="M4100" s="82" t="str">
        <f t="shared" si="301"/>
        <v>DS</v>
      </c>
      <c r="N4100" s="82" t="s">
        <v>971</v>
      </c>
    </row>
    <row r="4101" spans="1:14" x14ac:dyDescent="0.5">
      <c r="A4101" s="61">
        <v>583201</v>
      </c>
      <c r="B4101" s="60" t="s">
        <v>936</v>
      </c>
      <c r="C4101" s="60" t="s">
        <v>10</v>
      </c>
      <c r="D4101" s="61">
        <v>22168</v>
      </c>
      <c r="E4101" s="61">
        <v>16560</v>
      </c>
      <c r="F4101" s="61">
        <v>4823</v>
      </c>
      <c r="G4101" s="63">
        <v>41919</v>
      </c>
      <c r="H4101" s="63">
        <v>41919</v>
      </c>
      <c r="I4101" s="60" t="s">
        <v>1114</v>
      </c>
      <c r="J4101" s="62">
        <v>299.88</v>
      </c>
      <c r="K4101" s="62">
        <v>21.12</v>
      </c>
      <c r="L4101" s="62">
        <v>321</v>
      </c>
      <c r="M4101" s="82" t="str">
        <f t="shared" si="301"/>
        <v>DS</v>
      </c>
      <c r="N4101" s="82" t="s">
        <v>971</v>
      </c>
    </row>
    <row r="4102" spans="1:14" x14ac:dyDescent="0.5">
      <c r="A4102" s="61">
        <v>8273649</v>
      </c>
      <c r="B4102" s="61" t="s">
        <v>912</v>
      </c>
      <c r="C4102" s="60" t="s">
        <v>10</v>
      </c>
      <c r="D4102" s="61">
        <v>22170</v>
      </c>
      <c r="E4102" s="61">
        <v>16562</v>
      </c>
      <c r="F4102" s="61">
        <v>4824</v>
      </c>
      <c r="G4102" s="63">
        <v>41919</v>
      </c>
      <c r="H4102" s="63">
        <v>41919</v>
      </c>
      <c r="I4102" s="60" t="s">
        <v>1115</v>
      </c>
      <c r="J4102" s="62">
        <v>509.84</v>
      </c>
      <c r="K4102" s="62">
        <v>30.74</v>
      </c>
      <c r="L4102" s="62">
        <v>540.58000000000004</v>
      </c>
      <c r="M4102" s="82" t="str">
        <f t="shared" si="301"/>
        <v>DS</v>
      </c>
      <c r="N4102" s="82" t="s">
        <v>971</v>
      </c>
    </row>
    <row r="4103" spans="1:14" x14ac:dyDescent="0.5">
      <c r="A4103" s="61">
        <v>88586</v>
      </c>
      <c r="B4103" s="60" t="s">
        <v>936</v>
      </c>
      <c r="C4103" s="60" t="s">
        <v>10</v>
      </c>
      <c r="D4103" s="61">
        <v>22169</v>
      </c>
      <c r="E4103" s="61">
        <v>16561</v>
      </c>
      <c r="F4103" s="61">
        <v>4822</v>
      </c>
      <c r="G4103" s="63">
        <v>41919</v>
      </c>
      <c r="H4103" s="63">
        <v>41919</v>
      </c>
      <c r="I4103" s="60" t="s">
        <v>1116</v>
      </c>
      <c r="J4103" s="62">
        <v>480</v>
      </c>
      <c r="K4103" s="62">
        <v>13.44</v>
      </c>
      <c r="L4103" s="62">
        <v>493.44</v>
      </c>
      <c r="M4103" s="82" t="str">
        <f t="shared" si="301"/>
        <v>DS</v>
      </c>
      <c r="N4103" s="82" t="s">
        <v>971</v>
      </c>
    </row>
    <row r="4104" spans="1:14" hidden="1" x14ac:dyDescent="0.5">
      <c r="A4104" s="60" t="s">
        <v>898</v>
      </c>
      <c r="B4104" s="60"/>
      <c r="C4104" s="60" t="s">
        <v>10</v>
      </c>
      <c r="D4104" s="61">
        <v>22177</v>
      </c>
      <c r="E4104" s="61">
        <v>16570</v>
      </c>
      <c r="F4104" s="61">
        <v>4922</v>
      </c>
      <c r="G4104" s="63">
        <v>41919</v>
      </c>
      <c r="H4104" s="63">
        <v>41919</v>
      </c>
      <c r="I4104" s="60" t="s">
        <v>1123</v>
      </c>
      <c r="J4104" s="62">
        <v>320</v>
      </c>
      <c r="K4104" s="62">
        <v>0</v>
      </c>
      <c r="L4104" s="62">
        <v>320</v>
      </c>
      <c r="M4104" s="82" t="str">
        <f t="shared" si="301"/>
        <v>DI</v>
      </c>
      <c r="N4104" s="82" t="s">
        <v>971</v>
      </c>
    </row>
    <row r="4105" spans="1:14" x14ac:dyDescent="0.5">
      <c r="A4105" s="61">
        <v>1999879</v>
      </c>
      <c r="B4105" s="63" t="s">
        <v>912</v>
      </c>
      <c r="C4105" s="60" t="s">
        <v>10</v>
      </c>
      <c r="D4105" s="61">
        <v>22184</v>
      </c>
      <c r="E4105" s="61">
        <v>16584</v>
      </c>
      <c r="F4105" s="61">
        <v>4914</v>
      </c>
      <c r="G4105" s="63">
        <v>41919</v>
      </c>
      <c r="H4105" s="63">
        <v>41918</v>
      </c>
      <c r="I4105" s="60" t="s">
        <v>1107</v>
      </c>
      <c r="J4105" s="62">
        <v>2579.65</v>
      </c>
      <c r="K4105" s="62">
        <v>361.15</v>
      </c>
      <c r="L4105" s="62">
        <v>2940.8</v>
      </c>
      <c r="M4105" s="82" t="str">
        <f t="shared" ref="M4105:M4168" si="304">VLOOKUP(I4105,KODE,3,0)</f>
        <v>DS</v>
      </c>
      <c r="N4105" s="82" t="s">
        <v>971</v>
      </c>
    </row>
    <row r="4106" spans="1:14" x14ac:dyDescent="0.5">
      <c r="A4106" s="61">
        <v>1999880</v>
      </c>
      <c r="B4106" s="63" t="s">
        <v>912</v>
      </c>
      <c r="C4106" s="60" t="s">
        <v>10</v>
      </c>
      <c r="D4106" s="61">
        <v>22186</v>
      </c>
      <c r="E4106" s="61">
        <v>16580</v>
      </c>
      <c r="F4106" s="61">
        <v>4914</v>
      </c>
      <c r="G4106" s="63">
        <v>41919</v>
      </c>
      <c r="H4106" s="63">
        <v>41918</v>
      </c>
      <c r="I4106" s="60" t="s">
        <v>1107</v>
      </c>
      <c r="J4106" s="62">
        <v>389.1</v>
      </c>
      <c r="K4106" s="62">
        <v>54.47</v>
      </c>
      <c r="L4106" s="62">
        <v>443.57</v>
      </c>
      <c r="M4106" s="82" t="str">
        <f t="shared" si="304"/>
        <v>DS</v>
      </c>
      <c r="N4106" s="82" t="s">
        <v>971</v>
      </c>
    </row>
    <row r="4107" spans="1:14" x14ac:dyDescent="0.5">
      <c r="A4107" s="61">
        <v>1999881</v>
      </c>
      <c r="B4107" s="63"/>
      <c r="C4107" s="60" t="s">
        <v>10</v>
      </c>
      <c r="D4107" s="61">
        <v>22187</v>
      </c>
      <c r="E4107" s="61">
        <v>16581</v>
      </c>
      <c r="F4107" s="61">
        <v>4914</v>
      </c>
      <c r="G4107" s="63">
        <v>41919</v>
      </c>
      <c r="H4107" s="63">
        <v>41918</v>
      </c>
      <c r="I4107" s="60" t="s">
        <v>1107</v>
      </c>
      <c r="J4107" s="62">
        <v>1047.5999999999999</v>
      </c>
      <c r="K4107" s="62">
        <v>146.66</v>
      </c>
      <c r="L4107" s="62">
        <v>1194.26</v>
      </c>
      <c r="M4107" s="82" t="str">
        <f t="shared" si="304"/>
        <v>DS</v>
      </c>
      <c r="N4107" s="82" t="s">
        <v>971</v>
      </c>
    </row>
    <row r="4108" spans="1:14" x14ac:dyDescent="0.5">
      <c r="A4108" s="61">
        <v>1999882</v>
      </c>
      <c r="B4108" s="63" t="s">
        <v>912</v>
      </c>
      <c r="C4108" s="60" t="s">
        <v>10</v>
      </c>
      <c r="D4108" s="61">
        <v>22185</v>
      </c>
      <c r="E4108" s="61">
        <v>16585</v>
      </c>
      <c r="F4108" s="61">
        <v>4914</v>
      </c>
      <c r="G4108" s="63">
        <v>41919</v>
      </c>
      <c r="H4108" s="63">
        <v>41918</v>
      </c>
      <c r="I4108" s="60" t="s">
        <v>1107</v>
      </c>
      <c r="J4108" s="62">
        <v>2757.45</v>
      </c>
      <c r="K4108" s="62">
        <v>386.05</v>
      </c>
      <c r="L4108" s="62">
        <v>3143.5</v>
      </c>
      <c r="M4108" s="82" t="str">
        <f t="shared" si="304"/>
        <v>DS</v>
      </c>
      <c r="N4108" s="82" t="s">
        <v>971</v>
      </c>
    </row>
    <row r="4109" spans="1:14" x14ac:dyDescent="0.5">
      <c r="A4109" s="61">
        <v>1999884</v>
      </c>
      <c r="B4109" s="63" t="s">
        <v>912</v>
      </c>
      <c r="C4109" s="60" t="s">
        <v>10</v>
      </c>
      <c r="D4109" s="61">
        <v>22188</v>
      </c>
      <c r="E4109" s="61">
        <v>16582</v>
      </c>
      <c r="F4109" s="61">
        <v>4914</v>
      </c>
      <c r="G4109" s="63">
        <v>41919</v>
      </c>
      <c r="H4109" s="63">
        <v>41918</v>
      </c>
      <c r="I4109" s="60" t="s">
        <v>1107</v>
      </c>
      <c r="J4109" s="62">
        <v>365.5</v>
      </c>
      <c r="K4109" s="62">
        <v>51.17</v>
      </c>
      <c r="L4109" s="62">
        <v>416.67</v>
      </c>
      <c r="M4109" s="82" t="str">
        <f t="shared" si="304"/>
        <v>DS</v>
      </c>
      <c r="N4109" s="82" t="s">
        <v>971</v>
      </c>
    </row>
    <row r="4110" spans="1:14" x14ac:dyDescent="0.5">
      <c r="A4110" s="61">
        <v>1999885</v>
      </c>
      <c r="B4110" s="63" t="s">
        <v>912</v>
      </c>
      <c r="C4110" s="60" t="s">
        <v>10</v>
      </c>
      <c r="D4110" s="61">
        <v>22183</v>
      </c>
      <c r="E4110" s="61">
        <v>16583</v>
      </c>
      <c r="F4110" s="61">
        <v>4914</v>
      </c>
      <c r="G4110" s="63">
        <v>41919</v>
      </c>
      <c r="H4110" s="63">
        <v>41918</v>
      </c>
      <c r="I4110" s="60" t="s">
        <v>1107</v>
      </c>
      <c r="J4110" s="62">
        <v>1635.8</v>
      </c>
      <c r="K4110" s="62">
        <v>229.03</v>
      </c>
      <c r="L4110" s="62">
        <v>1864.83</v>
      </c>
      <c r="M4110" s="82" t="str">
        <f t="shared" si="304"/>
        <v>DS</v>
      </c>
      <c r="N4110" s="82" t="s">
        <v>971</v>
      </c>
    </row>
    <row r="4111" spans="1:14" x14ac:dyDescent="0.5">
      <c r="A4111" s="61">
        <v>1999883</v>
      </c>
      <c r="B4111" s="60"/>
      <c r="C4111" s="60" t="s">
        <v>10</v>
      </c>
      <c r="D4111" s="61">
        <v>22324</v>
      </c>
      <c r="E4111" s="61">
        <v>16579</v>
      </c>
      <c r="F4111" s="61">
        <v>9999</v>
      </c>
      <c r="G4111" s="63">
        <v>41919</v>
      </c>
      <c r="H4111" s="63">
        <v>41918</v>
      </c>
      <c r="I4111" s="60" t="s">
        <v>1107</v>
      </c>
      <c r="J4111" s="62">
        <v>4980</v>
      </c>
      <c r="K4111" s="62">
        <v>697.2</v>
      </c>
      <c r="L4111" s="62">
        <v>5677.2</v>
      </c>
      <c r="M4111" s="82" t="str">
        <f t="shared" si="304"/>
        <v>DS</v>
      </c>
      <c r="N4111" s="82" t="s">
        <v>971</v>
      </c>
    </row>
    <row r="4112" spans="1:14" hidden="1" x14ac:dyDescent="0.5">
      <c r="A4112" s="60" t="s">
        <v>924</v>
      </c>
      <c r="B4112" s="60"/>
      <c r="C4112" s="60" t="s">
        <v>10</v>
      </c>
      <c r="D4112" s="61">
        <v>22323</v>
      </c>
      <c r="E4112" s="61">
        <v>16741</v>
      </c>
      <c r="F4112" s="61">
        <v>4923</v>
      </c>
      <c r="G4112" s="63">
        <v>41919</v>
      </c>
      <c r="H4112" s="63">
        <v>41919</v>
      </c>
      <c r="I4112" s="60" t="s">
        <v>1118</v>
      </c>
      <c r="J4112" s="62">
        <v>6647.4</v>
      </c>
      <c r="K4112" s="62">
        <v>0</v>
      </c>
      <c r="L4112" s="62">
        <v>6647.4</v>
      </c>
      <c r="M4112" s="82" t="str">
        <f t="shared" si="304"/>
        <v>DI</v>
      </c>
      <c r="N4112" s="82" t="s">
        <v>971</v>
      </c>
    </row>
    <row r="4113" spans="1:15" x14ac:dyDescent="0.5">
      <c r="A4113" s="60" t="s">
        <v>902</v>
      </c>
      <c r="B4113" s="61" t="s">
        <v>912</v>
      </c>
      <c r="C4113" s="60" t="s">
        <v>10</v>
      </c>
      <c r="D4113" s="61">
        <v>22178</v>
      </c>
      <c r="E4113" s="61">
        <v>16510</v>
      </c>
      <c r="F4113" s="61">
        <v>4917</v>
      </c>
      <c r="G4113" s="63">
        <v>41920</v>
      </c>
      <c r="H4113" s="63">
        <v>41919</v>
      </c>
      <c r="I4113" s="60" t="s">
        <v>1162</v>
      </c>
      <c r="J4113" s="62">
        <v>13799</v>
      </c>
      <c r="K4113" s="62">
        <v>1931.86</v>
      </c>
      <c r="L4113" s="62">
        <v>15730.86</v>
      </c>
      <c r="M4113" s="82" t="str">
        <f t="shared" si="304"/>
        <v>DS</v>
      </c>
      <c r="N4113" s="82" t="s">
        <v>971</v>
      </c>
    </row>
    <row r="4114" spans="1:15" x14ac:dyDescent="0.5">
      <c r="A4114" s="60" t="s">
        <v>902</v>
      </c>
      <c r="B4114" s="60"/>
      <c r="C4114" s="60" t="s">
        <v>15</v>
      </c>
      <c r="D4114" s="61">
        <v>22196</v>
      </c>
      <c r="E4114" s="61">
        <v>16627</v>
      </c>
      <c r="F4114" s="61">
        <v>4917</v>
      </c>
      <c r="G4114" s="63">
        <v>41920</v>
      </c>
      <c r="H4114" s="63">
        <v>41919</v>
      </c>
      <c r="I4114" s="60" t="s">
        <v>1162</v>
      </c>
      <c r="J4114" s="62">
        <v>-15.48</v>
      </c>
      <c r="K4114" s="62">
        <v>-2.17</v>
      </c>
      <c r="L4114" s="62">
        <v>-17.649999999999999</v>
      </c>
      <c r="M4114" s="82" t="str">
        <f t="shared" si="304"/>
        <v>DS</v>
      </c>
    </row>
    <row r="4115" spans="1:15" x14ac:dyDescent="0.5">
      <c r="A4115" s="60" t="s">
        <v>903</v>
      </c>
      <c r="B4115" s="61" t="s">
        <v>936</v>
      </c>
      <c r="C4115" s="60" t="s">
        <v>10</v>
      </c>
      <c r="D4115" s="61">
        <v>22180</v>
      </c>
      <c r="E4115" s="61">
        <v>16609</v>
      </c>
      <c r="F4115" s="61">
        <v>4935</v>
      </c>
      <c r="G4115" s="63">
        <v>41920</v>
      </c>
      <c r="H4115" s="63">
        <v>41920</v>
      </c>
      <c r="I4115" s="60" t="s">
        <v>1102</v>
      </c>
      <c r="J4115" s="62">
        <v>3719.4</v>
      </c>
      <c r="K4115" s="62">
        <v>351.63</v>
      </c>
      <c r="L4115" s="62">
        <v>4071.03</v>
      </c>
      <c r="M4115" s="82" t="str">
        <f t="shared" si="304"/>
        <v>DS</v>
      </c>
      <c r="N4115" s="82" t="s">
        <v>971</v>
      </c>
    </row>
    <row r="4116" spans="1:15" x14ac:dyDescent="0.5">
      <c r="A4116" s="61">
        <v>4495439</v>
      </c>
      <c r="B4116" s="60" t="s">
        <v>937</v>
      </c>
      <c r="C4116" s="60" t="s">
        <v>10</v>
      </c>
      <c r="D4116" s="61">
        <v>22189</v>
      </c>
      <c r="E4116" s="61">
        <v>16578</v>
      </c>
      <c r="F4116" s="61">
        <v>4940</v>
      </c>
      <c r="G4116" s="63">
        <v>41920</v>
      </c>
      <c r="H4116" s="63">
        <v>41918</v>
      </c>
      <c r="I4116" s="60" t="s">
        <v>1112</v>
      </c>
      <c r="J4116" s="62">
        <v>791.27</v>
      </c>
      <c r="K4116" s="62">
        <v>110.78</v>
      </c>
      <c r="L4116" s="62">
        <v>902.05</v>
      </c>
      <c r="M4116" s="82" t="str">
        <f t="shared" si="304"/>
        <v>DS</v>
      </c>
      <c r="N4116" s="82" t="s">
        <v>971</v>
      </c>
    </row>
    <row r="4117" spans="1:15" x14ac:dyDescent="0.5">
      <c r="A4117" s="61">
        <v>4495440</v>
      </c>
      <c r="B4117" s="60" t="s">
        <v>937</v>
      </c>
      <c r="C4117" s="60" t="s">
        <v>10</v>
      </c>
      <c r="D4117" s="61">
        <v>22190</v>
      </c>
      <c r="E4117" s="61">
        <v>16577</v>
      </c>
      <c r="F4117" s="61">
        <v>4940</v>
      </c>
      <c r="G4117" s="63">
        <v>41920</v>
      </c>
      <c r="H4117" s="63">
        <v>41918</v>
      </c>
      <c r="I4117" s="60" t="s">
        <v>1112</v>
      </c>
      <c r="J4117" s="62">
        <v>485.14</v>
      </c>
      <c r="K4117" s="62">
        <v>67.92</v>
      </c>
      <c r="L4117" s="62">
        <v>553.05999999999995</v>
      </c>
      <c r="M4117" s="82" t="str">
        <f t="shared" si="304"/>
        <v>DS</v>
      </c>
      <c r="N4117" s="82" t="s">
        <v>971</v>
      </c>
    </row>
    <row r="4118" spans="1:15" x14ac:dyDescent="0.5">
      <c r="A4118" s="61">
        <v>584695</v>
      </c>
      <c r="B4118" s="60" t="s">
        <v>936</v>
      </c>
      <c r="C4118" s="60" t="s">
        <v>10</v>
      </c>
      <c r="D4118" s="61">
        <v>22191</v>
      </c>
      <c r="E4118" s="61">
        <v>16576</v>
      </c>
      <c r="F4118" s="61">
        <v>4823</v>
      </c>
      <c r="G4118" s="63">
        <v>41920</v>
      </c>
      <c r="H4118" s="63">
        <v>41920</v>
      </c>
      <c r="I4118" s="60" t="s">
        <v>1114</v>
      </c>
      <c r="J4118" s="62">
        <v>299.88</v>
      </c>
      <c r="K4118" s="62">
        <v>21.12</v>
      </c>
      <c r="L4118" s="62">
        <v>321</v>
      </c>
      <c r="M4118" s="82" t="str">
        <f t="shared" si="304"/>
        <v>DS</v>
      </c>
      <c r="N4118" s="82" t="s">
        <v>971</v>
      </c>
    </row>
    <row r="4119" spans="1:15" hidden="1" x14ac:dyDescent="0.5">
      <c r="A4119" s="61">
        <v>960737</v>
      </c>
      <c r="B4119" s="60" t="s">
        <v>912</v>
      </c>
      <c r="C4119" s="60" t="s">
        <v>10</v>
      </c>
      <c r="D4119" s="61">
        <v>22213</v>
      </c>
      <c r="E4119" s="61">
        <v>16631</v>
      </c>
      <c r="F4119" s="61">
        <v>4619</v>
      </c>
      <c r="G4119" s="63">
        <v>41920</v>
      </c>
      <c r="H4119" s="63">
        <v>41920</v>
      </c>
      <c r="I4119" s="60" t="s">
        <v>1075</v>
      </c>
      <c r="J4119" s="62">
        <v>1512.28</v>
      </c>
      <c r="K4119" s="62">
        <v>211.72</v>
      </c>
      <c r="L4119" s="62">
        <v>1724</v>
      </c>
      <c r="M4119" s="82" t="str">
        <f t="shared" si="304"/>
        <v>DC</v>
      </c>
      <c r="N4119" s="82" t="s">
        <v>971</v>
      </c>
      <c r="O4119" s="90">
        <f t="shared" ref="O4119:O4123" si="305">G4119+19</f>
        <v>41939</v>
      </c>
    </row>
    <row r="4120" spans="1:15" hidden="1" x14ac:dyDescent="0.5">
      <c r="A4120" s="61">
        <v>960738</v>
      </c>
      <c r="B4120" s="60" t="s">
        <v>912</v>
      </c>
      <c r="C4120" s="60" t="s">
        <v>10</v>
      </c>
      <c r="D4120" s="61">
        <v>22214</v>
      </c>
      <c r="E4120" s="61">
        <v>16632</v>
      </c>
      <c r="F4120" s="61">
        <v>4620</v>
      </c>
      <c r="G4120" s="63">
        <v>41920</v>
      </c>
      <c r="H4120" s="63">
        <v>41920</v>
      </c>
      <c r="I4120" s="60" t="s">
        <v>1075</v>
      </c>
      <c r="J4120" s="62">
        <v>9797.84</v>
      </c>
      <c r="K4120" s="62">
        <v>1031.31</v>
      </c>
      <c r="L4120" s="62">
        <v>10829.15</v>
      </c>
      <c r="M4120" s="82" t="str">
        <f t="shared" si="304"/>
        <v>DC</v>
      </c>
      <c r="N4120" s="82" t="s">
        <v>971</v>
      </c>
      <c r="O4120" s="90">
        <f t="shared" si="305"/>
        <v>41939</v>
      </c>
    </row>
    <row r="4121" spans="1:15" hidden="1" x14ac:dyDescent="0.5">
      <c r="A4121" s="61">
        <v>960738</v>
      </c>
      <c r="B4121" s="60"/>
      <c r="C4121" s="60" t="s">
        <v>15</v>
      </c>
      <c r="D4121" s="61">
        <v>22233</v>
      </c>
      <c r="E4121" s="61">
        <v>16652</v>
      </c>
      <c r="F4121" s="61">
        <v>4620</v>
      </c>
      <c r="G4121" s="63">
        <v>41920</v>
      </c>
      <c r="H4121" s="63">
        <v>41920</v>
      </c>
      <c r="I4121" s="60" t="s">
        <v>1075</v>
      </c>
      <c r="J4121" s="62">
        <v>-24.42</v>
      </c>
      <c r="K4121" s="62">
        <v>-3.42</v>
      </c>
      <c r="L4121" s="62">
        <v>-27.84</v>
      </c>
      <c r="M4121" s="82" t="str">
        <f t="shared" si="304"/>
        <v>DC</v>
      </c>
      <c r="O4121" s="90">
        <f t="shared" si="305"/>
        <v>41939</v>
      </c>
    </row>
    <row r="4122" spans="1:15" hidden="1" x14ac:dyDescent="0.5">
      <c r="A4122" s="61">
        <v>960740</v>
      </c>
      <c r="B4122" s="60"/>
      <c r="C4122" s="60" t="s">
        <v>10</v>
      </c>
      <c r="D4122" s="61">
        <v>22216</v>
      </c>
      <c r="E4122" s="61">
        <v>16554</v>
      </c>
      <c r="F4122" s="61">
        <v>4930</v>
      </c>
      <c r="G4122" s="63">
        <v>41920</v>
      </c>
      <c r="H4122" s="63">
        <v>41920</v>
      </c>
      <c r="I4122" s="60" t="s">
        <v>1075</v>
      </c>
      <c r="J4122" s="62">
        <v>6536.22</v>
      </c>
      <c r="K4122" s="62">
        <v>915.07</v>
      </c>
      <c r="L4122" s="62">
        <v>7451.29</v>
      </c>
      <c r="M4122" s="82" t="str">
        <f t="shared" si="304"/>
        <v>DC</v>
      </c>
      <c r="N4122" s="82" t="s">
        <v>971</v>
      </c>
      <c r="O4122" s="90">
        <f t="shared" si="305"/>
        <v>41939</v>
      </c>
    </row>
    <row r="4123" spans="1:15" hidden="1" x14ac:dyDescent="0.5">
      <c r="A4123" s="61">
        <v>960741</v>
      </c>
      <c r="B4123" s="60"/>
      <c r="C4123" s="60" t="s">
        <v>10</v>
      </c>
      <c r="D4123" s="61">
        <v>22217</v>
      </c>
      <c r="E4123" s="61">
        <v>16633</v>
      </c>
      <c r="F4123" s="61">
        <v>4924</v>
      </c>
      <c r="G4123" s="63">
        <v>41920</v>
      </c>
      <c r="H4123" s="63">
        <v>41920</v>
      </c>
      <c r="I4123" s="60" t="s">
        <v>1075</v>
      </c>
      <c r="J4123" s="62">
        <v>25825.61</v>
      </c>
      <c r="K4123" s="62">
        <v>241.42</v>
      </c>
      <c r="L4123" s="62">
        <v>26067.03</v>
      </c>
      <c r="M4123" s="82" t="str">
        <f t="shared" si="304"/>
        <v>DC</v>
      </c>
      <c r="N4123" s="82" t="s">
        <v>971</v>
      </c>
      <c r="O4123" s="90">
        <f t="shared" si="305"/>
        <v>41939</v>
      </c>
    </row>
    <row r="4124" spans="1:15" hidden="1" x14ac:dyDescent="0.5">
      <c r="A4124" s="60" t="s">
        <v>908</v>
      </c>
      <c r="B4124" s="60"/>
      <c r="C4124" s="60" t="s">
        <v>10</v>
      </c>
      <c r="D4124" s="61">
        <v>22192</v>
      </c>
      <c r="E4124" s="61">
        <v>16575</v>
      </c>
      <c r="F4124" s="61">
        <v>4920</v>
      </c>
      <c r="G4124" s="63">
        <v>41920</v>
      </c>
      <c r="H4124" s="63">
        <v>41920</v>
      </c>
      <c r="I4124" s="60" t="s">
        <v>1123</v>
      </c>
      <c r="J4124" s="62">
        <v>600</v>
      </c>
      <c r="K4124" s="62">
        <v>0</v>
      </c>
      <c r="L4124" s="62">
        <v>600</v>
      </c>
      <c r="M4124" s="82" t="str">
        <f t="shared" si="304"/>
        <v>DI</v>
      </c>
      <c r="N4124" s="82" t="s">
        <v>971</v>
      </c>
    </row>
    <row r="4125" spans="1:15" hidden="1" x14ac:dyDescent="0.5">
      <c r="A4125" s="61">
        <v>960739</v>
      </c>
      <c r="B4125" s="60"/>
      <c r="C4125" s="60" t="s">
        <v>10</v>
      </c>
      <c r="D4125" s="61">
        <v>22215</v>
      </c>
      <c r="E4125" s="61">
        <v>16529</v>
      </c>
      <c r="F4125" s="61">
        <v>4928</v>
      </c>
      <c r="G4125" s="63">
        <v>41920</v>
      </c>
      <c r="H4125" s="63">
        <v>41920</v>
      </c>
      <c r="I4125" s="60" t="s">
        <v>1075</v>
      </c>
      <c r="J4125" s="62">
        <v>131181.15</v>
      </c>
      <c r="K4125" s="62">
        <v>13866.43</v>
      </c>
      <c r="L4125" s="62">
        <v>145047.57999999999</v>
      </c>
      <c r="M4125" s="82" t="str">
        <f t="shared" si="304"/>
        <v>DC</v>
      </c>
      <c r="N4125" s="82" t="s">
        <v>971</v>
      </c>
      <c r="O4125" s="90">
        <f t="shared" ref="O4125" si="306">G4125+19</f>
        <v>41939</v>
      </c>
    </row>
    <row r="4126" spans="1:15" x14ac:dyDescent="0.5">
      <c r="A4126" s="60" t="s">
        <v>903</v>
      </c>
      <c r="B4126" s="61"/>
      <c r="C4126" s="60" t="s">
        <v>15</v>
      </c>
      <c r="D4126" s="61">
        <v>22404</v>
      </c>
      <c r="E4126" s="61">
        <v>16846</v>
      </c>
      <c r="F4126" s="61">
        <v>142551</v>
      </c>
      <c r="G4126" s="63">
        <v>41920</v>
      </c>
      <c r="H4126" s="63">
        <v>41920</v>
      </c>
      <c r="I4126" s="60" t="s">
        <v>1313</v>
      </c>
      <c r="J4126" s="62">
        <v>-48.12</v>
      </c>
      <c r="K4126" s="62">
        <v>0</v>
      </c>
      <c r="L4126" s="62">
        <v>-48.12</v>
      </c>
      <c r="M4126" s="82" t="str">
        <f t="shared" si="304"/>
        <v>DS</v>
      </c>
    </row>
    <row r="4127" spans="1:15" x14ac:dyDescent="0.5">
      <c r="A4127" s="60" t="s">
        <v>901</v>
      </c>
      <c r="B4127" s="60" t="s">
        <v>936</v>
      </c>
      <c r="C4127" s="60" t="s">
        <v>10</v>
      </c>
      <c r="D4127" s="61">
        <v>22202</v>
      </c>
      <c r="E4127" s="61">
        <v>16622</v>
      </c>
      <c r="F4127" s="61">
        <v>4921</v>
      </c>
      <c r="G4127" s="63">
        <v>41921</v>
      </c>
      <c r="H4127" s="63">
        <v>41921</v>
      </c>
      <c r="I4127" s="60" t="s">
        <v>1161</v>
      </c>
      <c r="J4127" s="62">
        <v>23019.65</v>
      </c>
      <c r="K4127" s="62">
        <v>2037.95</v>
      </c>
      <c r="L4127" s="62">
        <v>25057.599999999999</v>
      </c>
      <c r="M4127" s="82" t="str">
        <f t="shared" si="304"/>
        <v>DS</v>
      </c>
      <c r="N4127" s="82" t="s">
        <v>971</v>
      </c>
    </row>
    <row r="4128" spans="1:15" x14ac:dyDescent="0.5">
      <c r="A4128" s="61">
        <v>1994434</v>
      </c>
      <c r="B4128" s="61" t="s">
        <v>936</v>
      </c>
      <c r="C4128" s="60" t="s">
        <v>10</v>
      </c>
      <c r="D4128" s="61">
        <v>22199</v>
      </c>
      <c r="E4128" s="61">
        <v>16618</v>
      </c>
      <c r="F4128" s="61">
        <v>4961</v>
      </c>
      <c r="G4128" s="63">
        <v>41921</v>
      </c>
      <c r="H4128" s="63">
        <v>41921</v>
      </c>
      <c r="I4128" s="60" t="s">
        <v>1105</v>
      </c>
      <c r="J4128" s="62">
        <v>11657.6</v>
      </c>
      <c r="K4128" s="62">
        <v>1632.06</v>
      </c>
      <c r="L4128" s="62">
        <v>13289.66</v>
      </c>
      <c r="M4128" s="82" t="str">
        <f t="shared" si="304"/>
        <v>DS</v>
      </c>
      <c r="N4128" s="82" t="s">
        <v>971</v>
      </c>
    </row>
    <row r="4129" spans="1:15" x14ac:dyDescent="0.5">
      <c r="A4129" s="61">
        <v>51949246</v>
      </c>
      <c r="B4129" s="61" t="s">
        <v>936</v>
      </c>
      <c r="C4129" s="60" t="s">
        <v>10</v>
      </c>
      <c r="D4129" s="61">
        <v>22179</v>
      </c>
      <c r="E4129" s="61">
        <v>16571</v>
      </c>
      <c r="F4129" s="61">
        <v>4936</v>
      </c>
      <c r="G4129" s="63">
        <v>41921</v>
      </c>
      <c r="H4129" s="63">
        <v>41921</v>
      </c>
      <c r="I4129" s="60" t="s">
        <v>1113</v>
      </c>
      <c r="J4129" s="62">
        <v>4777.2700000000004</v>
      </c>
      <c r="K4129" s="62">
        <v>242.1</v>
      </c>
      <c r="L4129" s="62">
        <v>5019.37</v>
      </c>
      <c r="M4129" s="82" t="str">
        <f t="shared" si="304"/>
        <v>DS</v>
      </c>
      <c r="N4129" s="82" t="s">
        <v>971</v>
      </c>
    </row>
    <row r="4130" spans="1:15" x14ac:dyDescent="0.5">
      <c r="A4130" s="61">
        <v>574204</v>
      </c>
      <c r="B4130" s="60" t="s">
        <v>912</v>
      </c>
      <c r="C4130" s="60" t="s">
        <v>10</v>
      </c>
      <c r="D4130" s="61">
        <v>22212</v>
      </c>
      <c r="E4130" s="61">
        <v>16624</v>
      </c>
      <c r="F4130" s="61">
        <v>4934</v>
      </c>
      <c r="G4130" s="63">
        <v>41921</v>
      </c>
      <c r="H4130" s="63">
        <v>41920</v>
      </c>
      <c r="I4130" s="60" t="s">
        <v>1073</v>
      </c>
      <c r="J4130" s="62">
        <v>13881.17</v>
      </c>
      <c r="K4130" s="62">
        <v>1943.37</v>
      </c>
      <c r="L4130" s="62">
        <v>15824.54</v>
      </c>
      <c r="M4130" s="82" t="str">
        <f t="shared" si="304"/>
        <v>DS</v>
      </c>
      <c r="N4130" s="82" t="s">
        <v>971</v>
      </c>
    </row>
    <row r="4131" spans="1:15" x14ac:dyDescent="0.5">
      <c r="A4131" s="61">
        <v>586093</v>
      </c>
      <c r="B4131" s="60" t="s">
        <v>936</v>
      </c>
      <c r="C4131" s="60" t="s">
        <v>10</v>
      </c>
      <c r="D4131" s="61">
        <v>22209</v>
      </c>
      <c r="E4131" s="61">
        <v>16588</v>
      </c>
      <c r="F4131" s="61">
        <v>4823</v>
      </c>
      <c r="G4131" s="63">
        <v>41921</v>
      </c>
      <c r="H4131" s="63">
        <v>41921</v>
      </c>
      <c r="I4131" s="60" t="s">
        <v>1114</v>
      </c>
      <c r="J4131" s="62">
        <v>199.92</v>
      </c>
      <c r="K4131" s="62">
        <v>14.08</v>
      </c>
      <c r="L4131" s="62">
        <v>214</v>
      </c>
      <c r="M4131" s="82" t="str">
        <f t="shared" si="304"/>
        <v>DS</v>
      </c>
      <c r="N4131" s="82" t="s">
        <v>971</v>
      </c>
    </row>
    <row r="4132" spans="1:15" x14ac:dyDescent="0.5">
      <c r="A4132" s="61">
        <v>8276229</v>
      </c>
      <c r="B4132" s="61" t="s">
        <v>936</v>
      </c>
      <c r="C4132" s="60" t="s">
        <v>10</v>
      </c>
      <c r="D4132" s="61">
        <v>22208</v>
      </c>
      <c r="E4132" s="61">
        <v>16594</v>
      </c>
      <c r="F4132" s="61">
        <v>4824</v>
      </c>
      <c r="G4132" s="63">
        <v>41921</v>
      </c>
      <c r="H4132" s="63">
        <v>41921</v>
      </c>
      <c r="I4132" s="60" t="s">
        <v>1115</v>
      </c>
      <c r="J4132" s="62">
        <v>327.48</v>
      </c>
      <c r="K4132" s="62">
        <v>15.37</v>
      </c>
      <c r="L4132" s="62">
        <v>342.85</v>
      </c>
      <c r="M4132" s="82" t="str">
        <f t="shared" si="304"/>
        <v>DS</v>
      </c>
      <c r="N4132" s="82" t="s">
        <v>971</v>
      </c>
    </row>
    <row r="4133" spans="1:15" x14ac:dyDescent="0.5">
      <c r="A4133" s="61">
        <v>88821</v>
      </c>
      <c r="B4133" s="60" t="s">
        <v>936</v>
      </c>
      <c r="C4133" s="60" t="s">
        <v>10</v>
      </c>
      <c r="D4133" s="61">
        <v>22207</v>
      </c>
      <c r="E4133" s="61">
        <v>16596</v>
      </c>
      <c r="F4133" s="61">
        <v>4822</v>
      </c>
      <c r="G4133" s="63">
        <v>41921</v>
      </c>
      <c r="H4133" s="63">
        <v>41921</v>
      </c>
      <c r="I4133" s="60" t="s">
        <v>1116</v>
      </c>
      <c r="J4133" s="62">
        <v>384</v>
      </c>
      <c r="K4133" s="62">
        <v>13.44</v>
      </c>
      <c r="L4133" s="62">
        <v>397.44</v>
      </c>
      <c r="M4133" s="82" t="str">
        <f t="shared" si="304"/>
        <v>DS</v>
      </c>
      <c r="N4133" s="82" t="s">
        <v>971</v>
      </c>
    </row>
    <row r="4134" spans="1:15" hidden="1" x14ac:dyDescent="0.5">
      <c r="A4134" s="61">
        <v>961632</v>
      </c>
      <c r="B4134" s="60"/>
      <c r="C4134" s="60" t="s">
        <v>10</v>
      </c>
      <c r="D4134" s="61">
        <v>22218</v>
      </c>
      <c r="E4134" s="61">
        <v>16634</v>
      </c>
      <c r="F4134" s="61">
        <v>4620</v>
      </c>
      <c r="G4134" s="63">
        <v>41921</v>
      </c>
      <c r="H4134" s="63">
        <v>41921</v>
      </c>
      <c r="I4134" s="60" t="s">
        <v>1075</v>
      </c>
      <c r="J4134" s="62">
        <v>447.63</v>
      </c>
      <c r="K4134" s="62">
        <v>62.67</v>
      </c>
      <c r="L4134" s="62">
        <v>510.3</v>
      </c>
      <c r="M4134" s="82" t="str">
        <f t="shared" si="304"/>
        <v>DC</v>
      </c>
      <c r="N4134" s="82" t="s">
        <v>971</v>
      </c>
      <c r="O4134" s="90">
        <f t="shared" ref="O4134:O4141" si="307">G4134+19</f>
        <v>41940</v>
      </c>
    </row>
    <row r="4135" spans="1:15" hidden="1" x14ac:dyDescent="0.5">
      <c r="A4135" s="61">
        <v>961633</v>
      </c>
      <c r="B4135" s="60"/>
      <c r="C4135" s="60" t="s">
        <v>10</v>
      </c>
      <c r="D4135" s="61">
        <v>22219</v>
      </c>
      <c r="E4135" s="61">
        <v>16635</v>
      </c>
      <c r="F4135" s="61">
        <v>4968</v>
      </c>
      <c r="G4135" s="63">
        <v>41921</v>
      </c>
      <c r="H4135" s="63">
        <v>41921</v>
      </c>
      <c r="I4135" s="60" t="s">
        <v>1075</v>
      </c>
      <c r="J4135" s="62">
        <v>478.2</v>
      </c>
      <c r="K4135" s="62">
        <v>66.95</v>
      </c>
      <c r="L4135" s="62">
        <v>545.15</v>
      </c>
      <c r="M4135" s="82" t="str">
        <f t="shared" si="304"/>
        <v>DC</v>
      </c>
      <c r="N4135" s="82" t="s">
        <v>971</v>
      </c>
      <c r="O4135" s="90">
        <f t="shared" si="307"/>
        <v>41940</v>
      </c>
    </row>
    <row r="4136" spans="1:15" hidden="1" x14ac:dyDescent="0.5">
      <c r="A4136" s="61">
        <v>961634</v>
      </c>
      <c r="B4136" s="60"/>
      <c r="C4136" s="60" t="s">
        <v>10</v>
      </c>
      <c r="D4136" s="61">
        <v>22220</v>
      </c>
      <c r="E4136" s="61">
        <v>16636</v>
      </c>
      <c r="F4136" s="61">
        <v>4968</v>
      </c>
      <c r="G4136" s="63">
        <v>41921</v>
      </c>
      <c r="H4136" s="63">
        <v>41921</v>
      </c>
      <c r="I4136" s="60" t="s">
        <v>1075</v>
      </c>
      <c r="J4136" s="62">
        <v>28921.5</v>
      </c>
      <c r="K4136" s="62">
        <v>0</v>
      </c>
      <c r="L4136" s="62">
        <v>28921.5</v>
      </c>
      <c r="M4136" s="82" t="str">
        <f t="shared" si="304"/>
        <v>DC</v>
      </c>
      <c r="N4136" s="82" t="s">
        <v>971</v>
      </c>
      <c r="O4136" s="90">
        <f t="shared" si="307"/>
        <v>41940</v>
      </c>
    </row>
    <row r="4137" spans="1:15" hidden="1" x14ac:dyDescent="0.5">
      <c r="A4137" s="61">
        <v>961635</v>
      </c>
      <c r="B4137" s="60"/>
      <c r="C4137" s="60" t="s">
        <v>10</v>
      </c>
      <c r="D4137" s="61">
        <v>22221</v>
      </c>
      <c r="E4137" s="61">
        <v>16637</v>
      </c>
      <c r="F4137" s="61">
        <v>4924</v>
      </c>
      <c r="G4137" s="63">
        <v>41921</v>
      </c>
      <c r="H4137" s="63">
        <v>41921</v>
      </c>
      <c r="I4137" s="60" t="s">
        <v>1075</v>
      </c>
      <c r="J4137" s="62">
        <v>548.05999999999995</v>
      </c>
      <c r="K4137" s="62">
        <v>76.73</v>
      </c>
      <c r="L4137" s="62">
        <v>624.79</v>
      </c>
      <c r="M4137" s="82" t="str">
        <f t="shared" si="304"/>
        <v>DC</v>
      </c>
      <c r="N4137" s="82" t="s">
        <v>971</v>
      </c>
      <c r="O4137" s="90">
        <f t="shared" si="307"/>
        <v>41940</v>
      </c>
    </row>
    <row r="4138" spans="1:15" hidden="1" x14ac:dyDescent="0.5">
      <c r="A4138" s="61">
        <v>961636</v>
      </c>
      <c r="B4138" s="60"/>
      <c r="C4138" s="60" t="s">
        <v>10</v>
      </c>
      <c r="D4138" s="61">
        <v>22222</v>
      </c>
      <c r="E4138" s="61">
        <v>16638</v>
      </c>
      <c r="F4138" s="61">
        <v>4924</v>
      </c>
      <c r="G4138" s="63">
        <v>41921</v>
      </c>
      <c r="H4138" s="63">
        <v>41921</v>
      </c>
      <c r="I4138" s="60" t="s">
        <v>1075</v>
      </c>
      <c r="J4138" s="62">
        <v>1941.93</v>
      </c>
      <c r="K4138" s="62">
        <v>271.87</v>
      </c>
      <c r="L4138" s="62">
        <v>2213.8000000000002</v>
      </c>
      <c r="M4138" s="82" t="str">
        <f t="shared" si="304"/>
        <v>DC</v>
      </c>
      <c r="N4138" s="82" t="s">
        <v>971</v>
      </c>
      <c r="O4138" s="90">
        <f t="shared" si="307"/>
        <v>41940</v>
      </c>
    </row>
    <row r="4139" spans="1:15" hidden="1" x14ac:dyDescent="0.5">
      <c r="A4139" s="61">
        <v>961637</v>
      </c>
      <c r="B4139" s="60"/>
      <c r="C4139" s="60" t="s">
        <v>10</v>
      </c>
      <c r="D4139" s="61">
        <v>22223</v>
      </c>
      <c r="E4139" s="61">
        <v>16639</v>
      </c>
      <c r="F4139" s="61">
        <v>4924</v>
      </c>
      <c r="G4139" s="63">
        <v>41921</v>
      </c>
      <c r="H4139" s="63">
        <v>41921</v>
      </c>
      <c r="I4139" s="60" t="s">
        <v>1075</v>
      </c>
      <c r="J4139" s="62">
        <v>1058.5899999999999</v>
      </c>
      <c r="K4139" s="62">
        <v>148.19999999999999</v>
      </c>
      <c r="L4139" s="62">
        <v>1206.79</v>
      </c>
      <c r="M4139" s="82" t="str">
        <f t="shared" si="304"/>
        <v>DC</v>
      </c>
      <c r="N4139" s="82" t="s">
        <v>971</v>
      </c>
      <c r="O4139" s="90">
        <f t="shared" si="307"/>
        <v>41940</v>
      </c>
    </row>
    <row r="4140" spans="1:15" hidden="1" x14ac:dyDescent="0.5">
      <c r="A4140" s="61">
        <v>961638</v>
      </c>
      <c r="B4140" s="60"/>
      <c r="C4140" s="60" t="s">
        <v>10</v>
      </c>
      <c r="D4140" s="61">
        <v>22224</v>
      </c>
      <c r="E4140" s="61">
        <v>16640</v>
      </c>
      <c r="F4140" s="61">
        <v>4924</v>
      </c>
      <c r="G4140" s="63">
        <v>41921</v>
      </c>
      <c r="H4140" s="63">
        <v>41921</v>
      </c>
      <c r="I4140" s="60" t="s">
        <v>1075</v>
      </c>
      <c r="J4140" s="62">
        <v>284.95999999999998</v>
      </c>
      <c r="K4140" s="62">
        <v>39.89</v>
      </c>
      <c r="L4140" s="62">
        <v>324.85000000000002</v>
      </c>
      <c r="M4140" s="82" t="str">
        <f t="shared" si="304"/>
        <v>DC</v>
      </c>
      <c r="N4140" s="82" t="s">
        <v>971</v>
      </c>
      <c r="O4140" s="90">
        <f t="shared" si="307"/>
        <v>41940</v>
      </c>
    </row>
    <row r="4141" spans="1:15" hidden="1" x14ac:dyDescent="0.5">
      <c r="A4141" s="61">
        <v>961639</v>
      </c>
      <c r="B4141" s="60"/>
      <c r="C4141" s="60" t="s">
        <v>10</v>
      </c>
      <c r="D4141" s="61">
        <v>22225</v>
      </c>
      <c r="E4141" s="61">
        <v>16641</v>
      </c>
      <c r="F4141" s="61">
        <v>4924</v>
      </c>
      <c r="G4141" s="63">
        <v>41921</v>
      </c>
      <c r="H4141" s="63">
        <v>41921</v>
      </c>
      <c r="I4141" s="60" t="s">
        <v>1075</v>
      </c>
      <c r="J4141" s="62">
        <v>6627.56</v>
      </c>
      <c r="K4141" s="62">
        <v>603.54999999999995</v>
      </c>
      <c r="L4141" s="62">
        <v>7231.11</v>
      </c>
      <c r="M4141" s="82" t="str">
        <f t="shared" si="304"/>
        <v>DC</v>
      </c>
      <c r="N4141" s="82" t="s">
        <v>971</v>
      </c>
      <c r="O4141" s="90">
        <f t="shared" si="307"/>
        <v>41940</v>
      </c>
    </row>
    <row r="4142" spans="1:15" hidden="1" x14ac:dyDescent="0.5">
      <c r="A4142" s="60" t="s">
        <v>907</v>
      </c>
      <c r="B4142" s="60"/>
      <c r="C4142" s="60" t="s">
        <v>10</v>
      </c>
      <c r="D4142" s="61">
        <v>22197</v>
      </c>
      <c r="E4142" s="61">
        <v>16616</v>
      </c>
      <c r="F4142" s="61">
        <v>4960</v>
      </c>
      <c r="G4142" s="63">
        <v>41921</v>
      </c>
      <c r="H4142" s="63">
        <v>41921</v>
      </c>
      <c r="I4142" s="60" t="s">
        <v>1121</v>
      </c>
      <c r="J4142" s="62">
        <v>796.2</v>
      </c>
      <c r="K4142" s="62">
        <v>0</v>
      </c>
      <c r="L4142" s="62">
        <v>796.2</v>
      </c>
      <c r="M4142" s="82" t="str">
        <f t="shared" si="304"/>
        <v>DI</v>
      </c>
      <c r="N4142" s="82" t="s">
        <v>971</v>
      </c>
    </row>
    <row r="4143" spans="1:15" x14ac:dyDescent="0.5">
      <c r="A4143" s="61">
        <v>2436625</v>
      </c>
      <c r="B4143" s="60" t="s">
        <v>936</v>
      </c>
      <c r="C4143" s="60" t="s">
        <v>10</v>
      </c>
      <c r="D4143" s="61">
        <v>22268</v>
      </c>
      <c r="E4143" s="61">
        <v>16552</v>
      </c>
      <c r="F4143" s="61">
        <v>4932</v>
      </c>
      <c r="G4143" s="63">
        <v>41921</v>
      </c>
      <c r="H4143" s="63">
        <v>41920</v>
      </c>
      <c r="I4143" s="60" t="s">
        <v>1194</v>
      </c>
      <c r="J4143" s="62">
        <v>2940.48</v>
      </c>
      <c r="K4143" s="62">
        <v>411.66</v>
      </c>
      <c r="L4143" s="62">
        <v>3352.14</v>
      </c>
      <c r="M4143" s="82" t="str">
        <f t="shared" si="304"/>
        <v>DS</v>
      </c>
      <c r="N4143" s="82" t="s">
        <v>971</v>
      </c>
    </row>
    <row r="4144" spans="1:15" x14ac:dyDescent="0.5">
      <c r="A4144" s="61">
        <v>2436626</v>
      </c>
      <c r="B4144" s="60" t="s">
        <v>936</v>
      </c>
      <c r="C4144" s="60" t="s">
        <v>10</v>
      </c>
      <c r="D4144" s="61">
        <v>22264</v>
      </c>
      <c r="E4144" s="61">
        <v>16553</v>
      </c>
      <c r="F4144" s="61">
        <v>4931</v>
      </c>
      <c r="G4144" s="63">
        <v>41921</v>
      </c>
      <c r="H4144" s="63">
        <v>41920</v>
      </c>
      <c r="I4144" s="60" t="s">
        <v>1194</v>
      </c>
      <c r="J4144" s="62">
        <v>3314.4</v>
      </c>
      <c r="K4144" s="62">
        <v>464.02</v>
      </c>
      <c r="L4144" s="62">
        <v>3778.42</v>
      </c>
      <c r="M4144" s="82" t="str">
        <f t="shared" si="304"/>
        <v>DS</v>
      </c>
      <c r="N4144" s="82" t="s">
        <v>971</v>
      </c>
    </row>
    <row r="4145" spans="1:14" x14ac:dyDescent="0.5">
      <c r="A4145" s="61">
        <v>2436626</v>
      </c>
      <c r="B4145" s="60"/>
      <c r="C4145" s="60" t="s">
        <v>15</v>
      </c>
      <c r="D4145" s="61">
        <v>22265</v>
      </c>
      <c r="E4145" s="61">
        <v>16724</v>
      </c>
      <c r="F4145" s="61">
        <v>4931</v>
      </c>
      <c r="G4145" s="63">
        <v>41921</v>
      </c>
      <c r="H4145" s="63">
        <v>41920</v>
      </c>
      <c r="I4145" s="60" t="s">
        <v>1194</v>
      </c>
      <c r="J4145" s="62">
        <v>-1252.8</v>
      </c>
      <c r="K4145" s="62">
        <v>-175.39</v>
      </c>
      <c r="L4145" s="62">
        <v>-1428.19</v>
      </c>
      <c r="M4145" s="82" t="str">
        <f t="shared" si="304"/>
        <v>DS</v>
      </c>
    </row>
    <row r="4146" spans="1:14" x14ac:dyDescent="0.5">
      <c r="A4146" s="61">
        <v>2436632</v>
      </c>
      <c r="B4146" s="60" t="s">
        <v>936</v>
      </c>
      <c r="C4146" s="60" t="s">
        <v>10</v>
      </c>
      <c r="D4146" s="61">
        <v>22266</v>
      </c>
      <c r="E4146" s="61">
        <v>16555</v>
      </c>
      <c r="F4146" s="61">
        <v>4933</v>
      </c>
      <c r="G4146" s="63">
        <v>41921</v>
      </c>
      <c r="H4146" s="63">
        <v>41920</v>
      </c>
      <c r="I4146" s="60" t="s">
        <v>1194</v>
      </c>
      <c r="J4146" s="62">
        <v>704.4</v>
      </c>
      <c r="K4146" s="62">
        <v>0</v>
      </c>
      <c r="L4146" s="62">
        <v>704.4</v>
      </c>
      <c r="M4146" s="82" t="str">
        <f t="shared" si="304"/>
        <v>DS</v>
      </c>
      <c r="N4146" s="82" t="s">
        <v>971</v>
      </c>
    </row>
    <row r="4147" spans="1:14" x14ac:dyDescent="0.5">
      <c r="A4147" s="61">
        <v>2436632</v>
      </c>
      <c r="B4147" s="60"/>
      <c r="C4147" s="60" t="s">
        <v>15</v>
      </c>
      <c r="D4147" s="61">
        <v>22267</v>
      </c>
      <c r="E4147" s="61">
        <v>16725</v>
      </c>
      <c r="F4147" s="61">
        <v>4933</v>
      </c>
      <c r="G4147" s="63">
        <v>41921</v>
      </c>
      <c r="H4147" s="63">
        <v>41920</v>
      </c>
      <c r="I4147" s="60" t="s">
        <v>1194</v>
      </c>
      <c r="J4147" s="62">
        <v>-234.8</v>
      </c>
      <c r="K4147" s="62">
        <v>0</v>
      </c>
      <c r="L4147" s="62">
        <v>-234.8</v>
      </c>
      <c r="M4147" s="82" t="str">
        <f t="shared" si="304"/>
        <v>DS</v>
      </c>
    </row>
    <row r="4148" spans="1:14" hidden="1" x14ac:dyDescent="0.5">
      <c r="A4148" s="60" t="s">
        <v>986</v>
      </c>
      <c r="B4148" s="60"/>
      <c r="C4148" s="60" t="s">
        <v>10</v>
      </c>
      <c r="D4148" s="61">
        <v>22514</v>
      </c>
      <c r="E4148" s="61">
        <v>16975</v>
      </c>
      <c r="F4148" s="61">
        <v>5131</v>
      </c>
      <c r="G4148" s="63">
        <v>41921</v>
      </c>
      <c r="H4148" s="63">
        <v>41921</v>
      </c>
      <c r="I4148" s="60" t="s">
        <v>1123</v>
      </c>
      <c r="J4148" s="62">
        <v>3150</v>
      </c>
      <c r="K4148" s="62">
        <v>0</v>
      </c>
      <c r="L4148" s="62">
        <v>3150</v>
      </c>
      <c r="M4148" s="82" t="str">
        <f t="shared" si="304"/>
        <v>DI</v>
      </c>
    </row>
    <row r="4149" spans="1:14" x14ac:dyDescent="0.5">
      <c r="A4149" s="61">
        <v>2436626</v>
      </c>
      <c r="B4149" s="61">
        <v>38328</v>
      </c>
      <c r="C4149" s="60" t="s">
        <v>15</v>
      </c>
      <c r="D4149" s="61">
        <v>22837</v>
      </c>
      <c r="E4149" s="61">
        <v>17352</v>
      </c>
      <c r="F4149" s="61">
        <v>670594</v>
      </c>
      <c r="G4149" s="63">
        <v>41921</v>
      </c>
      <c r="H4149" s="63">
        <v>41920</v>
      </c>
      <c r="I4149" s="60" t="s">
        <v>1194</v>
      </c>
      <c r="J4149" s="62">
        <v>-1487.6</v>
      </c>
      <c r="K4149" s="62">
        <v>-175.39</v>
      </c>
      <c r="L4149" s="62">
        <v>-1662.99</v>
      </c>
      <c r="M4149" s="82" t="str">
        <f t="shared" si="304"/>
        <v>DS</v>
      </c>
    </row>
    <row r="4150" spans="1:14" x14ac:dyDescent="0.5">
      <c r="A4150" s="61">
        <v>8277768</v>
      </c>
      <c r="B4150" s="61" t="s">
        <v>936</v>
      </c>
      <c r="C4150" s="60" t="s">
        <v>10</v>
      </c>
      <c r="D4150" s="61">
        <v>22204</v>
      </c>
      <c r="E4150" s="61">
        <v>16602</v>
      </c>
      <c r="F4150" s="61">
        <v>4824</v>
      </c>
      <c r="G4150" s="63">
        <v>41922</v>
      </c>
      <c r="H4150" s="63">
        <v>41922</v>
      </c>
      <c r="I4150" s="60" t="s">
        <v>1115</v>
      </c>
      <c r="J4150" s="62">
        <v>327.48</v>
      </c>
      <c r="K4150" s="62">
        <v>15.37</v>
      </c>
      <c r="L4150" s="62">
        <v>342.85</v>
      </c>
      <c r="M4150" s="82" t="str">
        <f t="shared" si="304"/>
        <v>DS</v>
      </c>
      <c r="N4150" s="82" t="s">
        <v>971</v>
      </c>
    </row>
    <row r="4151" spans="1:14" hidden="1" x14ac:dyDescent="0.5">
      <c r="A4151" s="60" t="s">
        <v>909</v>
      </c>
      <c r="B4151" s="60"/>
      <c r="C4151" s="60" t="s">
        <v>10</v>
      </c>
      <c r="D4151" s="61">
        <v>22200</v>
      </c>
      <c r="E4151" s="61">
        <v>16620</v>
      </c>
      <c r="F4151" s="61">
        <v>4963</v>
      </c>
      <c r="G4151" s="63">
        <v>41922</v>
      </c>
      <c r="H4151" s="63">
        <v>41922</v>
      </c>
      <c r="I4151" s="60" t="s">
        <v>1123</v>
      </c>
      <c r="J4151" s="62">
        <v>550</v>
      </c>
      <c r="K4151" s="62">
        <v>0</v>
      </c>
      <c r="L4151" s="62">
        <v>550</v>
      </c>
      <c r="M4151" s="82" t="str">
        <f t="shared" si="304"/>
        <v>DI</v>
      </c>
      <c r="N4151" s="82" t="s">
        <v>971</v>
      </c>
    </row>
    <row r="4152" spans="1:14" hidden="1" x14ac:dyDescent="0.5">
      <c r="A4152" s="60" t="s">
        <v>911</v>
      </c>
      <c r="B4152" s="60"/>
      <c r="C4152" s="60" t="s">
        <v>10</v>
      </c>
      <c r="D4152" s="61">
        <v>22201</v>
      </c>
      <c r="E4152" s="61">
        <v>16621</v>
      </c>
      <c r="F4152" s="61">
        <v>4939</v>
      </c>
      <c r="G4152" s="63">
        <v>41922</v>
      </c>
      <c r="H4152" s="63">
        <v>41922</v>
      </c>
      <c r="I4152" s="60" t="s">
        <v>1123</v>
      </c>
      <c r="J4152" s="62">
        <v>3820</v>
      </c>
      <c r="K4152" s="62">
        <v>0</v>
      </c>
      <c r="L4152" s="62">
        <v>3820</v>
      </c>
      <c r="M4152" s="82" t="str">
        <f t="shared" si="304"/>
        <v>DI</v>
      </c>
      <c r="N4152" s="82" t="s">
        <v>971</v>
      </c>
    </row>
    <row r="4153" spans="1:14" x14ac:dyDescent="0.5">
      <c r="A4153" s="61">
        <v>86711</v>
      </c>
      <c r="B4153" s="60" t="s">
        <v>936</v>
      </c>
      <c r="C4153" s="60" t="s">
        <v>10</v>
      </c>
      <c r="D4153" s="61">
        <v>22297</v>
      </c>
      <c r="E4153" s="61">
        <v>16572</v>
      </c>
      <c r="F4153" s="61">
        <v>4937</v>
      </c>
      <c r="G4153" s="63">
        <v>41922</v>
      </c>
      <c r="H4153" s="63">
        <v>41922</v>
      </c>
      <c r="I4153" s="60" t="s">
        <v>1167</v>
      </c>
      <c r="J4153" s="62">
        <v>8208.06</v>
      </c>
      <c r="K4153" s="62">
        <v>320.72000000000003</v>
      </c>
      <c r="L4153" s="62">
        <v>8528.7800000000007</v>
      </c>
      <c r="M4153" s="82" t="str">
        <f t="shared" si="304"/>
        <v>DS</v>
      </c>
      <c r="N4153" s="82" t="s">
        <v>971</v>
      </c>
    </row>
    <row r="4154" spans="1:14" x14ac:dyDescent="0.5">
      <c r="A4154" s="61">
        <v>86712</v>
      </c>
      <c r="B4154" s="61" t="s">
        <v>936</v>
      </c>
      <c r="C4154" s="60" t="s">
        <v>10</v>
      </c>
      <c r="D4154" s="61">
        <v>22298</v>
      </c>
      <c r="E4154" s="61">
        <v>16573</v>
      </c>
      <c r="F4154" s="61">
        <v>4938</v>
      </c>
      <c r="G4154" s="63">
        <v>41922</v>
      </c>
      <c r="H4154" s="63">
        <v>41922</v>
      </c>
      <c r="I4154" s="60" t="s">
        <v>1167</v>
      </c>
      <c r="J4154" s="62">
        <v>2156.88</v>
      </c>
      <c r="K4154" s="62">
        <v>301.98</v>
      </c>
      <c r="L4154" s="62">
        <v>2458.86</v>
      </c>
      <c r="M4154" s="82" t="str">
        <f t="shared" si="304"/>
        <v>DS</v>
      </c>
      <c r="N4154" s="82" t="s">
        <v>971</v>
      </c>
    </row>
    <row r="4155" spans="1:14" x14ac:dyDescent="0.5">
      <c r="A4155" s="61">
        <v>2237644</v>
      </c>
      <c r="B4155" s="61" t="s">
        <v>936</v>
      </c>
      <c r="C4155" s="60" t="s">
        <v>10</v>
      </c>
      <c r="D4155" s="61">
        <v>22181</v>
      </c>
      <c r="E4155" s="61">
        <v>16611</v>
      </c>
      <c r="F4155" s="61">
        <v>4825</v>
      </c>
      <c r="G4155" s="63">
        <v>41923</v>
      </c>
      <c r="H4155" s="63">
        <v>41923</v>
      </c>
      <c r="I4155" s="60" t="s">
        <v>1109</v>
      </c>
      <c r="J4155" s="62">
        <v>277.97000000000003</v>
      </c>
      <c r="K4155" s="62">
        <v>19.21</v>
      </c>
      <c r="L4155" s="62">
        <v>297.18</v>
      </c>
      <c r="M4155" s="82" t="str">
        <f t="shared" si="304"/>
        <v>DS</v>
      </c>
      <c r="N4155" s="82" t="s">
        <v>971</v>
      </c>
    </row>
    <row r="4156" spans="1:14" x14ac:dyDescent="0.5">
      <c r="A4156" s="61">
        <v>51993974</v>
      </c>
      <c r="B4156" s="61" t="s">
        <v>936</v>
      </c>
      <c r="C4156" s="60" t="s">
        <v>10</v>
      </c>
      <c r="D4156" s="61">
        <v>22182</v>
      </c>
      <c r="E4156" s="61">
        <v>16601</v>
      </c>
      <c r="F4156" s="61">
        <v>4953</v>
      </c>
      <c r="G4156" s="63">
        <v>41923</v>
      </c>
      <c r="H4156" s="63">
        <v>41923</v>
      </c>
      <c r="I4156" s="60" t="s">
        <v>1113</v>
      </c>
      <c r="J4156" s="62">
        <v>6759.5</v>
      </c>
      <c r="K4156" s="62">
        <v>424.75</v>
      </c>
      <c r="L4156" s="62">
        <v>7184.25</v>
      </c>
      <c r="M4156" s="82" t="str">
        <f t="shared" si="304"/>
        <v>DS</v>
      </c>
      <c r="N4156" s="82" t="s">
        <v>971</v>
      </c>
    </row>
    <row r="4157" spans="1:14" x14ac:dyDescent="0.5">
      <c r="A4157" s="61">
        <v>588783</v>
      </c>
      <c r="B4157" s="60" t="s">
        <v>937</v>
      </c>
      <c r="C4157" s="60" t="s">
        <v>10</v>
      </c>
      <c r="D4157" s="61">
        <v>22203</v>
      </c>
      <c r="E4157" s="61">
        <v>16607</v>
      </c>
      <c r="F4157" s="61">
        <v>4823</v>
      </c>
      <c r="G4157" s="63">
        <v>41923</v>
      </c>
      <c r="H4157" s="63">
        <v>41923</v>
      </c>
      <c r="I4157" s="60" t="s">
        <v>1114</v>
      </c>
      <c r="J4157" s="62">
        <v>399.84</v>
      </c>
      <c r="K4157" s="62">
        <v>28.16</v>
      </c>
      <c r="L4157" s="62">
        <v>428</v>
      </c>
      <c r="M4157" s="82" t="str">
        <f t="shared" si="304"/>
        <v>DS</v>
      </c>
      <c r="N4157" s="82" t="s">
        <v>971</v>
      </c>
    </row>
    <row r="4158" spans="1:14" x14ac:dyDescent="0.5">
      <c r="A4158" s="61">
        <v>8280882</v>
      </c>
      <c r="B4158" s="61" t="s">
        <v>936</v>
      </c>
      <c r="C4158" s="60" t="s">
        <v>10</v>
      </c>
      <c r="D4158" s="61">
        <v>22205</v>
      </c>
      <c r="E4158" s="61">
        <v>16604</v>
      </c>
      <c r="F4158" s="61">
        <v>4824</v>
      </c>
      <c r="G4158" s="63">
        <v>41923</v>
      </c>
      <c r="H4158" s="63">
        <v>41923</v>
      </c>
      <c r="I4158" s="60" t="s">
        <v>1115</v>
      </c>
      <c r="J4158" s="62">
        <v>327.48</v>
      </c>
      <c r="K4158" s="62">
        <v>15.37</v>
      </c>
      <c r="L4158" s="62">
        <v>342.85</v>
      </c>
      <c r="M4158" s="82" t="str">
        <f t="shared" si="304"/>
        <v>DS</v>
      </c>
      <c r="N4158" s="82" t="s">
        <v>971</v>
      </c>
    </row>
    <row r="4159" spans="1:14" x14ac:dyDescent="0.5">
      <c r="A4159" s="61">
        <v>89049</v>
      </c>
      <c r="B4159" s="60" t="s">
        <v>936</v>
      </c>
      <c r="C4159" s="60" t="s">
        <v>10</v>
      </c>
      <c r="D4159" s="61">
        <v>22206</v>
      </c>
      <c r="E4159" s="61">
        <v>16606</v>
      </c>
      <c r="F4159" s="61">
        <v>4822</v>
      </c>
      <c r="G4159" s="63">
        <v>41923</v>
      </c>
      <c r="H4159" s="63">
        <v>41923</v>
      </c>
      <c r="I4159" s="60" t="s">
        <v>1116</v>
      </c>
      <c r="J4159" s="62">
        <v>384</v>
      </c>
      <c r="K4159" s="62">
        <v>13.44</v>
      </c>
      <c r="L4159" s="62">
        <v>397.44</v>
      </c>
      <c r="M4159" s="82" t="str">
        <f t="shared" si="304"/>
        <v>DS</v>
      </c>
      <c r="N4159" s="82" t="s">
        <v>971</v>
      </c>
    </row>
    <row r="4160" spans="1:14" hidden="1" x14ac:dyDescent="0.5">
      <c r="A4160" s="60" t="s">
        <v>905</v>
      </c>
      <c r="B4160" s="60"/>
      <c r="C4160" s="60" t="s">
        <v>10</v>
      </c>
      <c r="D4160" s="61">
        <v>22198</v>
      </c>
      <c r="E4160" s="61">
        <v>16617</v>
      </c>
      <c r="F4160" s="61">
        <v>4959</v>
      </c>
      <c r="G4160" s="63">
        <v>41923</v>
      </c>
      <c r="H4160" s="63">
        <v>41923</v>
      </c>
      <c r="I4160" s="60" t="s">
        <v>1118</v>
      </c>
      <c r="J4160" s="62">
        <v>5772.2</v>
      </c>
      <c r="K4160" s="62">
        <v>0</v>
      </c>
      <c r="L4160" s="62">
        <v>5772.2</v>
      </c>
      <c r="M4160" s="82" t="str">
        <f t="shared" si="304"/>
        <v>DI</v>
      </c>
      <c r="N4160" s="82" t="s">
        <v>971</v>
      </c>
    </row>
    <row r="4161" spans="1:15" hidden="1" x14ac:dyDescent="0.5">
      <c r="A4161" s="61">
        <v>964002</v>
      </c>
      <c r="B4161" s="60" t="s">
        <v>936</v>
      </c>
      <c r="C4161" s="60" t="s">
        <v>10</v>
      </c>
      <c r="D4161" s="61">
        <v>22248</v>
      </c>
      <c r="E4161" s="61">
        <v>16691</v>
      </c>
      <c r="F4161" s="61">
        <v>4621</v>
      </c>
      <c r="G4161" s="63">
        <v>41924</v>
      </c>
      <c r="H4161" s="63">
        <v>41924</v>
      </c>
      <c r="I4161" s="60" t="s">
        <v>1075</v>
      </c>
      <c r="J4161" s="62">
        <v>11029.03</v>
      </c>
      <c r="K4161" s="62">
        <v>1127.6300000000001</v>
      </c>
      <c r="L4161" s="62">
        <v>12156.66</v>
      </c>
      <c r="M4161" s="82" t="str">
        <f t="shared" si="304"/>
        <v>DC</v>
      </c>
      <c r="N4161" s="82" t="s">
        <v>971</v>
      </c>
      <c r="O4161" s="90">
        <f t="shared" ref="O4161:O4162" si="308">G4161+19</f>
        <v>41943</v>
      </c>
    </row>
    <row r="4162" spans="1:15" hidden="1" x14ac:dyDescent="0.5">
      <c r="A4162" s="61">
        <v>964013</v>
      </c>
      <c r="B4162" s="60" t="s">
        <v>936</v>
      </c>
      <c r="C4162" s="60" t="s">
        <v>10</v>
      </c>
      <c r="D4162" s="61">
        <v>22247</v>
      </c>
      <c r="E4162" s="61">
        <v>16690</v>
      </c>
      <c r="F4162" s="61">
        <v>2713</v>
      </c>
      <c r="G4162" s="63">
        <v>41924</v>
      </c>
      <c r="H4162" s="63">
        <v>41924</v>
      </c>
      <c r="I4162" s="60" t="s">
        <v>1075</v>
      </c>
      <c r="J4162" s="62">
        <v>4559</v>
      </c>
      <c r="K4162" s="62">
        <v>638.26</v>
      </c>
      <c r="L4162" s="62">
        <v>5197.26</v>
      </c>
      <c r="M4162" s="82" t="str">
        <f t="shared" si="304"/>
        <v>DC</v>
      </c>
      <c r="N4162" s="82" t="s">
        <v>971</v>
      </c>
      <c r="O4162" s="90">
        <f t="shared" si="308"/>
        <v>41943</v>
      </c>
    </row>
    <row r="4163" spans="1:15" hidden="1" x14ac:dyDescent="0.5">
      <c r="A4163" s="61">
        <v>157990</v>
      </c>
      <c r="B4163" s="60"/>
      <c r="C4163" s="60" t="s">
        <v>10</v>
      </c>
      <c r="D4163" s="61">
        <v>22232</v>
      </c>
      <c r="E4163" s="61">
        <v>16643</v>
      </c>
      <c r="F4163" s="61">
        <v>4956</v>
      </c>
      <c r="G4163" s="63">
        <v>41925</v>
      </c>
      <c r="H4163" s="63">
        <v>41923</v>
      </c>
      <c r="I4163" s="60" t="s">
        <v>1156</v>
      </c>
      <c r="J4163" s="62">
        <v>4818.45</v>
      </c>
      <c r="K4163" s="62">
        <v>674.58</v>
      </c>
      <c r="L4163" s="62">
        <v>5493.03</v>
      </c>
      <c r="M4163" s="82" t="str">
        <f t="shared" si="304"/>
        <v>DI</v>
      </c>
      <c r="N4163" s="82" t="s">
        <v>971</v>
      </c>
    </row>
    <row r="4164" spans="1:15" x14ac:dyDescent="0.5">
      <c r="A4164" s="61">
        <v>2009580</v>
      </c>
      <c r="B4164" s="61" t="s">
        <v>937</v>
      </c>
      <c r="C4164" s="60" t="s">
        <v>10</v>
      </c>
      <c r="D4164" s="61">
        <v>22227</v>
      </c>
      <c r="E4164" s="61">
        <v>16649</v>
      </c>
      <c r="F4164" s="61">
        <v>4962</v>
      </c>
      <c r="G4164" s="63">
        <v>41925</v>
      </c>
      <c r="H4164" s="63">
        <v>41925</v>
      </c>
      <c r="I4164" s="60" t="s">
        <v>1105</v>
      </c>
      <c r="J4164" s="62">
        <v>16494.95</v>
      </c>
      <c r="K4164" s="62">
        <v>2309.29</v>
      </c>
      <c r="L4164" s="62">
        <v>18804.240000000002</v>
      </c>
      <c r="M4164" s="82" t="str">
        <f t="shared" si="304"/>
        <v>DS</v>
      </c>
      <c r="N4164" s="82" t="s">
        <v>971</v>
      </c>
    </row>
    <row r="4165" spans="1:15" x14ac:dyDescent="0.5">
      <c r="A4165" s="61">
        <v>590325</v>
      </c>
      <c r="B4165" s="60" t="s">
        <v>937</v>
      </c>
      <c r="C4165" s="60" t="s">
        <v>10</v>
      </c>
      <c r="D4165" s="61">
        <v>22229</v>
      </c>
      <c r="E4165" s="61">
        <v>16647</v>
      </c>
      <c r="F4165" s="61">
        <v>4823</v>
      </c>
      <c r="G4165" s="63">
        <v>41925</v>
      </c>
      <c r="H4165" s="63">
        <v>41925</v>
      </c>
      <c r="I4165" s="60" t="s">
        <v>1114</v>
      </c>
      <c r="J4165" s="62">
        <v>299.88</v>
      </c>
      <c r="K4165" s="62">
        <v>21.12</v>
      </c>
      <c r="L4165" s="62">
        <v>321</v>
      </c>
      <c r="M4165" s="82" t="str">
        <f t="shared" si="304"/>
        <v>DS</v>
      </c>
      <c r="N4165" s="82" t="s">
        <v>971</v>
      </c>
    </row>
    <row r="4166" spans="1:15" x14ac:dyDescent="0.5">
      <c r="A4166" s="61">
        <v>8280884</v>
      </c>
      <c r="B4166" s="61" t="s">
        <v>936</v>
      </c>
      <c r="C4166" s="60" t="s">
        <v>10</v>
      </c>
      <c r="D4166" s="61">
        <v>22231</v>
      </c>
      <c r="E4166" s="61">
        <v>16644</v>
      </c>
      <c r="F4166" s="61">
        <v>4824</v>
      </c>
      <c r="G4166" s="63">
        <v>41925</v>
      </c>
      <c r="H4166" s="63">
        <v>41925</v>
      </c>
      <c r="I4166" s="60" t="s">
        <v>1115</v>
      </c>
      <c r="J4166" s="62">
        <v>327.48</v>
      </c>
      <c r="K4166" s="62">
        <v>15.37</v>
      </c>
      <c r="L4166" s="62">
        <v>342.85</v>
      </c>
      <c r="M4166" s="82" t="str">
        <f t="shared" si="304"/>
        <v>DS</v>
      </c>
      <c r="N4166" s="82" t="s">
        <v>971</v>
      </c>
    </row>
    <row r="4167" spans="1:15" x14ac:dyDescent="0.5">
      <c r="A4167" s="61">
        <v>89174</v>
      </c>
      <c r="B4167" s="60" t="s">
        <v>936</v>
      </c>
      <c r="C4167" s="60" t="s">
        <v>10</v>
      </c>
      <c r="D4167" s="61">
        <v>22230</v>
      </c>
      <c r="E4167" s="61">
        <v>16646</v>
      </c>
      <c r="F4167" s="61">
        <v>4822</v>
      </c>
      <c r="G4167" s="63">
        <v>41925</v>
      </c>
      <c r="H4167" s="63">
        <v>41925</v>
      </c>
      <c r="I4167" s="60" t="s">
        <v>1116</v>
      </c>
      <c r="J4167" s="62">
        <v>384</v>
      </c>
      <c r="K4167" s="62">
        <v>13.44</v>
      </c>
      <c r="L4167" s="62">
        <v>397.44</v>
      </c>
      <c r="M4167" s="82" t="str">
        <f t="shared" si="304"/>
        <v>DS</v>
      </c>
      <c r="N4167" s="82" t="s">
        <v>971</v>
      </c>
    </row>
    <row r="4168" spans="1:15" hidden="1" x14ac:dyDescent="0.5">
      <c r="A4168" s="60" t="s">
        <v>906</v>
      </c>
      <c r="B4168" s="60"/>
      <c r="C4168" s="60" t="s">
        <v>10</v>
      </c>
      <c r="D4168" s="61">
        <v>22228</v>
      </c>
      <c r="E4168" s="61">
        <v>16648</v>
      </c>
      <c r="F4168" s="61">
        <v>4971</v>
      </c>
      <c r="G4168" s="63">
        <v>41925</v>
      </c>
      <c r="H4168" s="63">
        <v>41925</v>
      </c>
      <c r="I4168" s="60" t="s">
        <v>1121</v>
      </c>
      <c r="J4168" s="62">
        <v>2111.6</v>
      </c>
      <c r="K4168" s="62">
        <v>0</v>
      </c>
      <c r="L4168" s="62">
        <v>2111.6</v>
      </c>
      <c r="M4168" s="82" t="str">
        <f t="shared" si="304"/>
        <v>DI</v>
      </c>
      <c r="N4168" s="82" t="s">
        <v>971</v>
      </c>
    </row>
    <row r="4169" spans="1:15" hidden="1" x14ac:dyDescent="0.5">
      <c r="A4169" s="60" t="s">
        <v>910</v>
      </c>
      <c r="B4169" s="60"/>
      <c r="C4169" s="60" t="s">
        <v>10</v>
      </c>
      <c r="D4169" s="61">
        <v>22226</v>
      </c>
      <c r="E4169" s="61">
        <v>16651</v>
      </c>
      <c r="F4169" s="61">
        <v>4964</v>
      </c>
      <c r="G4169" s="63">
        <v>41925</v>
      </c>
      <c r="H4169" s="63">
        <v>41925</v>
      </c>
      <c r="I4169" s="60" t="s">
        <v>1123</v>
      </c>
      <c r="J4169" s="62">
        <v>770</v>
      </c>
      <c r="K4169" s="62">
        <v>0</v>
      </c>
      <c r="L4169" s="62">
        <v>770</v>
      </c>
      <c r="M4169" s="82" t="str">
        <f t="shared" ref="M4169:M4232" si="309">VLOOKUP(I4169,KODE,3,0)</f>
        <v>DI</v>
      </c>
      <c r="N4169" s="82" t="s">
        <v>971</v>
      </c>
    </row>
    <row r="4170" spans="1:15" x14ac:dyDescent="0.5">
      <c r="A4170" s="60" t="s">
        <v>915</v>
      </c>
      <c r="B4170" s="61" t="s">
        <v>936</v>
      </c>
      <c r="C4170" s="60" t="s">
        <v>10</v>
      </c>
      <c r="D4170" s="61">
        <v>22236</v>
      </c>
      <c r="E4170" s="61">
        <v>16657</v>
      </c>
      <c r="F4170" s="61">
        <v>4967</v>
      </c>
      <c r="G4170" s="63">
        <v>41925</v>
      </c>
      <c r="H4170" s="63">
        <v>41925</v>
      </c>
      <c r="I4170" s="60" t="s">
        <v>1102</v>
      </c>
      <c r="J4170" s="62">
        <v>5272.64</v>
      </c>
      <c r="K4170" s="62">
        <v>407.4</v>
      </c>
      <c r="L4170" s="62">
        <v>5680.04</v>
      </c>
      <c r="M4170" s="82" t="str">
        <f t="shared" si="309"/>
        <v>DS</v>
      </c>
      <c r="N4170" s="82" t="s">
        <v>971</v>
      </c>
    </row>
    <row r="4171" spans="1:15" hidden="1" x14ac:dyDescent="0.5">
      <c r="A4171" s="61">
        <v>963010</v>
      </c>
      <c r="B4171" s="60" t="s">
        <v>936</v>
      </c>
      <c r="C4171" s="60" t="s">
        <v>10</v>
      </c>
      <c r="D4171" s="61">
        <v>22242</v>
      </c>
      <c r="E4171" s="61">
        <v>15825</v>
      </c>
      <c r="F4171" s="61">
        <v>4621</v>
      </c>
      <c r="G4171" s="63">
        <v>41925</v>
      </c>
      <c r="H4171" s="63">
        <v>41924</v>
      </c>
      <c r="I4171" s="60" t="s">
        <v>1075</v>
      </c>
      <c r="J4171" s="62">
        <v>53992.95</v>
      </c>
      <c r="K4171" s="62">
        <v>6657.12</v>
      </c>
      <c r="L4171" s="62">
        <v>60650.07</v>
      </c>
      <c r="M4171" s="82" t="str">
        <f t="shared" si="309"/>
        <v>DC</v>
      </c>
      <c r="N4171" s="82" t="s">
        <v>971</v>
      </c>
      <c r="O4171" s="90">
        <f t="shared" ref="O4171:O4191" si="310">G4171+19</f>
        <v>41944</v>
      </c>
    </row>
    <row r="4172" spans="1:15" hidden="1" x14ac:dyDescent="0.5">
      <c r="A4172" s="61">
        <v>963010</v>
      </c>
      <c r="B4172" s="60"/>
      <c r="C4172" s="60" t="s">
        <v>15</v>
      </c>
      <c r="D4172" s="61">
        <v>22263</v>
      </c>
      <c r="E4172" s="61">
        <v>16717</v>
      </c>
      <c r="F4172" s="61">
        <v>4621</v>
      </c>
      <c r="G4172" s="63">
        <v>41925</v>
      </c>
      <c r="H4172" s="63">
        <v>41924</v>
      </c>
      <c r="I4172" s="60" t="s">
        <v>1075</v>
      </c>
      <c r="J4172" s="62">
        <v>-80.680000000000007</v>
      </c>
      <c r="K4172" s="62">
        <v>-11.3</v>
      </c>
      <c r="L4172" s="62">
        <v>-91.98</v>
      </c>
      <c r="M4172" s="82" t="str">
        <f t="shared" si="309"/>
        <v>DC</v>
      </c>
      <c r="O4172" s="90">
        <f t="shared" si="310"/>
        <v>41944</v>
      </c>
    </row>
    <row r="4173" spans="1:15" hidden="1" x14ac:dyDescent="0.5">
      <c r="A4173" s="61">
        <v>963011</v>
      </c>
      <c r="B4173" s="60" t="s">
        <v>936</v>
      </c>
      <c r="C4173" s="60" t="s">
        <v>10</v>
      </c>
      <c r="D4173" s="61">
        <v>22240</v>
      </c>
      <c r="E4173" s="61">
        <v>15828</v>
      </c>
      <c r="F4173" s="61">
        <v>2359</v>
      </c>
      <c r="G4173" s="63">
        <v>41925</v>
      </c>
      <c r="H4173" s="63">
        <v>41924</v>
      </c>
      <c r="I4173" s="60" t="s">
        <v>1075</v>
      </c>
      <c r="J4173" s="62">
        <v>1214.7</v>
      </c>
      <c r="K4173" s="62">
        <v>0</v>
      </c>
      <c r="L4173" s="62">
        <v>1214.7</v>
      </c>
      <c r="M4173" s="82" t="str">
        <f t="shared" si="309"/>
        <v>DC</v>
      </c>
      <c r="N4173" s="82" t="s">
        <v>971</v>
      </c>
      <c r="O4173" s="90">
        <f t="shared" si="310"/>
        <v>41944</v>
      </c>
    </row>
    <row r="4174" spans="1:15" hidden="1" x14ac:dyDescent="0.5">
      <c r="A4174" s="61">
        <v>963012</v>
      </c>
      <c r="B4174" s="60" t="s">
        <v>936</v>
      </c>
      <c r="C4174" s="60" t="s">
        <v>10</v>
      </c>
      <c r="D4174" s="61">
        <v>22241</v>
      </c>
      <c r="E4174" s="61">
        <v>15832</v>
      </c>
      <c r="F4174" s="61">
        <v>4628</v>
      </c>
      <c r="G4174" s="63">
        <v>41925</v>
      </c>
      <c r="H4174" s="63">
        <v>41924</v>
      </c>
      <c r="I4174" s="60" t="s">
        <v>1075</v>
      </c>
      <c r="J4174" s="62">
        <v>126510.12</v>
      </c>
      <c r="K4174" s="62">
        <v>8817.6200000000008</v>
      </c>
      <c r="L4174" s="62">
        <v>135327.74</v>
      </c>
      <c r="M4174" s="82" t="str">
        <f t="shared" si="309"/>
        <v>DC</v>
      </c>
      <c r="N4174" s="82" t="s">
        <v>971</v>
      </c>
      <c r="O4174" s="90">
        <f t="shared" si="310"/>
        <v>41944</v>
      </c>
    </row>
    <row r="4175" spans="1:15" hidden="1" x14ac:dyDescent="0.5">
      <c r="A4175" s="61">
        <v>963012</v>
      </c>
      <c r="B4175" s="60"/>
      <c r="C4175" s="60" t="s">
        <v>15</v>
      </c>
      <c r="D4175" s="61">
        <v>22261</v>
      </c>
      <c r="E4175" s="61">
        <v>16715</v>
      </c>
      <c r="F4175" s="61">
        <v>4628</v>
      </c>
      <c r="G4175" s="63">
        <v>41925</v>
      </c>
      <c r="H4175" s="63">
        <v>41924</v>
      </c>
      <c r="I4175" s="60" t="s">
        <v>1075</v>
      </c>
      <c r="J4175" s="62">
        <v>-1128.2</v>
      </c>
      <c r="K4175" s="62">
        <v>-77.150000000000006</v>
      </c>
      <c r="L4175" s="62">
        <v>-1205.3499999999999</v>
      </c>
      <c r="M4175" s="82" t="str">
        <f t="shared" si="309"/>
        <v>DC</v>
      </c>
      <c r="O4175" s="90">
        <f t="shared" si="310"/>
        <v>41944</v>
      </c>
    </row>
    <row r="4176" spans="1:15" hidden="1" x14ac:dyDescent="0.5">
      <c r="A4176" s="61">
        <v>963013</v>
      </c>
      <c r="B4176" s="60" t="s">
        <v>936</v>
      </c>
      <c r="C4176" s="60" t="s">
        <v>10</v>
      </c>
      <c r="D4176" s="61">
        <v>22238</v>
      </c>
      <c r="E4176" s="61">
        <v>16591</v>
      </c>
      <c r="F4176" s="61">
        <v>4950</v>
      </c>
      <c r="G4176" s="63">
        <v>41925</v>
      </c>
      <c r="H4176" s="63">
        <v>41924</v>
      </c>
      <c r="I4176" s="60" t="s">
        <v>1075</v>
      </c>
      <c r="J4176" s="62">
        <v>6831.55</v>
      </c>
      <c r="K4176" s="62">
        <v>956.4</v>
      </c>
      <c r="L4176" s="62">
        <v>7787.95</v>
      </c>
      <c r="M4176" s="82" t="str">
        <f t="shared" si="309"/>
        <v>DC</v>
      </c>
      <c r="N4176" s="82" t="s">
        <v>971</v>
      </c>
      <c r="O4176" s="90">
        <f t="shared" si="310"/>
        <v>41944</v>
      </c>
    </row>
    <row r="4177" spans="1:15" hidden="1" x14ac:dyDescent="0.5">
      <c r="A4177" s="61">
        <v>963014</v>
      </c>
      <c r="B4177" s="60" t="s">
        <v>936</v>
      </c>
      <c r="C4177" s="60" t="s">
        <v>10</v>
      </c>
      <c r="D4177" s="61">
        <v>22239</v>
      </c>
      <c r="E4177" s="61">
        <v>16593</v>
      </c>
      <c r="F4177" s="61">
        <v>4948</v>
      </c>
      <c r="G4177" s="63">
        <v>41925</v>
      </c>
      <c r="H4177" s="63">
        <v>41924</v>
      </c>
      <c r="I4177" s="60" t="s">
        <v>1075</v>
      </c>
      <c r="J4177" s="62">
        <v>39076.559999999998</v>
      </c>
      <c r="K4177" s="62">
        <v>4951.51</v>
      </c>
      <c r="L4177" s="62">
        <v>44028.07</v>
      </c>
      <c r="M4177" s="82" t="str">
        <f t="shared" si="309"/>
        <v>DC</v>
      </c>
      <c r="N4177" s="82" t="s">
        <v>971</v>
      </c>
      <c r="O4177" s="90">
        <f t="shared" si="310"/>
        <v>41944</v>
      </c>
    </row>
    <row r="4178" spans="1:15" hidden="1" x14ac:dyDescent="0.5">
      <c r="A4178" s="61">
        <v>963014</v>
      </c>
      <c r="B4178" s="60"/>
      <c r="C4178" s="60" t="s">
        <v>15</v>
      </c>
      <c r="D4178" s="61">
        <v>22258</v>
      </c>
      <c r="E4178" s="61">
        <v>16712</v>
      </c>
      <c r="F4178" s="61">
        <v>4948</v>
      </c>
      <c r="G4178" s="63">
        <v>41925</v>
      </c>
      <c r="H4178" s="63">
        <v>41924</v>
      </c>
      <c r="I4178" s="60" t="s">
        <v>1075</v>
      </c>
      <c r="J4178" s="62">
        <v>-7.98</v>
      </c>
      <c r="K4178" s="62">
        <v>-1.1200000000000001</v>
      </c>
      <c r="L4178" s="62">
        <v>-9.1</v>
      </c>
      <c r="M4178" s="82" t="str">
        <f t="shared" si="309"/>
        <v>DC</v>
      </c>
      <c r="O4178" s="90">
        <f t="shared" si="310"/>
        <v>41944</v>
      </c>
    </row>
    <row r="4179" spans="1:15" hidden="1" x14ac:dyDescent="0.5">
      <c r="A4179" s="61">
        <v>964003</v>
      </c>
      <c r="B4179" s="60" t="s">
        <v>936</v>
      </c>
      <c r="C4179" s="60" t="s">
        <v>10</v>
      </c>
      <c r="D4179" s="61">
        <v>22249</v>
      </c>
      <c r="E4179" s="61">
        <v>16692</v>
      </c>
      <c r="F4179" s="61">
        <v>4628</v>
      </c>
      <c r="G4179" s="63">
        <v>41925</v>
      </c>
      <c r="H4179" s="63">
        <v>41924</v>
      </c>
      <c r="I4179" s="60" t="s">
        <v>1075</v>
      </c>
      <c r="J4179" s="62">
        <v>13584.08</v>
      </c>
      <c r="K4179" s="62">
        <v>1867.76</v>
      </c>
      <c r="L4179" s="62">
        <v>15451.84</v>
      </c>
      <c r="M4179" s="82" t="str">
        <f t="shared" si="309"/>
        <v>DC</v>
      </c>
      <c r="N4179" s="82" t="s">
        <v>971</v>
      </c>
      <c r="O4179" s="90">
        <f t="shared" si="310"/>
        <v>41944</v>
      </c>
    </row>
    <row r="4180" spans="1:15" hidden="1" x14ac:dyDescent="0.5">
      <c r="A4180" s="61">
        <v>964003</v>
      </c>
      <c r="B4180" s="60"/>
      <c r="C4180" s="60" t="s">
        <v>15</v>
      </c>
      <c r="D4180" s="61">
        <v>22262</v>
      </c>
      <c r="E4180" s="61">
        <v>16716</v>
      </c>
      <c r="F4180" s="61">
        <v>4628</v>
      </c>
      <c r="G4180" s="63">
        <v>41925</v>
      </c>
      <c r="H4180" s="63">
        <v>41924</v>
      </c>
      <c r="I4180" s="60" t="s">
        <v>1075</v>
      </c>
      <c r="J4180" s="62">
        <v>-275.97000000000003</v>
      </c>
      <c r="K4180" s="62">
        <v>-38.64</v>
      </c>
      <c r="L4180" s="62">
        <v>-314.61</v>
      </c>
      <c r="M4180" s="82" t="str">
        <f t="shared" si="309"/>
        <v>DC</v>
      </c>
      <c r="O4180" s="90">
        <f t="shared" si="310"/>
        <v>41944</v>
      </c>
    </row>
    <row r="4181" spans="1:15" hidden="1" x14ac:dyDescent="0.5">
      <c r="A4181" s="61">
        <v>964004</v>
      </c>
      <c r="B4181" s="60" t="s">
        <v>936</v>
      </c>
      <c r="C4181" s="60" t="s">
        <v>10</v>
      </c>
      <c r="D4181" s="61">
        <v>22250</v>
      </c>
      <c r="E4181" s="61">
        <v>16693</v>
      </c>
      <c r="F4181" s="61">
        <v>4943</v>
      </c>
      <c r="G4181" s="63">
        <v>41925</v>
      </c>
      <c r="H4181" s="63">
        <v>41924</v>
      </c>
      <c r="I4181" s="60" t="s">
        <v>1075</v>
      </c>
      <c r="J4181" s="62">
        <v>30330</v>
      </c>
      <c r="K4181" s="62">
        <v>4246.2</v>
      </c>
      <c r="L4181" s="62">
        <v>34576.199999999997</v>
      </c>
      <c r="M4181" s="82" t="str">
        <f t="shared" si="309"/>
        <v>DC</v>
      </c>
      <c r="N4181" s="82" t="s">
        <v>971</v>
      </c>
      <c r="O4181" s="90">
        <f t="shared" si="310"/>
        <v>41944</v>
      </c>
    </row>
    <row r="4182" spans="1:15" hidden="1" x14ac:dyDescent="0.5">
      <c r="A4182" s="61">
        <v>964005</v>
      </c>
      <c r="B4182" s="60" t="s">
        <v>936</v>
      </c>
      <c r="C4182" s="60" t="s">
        <v>10</v>
      </c>
      <c r="D4182" s="61">
        <v>22251</v>
      </c>
      <c r="E4182" s="61">
        <v>16694</v>
      </c>
      <c r="F4182" s="61">
        <v>4942</v>
      </c>
      <c r="G4182" s="63">
        <v>41925</v>
      </c>
      <c r="H4182" s="63">
        <v>41924</v>
      </c>
      <c r="I4182" s="60" t="s">
        <v>1075</v>
      </c>
      <c r="J4182" s="62">
        <v>31959.37</v>
      </c>
      <c r="K4182" s="62">
        <v>4474.3100000000004</v>
      </c>
      <c r="L4182" s="62">
        <v>36433.68</v>
      </c>
      <c r="M4182" s="82" t="str">
        <f t="shared" si="309"/>
        <v>DC</v>
      </c>
      <c r="N4182" s="82" t="s">
        <v>971</v>
      </c>
      <c r="O4182" s="90">
        <f t="shared" si="310"/>
        <v>41944</v>
      </c>
    </row>
    <row r="4183" spans="1:15" hidden="1" x14ac:dyDescent="0.5">
      <c r="A4183" s="61">
        <v>964005</v>
      </c>
      <c r="B4183" s="60"/>
      <c r="C4183" s="60" t="s">
        <v>15</v>
      </c>
      <c r="D4183" s="61">
        <v>22260</v>
      </c>
      <c r="E4183" s="61">
        <v>16714</v>
      </c>
      <c r="F4183" s="61">
        <v>4942</v>
      </c>
      <c r="G4183" s="63">
        <v>41925</v>
      </c>
      <c r="H4183" s="63">
        <v>41924</v>
      </c>
      <c r="I4183" s="60" t="s">
        <v>1075</v>
      </c>
      <c r="J4183" s="62">
        <v>-80.930000000000007</v>
      </c>
      <c r="K4183" s="62">
        <v>-11.33</v>
      </c>
      <c r="L4183" s="62">
        <v>-92.26</v>
      </c>
      <c r="M4183" s="82" t="str">
        <f t="shared" si="309"/>
        <v>DC</v>
      </c>
      <c r="O4183" s="90">
        <f t="shared" si="310"/>
        <v>41944</v>
      </c>
    </row>
    <row r="4184" spans="1:15" hidden="1" x14ac:dyDescent="0.5">
      <c r="A4184" s="61">
        <v>964006</v>
      </c>
      <c r="B4184" s="60" t="s">
        <v>936</v>
      </c>
      <c r="C4184" s="60" t="s">
        <v>10</v>
      </c>
      <c r="D4184" s="61">
        <v>22252</v>
      </c>
      <c r="E4184" s="61">
        <v>16695</v>
      </c>
      <c r="F4184" s="61">
        <v>4941</v>
      </c>
      <c r="G4184" s="63">
        <v>41925</v>
      </c>
      <c r="H4184" s="63">
        <v>41924</v>
      </c>
      <c r="I4184" s="60" t="s">
        <v>1075</v>
      </c>
      <c r="J4184" s="62">
        <v>4212.8</v>
      </c>
      <c r="K4184" s="62">
        <v>0</v>
      </c>
      <c r="L4184" s="62">
        <v>4212.8</v>
      </c>
      <c r="M4184" s="82" t="str">
        <f t="shared" si="309"/>
        <v>DC</v>
      </c>
      <c r="N4184" s="82" t="s">
        <v>971</v>
      </c>
      <c r="O4184" s="90">
        <f t="shared" si="310"/>
        <v>41944</v>
      </c>
    </row>
    <row r="4185" spans="1:15" hidden="1" x14ac:dyDescent="0.5">
      <c r="A4185" s="61">
        <v>964006</v>
      </c>
      <c r="B4185" s="60"/>
      <c r="C4185" s="60" t="s">
        <v>15</v>
      </c>
      <c r="D4185" s="61">
        <v>22259</v>
      </c>
      <c r="E4185" s="61">
        <v>16713</v>
      </c>
      <c r="F4185" s="61">
        <v>4941</v>
      </c>
      <c r="G4185" s="63">
        <v>41925</v>
      </c>
      <c r="H4185" s="63">
        <v>41924</v>
      </c>
      <c r="I4185" s="60" t="s">
        <v>1075</v>
      </c>
      <c r="J4185" s="62">
        <v>-17.46</v>
      </c>
      <c r="K4185" s="62">
        <v>0</v>
      </c>
      <c r="L4185" s="62">
        <v>-17.46</v>
      </c>
      <c r="M4185" s="82" t="str">
        <f t="shared" si="309"/>
        <v>DC</v>
      </c>
      <c r="O4185" s="90">
        <f t="shared" si="310"/>
        <v>41944</v>
      </c>
    </row>
    <row r="4186" spans="1:15" hidden="1" x14ac:dyDescent="0.5">
      <c r="A4186" s="61">
        <v>964007</v>
      </c>
      <c r="B4186" s="60" t="s">
        <v>936</v>
      </c>
      <c r="C4186" s="60" t="s">
        <v>10</v>
      </c>
      <c r="D4186" s="61">
        <v>22253</v>
      </c>
      <c r="E4186" s="61">
        <v>16696</v>
      </c>
      <c r="F4186" s="61">
        <v>4924</v>
      </c>
      <c r="G4186" s="63">
        <v>41925</v>
      </c>
      <c r="H4186" s="63">
        <v>41924</v>
      </c>
      <c r="I4186" s="60" t="s">
        <v>1075</v>
      </c>
      <c r="J4186" s="62">
        <v>345.84</v>
      </c>
      <c r="K4186" s="62">
        <v>48.42</v>
      </c>
      <c r="L4186" s="62">
        <v>394.26</v>
      </c>
      <c r="M4186" s="82" t="str">
        <f t="shared" si="309"/>
        <v>DC</v>
      </c>
      <c r="N4186" s="82" t="s">
        <v>971</v>
      </c>
      <c r="O4186" s="90">
        <f t="shared" si="310"/>
        <v>41944</v>
      </c>
    </row>
    <row r="4187" spans="1:15" hidden="1" x14ac:dyDescent="0.5">
      <c r="A4187" s="61">
        <v>964008</v>
      </c>
      <c r="B4187" s="60" t="s">
        <v>936</v>
      </c>
      <c r="C4187" s="60" t="s">
        <v>10</v>
      </c>
      <c r="D4187" s="61">
        <v>22254</v>
      </c>
      <c r="E4187" s="61">
        <v>16697</v>
      </c>
      <c r="F4187" s="61">
        <v>4924</v>
      </c>
      <c r="G4187" s="63">
        <v>41925</v>
      </c>
      <c r="H4187" s="63">
        <v>41924</v>
      </c>
      <c r="I4187" s="60" t="s">
        <v>1075</v>
      </c>
      <c r="J4187" s="62">
        <v>195.67</v>
      </c>
      <c r="K4187" s="62">
        <v>27.39</v>
      </c>
      <c r="L4187" s="62">
        <v>223.06</v>
      </c>
      <c r="M4187" s="82" t="str">
        <f t="shared" si="309"/>
        <v>DC</v>
      </c>
      <c r="N4187" s="82" t="s">
        <v>971</v>
      </c>
      <c r="O4187" s="90">
        <f t="shared" si="310"/>
        <v>41944</v>
      </c>
    </row>
    <row r="4188" spans="1:15" hidden="1" x14ac:dyDescent="0.5">
      <c r="A4188" s="61">
        <v>964009</v>
      </c>
      <c r="B4188" s="60" t="s">
        <v>936</v>
      </c>
      <c r="C4188" s="60" t="s">
        <v>10</v>
      </c>
      <c r="D4188" s="61">
        <v>22243</v>
      </c>
      <c r="E4188" s="61">
        <v>16589</v>
      </c>
      <c r="F4188" s="61">
        <v>4942</v>
      </c>
      <c r="G4188" s="63">
        <v>41925</v>
      </c>
      <c r="H4188" s="63">
        <v>41924</v>
      </c>
      <c r="I4188" s="60" t="s">
        <v>1075</v>
      </c>
      <c r="J4188" s="62">
        <v>2188.13</v>
      </c>
      <c r="K4188" s="62">
        <v>193.28</v>
      </c>
      <c r="L4188" s="62">
        <v>2381.41</v>
      </c>
      <c r="M4188" s="82" t="str">
        <f t="shared" si="309"/>
        <v>DC</v>
      </c>
      <c r="N4188" s="82" t="s">
        <v>971</v>
      </c>
      <c r="O4188" s="90">
        <f t="shared" si="310"/>
        <v>41944</v>
      </c>
    </row>
    <row r="4189" spans="1:15" hidden="1" x14ac:dyDescent="0.5">
      <c r="A4189" s="61">
        <v>964010</v>
      </c>
      <c r="B4189" s="60" t="s">
        <v>936</v>
      </c>
      <c r="C4189" s="60" t="s">
        <v>10</v>
      </c>
      <c r="D4189" s="61">
        <v>22244</v>
      </c>
      <c r="E4189" s="61">
        <v>16590</v>
      </c>
      <c r="F4189" s="61">
        <v>4941</v>
      </c>
      <c r="G4189" s="63">
        <v>41925</v>
      </c>
      <c r="H4189" s="63">
        <v>41924</v>
      </c>
      <c r="I4189" s="60" t="s">
        <v>1075</v>
      </c>
      <c r="J4189" s="62">
        <v>5798.52</v>
      </c>
      <c r="K4189" s="62">
        <v>0</v>
      </c>
      <c r="L4189" s="62">
        <v>5798.52</v>
      </c>
      <c r="M4189" s="82" t="str">
        <f t="shared" si="309"/>
        <v>DC</v>
      </c>
      <c r="N4189" s="82" t="s">
        <v>971</v>
      </c>
      <c r="O4189" s="90">
        <f t="shared" si="310"/>
        <v>41944</v>
      </c>
    </row>
    <row r="4190" spans="1:15" hidden="1" x14ac:dyDescent="0.5">
      <c r="A4190" s="61">
        <v>964011</v>
      </c>
      <c r="B4190" s="60" t="s">
        <v>936</v>
      </c>
      <c r="C4190" s="60" t="s">
        <v>10</v>
      </c>
      <c r="D4190" s="61">
        <v>22245</v>
      </c>
      <c r="E4190" s="61">
        <v>16688</v>
      </c>
      <c r="F4190" s="61">
        <v>4924</v>
      </c>
      <c r="G4190" s="63">
        <v>41925</v>
      </c>
      <c r="H4190" s="63">
        <v>41924</v>
      </c>
      <c r="I4190" s="60" t="s">
        <v>1075</v>
      </c>
      <c r="J4190" s="62">
        <v>7531.82</v>
      </c>
      <c r="K4190" s="62">
        <v>357.63</v>
      </c>
      <c r="L4190" s="62">
        <v>7889.45</v>
      </c>
      <c r="M4190" s="82" t="str">
        <f t="shared" si="309"/>
        <v>DC</v>
      </c>
      <c r="N4190" s="82" t="s">
        <v>971</v>
      </c>
      <c r="O4190" s="90">
        <f t="shared" si="310"/>
        <v>41944</v>
      </c>
    </row>
    <row r="4191" spans="1:15" hidden="1" x14ac:dyDescent="0.5">
      <c r="A4191" s="61">
        <v>964012</v>
      </c>
      <c r="B4191" s="60" t="s">
        <v>936</v>
      </c>
      <c r="C4191" s="60" t="s">
        <v>10</v>
      </c>
      <c r="D4191" s="61">
        <v>22246</v>
      </c>
      <c r="E4191" s="61">
        <v>16689</v>
      </c>
      <c r="F4191" s="61">
        <v>4986</v>
      </c>
      <c r="G4191" s="63">
        <v>41925</v>
      </c>
      <c r="H4191" s="63">
        <v>41924</v>
      </c>
      <c r="I4191" s="60" t="s">
        <v>1075</v>
      </c>
      <c r="J4191" s="62">
        <v>128.79</v>
      </c>
      <c r="K4191" s="62">
        <v>0</v>
      </c>
      <c r="L4191" s="62">
        <v>128.79</v>
      </c>
      <c r="M4191" s="82" t="str">
        <f t="shared" si="309"/>
        <v>DC</v>
      </c>
      <c r="N4191" s="82" t="s">
        <v>971</v>
      </c>
      <c r="O4191" s="90">
        <f t="shared" si="310"/>
        <v>41944</v>
      </c>
    </row>
    <row r="4192" spans="1:15" x14ac:dyDescent="0.5">
      <c r="A4192" s="61">
        <v>590325</v>
      </c>
      <c r="B4192" s="60"/>
      <c r="C4192" s="60" t="s">
        <v>15</v>
      </c>
      <c r="D4192" s="61">
        <v>22355</v>
      </c>
      <c r="E4192" s="61">
        <v>16782</v>
      </c>
      <c r="F4192" s="61">
        <v>707347</v>
      </c>
      <c r="G4192" s="63">
        <v>41925</v>
      </c>
      <c r="H4192" s="63">
        <v>41925</v>
      </c>
      <c r="I4192" s="60" t="s">
        <v>1114</v>
      </c>
      <c r="J4192" s="62">
        <v>-16.559999999999999</v>
      </c>
      <c r="K4192" s="62">
        <v>0</v>
      </c>
      <c r="L4192" s="62">
        <v>-16.559999999999999</v>
      </c>
      <c r="M4192" s="82" t="str">
        <f t="shared" si="309"/>
        <v>DS</v>
      </c>
    </row>
    <row r="4193" spans="1:14" x14ac:dyDescent="0.5">
      <c r="A4193" s="60" t="s">
        <v>914</v>
      </c>
      <c r="B4193" s="60" t="s">
        <v>996</v>
      </c>
      <c r="C4193" s="60" t="s">
        <v>10</v>
      </c>
      <c r="D4193" s="61">
        <v>22278</v>
      </c>
      <c r="E4193" s="61">
        <v>16586</v>
      </c>
      <c r="F4193" s="61">
        <v>4947</v>
      </c>
      <c r="G4193" s="63">
        <v>41926</v>
      </c>
      <c r="H4193" s="63">
        <v>41925</v>
      </c>
      <c r="I4193" s="60" t="s">
        <v>1103</v>
      </c>
      <c r="J4193" s="62">
        <v>7394.4</v>
      </c>
      <c r="K4193" s="62">
        <v>1035.22</v>
      </c>
      <c r="L4193" s="62">
        <v>8429.6200000000008</v>
      </c>
      <c r="M4193" s="82" t="str">
        <f t="shared" si="309"/>
        <v>DS</v>
      </c>
      <c r="N4193" s="82" t="s">
        <v>971</v>
      </c>
    </row>
    <row r="4194" spans="1:14" x14ac:dyDescent="0.5">
      <c r="A4194" s="61">
        <v>2002923</v>
      </c>
      <c r="B4194" s="60"/>
      <c r="C4194" s="60" t="s">
        <v>10</v>
      </c>
      <c r="D4194" s="61">
        <v>22273</v>
      </c>
      <c r="E4194" s="61">
        <v>16673</v>
      </c>
      <c r="F4194" s="61">
        <v>4965</v>
      </c>
      <c r="G4194" s="63">
        <v>41926</v>
      </c>
      <c r="H4194" s="63">
        <v>41925</v>
      </c>
      <c r="I4194" s="60" t="s">
        <v>1107</v>
      </c>
      <c r="J4194" s="62">
        <v>1859.55</v>
      </c>
      <c r="K4194" s="62">
        <v>260.33999999999997</v>
      </c>
      <c r="L4194" s="62">
        <v>2119.89</v>
      </c>
      <c r="M4194" s="82" t="str">
        <f t="shared" si="309"/>
        <v>DS</v>
      </c>
      <c r="N4194" s="82" t="s">
        <v>971</v>
      </c>
    </row>
    <row r="4195" spans="1:14" x14ac:dyDescent="0.5">
      <c r="A4195" s="61">
        <v>2002985</v>
      </c>
      <c r="B4195" s="174">
        <v>41943</v>
      </c>
      <c r="C4195" s="60" t="s">
        <v>10</v>
      </c>
      <c r="D4195" s="61">
        <v>22270</v>
      </c>
      <c r="E4195" s="61">
        <v>16670</v>
      </c>
      <c r="F4195" s="61">
        <v>4965</v>
      </c>
      <c r="G4195" s="63">
        <v>41926</v>
      </c>
      <c r="H4195" s="63">
        <v>41925</v>
      </c>
      <c r="I4195" s="60" t="s">
        <v>1107</v>
      </c>
      <c r="J4195" s="62">
        <v>1955</v>
      </c>
      <c r="K4195" s="62">
        <v>273.7</v>
      </c>
      <c r="L4195" s="62">
        <v>2228.6999999999998</v>
      </c>
      <c r="M4195" s="82" t="str">
        <f t="shared" si="309"/>
        <v>DS</v>
      </c>
      <c r="N4195" s="82" t="s">
        <v>971</v>
      </c>
    </row>
    <row r="4196" spans="1:14" x14ac:dyDescent="0.5">
      <c r="A4196" s="61">
        <v>2002986</v>
      </c>
      <c r="B4196" s="174">
        <v>41943</v>
      </c>
      <c r="C4196" s="60" t="s">
        <v>10</v>
      </c>
      <c r="D4196" s="61">
        <v>22274</v>
      </c>
      <c r="E4196" s="61">
        <v>16674</v>
      </c>
      <c r="F4196" s="61">
        <v>4965</v>
      </c>
      <c r="G4196" s="63">
        <v>41926</v>
      </c>
      <c r="H4196" s="63">
        <v>41925</v>
      </c>
      <c r="I4196" s="60" t="s">
        <v>1107</v>
      </c>
      <c r="J4196" s="62">
        <v>1177.0999999999999</v>
      </c>
      <c r="K4196" s="62">
        <v>164.79</v>
      </c>
      <c r="L4196" s="62">
        <v>1341.89</v>
      </c>
      <c r="M4196" s="82" t="str">
        <f t="shared" si="309"/>
        <v>DS</v>
      </c>
      <c r="N4196" s="82" t="s">
        <v>971</v>
      </c>
    </row>
    <row r="4197" spans="1:14" x14ac:dyDescent="0.5">
      <c r="A4197" s="61">
        <v>2002987</v>
      </c>
      <c r="B4197" s="174">
        <v>41943</v>
      </c>
      <c r="C4197" s="60" t="s">
        <v>10</v>
      </c>
      <c r="D4197" s="61">
        <v>22271</v>
      </c>
      <c r="E4197" s="61">
        <v>16671</v>
      </c>
      <c r="F4197" s="61">
        <v>4965</v>
      </c>
      <c r="G4197" s="63">
        <v>41926</v>
      </c>
      <c r="H4197" s="63">
        <v>41925</v>
      </c>
      <c r="I4197" s="60" t="s">
        <v>1107</v>
      </c>
      <c r="J4197" s="62">
        <v>1154.3</v>
      </c>
      <c r="K4197" s="62">
        <v>161.6</v>
      </c>
      <c r="L4197" s="62">
        <v>1315.9</v>
      </c>
      <c r="M4197" s="82" t="str">
        <f t="shared" si="309"/>
        <v>DS</v>
      </c>
      <c r="N4197" s="82" t="s">
        <v>971</v>
      </c>
    </row>
    <row r="4198" spans="1:14" x14ac:dyDescent="0.5">
      <c r="A4198" s="61">
        <v>2002988</v>
      </c>
      <c r="B4198" s="174">
        <v>41943</v>
      </c>
      <c r="C4198" s="60" t="s">
        <v>10</v>
      </c>
      <c r="D4198" s="61">
        <v>22275</v>
      </c>
      <c r="E4198" s="61">
        <v>16675</v>
      </c>
      <c r="F4198" s="61">
        <v>4965</v>
      </c>
      <c r="G4198" s="63">
        <v>41926</v>
      </c>
      <c r="H4198" s="63">
        <v>41925</v>
      </c>
      <c r="I4198" s="60" t="s">
        <v>1107</v>
      </c>
      <c r="J4198" s="62">
        <v>2707.6</v>
      </c>
      <c r="K4198" s="62">
        <v>379.05</v>
      </c>
      <c r="L4198" s="62">
        <v>3086.65</v>
      </c>
      <c r="M4198" s="82" t="str">
        <f t="shared" si="309"/>
        <v>DS</v>
      </c>
      <c r="N4198" s="82" t="s">
        <v>971</v>
      </c>
    </row>
    <row r="4199" spans="1:14" x14ac:dyDescent="0.5">
      <c r="A4199" s="61">
        <v>2002989</v>
      </c>
      <c r="B4199" s="174">
        <v>41943</v>
      </c>
      <c r="C4199" s="60" t="s">
        <v>10</v>
      </c>
      <c r="D4199" s="61">
        <v>22269</v>
      </c>
      <c r="E4199" s="61">
        <v>16669</v>
      </c>
      <c r="F4199" s="61">
        <v>4965</v>
      </c>
      <c r="G4199" s="63">
        <v>41926</v>
      </c>
      <c r="H4199" s="63">
        <v>41925</v>
      </c>
      <c r="I4199" s="60" t="s">
        <v>1107</v>
      </c>
      <c r="J4199" s="62">
        <v>3320</v>
      </c>
      <c r="K4199" s="62">
        <v>464.8</v>
      </c>
      <c r="L4199" s="62">
        <v>3784.8</v>
      </c>
      <c r="M4199" s="82" t="str">
        <f t="shared" si="309"/>
        <v>DS</v>
      </c>
      <c r="N4199" s="82" t="s">
        <v>971</v>
      </c>
    </row>
    <row r="4200" spans="1:14" x14ac:dyDescent="0.5">
      <c r="A4200" s="61">
        <v>2002990</v>
      </c>
      <c r="B4200" s="174">
        <v>41943</v>
      </c>
      <c r="C4200" s="60" t="s">
        <v>10</v>
      </c>
      <c r="D4200" s="61">
        <v>22272</v>
      </c>
      <c r="E4200" s="61">
        <v>16672</v>
      </c>
      <c r="F4200" s="61">
        <v>4965</v>
      </c>
      <c r="G4200" s="63">
        <v>41926</v>
      </c>
      <c r="H4200" s="63">
        <v>41925</v>
      </c>
      <c r="I4200" s="60" t="s">
        <v>1107</v>
      </c>
      <c r="J4200" s="62">
        <v>294.25</v>
      </c>
      <c r="K4200" s="62">
        <v>41.19</v>
      </c>
      <c r="L4200" s="62">
        <v>335.44</v>
      </c>
      <c r="M4200" s="82" t="str">
        <f t="shared" si="309"/>
        <v>DS</v>
      </c>
      <c r="N4200" s="82" t="s">
        <v>971</v>
      </c>
    </row>
    <row r="4201" spans="1:14" x14ac:dyDescent="0.5">
      <c r="A4201" s="61">
        <v>2002991</v>
      </c>
      <c r="B4201" s="174">
        <v>41943</v>
      </c>
      <c r="C4201" s="60" t="s">
        <v>10</v>
      </c>
      <c r="D4201" s="61">
        <v>22276</v>
      </c>
      <c r="E4201" s="61">
        <v>16676</v>
      </c>
      <c r="F4201" s="61">
        <v>4965</v>
      </c>
      <c r="G4201" s="63">
        <v>41926</v>
      </c>
      <c r="H4201" s="63">
        <v>41925</v>
      </c>
      <c r="I4201" s="60" t="s">
        <v>1107</v>
      </c>
      <c r="J4201" s="62">
        <v>5992.45</v>
      </c>
      <c r="K4201" s="62">
        <v>838.96</v>
      </c>
      <c r="L4201" s="62">
        <v>6831.41</v>
      </c>
      <c r="M4201" s="82" t="str">
        <f t="shared" si="309"/>
        <v>DS</v>
      </c>
      <c r="N4201" s="82" t="s">
        <v>971</v>
      </c>
    </row>
    <row r="4202" spans="1:14" x14ac:dyDescent="0.5">
      <c r="A4202" s="61">
        <v>2003019</v>
      </c>
      <c r="B4202" s="60"/>
      <c r="C4202" s="60" t="s">
        <v>10</v>
      </c>
      <c r="D4202" s="61">
        <v>22277</v>
      </c>
      <c r="E4202" s="61">
        <v>16653</v>
      </c>
      <c r="F4202" s="61">
        <v>4933</v>
      </c>
      <c r="G4202" s="63">
        <v>41926</v>
      </c>
      <c r="H4202" s="63">
        <v>41926</v>
      </c>
      <c r="I4202" s="60" t="s">
        <v>1107</v>
      </c>
      <c r="J4202" s="62">
        <v>0</v>
      </c>
      <c r="K4202" s="62">
        <v>0</v>
      </c>
      <c r="L4202" s="62">
        <v>0</v>
      </c>
      <c r="M4202" s="82" t="str">
        <f t="shared" si="309"/>
        <v>DS</v>
      </c>
      <c r="N4202" s="82" t="s">
        <v>971</v>
      </c>
    </row>
    <row r="4203" spans="1:14" x14ac:dyDescent="0.5">
      <c r="A4203" s="61">
        <v>232309</v>
      </c>
      <c r="B4203" s="60" t="s">
        <v>937</v>
      </c>
      <c r="C4203" s="60" t="s">
        <v>10</v>
      </c>
      <c r="D4203" s="61">
        <v>22291</v>
      </c>
      <c r="E4203" s="61">
        <v>16668</v>
      </c>
      <c r="F4203" s="61">
        <v>4949</v>
      </c>
      <c r="G4203" s="63">
        <v>41926</v>
      </c>
      <c r="H4203" s="63">
        <v>41926</v>
      </c>
      <c r="I4203" s="60" t="s">
        <v>1297</v>
      </c>
      <c r="J4203" s="62">
        <v>25695.45</v>
      </c>
      <c r="K4203" s="62">
        <v>3597.36</v>
      </c>
      <c r="L4203" s="62">
        <v>29292.81</v>
      </c>
      <c r="M4203" s="82" t="str">
        <f t="shared" si="309"/>
        <v>DS</v>
      </c>
      <c r="N4203" s="82" t="s">
        <v>971</v>
      </c>
    </row>
    <row r="4204" spans="1:14" x14ac:dyDescent="0.5">
      <c r="A4204" s="61">
        <v>31562</v>
      </c>
      <c r="B4204" s="60" t="s">
        <v>996</v>
      </c>
      <c r="C4204" s="60" t="s">
        <v>10</v>
      </c>
      <c r="D4204" s="61">
        <v>22279</v>
      </c>
      <c r="E4204" s="61">
        <v>16598</v>
      </c>
      <c r="F4204" s="61">
        <v>4946</v>
      </c>
      <c r="G4204" s="63">
        <v>41926</v>
      </c>
      <c r="H4204" s="63">
        <v>41925</v>
      </c>
      <c r="I4204" s="60" t="s">
        <v>1103</v>
      </c>
      <c r="J4204" s="62">
        <v>2622.5</v>
      </c>
      <c r="K4204" s="62">
        <v>367.16</v>
      </c>
      <c r="L4204" s="62">
        <v>2989.66</v>
      </c>
      <c r="M4204" s="82" t="str">
        <f t="shared" si="309"/>
        <v>DS</v>
      </c>
      <c r="N4204" s="82" t="s">
        <v>971</v>
      </c>
    </row>
    <row r="4205" spans="1:14" x14ac:dyDescent="0.5">
      <c r="A4205" s="61">
        <v>52031374</v>
      </c>
      <c r="B4205" s="61" t="s">
        <v>936</v>
      </c>
      <c r="C4205" s="60" t="s">
        <v>10</v>
      </c>
      <c r="D4205" s="61">
        <v>22234</v>
      </c>
      <c r="E4205" s="61">
        <v>16654</v>
      </c>
      <c r="F4205" s="61">
        <v>4913</v>
      </c>
      <c r="G4205" s="63">
        <v>41926</v>
      </c>
      <c r="H4205" s="63">
        <v>41926</v>
      </c>
      <c r="I4205" s="60" t="s">
        <v>1113</v>
      </c>
      <c r="J4205" s="62">
        <v>786.24</v>
      </c>
      <c r="K4205" s="62">
        <v>110.1</v>
      </c>
      <c r="L4205" s="62">
        <v>896.34</v>
      </c>
      <c r="M4205" s="82" t="str">
        <f t="shared" si="309"/>
        <v>DS</v>
      </c>
      <c r="N4205" s="82" t="s">
        <v>971</v>
      </c>
    </row>
    <row r="4206" spans="1:14" x14ac:dyDescent="0.5">
      <c r="A4206" s="61">
        <v>52031375</v>
      </c>
      <c r="B4206" s="61" t="s">
        <v>936</v>
      </c>
      <c r="C4206" s="60" t="s">
        <v>10</v>
      </c>
      <c r="D4206" s="61">
        <v>22235</v>
      </c>
      <c r="E4206" s="61">
        <v>16630</v>
      </c>
      <c r="F4206" s="61">
        <v>4966</v>
      </c>
      <c r="G4206" s="63">
        <v>41926</v>
      </c>
      <c r="H4206" s="63">
        <v>41926</v>
      </c>
      <c r="I4206" s="60" t="s">
        <v>1113</v>
      </c>
      <c r="J4206" s="62">
        <v>4370.49</v>
      </c>
      <c r="K4206" s="62">
        <v>248.72</v>
      </c>
      <c r="L4206" s="62">
        <v>4619.21</v>
      </c>
      <c r="M4206" s="82" t="str">
        <f t="shared" si="309"/>
        <v>DS</v>
      </c>
      <c r="N4206" s="82" t="s">
        <v>971</v>
      </c>
    </row>
    <row r="4207" spans="1:14" x14ac:dyDescent="0.5">
      <c r="A4207" s="61">
        <v>591758</v>
      </c>
      <c r="B4207" s="60" t="s">
        <v>937</v>
      </c>
      <c r="C4207" s="60" t="s">
        <v>10</v>
      </c>
      <c r="D4207" s="61">
        <v>22296</v>
      </c>
      <c r="E4207" s="61">
        <v>16661</v>
      </c>
      <c r="F4207" s="61">
        <v>4823</v>
      </c>
      <c r="G4207" s="63">
        <v>41926</v>
      </c>
      <c r="H4207" s="63">
        <v>41926</v>
      </c>
      <c r="I4207" s="60" t="s">
        <v>1114</v>
      </c>
      <c r="J4207" s="62">
        <v>199.92</v>
      </c>
      <c r="K4207" s="62">
        <v>14.08</v>
      </c>
      <c r="L4207" s="62">
        <v>214</v>
      </c>
      <c r="M4207" s="82" t="str">
        <f t="shared" si="309"/>
        <v>DS</v>
      </c>
      <c r="N4207" s="82" t="s">
        <v>971</v>
      </c>
    </row>
    <row r="4208" spans="1:14" x14ac:dyDescent="0.5">
      <c r="A4208" s="61">
        <v>8282914</v>
      </c>
      <c r="B4208" s="61" t="s">
        <v>936</v>
      </c>
      <c r="C4208" s="60" t="s">
        <v>10</v>
      </c>
      <c r="D4208" s="61">
        <v>22294</v>
      </c>
      <c r="E4208" s="61">
        <v>16662</v>
      </c>
      <c r="F4208" s="61">
        <v>4824</v>
      </c>
      <c r="G4208" s="63">
        <v>41926</v>
      </c>
      <c r="H4208" s="63">
        <v>41926</v>
      </c>
      <c r="I4208" s="60" t="s">
        <v>1115</v>
      </c>
      <c r="J4208" s="62">
        <v>438.24</v>
      </c>
      <c r="K4208" s="62">
        <v>46.12</v>
      </c>
      <c r="L4208" s="62">
        <v>484.36</v>
      </c>
      <c r="M4208" s="82" t="str">
        <f t="shared" si="309"/>
        <v>DS</v>
      </c>
      <c r="N4208" s="82" t="s">
        <v>971</v>
      </c>
    </row>
    <row r="4209" spans="1:14" hidden="1" x14ac:dyDescent="0.5">
      <c r="A4209" s="60" t="s">
        <v>917</v>
      </c>
      <c r="B4209" s="60"/>
      <c r="C4209" s="60" t="s">
        <v>10</v>
      </c>
      <c r="D4209" s="61">
        <v>22292</v>
      </c>
      <c r="E4209" s="61">
        <v>16665</v>
      </c>
      <c r="F4209" s="61">
        <v>4972</v>
      </c>
      <c r="G4209" s="63">
        <v>41926</v>
      </c>
      <c r="H4209" s="63">
        <v>41926</v>
      </c>
      <c r="I4209" s="60" t="s">
        <v>1118</v>
      </c>
      <c r="J4209" s="62">
        <v>5886.2</v>
      </c>
      <c r="K4209" s="62">
        <v>0</v>
      </c>
      <c r="L4209" s="62">
        <v>5886.2</v>
      </c>
      <c r="M4209" s="82" t="str">
        <f t="shared" si="309"/>
        <v>DI</v>
      </c>
      <c r="N4209" s="82" t="s">
        <v>971</v>
      </c>
    </row>
    <row r="4210" spans="1:14" hidden="1" x14ac:dyDescent="0.5">
      <c r="A4210" s="60" t="s">
        <v>919</v>
      </c>
      <c r="B4210" s="60"/>
      <c r="C4210" s="60" t="s">
        <v>10</v>
      </c>
      <c r="D4210" s="61">
        <v>22290</v>
      </c>
      <c r="E4210" s="61">
        <v>16680</v>
      </c>
      <c r="F4210" s="61">
        <v>4975</v>
      </c>
      <c r="G4210" s="63">
        <v>41926</v>
      </c>
      <c r="H4210" s="63">
        <v>41926</v>
      </c>
      <c r="I4210" s="60" t="s">
        <v>1123</v>
      </c>
      <c r="J4210" s="62">
        <v>5515</v>
      </c>
      <c r="K4210" s="62">
        <v>0</v>
      </c>
      <c r="L4210" s="62">
        <v>5515</v>
      </c>
      <c r="M4210" s="82" t="str">
        <f t="shared" si="309"/>
        <v>DI</v>
      </c>
      <c r="N4210" s="82" t="s">
        <v>971</v>
      </c>
    </row>
    <row r="4211" spans="1:14" hidden="1" x14ac:dyDescent="0.5">
      <c r="A4211" s="60" t="s">
        <v>920</v>
      </c>
      <c r="B4211" s="60"/>
      <c r="C4211" s="60" t="s">
        <v>10</v>
      </c>
      <c r="D4211" s="61">
        <v>22293</v>
      </c>
      <c r="E4211" s="61">
        <v>16664</v>
      </c>
      <c r="F4211" s="61">
        <v>4969</v>
      </c>
      <c r="G4211" s="63">
        <v>41926</v>
      </c>
      <c r="H4211" s="63">
        <v>41926</v>
      </c>
      <c r="I4211" s="60" t="s">
        <v>1123</v>
      </c>
      <c r="J4211" s="62">
        <v>1600</v>
      </c>
      <c r="K4211" s="62">
        <v>0</v>
      </c>
      <c r="L4211" s="62">
        <v>1600</v>
      </c>
      <c r="M4211" s="82" t="str">
        <f t="shared" si="309"/>
        <v>DI</v>
      </c>
      <c r="N4211" s="82" t="s">
        <v>971</v>
      </c>
    </row>
    <row r="4212" spans="1:14" x14ac:dyDescent="0.5">
      <c r="A4212" s="61">
        <v>2020022</v>
      </c>
      <c r="B4212" s="61"/>
      <c r="C4212" s="60" t="s">
        <v>10</v>
      </c>
      <c r="D4212" s="61">
        <v>22322</v>
      </c>
      <c r="E4212" s="61">
        <v>16666</v>
      </c>
      <c r="F4212" s="61">
        <v>4962</v>
      </c>
      <c r="G4212" s="63">
        <v>41926</v>
      </c>
      <c r="H4212" s="63">
        <v>41926</v>
      </c>
      <c r="I4212" s="60" t="s">
        <v>1105</v>
      </c>
      <c r="J4212" s="62">
        <v>0</v>
      </c>
      <c r="K4212" s="62">
        <v>0</v>
      </c>
      <c r="L4212" s="62">
        <v>0</v>
      </c>
      <c r="M4212" s="82" t="str">
        <f t="shared" si="309"/>
        <v>DS</v>
      </c>
      <c r="N4212" s="82" t="s">
        <v>971</v>
      </c>
    </row>
    <row r="4213" spans="1:14" x14ac:dyDescent="0.5">
      <c r="A4213" s="61">
        <v>2027619</v>
      </c>
      <c r="B4213" s="61" t="s">
        <v>937</v>
      </c>
      <c r="C4213" s="60" t="s">
        <v>10</v>
      </c>
      <c r="D4213" s="61">
        <v>22289</v>
      </c>
      <c r="E4213" s="61">
        <v>16681</v>
      </c>
      <c r="F4213" s="61">
        <v>4962</v>
      </c>
      <c r="G4213" s="63">
        <v>41927</v>
      </c>
      <c r="H4213" s="63">
        <v>41927</v>
      </c>
      <c r="I4213" s="60" t="s">
        <v>1105</v>
      </c>
      <c r="J4213" s="62">
        <v>11210.17</v>
      </c>
      <c r="K4213" s="62">
        <v>1569.42</v>
      </c>
      <c r="L4213" s="62">
        <v>12779.59</v>
      </c>
      <c r="M4213" s="82" t="str">
        <f t="shared" si="309"/>
        <v>DS</v>
      </c>
      <c r="N4213" s="82" t="s">
        <v>971</v>
      </c>
    </row>
    <row r="4214" spans="1:14" x14ac:dyDescent="0.5">
      <c r="A4214" s="61">
        <v>593278</v>
      </c>
      <c r="B4214" s="60" t="s">
        <v>937</v>
      </c>
      <c r="C4214" s="60" t="s">
        <v>10</v>
      </c>
      <c r="D4214" s="61">
        <v>22295</v>
      </c>
      <c r="E4214" s="61">
        <v>16660</v>
      </c>
      <c r="F4214" s="61">
        <v>4823</v>
      </c>
      <c r="G4214" s="63">
        <v>41927</v>
      </c>
      <c r="H4214" s="63">
        <v>41927</v>
      </c>
      <c r="I4214" s="60" t="s">
        <v>1114</v>
      </c>
      <c r="J4214" s="62">
        <v>199.92</v>
      </c>
      <c r="K4214" s="62">
        <v>14.08</v>
      </c>
      <c r="L4214" s="62">
        <v>214</v>
      </c>
      <c r="M4214" s="82" t="str">
        <f t="shared" si="309"/>
        <v>DS</v>
      </c>
      <c r="N4214" s="82" t="s">
        <v>971</v>
      </c>
    </row>
    <row r="4215" spans="1:14" x14ac:dyDescent="0.5">
      <c r="A4215" s="61">
        <v>6042291822</v>
      </c>
      <c r="B4215" s="60" t="s">
        <v>936</v>
      </c>
      <c r="C4215" s="60" t="s">
        <v>10</v>
      </c>
      <c r="D4215" s="61">
        <v>22237</v>
      </c>
      <c r="E4215" s="61">
        <v>16678</v>
      </c>
      <c r="F4215" s="61">
        <v>4660</v>
      </c>
      <c r="G4215" s="63">
        <v>41927</v>
      </c>
      <c r="H4215" s="63">
        <v>41926</v>
      </c>
      <c r="I4215" s="60" t="s">
        <v>1376</v>
      </c>
      <c r="J4215" s="62">
        <v>18570.02</v>
      </c>
      <c r="K4215" s="62">
        <v>477.01</v>
      </c>
      <c r="L4215" s="62">
        <v>19047.03</v>
      </c>
      <c r="M4215" s="82" t="str">
        <f t="shared" si="309"/>
        <v>DS</v>
      </c>
      <c r="N4215" s="82" t="s">
        <v>971</v>
      </c>
    </row>
    <row r="4216" spans="1:14" x14ac:dyDescent="0.5">
      <c r="A4216" s="61">
        <v>8284460</v>
      </c>
      <c r="B4216" s="61" t="s">
        <v>936</v>
      </c>
      <c r="C4216" s="60" t="s">
        <v>10</v>
      </c>
      <c r="D4216" s="61">
        <v>22287</v>
      </c>
      <c r="E4216" s="61">
        <v>16683</v>
      </c>
      <c r="F4216" s="61">
        <v>4824</v>
      </c>
      <c r="G4216" s="63">
        <v>41927</v>
      </c>
      <c r="H4216" s="63">
        <v>41927</v>
      </c>
      <c r="I4216" s="60" t="s">
        <v>1115</v>
      </c>
      <c r="J4216" s="62">
        <v>327.48</v>
      </c>
      <c r="K4216" s="62">
        <v>15.37</v>
      </c>
      <c r="L4216" s="62">
        <v>342.85</v>
      </c>
      <c r="M4216" s="82" t="str">
        <f t="shared" si="309"/>
        <v>DS</v>
      </c>
      <c r="N4216" s="82" t="s">
        <v>971</v>
      </c>
    </row>
    <row r="4217" spans="1:14" x14ac:dyDescent="0.5">
      <c r="A4217" s="61">
        <v>89383</v>
      </c>
      <c r="B4217" s="60" t="s">
        <v>937</v>
      </c>
      <c r="C4217" s="60" t="s">
        <v>10</v>
      </c>
      <c r="D4217" s="61">
        <v>22288</v>
      </c>
      <c r="E4217" s="61">
        <v>16685</v>
      </c>
      <c r="F4217" s="61">
        <v>4822</v>
      </c>
      <c r="G4217" s="63">
        <v>41927</v>
      </c>
      <c r="H4217" s="63">
        <v>41927</v>
      </c>
      <c r="I4217" s="60" t="s">
        <v>1116</v>
      </c>
      <c r="J4217" s="62">
        <v>576</v>
      </c>
      <c r="K4217" s="62">
        <v>26.88</v>
      </c>
      <c r="L4217" s="62">
        <v>602.88</v>
      </c>
      <c r="M4217" s="82" t="str">
        <f t="shared" si="309"/>
        <v>DS</v>
      </c>
      <c r="N4217" s="82" t="s">
        <v>971</v>
      </c>
    </row>
    <row r="4218" spans="1:14" x14ac:dyDescent="0.5">
      <c r="A4218" s="61">
        <v>4609434</v>
      </c>
      <c r="B4218" s="60" t="s">
        <v>997</v>
      </c>
      <c r="C4218" s="60" t="s">
        <v>10</v>
      </c>
      <c r="D4218" s="61">
        <v>22321</v>
      </c>
      <c r="E4218" s="61">
        <v>16686</v>
      </c>
      <c r="F4218" s="61">
        <v>4981</v>
      </c>
      <c r="G4218" s="63">
        <v>41927</v>
      </c>
      <c r="H4218" s="63">
        <v>41925</v>
      </c>
      <c r="I4218" s="60" t="s">
        <v>1112</v>
      </c>
      <c r="J4218" s="62">
        <v>2645.8</v>
      </c>
      <c r="K4218" s="62">
        <v>370.41</v>
      </c>
      <c r="L4218" s="62">
        <v>3016.21</v>
      </c>
      <c r="M4218" s="82" t="str">
        <f t="shared" si="309"/>
        <v>DS</v>
      </c>
      <c r="N4218" s="82" t="s">
        <v>971</v>
      </c>
    </row>
    <row r="4219" spans="1:14" hidden="1" x14ac:dyDescent="0.5">
      <c r="A4219" s="61">
        <v>41232</v>
      </c>
      <c r="B4219" s="60"/>
      <c r="C4219" s="60" t="s">
        <v>10</v>
      </c>
      <c r="D4219" s="61">
        <v>22424</v>
      </c>
      <c r="E4219" s="61">
        <v>16840</v>
      </c>
      <c r="F4219" s="61">
        <v>4997</v>
      </c>
      <c r="G4219" s="63">
        <v>41927</v>
      </c>
      <c r="H4219" s="63">
        <v>41927</v>
      </c>
      <c r="I4219" s="60" t="s">
        <v>1110</v>
      </c>
      <c r="J4219" s="62">
        <v>18066.349999999999</v>
      </c>
      <c r="K4219" s="62">
        <v>2529.8000000000002</v>
      </c>
      <c r="L4219" s="62">
        <v>20596.150000000001</v>
      </c>
      <c r="M4219" s="82" t="str">
        <f t="shared" si="309"/>
        <v>DI</v>
      </c>
      <c r="N4219" s="82" t="s">
        <v>971</v>
      </c>
    </row>
    <row r="4220" spans="1:14" hidden="1" x14ac:dyDescent="0.5">
      <c r="A4220" s="60" t="s">
        <v>944</v>
      </c>
      <c r="B4220" s="60"/>
      <c r="C4220" s="60" t="s">
        <v>10</v>
      </c>
      <c r="D4220" s="61">
        <v>22425</v>
      </c>
      <c r="E4220" s="61">
        <v>16839</v>
      </c>
      <c r="F4220" s="61">
        <v>4997</v>
      </c>
      <c r="G4220" s="63">
        <v>41927</v>
      </c>
      <c r="H4220" s="63">
        <v>41927</v>
      </c>
      <c r="I4220" s="60" t="s">
        <v>1110</v>
      </c>
      <c r="J4220" s="62">
        <v>700</v>
      </c>
      <c r="K4220" s="62">
        <v>98</v>
      </c>
      <c r="L4220" s="62">
        <v>798</v>
      </c>
      <c r="M4220" s="82" t="str">
        <f t="shared" si="309"/>
        <v>DI</v>
      </c>
      <c r="N4220" s="82" t="s">
        <v>971</v>
      </c>
    </row>
    <row r="4221" spans="1:14" hidden="1" x14ac:dyDescent="0.5">
      <c r="A4221" s="61">
        <v>41233</v>
      </c>
      <c r="B4221" s="60"/>
      <c r="C4221" s="60" t="s">
        <v>10</v>
      </c>
      <c r="D4221" s="61">
        <v>22426</v>
      </c>
      <c r="E4221" s="61">
        <v>16841</v>
      </c>
      <c r="F4221" s="61">
        <v>4998</v>
      </c>
      <c r="G4221" s="63">
        <v>41927</v>
      </c>
      <c r="H4221" s="63">
        <v>41927</v>
      </c>
      <c r="I4221" s="60" t="s">
        <v>1110</v>
      </c>
      <c r="J4221" s="62">
        <v>8313.6</v>
      </c>
      <c r="K4221" s="62">
        <v>1163.9000000000001</v>
      </c>
      <c r="L4221" s="62">
        <v>9477.5</v>
      </c>
      <c r="M4221" s="82" t="str">
        <f t="shared" si="309"/>
        <v>DI</v>
      </c>
      <c r="N4221" s="82" t="s">
        <v>971</v>
      </c>
    </row>
    <row r="4222" spans="1:14" hidden="1" x14ac:dyDescent="0.5">
      <c r="A4222" s="60" t="s">
        <v>945</v>
      </c>
      <c r="B4222" s="60"/>
      <c r="C4222" s="60" t="s">
        <v>10</v>
      </c>
      <c r="D4222" s="61">
        <v>22427</v>
      </c>
      <c r="E4222" s="61">
        <v>16842</v>
      </c>
      <c r="F4222" s="61">
        <v>4998</v>
      </c>
      <c r="G4222" s="63">
        <v>41927</v>
      </c>
      <c r="H4222" s="63">
        <v>41927</v>
      </c>
      <c r="I4222" s="60" t="s">
        <v>1110</v>
      </c>
      <c r="J4222" s="62">
        <v>350</v>
      </c>
      <c r="K4222" s="62">
        <v>49</v>
      </c>
      <c r="L4222" s="62">
        <v>399</v>
      </c>
      <c r="M4222" s="82" t="str">
        <f t="shared" si="309"/>
        <v>DI</v>
      </c>
      <c r="N4222" s="82" t="s">
        <v>971</v>
      </c>
    </row>
    <row r="4223" spans="1:14" x14ac:dyDescent="0.5">
      <c r="A4223" s="61">
        <v>91404693</v>
      </c>
      <c r="B4223" s="61"/>
      <c r="C4223" s="60" t="s">
        <v>10</v>
      </c>
      <c r="D4223" s="61">
        <v>22604</v>
      </c>
      <c r="E4223" s="61">
        <v>16597</v>
      </c>
      <c r="F4223" s="61">
        <v>4944</v>
      </c>
      <c r="G4223" s="63">
        <v>41927</v>
      </c>
      <c r="H4223" s="63">
        <v>41927</v>
      </c>
      <c r="I4223" s="60" t="s">
        <v>1368</v>
      </c>
      <c r="J4223" s="62">
        <v>16026.59</v>
      </c>
      <c r="K4223" s="62">
        <v>2243.7199999999998</v>
      </c>
      <c r="L4223" s="62">
        <v>18270.310000000001</v>
      </c>
      <c r="M4223" s="82" t="str">
        <f t="shared" si="309"/>
        <v>DS</v>
      </c>
    </row>
    <row r="4224" spans="1:14" x14ac:dyDescent="0.5">
      <c r="A4224" s="60" t="s">
        <v>913</v>
      </c>
      <c r="B4224" s="60" t="s">
        <v>936</v>
      </c>
      <c r="C4224" s="60" t="s">
        <v>10</v>
      </c>
      <c r="D4224" s="61">
        <v>22282</v>
      </c>
      <c r="E4224" s="61">
        <v>16704</v>
      </c>
      <c r="F4224" s="61">
        <v>4957</v>
      </c>
      <c r="G4224" s="63">
        <v>41928</v>
      </c>
      <c r="H4224" s="63">
        <v>41925</v>
      </c>
      <c r="I4224" s="60" t="s">
        <v>1161</v>
      </c>
      <c r="J4224" s="62">
        <v>8595.2000000000007</v>
      </c>
      <c r="K4224" s="62">
        <v>1203.33</v>
      </c>
      <c r="L4224" s="62">
        <v>9798.5300000000007</v>
      </c>
      <c r="M4224" s="82" t="str">
        <f t="shared" si="309"/>
        <v>DS</v>
      </c>
      <c r="N4224" s="82" t="s">
        <v>971</v>
      </c>
    </row>
    <row r="4225" spans="1:14" x14ac:dyDescent="0.5">
      <c r="A4225" s="61">
        <v>594718</v>
      </c>
      <c r="B4225" s="60" t="s">
        <v>937</v>
      </c>
      <c r="C4225" s="60" t="s">
        <v>10</v>
      </c>
      <c r="D4225" s="61">
        <v>22285</v>
      </c>
      <c r="E4225" s="61">
        <v>16705</v>
      </c>
      <c r="F4225" s="61">
        <v>4823</v>
      </c>
      <c r="G4225" s="63">
        <v>41928</v>
      </c>
      <c r="H4225" s="63">
        <v>41928</v>
      </c>
      <c r="I4225" s="60" t="s">
        <v>1114</v>
      </c>
      <c r="J4225" s="62">
        <v>250.2</v>
      </c>
      <c r="K4225" s="62">
        <v>21.12</v>
      </c>
      <c r="L4225" s="62">
        <v>271.32</v>
      </c>
      <c r="M4225" s="82" t="str">
        <f t="shared" si="309"/>
        <v>DS</v>
      </c>
      <c r="N4225" s="82" t="s">
        <v>971</v>
      </c>
    </row>
    <row r="4226" spans="1:14" x14ac:dyDescent="0.5">
      <c r="A4226" s="61">
        <v>8170833548</v>
      </c>
      <c r="B4226" s="60" t="s">
        <v>937</v>
      </c>
      <c r="C4226" s="60" t="s">
        <v>10</v>
      </c>
      <c r="D4226" s="61">
        <v>22255</v>
      </c>
      <c r="E4226" s="61">
        <v>16659</v>
      </c>
      <c r="F4226" s="61">
        <v>4974</v>
      </c>
      <c r="G4226" s="63">
        <v>41928</v>
      </c>
      <c r="H4226" s="63">
        <v>41927</v>
      </c>
      <c r="I4226" s="60" t="s">
        <v>1102</v>
      </c>
      <c r="J4226" s="62">
        <v>3700.12</v>
      </c>
      <c r="K4226" s="62">
        <v>518.02</v>
      </c>
      <c r="L4226" s="62">
        <v>4218.1400000000003</v>
      </c>
      <c r="M4226" s="82" t="str">
        <f t="shared" si="309"/>
        <v>DS</v>
      </c>
      <c r="N4226" s="82" t="s">
        <v>971</v>
      </c>
    </row>
    <row r="4227" spans="1:14" x14ac:dyDescent="0.5">
      <c r="A4227" s="61">
        <v>8170833548</v>
      </c>
      <c r="B4227" s="60"/>
      <c r="C4227" s="60" t="s">
        <v>15</v>
      </c>
      <c r="D4227" s="61">
        <v>22280</v>
      </c>
      <c r="E4227" s="61">
        <v>16728</v>
      </c>
      <c r="F4227" s="61">
        <v>4974</v>
      </c>
      <c r="G4227" s="63">
        <v>41928</v>
      </c>
      <c r="H4227" s="63">
        <v>41927</v>
      </c>
      <c r="I4227" s="60" t="s">
        <v>1102</v>
      </c>
      <c r="J4227" s="62">
        <v>-30.25</v>
      </c>
      <c r="K4227" s="62">
        <v>-4.24</v>
      </c>
      <c r="L4227" s="62">
        <v>-34.49</v>
      </c>
      <c r="M4227" s="82" t="str">
        <f t="shared" si="309"/>
        <v>DS</v>
      </c>
    </row>
    <row r="4228" spans="1:14" x14ac:dyDescent="0.5">
      <c r="A4228" s="61">
        <v>8286037</v>
      </c>
      <c r="B4228" s="175"/>
      <c r="C4228" s="60" t="s">
        <v>10</v>
      </c>
      <c r="D4228" s="61">
        <v>22284</v>
      </c>
      <c r="E4228" s="61">
        <v>16706</v>
      </c>
      <c r="F4228" s="61">
        <v>4824</v>
      </c>
      <c r="G4228" s="63">
        <v>41928</v>
      </c>
      <c r="H4228" s="63">
        <v>41928</v>
      </c>
      <c r="I4228" s="60" t="s">
        <v>1115</v>
      </c>
      <c r="J4228" s="62">
        <v>436.32</v>
      </c>
      <c r="K4228" s="62">
        <v>15.37</v>
      </c>
      <c r="L4228" s="62">
        <v>451.69</v>
      </c>
      <c r="M4228" s="82" t="str">
        <f t="shared" si="309"/>
        <v>DS</v>
      </c>
      <c r="N4228" s="82" t="s">
        <v>971</v>
      </c>
    </row>
    <row r="4229" spans="1:14" x14ac:dyDescent="0.5">
      <c r="A4229" s="61">
        <v>91404694</v>
      </c>
      <c r="B4229" s="61" t="s">
        <v>937</v>
      </c>
      <c r="C4229" s="60" t="s">
        <v>10</v>
      </c>
      <c r="D4229" s="61">
        <v>22286</v>
      </c>
      <c r="E4229" s="61">
        <v>16699</v>
      </c>
      <c r="F4229" s="61">
        <v>4944</v>
      </c>
      <c r="G4229" s="63">
        <v>41928</v>
      </c>
      <c r="H4229" s="63">
        <v>41928</v>
      </c>
      <c r="I4229" s="60" t="s">
        <v>1368</v>
      </c>
      <c r="J4229" s="62">
        <v>5289.76</v>
      </c>
      <c r="K4229" s="62">
        <v>740.57</v>
      </c>
      <c r="L4229" s="62">
        <v>6030.33</v>
      </c>
      <c r="M4229" s="82" t="str">
        <f t="shared" si="309"/>
        <v>DS</v>
      </c>
      <c r="N4229" s="82" t="s">
        <v>971</v>
      </c>
    </row>
    <row r="4230" spans="1:14" hidden="1" x14ac:dyDescent="0.5">
      <c r="A4230" s="60" t="s">
        <v>918</v>
      </c>
      <c r="B4230" s="60"/>
      <c r="C4230" s="60" t="s">
        <v>10</v>
      </c>
      <c r="D4230" s="61">
        <v>22283</v>
      </c>
      <c r="E4230" s="61">
        <v>16708</v>
      </c>
      <c r="F4230" s="61">
        <v>4988</v>
      </c>
      <c r="G4230" s="63">
        <v>41928</v>
      </c>
      <c r="H4230" s="63">
        <v>41928</v>
      </c>
      <c r="I4230" s="60" t="s">
        <v>1121</v>
      </c>
      <c r="J4230" s="62">
        <v>793.8</v>
      </c>
      <c r="K4230" s="62">
        <v>0</v>
      </c>
      <c r="L4230" s="62">
        <v>793.8</v>
      </c>
      <c r="M4230" s="82" t="str">
        <f t="shared" si="309"/>
        <v>DI</v>
      </c>
      <c r="N4230" s="82" t="s">
        <v>971</v>
      </c>
    </row>
    <row r="4231" spans="1:14" hidden="1" x14ac:dyDescent="0.5">
      <c r="A4231" s="60" t="s">
        <v>921</v>
      </c>
      <c r="B4231" s="60"/>
      <c r="C4231" s="60" t="s">
        <v>10</v>
      </c>
      <c r="D4231" s="61">
        <v>22281</v>
      </c>
      <c r="E4231" s="61">
        <v>16710</v>
      </c>
      <c r="F4231" s="61">
        <v>4983</v>
      </c>
      <c r="G4231" s="63">
        <v>41928</v>
      </c>
      <c r="H4231" s="63">
        <v>41928</v>
      </c>
      <c r="I4231" s="60" t="s">
        <v>1123</v>
      </c>
      <c r="J4231" s="62">
        <v>2620</v>
      </c>
      <c r="K4231" s="62">
        <v>0</v>
      </c>
      <c r="L4231" s="62">
        <v>2620</v>
      </c>
      <c r="M4231" s="82" t="str">
        <f t="shared" si="309"/>
        <v>DI</v>
      </c>
      <c r="N4231" s="82" t="s">
        <v>971</v>
      </c>
    </row>
    <row r="4232" spans="1:14" x14ac:dyDescent="0.5">
      <c r="A4232" s="61">
        <v>578442</v>
      </c>
      <c r="B4232" s="60" t="s">
        <v>937</v>
      </c>
      <c r="C4232" s="60" t="s">
        <v>10</v>
      </c>
      <c r="D4232" s="61">
        <v>22329</v>
      </c>
      <c r="E4232" s="61">
        <v>16726</v>
      </c>
      <c r="F4232" s="61">
        <v>4982</v>
      </c>
      <c r="G4232" s="63">
        <v>41929</v>
      </c>
      <c r="H4232" s="63">
        <v>41929</v>
      </c>
      <c r="I4232" s="60" t="s">
        <v>1073</v>
      </c>
      <c r="J4232" s="62">
        <v>13337.66</v>
      </c>
      <c r="K4232" s="62">
        <v>1867.27</v>
      </c>
      <c r="L4232" s="62">
        <v>15204.93</v>
      </c>
      <c r="M4232" s="82" t="str">
        <f t="shared" si="309"/>
        <v>DS</v>
      </c>
      <c r="N4232" s="82" t="s">
        <v>971</v>
      </c>
    </row>
    <row r="4233" spans="1:14" x14ac:dyDescent="0.5">
      <c r="A4233" s="61">
        <v>8287283</v>
      </c>
      <c r="B4233" s="175"/>
      <c r="C4233" s="60" t="s">
        <v>10</v>
      </c>
      <c r="D4233" s="61">
        <v>22326</v>
      </c>
      <c r="E4233" s="61">
        <v>16720</v>
      </c>
      <c r="F4233" s="61">
        <v>4824</v>
      </c>
      <c r="G4233" s="63">
        <v>41929</v>
      </c>
      <c r="H4233" s="63">
        <v>41929</v>
      </c>
      <c r="I4233" s="60" t="s">
        <v>1115</v>
      </c>
      <c r="J4233" s="62">
        <v>217.68</v>
      </c>
      <c r="K4233" s="62">
        <v>0</v>
      </c>
      <c r="L4233" s="62">
        <v>217.68</v>
      </c>
      <c r="M4233" s="82" t="str">
        <f t="shared" ref="M4233:M4296" si="311">VLOOKUP(I4233,KODE,3,0)</f>
        <v>DS</v>
      </c>
      <c r="N4233" s="82" t="s">
        <v>971</v>
      </c>
    </row>
    <row r="4234" spans="1:14" x14ac:dyDescent="0.5">
      <c r="A4234" s="61">
        <v>89623</v>
      </c>
      <c r="B4234" s="60" t="s">
        <v>937</v>
      </c>
      <c r="C4234" s="60" t="s">
        <v>10</v>
      </c>
      <c r="D4234" s="61">
        <v>22328</v>
      </c>
      <c r="E4234" s="61">
        <v>16722</v>
      </c>
      <c r="F4234" s="61">
        <v>4822</v>
      </c>
      <c r="G4234" s="63">
        <v>41929</v>
      </c>
      <c r="H4234" s="63">
        <v>41929</v>
      </c>
      <c r="I4234" s="60" t="s">
        <v>1116</v>
      </c>
      <c r="J4234" s="62">
        <v>384</v>
      </c>
      <c r="K4234" s="62">
        <v>13.44</v>
      </c>
      <c r="L4234" s="62">
        <v>397.44</v>
      </c>
      <c r="M4234" s="82" t="str">
        <f t="shared" si="311"/>
        <v>DS</v>
      </c>
      <c r="N4234" s="82" t="s">
        <v>971</v>
      </c>
    </row>
    <row r="4235" spans="1:14" hidden="1" x14ac:dyDescent="0.5">
      <c r="A4235" s="60" t="s">
        <v>927</v>
      </c>
      <c r="B4235" s="60"/>
      <c r="C4235" s="60" t="s">
        <v>10</v>
      </c>
      <c r="D4235" s="61">
        <v>22327</v>
      </c>
      <c r="E4235" s="61">
        <v>16723</v>
      </c>
      <c r="F4235" s="61">
        <v>4993</v>
      </c>
      <c r="G4235" s="63">
        <v>41929</v>
      </c>
      <c r="H4235" s="63">
        <v>41929</v>
      </c>
      <c r="I4235" s="60" t="s">
        <v>1123</v>
      </c>
      <c r="J4235" s="62">
        <v>750</v>
      </c>
      <c r="K4235" s="62">
        <v>0</v>
      </c>
      <c r="L4235" s="62">
        <v>750</v>
      </c>
      <c r="M4235" s="82" t="str">
        <f t="shared" si="311"/>
        <v>DI</v>
      </c>
      <c r="N4235" s="82" t="s">
        <v>971</v>
      </c>
    </row>
    <row r="4236" spans="1:14" x14ac:dyDescent="0.5">
      <c r="A4236" s="61">
        <v>578442</v>
      </c>
      <c r="B4236" s="61"/>
      <c r="C4236" s="60" t="s">
        <v>15</v>
      </c>
      <c r="D4236" s="61">
        <v>22356</v>
      </c>
      <c r="E4236" s="61">
        <v>16783</v>
      </c>
      <c r="F4236" s="61">
        <v>707349</v>
      </c>
      <c r="G4236" s="63">
        <v>41929</v>
      </c>
      <c r="H4236" s="63">
        <v>41929</v>
      </c>
      <c r="I4236" s="60" t="s">
        <v>1073</v>
      </c>
      <c r="J4236" s="62">
        <v>-536</v>
      </c>
      <c r="K4236" s="62">
        <v>-75.040000000000006</v>
      </c>
      <c r="L4236" s="62">
        <v>-611.04</v>
      </c>
      <c r="M4236" s="82" t="str">
        <f t="shared" si="311"/>
        <v>DS</v>
      </c>
    </row>
    <row r="4237" spans="1:14" hidden="1" x14ac:dyDescent="0.5">
      <c r="A4237" s="60" t="s">
        <v>932</v>
      </c>
      <c r="B4237" s="60"/>
      <c r="C4237" s="60" t="s">
        <v>10</v>
      </c>
      <c r="D4237" s="61">
        <v>22367</v>
      </c>
      <c r="E4237" s="61">
        <v>16733</v>
      </c>
      <c r="F4237" s="61">
        <v>4995</v>
      </c>
      <c r="G4237" s="63">
        <v>41929</v>
      </c>
      <c r="H4237" s="63">
        <v>41929</v>
      </c>
      <c r="I4237" s="60" t="s">
        <v>1118</v>
      </c>
      <c r="J4237" s="62">
        <v>4489.3999999999996</v>
      </c>
      <c r="K4237" s="62">
        <v>0</v>
      </c>
      <c r="L4237" s="62">
        <v>4489.3999999999996</v>
      </c>
      <c r="M4237" s="82" t="str">
        <f t="shared" si="311"/>
        <v>DI</v>
      </c>
      <c r="N4237" s="82" t="s">
        <v>971</v>
      </c>
    </row>
    <row r="4238" spans="1:14" x14ac:dyDescent="0.5">
      <c r="A4238" s="60" t="s">
        <v>929</v>
      </c>
      <c r="B4238" s="61" t="s">
        <v>936</v>
      </c>
      <c r="C4238" s="60" t="s">
        <v>10</v>
      </c>
      <c r="D4238" s="61">
        <v>22300</v>
      </c>
      <c r="E4238" s="61">
        <v>16642</v>
      </c>
      <c r="F4238" s="61">
        <v>4970</v>
      </c>
      <c r="G4238" s="63">
        <v>41930</v>
      </c>
      <c r="H4238" s="63">
        <v>41930</v>
      </c>
      <c r="I4238" s="60" t="s">
        <v>1162</v>
      </c>
      <c r="J4238" s="62">
        <v>11305</v>
      </c>
      <c r="K4238" s="62">
        <v>1582.7</v>
      </c>
      <c r="L4238" s="62">
        <v>12887.7</v>
      </c>
      <c r="M4238" s="82" t="str">
        <f t="shared" si="311"/>
        <v>DS</v>
      </c>
      <c r="N4238" s="82" t="s">
        <v>971</v>
      </c>
    </row>
    <row r="4239" spans="1:14" x14ac:dyDescent="0.5">
      <c r="A4239" s="60" t="s">
        <v>930</v>
      </c>
      <c r="B4239" s="61" t="s">
        <v>937</v>
      </c>
      <c r="C4239" s="60" t="s">
        <v>10</v>
      </c>
      <c r="D4239" s="61">
        <v>22302</v>
      </c>
      <c r="E4239" s="61">
        <v>16718</v>
      </c>
      <c r="F4239" s="61">
        <v>4991</v>
      </c>
      <c r="G4239" s="63">
        <v>41930</v>
      </c>
      <c r="H4239" s="63">
        <v>41929</v>
      </c>
      <c r="I4239" s="60" t="s">
        <v>1313</v>
      </c>
      <c r="J4239" s="62">
        <v>9149.74</v>
      </c>
      <c r="K4239" s="62">
        <v>1020.34</v>
      </c>
      <c r="L4239" s="62">
        <v>10170.08</v>
      </c>
      <c r="M4239" s="82" t="str">
        <f t="shared" si="311"/>
        <v>DS</v>
      </c>
      <c r="N4239" s="82" t="s">
        <v>971</v>
      </c>
    </row>
    <row r="4240" spans="1:14" x14ac:dyDescent="0.5">
      <c r="A4240" s="60" t="s">
        <v>930</v>
      </c>
      <c r="B4240" s="60"/>
      <c r="C4240" s="60" t="s">
        <v>15</v>
      </c>
      <c r="D4240" s="61">
        <v>22361</v>
      </c>
      <c r="E4240" s="61">
        <v>16807</v>
      </c>
      <c r="F4240" s="61">
        <v>4991</v>
      </c>
      <c r="G4240" s="63">
        <v>41930</v>
      </c>
      <c r="H4240" s="63">
        <v>41929</v>
      </c>
      <c r="I4240" s="60" t="s">
        <v>1313</v>
      </c>
      <c r="J4240" s="62">
        <v>-46.55</v>
      </c>
      <c r="K4240" s="62">
        <v>-6.52</v>
      </c>
      <c r="L4240" s="62">
        <v>-53.07</v>
      </c>
      <c r="M4240" s="82" t="str">
        <f t="shared" si="311"/>
        <v>DS</v>
      </c>
    </row>
    <row r="4241" spans="1:14" x14ac:dyDescent="0.5">
      <c r="A4241" s="61">
        <v>2337044</v>
      </c>
      <c r="B4241" s="87" t="s">
        <v>937</v>
      </c>
      <c r="C4241" s="60" t="s">
        <v>10</v>
      </c>
      <c r="D4241" s="61">
        <v>22303</v>
      </c>
      <c r="E4241" s="61">
        <v>16736</v>
      </c>
      <c r="F4241" s="61">
        <v>4825</v>
      </c>
      <c r="G4241" s="63">
        <v>41930</v>
      </c>
      <c r="H4241" s="63">
        <v>41930</v>
      </c>
      <c r="I4241" s="60" t="s">
        <v>1109</v>
      </c>
      <c r="J4241" s="62">
        <v>277.97000000000003</v>
      </c>
      <c r="K4241" s="62">
        <v>19.21</v>
      </c>
      <c r="L4241" s="62">
        <v>297.18</v>
      </c>
      <c r="M4241" s="82" t="str">
        <f t="shared" si="311"/>
        <v>DS</v>
      </c>
      <c r="N4241" s="82" t="s">
        <v>971</v>
      </c>
    </row>
    <row r="4242" spans="1:14" x14ac:dyDescent="0.5">
      <c r="A4242" s="61">
        <v>52123041</v>
      </c>
      <c r="B4242" s="61" t="s">
        <v>937</v>
      </c>
      <c r="C4242" s="60" t="s">
        <v>10</v>
      </c>
      <c r="D4242" s="61">
        <v>22301</v>
      </c>
      <c r="E4242" s="61">
        <v>16719</v>
      </c>
      <c r="F4242" s="61">
        <v>4990</v>
      </c>
      <c r="G4242" s="63">
        <v>41930</v>
      </c>
      <c r="H4242" s="63">
        <v>41930</v>
      </c>
      <c r="I4242" s="60" t="s">
        <v>1113</v>
      </c>
      <c r="J4242" s="62">
        <v>5998.61</v>
      </c>
      <c r="K4242" s="62">
        <v>382.64</v>
      </c>
      <c r="L4242" s="62">
        <v>6381.25</v>
      </c>
      <c r="M4242" s="82" t="str">
        <f t="shared" si="311"/>
        <v>DS</v>
      </c>
      <c r="N4242" s="82" t="s">
        <v>971</v>
      </c>
    </row>
    <row r="4243" spans="1:14" x14ac:dyDescent="0.5">
      <c r="A4243" s="61">
        <v>597457</v>
      </c>
      <c r="B4243" s="174">
        <v>41943</v>
      </c>
      <c r="C4243" s="60" t="s">
        <v>10</v>
      </c>
      <c r="D4243" s="61">
        <v>22363</v>
      </c>
      <c r="E4243" s="61">
        <v>16729</v>
      </c>
      <c r="F4243" s="61">
        <v>4823</v>
      </c>
      <c r="G4243" s="63">
        <v>41930</v>
      </c>
      <c r="H4243" s="63">
        <v>41930</v>
      </c>
      <c r="I4243" s="60" t="s">
        <v>1114</v>
      </c>
      <c r="J4243" s="62">
        <v>199.92</v>
      </c>
      <c r="K4243" s="62">
        <v>14.08</v>
      </c>
      <c r="L4243" s="62">
        <v>214</v>
      </c>
      <c r="M4243" s="82" t="str">
        <f t="shared" si="311"/>
        <v>DS</v>
      </c>
      <c r="N4243" s="82" t="s">
        <v>971</v>
      </c>
    </row>
    <row r="4244" spans="1:14" x14ac:dyDescent="0.5">
      <c r="A4244" s="61">
        <v>8290163</v>
      </c>
      <c r="B4244" s="175"/>
      <c r="C4244" s="60" t="s">
        <v>10</v>
      </c>
      <c r="D4244" s="61">
        <v>22362</v>
      </c>
      <c r="E4244" s="61">
        <v>16731</v>
      </c>
      <c r="F4244" s="61">
        <v>4824</v>
      </c>
      <c r="G4244" s="63">
        <v>41930</v>
      </c>
      <c r="H4244" s="63">
        <v>41930</v>
      </c>
      <c r="I4244" s="60" t="s">
        <v>1115</v>
      </c>
      <c r="J4244" s="62">
        <v>436.32</v>
      </c>
      <c r="K4244" s="62">
        <v>15.37</v>
      </c>
      <c r="L4244" s="62">
        <v>451.69</v>
      </c>
      <c r="M4244" s="82" t="str">
        <f t="shared" si="311"/>
        <v>DS</v>
      </c>
      <c r="N4244" s="82" t="s">
        <v>971</v>
      </c>
    </row>
    <row r="4245" spans="1:14" x14ac:dyDescent="0.5">
      <c r="A4245" s="61">
        <v>89814</v>
      </c>
      <c r="B4245" s="60" t="s">
        <v>937</v>
      </c>
      <c r="C4245" s="60" t="s">
        <v>10</v>
      </c>
      <c r="D4245" s="61">
        <v>22371</v>
      </c>
      <c r="E4245" s="61">
        <v>16748</v>
      </c>
      <c r="F4245" s="61">
        <v>4822</v>
      </c>
      <c r="G4245" s="63">
        <v>41931</v>
      </c>
      <c r="H4245" s="63">
        <v>41931</v>
      </c>
      <c r="I4245" s="60" t="s">
        <v>1116</v>
      </c>
      <c r="J4245" s="62">
        <v>384</v>
      </c>
      <c r="K4245" s="62">
        <v>13.44</v>
      </c>
      <c r="L4245" s="62">
        <v>397.44</v>
      </c>
      <c r="M4245" s="82" t="str">
        <f t="shared" si="311"/>
        <v>DS</v>
      </c>
      <c r="N4245" s="82" t="s">
        <v>971</v>
      </c>
    </row>
    <row r="4246" spans="1:14" x14ac:dyDescent="0.5">
      <c r="A4246" s="61">
        <v>89814</v>
      </c>
      <c r="B4246" s="61"/>
      <c r="C4246" s="60" t="s">
        <v>15</v>
      </c>
      <c r="D4246" s="61">
        <v>22401</v>
      </c>
      <c r="E4246" s="61">
        <v>16835</v>
      </c>
      <c r="F4246" s="61">
        <v>707350</v>
      </c>
      <c r="G4246" s="63">
        <v>41931</v>
      </c>
      <c r="H4246" s="63">
        <v>41931</v>
      </c>
      <c r="I4246" s="60" t="s">
        <v>1116</v>
      </c>
      <c r="J4246" s="62">
        <v>-16</v>
      </c>
      <c r="K4246" s="62">
        <v>-2.2400000000000002</v>
      </c>
      <c r="L4246" s="62">
        <v>-18.239999999999998</v>
      </c>
      <c r="M4246" s="82" t="str">
        <f t="shared" si="311"/>
        <v>DS</v>
      </c>
    </row>
    <row r="4247" spans="1:14" hidden="1" x14ac:dyDescent="0.5">
      <c r="A4247" s="61">
        <v>158135</v>
      </c>
      <c r="B4247" s="60"/>
      <c r="C4247" s="60" t="s">
        <v>10</v>
      </c>
      <c r="D4247" s="61">
        <v>22376</v>
      </c>
      <c r="E4247" s="61">
        <v>16757</v>
      </c>
      <c r="F4247" s="61">
        <v>4996</v>
      </c>
      <c r="G4247" s="63">
        <v>41932</v>
      </c>
      <c r="H4247" s="63">
        <v>41930</v>
      </c>
      <c r="I4247" s="60" t="s">
        <v>1156</v>
      </c>
      <c r="J4247" s="62">
        <v>4818.42</v>
      </c>
      <c r="K4247" s="62">
        <v>674.58</v>
      </c>
      <c r="L4247" s="62">
        <v>5493</v>
      </c>
      <c r="M4247" s="82" t="str">
        <f t="shared" si="311"/>
        <v>DI</v>
      </c>
      <c r="N4247" s="82" t="s">
        <v>971</v>
      </c>
    </row>
    <row r="4248" spans="1:14" x14ac:dyDescent="0.5">
      <c r="A4248" s="61">
        <v>2006362</v>
      </c>
      <c r="B4248" s="60" t="s">
        <v>937</v>
      </c>
      <c r="C4248" s="60" t="s">
        <v>10</v>
      </c>
      <c r="D4248" s="61">
        <v>22383</v>
      </c>
      <c r="E4248" s="61">
        <v>16795</v>
      </c>
      <c r="F4248" s="61">
        <v>5064</v>
      </c>
      <c r="G4248" s="63">
        <v>41932</v>
      </c>
      <c r="H4248" s="63">
        <v>41932</v>
      </c>
      <c r="I4248" s="60" t="s">
        <v>1107</v>
      </c>
      <c r="J4248" s="62">
        <v>4740.7</v>
      </c>
      <c r="K4248" s="62">
        <v>663.71</v>
      </c>
      <c r="L4248" s="62">
        <v>5404.41</v>
      </c>
      <c r="M4248" s="82" t="str">
        <f t="shared" si="311"/>
        <v>DS</v>
      </c>
      <c r="N4248" s="82" t="s">
        <v>971</v>
      </c>
    </row>
    <row r="4249" spans="1:14" x14ac:dyDescent="0.5">
      <c r="A4249" s="61">
        <v>2050645</v>
      </c>
      <c r="B4249" s="63">
        <v>41943</v>
      </c>
      <c r="C4249" s="60" t="s">
        <v>10</v>
      </c>
      <c r="D4249" s="61">
        <v>22378</v>
      </c>
      <c r="E4249" s="61">
        <v>16759</v>
      </c>
      <c r="F4249" s="61">
        <v>4976</v>
      </c>
      <c r="G4249" s="63">
        <v>41932</v>
      </c>
      <c r="H4249" s="63">
        <v>41932</v>
      </c>
      <c r="I4249" s="60" t="s">
        <v>1105</v>
      </c>
      <c r="J4249" s="62">
        <v>29834.3</v>
      </c>
      <c r="K4249" s="62">
        <v>4176.8</v>
      </c>
      <c r="L4249" s="62">
        <v>34011.1</v>
      </c>
      <c r="M4249" s="82" t="str">
        <f t="shared" si="311"/>
        <v>DS</v>
      </c>
      <c r="N4249" s="82" t="s">
        <v>971</v>
      </c>
    </row>
    <row r="4250" spans="1:14" x14ac:dyDescent="0.5">
      <c r="A4250" s="61">
        <v>2050645</v>
      </c>
      <c r="B4250" s="63"/>
      <c r="C4250" s="60" t="s">
        <v>15</v>
      </c>
      <c r="D4250" s="61">
        <v>22379</v>
      </c>
      <c r="E4250" s="61">
        <v>16811</v>
      </c>
      <c r="F4250" s="61">
        <v>4976</v>
      </c>
      <c r="G4250" s="63">
        <v>41932</v>
      </c>
      <c r="H4250" s="63">
        <v>41932</v>
      </c>
      <c r="I4250" s="60" t="s">
        <v>1105</v>
      </c>
      <c r="J4250" s="62">
        <v>-31.36</v>
      </c>
      <c r="K4250" s="62">
        <v>-4.3899999999999997</v>
      </c>
      <c r="L4250" s="62">
        <v>-35.75</v>
      </c>
      <c r="M4250" s="82" t="str">
        <f t="shared" si="311"/>
        <v>DS</v>
      </c>
    </row>
    <row r="4251" spans="1:14" x14ac:dyDescent="0.5">
      <c r="A4251" s="61">
        <v>2343890</v>
      </c>
      <c r="B4251" s="87" t="s">
        <v>937</v>
      </c>
      <c r="C4251" s="60" t="s">
        <v>10</v>
      </c>
      <c r="D4251" s="61">
        <v>22332</v>
      </c>
      <c r="E4251" s="61">
        <v>16765</v>
      </c>
      <c r="F4251" s="61">
        <v>4825</v>
      </c>
      <c r="G4251" s="63">
        <v>41932</v>
      </c>
      <c r="H4251" s="63">
        <v>41932</v>
      </c>
      <c r="I4251" s="60" t="s">
        <v>1109</v>
      </c>
      <c r="J4251" s="62">
        <v>277.97000000000003</v>
      </c>
      <c r="K4251" s="62">
        <v>19.21</v>
      </c>
      <c r="L4251" s="62">
        <v>297.18</v>
      </c>
      <c r="M4251" s="82" t="str">
        <f t="shared" si="311"/>
        <v>DS</v>
      </c>
      <c r="N4251" s="82" t="s">
        <v>971</v>
      </c>
    </row>
    <row r="4252" spans="1:14" x14ac:dyDescent="0.5">
      <c r="A4252" s="61">
        <v>32557</v>
      </c>
      <c r="B4252" s="60" t="s">
        <v>937</v>
      </c>
      <c r="C4252" s="60" t="s">
        <v>10</v>
      </c>
      <c r="D4252" s="61">
        <v>22377</v>
      </c>
      <c r="E4252" s="61">
        <v>16758</v>
      </c>
      <c r="F4252" s="61">
        <v>4994</v>
      </c>
      <c r="G4252" s="63">
        <v>41932</v>
      </c>
      <c r="H4252" s="63">
        <v>41932</v>
      </c>
      <c r="I4252" s="60" t="s">
        <v>1177</v>
      </c>
      <c r="J4252" s="62">
        <v>12712.09</v>
      </c>
      <c r="K4252" s="62">
        <v>1779.69</v>
      </c>
      <c r="L4252" s="62">
        <v>14491.78</v>
      </c>
      <c r="M4252" s="82" t="str">
        <f t="shared" si="311"/>
        <v>DS</v>
      </c>
      <c r="N4252" s="82" t="s">
        <v>971</v>
      </c>
    </row>
    <row r="4253" spans="1:14" x14ac:dyDescent="0.5">
      <c r="A4253" s="61">
        <v>4729767</v>
      </c>
      <c r="B4253" s="60" t="s">
        <v>998</v>
      </c>
      <c r="C4253" s="60" t="s">
        <v>10</v>
      </c>
      <c r="D4253" s="61">
        <v>22374</v>
      </c>
      <c r="E4253" s="61">
        <v>16753</v>
      </c>
      <c r="F4253" s="61">
        <v>5058</v>
      </c>
      <c r="G4253" s="63">
        <v>41932</v>
      </c>
      <c r="H4253" s="63">
        <v>41932</v>
      </c>
      <c r="I4253" s="60" t="s">
        <v>1112</v>
      </c>
      <c r="J4253" s="62">
        <v>1257.78</v>
      </c>
      <c r="K4253" s="62">
        <v>176.09</v>
      </c>
      <c r="L4253" s="62">
        <v>1433.87</v>
      </c>
      <c r="M4253" s="82" t="str">
        <f t="shared" si="311"/>
        <v>DS</v>
      </c>
      <c r="N4253" s="82" t="s">
        <v>971</v>
      </c>
    </row>
    <row r="4254" spans="1:14" x14ac:dyDescent="0.5">
      <c r="A4254" s="61">
        <v>4729768</v>
      </c>
      <c r="B4254" s="60" t="s">
        <v>998</v>
      </c>
      <c r="C4254" s="60" t="s">
        <v>10</v>
      </c>
      <c r="D4254" s="61">
        <v>22373</v>
      </c>
      <c r="E4254" s="61">
        <v>16752</v>
      </c>
      <c r="F4254" s="61">
        <v>5058</v>
      </c>
      <c r="G4254" s="63">
        <v>41932</v>
      </c>
      <c r="H4254" s="63">
        <v>41932</v>
      </c>
      <c r="I4254" s="60" t="s">
        <v>1112</v>
      </c>
      <c r="J4254" s="62">
        <v>1515.57</v>
      </c>
      <c r="K4254" s="62">
        <v>212.18</v>
      </c>
      <c r="L4254" s="62">
        <v>1727.75</v>
      </c>
      <c r="M4254" s="82" t="str">
        <f t="shared" si="311"/>
        <v>DS</v>
      </c>
      <c r="N4254" s="82" t="s">
        <v>971</v>
      </c>
    </row>
    <row r="4255" spans="1:14" x14ac:dyDescent="0.5">
      <c r="A4255" s="61">
        <v>599001</v>
      </c>
      <c r="B4255" s="174">
        <v>41943</v>
      </c>
      <c r="C4255" s="60" t="s">
        <v>10</v>
      </c>
      <c r="D4255" s="61">
        <v>22372</v>
      </c>
      <c r="E4255" s="61">
        <v>16751</v>
      </c>
      <c r="F4255" s="61">
        <v>4823</v>
      </c>
      <c r="G4255" s="63">
        <v>41932</v>
      </c>
      <c r="H4255" s="63">
        <v>41932</v>
      </c>
      <c r="I4255" s="60" t="s">
        <v>1114</v>
      </c>
      <c r="J4255" s="62">
        <v>299.88</v>
      </c>
      <c r="K4255" s="62">
        <v>21.12</v>
      </c>
      <c r="L4255" s="62">
        <v>321</v>
      </c>
      <c r="M4255" s="82" t="str">
        <f t="shared" si="311"/>
        <v>DS</v>
      </c>
      <c r="N4255" s="82" t="s">
        <v>971</v>
      </c>
    </row>
    <row r="4256" spans="1:14" x14ac:dyDescent="0.5">
      <c r="A4256" s="61">
        <v>8290165</v>
      </c>
      <c r="B4256" s="175"/>
      <c r="C4256" s="60" t="s">
        <v>10</v>
      </c>
      <c r="D4256" s="61">
        <v>22368</v>
      </c>
      <c r="E4256" s="61">
        <v>16749</v>
      </c>
      <c r="F4256" s="61">
        <v>4824</v>
      </c>
      <c r="G4256" s="63">
        <v>41932</v>
      </c>
      <c r="H4256" s="63">
        <v>41932</v>
      </c>
      <c r="I4256" s="60" t="s">
        <v>1115</v>
      </c>
      <c r="J4256" s="62">
        <v>328.44</v>
      </c>
      <c r="K4256" s="62">
        <v>30.74</v>
      </c>
      <c r="L4256" s="62">
        <v>359.18</v>
      </c>
      <c r="M4256" s="82" t="str">
        <f t="shared" si="311"/>
        <v>DS</v>
      </c>
      <c r="N4256" s="82" t="s">
        <v>971</v>
      </c>
    </row>
    <row r="4257" spans="1:15" hidden="1" x14ac:dyDescent="0.5">
      <c r="A4257" s="61">
        <v>969869</v>
      </c>
      <c r="B4257" s="60" t="s">
        <v>937</v>
      </c>
      <c r="C4257" s="60" t="s">
        <v>10</v>
      </c>
      <c r="D4257" s="61">
        <v>22340</v>
      </c>
      <c r="E4257" s="61">
        <v>15833</v>
      </c>
      <c r="F4257" s="61">
        <v>4630</v>
      </c>
      <c r="G4257" s="63">
        <v>41932</v>
      </c>
      <c r="H4257" s="63">
        <v>41931</v>
      </c>
      <c r="I4257" s="60" t="s">
        <v>1075</v>
      </c>
      <c r="J4257" s="62">
        <v>10629.35</v>
      </c>
      <c r="K4257" s="62">
        <v>1454.1</v>
      </c>
      <c r="L4257" s="62">
        <v>12083.45</v>
      </c>
      <c r="M4257" s="82" t="str">
        <f t="shared" si="311"/>
        <v>DC</v>
      </c>
      <c r="N4257" s="82" t="s">
        <v>971</v>
      </c>
      <c r="O4257" s="90">
        <f t="shared" ref="O4257:O4273" si="312">G4257+19</f>
        <v>41951</v>
      </c>
    </row>
    <row r="4258" spans="1:15" hidden="1" x14ac:dyDescent="0.5">
      <c r="A4258" s="61">
        <v>969869</v>
      </c>
      <c r="B4258" s="60"/>
      <c r="C4258" s="60" t="s">
        <v>15</v>
      </c>
      <c r="D4258" s="61">
        <v>22391</v>
      </c>
      <c r="E4258" s="61">
        <v>16824</v>
      </c>
      <c r="F4258" s="61">
        <v>4630</v>
      </c>
      <c r="G4258" s="63">
        <v>41932</v>
      </c>
      <c r="H4258" s="63">
        <v>41931</v>
      </c>
      <c r="I4258" s="60" t="s">
        <v>1075</v>
      </c>
      <c r="J4258" s="62">
        <v>-284.52</v>
      </c>
      <c r="K4258" s="62">
        <v>-39.83</v>
      </c>
      <c r="L4258" s="62">
        <v>-324.35000000000002</v>
      </c>
      <c r="M4258" s="82" t="str">
        <f t="shared" si="311"/>
        <v>DC</v>
      </c>
      <c r="O4258" s="90">
        <f t="shared" si="312"/>
        <v>41951</v>
      </c>
    </row>
    <row r="4259" spans="1:15" hidden="1" x14ac:dyDescent="0.5">
      <c r="A4259" s="61">
        <v>969870</v>
      </c>
      <c r="B4259" s="60" t="s">
        <v>937</v>
      </c>
      <c r="C4259" s="60" t="s">
        <v>10</v>
      </c>
      <c r="D4259" s="61">
        <v>22341</v>
      </c>
      <c r="E4259" s="61">
        <v>16687</v>
      </c>
      <c r="F4259" s="61">
        <v>4977</v>
      </c>
      <c r="G4259" s="63">
        <v>41932</v>
      </c>
      <c r="H4259" s="63">
        <v>41931</v>
      </c>
      <c r="I4259" s="60" t="s">
        <v>1075</v>
      </c>
      <c r="J4259" s="62">
        <v>12232.23</v>
      </c>
      <c r="K4259" s="62">
        <v>1273.08</v>
      </c>
      <c r="L4259" s="62">
        <v>13505.31</v>
      </c>
      <c r="M4259" s="82" t="str">
        <f t="shared" si="311"/>
        <v>DC</v>
      </c>
      <c r="N4259" s="82" t="s">
        <v>971</v>
      </c>
      <c r="O4259" s="90">
        <f t="shared" si="312"/>
        <v>41951</v>
      </c>
    </row>
    <row r="4260" spans="1:15" hidden="1" x14ac:dyDescent="0.5">
      <c r="A4260" s="61">
        <v>969870</v>
      </c>
      <c r="B4260" s="60"/>
      <c r="C4260" s="60" t="s">
        <v>15</v>
      </c>
      <c r="D4260" s="61">
        <v>22388</v>
      </c>
      <c r="E4260" s="61">
        <v>16821</v>
      </c>
      <c r="F4260" s="61">
        <v>4977</v>
      </c>
      <c r="G4260" s="63">
        <v>41932</v>
      </c>
      <c r="H4260" s="63">
        <v>41931</v>
      </c>
      <c r="I4260" s="60" t="s">
        <v>1075</v>
      </c>
      <c r="J4260" s="62">
        <v>-19.75</v>
      </c>
      <c r="K4260" s="62">
        <v>-2.77</v>
      </c>
      <c r="L4260" s="62">
        <v>-22.52</v>
      </c>
      <c r="M4260" s="82" t="str">
        <f t="shared" si="311"/>
        <v>DC</v>
      </c>
      <c r="O4260" s="90">
        <f t="shared" si="312"/>
        <v>41951</v>
      </c>
    </row>
    <row r="4261" spans="1:15" hidden="1" x14ac:dyDescent="0.5">
      <c r="A4261" s="61">
        <v>971299</v>
      </c>
      <c r="B4261" s="87" t="s">
        <v>937</v>
      </c>
      <c r="C4261" s="60" t="s">
        <v>10</v>
      </c>
      <c r="D4261" s="61">
        <v>22350</v>
      </c>
      <c r="E4261" s="61">
        <v>16776</v>
      </c>
      <c r="F4261" s="61">
        <v>4621</v>
      </c>
      <c r="G4261" s="63">
        <v>41932</v>
      </c>
      <c r="H4261" s="63">
        <v>41931</v>
      </c>
      <c r="I4261" s="60" t="s">
        <v>1075</v>
      </c>
      <c r="J4261" s="62">
        <v>266.72000000000003</v>
      </c>
      <c r="K4261" s="62">
        <v>37.35</v>
      </c>
      <c r="L4261" s="62">
        <v>304.07</v>
      </c>
      <c r="M4261" s="82" t="str">
        <f t="shared" si="311"/>
        <v>DC</v>
      </c>
      <c r="N4261" s="82" t="s">
        <v>971</v>
      </c>
      <c r="O4261" s="90">
        <f t="shared" si="312"/>
        <v>41951</v>
      </c>
    </row>
    <row r="4262" spans="1:15" hidden="1" x14ac:dyDescent="0.5">
      <c r="A4262" s="61">
        <v>971300</v>
      </c>
      <c r="B4262" s="87" t="s">
        <v>937</v>
      </c>
      <c r="C4262" s="60" t="s">
        <v>10</v>
      </c>
      <c r="D4262" s="61">
        <v>22343</v>
      </c>
      <c r="E4262" s="61">
        <v>15830</v>
      </c>
      <c r="F4262" s="61">
        <v>4626</v>
      </c>
      <c r="G4262" s="63">
        <v>41932</v>
      </c>
      <c r="H4262" s="63">
        <v>41931</v>
      </c>
      <c r="I4262" s="60" t="s">
        <v>1075</v>
      </c>
      <c r="J4262" s="62">
        <v>9420.6200000000008</v>
      </c>
      <c r="K4262" s="62">
        <v>1318.88</v>
      </c>
      <c r="L4262" s="62">
        <v>10739.5</v>
      </c>
      <c r="M4262" s="82" t="str">
        <f t="shared" si="311"/>
        <v>DC</v>
      </c>
      <c r="N4262" s="82" t="s">
        <v>971</v>
      </c>
      <c r="O4262" s="90">
        <f t="shared" si="312"/>
        <v>41951</v>
      </c>
    </row>
    <row r="4263" spans="1:15" hidden="1" x14ac:dyDescent="0.5">
      <c r="A4263" s="61">
        <v>971301</v>
      </c>
      <c r="B4263" s="87" t="s">
        <v>937</v>
      </c>
      <c r="C4263" s="60" t="s">
        <v>10</v>
      </c>
      <c r="D4263" s="61">
        <v>22344</v>
      </c>
      <c r="E4263" s="61">
        <v>16773</v>
      </c>
      <c r="F4263" s="61">
        <v>4629</v>
      </c>
      <c r="G4263" s="63">
        <v>41932</v>
      </c>
      <c r="H4263" s="63">
        <v>41931</v>
      </c>
      <c r="I4263" s="60" t="s">
        <v>1075</v>
      </c>
      <c r="J4263" s="62">
        <v>7147.01</v>
      </c>
      <c r="K4263" s="62">
        <v>787.82</v>
      </c>
      <c r="L4263" s="62">
        <v>7934.83</v>
      </c>
      <c r="M4263" s="82" t="str">
        <f t="shared" si="311"/>
        <v>DC</v>
      </c>
      <c r="N4263" s="82" t="s">
        <v>971</v>
      </c>
      <c r="O4263" s="90">
        <f t="shared" si="312"/>
        <v>41951</v>
      </c>
    </row>
    <row r="4264" spans="1:15" hidden="1" x14ac:dyDescent="0.5">
      <c r="A4264" s="61">
        <v>971301</v>
      </c>
      <c r="B4264" s="60"/>
      <c r="C4264" s="60" t="s">
        <v>15</v>
      </c>
      <c r="D4264" s="61">
        <v>22392</v>
      </c>
      <c r="E4264" s="61">
        <v>16825</v>
      </c>
      <c r="F4264" s="61">
        <v>4629</v>
      </c>
      <c r="G4264" s="63">
        <v>41932</v>
      </c>
      <c r="H4264" s="63">
        <v>41931</v>
      </c>
      <c r="I4264" s="60" t="s">
        <v>1075</v>
      </c>
      <c r="J4264" s="62">
        <v>-51.02</v>
      </c>
      <c r="K4264" s="62">
        <v>-7.14</v>
      </c>
      <c r="L4264" s="62">
        <v>-58.16</v>
      </c>
      <c r="M4264" s="82" t="str">
        <f t="shared" si="311"/>
        <v>DC</v>
      </c>
      <c r="O4264" s="90">
        <f t="shared" si="312"/>
        <v>41951</v>
      </c>
    </row>
    <row r="4265" spans="1:15" hidden="1" x14ac:dyDescent="0.5">
      <c r="A4265" s="61">
        <v>971302</v>
      </c>
      <c r="B4265" s="87" t="s">
        <v>937</v>
      </c>
      <c r="C4265" s="60" t="s">
        <v>10</v>
      </c>
      <c r="D4265" s="61">
        <v>22345</v>
      </c>
      <c r="E4265" s="61">
        <v>16774</v>
      </c>
      <c r="F4265" s="61">
        <v>4630</v>
      </c>
      <c r="G4265" s="63">
        <v>41932</v>
      </c>
      <c r="H4265" s="63">
        <v>41931</v>
      </c>
      <c r="I4265" s="60" t="s">
        <v>1075</v>
      </c>
      <c r="J4265" s="62">
        <v>123217.57</v>
      </c>
      <c r="K4265" s="62">
        <v>9165.16</v>
      </c>
      <c r="L4265" s="62">
        <v>132382.73000000001</v>
      </c>
      <c r="M4265" s="82" t="str">
        <f t="shared" si="311"/>
        <v>DC</v>
      </c>
      <c r="N4265" s="82" t="s">
        <v>971</v>
      </c>
      <c r="O4265" s="90">
        <f t="shared" si="312"/>
        <v>41951</v>
      </c>
    </row>
    <row r="4266" spans="1:15" hidden="1" x14ac:dyDescent="0.5">
      <c r="A4266" s="61">
        <v>971302</v>
      </c>
      <c r="B4266" s="60"/>
      <c r="C4266" s="60" t="s">
        <v>15</v>
      </c>
      <c r="D4266" s="61">
        <v>22390</v>
      </c>
      <c r="E4266" s="61">
        <v>16823</v>
      </c>
      <c r="F4266" s="61">
        <v>4630</v>
      </c>
      <c r="G4266" s="63">
        <v>41932</v>
      </c>
      <c r="H4266" s="63">
        <v>41931</v>
      </c>
      <c r="I4266" s="60" t="s">
        <v>1075</v>
      </c>
      <c r="J4266" s="62">
        <v>-585.91999999999996</v>
      </c>
      <c r="K4266" s="62">
        <v>-82.03</v>
      </c>
      <c r="L4266" s="62">
        <v>-667.95</v>
      </c>
      <c r="M4266" s="82" t="str">
        <f t="shared" si="311"/>
        <v>DC</v>
      </c>
      <c r="O4266" s="90">
        <f t="shared" si="312"/>
        <v>41951</v>
      </c>
    </row>
    <row r="4267" spans="1:15" hidden="1" x14ac:dyDescent="0.5">
      <c r="A4267" s="61">
        <v>971303</v>
      </c>
      <c r="B4267" s="87" t="s">
        <v>937</v>
      </c>
      <c r="C4267" s="60" t="s">
        <v>10</v>
      </c>
      <c r="D4267" s="61">
        <v>22346</v>
      </c>
      <c r="E4267" s="61">
        <v>16388</v>
      </c>
      <c r="F4267" s="61">
        <v>4807</v>
      </c>
      <c r="G4267" s="63">
        <v>41932</v>
      </c>
      <c r="H4267" s="63">
        <v>41931</v>
      </c>
      <c r="I4267" s="60" t="s">
        <v>1075</v>
      </c>
      <c r="J4267" s="62">
        <v>1772.47</v>
      </c>
      <c r="K4267" s="62">
        <v>248.15</v>
      </c>
      <c r="L4267" s="62">
        <v>2020.62</v>
      </c>
      <c r="M4267" s="82" t="str">
        <f t="shared" si="311"/>
        <v>DC</v>
      </c>
      <c r="N4267" s="82" t="s">
        <v>971</v>
      </c>
      <c r="O4267" s="90">
        <f t="shared" si="312"/>
        <v>41951</v>
      </c>
    </row>
    <row r="4268" spans="1:15" hidden="1" x14ac:dyDescent="0.5">
      <c r="A4268" s="61">
        <v>971305</v>
      </c>
      <c r="B4268" s="87" t="s">
        <v>937</v>
      </c>
      <c r="C4268" s="60" t="s">
        <v>10</v>
      </c>
      <c r="D4268" s="61">
        <v>22348</v>
      </c>
      <c r="E4268" s="61">
        <v>16701</v>
      </c>
      <c r="F4268" s="61">
        <v>4989</v>
      </c>
      <c r="G4268" s="63">
        <v>41932</v>
      </c>
      <c r="H4268" s="63">
        <v>41931</v>
      </c>
      <c r="I4268" s="60" t="s">
        <v>1075</v>
      </c>
      <c r="J4268" s="62">
        <v>8672.75</v>
      </c>
      <c r="K4268" s="62">
        <v>1214.1600000000001</v>
      </c>
      <c r="L4268" s="62">
        <v>9886.91</v>
      </c>
      <c r="M4268" s="82" t="str">
        <f t="shared" si="311"/>
        <v>DC</v>
      </c>
      <c r="N4268" s="82" t="s">
        <v>971</v>
      </c>
      <c r="O4268" s="90">
        <f t="shared" si="312"/>
        <v>41951</v>
      </c>
    </row>
    <row r="4269" spans="1:15" hidden="1" x14ac:dyDescent="0.5">
      <c r="A4269" s="61">
        <v>971306</v>
      </c>
      <c r="B4269" s="87" t="s">
        <v>937</v>
      </c>
      <c r="C4269" s="60" t="s">
        <v>10</v>
      </c>
      <c r="D4269" s="61">
        <v>22349</v>
      </c>
      <c r="E4269" s="61">
        <v>16703</v>
      </c>
      <c r="F4269" s="61">
        <v>4987</v>
      </c>
      <c r="G4269" s="63">
        <v>41932</v>
      </c>
      <c r="H4269" s="63">
        <v>41931</v>
      </c>
      <c r="I4269" s="60" t="s">
        <v>1075</v>
      </c>
      <c r="J4269" s="62">
        <v>55338.8</v>
      </c>
      <c r="K4269" s="62">
        <v>6270.1</v>
      </c>
      <c r="L4269" s="62">
        <v>61608.9</v>
      </c>
      <c r="M4269" s="82" t="str">
        <f t="shared" si="311"/>
        <v>DC</v>
      </c>
      <c r="N4269" s="82" t="s">
        <v>971</v>
      </c>
      <c r="O4269" s="90">
        <f t="shared" si="312"/>
        <v>41951</v>
      </c>
    </row>
    <row r="4270" spans="1:15" hidden="1" x14ac:dyDescent="0.5">
      <c r="A4270" s="61">
        <v>971306</v>
      </c>
      <c r="B4270" s="60"/>
      <c r="C4270" s="60" t="s">
        <v>15</v>
      </c>
      <c r="D4270" s="61">
        <v>22389</v>
      </c>
      <c r="E4270" s="61">
        <v>16822</v>
      </c>
      <c r="F4270" s="61">
        <v>4987</v>
      </c>
      <c r="G4270" s="63">
        <v>41932</v>
      </c>
      <c r="H4270" s="63">
        <v>41931</v>
      </c>
      <c r="I4270" s="60" t="s">
        <v>1075</v>
      </c>
      <c r="J4270" s="62">
        <v>-54.44</v>
      </c>
      <c r="K4270" s="62">
        <v>-7.62</v>
      </c>
      <c r="L4270" s="62">
        <v>-62.06</v>
      </c>
      <c r="M4270" s="82" t="str">
        <f t="shared" si="311"/>
        <v>DC</v>
      </c>
      <c r="O4270" s="90">
        <f t="shared" si="312"/>
        <v>41951</v>
      </c>
    </row>
    <row r="4271" spans="1:15" hidden="1" x14ac:dyDescent="0.5">
      <c r="A4271" s="61">
        <v>971307</v>
      </c>
      <c r="B4271" s="87" t="s">
        <v>937</v>
      </c>
      <c r="C4271" s="60" t="s">
        <v>10</v>
      </c>
      <c r="D4271" s="61">
        <v>22351</v>
      </c>
      <c r="E4271" s="61">
        <v>16777</v>
      </c>
      <c r="F4271" s="61">
        <v>4985</v>
      </c>
      <c r="G4271" s="63">
        <v>41932</v>
      </c>
      <c r="H4271" s="63">
        <v>41931</v>
      </c>
      <c r="I4271" s="60" t="s">
        <v>1075</v>
      </c>
      <c r="J4271" s="62">
        <v>1969.15</v>
      </c>
      <c r="K4271" s="62">
        <v>275.68</v>
      </c>
      <c r="L4271" s="62">
        <v>2244.83</v>
      </c>
      <c r="M4271" s="82" t="str">
        <f t="shared" si="311"/>
        <v>DC</v>
      </c>
      <c r="N4271" s="82" t="s">
        <v>971</v>
      </c>
      <c r="O4271" s="90">
        <f t="shared" si="312"/>
        <v>41951</v>
      </c>
    </row>
    <row r="4272" spans="1:15" hidden="1" x14ac:dyDescent="0.5">
      <c r="A4272" s="61">
        <v>971308</v>
      </c>
      <c r="B4272" s="87" t="s">
        <v>937</v>
      </c>
      <c r="C4272" s="60" t="s">
        <v>10</v>
      </c>
      <c r="D4272" s="61">
        <v>22352</v>
      </c>
      <c r="E4272" s="61">
        <v>16778</v>
      </c>
      <c r="F4272" s="61">
        <v>4984</v>
      </c>
      <c r="G4272" s="63">
        <v>41932</v>
      </c>
      <c r="H4272" s="63">
        <v>41931</v>
      </c>
      <c r="I4272" s="60" t="s">
        <v>1075</v>
      </c>
      <c r="J4272" s="62">
        <v>5192.49</v>
      </c>
      <c r="K4272" s="62">
        <v>0</v>
      </c>
      <c r="L4272" s="62">
        <v>5192.49</v>
      </c>
      <c r="M4272" s="82" t="str">
        <f t="shared" si="311"/>
        <v>DC</v>
      </c>
      <c r="N4272" s="82" t="s">
        <v>971</v>
      </c>
      <c r="O4272" s="90">
        <f t="shared" si="312"/>
        <v>41951</v>
      </c>
    </row>
    <row r="4273" spans="1:15" hidden="1" x14ac:dyDescent="0.5">
      <c r="A4273" s="61">
        <v>971309</v>
      </c>
      <c r="B4273" s="87" t="s">
        <v>937</v>
      </c>
      <c r="C4273" s="60" t="s">
        <v>10</v>
      </c>
      <c r="D4273" s="61">
        <v>22353</v>
      </c>
      <c r="E4273" s="61">
        <v>16779</v>
      </c>
      <c r="F4273" s="61">
        <v>2713</v>
      </c>
      <c r="G4273" s="63">
        <v>41932</v>
      </c>
      <c r="H4273" s="63">
        <v>41931</v>
      </c>
      <c r="I4273" s="60" t="s">
        <v>1075</v>
      </c>
      <c r="J4273" s="62">
        <v>2256</v>
      </c>
      <c r="K4273" s="62">
        <v>315.83999999999997</v>
      </c>
      <c r="L4273" s="62">
        <v>2571.84</v>
      </c>
      <c r="M4273" s="82" t="str">
        <f t="shared" si="311"/>
        <v>DC</v>
      </c>
      <c r="N4273" s="82" t="s">
        <v>971</v>
      </c>
      <c r="O4273" s="90">
        <f t="shared" si="312"/>
        <v>41951</v>
      </c>
    </row>
    <row r="4274" spans="1:15" hidden="1" x14ac:dyDescent="0.5">
      <c r="A4274" s="60" t="s">
        <v>934</v>
      </c>
      <c r="B4274" s="60"/>
      <c r="C4274" s="60" t="s">
        <v>10</v>
      </c>
      <c r="D4274" s="61">
        <v>22375</v>
      </c>
      <c r="E4274" s="61">
        <v>16754</v>
      </c>
      <c r="F4274" s="61">
        <v>5057</v>
      </c>
      <c r="G4274" s="63">
        <v>41932</v>
      </c>
      <c r="H4274" s="63">
        <v>41932</v>
      </c>
      <c r="I4274" s="60" t="s">
        <v>1121</v>
      </c>
      <c r="J4274" s="62">
        <v>2155.3000000000002</v>
      </c>
      <c r="K4274" s="62">
        <v>0</v>
      </c>
      <c r="L4274" s="62">
        <v>2155.3000000000002</v>
      </c>
      <c r="M4274" s="82" t="str">
        <f t="shared" si="311"/>
        <v>DI</v>
      </c>
      <c r="N4274" s="82" t="s">
        <v>971</v>
      </c>
    </row>
    <row r="4275" spans="1:15" x14ac:dyDescent="0.5">
      <c r="A4275" s="61">
        <v>4729768</v>
      </c>
      <c r="B4275" s="61"/>
      <c r="C4275" s="60" t="s">
        <v>15</v>
      </c>
      <c r="D4275" s="61">
        <v>22458</v>
      </c>
      <c r="E4275" s="61">
        <v>16913</v>
      </c>
      <c r="F4275" s="61">
        <v>707353</v>
      </c>
      <c r="G4275" s="63">
        <v>41932</v>
      </c>
      <c r="H4275" s="63">
        <v>41932</v>
      </c>
      <c r="I4275" s="60" t="s">
        <v>1112</v>
      </c>
      <c r="J4275" s="62">
        <v>-1515.57</v>
      </c>
      <c r="K4275" s="62">
        <v>-212.18</v>
      </c>
      <c r="L4275" s="62">
        <v>-1727.75</v>
      </c>
      <c r="M4275" s="82" t="str">
        <f t="shared" si="311"/>
        <v>DS</v>
      </c>
    </row>
    <row r="4276" spans="1:15" hidden="1" x14ac:dyDescent="0.5">
      <c r="A4276" s="61">
        <v>971302</v>
      </c>
      <c r="B4276" s="61"/>
      <c r="C4276" s="60" t="s">
        <v>15</v>
      </c>
      <c r="D4276" s="61">
        <v>22535</v>
      </c>
      <c r="E4276" s="61">
        <v>16990</v>
      </c>
      <c r="F4276" s="61">
        <v>707355</v>
      </c>
      <c r="G4276" s="63">
        <v>41932</v>
      </c>
      <c r="H4276" s="63">
        <v>41931</v>
      </c>
      <c r="I4276" s="60" t="s">
        <v>1075</v>
      </c>
      <c r="J4276" s="62">
        <v>-10770.46</v>
      </c>
      <c r="K4276" s="62">
        <v>0</v>
      </c>
      <c r="L4276" s="62">
        <v>-10770.46</v>
      </c>
      <c r="M4276" s="82" t="str">
        <f t="shared" si="311"/>
        <v>DC</v>
      </c>
      <c r="O4276" s="90">
        <f t="shared" ref="O4276:O4281" si="313">G4276+19</f>
        <v>41951</v>
      </c>
    </row>
    <row r="4277" spans="1:15" hidden="1" x14ac:dyDescent="0.5">
      <c r="A4277" s="61">
        <v>971309</v>
      </c>
      <c r="B4277" s="61"/>
      <c r="C4277" s="60" t="s">
        <v>15</v>
      </c>
      <c r="D4277" s="61">
        <v>22536</v>
      </c>
      <c r="E4277" s="61">
        <v>16991</v>
      </c>
      <c r="F4277" s="61">
        <v>707356</v>
      </c>
      <c r="G4277" s="63">
        <v>41932</v>
      </c>
      <c r="H4277" s="63">
        <v>41931</v>
      </c>
      <c r="I4277" s="60" t="s">
        <v>1075</v>
      </c>
      <c r="J4277" s="62">
        <v>-6251</v>
      </c>
      <c r="K4277" s="62">
        <v>-875.14</v>
      </c>
      <c r="L4277" s="62">
        <v>-7126.14</v>
      </c>
      <c r="M4277" s="82" t="str">
        <f t="shared" si="311"/>
        <v>DC</v>
      </c>
      <c r="O4277" s="90">
        <f t="shared" si="313"/>
        <v>41951</v>
      </c>
    </row>
    <row r="4278" spans="1:15" hidden="1" x14ac:dyDescent="0.5">
      <c r="A4278" s="61">
        <v>969868</v>
      </c>
      <c r="B4278" s="60"/>
      <c r="C4278" s="60" t="s">
        <v>10</v>
      </c>
      <c r="D4278" s="61">
        <v>22339</v>
      </c>
      <c r="E4278" s="61">
        <v>16772</v>
      </c>
      <c r="F4278" s="61">
        <v>4629</v>
      </c>
      <c r="G4278" s="63">
        <v>41932</v>
      </c>
      <c r="H4278" s="63">
        <v>41931</v>
      </c>
      <c r="I4278" s="60" t="s">
        <v>1075</v>
      </c>
      <c r="J4278" s="62">
        <v>404.61</v>
      </c>
      <c r="K4278" s="62">
        <v>56.65</v>
      </c>
      <c r="L4278" s="62">
        <v>461.26</v>
      </c>
      <c r="M4278" s="82" t="str">
        <f t="shared" si="311"/>
        <v>DC</v>
      </c>
      <c r="O4278" s="90">
        <f t="shared" si="313"/>
        <v>41951</v>
      </c>
    </row>
    <row r="4279" spans="1:15" hidden="1" x14ac:dyDescent="0.5">
      <c r="A4279" s="61">
        <v>969868</v>
      </c>
      <c r="B4279" s="60"/>
      <c r="C4279" s="60" t="s">
        <v>15</v>
      </c>
      <c r="D4279" s="61">
        <v>22605</v>
      </c>
      <c r="E4279" s="61">
        <v>17071</v>
      </c>
      <c r="F4279" s="61">
        <v>4629</v>
      </c>
      <c r="G4279" s="63">
        <v>41932</v>
      </c>
      <c r="H4279" s="63">
        <v>41931</v>
      </c>
      <c r="I4279" s="60" t="s">
        <v>1075</v>
      </c>
      <c r="J4279" s="62">
        <v>-8.5500000000000007</v>
      </c>
      <c r="K4279" s="62">
        <v>-1.2</v>
      </c>
      <c r="L4279" s="62">
        <v>-9.75</v>
      </c>
      <c r="M4279" s="82" t="str">
        <f t="shared" si="311"/>
        <v>DC</v>
      </c>
      <c r="O4279" s="90">
        <f t="shared" si="313"/>
        <v>41951</v>
      </c>
    </row>
    <row r="4280" spans="1:15" hidden="1" x14ac:dyDescent="0.5">
      <c r="A4280" s="61">
        <v>969871</v>
      </c>
      <c r="B4280" s="60"/>
      <c r="C4280" s="60" t="s">
        <v>10</v>
      </c>
      <c r="D4280" s="61">
        <v>22342</v>
      </c>
      <c r="E4280" s="61">
        <v>16698</v>
      </c>
      <c r="F4280" s="61">
        <v>4984</v>
      </c>
      <c r="G4280" s="63">
        <v>41932</v>
      </c>
      <c r="H4280" s="63">
        <v>41931</v>
      </c>
      <c r="I4280" s="60" t="s">
        <v>1075</v>
      </c>
      <c r="J4280" s="62">
        <v>4590</v>
      </c>
      <c r="K4280" s="62">
        <v>0</v>
      </c>
      <c r="L4280" s="62">
        <v>4590</v>
      </c>
      <c r="M4280" s="82" t="str">
        <f t="shared" si="311"/>
        <v>DC</v>
      </c>
      <c r="O4280" s="90">
        <f t="shared" si="313"/>
        <v>41951</v>
      </c>
    </row>
    <row r="4281" spans="1:15" hidden="1" x14ac:dyDescent="0.5">
      <c r="A4281" s="61">
        <v>971304</v>
      </c>
      <c r="B4281" s="60"/>
      <c r="C4281" s="60" t="s">
        <v>10</v>
      </c>
      <c r="D4281" s="61">
        <v>22347</v>
      </c>
      <c r="E4281" s="61">
        <v>16775</v>
      </c>
      <c r="F4281" s="61">
        <v>4987</v>
      </c>
      <c r="G4281" s="63">
        <v>41932</v>
      </c>
      <c r="H4281" s="63">
        <v>41931</v>
      </c>
      <c r="I4281" s="60" t="s">
        <v>1075</v>
      </c>
      <c r="J4281" s="62">
        <v>108.65</v>
      </c>
      <c r="K4281" s="62">
        <v>15.21</v>
      </c>
      <c r="L4281" s="62">
        <v>123.86</v>
      </c>
      <c r="M4281" s="82" t="str">
        <f t="shared" si="311"/>
        <v>DC</v>
      </c>
      <c r="O4281" s="90">
        <f t="shared" si="313"/>
        <v>41951</v>
      </c>
    </row>
    <row r="4282" spans="1:15" x14ac:dyDescent="0.5">
      <c r="A4282" s="61">
        <v>8290165</v>
      </c>
      <c r="B4282" s="60"/>
      <c r="C4282" s="60" t="s">
        <v>15</v>
      </c>
      <c r="D4282" s="61">
        <v>22644</v>
      </c>
      <c r="E4282" s="61">
        <v>17133</v>
      </c>
      <c r="F4282" s="61">
        <v>707351</v>
      </c>
      <c r="G4282" s="63">
        <v>41932</v>
      </c>
      <c r="H4282" s="63">
        <v>41932</v>
      </c>
      <c r="I4282" s="60" t="s">
        <v>1115</v>
      </c>
      <c r="J4282" s="62">
        <v>-90.7</v>
      </c>
      <c r="K4282" s="62">
        <v>0</v>
      </c>
      <c r="L4282" s="62">
        <v>-90.7</v>
      </c>
      <c r="M4282" s="82" t="str">
        <f t="shared" si="311"/>
        <v>DS</v>
      </c>
    </row>
    <row r="4283" spans="1:15" x14ac:dyDescent="0.5">
      <c r="A4283" s="61">
        <v>2050645</v>
      </c>
      <c r="B4283" s="61"/>
      <c r="C4283" s="60" t="s">
        <v>15</v>
      </c>
      <c r="D4283" s="61">
        <v>22720</v>
      </c>
      <c r="E4283" s="61">
        <v>17223</v>
      </c>
      <c r="F4283" s="61">
        <v>707352</v>
      </c>
      <c r="G4283" s="63">
        <v>41932</v>
      </c>
      <c r="H4283" s="63">
        <v>41932</v>
      </c>
      <c r="I4283" s="60" t="s">
        <v>1105</v>
      </c>
      <c r="J4283" s="62">
        <v>-176.38</v>
      </c>
      <c r="K4283" s="62">
        <v>-24.69</v>
      </c>
      <c r="L4283" s="62">
        <v>-201.07</v>
      </c>
      <c r="M4283" s="82" t="str">
        <f t="shared" si="311"/>
        <v>DS</v>
      </c>
    </row>
    <row r="4284" spans="1:15" x14ac:dyDescent="0.5">
      <c r="A4284" s="60" t="s">
        <v>931</v>
      </c>
      <c r="B4284" s="61" t="s">
        <v>937</v>
      </c>
      <c r="C4284" s="60" t="s">
        <v>10</v>
      </c>
      <c r="D4284" s="61">
        <v>22336</v>
      </c>
      <c r="E4284" s="61">
        <v>16742</v>
      </c>
      <c r="F4284" s="61">
        <v>5052</v>
      </c>
      <c r="G4284" s="63">
        <v>41933</v>
      </c>
      <c r="H4284" s="63">
        <v>41932</v>
      </c>
      <c r="I4284" s="60" t="s">
        <v>1313</v>
      </c>
      <c r="J4284" s="62">
        <v>3755.68</v>
      </c>
      <c r="K4284" s="62">
        <v>386.43</v>
      </c>
      <c r="L4284" s="62">
        <v>4142.1099999999997</v>
      </c>
      <c r="M4284" s="82" t="str">
        <f t="shared" si="311"/>
        <v>DS</v>
      </c>
      <c r="N4284" s="82" t="s">
        <v>971</v>
      </c>
    </row>
    <row r="4285" spans="1:15" x14ac:dyDescent="0.5">
      <c r="A4285" s="61">
        <v>2709190311</v>
      </c>
      <c r="B4285" s="61" t="s">
        <v>937</v>
      </c>
      <c r="C4285" s="60" t="s">
        <v>10</v>
      </c>
      <c r="D4285" s="61">
        <v>22335</v>
      </c>
      <c r="E4285" s="61">
        <v>16745</v>
      </c>
      <c r="F4285" s="61">
        <v>4951</v>
      </c>
      <c r="G4285" s="63">
        <v>41933</v>
      </c>
      <c r="H4285" s="63">
        <v>41933</v>
      </c>
      <c r="I4285" s="60" t="s">
        <v>1318</v>
      </c>
      <c r="J4285" s="62">
        <v>10162.02</v>
      </c>
      <c r="K4285" s="62">
        <v>1422.68</v>
      </c>
      <c r="L4285" s="62">
        <v>11584.7</v>
      </c>
      <c r="M4285" s="82" t="str">
        <f t="shared" si="311"/>
        <v>DS</v>
      </c>
      <c r="N4285" s="82" t="s">
        <v>971</v>
      </c>
    </row>
    <row r="4286" spans="1:15" x14ac:dyDescent="0.5">
      <c r="A4286" s="61">
        <v>2709190311</v>
      </c>
      <c r="B4286" s="60"/>
      <c r="C4286" s="60" t="s">
        <v>15</v>
      </c>
      <c r="D4286" s="61">
        <v>22365</v>
      </c>
      <c r="E4286" s="61">
        <v>16810</v>
      </c>
      <c r="F4286" s="61">
        <v>4951</v>
      </c>
      <c r="G4286" s="63">
        <v>41933</v>
      </c>
      <c r="H4286" s="63">
        <v>41933</v>
      </c>
      <c r="I4286" s="60" t="s">
        <v>1318</v>
      </c>
      <c r="J4286" s="62">
        <v>-85.15</v>
      </c>
      <c r="K4286" s="62">
        <v>-11.92</v>
      </c>
      <c r="L4286" s="62">
        <v>-97.07</v>
      </c>
      <c r="M4286" s="82" t="str">
        <f t="shared" si="311"/>
        <v>DS</v>
      </c>
    </row>
    <row r="4287" spans="1:15" x14ac:dyDescent="0.5">
      <c r="A4287" s="61">
        <v>52158084</v>
      </c>
      <c r="B4287" s="61" t="s">
        <v>937</v>
      </c>
      <c r="C4287" s="60" t="s">
        <v>10</v>
      </c>
      <c r="D4287" s="61">
        <v>22334</v>
      </c>
      <c r="E4287" s="61">
        <v>16743</v>
      </c>
      <c r="F4287" s="61">
        <v>5051</v>
      </c>
      <c r="G4287" s="63">
        <v>41933</v>
      </c>
      <c r="H4287" s="63">
        <v>41933</v>
      </c>
      <c r="I4287" s="60" t="s">
        <v>1113</v>
      </c>
      <c r="J4287" s="62">
        <v>4893.28</v>
      </c>
      <c r="K4287" s="62">
        <v>269.7</v>
      </c>
      <c r="L4287" s="62">
        <v>5162.9799999999996</v>
      </c>
      <c r="M4287" s="82" t="str">
        <f t="shared" si="311"/>
        <v>DS</v>
      </c>
      <c r="N4287" s="82" t="s">
        <v>971</v>
      </c>
    </row>
    <row r="4288" spans="1:15" x14ac:dyDescent="0.5">
      <c r="A4288" s="61">
        <v>8292240</v>
      </c>
      <c r="B4288" s="175"/>
      <c r="C4288" s="60" t="s">
        <v>10</v>
      </c>
      <c r="D4288" s="61">
        <v>22369</v>
      </c>
      <c r="E4288" s="61">
        <v>16761</v>
      </c>
      <c r="F4288" s="61">
        <v>4824</v>
      </c>
      <c r="G4288" s="63">
        <v>41933</v>
      </c>
      <c r="H4288" s="63">
        <v>41933</v>
      </c>
      <c r="I4288" s="60" t="s">
        <v>1115</v>
      </c>
      <c r="J4288" s="62">
        <v>328.44</v>
      </c>
      <c r="K4288" s="62">
        <v>30.74</v>
      </c>
      <c r="L4288" s="62">
        <v>359.18</v>
      </c>
      <c r="M4288" s="82" t="str">
        <f t="shared" si="311"/>
        <v>DS</v>
      </c>
      <c r="N4288" s="82" t="s">
        <v>971</v>
      </c>
    </row>
    <row r="4289" spans="1:14" x14ac:dyDescent="0.5">
      <c r="A4289" s="61">
        <v>89957</v>
      </c>
      <c r="B4289" s="174">
        <v>41950</v>
      </c>
      <c r="C4289" s="60" t="s">
        <v>10</v>
      </c>
      <c r="D4289" s="61">
        <v>22370</v>
      </c>
      <c r="E4289" s="61">
        <v>16747</v>
      </c>
      <c r="F4289" s="61">
        <v>4822</v>
      </c>
      <c r="G4289" s="63">
        <v>41933</v>
      </c>
      <c r="H4289" s="63">
        <v>41933</v>
      </c>
      <c r="I4289" s="60" t="s">
        <v>1116</v>
      </c>
      <c r="J4289" s="62">
        <v>384</v>
      </c>
      <c r="K4289" s="62">
        <v>13.44</v>
      </c>
      <c r="L4289" s="62">
        <v>397.44</v>
      </c>
      <c r="M4289" s="82" t="str">
        <f t="shared" si="311"/>
        <v>DS</v>
      </c>
      <c r="N4289" s="82" t="s">
        <v>971</v>
      </c>
    </row>
    <row r="4290" spans="1:14" x14ac:dyDescent="0.5">
      <c r="A4290" s="61">
        <v>9184870</v>
      </c>
      <c r="B4290" s="61" t="s">
        <v>937</v>
      </c>
      <c r="C4290" s="60" t="s">
        <v>10</v>
      </c>
      <c r="D4290" s="61">
        <v>22333</v>
      </c>
      <c r="E4290" s="61">
        <v>16599</v>
      </c>
      <c r="F4290" s="61">
        <v>4951</v>
      </c>
      <c r="G4290" s="63">
        <v>41933</v>
      </c>
      <c r="H4290" s="63">
        <v>41926</v>
      </c>
      <c r="I4290" s="60" t="s">
        <v>1318</v>
      </c>
      <c r="J4290" s="62">
        <v>11676.06</v>
      </c>
      <c r="K4290" s="62">
        <v>1634.65</v>
      </c>
      <c r="L4290" s="62">
        <v>13310.71</v>
      </c>
      <c r="M4290" s="82" t="str">
        <f t="shared" si="311"/>
        <v>DS</v>
      </c>
      <c r="N4290" s="82" t="s">
        <v>971</v>
      </c>
    </row>
    <row r="4291" spans="1:14" x14ac:dyDescent="0.5">
      <c r="A4291" s="61">
        <v>9184870</v>
      </c>
      <c r="B4291" s="60"/>
      <c r="C4291" s="60" t="s">
        <v>15</v>
      </c>
      <c r="D4291" s="61">
        <v>22364</v>
      </c>
      <c r="E4291" s="61">
        <v>16809</v>
      </c>
      <c r="F4291" s="61">
        <v>4951</v>
      </c>
      <c r="G4291" s="63">
        <v>41933</v>
      </c>
      <c r="H4291" s="63">
        <v>41926</v>
      </c>
      <c r="I4291" s="60" t="s">
        <v>1318</v>
      </c>
      <c r="J4291" s="62">
        <v>-334.08</v>
      </c>
      <c r="K4291" s="62">
        <v>-46.77</v>
      </c>
      <c r="L4291" s="62">
        <v>-380.85</v>
      </c>
      <c r="M4291" s="82" t="str">
        <f t="shared" si="311"/>
        <v>DS</v>
      </c>
    </row>
    <row r="4292" spans="1:14" hidden="1" x14ac:dyDescent="0.5">
      <c r="A4292" s="60" t="s">
        <v>933</v>
      </c>
      <c r="B4292" s="60"/>
      <c r="C4292" s="60" t="s">
        <v>10</v>
      </c>
      <c r="D4292" s="61">
        <v>22366</v>
      </c>
      <c r="E4292" s="61">
        <v>16764</v>
      </c>
      <c r="F4292" s="61">
        <v>4995</v>
      </c>
      <c r="G4292" s="63">
        <v>41933</v>
      </c>
      <c r="H4292" s="63">
        <v>41933</v>
      </c>
      <c r="I4292" s="60" t="s">
        <v>1118</v>
      </c>
      <c r="J4292" s="62">
        <v>6881.2</v>
      </c>
      <c r="K4292" s="62">
        <v>0</v>
      </c>
      <c r="L4292" s="62">
        <v>6881.2</v>
      </c>
      <c r="M4292" s="82" t="str">
        <f t="shared" si="311"/>
        <v>DI</v>
      </c>
      <c r="N4292" s="82" t="s">
        <v>971</v>
      </c>
    </row>
    <row r="4293" spans="1:14" x14ac:dyDescent="0.5">
      <c r="A4293" s="61">
        <v>2006354</v>
      </c>
      <c r="B4293" s="60" t="s">
        <v>937</v>
      </c>
      <c r="C4293" s="60" t="s">
        <v>10</v>
      </c>
      <c r="D4293" s="61">
        <v>22385</v>
      </c>
      <c r="E4293" s="61">
        <v>16797</v>
      </c>
      <c r="F4293" s="61">
        <v>5064</v>
      </c>
      <c r="G4293" s="63">
        <v>41934</v>
      </c>
      <c r="H4293" s="63">
        <v>41932</v>
      </c>
      <c r="I4293" s="60" t="s">
        <v>1107</v>
      </c>
      <c r="J4293" s="62">
        <v>4663.3999999999996</v>
      </c>
      <c r="K4293" s="62">
        <v>652.88</v>
      </c>
      <c r="L4293" s="62">
        <v>5316.28</v>
      </c>
      <c r="M4293" s="82" t="str">
        <f t="shared" si="311"/>
        <v>DS</v>
      </c>
      <c r="N4293" s="82" t="s">
        <v>971</v>
      </c>
    </row>
    <row r="4294" spans="1:14" x14ac:dyDescent="0.5">
      <c r="A4294" s="61">
        <v>2006355</v>
      </c>
      <c r="B4294" s="60" t="s">
        <v>937</v>
      </c>
      <c r="C4294" s="60" t="s">
        <v>10</v>
      </c>
      <c r="D4294" s="61">
        <v>22387</v>
      </c>
      <c r="E4294" s="61">
        <v>16799</v>
      </c>
      <c r="F4294" s="61">
        <v>5064</v>
      </c>
      <c r="G4294" s="63">
        <v>41934</v>
      </c>
      <c r="H4294" s="63">
        <v>41932</v>
      </c>
      <c r="I4294" s="60" t="s">
        <v>1107</v>
      </c>
      <c r="J4294" s="62">
        <v>216.25</v>
      </c>
      <c r="K4294" s="62">
        <v>30.28</v>
      </c>
      <c r="L4294" s="62">
        <v>246.53</v>
      </c>
      <c r="M4294" s="82" t="str">
        <f t="shared" si="311"/>
        <v>DS</v>
      </c>
      <c r="N4294" s="82" t="s">
        <v>971</v>
      </c>
    </row>
    <row r="4295" spans="1:14" x14ac:dyDescent="0.5">
      <c r="A4295" s="61">
        <v>2006356</v>
      </c>
      <c r="B4295" s="60" t="s">
        <v>937</v>
      </c>
      <c r="C4295" s="60" t="s">
        <v>10</v>
      </c>
      <c r="D4295" s="61">
        <v>22386</v>
      </c>
      <c r="E4295" s="61">
        <v>16798</v>
      </c>
      <c r="F4295" s="61">
        <v>5064</v>
      </c>
      <c r="G4295" s="63">
        <v>41934</v>
      </c>
      <c r="H4295" s="63">
        <v>41932</v>
      </c>
      <c r="I4295" s="60" t="s">
        <v>1107</v>
      </c>
      <c r="J4295" s="62">
        <v>1914.95</v>
      </c>
      <c r="K4295" s="62">
        <v>268.08999999999997</v>
      </c>
      <c r="L4295" s="62">
        <v>2183.04</v>
      </c>
      <c r="M4295" s="82" t="str">
        <f t="shared" si="311"/>
        <v>DS</v>
      </c>
      <c r="N4295" s="82" t="s">
        <v>971</v>
      </c>
    </row>
    <row r="4296" spans="1:14" x14ac:dyDescent="0.5">
      <c r="A4296" s="61">
        <v>2006357</v>
      </c>
      <c r="B4296" s="60" t="s">
        <v>937</v>
      </c>
      <c r="C4296" s="60" t="s">
        <v>10</v>
      </c>
      <c r="D4296" s="61">
        <v>22381</v>
      </c>
      <c r="E4296" s="61">
        <v>16791</v>
      </c>
      <c r="F4296" s="61">
        <v>5064</v>
      </c>
      <c r="G4296" s="63">
        <v>41934</v>
      </c>
      <c r="H4296" s="63">
        <v>41932</v>
      </c>
      <c r="I4296" s="60" t="s">
        <v>1107</v>
      </c>
      <c r="J4296" s="62">
        <v>1038.1500000000001</v>
      </c>
      <c r="K4296" s="62">
        <v>145.34</v>
      </c>
      <c r="L4296" s="62">
        <v>1183.49</v>
      </c>
      <c r="M4296" s="82" t="str">
        <f t="shared" si="311"/>
        <v>DS</v>
      </c>
      <c r="N4296" s="82" t="s">
        <v>971</v>
      </c>
    </row>
    <row r="4297" spans="1:14" x14ac:dyDescent="0.5">
      <c r="A4297" s="61">
        <v>2006359</v>
      </c>
      <c r="B4297" s="60" t="s">
        <v>937</v>
      </c>
      <c r="C4297" s="60" t="s">
        <v>10</v>
      </c>
      <c r="D4297" s="61">
        <v>22384</v>
      </c>
      <c r="E4297" s="61">
        <v>16796</v>
      </c>
      <c r="F4297" s="61">
        <v>5064</v>
      </c>
      <c r="G4297" s="63">
        <v>41934</v>
      </c>
      <c r="H4297" s="63">
        <v>41932</v>
      </c>
      <c r="I4297" s="60" t="s">
        <v>1107</v>
      </c>
      <c r="J4297" s="62">
        <v>2722.75</v>
      </c>
      <c r="K4297" s="62">
        <v>381.19</v>
      </c>
      <c r="L4297" s="62">
        <v>3103.94</v>
      </c>
      <c r="M4297" s="82" t="str">
        <f t="shared" ref="M4297:M4360" si="314">VLOOKUP(I4297,KODE,3,0)</f>
        <v>DS</v>
      </c>
      <c r="N4297" s="82" t="s">
        <v>971</v>
      </c>
    </row>
    <row r="4298" spans="1:14" x14ac:dyDescent="0.5">
      <c r="A4298" s="61">
        <v>2006360</v>
      </c>
      <c r="B4298" s="60" t="s">
        <v>937</v>
      </c>
      <c r="C4298" s="60" t="s">
        <v>10</v>
      </c>
      <c r="D4298" s="61">
        <v>22380</v>
      </c>
      <c r="E4298" s="61">
        <v>16789</v>
      </c>
      <c r="F4298" s="61">
        <v>5064</v>
      </c>
      <c r="G4298" s="63">
        <v>41934</v>
      </c>
      <c r="H4298" s="63">
        <v>41932</v>
      </c>
      <c r="I4298" s="60" t="s">
        <v>1107</v>
      </c>
      <c r="J4298" s="62">
        <v>20750</v>
      </c>
      <c r="K4298" s="62">
        <v>2905</v>
      </c>
      <c r="L4298" s="62">
        <v>23655</v>
      </c>
      <c r="M4298" s="82" t="str">
        <f t="shared" si="314"/>
        <v>DS</v>
      </c>
      <c r="N4298" s="82" t="s">
        <v>971</v>
      </c>
    </row>
    <row r="4299" spans="1:14" x14ac:dyDescent="0.5">
      <c r="A4299" s="61">
        <v>2006361</v>
      </c>
      <c r="B4299" s="60" t="s">
        <v>937</v>
      </c>
      <c r="C4299" s="60" t="s">
        <v>10</v>
      </c>
      <c r="D4299" s="61">
        <v>22382</v>
      </c>
      <c r="E4299" s="61">
        <v>16794</v>
      </c>
      <c r="F4299" s="61">
        <v>5064</v>
      </c>
      <c r="G4299" s="63">
        <v>41934</v>
      </c>
      <c r="H4299" s="63">
        <v>41932</v>
      </c>
      <c r="I4299" s="60" t="s">
        <v>1107</v>
      </c>
      <c r="J4299" s="62">
        <v>729.5</v>
      </c>
      <c r="K4299" s="62">
        <v>102.13</v>
      </c>
      <c r="L4299" s="62">
        <v>831.63</v>
      </c>
      <c r="M4299" s="82" t="str">
        <f t="shared" si="314"/>
        <v>DS</v>
      </c>
      <c r="N4299" s="82" t="s">
        <v>971</v>
      </c>
    </row>
    <row r="4300" spans="1:14" x14ac:dyDescent="0.5">
      <c r="A4300" s="61">
        <v>2390305</v>
      </c>
      <c r="B4300" s="87" t="s">
        <v>937</v>
      </c>
      <c r="C4300" s="60" t="s">
        <v>10</v>
      </c>
      <c r="D4300" s="61">
        <v>22354</v>
      </c>
      <c r="E4300" s="61">
        <v>16780</v>
      </c>
      <c r="F4300" s="61">
        <v>4825</v>
      </c>
      <c r="G4300" s="63">
        <v>41934</v>
      </c>
      <c r="H4300" s="63">
        <v>41934</v>
      </c>
      <c r="I4300" s="60" t="s">
        <v>1109</v>
      </c>
      <c r="J4300" s="62">
        <v>309.26</v>
      </c>
      <c r="K4300" s="62">
        <v>19.21</v>
      </c>
      <c r="L4300" s="62">
        <v>328.47</v>
      </c>
      <c r="M4300" s="82" t="str">
        <f t="shared" si="314"/>
        <v>DS</v>
      </c>
      <c r="N4300" s="82" t="s">
        <v>971</v>
      </c>
    </row>
    <row r="4301" spans="1:14" x14ac:dyDescent="0.5">
      <c r="A4301" s="61">
        <v>601992</v>
      </c>
      <c r="B4301" s="174">
        <v>41943</v>
      </c>
      <c r="C4301" s="60" t="s">
        <v>10</v>
      </c>
      <c r="D4301" s="61">
        <v>22360</v>
      </c>
      <c r="E4301" s="61">
        <v>16784</v>
      </c>
      <c r="F4301" s="61">
        <v>4823</v>
      </c>
      <c r="G4301" s="63">
        <v>41934</v>
      </c>
      <c r="H4301" s="63">
        <v>41934</v>
      </c>
      <c r="I4301" s="60" t="s">
        <v>1114</v>
      </c>
      <c r="J4301" s="62">
        <v>194.4</v>
      </c>
      <c r="K4301" s="62">
        <v>13.69</v>
      </c>
      <c r="L4301" s="62">
        <v>208.09</v>
      </c>
      <c r="M4301" s="82" t="str">
        <f t="shared" si="314"/>
        <v>DS</v>
      </c>
      <c r="N4301" s="82" t="s">
        <v>971</v>
      </c>
    </row>
    <row r="4302" spans="1:14" hidden="1" x14ac:dyDescent="0.5">
      <c r="A4302" s="60" t="s">
        <v>935</v>
      </c>
      <c r="B4302" s="60"/>
      <c r="C4302" s="60" t="s">
        <v>10</v>
      </c>
      <c r="D4302" s="61">
        <v>22359</v>
      </c>
      <c r="E4302" s="61">
        <v>16785</v>
      </c>
      <c r="F4302" s="61">
        <v>5063</v>
      </c>
      <c r="G4302" s="63">
        <v>41934</v>
      </c>
      <c r="H4302" s="63">
        <v>41934</v>
      </c>
      <c r="I4302" s="60" t="s">
        <v>1123</v>
      </c>
      <c r="J4302" s="62">
        <v>5350</v>
      </c>
      <c r="K4302" s="62">
        <v>0</v>
      </c>
      <c r="L4302" s="62">
        <v>5350</v>
      </c>
      <c r="M4302" s="82" t="str">
        <f t="shared" si="314"/>
        <v>DI</v>
      </c>
      <c r="N4302" s="82" t="s">
        <v>971</v>
      </c>
    </row>
    <row r="4303" spans="1:14" x14ac:dyDescent="0.5">
      <c r="A4303" s="61">
        <v>601992</v>
      </c>
      <c r="B4303" s="61"/>
      <c r="C4303" s="60" t="s">
        <v>15</v>
      </c>
      <c r="D4303" s="61">
        <v>22437</v>
      </c>
      <c r="E4303" s="61">
        <v>16871</v>
      </c>
      <c r="F4303" s="61">
        <v>707357</v>
      </c>
      <c r="G4303" s="63">
        <v>41934</v>
      </c>
      <c r="H4303" s="63">
        <v>41934</v>
      </c>
      <c r="I4303" s="60" t="s">
        <v>1114</v>
      </c>
      <c r="J4303" s="62">
        <v>-56.65</v>
      </c>
      <c r="K4303" s="62">
        <v>-3.42</v>
      </c>
      <c r="L4303" s="62">
        <v>-60.07</v>
      </c>
      <c r="M4303" s="82" t="str">
        <f t="shared" si="314"/>
        <v>DS</v>
      </c>
    </row>
    <row r="4304" spans="1:14" x14ac:dyDescent="0.5">
      <c r="A4304" s="60" t="s">
        <v>939</v>
      </c>
      <c r="B4304" s="60"/>
      <c r="C4304" s="60" t="s">
        <v>10</v>
      </c>
      <c r="D4304" s="61">
        <v>22432</v>
      </c>
      <c r="E4304" s="61">
        <v>16814</v>
      </c>
      <c r="F4304" s="61">
        <v>4999</v>
      </c>
      <c r="G4304" s="63">
        <v>41935</v>
      </c>
      <c r="H4304" s="63">
        <v>41934</v>
      </c>
      <c r="I4304" s="60" t="s">
        <v>1161</v>
      </c>
      <c r="J4304" s="62">
        <v>25031.97</v>
      </c>
      <c r="K4304" s="62">
        <v>2319.6799999999998</v>
      </c>
      <c r="L4304" s="62">
        <v>27351.65</v>
      </c>
      <c r="M4304" s="82" t="str">
        <f t="shared" si="314"/>
        <v>DS</v>
      </c>
      <c r="N4304" s="82" t="s">
        <v>971</v>
      </c>
    </row>
    <row r="4305" spans="1:15" x14ac:dyDescent="0.5">
      <c r="A4305" s="60" t="s">
        <v>941</v>
      </c>
      <c r="B4305" s="60" t="s">
        <v>997</v>
      </c>
      <c r="C4305" s="60" t="s">
        <v>10</v>
      </c>
      <c r="D4305" s="61">
        <v>22433</v>
      </c>
      <c r="E4305" s="61">
        <v>16813</v>
      </c>
      <c r="F4305" s="61">
        <v>5073</v>
      </c>
      <c r="G4305" s="63">
        <v>41935</v>
      </c>
      <c r="H4305" s="63">
        <v>41932</v>
      </c>
      <c r="I4305" s="60" t="s">
        <v>130</v>
      </c>
      <c r="J4305" s="62">
        <v>324.24</v>
      </c>
      <c r="K4305" s="62">
        <v>45.39</v>
      </c>
      <c r="L4305" s="62">
        <v>369.63</v>
      </c>
      <c r="M4305" s="82" t="str">
        <f t="shared" si="314"/>
        <v>DS</v>
      </c>
      <c r="N4305" s="82" t="s">
        <v>971</v>
      </c>
    </row>
    <row r="4306" spans="1:15" hidden="1" x14ac:dyDescent="0.5">
      <c r="A4306" s="61">
        <v>158208</v>
      </c>
      <c r="B4306" s="60"/>
      <c r="C4306" s="60" t="s">
        <v>10</v>
      </c>
      <c r="D4306" s="61">
        <v>22435</v>
      </c>
      <c r="E4306" s="61">
        <v>16820</v>
      </c>
      <c r="F4306" s="61">
        <v>5065</v>
      </c>
      <c r="G4306" s="63">
        <v>41935</v>
      </c>
      <c r="H4306" s="63">
        <v>41935</v>
      </c>
      <c r="I4306" s="60" t="s">
        <v>1156</v>
      </c>
      <c r="J4306" s="62">
        <v>4818.42</v>
      </c>
      <c r="K4306" s="62">
        <v>674.58</v>
      </c>
      <c r="L4306" s="62">
        <v>5493</v>
      </c>
      <c r="M4306" s="82" t="str">
        <f t="shared" si="314"/>
        <v>DI</v>
      </c>
      <c r="N4306" s="82" t="s">
        <v>971</v>
      </c>
    </row>
    <row r="4307" spans="1:15" x14ac:dyDescent="0.5">
      <c r="A4307" s="61">
        <v>2076165</v>
      </c>
      <c r="B4307" s="63">
        <v>41943</v>
      </c>
      <c r="C4307" s="60" t="s">
        <v>10</v>
      </c>
      <c r="D4307" s="61">
        <v>22429</v>
      </c>
      <c r="E4307" s="61">
        <v>16816</v>
      </c>
      <c r="F4307" s="61">
        <v>5061</v>
      </c>
      <c r="G4307" s="63">
        <v>41935</v>
      </c>
      <c r="H4307" s="63">
        <v>41935</v>
      </c>
      <c r="I4307" s="60" t="s">
        <v>1105</v>
      </c>
      <c r="J4307" s="62">
        <v>30721.599999999999</v>
      </c>
      <c r="K4307" s="62">
        <v>4301.0200000000004</v>
      </c>
      <c r="L4307" s="62">
        <v>35022.620000000003</v>
      </c>
      <c r="M4307" s="82" t="str">
        <f t="shared" si="314"/>
        <v>DS</v>
      </c>
      <c r="N4307" s="82" t="s">
        <v>971</v>
      </c>
    </row>
    <row r="4308" spans="1:15" x14ac:dyDescent="0.5">
      <c r="A4308" s="61">
        <v>2076393</v>
      </c>
      <c r="B4308" s="63"/>
      <c r="C4308" s="60" t="s">
        <v>10</v>
      </c>
      <c r="D4308" s="61">
        <v>22430</v>
      </c>
      <c r="E4308" s="61">
        <v>16818</v>
      </c>
      <c r="F4308" s="61">
        <v>5061</v>
      </c>
      <c r="G4308" s="63">
        <v>41935</v>
      </c>
      <c r="H4308" s="63">
        <v>41935</v>
      </c>
      <c r="I4308" s="60" t="s">
        <v>1105</v>
      </c>
      <c r="J4308" s="62">
        <v>0</v>
      </c>
      <c r="K4308" s="62">
        <v>0</v>
      </c>
      <c r="L4308" s="62">
        <v>0</v>
      </c>
      <c r="M4308" s="82" t="str">
        <f t="shared" si="314"/>
        <v>DS</v>
      </c>
      <c r="N4308" s="82" t="s">
        <v>971</v>
      </c>
    </row>
    <row r="4309" spans="1:15" x14ac:dyDescent="0.5">
      <c r="A4309" s="61">
        <v>90199</v>
      </c>
      <c r="B4309" s="174">
        <v>41950</v>
      </c>
      <c r="C4309" s="60" t="s">
        <v>10</v>
      </c>
      <c r="D4309" s="61">
        <v>22431</v>
      </c>
      <c r="E4309" s="61">
        <v>16815</v>
      </c>
      <c r="F4309" s="61">
        <v>4822</v>
      </c>
      <c r="G4309" s="63">
        <v>41935</v>
      </c>
      <c r="H4309" s="63">
        <v>41935</v>
      </c>
      <c r="I4309" s="60" t="s">
        <v>1116</v>
      </c>
      <c r="J4309" s="62">
        <v>384</v>
      </c>
      <c r="K4309" s="62">
        <v>13.44</v>
      </c>
      <c r="L4309" s="62">
        <v>397.44</v>
      </c>
      <c r="M4309" s="82" t="str">
        <f t="shared" si="314"/>
        <v>DS</v>
      </c>
      <c r="N4309" s="82" t="s">
        <v>971</v>
      </c>
    </row>
    <row r="4310" spans="1:15" hidden="1" x14ac:dyDescent="0.5">
      <c r="A4310" s="60" t="s">
        <v>949</v>
      </c>
      <c r="B4310" s="60"/>
      <c r="C4310" s="60" t="s">
        <v>10</v>
      </c>
      <c r="D4310" s="61">
        <v>22434</v>
      </c>
      <c r="E4310" s="61">
        <v>16812</v>
      </c>
      <c r="F4310" s="61">
        <v>5074</v>
      </c>
      <c r="G4310" s="63">
        <v>41935</v>
      </c>
      <c r="H4310" s="63">
        <v>41935</v>
      </c>
      <c r="I4310" s="60" t="s">
        <v>1121</v>
      </c>
      <c r="J4310" s="62">
        <v>773.7</v>
      </c>
      <c r="K4310" s="62">
        <v>0</v>
      </c>
      <c r="L4310" s="62">
        <v>773.7</v>
      </c>
      <c r="M4310" s="82" t="str">
        <f t="shared" si="314"/>
        <v>DI</v>
      </c>
      <c r="N4310" s="82" t="s">
        <v>971</v>
      </c>
    </row>
    <row r="4311" spans="1:15" x14ac:dyDescent="0.5">
      <c r="A4311" s="60" t="s">
        <v>943</v>
      </c>
      <c r="B4311" s="60"/>
      <c r="C4311" s="60" t="s">
        <v>10</v>
      </c>
      <c r="D4311" s="61">
        <v>22428</v>
      </c>
      <c r="E4311" s="61">
        <v>16843</v>
      </c>
      <c r="F4311" s="61">
        <v>4992</v>
      </c>
      <c r="G4311" s="63">
        <v>41936</v>
      </c>
      <c r="H4311" s="63">
        <v>41929</v>
      </c>
      <c r="I4311" s="60" t="s">
        <v>1176</v>
      </c>
      <c r="J4311" s="62">
        <v>4374</v>
      </c>
      <c r="K4311" s="62">
        <v>612.36</v>
      </c>
      <c r="L4311" s="62">
        <v>4986.3599999999997</v>
      </c>
      <c r="M4311" s="82" t="str">
        <f t="shared" si="314"/>
        <v>DS</v>
      </c>
      <c r="N4311" s="82" t="s">
        <v>971</v>
      </c>
    </row>
    <row r="4312" spans="1:15" x14ac:dyDescent="0.5">
      <c r="A4312" s="61">
        <v>8296654</v>
      </c>
      <c r="B4312" s="175">
        <v>41943</v>
      </c>
      <c r="C4312" s="60" t="s">
        <v>10</v>
      </c>
      <c r="D4312" s="61">
        <v>22423</v>
      </c>
      <c r="E4312" s="61">
        <v>16837</v>
      </c>
      <c r="F4312" s="61">
        <v>4824</v>
      </c>
      <c r="G4312" s="63">
        <v>41936</v>
      </c>
      <c r="H4312" s="63">
        <v>41936</v>
      </c>
      <c r="I4312" s="60" t="s">
        <v>1115</v>
      </c>
      <c r="J4312" s="62">
        <v>218.64</v>
      </c>
      <c r="K4312" s="62">
        <v>15.37</v>
      </c>
      <c r="L4312" s="62">
        <v>234.01</v>
      </c>
      <c r="M4312" s="82" t="str">
        <f t="shared" si="314"/>
        <v>DS</v>
      </c>
      <c r="N4312" s="82" t="s">
        <v>971</v>
      </c>
    </row>
    <row r="4313" spans="1:15" hidden="1" x14ac:dyDescent="0.5">
      <c r="A4313" s="61">
        <v>975826</v>
      </c>
      <c r="B4313" s="60"/>
      <c r="C4313" s="60" t="s">
        <v>10</v>
      </c>
      <c r="D4313" s="61">
        <v>22396</v>
      </c>
      <c r="E4313" s="61">
        <v>16831</v>
      </c>
      <c r="F4313" s="61">
        <v>4629</v>
      </c>
      <c r="G4313" s="63">
        <v>41936</v>
      </c>
      <c r="H4313" s="63">
        <v>41935</v>
      </c>
      <c r="I4313" s="60" t="s">
        <v>1075</v>
      </c>
      <c r="J4313" s="62">
        <v>6417.35</v>
      </c>
      <c r="K4313" s="62">
        <v>89.92</v>
      </c>
      <c r="L4313" s="62">
        <v>6507.27</v>
      </c>
      <c r="M4313" s="82" t="str">
        <f t="shared" si="314"/>
        <v>DC</v>
      </c>
      <c r="N4313" s="82" t="s">
        <v>971</v>
      </c>
      <c r="O4313" s="90">
        <f t="shared" ref="O4313:O4316" si="315">G4313+19</f>
        <v>41955</v>
      </c>
    </row>
    <row r="4314" spans="1:15" hidden="1" x14ac:dyDescent="0.5">
      <c r="A4314" s="61">
        <v>975827</v>
      </c>
      <c r="B4314" s="60"/>
      <c r="C4314" s="60" t="s">
        <v>10</v>
      </c>
      <c r="D4314" s="61">
        <v>22397</v>
      </c>
      <c r="E4314" s="61">
        <v>16756</v>
      </c>
      <c r="F4314" s="61">
        <v>5060</v>
      </c>
      <c r="G4314" s="63">
        <v>41936</v>
      </c>
      <c r="H4314" s="63">
        <v>41935</v>
      </c>
      <c r="I4314" s="60" t="s">
        <v>1075</v>
      </c>
      <c r="J4314" s="62">
        <v>45787.4</v>
      </c>
      <c r="K4314" s="62">
        <v>4617.1000000000004</v>
      </c>
      <c r="L4314" s="62">
        <v>50404.5</v>
      </c>
      <c r="M4314" s="82" t="str">
        <f t="shared" si="314"/>
        <v>DC</v>
      </c>
      <c r="N4314" s="82" t="s">
        <v>971</v>
      </c>
      <c r="O4314" s="90">
        <f t="shared" si="315"/>
        <v>41955</v>
      </c>
    </row>
    <row r="4315" spans="1:15" hidden="1" x14ac:dyDescent="0.5">
      <c r="A4315" s="61">
        <v>975828</v>
      </c>
      <c r="B4315" s="60"/>
      <c r="C4315" s="60" t="s">
        <v>10</v>
      </c>
      <c r="D4315" s="61">
        <v>22398</v>
      </c>
      <c r="E4315" s="61">
        <v>16832</v>
      </c>
      <c r="F4315" s="61">
        <v>5056</v>
      </c>
      <c r="G4315" s="63">
        <v>41936</v>
      </c>
      <c r="H4315" s="63">
        <v>41935</v>
      </c>
      <c r="I4315" s="60" t="s">
        <v>1075</v>
      </c>
      <c r="J4315" s="62">
        <v>2968</v>
      </c>
      <c r="K4315" s="62">
        <v>0</v>
      </c>
      <c r="L4315" s="62">
        <v>2968</v>
      </c>
      <c r="M4315" s="82" t="str">
        <f t="shared" si="314"/>
        <v>DC</v>
      </c>
      <c r="N4315" s="82" t="s">
        <v>971</v>
      </c>
      <c r="O4315" s="90">
        <f t="shared" si="315"/>
        <v>41955</v>
      </c>
    </row>
    <row r="4316" spans="1:15" hidden="1" x14ac:dyDescent="0.5">
      <c r="A4316" s="61">
        <v>975829</v>
      </c>
      <c r="B4316" s="60"/>
      <c r="C4316" s="60" t="s">
        <v>10</v>
      </c>
      <c r="D4316" s="61">
        <v>22399</v>
      </c>
      <c r="E4316" s="61">
        <v>16833</v>
      </c>
      <c r="F4316" s="61">
        <v>5053</v>
      </c>
      <c r="G4316" s="63">
        <v>41936</v>
      </c>
      <c r="H4316" s="63">
        <v>41935</v>
      </c>
      <c r="I4316" s="60" t="s">
        <v>1075</v>
      </c>
      <c r="J4316" s="62">
        <v>62379</v>
      </c>
      <c r="K4316" s="62">
        <v>8733.06</v>
      </c>
      <c r="L4316" s="62">
        <v>71112.06</v>
      </c>
      <c r="M4316" s="82" t="str">
        <f t="shared" si="314"/>
        <v>DC</v>
      </c>
      <c r="N4316" s="82" t="s">
        <v>971</v>
      </c>
      <c r="O4316" s="90">
        <f t="shared" si="315"/>
        <v>41955</v>
      </c>
    </row>
    <row r="4317" spans="1:15" x14ac:dyDescent="0.5">
      <c r="A4317" s="61">
        <v>2421115</v>
      </c>
      <c r="B4317" s="60"/>
      <c r="C4317" s="60" t="s">
        <v>10</v>
      </c>
      <c r="D4317" s="61">
        <v>22395</v>
      </c>
      <c r="E4317" s="61">
        <v>16829</v>
      </c>
      <c r="F4317" s="61">
        <v>4825</v>
      </c>
      <c r="G4317" s="63">
        <v>41936</v>
      </c>
      <c r="H4317" s="63">
        <v>41936</v>
      </c>
      <c r="I4317" s="60" t="s">
        <v>1109</v>
      </c>
      <c r="J4317" s="62">
        <v>277.97000000000003</v>
      </c>
      <c r="K4317" s="62">
        <v>19.21</v>
      </c>
      <c r="L4317" s="62">
        <v>297.18</v>
      </c>
      <c r="M4317" s="82" t="str">
        <f t="shared" si="314"/>
        <v>DS</v>
      </c>
    </row>
    <row r="4318" spans="1:15" hidden="1" x14ac:dyDescent="0.5">
      <c r="A4318" s="60" t="s">
        <v>981</v>
      </c>
      <c r="B4318" s="60"/>
      <c r="C4318" s="60" t="s">
        <v>10</v>
      </c>
      <c r="D4318" s="61">
        <v>22499</v>
      </c>
      <c r="E4318" s="61">
        <v>16844</v>
      </c>
      <c r="F4318" s="61">
        <v>5063</v>
      </c>
      <c r="G4318" s="63">
        <v>41936</v>
      </c>
      <c r="H4318" s="63">
        <v>41936</v>
      </c>
      <c r="I4318" s="60" t="s">
        <v>1123</v>
      </c>
      <c r="J4318" s="62">
        <v>6065</v>
      </c>
      <c r="K4318" s="62">
        <v>0</v>
      </c>
      <c r="L4318" s="62">
        <v>6065</v>
      </c>
      <c r="M4318" s="82" t="str">
        <f t="shared" si="314"/>
        <v>DI</v>
      </c>
    </row>
    <row r="4319" spans="1:15" x14ac:dyDescent="0.5">
      <c r="A4319" s="61">
        <v>8296654</v>
      </c>
      <c r="B4319" s="60"/>
      <c r="C4319" s="60" t="s">
        <v>15</v>
      </c>
      <c r="D4319" s="61">
        <v>22747</v>
      </c>
      <c r="E4319" s="61">
        <v>17259</v>
      </c>
      <c r="F4319" s="61">
        <v>134101</v>
      </c>
      <c r="G4319" s="63">
        <v>41936</v>
      </c>
      <c r="H4319" s="63">
        <v>41936</v>
      </c>
      <c r="I4319" s="60" t="s">
        <v>1115</v>
      </c>
      <c r="J4319" s="62">
        <v>-90.86</v>
      </c>
      <c r="K4319" s="62">
        <v>-2.56</v>
      </c>
      <c r="L4319" s="62">
        <v>-93.42</v>
      </c>
      <c r="M4319" s="82" t="str">
        <f t="shared" si="314"/>
        <v>DS</v>
      </c>
    </row>
    <row r="4320" spans="1:15" x14ac:dyDescent="0.5">
      <c r="A4320" s="60" t="s">
        <v>938</v>
      </c>
      <c r="B4320" s="60"/>
      <c r="C4320" s="60" t="s">
        <v>10</v>
      </c>
      <c r="D4320" s="61">
        <v>22492</v>
      </c>
      <c r="E4320" s="61">
        <v>16859</v>
      </c>
      <c r="F4320" s="61">
        <v>5067</v>
      </c>
      <c r="G4320" s="63">
        <v>41937</v>
      </c>
      <c r="H4320" s="63">
        <v>41937</v>
      </c>
      <c r="I4320" s="60" t="s">
        <v>1073</v>
      </c>
      <c r="J4320" s="62">
        <v>13436.5</v>
      </c>
      <c r="K4320" s="62">
        <v>1756.51</v>
      </c>
      <c r="L4320" s="62">
        <v>15193.01</v>
      </c>
      <c r="M4320" s="82" t="str">
        <f t="shared" si="314"/>
        <v>DS</v>
      </c>
      <c r="N4320" s="82" t="s">
        <v>971</v>
      </c>
    </row>
    <row r="4321" spans="1:14" x14ac:dyDescent="0.5">
      <c r="A4321" s="60" t="s">
        <v>940</v>
      </c>
      <c r="B4321" s="61"/>
      <c r="C4321" s="60" t="s">
        <v>10</v>
      </c>
      <c r="D4321" s="61">
        <v>22414</v>
      </c>
      <c r="E4321" s="61">
        <v>16744</v>
      </c>
      <c r="F4321" s="61">
        <v>5054</v>
      </c>
      <c r="G4321" s="63">
        <v>41937</v>
      </c>
      <c r="H4321" s="63">
        <v>41937</v>
      </c>
      <c r="I4321" s="60" t="s">
        <v>1162</v>
      </c>
      <c r="J4321" s="62">
        <v>11984</v>
      </c>
      <c r="K4321" s="62">
        <v>1677.76</v>
      </c>
      <c r="L4321" s="62">
        <v>13661.76</v>
      </c>
      <c r="M4321" s="82" t="str">
        <f t="shared" si="314"/>
        <v>DS</v>
      </c>
      <c r="N4321" s="82" t="s">
        <v>971</v>
      </c>
    </row>
    <row r="4322" spans="1:14" x14ac:dyDescent="0.5">
      <c r="A4322" s="60" t="s">
        <v>942</v>
      </c>
      <c r="B4322" s="174">
        <v>41943</v>
      </c>
      <c r="C4322" s="60" t="s">
        <v>10</v>
      </c>
      <c r="D4322" s="61">
        <v>22417</v>
      </c>
      <c r="E4322" s="61">
        <v>16864</v>
      </c>
      <c r="F4322" s="61">
        <v>5076</v>
      </c>
      <c r="G4322" s="63">
        <v>41937</v>
      </c>
      <c r="H4322" s="63">
        <v>41937</v>
      </c>
      <c r="I4322" s="60" t="s">
        <v>1313</v>
      </c>
      <c r="J4322" s="62">
        <v>9600.65</v>
      </c>
      <c r="K4322" s="62">
        <v>1094.1600000000001</v>
      </c>
      <c r="L4322" s="62">
        <v>10694.81</v>
      </c>
      <c r="M4322" s="82" t="str">
        <f t="shared" si="314"/>
        <v>DS</v>
      </c>
      <c r="N4322" s="82" t="s">
        <v>971</v>
      </c>
    </row>
    <row r="4323" spans="1:14" x14ac:dyDescent="0.5">
      <c r="A4323" s="61">
        <v>2438626</v>
      </c>
      <c r="B4323" s="61" t="s">
        <v>997</v>
      </c>
      <c r="C4323" s="60" t="s">
        <v>10</v>
      </c>
      <c r="D4323" s="61">
        <v>22411</v>
      </c>
      <c r="E4323" s="61">
        <v>16857</v>
      </c>
      <c r="F4323" s="61">
        <v>4825</v>
      </c>
      <c r="G4323" s="63">
        <v>41937</v>
      </c>
      <c r="H4323" s="63">
        <v>41937</v>
      </c>
      <c r="I4323" s="60" t="s">
        <v>1109</v>
      </c>
      <c r="J4323" s="62">
        <v>277.97000000000003</v>
      </c>
      <c r="K4323" s="62">
        <v>19.21</v>
      </c>
      <c r="L4323" s="62">
        <v>297.18</v>
      </c>
      <c r="M4323" s="82" t="str">
        <f t="shared" si="314"/>
        <v>DS</v>
      </c>
      <c r="N4323" s="82" t="s">
        <v>971</v>
      </c>
    </row>
    <row r="4324" spans="1:14" x14ac:dyDescent="0.5">
      <c r="A4324" s="61">
        <v>52247387</v>
      </c>
      <c r="B4324" s="63">
        <v>41943</v>
      </c>
      <c r="C4324" s="60" t="s">
        <v>10</v>
      </c>
      <c r="D4324" s="61">
        <v>22415</v>
      </c>
      <c r="E4324" s="61">
        <v>16828</v>
      </c>
      <c r="F4324" s="61">
        <v>5075</v>
      </c>
      <c r="G4324" s="63">
        <v>41937</v>
      </c>
      <c r="H4324" s="63">
        <v>41937</v>
      </c>
      <c r="I4324" s="60" t="s">
        <v>1113</v>
      </c>
      <c r="J4324" s="62">
        <v>7611.92</v>
      </c>
      <c r="K4324" s="62">
        <v>585.29999999999995</v>
      </c>
      <c r="L4324" s="62">
        <v>8197.2199999999993</v>
      </c>
      <c r="M4324" s="82" t="str">
        <f t="shared" si="314"/>
        <v>DS</v>
      </c>
      <c r="N4324" s="82" t="s">
        <v>971</v>
      </c>
    </row>
    <row r="4325" spans="1:14" x14ac:dyDescent="0.5">
      <c r="A4325" s="61">
        <v>606162</v>
      </c>
      <c r="B4325" s="174">
        <v>41950</v>
      </c>
      <c r="C4325" s="60" t="s">
        <v>10</v>
      </c>
      <c r="D4325" s="61">
        <v>22489</v>
      </c>
      <c r="E4325" s="61">
        <v>16853</v>
      </c>
      <c r="F4325" s="61">
        <v>4823</v>
      </c>
      <c r="G4325" s="63">
        <v>41937</v>
      </c>
      <c r="H4325" s="63">
        <v>41937</v>
      </c>
      <c r="I4325" s="60" t="s">
        <v>1114</v>
      </c>
      <c r="J4325" s="62">
        <v>388.8</v>
      </c>
      <c r="K4325" s="62">
        <v>27.38</v>
      </c>
      <c r="L4325" s="62">
        <v>416.18</v>
      </c>
      <c r="M4325" s="82" t="str">
        <f t="shared" si="314"/>
        <v>DS</v>
      </c>
      <c r="N4325" s="82" t="s">
        <v>971</v>
      </c>
    </row>
    <row r="4326" spans="1:14" x14ac:dyDescent="0.5">
      <c r="A4326" s="61">
        <v>8170849668</v>
      </c>
      <c r="B4326" s="174">
        <v>41943</v>
      </c>
      <c r="C4326" s="60" t="s">
        <v>10</v>
      </c>
      <c r="D4326" s="61">
        <v>22416</v>
      </c>
      <c r="E4326" s="61">
        <v>16827</v>
      </c>
      <c r="F4326" s="61">
        <v>5076</v>
      </c>
      <c r="G4326" s="63">
        <v>41937</v>
      </c>
      <c r="H4326" s="63">
        <v>41937</v>
      </c>
      <c r="I4326" s="60" t="s">
        <v>1313</v>
      </c>
      <c r="J4326" s="62">
        <v>13422.46</v>
      </c>
      <c r="K4326" s="62">
        <v>1361.69</v>
      </c>
      <c r="L4326" s="62">
        <v>14784.15</v>
      </c>
      <c r="M4326" s="82" t="str">
        <f t="shared" si="314"/>
        <v>DS</v>
      </c>
      <c r="N4326" s="82" t="s">
        <v>971</v>
      </c>
    </row>
    <row r="4327" spans="1:14" x14ac:dyDescent="0.5">
      <c r="A4327" s="61">
        <v>8299396</v>
      </c>
      <c r="B4327" s="175">
        <v>41943</v>
      </c>
      <c r="C4327" s="60" t="s">
        <v>10</v>
      </c>
      <c r="D4327" s="61">
        <v>22491</v>
      </c>
      <c r="E4327" s="61">
        <v>16855</v>
      </c>
      <c r="F4327" s="61">
        <v>4824</v>
      </c>
      <c r="G4327" s="63">
        <v>41937</v>
      </c>
      <c r="H4327" s="63">
        <v>41937</v>
      </c>
      <c r="I4327" s="60" t="s">
        <v>1115</v>
      </c>
      <c r="J4327" s="62">
        <v>218.64</v>
      </c>
      <c r="K4327" s="62">
        <v>15.37</v>
      </c>
      <c r="L4327" s="62">
        <v>234.01</v>
      </c>
      <c r="M4327" s="82" t="str">
        <f t="shared" si="314"/>
        <v>DS</v>
      </c>
      <c r="N4327" s="82" t="s">
        <v>971</v>
      </c>
    </row>
    <row r="4328" spans="1:14" x14ac:dyDescent="0.5">
      <c r="A4328" s="61">
        <v>90429</v>
      </c>
      <c r="B4328" s="174">
        <v>41950</v>
      </c>
      <c r="C4328" s="60" t="s">
        <v>10</v>
      </c>
      <c r="D4328" s="61">
        <v>22490</v>
      </c>
      <c r="E4328" s="61">
        <v>16854</v>
      </c>
      <c r="F4328" s="61">
        <v>4822</v>
      </c>
      <c r="G4328" s="63">
        <v>41937</v>
      </c>
      <c r="H4328" s="63">
        <v>41937</v>
      </c>
      <c r="I4328" s="60" t="s">
        <v>1116</v>
      </c>
      <c r="J4328" s="62">
        <v>352</v>
      </c>
      <c r="K4328" s="62">
        <v>13.44</v>
      </c>
      <c r="L4328" s="62">
        <v>365.44</v>
      </c>
      <c r="M4328" s="82" t="str">
        <f t="shared" si="314"/>
        <v>DS</v>
      </c>
      <c r="N4328" s="82" t="s">
        <v>971</v>
      </c>
    </row>
    <row r="4329" spans="1:14" x14ac:dyDescent="0.5">
      <c r="A4329" s="61">
        <v>2438626</v>
      </c>
      <c r="B4329" s="61"/>
      <c r="C4329" s="60" t="s">
        <v>15</v>
      </c>
      <c r="D4329" s="61">
        <v>22537</v>
      </c>
      <c r="E4329" s="61">
        <v>16993</v>
      </c>
      <c r="F4329" s="61">
        <v>707358</v>
      </c>
      <c r="G4329" s="63">
        <v>41937</v>
      </c>
      <c r="H4329" s="63">
        <v>41937</v>
      </c>
      <c r="I4329" s="60" t="s">
        <v>1109</v>
      </c>
      <c r="J4329" s="62">
        <v>-103.28</v>
      </c>
      <c r="K4329" s="62">
        <v>-6.8</v>
      </c>
      <c r="L4329" s="62">
        <v>-110.08</v>
      </c>
      <c r="M4329" s="82" t="str">
        <f t="shared" si="314"/>
        <v>DS</v>
      </c>
    </row>
    <row r="4330" spans="1:14" x14ac:dyDescent="0.5">
      <c r="A4330" s="61">
        <v>8299396</v>
      </c>
      <c r="B4330" s="60"/>
      <c r="C4330" s="60" t="s">
        <v>15</v>
      </c>
      <c r="D4330" s="61">
        <v>22643</v>
      </c>
      <c r="E4330" s="61">
        <v>17132</v>
      </c>
      <c r="F4330" s="61">
        <v>707359</v>
      </c>
      <c r="G4330" s="63">
        <v>41937</v>
      </c>
      <c r="H4330" s="63">
        <v>41937</v>
      </c>
      <c r="I4330" s="60" t="s">
        <v>1115</v>
      </c>
      <c r="J4330" s="62">
        <v>-45.67</v>
      </c>
      <c r="K4330" s="62">
        <v>-5.12</v>
      </c>
      <c r="L4330" s="62">
        <v>-50.79</v>
      </c>
      <c r="M4330" s="82" t="str">
        <f t="shared" si="314"/>
        <v>DS</v>
      </c>
    </row>
    <row r="4331" spans="1:14" x14ac:dyDescent="0.5">
      <c r="A4331" s="60" t="s">
        <v>940</v>
      </c>
      <c r="B4331" s="61">
        <v>336398</v>
      </c>
      <c r="C4331" s="60" t="s">
        <v>15</v>
      </c>
      <c r="D4331" s="61">
        <v>22836</v>
      </c>
      <c r="E4331" s="61">
        <v>17351</v>
      </c>
      <c r="F4331" s="61">
        <v>670592</v>
      </c>
      <c r="G4331" s="63">
        <v>41937</v>
      </c>
      <c r="H4331" s="63">
        <v>41937</v>
      </c>
      <c r="I4331" s="60" t="s">
        <v>1162</v>
      </c>
      <c r="J4331" s="62">
        <v>-134.22</v>
      </c>
      <c r="K4331" s="62">
        <v>-18.79</v>
      </c>
      <c r="L4331" s="62">
        <v>-153.01</v>
      </c>
      <c r="M4331" s="82" t="str">
        <f t="shared" si="314"/>
        <v>DS</v>
      </c>
    </row>
    <row r="4332" spans="1:14" x14ac:dyDescent="0.5">
      <c r="A4332" s="61">
        <v>147743</v>
      </c>
      <c r="B4332" s="60"/>
      <c r="C4332" s="60" t="s">
        <v>10</v>
      </c>
      <c r="D4332" s="61">
        <v>22479</v>
      </c>
      <c r="E4332" s="61">
        <v>16894</v>
      </c>
      <c r="F4332" s="61">
        <v>5093</v>
      </c>
      <c r="G4332" s="63">
        <v>41939</v>
      </c>
      <c r="H4332" s="63">
        <v>41936</v>
      </c>
      <c r="I4332" s="60" t="s">
        <v>1369</v>
      </c>
      <c r="J4332" s="62">
        <v>1339.5</v>
      </c>
      <c r="K4332" s="62">
        <v>187.53</v>
      </c>
      <c r="L4332" s="62">
        <v>1527.03</v>
      </c>
      <c r="M4332" s="82" t="str">
        <f t="shared" si="314"/>
        <v>DS</v>
      </c>
      <c r="N4332" s="82" t="s">
        <v>971</v>
      </c>
    </row>
    <row r="4333" spans="1:14" x14ac:dyDescent="0.5">
      <c r="A4333" s="61">
        <v>158356</v>
      </c>
      <c r="B4333" s="174">
        <v>41943</v>
      </c>
      <c r="C4333" s="60" t="s">
        <v>10</v>
      </c>
      <c r="D4333" s="61">
        <v>22478</v>
      </c>
      <c r="E4333" s="61">
        <v>16896</v>
      </c>
      <c r="F4333" s="61">
        <v>5062</v>
      </c>
      <c r="G4333" s="63">
        <v>41939</v>
      </c>
      <c r="H4333" s="63">
        <v>41935</v>
      </c>
      <c r="I4333" s="60" t="s">
        <v>1104</v>
      </c>
      <c r="J4333" s="62">
        <v>6263.25</v>
      </c>
      <c r="K4333" s="62">
        <v>876.86</v>
      </c>
      <c r="L4333" s="62">
        <v>7140.11</v>
      </c>
      <c r="M4333" s="82" t="str">
        <f t="shared" si="314"/>
        <v>DS</v>
      </c>
      <c r="N4333" s="82" t="s">
        <v>971</v>
      </c>
    </row>
    <row r="4334" spans="1:14" hidden="1" x14ac:dyDescent="0.5">
      <c r="A4334" s="61">
        <v>41289</v>
      </c>
      <c r="B4334" s="60"/>
      <c r="C4334" s="60" t="s">
        <v>10</v>
      </c>
      <c r="D4334" s="61">
        <v>22465</v>
      </c>
      <c r="E4334" s="61">
        <v>16930</v>
      </c>
      <c r="F4334" s="61">
        <v>5105</v>
      </c>
      <c r="G4334" s="63">
        <v>41939</v>
      </c>
      <c r="H4334" s="63">
        <v>41939</v>
      </c>
      <c r="I4334" s="60" t="s">
        <v>1110</v>
      </c>
      <c r="J4334" s="62">
        <v>21607</v>
      </c>
      <c r="K4334" s="62">
        <v>3024.98</v>
      </c>
      <c r="L4334" s="62">
        <v>24631.98</v>
      </c>
      <c r="M4334" s="82" t="str">
        <f t="shared" si="314"/>
        <v>DI</v>
      </c>
      <c r="N4334" s="82" t="s">
        <v>971</v>
      </c>
    </row>
    <row r="4335" spans="1:14" x14ac:dyDescent="0.5">
      <c r="A4335" s="61">
        <v>4863568</v>
      </c>
      <c r="B4335" s="60"/>
      <c r="C4335" s="60" t="s">
        <v>10</v>
      </c>
      <c r="D4335" s="61">
        <v>22481</v>
      </c>
      <c r="E4335" s="61">
        <v>16893</v>
      </c>
      <c r="F4335" s="61">
        <v>5092</v>
      </c>
      <c r="G4335" s="63">
        <v>41939</v>
      </c>
      <c r="H4335" s="63">
        <v>41939</v>
      </c>
      <c r="I4335" s="60" t="s">
        <v>1112</v>
      </c>
      <c r="J4335" s="62">
        <v>1393.81</v>
      </c>
      <c r="K4335" s="62">
        <v>195.13</v>
      </c>
      <c r="L4335" s="62">
        <v>1588.94</v>
      </c>
      <c r="M4335" s="82" t="str">
        <f t="shared" si="314"/>
        <v>DS</v>
      </c>
      <c r="N4335" s="82" t="s">
        <v>971</v>
      </c>
    </row>
    <row r="4336" spans="1:14" x14ac:dyDescent="0.5">
      <c r="A4336" s="61">
        <v>4863569</v>
      </c>
      <c r="B4336" s="60"/>
      <c r="C4336" s="60" t="s">
        <v>10</v>
      </c>
      <c r="D4336" s="61">
        <v>22480</v>
      </c>
      <c r="E4336" s="61">
        <v>16892</v>
      </c>
      <c r="F4336" s="61">
        <v>5092</v>
      </c>
      <c r="G4336" s="63">
        <v>41939</v>
      </c>
      <c r="H4336" s="63">
        <v>41939</v>
      </c>
      <c r="I4336" s="60" t="s">
        <v>1112</v>
      </c>
      <c r="J4336" s="62">
        <v>231.56</v>
      </c>
      <c r="K4336" s="62">
        <v>32.42</v>
      </c>
      <c r="L4336" s="62">
        <v>263.98</v>
      </c>
      <c r="M4336" s="82" t="str">
        <f t="shared" si="314"/>
        <v>DS</v>
      </c>
      <c r="N4336" s="82" t="s">
        <v>971</v>
      </c>
    </row>
    <row r="4337" spans="1:15" x14ac:dyDescent="0.5">
      <c r="A4337" s="61">
        <v>6042440566</v>
      </c>
      <c r="B4337" s="60" t="s">
        <v>997</v>
      </c>
      <c r="C4337" s="60" t="s">
        <v>10</v>
      </c>
      <c r="D4337" s="61">
        <v>22438</v>
      </c>
      <c r="E4337" s="61">
        <v>16882</v>
      </c>
      <c r="F4337" s="61">
        <v>4825</v>
      </c>
      <c r="G4337" s="63">
        <v>41939</v>
      </c>
      <c r="H4337" s="63">
        <v>41939</v>
      </c>
      <c r="I4337" s="60" t="s">
        <v>1109</v>
      </c>
      <c r="J4337" s="62">
        <v>277.97000000000003</v>
      </c>
      <c r="K4337" s="62">
        <v>19.21</v>
      </c>
      <c r="L4337" s="62">
        <v>297.18</v>
      </c>
      <c r="M4337" s="82" t="str">
        <f t="shared" si="314"/>
        <v>DS</v>
      </c>
      <c r="N4337" s="82" t="s">
        <v>971</v>
      </c>
    </row>
    <row r="4338" spans="1:15" x14ac:dyDescent="0.5">
      <c r="A4338" s="61">
        <v>8299397</v>
      </c>
      <c r="B4338" s="175">
        <v>41943</v>
      </c>
      <c r="C4338" s="60" t="s">
        <v>10</v>
      </c>
      <c r="D4338" s="61">
        <v>22486</v>
      </c>
      <c r="E4338" s="61">
        <v>16880</v>
      </c>
      <c r="F4338" s="61">
        <v>4824</v>
      </c>
      <c r="G4338" s="63">
        <v>41939</v>
      </c>
      <c r="H4338" s="63">
        <v>41939</v>
      </c>
      <c r="I4338" s="60" t="s">
        <v>1115</v>
      </c>
      <c r="J4338" s="62">
        <v>218.64</v>
      </c>
      <c r="K4338" s="62">
        <v>15.37</v>
      </c>
      <c r="L4338" s="62">
        <v>234.01</v>
      </c>
      <c r="M4338" s="82" t="str">
        <f t="shared" si="314"/>
        <v>DS</v>
      </c>
      <c r="N4338" s="82" t="s">
        <v>971</v>
      </c>
    </row>
    <row r="4339" spans="1:15" x14ac:dyDescent="0.5">
      <c r="A4339" s="61">
        <v>90558</v>
      </c>
      <c r="B4339" s="174">
        <v>41950</v>
      </c>
      <c r="C4339" s="60" t="s">
        <v>10</v>
      </c>
      <c r="D4339" s="61">
        <v>22485</v>
      </c>
      <c r="E4339" s="61">
        <v>16879</v>
      </c>
      <c r="F4339" s="61">
        <v>4822</v>
      </c>
      <c r="G4339" s="63">
        <v>41939</v>
      </c>
      <c r="H4339" s="63">
        <v>41939</v>
      </c>
      <c r="I4339" s="60" t="s">
        <v>1116</v>
      </c>
      <c r="J4339" s="62">
        <v>352</v>
      </c>
      <c r="K4339" s="62">
        <v>13.44</v>
      </c>
      <c r="L4339" s="62">
        <v>365.44</v>
      </c>
      <c r="M4339" s="82" t="str">
        <f t="shared" si="314"/>
        <v>DS</v>
      </c>
      <c r="N4339" s="82" t="s">
        <v>971</v>
      </c>
    </row>
    <row r="4340" spans="1:15" hidden="1" x14ac:dyDescent="0.5">
      <c r="A4340" s="61">
        <v>976486</v>
      </c>
      <c r="B4340" s="174">
        <v>41943</v>
      </c>
      <c r="C4340" s="60" t="s">
        <v>10</v>
      </c>
      <c r="D4340" s="61">
        <v>22457</v>
      </c>
      <c r="E4340" s="61">
        <v>16912</v>
      </c>
      <c r="F4340" s="61">
        <v>5053</v>
      </c>
      <c r="G4340" s="63">
        <v>41939</v>
      </c>
      <c r="H4340" s="63">
        <v>41938</v>
      </c>
      <c r="I4340" s="60" t="s">
        <v>1075</v>
      </c>
      <c r="J4340" s="62">
        <v>31189.5</v>
      </c>
      <c r="K4340" s="62">
        <v>4366.53</v>
      </c>
      <c r="L4340" s="62">
        <v>35556.03</v>
      </c>
      <c r="M4340" s="82" t="str">
        <f t="shared" si="314"/>
        <v>DC</v>
      </c>
      <c r="N4340" s="82" t="s">
        <v>971</v>
      </c>
      <c r="O4340" s="90">
        <f t="shared" ref="O4340:O4363" si="316">G4340+19</f>
        <v>41958</v>
      </c>
    </row>
    <row r="4341" spans="1:15" hidden="1" x14ac:dyDescent="0.5">
      <c r="A4341" s="61">
        <v>977473</v>
      </c>
      <c r="B4341" s="174">
        <v>41943</v>
      </c>
      <c r="C4341" s="60" t="s">
        <v>10</v>
      </c>
      <c r="D4341" s="61">
        <v>22439</v>
      </c>
      <c r="E4341" s="61">
        <v>16899</v>
      </c>
      <c r="F4341" s="61">
        <v>4629</v>
      </c>
      <c r="G4341" s="63">
        <v>41939</v>
      </c>
      <c r="H4341" s="63">
        <v>41938</v>
      </c>
      <c r="I4341" s="60" t="s">
        <v>1075</v>
      </c>
      <c r="J4341" s="62">
        <v>501.54</v>
      </c>
      <c r="K4341" s="62">
        <v>70.22</v>
      </c>
      <c r="L4341" s="62">
        <v>571.76</v>
      </c>
      <c r="M4341" s="82" t="str">
        <f t="shared" si="314"/>
        <v>DC</v>
      </c>
      <c r="N4341" s="82" t="s">
        <v>971</v>
      </c>
      <c r="O4341" s="90">
        <f t="shared" si="316"/>
        <v>41958</v>
      </c>
    </row>
    <row r="4342" spans="1:15" hidden="1" x14ac:dyDescent="0.5">
      <c r="A4342" s="61">
        <v>977474</v>
      </c>
      <c r="B4342" s="174">
        <v>41943</v>
      </c>
      <c r="C4342" s="60" t="s">
        <v>10</v>
      </c>
      <c r="D4342" s="61">
        <v>22440</v>
      </c>
      <c r="E4342" s="61">
        <v>15834</v>
      </c>
      <c r="F4342" s="61">
        <v>4630</v>
      </c>
      <c r="G4342" s="63">
        <v>41939</v>
      </c>
      <c r="H4342" s="63">
        <v>41938</v>
      </c>
      <c r="I4342" s="60" t="s">
        <v>1075</v>
      </c>
      <c r="J4342" s="62">
        <v>123759.84</v>
      </c>
      <c r="K4342" s="62">
        <v>9056.25</v>
      </c>
      <c r="L4342" s="62">
        <v>132816.09</v>
      </c>
      <c r="M4342" s="82" t="str">
        <f t="shared" si="314"/>
        <v>DC</v>
      </c>
      <c r="N4342" s="82" t="s">
        <v>971</v>
      </c>
      <c r="O4342" s="90">
        <f t="shared" si="316"/>
        <v>41958</v>
      </c>
    </row>
    <row r="4343" spans="1:15" hidden="1" x14ac:dyDescent="0.5">
      <c r="A4343" s="61">
        <v>977474</v>
      </c>
      <c r="B4343" s="60"/>
      <c r="C4343" s="60" t="s">
        <v>15</v>
      </c>
      <c r="D4343" s="61">
        <v>22498</v>
      </c>
      <c r="E4343" s="61">
        <v>16947</v>
      </c>
      <c r="F4343" s="61">
        <v>4630</v>
      </c>
      <c r="G4343" s="63">
        <v>41939</v>
      </c>
      <c r="H4343" s="63">
        <v>41938</v>
      </c>
      <c r="I4343" s="60" t="s">
        <v>1075</v>
      </c>
      <c r="J4343" s="62">
        <v>-1148.5999999999999</v>
      </c>
      <c r="K4343" s="62">
        <v>-74.959999999999994</v>
      </c>
      <c r="L4343" s="62">
        <v>-1223.56</v>
      </c>
      <c r="M4343" s="82" t="str">
        <f t="shared" si="314"/>
        <v>DC</v>
      </c>
      <c r="O4343" s="90">
        <f t="shared" si="316"/>
        <v>41958</v>
      </c>
    </row>
    <row r="4344" spans="1:15" hidden="1" x14ac:dyDescent="0.5">
      <c r="A4344" s="61">
        <v>977475</v>
      </c>
      <c r="B4344" s="174">
        <v>41943</v>
      </c>
      <c r="C4344" s="60" t="s">
        <v>10</v>
      </c>
      <c r="D4344" s="61">
        <v>22441</v>
      </c>
      <c r="E4344" s="61">
        <v>16491</v>
      </c>
      <c r="F4344" s="61">
        <v>4850</v>
      </c>
      <c r="G4344" s="63">
        <v>41939</v>
      </c>
      <c r="H4344" s="63">
        <v>41938</v>
      </c>
      <c r="I4344" s="60" t="s">
        <v>1075</v>
      </c>
      <c r="J4344" s="62">
        <v>75456.479999999996</v>
      </c>
      <c r="K4344" s="62">
        <v>9701.93</v>
      </c>
      <c r="L4344" s="62">
        <v>85158.41</v>
      </c>
      <c r="M4344" s="82" t="str">
        <f t="shared" si="314"/>
        <v>DC</v>
      </c>
      <c r="N4344" s="82" t="s">
        <v>971</v>
      </c>
      <c r="O4344" s="90">
        <f t="shared" si="316"/>
        <v>41958</v>
      </c>
    </row>
    <row r="4345" spans="1:15" hidden="1" x14ac:dyDescent="0.5">
      <c r="A4345" s="61">
        <v>977475</v>
      </c>
      <c r="B4345" s="60"/>
      <c r="C4345" s="60" t="s">
        <v>15</v>
      </c>
      <c r="D4345" s="61">
        <v>22496</v>
      </c>
      <c r="E4345" s="61">
        <v>16945</v>
      </c>
      <c r="F4345" s="61">
        <v>4850</v>
      </c>
      <c r="G4345" s="63">
        <v>41939</v>
      </c>
      <c r="H4345" s="63">
        <v>41938</v>
      </c>
      <c r="I4345" s="60" t="s">
        <v>1075</v>
      </c>
      <c r="J4345" s="62">
        <v>-40.65</v>
      </c>
      <c r="K4345" s="62">
        <v>-5.69</v>
      </c>
      <c r="L4345" s="62">
        <v>-46.34</v>
      </c>
      <c r="M4345" s="82" t="str">
        <f t="shared" si="314"/>
        <v>DC</v>
      </c>
      <c r="O4345" s="90">
        <f t="shared" si="316"/>
        <v>41958</v>
      </c>
    </row>
    <row r="4346" spans="1:15" hidden="1" x14ac:dyDescent="0.5">
      <c r="A4346" s="61">
        <v>977476</v>
      </c>
      <c r="B4346" s="174">
        <v>41943</v>
      </c>
      <c r="C4346" s="60" t="s">
        <v>10</v>
      </c>
      <c r="D4346" s="61">
        <v>22442</v>
      </c>
      <c r="E4346" s="61">
        <v>16900</v>
      </c>
      <c r="F4346" s="61">
        <v>5098</v>
      </c>
      <c r="G4346" s="63">
        <v>41939</v>
      </c>
      <c r="H4346" s="63">
        <v>41938</v>
      </c>
      <c r="I4346" s="60" t="s">
        <v>1075</v>
      </c>
      <c r="J4346" s="62">
        <v>255.76</v>
      </c>
      <c r="K4346" s="62">
        <v>35.81</v>
      </c>
      <c r="L4346" s="62">
        <v>291.57</v>
      </c>
      <c r="M4346" s="82" t="str">
        <f t="shared" si="314"/>
        <v>DC</v>
      </c>
      <c r="N4346" s="82" t="s">
        <v>971</v>
      </c>
      <c r="O4346" s="90">
        <f t="shared" si="316"/>
        <v>41958</v>
      </c>
    </row>
    <row r="4347" spans="1:15" hidden="1" x14ac:dyDescent="0.5">
      <c r="A4347" s="61">
        <v>977477</v>
      </c>
      <c r="B4347" s="174">
        <v>41943</v>
      </c>
      <c r="C4347" s="60" t="s">
        <v>10</v>
      </c>
      <c r="D4347" s="61">
        <v>22443</v>
      </c>
      <c r="E4347" s="61">
        <v>16805</v>
      </c>
      <c r="F4347" s="61">
        <v>5071</v>
      </c>
      <c r="G4347" s="63">
        <v>41939</v>
      </c>
      <c r="H4347" s="63">
        <v>41938</v>
      </c>
      <c r="I4347" s="60" t="s">
        <v>1075</v>
      </c>
      <c r="J4347" s="62">
        <v>44669.56</v>
      </c>
      <c r="K4347" s="62">
        <v>6095.31</v>
      </c>
      <c r="L4347" s="62">
        <v>50764.87</v>
      </c>
      <c r="M4347" s="82" t="str">
        <f t="shared" si="314"/>
        <v>DC</v>
      </c>
      <c r="N4347" s="82" t="s">
        <v>971</v>
      </c>
      <c r="O4347" s="90">
        <f t="shared" si="316"/>
        <v>41958</v>
      </c>
    </row>
    <row r="4348" spans="1:15" hidden="1" x14ac:dyDescent="0.5">
      <c r="A4348" s="61">
        <v>977478</v>
      </c>
      <c r="B4348" s="174">
        <v>41943</v>
      </c>
      <c r="C4348" s="60" t="s">
        <v>10</v>
      </c>
      <c r="D4348" s="61">
        <v>22444</v>
      </c>
      <c r="E4348" s="61">
        <v>16808</v>
      </c>
      <c r="F4348" s="61">
        <v>5070</v>
      </c>
      <c r="G4348" s="63">
        <v>41939</v>
      </c>
      <c r="H4348" s="63">
        <v>41938</v>
      </c>
      <c r="I4348" s="60" t="s">
        <v>1075</v>
      </c>
      <c r="J4348" s="62">
        <v>5503.4</v>
      </c>
      <c r="K4348" s="62">
        <v>770.48</v>
      </c>
      <c r="L4348" s="62">
        <v>6273.88</v>
      </c>
      <c r="M4348" s="82" t="str">
        <f t="shared" si="314"/>
        <v>DC</v>
      </c>
      <c r="N4348" s="82" t="s">
        <v>971</v>
      </c>
      <c r="O4348" s="90">
        <f t="shared" si="316"/>
        <v>41958</v>
      </c>
    </row>
    <row r="4349" spans="1:15" hidden="1" x14ac:dyDescent="0.5">
      <c r="A4349" s="61">
        <v>977479</v>
      </c>
      <c r="B4349" s="174">
        <v>41943</v>
      </c>
      <c r="C4349" s="60" t="s">
        <v>10</v>
      </c>
      <c r="D4349" s="61">
        <v>22445</v>
      </c>
      <c r="E4349" s="61">
        <v>16901</v>
      </c>
      <c r="F4349" s="61">
        <v>5070</v>
      </c>
      <c r="G4349" s="63">
        <v>41939</v>
      </c>
      <c r="H4349" s="63">
        <v>41938</v>
      </c>
      <c r="I4349" s="60" t="s">
        <v>1075</v>
      </c>
      <c r="J4349" s="62">
        <v>1493.4</v>
      </c>
      <c r="K4349" s="62">
        <v>209.07</v>
      </c>
      <c r="L4349" s="62">
        <v>1702.47</v>
      </c>
      <c r="M4349" s="82" t="str">
        <f t="shared" si="314"/>
        <v>DC</v>
      </c>
      <c r="N4349" s="82" t="s">
        <v>971</v>
      </c>
      <c r="O4349" s="90">
        <f t="shared" si="316"/>
        <v>41958</v>
      </c>
    </row>
    <row r="4350" spans="1:15" hidden="1" x14ac:dyDescent="0.5">
      <c r="A4350" s="61">
        <v>977755</v>
      </c>
      <c r="B4350" s="174">
        <v>41943</v>
      </c>
      <c r="C4350" s="60" t="s">
        <v>10</v>
      </c>
      <c r="D4350" s="61">
        <v>22446</v>
      </c>
      <c r="E4350" s="61">
        <v>16902</v>
      </c>
      <c r="F4350" s="61">
        <v>4630</v>
      </c>
      <c r="G4350" s="63">
        <v>41939</v>
      </c>
      <c r="H4350" s="63">
        <v>41938</v>
      </c>
      <c r="I4350" s="60" t="s">
        <v>1075</v>
      </c>
      <c r="J4350" s="62">
        <v>10386.290000000001</v>
      </c>
      <c r="K4350" s="62">
        <v>1454.1</v>
      </c>
      <c r="L4350" s="62">
        <v>11840.39</v>
      </c>
      <c r="M4350" s="82" t="str">
        <f t="shared" si="314"/>
        <v>DC</v>
      </c>
      <c r="N4350" s="82" t="s">
        <v>971</v>
      </c>
      <c r="O4350" s="90">
        <f t="shared" si="316"/>
        <v>41958</v>
      </c>
    </row>
    <row r="4351" spans="1:15" hidden="1" x14ac:dyDescent="0.5">
      <c r="A4351" s="61">
        <v>977755</v>
      </c>
      <c r="B4351" s="60"/>
      <c r="C4351" s="60" t="s">
        <v>15</v>
      </c>
      <c r="D4351" s="61">
        <v>22497</v>
      </c>
      <c r="E4351" s="61">
        <v>16946</v>
      </c>
      <c r="F4351" s="61">
        <v>4630</v>
      </c>
      <c r="G4351" s="63">
        <v>41939</v>
      </c>
      <c r="H4351" s="63">
        <v>41938</v>
      </c>
      <c r="I4351" s="60" t="s">
        <v>1075</v>
      </c>
      <c r="J4351" s="62">
        <v>-284.52</v>
      </c>
      <c r="K4351" s="62">
        <v>-39.83</v>
      </c>
      <c r="L4351" s="62">
        <v>-324.35000000000002</v>
      </c>
      <c r="M4351" s="82" t="str">
        <f t="shared" si="314"/>
        <v>DC</v>
      </c>
      <c r="O4351" s="90">
        <f t="shared" si="316"/>
        <v>41958</v>
      </c>
    </row>
    <row r="4352" spans="1:15" hidden="1" x14ac:dyDescent="0.5">
      <c r="A4352" s="61">
        <v>977756</v>
      </c>
      <c r="B4352" s="174">
        <v>41943</v>
      </c>
      <c r="C4352" s="60" t="s">
        <v>10</v>
      </c>
      <c r="D4352" s="61">
        <v>22447</v>
      </c>
      <c r="E4352" s="61">
        <v>16903</v>
      </c>
      <c r="F4352" s="61">
        <v>4850</v>
      </c>
      <c r="G4352" s="63">
        <v>41939</v>
      </c>
      <c r="H4352" s="63">
        <v>41938</v>
      </c>
      <c r="I4352" s="60" t="s">
        <v>1075</v>
      </c>
      <c r="J4352" s="62">
        <v>10841.28</v>
      </c>
      <c r="K4352" s="62">
        <v>762.36</v>
      </c>
      <c r="L4352" s="62">
        <v>11603.64</v>
      </c>
      <c r="M4352" s="82" t="str">
        <f t="shared" si="314"/>
        <v>DC</v>
      </c>
      <c r="N4352" s="82" t="s">
        <v>971</v>
      </c>
      <c r="O4352" s="90">
        <f t="shared" si="316"/>
        <v>41958</v>
      </c>
    </row>
    <row r="4353" spans="1:15" hidden="1" x14ac:dyDescent="0.5">
      <c r="A4353" s="61">
        <v>977756</v>
      </c>
      <c r="B4353" s="60"/>
      <c r="C4353" s="60" t="s">
        <v>15</v>
      </c>
      <c r="D4353" s="61">
        <v>22495</v>
      </c>
      <c r="E4353" s="61">
        <v>16944</v>
      </c>
      <c r="F4353" s="61">
        <v>4850</v>
      </c>
      <c r="G4353" s="63">
        <v>41939</v>
      </c>
      <c r="H4353" s="63">
        <v>41938</v>
      </c>
      <c r="I4353" s="60" t="s">
        <v>1075</v>
      </c>
      <c r="J4353" s="62">
        <v>-101.76</v>
      </c>
      <c r="K4353" s="62">
        <v>0</v>
      </c>
      <c r="L4353" s="62">
        <v>-101.76</v>
      </c>
      <c r="M4353" s="82" t="str">
        <f t="shared" si="314"/>
        <v>DC</v>
      </c>
      <c r="O4353" s="90">
        <f t="shared" si="316"/>
        <v>41958</v>
      </c>
    </row>
    <row r="4354" spans="1:15" hidden="1" x14ac:dyDescent="0.5">
      <c r="A4354" s="61">
        <v>977757</v>
      </c>
      <c r="B4354" s="174">
        <v>41943</v>
      </c>
      <c r="C4354" s="60" t="s">
        <v>10</v>
      </c>
      <c r="D4354" s="61">
        <v>22448</v>
      </c>
      <c r="E4354" s="61">
        <v>16800</v>
      </c>
      <c r="F4354" s="61">
        <v>5069</v>
      </c>
      <c r="G4354" s="63">
        <v>41939</v>
      </c>
      <c r="H4354" s="63">
        <v>41938</v>
      </c>
      <c r="I4354" s="60" t="s">
        <v>1075</v>
      </c>
      <c r="J4354" s="62">
        <v>4590</v>
      </c>
      <c r="K4354" s="62">
        <v>0</v>
      </c>
      <c r="L4354" s="62">
        <v>4590</v>
      </c>
      <c r="M4354" s="82" t="str">
        <f t="shared" si="314"/>
        <v>DC</v>
      </c>
      <c r="N4354" s="82" t="s">
        <v>971</v>
      </c>
      <c r="O4354" s="90">
        <f t="shared" si="316"/>
        <v>41958</v>
      </c>
    </row>
    <row r="4355" spans="1:15" hidden="1" x14ac:dyDescent="0.5">
      <c r="A4355" s="61">
        <v>977758</v>
      </c>
      <c r="B4355" s="174">
        <v>41943</v>
      </c>
      <c r="C4355" s="60" t="s">
        <v>10</v>
      </c>
      <c r="D4355" s="61">
        <v>22449</v>
      </c>
      <c r="E4355" s="61">
        <v>16801</v>
      </c>
      <c r="F4355" s="61">
        <v>5068</v>
      </c>
      <c r="G4355" s="63">
        <v>41939</v>
      </c>
      <c r="H4355" s="63">
        <v>41938</v>
      </c>
      <c r="I4355" s="60" t="s">
        <v>1075</v>
      </c>
      <c r="J4355" s="62">
        <v>29709</v>
      </c>
      <c r="K4355" s="62">
        <v>3683.55</v>
      </c>
      <c r="L4355" s="62">
        <v>33392.550000000003</v>
      </c>
      <c r="M4355" s="82" t="str">
        <f t="shared" si="314"/>
        <v>DC</v>
      </c>
      <c r="N4355" s="82" t="s">
        <v>971</v>
      </c>
      <c r="O4355" s="90">
        <f t="shared" si="316"/>
        <v>41958</v>
      </c>
    </row>
    <row r="4356" spans="1:15" hidden="1" x14ac:dyDescent="0.5">
      <c r="A4356" s="61">
        <v>977758</v>
      </c>
      <c r="B4356" s="60"/>
      <c r="C4356" s="60" t="s">
        <v>15</v>
      </c>
      <c r="D4356" s="61">
        <v>22493</v>
      </c>
      <c r="E4356" s="61">
        <v>16942</v>
      </c>
      <c r="F4356" s="61">
        <v>5068</v>
      </c>
      <c r="G4356" s="63">
        <v>41939</v>
      </c>
      <c r="H4356" s="63">
        <v>41938</v>
      </c>
      <c r="I4356" s="60" t="s">
        <v>1075</v>
      </c>
      <c r="J4356" s="62">
        <v>-19.75</v>
      </c>
      <c r="K4356" s="62">
        <v>-2.77</v>
      </c>
      <c r="L4356" s="62">
        <v>-22.52</v>
      </c>
      <c r="M4356" s="82" t="str">
        <f t="shared" si="314"/>
        <v>DC</v>
      </c>
      <c r="O4356" s="90">
        <f t="shared" si="316"/>
        <v>41958</v>
      </c>
    </row>
    <row r="4357" spans="1:15" hidden="1" x14ac:dyDescent="0.5">
      <c r="A4357" s="61">
        <v>977759</v>
      </c>
      <c r="B4357" s="174">
        <v>41943</v>
      </c>
      <c r="C4357" s="60" t="s">
        <v>10</v>
      </c>
      <c r="D4357" s="61">
        <v>22450</v>
      </c>
      <c r="E4357" s="61">
        <v>16904</v>
      </c>
      <c r="F4357" s="61">
        <v>5056</v>
      </c>
      <c r="G4357" s="63">
        <v>41939</v>
      </c>
      <c r="H4357" s="63">
        <v>41938</v>
      </c>
      <c r="I4357" s="60" t="s">
        <v>1075</v>
      </c>
      <c r="J4357" s="62">
        <v>4241.2</v>
      </c>
      <c r="K4357" s="62">
        <v>0</v>
      </c>
      <c r="L4357" s="62">
        <v>4241.2</v>
      </c>
      <c r="M4357" s="82" t="str">
        <f t="shared" si="314"/>
        <v>DC</v>
      </c>
      <c r="N4357" s="82" t="s">
        <v>971</v>
      </c>
      <c r="O4357" s="90">
        <f t="shared" si="316"/>
        <v>41958</v>
      </c>
    </row>
    <row r="4358" spans="1:15" hidden="1" x14ac:dyDescent="0.5">
      <c r="A4358" s="61">
        <v>977760</v>
      </c>
      <c r="B4358" s="174">
        <v>41943</v>
      </c>
      <c r="C4358" s="60" t="s">
        <v>10</v>
      </c>
      <c r="D4358" s="61">
        <v>22455</v>
      </c>
      <c r="E4358" s="61">
        <v>16909</v>
      </c>
      <c r="F4358" s="61">
        <v>5069</v>
      </c>
      <c r="G4358" s="63">
        <v>41939</v>
      </c>
      <c r="H4358" s="63">
        <v>41938</v>
      </c>
      <c r="I4358" s="60" t="s">
        <v>1075</v>
      </c>
      <c r="J4358" s="62">
        <v>10154.709999999999</v>
      </c>
      <c r="K4358" s="62">
        <v>0</v>
      </c>
      <c r="L4358" s="62">
        <v>10154.709999999999</v>
      </c>
      <c r="M4358" s="82" t="str">
        <f t="shared" si="314"/>
        <v>DC</v>
      </c>
      <c r="N4358" s="82" t="s">
        <v>971</v>
      </c>
      <c r="O4358" s="90">
        <f t="shared" si="316"/>
        <v>41958</v>
      </c>
    </row>
    <row r="4359" spans="1:15" hidden="1" x14ac:dyDescent="0.5">
      <c r="A4359" s="61">
        <v>977760</v>
      </c>
      <c r="B4359" s="60"/>
      <c r="C4359" s="60" t="s">
        <v>15</v>
      </c>
      <c r="D4359" s="61">
        <v>22494</v>
      </c>
      <c r="E4359" s="61">
        <v>16943</v>
      </c>
      <c r="F4359" s="61">
        <v>5069</v>
      </c>
      <c r="G4359" s="63">
        <v>41939</v>
      </c>
      <c r="H4359" s="63">
        <v>41938</v>
      </c>
      <c r="I4359" s="60" t="s">
        <v>1075</v>
      </c>
      <c r="J4359" s="62">
        <v>-13.7</v>
      </c>
      <c r="K4359" s="62">
        <v>0</v>
      </c>
      <c r="L4359" s="62">
        <v>-13.7</v>
      </c>
      <c r="M4359" s="82" t="str">
        <f t="shared" si="314"/>
        <v>DC</v>
      </c>
      <c r="O4359" s="90">
        <f t="shared" si="316"/>
        <v>41958</v>
      </c>
    </row>
    <row r="4360" spans="1:15" hidden="1" x14ac:dyDescent="0.5">
      <c r="A4360" s="61">
        <v>977761</v>
      </c>
      <c r="B4360" s="174">
        <v>41943</v>
      </c>
      <c r="C4360" s="60" t="s">
        <v>10</v>
      </c>
      <c r="D4360" s="61">
        <v>22451</v>
      </c>
      <c r="E4360" s="61">
        <v>16905</v>
      </c>
      <c r="F4360" s="61">
        <v>5068</v>
      </c>
      <c r="G4360" s="63">
        <v>41939</v>
      </c>
      <c r="H4360" s="63">
        <v>41938</v>
      </c>
      <c r="I4360" s="60" t="s">
        <v>1075</v>
      </c>
      <c r="J4360" s="62">
        <v>7194.57</v>
      </c>
      <c r="K4360" s="62">
        <v>555.02</v>
      </c>
      <c r="L4360" s="62">
        <v>7749.59</v>
      </c>
      <c r="M4360" s="82" t="str">
        <f t="shared" si="314"/>
        <v>DC</v>
      </c>
      <c r="N4360" s="82" t="s">
        <v>971</v>
      </c>
      <c r="O4360" s="90">
        <f t="shared" si="316"/>
        <v>41958</v>
      </c>
    </row>
    <row r="4361" spans="1:15" hidden="1" x14ac:dyDescent="0.5">
      <c r="A4361" s="61">
        <v>977762</v>
      </c>
      <c r="B4361" s="174">
        <v>41943</v>
      </c>
      <c r="C4361" s="60" t="s">
        <v>10</v>
      </c>
      <c r="D4361" s="61">
        <v>22452</v>
      </c>
      <c r="E4361" s="61">
        <v>16906</v>
      </c>
      <c r="F4361" s="61">
        <v>5097</v>
      </c>
      <c r="G4361" s="63">
        <v>41939</v>
      </c>
      <c r="H4361" s="63">
        <v>41938</v>
      </c>
      <c r="I4361" s="60" t="s">
        <v>1075</v>
      </c>
      <c r="J4361" s="62">
        <v>654.6</v>
      </c>
      <c r="K4361" s="62">
        <v>0</v>
      </c>
      <c r="L4361" s="62">
        <v>654.6</v>
      </c>
      <c r="M4361" s="82" t="str">
        <f t="shared" ref="M4361:M4424" si="317">VLOOKUP(I4361,KODE,3,0)</f>
        <v>DC</v>
      </c>
      <c r="N4361" s="82" t="s">
        <v>971</v>
      </c>
      <c r="O4361" s="90">
        <f t="shared" si="316"/>
        <v>41958</v>
      </c>
    </row>
    <row r="4362" spans="1:15" hidden="1" x14ac:dyDescent="0.5">
      <c r="A4362" s="61">
        <v>977763</v>
      </c>
      <c r="B4362" s="174">
        <v>41943</v>
      </c>
      <c r="C4362" s="60" t="s">
        <v>10</v>
      </c>
      <c r="D4362" s="61">
        <v>22453</v>
      </c>
      <c r="E4362" s="61">
        <v>16907</v>
      </c>
      <c r="F4362" s="61">
        <v>4978</v>
      </c>
      <c r="G4362" s="63">
        <v>41939</v>
      </c>
      <c r="H4362" s="63">
        <v>41938</v>
      </c>
      <c r="I4362" s="60" t="s">
        <v>1075</v>
      </c>
      <c r="J4362" s="62">
        <v>654.6</v>
      </c>
      <c r="K4362" s="62">
        <v>0</v>
      </c>
      <c r="L4362" s="62">
        <v>654.6</v>
      </c>
      <c r="M4362" s="82" t="str">
        <f t="shared" si="317"/>
        <v>DC</v>
      </c>
      <c r="N4362" s="82" t="s">
        <v>971</v>
      </c>
      <c r="O4362" s="90">
        <f t="shared" si="316"/>
        <v>41958</v>
      </c>
    </row>
    <row r="4363" spans="1:15" hidden="1" x14ac:dyDescent="0.5">
      <c r="A4363" s="61">
        <v>977764</v>
      </c>
      <c r="B4363" s="174">
        <v>41943</v>
      </c>
      <c r="C4363" s="60" t="s">
        <v>10</v>
      </c>
      <c r="D4363" s="61">
        <v>22454</v>
      </c>
      <c r="E4363" s="61">
        <v>16908</v>
      </c>
      <c r="F4363" s="61">
        <v>2713</v>
      </c>
      <c r="G4363" s="63">
        <v>41939</v>
      </c>
      <c r="H4363" s="63">
        <v>41938</v>
      </c>
      <c r="I4363" s="60" t="s">
        <v>1075</v>
      </c>
      <c r="J4363" s="62">
        <v>5076</v>
      </c>
      <c r="K4363" s="62">
        <v>710.64</v>
      </c>
      <c r="L4363" s="62">
        <v>5786.64</v>
      </c>
      <c r="M4363" s="82" t="str">
        <f t="shared" si="317"/>
        <v>DC</v>
      </c>
      <c r="N4363" s="82" t="s">
        <v>971</v>
      </c>
      <c r="O4363" s="90">
        <f t="shared" si="316"/>
        <v>41958</v>
      </c>
    </row>
    <row r="4364" spans="1:15" hidden="1" x14ac:dyDescent="0.5">
      <c r="A4364" s="60" t="s">
        <v>947</v>
      </c>
      <c r="B4364" s="60"/>
      <c r="C4364" s="60" t="s">
        <v>10</v>
      </c>
      <c r="D4364" s="61">
        <v>22487</v>
      </c>
      <c r="E4364" s="61">
        <v>16884</v>
      </c>
      <c r="F4364" s="61">
        <v>4595</v>
      </c>
      <c r="G4364" s="63">
        <v>41939</v>
      </c>
      <c r="H4364" s="63">
        <v>41939</v>
      </c>
      <c r="I4364" s="60" t="s">
        <v>1118</v>
      </c>
      <c r="J4364" s="62">
        <v>1440</v>
      </c>
      <c r="K4364" s="62">
        <v>0</v>
      </c>
      <c r="L4364" s="62">
        <v>1440</v>
      </c>
      <c r="M4364" s="82" t="str">
        <f t="shared" si="317"/>
        <v>DI</v>
      </c>
      <c r="N4364" s="82" t="s">
        <v>971</v>
      </c>
    </row>
    <row r="4365" spans="1:15" hidden="1" x14ac:dyDescent="0.5">
      <c r="A4365" s="60" t="s">
        <v>948</v>
      </c>
      <c r="B4365" s="60"/>
      <c r="C4365" s="60" t="s">
        <v>10</v>
      </c>
      <c r="D4365" s="61">
        <v>22488</v>
      </c>
      <c r="E4365" s="61">
        <v>16885</v>
      </c>
      <c r="F4365" s="61">
        <v>4594</v>
      </c>
      <c r="G4365" s="63">
        <v>41939</v>
      </c>
      <c r="H4365" s="63">
        <v>41939</v>
      </c>
      <c r="I4365" s="60" t="s">
        <v>1121</v>
      </c>
      <c r="J4365" s="62">
        <v>2144.4</v>
      </c>
      <c r="K4365" s="62">
        <v>0</v>
      </c>
      <c r="L4365" s="62">
        <v>2144.4</v>
      </c>
      <c r="M4365" s="82" t="str">
        <f t="shared" si="317"/>
        <v>DI</v>
      </c>
      <c r="N4365" s="82" t="s">
        <v>971</v>
      </c>
    </row>
    <row r="4366" spans="1:15" x14ac:dyDescent="0.5">
      <c r="A4366" s="61">
        <v>2090698</v>
      </c>
      <c r="B4366" s="63">
        <v>41950</v>
      </c>
      <c r="C4366" s="60" t="s">
        <v>10</v>
      </c>
      <c r="D4366" s="61">
        <v>22517</v>
      </c>
      <c r="E4366" s="61">
        <v>16897</v>
      </c>
      <c r="F4366" s="61">
        <v>5072</v>
      </c>
      <c r="G4366" s="63">
        <v>41939</v>
      </c>
      <c r="H4366" s="63">
        <v>41939</v>
      </c>
      <c r="I4366" s="60" t="s">
        <v>1105</v>
      </c>
      <c r="J4366" s="62">
        <v>66858.570000000007</v>
      </c>
      <c r="K4366" s="62">
        <v>9360.2000000000007</v>
      </c>
      <c r="L4366" s="62">
        <v>76218.77</v>
      </c>
      <c r="M4366" s="82" t="str">
        <f t="shared" si="317"/>
        <v>DS</v>
      </c>
    </row>
    <row r="4367" spans="1:15" hidden="1" x14ac:dyDescent="0.5">
      <c r="A4367" s="61">
        <v>977474</v>
      </c>
      <c r="B4367" s="61"/>
      <c r="C4367" s="60" t="s">
        <v>15</v>
      </c>
      <c r="D4367" s="61">
        <v>22538</v>
      </c>
      <c r="E4367" s="61">
        <v>16999</v>
      </c>
      <c r="F4367" s="61">
        <v>707360</v>
      </c>
      <c r="G4367" s="63">
        <v>41939</v>
      </c>
      <c r="H4367" s="63">
        <v>41938</v>
      </c>
      <c r="I4367" s="60" t="s">
        <v>1075</v>
      </c>
      <c r="J4367" s="62">
        <v>-427.18</v>
      </c>
      <c r="K4367" s="62">
        <v>-59.81</v>
      </c>
      <c r="L4367" s="62">
        <v>-486.99</v>
      </c>
      <c r="M4367" s="82" t="str">
        <f t="shared" si="317"/>
        <v>DC</v>
      </c>
      <c r="O4367" s="90">
        <f t="shared" ref="O4367:O4368" si="318">G4367+19</f>
        <v>41958</v>
      </c>
    </row>
    <row r="4368" spans="1:15" hidden="1" x14ac:dyDescent="0.5">
      <c r="A4368" s="61">
        <v>977764</v>
      </c>
      <c r="B4368" s="61"/>
      <c r="C4368" s="60" t="s">
        <v>15</v>
      </c>
      <c r="D4368" s="61">
        <v>22539</v>
      </c>
      <c r="E4368" s="61">
        <v>17001</v>
      </c>
      <c r="F4368" s="61">
        <v>707364</v>
      </c>
      <c r="G4368" s="63">
        <v>41939</v>
      </c>
      <c r="H4368" s="63">
        <v>41938</v>
      </c>
      <c r="I4368" s="60" t="s">
        <v>1075</v>
      </c>
      <c r="J4368" s="62">
        <v>-4700</v>
      </c>
      <c r="K4368" s="62">
        <v>-658</v>
      </c>
      <c r="L4368" s="62">
        <v>-5358</v>
      </c>
      <c r="M4368" s="82" t="str">
        <f t="shared" si="317"/>
        <v>DC</v>
      </c>
      <c r="O4368" s="90">
        <f t="shared" si="318"/>
        <v>41958</v>
      </c>
    </row>
    <row r="4369" spans="1:14" x14ac:dyDescent="0.5">
      <c r="A4369" s="61">
        <v>2009418</v>
      </c>
      <c r="B4369" s="174">
        <v>41943</v>
      </c>
      <c r="C4369" s="60" t="s">
        <v>10</v>
      </c>
      <c r="D4369" s="61">
        <v>22470</v>
      </c>
      <c r="E4369" s="61">
        <v>16925</v>
      </c>
      <c r="F4369" s="61">
        <v>5080</v>
      </c>
      <c r="G4369" s="63">
        <v>41940</v>
      </c>
      <c r="H4369" s="63">
        <v>41939</v>
      </c>
      <c r="I4369" s="60" t="s">
        <v>1107</v>
      </c>
      <c r="J4369" s="62">
        <v>298.2</v>
      </c>
      <c r="K4369" s="62">
        <v>41.75</v>
      </c>
      <c r="L4369" s="62">
        <v>339.95</v>
      </c>
      <c r="M4369" s="82" t="str">
        <f t="shared" si="317"/>
        <v>DS</v>
      </c>
      <c r="N4369" s="82" t="s">
        <v>971</v>
      </c>
    </row>
    <row r="4370" spans="1:14" x14ac:dyDescent="0.5">
      <c r="A4370" s="61">
        <v>2009420</v>
      </c>
      <c r="B4370" s="174">
        <v>41943</v>
      </c>
      <c r="C4370" s="60" t="s">
        <v>10</v>
      </c>
      <c r="D4370" s="61">
        <v>22472</v>
      </c>
      <c r="E4370" s="61">
        <v>16927</v>
      </c>
      <c r="F4370" s="61">
        <v>5080</v>
      </c>
      <c r="G4370" s="63">
        <v>41940</v>
      </c>
      <c r="H4370" s="63">
        <v>41939</v>
      </c>
      <c r="I4370" s="60" t="s">
        <v>1107</v>
      </c>
      <c r="J4370" s="62">
        <v>2976.6</v>
      </c>
      <c r="K4370" s="62">
        <v>416.72</v>
      </c>
      <c r="L4370" s="62">
        <v>3393.32</v>
      </c>
      <c r="M4370" s="82" t="str">
        <f t="shared" si="317"/>
        <v>DS</v>
      </c>
      <c r="N4370" s="82" t="s">
        <v>971</v>
      </c>
    </row>
    <row r="4371" spans="1:14" x14ac:dyDescent="0.5">
      <c r="A4371" s="61">
        <v>2009421</v>
      </c>
      <c r="B4371" s="174">
        <v>41943</v>
      </c>
      <c r="C4371" s="60" t="s">
        <v>10</v>
      </c>
      <c r="D4371" s="61">
        <v>22468</v>
      </c>
      <c r="E4371" s="61">
        <v>16923</v>
      </c>
      <c r="F4371" s="61">
        <v>5080</v>
      </c>
      <c r="G4371" s="63">
        <v>41940</v>
      </c>
      <c r="H4371" s="63">
        <v>41939</v>
      </c>
      <c r="I4371" s="60" t="s">
        <v>1107</v>
      </c>
      <c r="J4371" s="62">
        <v>193.85</v>
      </c>
      <c r="K4371" s="62">
        <v>27.14</v>
      </c>
      <c r="L4371" s="62">
        <v>220.99</v>
      </c>
      <c r="M4371" s="82" t="str">
        <f t="shared" si="317"/>
        <v>DS</v>
      </c>
      <c r="N4371" s="82" t="s">
        <v>971</v>
      </c>
    </row>
    <row r="4372" spans="1:14" x14ac:dyDescent="0.5">
      <c r="A4372" s="61">
        <v>2009422</v>
      </c>
      <c r="B4372" s="174">
        <v>41943</v>
      </c>
      <c r="C4372" s="60" t="s">
        <v>10</v>
      </c>
      <c r="D4372" s="61">
        <v>22471</v>
      </c>
      <c r="E4372" s="61">
        <v>16926</v>
      </c>
      <c r="F4372" s="61">
        <v>5080</v>
      </c>
      <c r="G4372" s="63">
        <v>41940</v>
      </c>
      <c r="H4372" s="63">
        <v>41939</v>
      </c>
      <c r="I4372" s="60" t="s">
        <v>1107</v>
      </c>
      <c r="J4372" s="62">
        <v>3321.65</v>
      </c>
      <c r="K4372" s="62">
        <v>465.04</v>
      </c>
      <c r="L4372" s="62">
        <v>3786.69</v>
      </c>
      <c r="M4372" s="82" t="str">
        <f t="shared" si="317"/>
        <v>DS</v>
      </c>
      <c r="N4372" s="82" t="s">
        <v>971</v>
      </c>
    </row>
    <row r="4373" spans="1:14" x14ac:dyDescent="0.5">
      <c r="A4373" s="61">
        <v>2009536</v>
      </c>
      <c r="B4373" s="174">
        <v>41943</v>
      </c>
      <c r="C4373" s="60" t="s">
        <v>10</v>
      </c>
      <c r="D4373" s="61">
        <v>22473</v>
      </c>
      <c r="E4373" s="61">
        <v>16928</v>
      </c>
      <c r="F4373" s="61">
        <v>5080</v>
      </c>
      <c r="G4373" s="63">
        <v>41940</v>
      </c>
      <c r="H4373" s="63">
        <v>41939</v>
      </c>
      <c r="I4373" s="60" t="s">
        <v>1107</v>
      </c>
      <c r="J4373" s="62">
        <v>3176.65</v>
      </c>
      <c r="K4373" s="62">
        <v>444.74</v>
      </c>
      <c r="L4373" s="62">
        <v>3621.39</v>
      </c>
      <c r="M4373" s="82" t="str">
        <f t="shared" si="317"/>
        <v>DS</v>
      </c>
      <c r="N4373" s="82" t="s">
        <v>971</v>
      </c>
    </row>
    <row r="4374" spans="1:14" x14ac:dyDescent="0.5">
      <c r="A4374" s="61">
        <v>2009805</v>
      </c>
      <c r="B4374" s="174">
        <v>41943</v>
      </c>
      <c r="C4374" s="60" t="s">
        <v>10</v>
      </c>
      <c r="D4374" s="61">
        <v>22469</v>
      </c>
      <c r="E4374" s="61">
        <v>16924</v>
      </c>
      <c r="F4374" s="61">
        <v>5080</v>
      </c>
      <c r="G4374" s="63">
        <v>41940</v>
      </c>
      <c r="H4374" s="63">
        <v>41939</v>
      </c>
      <c r="I4374" s="60" t="s">
        <v>1107</v>
      </c>
      <c r="J4374" s="62">
        <v>336.8</v>
      </c>
      <c r="K4374" s="62">
        <v>47.15</v>
      </c>
      <c r="L4374" s="62">
        <v>383.95</v>
      </c>
      <c r="M4374" s="82" t="str">
        <f t="shared" si="317"/>
        <v>DS</v>
      </c>
      <c r="N4374" s="82" t="s">
        <v>971</v>
      </c>
    </row>
    <row r="4375" spans="1:14" x14ac:dyDescent="0.5">
      <c r="A4375" s="61">
        <v>32853</v>
      </c>
      <c r="B4375" s="60"/>
      <c r="C4375" s="60" t="s">
        <v>10</v>
      </c>
      <c r="D4375" s="61">
        <v>22483</v>
      </c>
      <c r="E4375" s="61">
        <v>16889</v>
      </c>
      <c r="F4375" s="61">
        <v>5066</v>
      </c>
      <c r="G4375" s="63">
        <v>41940</v>
      </c>
      <c r="H4375" s="63">
        <v>41939</v>
      </c>
      <c r="I4375" s="60" t="s">
        <v>1103</v>
      </c>
      <c r="J4375" s="62">
        <v>115.2</v>
      </c>
      <c r="K4375" s="62">
        <v>16.13</v>
      </c>
      <c r="L4375" s="62">
        <v>131.33000000000001</v>
      </c>
      <c r="M4375" s="82" t="str">
        <f t="shared" si="317"/>
        <v>DS</v>
      </c>
      <c r="N4375" s="82" t="s">
        <v>971</v>
      </c>
    </row>
    <row r="4376" spans="1:14" x14ac:dyDescent="0.5">
      <c r="A4376" s="61">
        <v>32854</v>
      </c>
      <c r="B4376" s="60"/>
      <c r="C4376" s="60" t="s">
        <v>10</v>
      </c>
      <c r="D4376" s="61">
        <v>22484</v>
      </c>
      <c r="E4376" s="61">
        <v>16803</v>
      </c>
      <c r="F4376" s="61">
        <v>5066</v>
      </c>
      <c r="G4376" s="63">
        <v>41940</v>
      </c>
      <c r="H4376" s="63">
        <v>41939</v>
      </c>
      <c r="I4376" s="60" t="s">
        <v>1103</v>
      </c>
      <c r="J4376" s="62">
        <v>3920.6</v>
      </c>
      <c r="K4376" s="62">
        <v>548.9</v>
      </c>
      <c r="L4376" s="62">
        <v>4469.5</v>
      </c>
      <c r="M4376" s="82" t="str">
        <f t="shared" si="317"/>
        <v>DS</v>
      </c>
      <c r="N4376" s="82" t="s">
        <v>971</v>
      </c>
    </row>
    <row r="4377" spans="1:14" x14ac:dyDescent="0.5">
      <c r="A4377" s="61">
        <v>609154</v>
      </c>
      <c r="B4377" s="174">
        <v>41950</v>
      </c>
      <c r="C4377" s="60" t="s">
        <v>10</v>
      </c>
      <c r="D4377" s="61">
        <v>22482</v>
      </c>
      <c r="E4377" s="61">
        <v>16890</v>
      </c>
      <c r="F4377" s="61">
        <v>4822</v>
      </c>
      <c r="G4377" s="63">
        <v>41940</v>
      </c>
      <c r="H4377" s="63">
        <v>41940</v>
      </c>
      <c r="I4377" s="60" t="s">
        <v>1114</v>
      </c>
      <c r="J4377" s="62">
        <v>291.60000000000002</v>
      </c>
      <c r="K4377" s="62">
        <v>20.54</v>
      </c>
      <c r="L4377" s="62">
        <v>312.14</v>
      </c>
      <c r="M4377" s="82" t="str">
        <f t="shared" si="317"/>
        <v>DS</v>
      </c>
      <c r="N4377" s="82" t="s">
        <v>971</v>
      </c>
    </row>
    <row r="4378" spans="1:14" x14ac:dyDescent="0.5">
      <c r="A4378" s="61">
        <v>8301902</v>
      </c>
      <c r="B4378" s="175">
        <v>41943</v>
      </c>
      <c r="C4378" s="60" t="s">
        <v>10</v>
      </c>
      <c r="D4378" s="61">
        <v>22477</v>
      </c>
      <c r="E4378" s="61">
        <v>16920</v>
      </c>
      <c r="F4378" s="61">
        <v>4824</v>
      </c>
      <c r="G4378" s="63">
        <v>41940</v>
      </c>
      <c r="H4378" s="63">
        <v>41940</v>
      </c>
      <c r="I4378" s="60" t="s">
        <v>1115</v>
      </c>
      <c r="J4378" s="62">
        <v>218.64</v>
      </c>
      <c r="K4378" s="62">
        <v>15.37</v>
      </c>
      <c r="L4378" s="62">
        <v>234.01</v>
      </c>
      <c r="M4378" s="82" t="str">
        <f t="shared" si="317"/>
        <v>DS</v>
      </c>
      <c r="N4378" s="82" t="s">
        <v>971</v>
      </c>
    </row>
    <row r="4379" spans="1:14" hidden="1" x14ac:dyDescent="0.5">
      <c r="A4379" s="60" t="s">
        <v>950</v>
      </c>
      <c r="B4379" s="60"/>
      <c r="C4379" s="60" t="s">
        <v>10</v>
      </c>
      <c r="D4379" s="61">
        <v>22462</v>
      </c>
      <c r="E4379" s="61">
        <v>16891</v>
      </c>
      <c r="F4379" s="61">
        <v>5085</v>
      </c>
      <c r="G4379" s="63">
        <v>41940</v>
      </c>
      <c r="H4379" s="63">
        <v>41940</v>
      </c>
      <c r="I4379" s="60" t="s">
        <v>1123</v>
      </c>
      <c r="J4379" s="62">
        <v>4205</v>
      </c>
      <c r="K4379" s="62">
        <v>0</v>
      </c>
      <c r="L4379" s="62">
        <v>4205</v>
      </c>
      <c r="M4379" s="82" t="str">
        <f t="shared" si="317"/>
        <v>DI</v>
      </c>
      <c r="N4379" s="82" t="s">
        <v>971</v>
      </c>
    </row>
    <row r="4380" spans="1:14" hidden="1" x14ac:dyDescent="0.5">
      <c r="A4380" s="61">
        <v>158354</v>
      </c>
      <c r="B4380" s="60"/>
      <c r="C4380" s="60" t="s">
        <v>10</v>
      </c>
      <c r="D4380" s="61">
        <v>22466</v>
      </c>
      <c r="E4380" s="61">
        <v>16929</v>
      </c>
      <c r="F4380" s="61">
        <v>5084</v>
      </c>
      <c r="G4380" s="63">
        <v>41941</v>
      </c>
      <c r="H4380" s="63">
        <v>41941</v>
      </c>
      <c r="I4380" s="60" t="s">
        <v>1156</v>
      </c>
      <c r="J4380" s="62">
        <v>4818.42</v>
      </c>
      <c r="K4380" s="62">
        <v>674.58</v>
      </c>
      <c r="L4380" s="62">
        <v>5493</v>
      </c>
      <c r="M4380" s="82" t="str">
        <f t="shared" si="317"/>
        <v>DI</v>
      </c>
      <c r="N4380" s="82" t="s">
        <v>971</v>
      </c>
    </row>
    <row r="4381" spans="1:14" x14ac:dyDescent="0.5">
      <c r="A4381" s="61">
        <v>233387</v>
      </c>
      <c r="B4381" s="174">
        <v>41950</v>
      </c>
      <c r="C4381" s="60" t="s">
        <v>10</v>
      </c>
      <c r="D4381" s="61">
        <v>22464</v>
      </c>
      <c r="E4381" s="61">
        <v>16932</v>
      </c>
      <c r="F4381" s="61">
        <v>5094</v>
      </c>
      <c r="G4381" s="63">
        <v>41941</v>
      </c>
      <c r="H4381" s="63">
        <v>41941</v>
      </c>
      <c r="I4381" s="60" t="s">
        <v>1297</v>
      </c>
      <c r="J4381" s="62">
        <v>28114.68</v>
      </c>
      <c r="K4381" s="62">
        <v>3936.05</v>
      </c>
      <c r="L4381" s="62">
        <v>32050.73</v>
      </c>
      <c r="M4381" s="82" t="str">
        <f t="shared" si="317"/>
        <v>DS</v>
      </c>
      <c r="N4381" s="82" t="s">
        <v>971</v>
      </c>
    </row>
    <row r="4382" spans="1:14" x14ac:dyDescent="0.5">
      <c r="A4382" s="61">
        <v>2493887</v>
      </c>
      <c r="B4382" s="61" t="s">
        <v>997</v>
      </c>
      <c r="C4382" s="60" t="s">
        <v>10</v>
      </c>
      <c r="D4382" s="61">
        <v>22459</v>
      </c>
      <c r="E4382" s="61">
        <v>16895</v>
      </c>
      <c r="F4382" s="61">
        <v>4825</v>
      </c>
      <c r="G4382" s="63">
        <v>41941</v>
      </c>
      <c r="H4382" s="63">
        <v>41941</v>
      </c>
      <c r="I4382" s="60" t="s">
        <v>1109</v>
      </c>
      <c r="J4382" s="62">
        <v>185.31</v>
      </c>
      <c r="K4382" s="62">
        <v>12.81</v>
      </c>
      <c r="L4382" s="62">
        <v>198.12</v>
      </c>
      <c r="M4382" s="82" t="str">
        <f t="shared" si="317"/>
        <v>DS</v>
      </c>
      <c r="N4382" s="82" t="s">
        <v>971</v>
      </c>
    </row>
    <row r="4383" spans="1:14" hidden="1" x14ac:dyDescent="0.5">
      <c r="A4383" s="60" t="s">
        <v>946</v>
      </c>
      <c r="B4383" s="60"/>
      <c r="C4383" s="60" t="s">
        <v>10</v>
      </c>
      <c r="D4383" s="61">
        <v>22463</v>
      </c>
      <c r="E4383" s="61">
        <v>16931</v>
      </c>
      <c r="F4383" s="61">
        <v>5105</v>
      </c>
      <c r="G4383" s="63">
        <v>41941</v>
      </c>
      <c r="H4383" s="63">
        <v>41941</v>
      </c>
      <c r="I4383" s="60" t="s">
        <v>1110</v>
      </c>
      <c r="J4383" s="62">
        <v>1050</v>
      </c>
      <c r="K4383" s="62">
        <v>147</v>
      </c>
      <c r="L4383" s="62">
        <v>1197</v>
      </c>
      <c r="M4383" s="82" t="str">
        <f t="shared" si="317"/>
        <v>DI</v>
      </c>
      <c r="N4383" s="82" t="s">
        <v>971</v>
      </c>
    </row>
    <row r="4384" spans="1:14" x14ac:dyDescent="0.5">
      <c r="A4384" s="61">
        <v>610601</v>
      </c>
      <c r="B4384" s="174">
        <v>41950</v>
      </c>
      <c r="C4384" s="60" t="s">
        <v>10</v>
      </c>
      <c r="D4384" s="61">
        <v>22475</v>
      </c>
      <c r="E4384" s="61">
        <v>16917</v>
      </c>
      <c r="F4384" s="61">
        <v>4823</v>
      </c>
      <c r="G4384" s="63">
        <v>41941</v>
      </c>
      <c r="H4384" s="63">
        <v>41941</v>
      </c>
      <c r="I4384" s="60" t="s">
        <v>1114</v>
      </c>
      <c r="J4384" s="62">
        <v>291.60000000000002</v>
      </c>
      <c r="K4384" s="62">
        <v>20.54</v>
      </c>
      <c r="L4384" s="62">
        <v>312.14</v>
      </c>
      <c r="M4384" s="82" t="str">
        <f t="shared" si="317"/>
        <v>DS</v>
      </c>
      <c r="N4384" s="82" t="s">
        <v>971</v>
      </c>
    </row>
    <row r="4385" spans="1:14" x14ac:dyDescent="0.5">
      <c r="A4385" s="61">
        <v>8303155</v>
      </c>
      <c r="B4385" s="175">
        <v>41943</v>
      </c>
      <c r="C4385" s="60" t="s">
        <v>10</v>
      </c>
      <c r="D4385" s="61">
        <v>22476</v>
      </c>
      <c r="E4385" s="61">
        <v>16918</v>
      </c>
      <c r="F4385" s="61">
        <v>4824</v>
      </c>
      <c r="G4385" s="63">
        <v>41941</v>
      </c>
      <c r="H4385" s="63">
        <v>41941</v>
      </c>
      <c r="I4385" s="60" t="s">
        <v>1115</v>
      </c>
      <c r="J4385" s="62">
        <v>328.44</v>
      </c>
      <c r="K4385" s="62">
        <v>30.74</v>
      </c>
      <c r="L4385" s="62">
        <v>359.18</v>
      </c>
      <c r="M4385" s="82" t="str">
        <f t="shared" si="317"/>
        <v>DS</v>
      </c>
      <c r="N4385" s="82" t="s">
        <v>971</v>
      </c>
    </row>
    <row r="4386" spans="1:14" x14ac:dyDescent="0.5">
      <c r="A4386" s="61">
        <v>90773</v>
      </c>
      <c r="B4386" s="174">
        <v>41950</v>
      </c>
      <c r="C4386" s="60" t="s">
        <v>10</v>
      </c>
      <c r="D4386" s="61">
        <v>22474</v>
      </c>
      <c r="E4386" s="61">
        <v>16916</v>
      </c>
      <c r="F4386" s="61">
        <v>4822</v>
      </c>
      <c r="G4386" s="63">
        <v>41941</v>
      </c>
      <c r="H4386" s="63">
        <v>41941</v>
      </c>
      <c r="I4386" s="60" t="s">
        <v>1116</v>
      </c>
      <c r="J4386" s="62">
        <v>384</v>
      </c>
      <c r="K4386" s="62">
        <v>13.44</v>
      </c>
      <c r="L4386" s="62">
        <v>397.44</v>
      </c>
      <c r="M4386" s="82" t="str">
        <f t="shared" si="317"/>
        <v>DS</v>
      </c>
      <c r="N4386" s="82" t="s">
        <v>971</v>
      </c>
    </row>
    <row r="4387" spans="1:14" x14ac:dyDescent="0.5">
      <c r="A4387" s="61">
        <v>3175733</v>
      </c>
      <c r="B4387" s="174">
        <v>41950</v>
      </c>
      <c r="C4387" s="60" t="s">
        <v>10</v>
      </c>
      <c r="D4387" s="61">
        <v>22515</v>
      </c>
      <c r="E4387" s="61">
        <v>16763</v>
      </c>
      <c r="F4387" s="61">
        <v>5059</v>
      </c>
      <c r="G4387" s="63">
        <v>41941</v>
      </c>
      <c r="H4387" s="63">
        <v>41936</v>
      </c>
      <c r="I4387" s="60" t="s">
        <v>1364</v>
      </c>
      <c r="J4387" s="62">
        <v>3940.5</v>
      </c>
      <c r="K4387" s="62">
        <v>551.66999999999996</v>
      </c>
      <c r="L4387" s="62">
        <v>4492.17</v>
      </c>
      <c r="M4387" s="82" t="str">
        <f t="shared" si="317"/>
        <v>DS</v>
      </c>
    </row>
    <row r="4388" spans="1:14" hidden="1" x14ac:dyDescent="0.5">
      <c r="A4388" s="60" t="s">
        <v>982</v>
      </c>
      <c r="B4388" s="60"/>
      <c r="C4388" s="60" t="s">
        <v>10</v>
      </c>
      <c r="D4388" s="61">
        <v>22547</v>
      </c>
      <c r="E4388" s="61">
        <v>17028</v>
      </c>
      <c r="F4388" s="61">
        <v>5104</v>
      </c>
      <c r="G4388" s="63">
        <v>41941</v>
      </c>
      <c r="H4388" s="63">
        <v>41941</v>
      </c>
      <c r="I4388" s="60" t="s">
        <v>1123</v>
      </c>
      <c r="J4388" s="62">
        <v>3109</v>
      </c>
      <c r="K4388" s="62">
        <v>0</v>
      </c>
      <c r="L4388" s="62">
        <v>3109</v>
      </c>
      <c r="M4388" s="82" t="str">
        <f t="shared" si="317"/>
        <v>DI</v>
      </c>
    </row>
    <row r="4389" spans="1:14" x14ac:dyDescent="0.5">
      <c r="A4389" s="61">
        <v>3175733</v>
      </c>
      <c r="B4389" s="61"/>
      <c r="C4389" s="60" t="s">
        <v>15</v>
      </c>
      <c r="D4389" s="61">
        <v>22785</v>
      </c>
      <c r="E4389" s="61">
        <v>17307</v>
      </c>
      <c r="F4389" s="61">
        <v>707365</v>
      </c>
      <c r="G4389" s="63">
        <v>41941</v>
      </c>
      <c r="H4389" s="63">
        <v>41936</v>
      </c>
      <c r="I4389" s="60" t="s">
        <v>1364</v>
      </c>
      <c r="J4389" s="62">
        <v>-1393</v>
      </c>
      <c r="K4389" s="62">
        <v>-195.02</v>
      </c>
      <c r="L4389" s="62">
        <v>-1588.02</v>
      </c>
      <c r="M4389" s="82" t="str">
        <f t="shared" si="317"/>
        <v>DS</v>
      </c>
    </row>
    <row r="4390" spans="1:14" x14ac:dyDescent="0.5">
      <c r="A4390" s="60" t="s">
        <v>973</v>
      </c>
      <c r="B4390" s="61" t="s">
        <v>997</v>
      </c>
      <c r="C4390" s="60" t="s">
        <v>10</v>
      </c>
      <c r="D4390" s="61">
        <v>22467</v>
      </c>
      <c r="E4390" s="61">
        <v>16878</v>
      </c>
      <c r="F4390" s="61">
        <v>5083</v>
      </c>
      <c r="G4390" s="63">
        <v>41942</v>
      </c>
      <c r="H4390" s="63">
        <v>41942</v>
      </c>
      <c r="I4390" s="60" t="s">
        <v>1162</v>
      </c>
      <c r="J4390" s="62">
        <v>13795.5</v>
      </c>
      <c r="K4390" s="62">
        <v>1931.37</v>
      </c>
      <c r="L4390" s="62">
        <v>15726.87</v>
      </c>
      <c r="M4390" s="82" t="str">
        <f t="shared" si="317"/>
        <v>DS</v>
      </c>
    </row>
    <row r="4391" spans="1:14" x14ac:dyDescent="0.5">
      <c r="A4391" s="60" t="s">
        <v>974</v>
      </c>
      <c r="B4391" s="174">
        <v>41950</v>
      </c>
      <c r="C4391" s="60" t="s">
        <v>10</v>
      </c>
      <c r="D4391" s="61">
        <v>22461</v>
      </c>
      <c r="E4391" s="61">
        <v>16914</v>
      </c>
      <c r="F4391" s="61">
        <v>5100</v>
      </c>
      <c r="G4391" s="63">
        <v>41942</v>
      </c>
      <c r="H4391" s="63">
        <v>41941</v>
      </c>
      <c r="I4391" s="60" t="s">
        <v>1313</v>
      </c>
      <c r="J4391" s="62">
        <v>6768.26</v>
      </c>
      <c r="K4391" s="62">
        <v>705.03</v>
      </c>
      <c r="L4391" s="62">
        <v>7473.29</v>
      </c>
      <c r="M4391" s="82" t="str">
        <f t="shared" si="317"/>
        <v>DS</v>
      </c>
    </row>
    <row r="4392" spans="1:14" x14ac:dyDescent="0.5">
      <c r="A4392" s="61">
        <v>2457214</v>
      </c>
      <c r="B4392" s="174">
        <v>41950</v>
      </c>
      <c r="C4392" s="60" t="s">
        <v>10</v>
      </c>
      <c r="D4392" s="61">
        <v>22512</v>
      </c>
      <c r="E4392" s="61">
        <v>16874</v>
      </c>
      <c r="F4392" s="61">
        <v>5086</v>
      </c>
      <c r="G4392" s="63">
        <v>41942</v>
      </c>
      <c r="H4392" s="63">
        <v>41942</v>
      </c>
      <c r="I4392" s="60" t="s">
        <v>1194</v>
      </c>
      <c r="J4392" s="62">
        <v>1266.4000000000001</v>
      </c>
      <c r="K4392" s="62">
        <v>177.3</v>
      </c>
      <c r="L4392" s="62">
        <v>1443.7</v>
      </c>
      <c r="M4392" s="82" t="str">
        <f t="shared" si="317"/>
        <v>DS</v>
      </c>
    </row>
    <row r="4393" spans="1:14" x14ac:dyDescent="0.5">
      <c r="A4393" s="61">
        <v>2457257</v>
      </c>
      <c r="B4393" s="174">
        <v>41950</v>
      </c>
      <c r="C4393" s="60" t="s">
        <v>10</v>
      </c>
      <c r="D4393" s="61">
        <v>22513</v>
      </c>
      <c r="E4393" s="61">
        <v>16875</v>
      </c>
      <c r="F4393" s="61">
        <v>5087</v>
      </c>
      <c r="G4393" s="63">
        <v>41942</v>
      </c>
      <c r="H4393" s="63">
        <v>41942</v>
      </c>
      <c r="I4393" s="60" t="s">
        <v>1194</v>
      </c>
      <c r="J4393" s="62">
        <v>2289.4</v>
      </c>
      <c r="K4393" s="62">
        <v>0</v>
      </c>
      <c r="L4393" s="62">
        <v>2289.4</v>
      </c>
      <c r="M4393" s="82" t="str">
        <f t="shared" si="317"/>
        <v>DS</v>
      </c>
    </row>
    <row r="4394" spans="1:14" x14ac:dyDescent="0.5">
      <c r="A4394" s="61">
        <v>52334264</v>
      </c>
      <c r="B4394" s="63">
        <v>41950</v>
      </c>
      <c r="C4394" s="60" t="s">
        <v>10</v>
      </c>
      <c r="D4394" s="61">
        <v>22460</v>
      </c>
      <c r="E4394" s="61">
        <v>16915</v>
      </c>
      <c r="F4394" s="61">
        <v>5101</v>
      </c>
      <c r="G4394" s="63">
        <v>41942</v>
      </c>
      <c r="H4394" s="63">
        <v>41942</v>
      </c>
      <c r="I4394" s="60" t="s">
        <v>1113</v>
      </c>
      <c r="J4394" s="62">
        <v>6506.15</v>
      </c>
      <c r="K4394" s="62">
        <v>490.67</v>
      </c>
      <c r="L4394" s="62">
        <v>6996.82</v>
      </c>
      <c r="M4394" s="82" t="str">
        <f t="shared" si="317"/>
        <v>DS</v>
      </c>
    </row>
    <row r="4395" spans="1:14" x14ac:dyDescent="0.5">
      <c r="A4395" s="61">
        <v>6012457213</v>
      </c>
      <c r="B4395" s="174">
        <v>41950</v>
      </c>
      <c r="C4395" s="60" t="s">
        <v>10</v>
      </c>
      <c r="D4395" s="61">
        <v>22511</v>
      </c>
      <c r="E4395" s="61">
        <v>16873</v>
      </c>
      <c r="F4395" s="61">
        <v>5088</v>
      </c>
      <c r="G4395" s="63">
        <v>41942</v>
      </c>
      <c r="H4395" s="63">
        <v>41942</v>
      </c>
      <c r="I4395" s="60" t="s">
        <v>1194</v>
      </c>
      <c r="J4395" s="62">
        <v>4698.7700000000004</v>
      </c>
      <c r="K4395" s="62">
        <v>657.82</v>
      </c>
      <c r="L4395" s="62">
        <v>5356.59</v>
      </c>
      <c r="M4395" s="82" t="str">
        <f t="shared" si="317"/>
        <v>DS</v>
      </c>
    </row>
    <row r="4396" spans="1:14" x14ac:dyDescent="0.5">
      <c r="A4396" s="61">
        <v>612067</v>
      </c>
      <c r="B4396" s="174">
        <v>41950</v>
      </c>
      <c r="C4396" s="60" t="s">
        <v>10</v>
      </c>
      <c r="D4396" s="61">
        <v>22516</v>
      </c>
      <c r="E4396" s="61">
        <v>16935</v>
      </c>
      <c r="F4396" s="61">
        <v>4823</v>
      </c>
      <c r="G4396" s="63">
        <v>41942</v>
      </c>
      <c r="H4396" s="63">
        <v>41942</v>
      </c>
      <c r="I4396" s="60" t="s">
        <v>1114</v>
      </c>
      <c r="J4396" s="62">
        <v>194.4</v>
      </c>
      <c r="K4396" s="62">
        <v>13.69</v>
      </c>
      <c r="L4396" s="62">
        <v>208.09</v>
      </c>
      <c r="M4396" s="82" t="str">
        <f t="shared" si="317"/>
        <v>DS</v>
      </c>
    </row>
    <row r="4397" spans="1:14" hidden="1" x14ac:dyDescent="0.5">
      <c r="A4397" s="60" t="s">
        <v>978</v>
      </c>
      <c r="B4397" s="60"/>
      <c r="C4397" s="60" t="s">
        <v>10</v>
      </c>
      <c r="D4397" s="61">
        <v>22510</v>
      </c>
      <c r="E4397" s="61">
        <v>16936</v>
      </c>
      <c r="F4397" s="61">
        <v>5099</v>
      </c>
      <c r="G4397" s="63">
        <v>41942</v>
      </c>
      <c r="H4397" s="63">
        <v>41942</v>
      </c>
      <c r="I4397" s="60" t="s">
        <v>1118</v>
      </c>
      <c r="J4397" s="62">
        <v>11938.8</v>
      </c>
      <c r="K4397" s="62">
        <v>0</v>
      </c>
      <c r="L4397" s="62">
        <v>11938.8</v>
      </c>
      <c r="M4397" s="82" t="str">
        <f t="shared" si="317"/>
        <v>DI</v>
      </c>
    </row>
    <row r="4398" spans="1:14" hidden="1" x14ac:dyDescent="0.5">
      <c r="A4398" s="60" t="s">
        <v>983</v>
      </c>
      <c r="B4398" s="60"/>
      <c r="C4398" s="60" t="s">
        <v>10</v>
      </c>
      <c r="D4398" s="61">
        <v>22551</v>
      </c>
      <c r="E4398" s="61">
        <v>16968</v>
      </c>
      <c r="F4398" s="61">
        <v>5102</v>
      </c>
      <c r="G4398" s="63">
        <v>41942</v>
      </c>
      <c r="H4398" s="63">
        <v>41942</v>
      </c>
      <c r="I4398" s="60" t="s">
        <v>1123</v>
      </c>
      <c r="J4398" s="62">
        <v>5616</v>
      </c>
      <c r="K4398" s="62">
        <v>0</v>
      </c>
      <c r="L4398" s="62">
        <v>5616</v>
      </c>
      <c r="M4398" s="82" t="str">
        <f t="shared" si="317"/>
        <v>DI</v>
      </c>
    </row>
    <row r="4399" spans="1:14" x14ac:dyDescent="0.5">
      <c r="A4399" s="60" t="s">
        <v>972</v>
      </c>
      <c r="B4399" s="60"/>
      <c r="C4399" s="60" t="s">
        <v>10</v>
      </c>
      <c r="D4399" s="61">
        <v>22546</v>
      </c>
      <c r="E4399" s="61">
        <v>16966</v>
      </c>
      <c r="F4399" s="61">
        <v>5103</v>
      </c>
      <c r="G4399" s="63">
        <v>41943</v>
      </c>
      <c r="H4399" s="63">
        <v>41943</v>
      </c>
      <c r="I4399" s="60" t="s">
        <v>1073</v>
      </c>
      <c r="J4399" s="62">
        <v>659</v>
      </c>
      <c r="K4399" s="62">
        <v>92.26</v>
      </c>
      <c r="L4399" s="62">
        <v>751.26</v>
      </c>
      <c r="M4399" s="82" t="str">
        <f t="shared" si="317"/>
        <v>DS</v>
      </c>
    </row>
    <row r="4400" spans="1:14" x14ac:dyDescent="0.5">
      <c r="A4400" s="61">
        <v>1986953</v>
      </c>
      <c r="B4400" s="174">
        <v>41943</v>
      </c>
      <c r="C4400" s="60" t="s">
        <v>10</v>
      </c>
      <c r="D4400" s="61">
        <v>22509</v>
      </c>
      <c r="E4400" s="61">
        <v>16123</v>
      </c>
      <c r="F4400" s="61">
        <v>4696</v>
      </c>
      <c r="G4400" s="63">
        <v>41943</v>
      </c>
      <c r="H4400" s="63">
        <v>41943</v>
      </c>
      <c r="I4400" s="60" t="s">
        <v>1107</v>
      </c>
      <c r="J4400" s="62">
        <v>8340.4</v>
      </c>
      <c r="K4400" s="62">
        <v>1167.6500000000001</v>
      </c>
      <c r="L4400" s="62">
        <v>9508.0499999999993</v>
      </c>
      <c r="M4400" s="82" t="str">
        <f t="shared" si="317"/>
        <v>DS</v>
      </c>
    </row>
    <row r="4401" spans="1:15" hidden="1" x14ac:dyDescent="0.5">
      <c r="A4401" s="61">
        <v>981943</v>
      </c>
      <c r="B4401" s="174">
        <v>41943</v>
      </c>
      <c r="C4401" s="60" t="s">
        <v>10</v>
      </c>
      <c r="D4401" s="61">
        <v>22500</v>
      </c>
      <c r="E4401" s="61">
        <v>16950</v>
      </c>
      <c r="F4401" s="61">
        <v>4630</v>
      </c>
      <c r="G4401" s="63">
        <v>41943</v>
      </c>
      <c r="H4401" s="63">
        <v>41942</v>
      </c>
      <c r="I4401" s="60" t="s">
        <v>1075</v>
      </c>
      <c r="J4401" s="62">
        <v>6329.81</v>
      </c>
      <c r="K4401" s="62">
        <v>49.74</v>
      </c>
      <c r="L4401" s="62">
        <v>6379.55</v>
      </c>
      <c r="M4401" s="82" t="str">
        <f t="shared" si="317"/>
        <v>DC</v>
      </c>
      <c r="O4401" s="90">
        <f t="shared" ref="O4401:O4407" si="319">G4401+19</f>
        <v>41962</v>
      </c>
    </row>
    <row r="4402" spans="1:15" hidden="1" x14ac:dyDescent="0.5">
      <c r="A4402" s="61">
        <v>981944</v>
      </c>
      <c r="B4402" s="174">
        <v>41943</v>
      </c>
      <c r="C4402" s="60" t="s">
        <v>10</v>
      </c>
      <c r="D4402" s="61">
        <v>22501</v>
      </c>
      <c r="E4402" s="61">
        <v>16804</v>
      </c>
      <c r="F4402" s="61">
        <v>5095</v>
      </c>
      <c r="G4402" s="63">
        <v>41943</v>
      </c>
      <c r="H4402" s="63">
        <v>41942</v>
      </c>
      <c r="I4402" s="60" t="s">
        <v>1075</v>
      </c>
      <c r="J4402" s="62">
        <v>59923.81</v>
      </c>
      <c r="K4402" s="62">
        <v>8267.61</v>
      </c>
      <c r="L4402" s="62">
        <v>68191.42</v>
      </c>
      <c r="M4402" s="82" t="str">
        <f t="shared" si="317"/>
        <v>DC</v>
      </c>
      <c r="O4402" s="90">
        <f t="shared" si="319"/>
        <v>41962</v>
      </c>
    </row>
    <row r="4403" spans="1:15" hidden="1" x14ac:dyDescent="0.5">
      <c r="A4403" s="61">
        <v>981945</v>
      </c>
      <c r="B4403" s="174">
        <v>41943</v>
      </c>
      <c r="C4403" s="60" t="s">
        <v>10</v>
      </c>
      <c r="D4403" s="61">
        <v>22502</v>
      </c>
      <c r="E4403" s="61">
        <v>16910</v>
      </c>
      <c r="F4403" s="61">
        <v>5096</v>
      </c>
      <c r="G4403" s="63">
        <v>41943</v>
      </c>
      <c r="H4403" s="63">
        <v>41942</v>
      </c>
      <c r="I4403" s="60" t="s">
        <v>1075</v>
      </c>
      <c r="J4403" s="62">
        <v>4995.38</v>
      </c>
      <c r="K4403" s="62">
        <v>699.34</v>
      </c>
      <c r="L4403" s="62">
        <v>5694.72</v>
      </c>
      <c r="M4403" s="82" t="str">
        <f t="shared" si="317"/>
        <v>DC</v>
      </c>
      <c r="O4403" s="90">
        <f t="shared" si="319"/>
        <v>41962</v>
      </c>
    </row>
    <row r="4404" spans="1:15" hidden="1" x14ac:dyDescent="0.5">
      <c r="A4404" s="61">
        <v>981946</v>
      </c>
      <c r="B4404" s="174">
        <v>41943</v>
      </c>
      <c r="C4404" s="60" t="s">
        <v>10</v>
      </c>
      <c r="D4404" s="61">
        <v>22503</v>
      </c>
      <c r="E4404" s="61">
        <v>16951</v>
      </c>
      <c r="F4404" s="61">
        <v>4945</v>
      </c>
      <c r="G4404" s="63">
        <v>41943</v>
      </c>
      <c r="H4404" s="63">
        <v>41942</v>
      </c>
      <c r="I4404" s="60" t="s">
        <v>1075</v>
      </c>
      <c r="J4404" s="62">
        <v>1607.18</v>
      </c>
      <c r="K4404" s="62">
        <v>225.01</v>
      </c>
      <c r="L4404" s="62">
        <v>1832.19</v>
      </c>
      <c r="M4404" s="82" t="str">
        <f t="shared" si="317"/>
        <v>DC</v>
      </c>
      <c r="O4404" s="90">
        <f t="shared" si="319"/>
        <v>41962</v>
      </c>
    </row>
    <row r="4405" spans="1:15" hidden="1" x14ac:dyDescent="0.5">
      <c r="A4405" s="61">
        <v>981947</v>
      </c>
      <c r="B4405" s="174">
        <v>41943</v>
      </c>
      <c r="C4405" s="60" t="s">
        <v>10</v>
      </c>
      <c r="D4405" s="61">
        <v>22504</v>
      </c>
      <c r="E4405" s="61">
        <v>16952</v>
      </c>
      <c r="F4405" s="61">
        <v>5119</v>
      </c>
      <c r="G4405" s="63">
        <v>41943</v>
      </c>
      <c r="H4405" s="63">
        <v>41942</v>
      </c>
      <c r="I4405" s="60" t="s">
        <v>1075</v>
      </c>
      <c r="J4405" s="62">
        <v>1179.52</v>
      </c>
      <c r="K4405" s="62">
        <v>165.13</v>
      </c>
      <c r="L4405" s="62">
        <v>1344.65</v>
      </c>
      <c r="M4405" s="82" t="str">
        <f t="shared" si="317"/>
        <v>DC</v>
      </c>
      <c r="O4405" s="90">
        <f t="shared" si="319"/>
        <v>41962</v>
      </c>
    </row>
    <row r="4406" spans="1:15" hidden="1" x14ac:dyDescent="0.5">
      <c r="A4406" s="61">
        <v>981948</v>
      </c>
      <c r="B4406" s="174">
        <v>41943</v>
      </c>
      <c r="C4406" s="60" t="s">
        <v>10</v>
      </c>
      <c r="D4406" s="61">
        <v>22505</v>
      </c>
      <c r="E4406" s="61">
        <v>16953</v>
      </c>
      <c r="F4406" s="61">
        <v>5119</v>
      </c>
      <c r="G4406" s="63">
        <v>41943</v>
      </c>
      <c r="H4406" s="63">
        <v>41942</v>
      </c>
      <c r="I4406" s="60" t="s">
        <v>1075</v>
      </c>
      <c r="J4406" s="62">
        <v>346.34</v>
      </c>
      <c r="K4406" s="62">
        <v>48.48</v>
      </c>
      <c r="L4406" s="62">
        <v>394.82</v>
      </c>
      <c r="M4406" s="82" t="str">
        <f t="shared" si="317"/>
        <v>DC</v>
      </c>
      <c r="O4406" s="90">
        <f t="shared" si="319"/>
        <v>41962</v>
      </c>
    </row>
    <row r="4407" spans="1:15" hidden="1" x14ac:dyDescent="0.5">
      <c r="A4407" s="61">
        <v>981949</v>
      </c>
      <c r="B4407" s="174">
        <v>41943</v>
      </c>
      <c r="C4407" s="60" t="s">
        <v>10</v>
      </c>
      <c r="D4407" s="61">
        <v>22506</v>
      </c>
      <c r="E4407" s="61">
        <v>16954</v>
      </c>
      <c r="F4407" s="61">
        <v>5119</v>
      </c>
      <c r="G4407" s="63">
        <v>41943</v>
      </c>
      <c r="H4407" s="63">
        <v>41942</v>
      </c>
      <c r="I4407" s="60" t="s">
        <v>1075</v>
      </c>
      <c r="J4407" s="62">
        <v>406.2</v>
      </c>
      <c r="K4407" s="62">
        <v>56.88</v>
      </c>
      <c r="L4407" s="62">
        <v>463.08</v>
      </c>
      <c r="M4407" s="82" t="str">
        <f t="shared" si="317"/>
        <v>DC</v>
      </c>
      <c r="O4407" s="90">
        <f t="shared" si="319"/>
        <v>41962</v>
      </c>
    </row>
    <row r="4408" spans="1:15" x14ac:dyDescent="0.5">
      <c r="A4408" s="61">
        <v>91004</v>
      </c>
      <c r="B4408" s="174">
        <v>41950</v>
      </c>
      <c r="C4408" s="60" t="s">
        <v>10</v>
      </c>
      <c r="D4408" s="61">
        <v>22603</v>
      </c>
      <c r="E4408" s="61">
        <v>16962</v>
      </c>
      <c r="F4408" s="61">
        <v>4822</v>
      </c>
      <c r="G4408" s="63">
        <v>41943</v>
      </c>
      <c r="H4408" s="63">
        <v>41943</v>
      </c>
      <c r="I4408" s="60" t="s">
        <v>1116</v>
      </c>
      <c r="J4408" s="62">
        <v>384</v>
      </c>
      <c r="K4408" s="62">
        <v>13.44</v>
      </c>
      <c r="L4408" s="62">
        <v>397.44</v>
      </c>
      <c r="M4408" s="82" t="str">
        <f t="shared" si="317"/>
        <v>DS</v>
      </c>
    </row>
    <row r="4409" spans="1:15" x14ac:dyDescent="0.5">
      <c r="A4409" s="61">
        <v>52393515</v>
      </c>
      <c r="B4409" s="63">
        <v>41950</v>
      </c>
      <c r="C4409" s="60" t="s">
        <v>10</v>
      </c>
      <c r="D4409" s="61">
        <v>22508</v>
      </c>
      <c r="E4409" s="61">
        <v>16949</v>
      </c>
      <c r="F4409" s="61">
        <v>5117</v>
      </c>
      <c r="G4409" s="63">
        <v>41944</v>
      </c>
      <c r="H4409" s="63">
        <v>41944</v>
      </c>
      <c r="I4409" s="60" t="s">
        <v>1113</v>
      </c>
      <c r="J4409" s="62">
        <v>7019.16</v>
      </c>
      <c r="K4409" s="62">
        <v>611.24</v>
      </c>
      <c r="L4409" s="62">
        <v>7630.4</v>
      </c>
      <c r="M4409" s="82" t="str">
        <f t="shared" si="317"/>
        <v>DS</v>
      </c>
    </row>
    <row r="4410" spans="1:15" x14ac:dyDescent="0.5">
      <c r="A4410" s="61">
        <v>614737</v>
      </c>
      <c r="B4410" s="60"/>
      <c r="C4410" s="60" t="s">
        <v>10</v>
      </c>
      <c r="D4410" s="61">
        <v>22549</v>
      </c>
      <c r="E4410" s="61">
        <v>16971</v>
      </c>
      <c r="F4410" s="61">
        <v>5128</v>
      </c>
      <c r="G4410" s="63">
        <v>41944</v>
      </c>
      <c r="H4410" s="63">
        <v>41944</v>
      </c>
      <c r="I4410" s="60" t="s">
        <v>1114</v>
      </c>
      <c r="J4410" s="62">
        <v>550.79999999999995</v>
      </c>
      <c r="K4410" s="62">
        <v>38.79</v>
      </c>
      <c r="L4410" s="62">
        <v>589.59</v>
      </c>
      <c r="M4410" s="82" t="str">
        <f t="shared" si="317"/>
        <v>DS</v>
      </c>
    </row>
    <row r="4411" spans="1:15" x14ac:dyDescent="0.5">
      <c r="A4411" s="61">
        <v>8309024</v>
      </c>
      <c r="B4411" s="175">
        <v>41950</v>
      </c>
      <c r="C4411" s="60" t="s">
        <v>10</v>
      </c>
      <c r="D4411" s="61">
        <v>22550</v>
      </c>
      <c r="E4411" s="61">
        <v>16972</v>
      </c>
      <c r="F4411" s="61">
        <v>5127</v>
      </c>
      <c r="G4411" s="63">
        <v>41944</v>
      </c>
      <c r="H4411" s="63">
        <v>41944</v>
      </c>
      <c r="I4411" s="60" t="s">
        <v>1115</v>
      </c>
      <c r="J4411" s="62">
        <v>655.92</v>
      </c>
      <c r="K4411" s="62">
        <v>46.12</v>
      </c>
      <c r="L4411" s="62">
        <v>702.04</v>
      </c>
      <c r="M4411" s="82" t="str">
        <f t="shared" si="317"/>
        <v>DS</v>
      </c>
    </row>
    <row r="4412" spans="1:15" x14ac:dyDescent="0.5">
      <c r="A4412" s="61">
        <v>91122</v>
      </c>
      <c r="B4412" s="174">
        <v>41950</v>
      </c>
      <c r="C4412" s="60" t="s">
        <v>10</v>
      </c>
      <c r="D4412" s="61">
        <v>22548</v>
      </c>
      <c r="E4412" s="61">
        <v>16970</v>
      </c>
      <c r="F4412" s="61">
        <v>5125</v>
      </c>
      <c r="G4412" s="63">
        <v>41944</v>
      </c>
      <c r="H4412" s="63">
        <v>41944</v>
      </c>
      <c r="I4412" s="60" t="s">
        <v>1116</v>
      </c>
      <c r="J4412" s="62">
        <v>754</v>
      </c>
      <c r="K4412" s="62">
        <v>32.479999999999997</v>
      </c>
      <c r="L4412" s="62">
        <v>786.48</v>
      </c>
      <c r="M4412" s="82" t="str">
        <f t="shared" si="317"/>
        <v>DS</v>
      </c>
    </row>
    <row r="4413" spans="1:15" hidden="1" x14ac:dyDescent="0.5">
      <c r="A4413" s="60" t="s">
        <v>984</v>
      </c>
      <c r="B4413" s="60"/>
      <c r="C4413" s="60" t="s">
        <v>10</v>
      </c>
      <c r="D4413" s="61">
        <v>22552</v>
      </c>
      <c r="E4413" s="61">
        <v>16969</v>
      </c>
      <c r="F4413" s="61">
        <v>5115</v>
      </c>
      <c r="G4413" s="63">
        <v>41944</v>
      </c>
      <c r="H4413" s="63">
        <v>41944</v>
      </c>
      <c r="I4413" s="60" t="s">
        <v>1123</v>
      </c>
      <c r="J4413" s="62">
        <v>2600</v>
      </c>
      <c r="K4413" s="62">
        <v>0</v>
      </c>
      <c r="L4413" s="62">
        <v>2600</v>
      </c>
      <c r="M4413" s="82" t="str">
        <f t="shared" si="317"/>
        <v>DI</v>
      </c>
    </row>
    <row r="4414" spans="1:15" hidden="1" x14ac:dyDescent="0.5">
      <c r="A4414" s="61">
        <v>41345</v>
      </c>
      <c r="B4414" s="60"/>
      <c r="C4414" s="60" t="s">
        <v>10</v>
      </c>
      <c r="D4414" s="61">
        <v>22851</v>
      </c>
      <c r="E4414" s="61">
        <v>17368</v>
      </c>
      <c r="F4414" s="61">
        <v>5250</v>
      </c>
      <c r="G4414" s="63">
        <v>41945</v>
      </c>
      <c r="H4414" s="63">
        <v>41945</v>
      </c>
      <c r="I4414" s="60" t="s">
        <v>1110</v>
      </c>
      <c r="J4414" s="62">
        <v>23318.2</v>
      </c>
      <c r="K4414" s="62">
        <v>3264.55</v>
      </c>
      <c r="L4414" s="62">
        <v>26582.75</v>
      </c>
      <c r="M4414" s="82" t="str">
        <f t="shared" si="317"/>
        <v>DI</v>
      </c>
    </row>
    <row r="4415" spans="1:15" hidden="1" x14ac:dyDescent="0.5">
      <c r="A4415" s="60" t="s">
        <v>1046</v>
      </c>
      <c r="B4415" s="60"/>
      <c r="C4415" s="60" t="s">
        <v>10</v>
      </c>
      <c r="D4415" s="61">
        <v>22878</v>
      </c>
      <c r="E4415" s="61">
        <v>17386</v>
      </c>
      <c r="F4415" s="61">
        <v>5250</v>
      </c>
      <c r="G4415" s="63">
        <v>41945</v>
      </c>
      <c r="H4415" s="63">
        <v>41945</v>
      </c>
      <c r="I4415" s="60" t="s">
        <v>1110</v>
      </c>
      <c r="J4415" s="62">
        <v>1050</v>
      </c>
      <c r="K4415" s="62">
        <v>147</v>
      </c>
      <c r="L4415" s="62">
        <v>1197</v>
      </c>
      <c r="M4415" s="82" t="str">
        <f t="shared" si="317"/>
        <v>DI</v>
      </c>
    </row>
    <row r="4416" spans="1:15" x14ac:dyDescent="0.5">
      <c r="A4416" s="61">
        <v>2129185</v>
      </c>
      <c r="B4416" s="63"/>
      <c r="C4416" s="60" t="s">
        <v>10</v>
      </c>
      <c r="D4416" s="61">
        <v>22553</v>
      </c>
      <c r="E4416" s="61">
        <v>17014</v>
      </c>
      <c r="F4416" s="61">
        <v>5112</v>
      </c>
      <c r="G4416" s="63">
        <v>41946</v>
      </c>
      <c r="H4416" s="63">
        <v>41946</v>
      </c>
      <c r="I4416" s="60" t="s">
        <v>1105</v>
      </c>
      <c r="J4416" s="62">
        <v>75860.53</v>
      </c>
      <c r="K4416" s="62">
        <v>10620.47</v>
      </c>
      <c r="L4416" s="62">
        <v>86481</v>
      </c>
      <c r="M4416" s="82" t="str">
        <f t="shared" si="317"/>
        <v>DS</v>
      </c>
    </row>
    <row r="4417" spans="1:15" x14ac:dyDescent="0.5">
      <c r="A4417" s="61">
        <v>4963483</v>
      </c>
      <c r="B4417" s="60"/>
      <c r="C4417" s="60" t="s">
        <v>10</v>
      </c>
      <c r="D4417" s="61">
        <v>22570</v>
      </c>
      <c r="E4417" s="61">
        <v>17013</v>
      </c>
      <c r="F4417" s="61">
        <v>5149</v>
      </c>
      <c r="G4417" s="63">
        <v>41946</v>
      </c>
      <c r="H4417" s="63">
        <v>41946</v>
      </c>
      <c r="I4417" s="60" t="s">
        <v>1112</v>
      </c>
      <c r="J4417" s="62">
        <v>903.8</v>
      </c>
      <c r="K4417" s="62">
        <v>126.53</v>
      </c>
      <c r="L4417" s="62">
        <v>1030.33</v>
      </c>
      <c r="M4417" s="82" t="str">
        <f t="shared" si="317"/>
        <v>DS</v>
      </c>
    </row>
    <row r="4418" spans="1:15" x14ac:dyDescent="0.5">
      <c r="A4418" s="61">
        <v>4963487</v>
      </c>
      <c r="B4418" s="60"/>
      <c r="C4418" s="60" t="s">
        <v>10</v>
      </c>
      <c r="D4418" s="61">
        <v>22569</v>
      </c>
      <c r="E4418" s="61">
        <v>17012</v>
      </c>
      <c r="F4418" s="61">
        <v>5149</v>
      </c>
      <c r="G4418" s="63">
        <v>41946</v>
      </c>
      <c r="H4418" s="63">
        <v>41946</v>
      </c>
      <c r="I4418" s="60" t="s">
        <v>1112</v>
      </c>
      <c r="J4418" s="62">
        <v>559.07000000000005</v>
      </c>
      <c r="K4418" s="62">
        <v>78.27</v>
      </c>
      <c r="L4418" s="62">
        <v>637.34</v>
      </c>
      <c r="M4418" s="82" t="str">
        <f t="shared" si="317"/>
        <v>DS</v>
      </c>
    </row>
    <row r="4419" spans="1:15" x14ac:dyDescent="0.5">
      <c r="A4419" s="61">
        <v>616253</v>
      </c>
      <c r="B4419" s="60"/>
      <c r="C4419" s="60" t="s">
        <v>10</v>
      </c>
      <c r="D4419" s="61">
        <v>22563</v>
      </c>
      <c r="E4419" s="61">
        <v>17004</v>
      </c>
      <c r="F4419" s="61">
        <v>5128</v>
      </c>
      <c r="G4419" s="63">
        <v>41946</v>
      </c>
      <c r="H4419" s="63">
        <v>41946</v>
      </c>
      <c r="I4419" s="60" t="s">
        <v>1114</v>
      </c>
      <c r="J4419" s="62">
        <v>291.60000000000002</v>
      </c>
      <c r="K4419" s="62">
        <v>20.54</v>
      </c>
      <c r="L4419" s="62">
        <v>312.14</v>
      </c>
      <c r="M4419" s="82" t="str">
        <f t="shared" si="317"/>
        <v>DS</v>
      </c>
    </row>
    <row r="4420" spans="1:15" x14ac:dyDescent="0.5">
      <c r="A4420" s="61">
        <v>8309363</v>
      </c>
      <c r="B4420" s="175">
        <v>41950</v>
      </c>
      <c r="C4420" s="60" t="s">
        <v>10</v>
      </c>
      <c r="D4420" s="61">
        <v>22562</v>
      </c>
      <c r="E4420" s="61">
        <v>17002</v>
      </c>
      <c r="F4420" s="61">
        <v>5127</v>
      </c>
      <c r="G4420" s="63">
        <v>41946</v>
      </c>
      <c r="H4420" s="63">
        <v>41946</v>
      </c>
      <c r="I4420" s="60" t="s">
        <v>1115</v>
      </c>
      <c r="J4420" s="62">
        <v>492.66</v>
      </c>
      <c r="K4420" s="62">
        <v>46.12</v>
      </c>
      <c r="L4420" s="62">
        <v>538.78</v>
      </c>
      <c r="M4420" s="82" t="str">
        <f t="shared" si="317"/>
        <v>DS</v>
      </c>
    </row>
    <row r="4421" spans="1:15" hidden="1" x14ac:dyDescent="0.5">
      <c r="A4421" s="61">
        <v>984036</v>
      </c>
      <c r="B4421" s="174">
        <v>41950</v>
      </c>
      <c r="C4421" s="60" t="s">
        <v>10</v>
      </c>
      <c r="D4421" s="61">
        <v>22518</v>
      </c>
      <c r="E4421" s="61">
        <v>16492</v>
      </c>
      <c r="F4421" s="61">
        <v>4901</v>
      </c>
      <c r="G4421" s="63">
        <v>41946</v>
      </c>
      <c r="H4421" s="63">
        <v>41945</v>
      </c>
      <c r="I4421" s="60" t="s">
        <v>1075</v>
      </c>
      <c r="J4421" s="62">
        <v>72226.039999999994</v>
      </c>
      <c r="K4421" s="62">
        <v>9249.67</v>
      </c>
      <c r="L4421" s="62">
        <v>81475.710000000006</v>
      </c>
      <c r="M4421" s="82" t="str">
        <f t="shared" si="317"/>
        <v>DC</v>
      </c>
      <c r="O4421" s="90">
        <f t="shared" ref="O4421:O4436" si="320">G4421+19</f>
        <v>41965</v>
      </c>
    </row>
    <row r="4422" spans="1:15" hidden="1" x14ac:dyDescent="0.5">
      <c r="A4422" s="61">
        <v>984037</v>
      </c>
      <c r="B4422" s="174">
        <v>41950</v>
      </c>
      <c r="C4422" s="60" t="s">
        <v>10</v>
      </c>
      <c r="D4422" s="61">
        <v>22519</v>
      </c>
      <c r="E4422" s="61">
        <v>16494</v>
      </c>
      <c r="F4422" s="61">
        <v>4903</v>
      </c>
      <c r="G4422" s="63">
        <v>41946</v>
      </c>
      <c r="H4422" s="63">
        <v>41945</v>
      </c>
      <c r="I4422" s="60" t="s">
        <v>1075</v>
      </c>
      <c r="J4422" s="62">
        <v>11241.68</v>
      </c>
      <c r="K4422" s="62">
        <v>1369.76</v>
      </c>
      <c r="L4422" s="62">
        <v>12611.44</v>
      </c>
      <c r="M4422" s="82" t="str">
        <f t="shared" si="317"/>
        <v>DC</v>
      </c>
      <c r="O4422" s="90">
        <f t="shared" si="320"/>
        <v>41965</v>
      </c>
    </row>
    <row r="4423" spans="1:15" hidden="1" x14ac:dyDescent="0.5">
      <c r="A4423" s="61">
        <v>984038</v>
      </c>
      <c r="B4423" s="174">
        <v>41950</v>
      </c>
      <c r="C4423" s="60" t="s">
        <v>10</v>
      </c>
      <c r="D4423" s="61">
        <v>22520</v>
      </c>
      <c r="E4423" s="61">
        <v>16500</v>
      </c>
      <c r="F4423" s="61">
        <v>4911</v>
      </c>
      <c r="G4423" s="63">
        <v>41946</v>
      </c>
      <c r="H4423" s="63">
        <v>41945</v>
      </c>
      <c r="I4423" s="60" t="s">
        <v>1075</v>
      </c>
      <c r="J4423" s="62">
        <v>3980.9</v>
      </c>
      <c r="K4423" s="62">
        <v>557.32000000000005</v>
      </c>
      <c r="L4423" s="62">
        <v>4538.22</v>
      </c>
      <c r="M4423" s="82" t="str">
        <f t="shared" si="317"/>
        <v>DC</v>
      </c>
      <c r="O4423" s="90">
        <f t="shared" si="320"/>
        <v>41965</v>
      </c>
    </row>
    <row r="4424" spans="1:15" hidden="1" x14ac:dyDescent="0.5">
      <c r="A4424" s="61">
        <v>984040</v>
      </c>
      <c r="B4424" s="174">
        <v>41950</v>
      </c>
      <c r="C4424" s="60" t="s">
        <v>10</v>
      </c>
      <c r="D4424" s="61">
        <v>22522</v>
      </c>
      <c r="E4424" s="61">
        <v>16941</v>
      </c>
      <c r="F4424" s="61">
        <v>5113</v>
      </c>
      <c r="G4424" s="63">
        <v>41946</v>
      </c>
      <c r="H4424" s="63">
        <v>41945</v>
      </c>
      <c r="I4424" s="60" t="s">
        <v>1075</v>
      </c>
      <c r="J4424" s="62">
        <v>6649.11</v>
      </c>
      <c r="K4424" s="62">
        <v>930.87</v>
      </c>
      <c r="L4424" s="62">
        <v>7579.98</v>
      </c>
      <c r="M4424" s="82" t="str">
        <f t="shared" si="317"/>
        <v>DC</v>
      </c>
      <c r="O4424" s="90">
        <f t="shared" si="320"/>
        <v>41965</v>
      </c>
    </row>
    <row r="4425" spans="1:15" hidden="1" x14ac:dyDescent="0.5">
      <c r="A4425" s="61">
        <v>984557</v>
      </c>
      <c r="B4425" s="174">
        <v>41950</v>
      </c>
      <c r="C4425" s="60" t="s">
        <v>10</v>
      </c>
      <c r="D4425" s="61">
        <v>22523</v>
      </c>
      <c r="E4425" s="61">
        <v>16980</v>
      </c>
      <c r="F4425" s="61">
        <v>4850</v>
      </c>
      <c r="G4425" s="63">
        <v>41946</v>
      </c>
      <c r="H4425" s="63">
        <v>41945</v>
      </c>
      <c r="I4425" s="60" t="s">
        <v>1075</v>
      </c>
      <c r="J4425" s="62">
        <v>362.76</v>
      </c>
      <c r="K4425" s="62">
        <v>50.79</v>
      </c>
      <c r="L4425" s="62">
        <v>413.55</v>
      </c>
      <c r="M4425" s="82" t="str">
        <f t="shared" ref="M4425:M4488" si="321">VLOOKUP(I4425,KODE,3,0)</f>
        <v>DC</v>
      </c>
      <c r="O4425" s="90">
        <f t="shared" si="320"/>
        <v>41965</v>
      </c>
    </row>
    <row r="4426" spans="1:15" hidden="1" x14ac:dyDescent="0.5">
      <c r="A4426" s="61">
        <v>984558</v>
      </c>
      <c r="B4426" s="174">
        <v>41950</v>
      </c>
      <c r="C4426" s="60" t="s">
        <v>10</v>
      </c>
      <c r="D4426" s="61">
        <v>22524</v>
      </c>
      <c r="E4426" s="61">
        <v>16981</v>
      </c>
      <c r="F4426" s="61">
        <v>4901</v>
      </c>
      <c r="G4426" s="63">
        <v>41946</v>
      </c>
      <c r="H4426" s="63">
        <v>41945</v>
      </c>
      <c r="I4426" s="60" t="s">
        <v>1075</v>
      </c>
      <c r="J4426" s="62">
        <v>11194.53</v>
      </c>
      <c r="K4426" s="62">
        <v>811.83</v>
      </c>
      <c r="L4426" s="62">
        <v>12006.36</v>
      </c>
      <c r="M4426" s="82" t="str">
        <f t="shared" si="321"/>
        <v>DC</v>
      </c>
      <c r="O4426" s="90">
        <f t="shared" si="320"/>
        <v>41965</v>
      </c>
    </row>
    <row r="4427" spans="1:15" hidden="1" x14ac:dyDescent="0.5">
      <c r="A4427" s="61">
        <v>984559</v>
      </c>
      <c r="B4427" s="174">
        <v>41950</v>
      </c>
      <c r="C4427" s="60" t="s">
        <v>10</v>
      </c>
      <c r="D4427" s="61">
        <v>22525</v>
      </c>
      <c r="E4427" s="61">
        <v>16982</v>
      </c>
      <c r="F4427" s="61">
        <v>5109</v>
      </c>
      <c r="G4427" s="63">
        <v>41946</v>
      </c>
      <c r="H4427" s="63">
        <v>41945</v>
      </c>
      <c r="I4427" s="60" t="s">
        <v>1075</v>
      </c>
      <c r="J4427" s="62">
        <v>78362.850000000006</v>
      </c>
      <c r="K4427" s="62">
        <v>10970.8</v>
      </c>
      <c r="L4427" s="62">
        <v>89333.65</v>
      </c>
      <c r="M4427" s="82" t="str">
        <f t="shared" si="321"/>
        <v>DC</v>
      </c>
      <c r="O4427" s="90">
        <f t="shared" si="320"/>
        <v>41965</v>
      </c>
    </row>
    <row r="4428" spans="1:15" hidden="1" x14ac:dyDescent="0.5">
      <c r="A4428" s="61">
        <v>984561</v>
      </c>
      <c r="B4428" s="174">
        <v>41950</v>
      </c>
      <c r="C4428" s="60" t="s">
        <v>10</v>
      </c>
      <c r="D4428" s="61">
        <v>22527</v>
      </c>
      <c r="E4428" s="61">
        <v>16934</v>
      </c>
      <c r="F4428" s="61">
        <v>5108</v>
      </c>
      <c r="G4428" s="63">
        <v>41946</v>
      </c>
      <c r="H4428" s="63">
        <v>41945</v>
      </c>
      <c r="I4428" s="60" t="s">
        <v>1075</v>
      </c>
      <c r="J4428" s="62">
        <v>6093.1</v>
      </c>
      <c r="K4428" s="62">
        <v>0</v>
      </c>
      <c r="L4428" s="62">
        <v>6093.1</v>
      </c>
      <c r="M4428" s="82" t="str">
        <f t="shared" si="321"/>
        <v>DC</v>
      </c>
      <c r="O4428" s="90">
        <f t="shared" si="320"/>
        <v>41965</v>
      </c>
    </row>
    <row r="4429" spans="1:15" hidden="1" x14ac:dyDescent="0.5">
      <c r="A4429" s="61">
        <v>984562</v>
      </c>
      <c r="B4429" s="174">
        <v>41950</v>
      </c>
      <c r="C4429" s="60" t="s">
        <v>10</v>
      </c>
      <c r="D4429" s="61">
        <v>22528</v>
      </c>
      <c r="E4429" s="61">
        <v>16983</v>
      </c>
      <c r="F4429" s="61">
        <v>5139</v>
      </c>
      <c r="G4429" s="63">
        <v>41946</v>
      </c>
      <c r="H4429" s="63">
        <v>41945</v>
      </c>
      <c r="I4429" s="60" t="s">
        <v>1075</v>
      </c>
      <c r="J4429" s="62">
        <v>4241.2</v>
      </c>
      <c r="K4429" s="62">
        <v>0</v>
      </c>
      <c r="L4429" s="62">
        <v>4241.2</v>
      </c>
      <c r="M4429" s="82" t="str">
        <f t="shared" si="321"/>
        <v>DC</v>
      </c>
      <c r="O4429" s="90">
        <f t="shared" si="320"/>
        <v>41965</v>
      </c>
    </row>
    <row r="4430" spans="1:15" hidden="1" x14ac:dyDescent="0.5">
      <c r="A4430" s="61">
        <v>984563</v>
      </c>
      <c r="B4430" s="174">
        <v>41950</v>
      </c>
      <c r="C4430" s="60" t="s">
        <v>10</v>
      </c>
      <c r="D4430" s="61">
        <v>22529</v>
      </c>
      <c r="E4430" s="61">
        <v>16984</v>
      </c>
      <c r="F4430" s="61">
        <v>5139</v>
      </c>
      <c r="G4430" s="63">
        <v>41946</v>
      </c>
      <c r="H4430" s="63">
        <v>41945</v>
      </c>
      <c r="I4430" s="60" t="s">
        <v>1075</v>
      </c>
      <c r="J4430" s="62">
        <v>2968</v>
      </c>
      <c r="K4430" s="62">
        <v>0</v>
      </c>
      <c r="L4430" s="62">
        <v>2968</v>
      </c>
      <c r="M4430" s="82" t="str">
        <f t="shared" si="321"/>
        <v>DC</v>
      </c>
      <c r="O4430" s="90">
        <f t="shared" si="320"/>
        <v>41965</v>
      </c>
    </row>
    <row r="4431" spans="1:15" hidden="1" x14ac:dyDescent="0.5">
      <c r="A4431" s="61">
        <v>984564</v>
      </c>
      <c r="B4431" s="174">
        <v>41950</v>
      </c>
      <c r="C4431" s="60" t="s">
        <v>10</v>
      </c>
      <c r="D4431" s="61">
        <v>22530</v>
      </c>
      <c r="E4431" s="61">
        <v>16985</v>
      </c>
      <c r="F4431" s="61">
        <v>5110</v>
      </c>
      <c r="G4431" s="63">
        <v>41946</v>
      </c>
      <c r="H4431" s="63">
        <v>41945</v>
      </c>
      <c r="I4431" s="60" t="s">
        <v>1075</v>
      </c>
      <c r="J4431" s="62">
        <v>12396.65</v>
      </c>
      <c r="K4431" s="62">
        <v>950.97</v>
      </c>
      <c r="L4431" s="62">
        <v>13347.62</v>
      </c>
      <c r="M4431" s="82" t="str">
        <f t="shared" si="321"/>
        <v>DC</v>
      </c>
      <c r="O4431" s="90">
        <f t="shared" si="320"/>
        <v>41965</v>
      </c>
    </row>
    <row r="4432" spans="1:15" hidden="1" x14ac:dyDescent="0.5">
      <c r="A4432" s="61">
        <v>984565</v>
      </c>
      <c r="B4432" s="174">
        <v>41950</v>
      </c>
      <c r="C4432" s="60" t="s">
        <v>10</v>
      </c>
      <c r="D4432" s="61">
        <v>22531</v>
      </c>
      <c r="E4432" s="61">
        <v>16986</v>
      </c>
      <c r="F4432" s="61">
        <v>5108</v>
      </c>
      <c r="G4432" s="63">
        <v>41946</v>
      </c>
      <c r="H4432" s="63">
        <v>41945</v>
      </c>
      <c r="I4432" s="60" t="s">
        <v>1075</v>
      </c>
      <c r="J4432" s="62">
        <v>7025.68</v>
      </c>
      <c r="K4432" s="62">
        <v>0</v>
      </c>
      <c r="L4432" s="62">
        <v>7025.68</v>
      </c>
      <c r="M4432" s="82" t="str">
        <f t="shared" si="321"/>
        <v>DC</v>
      </c>
      <c r="O4432" s="90">
        <f t="shared" si="320"/>
        <v>41965</v>
      </c>
    </row>
    <row r="4433" spans="1:15" hidden="1" x14ac:dyDescent="0.5">
      <c r="A4433" s="61">
        <v>984565</v>
      </c>
      <c r="B4433" s="174">
        <v>41950</v>
      </c>
      <c r="C4433" s="60" t="s">
        <v>15</v>
      </c>
      <c r="D4433" s="61">
        <v>22571</v>
      </c>
      <c r="E4433" s="61">
        <v>17038</v>
      </c>
      <c r="F4433" s="61">
        <v>5108</v>
      </c>
      <c r="G4433" s="63">
        <v>41946</v>
      </c>
      <c r="H4433" s="63">
        <v>41945</v>
      </c>
      <c r="I4433" s="60" t="s">
        <v>1075</v>
      </c>
      <c r="J4433" s="62">
        <v>-435</v>
      </c>
      <c r="K4433" s="62">
        <v>0</v>
      </c>
      <c r="L4433" s="62">
        <v>-435</v>
      </c>
      <c r="M4433" s="82" t="str">
        <f t="shared" si="321"/>
        <v>DC</v>
      </c>
      <c r="O4433" s="90">
        <f t="shared" si="320"/>
        <v>41965</v>
      </c>
    </row>
    <row r="4434" spans="1:15" hidden="1" x14ac:dyDescent="0.5">
      <c r="A4434" s="61">
        <v>984566</v>
      </c>
      <c r="B4434" s="174">
        <v>41950</v>
      </c>
      <c r="C4434" s="60" t="s">
        <v>10</v>
      </c>
      <c r="D4434" s="61">
        <v>22532</v>
      </c>
      <c r="E4434" s="61">
        <v>16987</v>
      </c>
      <c r="F4434" s="61">
        <v>5139</v>
      </c>
      <c r="G4434" s="63">
        <v>41946</v>
      </c>
      <c r="H4434" s="63">
        <v>41945</v>
      </c>
      <c r="I4434" s="60" t="s">
        <v>1075</v>
      </c>
      <c r="J4434" s="62">
        <v>208.29</v>
      </c>
      <c r="K4434" s="62">
        <v>0</v>
      </c>
      <c r="L4434" s="62">
        <v>208.29</v>
      </c>
      <c r="M4434" s="82" t="str">
        <f t="shared" si="321"/>
        <v>DC</v>
      </c>
      <c r="O4434" s="90">
        <f t="shared" si="320"/>
        <v>41965</v>
      </c>
    </row>
    <row r="4435" spans="1:15" hidden="1" x14ac:dyDescent="0.5">
      <c r="A4435" s="61">
        <v>984567</v>
      </c>
      <c r="B4435" s="174">
        <v>41950</v>
      </c>
      <c r="C4435" s="60" t="s">
        <v>10</v>
      </c>
      <c r="D4435" s="61">
        <v>22533</v>
      </c>
      <c r="E4435" s="61">
        <v>16988</v>
      </c>
      <c r="F4435" s="61">
        <v>5110</v>
      </c>
      <c r="G4435" s="63">
        <v>41946</v>
      </c>
      <c r="H4435" s="63">
        <v>41945</v>
      </c>
      <c r="I4435" s="60" t="s">
        <v>1075</v>
      </c>
      <c r="J4435" s="62">
        <v>485.82</v>
      </c>
      <c r="K4435" s="62">
        <v>45.4</v>
      </c>
      <c r="L4435" s="62">
        <v>531.22</v>
      </c>
      <c r="M4435" s="82" t="str">
        <f t="shared" si="321"/>
        <v>DC</v>
      </c>
      <c r="O4435" s="90">
        <f t="shared" si="320"/>
        <v>41965</v>
      </c>
    </row>
    <row r="4436" spans="1:15" hidden="1" x14ac:dyDescent="0.5">
      <c r="A4436" s="61">
        <v>984568</v>
      </c>
      <c r="B4436" s="174">
        <v>41950</v>
      </c>
      <c r="C4436" s="60" t="s">
        <v>10</v>
      </c>
      <c r="D4436" s="61">
        <v>22534</v>
      </c>
      <c r="E4436" s="61">
        <v>16989</v>
      </c>
      <c r="F4436" s="61">
        <v>2713</v>
      </c>
      <c r="G4436" s="63">
        <v>41946</v>
      </c>
      <c r="H4436" s="63">
        <v>41945</v>
      </c>
      <c r="I4436" s="60" t="s">
        <v>1075</v>
      </c>
      <c r="J4436" s="62">
        <v>4841</v>
      </c>
      <c r="K4436" s="62">
        <v>677.74</v>
      </c>
      <c r="L4436" s="62">
        <v>5518.74</v>
      </c>
      <c r="M4436" s="82" t="str">
        <f t="shared" si="321"/>
        <v>DC</v>
      </c>
      <c r="O4436" s="90">
        <f t="shared" si="320"/>
        <v>41965</v>
      </c>
    </row>
    <row r="4437" spans="1:15" hidden="1" x14ac:dyDescent="0.5">
      <c r="A4437" s="60" t="s">
        <v>979</v>
      </c>
      <c r="B4437" s="60"/>
      <c r="C4437" s="60" t="s">
        <v>10</v>
      </c>
      <c r="D4437" s="61">
        <v>22561</v>
      </c>
      <c r="E4437" s="61">
        <v>17010</v>
      </c>
      <c r="F4437" s="61">
        <v>5138</v>
      </c>
      <c r="G4437" s="63">
        <v>41946</v>
      </c>
      <c r="H4437" s="63">
        <v>41946</v>
      </c>
      <c r="I4437" s="60" t="s">
        <v>1121</v>
      </c>
      <c r="J4437" s="62">
        <v>1930.9</v>
      </c>
      <c r="K4437" s="62">
        <v>0</v>
      </c>
      <c r="L4437" s="62">
        <v>1930.9</v>
      </c>
      <c r="M4437" s="82" t="str">
        <f t="shared" si="321"/>
        <v>DI</v>
      </c>
    </row>
    <row r="4438" spans="1:15" hidden="1" x14ac:dyDescent="0.5">
      <c r="A4438" s="60" t="s">
        <v>980</v>
      </c>
      <c r="B4438" s="60"/>
      <c r="C4438" s="60" t="s">
        <v>10</v>
      </c>
      <c r="D4438" s="61">
        <v>22560</v>
      </c>
      <c r="E4438" s="61">
        <v>17009</v>
      </c>
      <c r="F4438" s="61">
        <v>5132</v>
      </c>
      <c r="G4438" s="63">
        <v>41946</v>
      </c>
      <c r="H4438" s="63">
        <v>41946</v>
      </c>
      <c r="I4438" s="60" t="s">
        <v>1123</v>
      </c>
      <c r="J4438" s="62">
        <v>520</v>
      </c>
      <c r="K4438" s="62">
        <v>0</v>
      </c>
      <c r="L4438" s="62">
        <v>520</v>
      </c>
      <c r="M4438" s="82" t="str">
        <f t="shared" si="321"/>
        <v>DI</v>
      </c>
    </row>
    <row r="4439" spans="1:15" hidden="1" x14ac:dyDescent="0.5">
      <c r="A4439" s="61">
        <v>984560</v>
      </c>
      <c r="B4439" s="174">
        <v>41950</v>
      </c>
      <c r="C4439" s="60" t="s">
        <v>10</v>
      </c>
      <c r="D4439" s="61">
        <v>22526</v>
      </c>
      <c r="E4439" s="61">
        <v>16933</v>
      </c>
      <c r="F4439" s="61">
        <v>5110</v>
      </c>
      <c r="G4439" s="63">
        <v>41946</v>
      </c>
      <c r="H4439" s="63">
        <v>41945</v>
      </c>
      <c r="I4439" s="60" t="s">
        <v>1075</v>
      </c>
      <c r="J4439" s="62">
        <v>24799.279999999999</v>
      </c>
      <c r="K4439" s="62">
        <v>3471.93</v>
      </c>
      <c r="L4439" s="62">
        <v>28271.21</v>
      </c>
      <c r="M4439" s="82" t="str">
        <f t="shared" si="321"/>
        <v>DC</v>
      </c>
      <c r="O4439" s="90">
        <f t="shared" ref="O4439:O4440" si="322">G4439+19</f>
        <v>41965</v>
      </c>
    </row>
    <row r="4440" spans="1:15" hidden="1" x14ac:dyDescent="0.5">
      <c r="A4440" s="61">
        <v>984568</v>
      </c>
      <c r="B4440" s="61"/>
      <c r="C4440" s="60" t="s">
        <v>15</v>
      </c>
      <c r="D4440" s="61">
        <v>22645</v>
      </c>
      <c r="E4440" s="61">
        <v>17134</v>
      </c>
      <c r="F4440" s="61">
        <v>707366</v>
      </c>
      <c r="G4440" s="63">
        <v>41946</v>
      </c>
      <c r="H4440" s="63">
        <v>41945</v>
      </c>
      <c r="I4440" s="60" t="s">
        <v>1075</v>
      </c>
      <c r="J4440" s="62">
        <v>-4747</v>
      </c>
      <c r="K4440" s="62">
        <v>-664.58</v>
      </c>
      <c r="L4440" s="62">
        <v>-5411.58</v>
      </c>
      <c r="M4440" s="82" t="str">
        <f t="shared" si="321"/>
        <v>DC</v>
      </c>
      <c r="O4440" s="90">
        <f t="shared" si="322"/>
        <v>41965</v>
      </c>
    </row>
    <row r="4441" spans="1:15" x14ac:dyDescent="0.5">
      <c r="A4441" s="61">
        <v>2129185</v>
      </c>
      <c r="B4441" s="61"/>
      <c r="C4441" s="60" t="s">
        <v>15</v>
      </c>
      <c r="D4441" s="61">
        <v>22721</v>
      </c>
      <c r="E4441" s="61">
        <v>17224</v>
      </c>
      <c r="F4441" s="61">
        <v>707367</v>
      </c>
      <c r="G4441" s="63">
        <v>41946</v>
      </c>
      <c r="H4441" s="63">
        <v>41946</v>
      </c>
      <c r="I4441" s="60" t="s">
        <v>1105</v>
      </c>
      <c r="J4441" s="62">
        <v>-79.23</v>
      </c>
      <c r="K4441" s="62">
        <v>-11.09</v>
      </c>
      <c r="L4441" s="62">
        <v>-90.32</v>
      </c>
      <c r="M4441" s="82" t="str">
        <f t="shared" si="321"/>
        <v>DS</v>
      </c>
    </row>
    <row r="4442" spans="1:15" x14ac:dyDescent="0.5">
      <c r="A4442" s="61">
        <v>2129185</v>
      </c>
      <c r="B4442" s="61"/>
      <c r="C4442" s="60" t="s">
        <v>15</v>
      </c>
      <c r="D4442" s="61">
        <v>22722</v>
      </c>
      <c r="E4442" s="61">
        <v>17225</v>
      </c>
      <c r="F4442" s="61">
        <v>707368</v>
      </c>
      <c r="G4442" s="63">
        <v>41946</v>
      </c>
      <c r="H4442" s="63">
        <v>41946</v>
      </c>
      <c r="I4442" s="60" t="s">
        <v>1105</v>
      </c>
      <c r="J4442" s="62">
        <v>-72.86</v>
      </c>
      <c r="K4442" s="62">
        <v>-10.199999999999999</v>
      </c>
      <c r="L4442" s="62">
        <v>-83.06</v>
      </c>
      <c r="M4442" s="82" t="str">
        <f t="shared" si="321"/>
        <v>DS</v>
      </c>
    </row>
    <row r="4443" spans="1:15" x14ac:dyDescent="0.5">
      <c r="A4443" s="61">
        <v>2129185</v>
      </c>
      <c r="B4443" s="61"/>
      <c r="C4443" s="60" t="s">
        <v>15</v>
      </c>
      <c r="D4443" s="61">
        <v>22723</v>
      </c>
      <c r="E4443" s="61">
        <v>17226</v>
      </c>
      <c r="F4443" s="61">
        <v>707370</v>
      </c>
      <c r="G4443" s="63">
        <v>41946</v>
      </c>
      <c r="H4443" s="63">
        <v>41946</v>
      </c>
      <c r="I4443" s="60" t="s">
        <v>1105</v>
      </c>
      <c r="J4443" s="62">
        <v>-1280</v>
      </c>
      <c r="K4443" s="62">
        <v>-179.2</v>
      </c>
      <c r="L4443" s="62">
        <v>-1459.2</v>
      </c>
      <c r="M4443" s="82" t="str">
        <f t="shared" si="321"/>
        <v>DS</v>
      </c>
    </row>
    <row r="4444" spans="1:15" hidden="1" x14ac:dyDescent="0.5">
      <c r="A4444" s="61">
        <v>984568</v>
      </c>
      <c r="B4444" s="61"/>
      <c r="C4444" s="60" t="s">
        <v>15</v>
      </c>
      <c r="D4444" s="61">
        <v>22746</v>
      </c>
      <c r="E4444" s="61">
        <v>17258</v>
      </c>
      <c r="F4444" s="61">
        <v>707375</v>
      </c>
      <c r="G4444" s="63">
        <v>41946</v>
      </c>
      <c r="H4444" s="63">
        <v>41945</v>
      </c>
      <c r="I4444" s="60" t="s">
        <v>1075</v>
      </c>
      <c r="J4444" s="62">
        <v>-1128</v>
      </c>
      <c r="K4444" s="62">
        <v>-157.91999999999999</v>
      </c>
      <c r="L4444" s="62">
        <v>-1285.92</v>
      </c>
      <c r="M4444" s="82" t="str">
        <f t="shared" si="321"/>
        <v>DC</v>
      </c>
      <c r="O4444" s="90">
        <f t="shared" ref="O4444:O4446" si="323">G4444+19</f>
        <v>41965</v>
      </c>
    </row>
    <row r="4445" spans="1:15" hidden="1" x14ac:dyDescent="0.5">
      <c r="A4445" s="61">
        <v>984039</v>
      </c>
      <c r="B4445" s="60"/>
      <c r="C4445" s="60" t="s">
        <v>10</v>
      </c>
      <c r="D4445" s="61">
        <v>22521</v>
      </c>
      <c r="E4445" s="61">
        <v>16755</v>
      </c>
      <c r="F4445" s="60">
        <v>5111</v>
      </c>
      <c r="G4445" s="63">
        <v>41946</v>
      </c>
      <c r="H4445" s="63">
        <v>41945</v>
      </c>
      <c r="I4445" s="60" t="s">
        <v>1075</v>
      </c>
      <c r="J4445" s="62">
        <v>131531.5</v>
      </c>
      <c r="K4445" s="62">
        <v>12476.42</v>
      </c>
      <c r="L4445" s="62">
        <v>144007.92000000001</v>
      </c>
      <c r="M4445" s="82" t="str">
        <f t="shared" si="321"/>
        <v>DC</v>
      </c>
      <c r="O4445" s="90">
        <f t="shared" si="323"/>
        <v>41965</v>
      </c>
    </row>
    <row r="4446" spans="1:15" hidden="1" x14ac:dyDescent="0.5">
      <c r="A4446" s="61">
        <v>984039</v>
      </c>
      <c r="B4446" s="60"/>
      <c r="C4446" s="60" t="s">
        <v>15</v>
      </c>
      <c r="D4446" s="61">
        <v>22564</v>
      </c>
      <c r="E4446" s="61">
        <v>17036</v>
      </c>
      <c r="F4446" s="60">
        <v>5111</v>
      </c>
      <c r="G4446" s="63">
        <v>41946</v>
      </c>
      <c r="H4446" s="63">
        <v>41945</v>
      </c>
      <c r="I4446" s="60" t="s">
        <v>1075</v>
      </c>
      <c r="J4446" s="62">
        <v>-14.06</v>
      </c>
      <c r="K4446" s="62">
        <v>-1.97</v>
      </c>
      <c r="L4446" s="62">
        <v>-16.03</v>
      </c>
      <c r="M4446" s="82" t="str">
        <f t="shared" si="321"/>
        <v>DC</v>
      </c>
      <c r="O4446" s="90">
        <f t="shared" si="323"/>
        <v>41965</v>
      </c>
    </row>
    <row r="4447" spans="1:15" x14ac:dyDescent="0.5">
      <c r="A4447" s="61">
        <v>4963483</v>
      </c>
      <c r="B4447" s="60"/>
      <c r="C4447" s="60" t="s">
        <v>15</v>
      </c>
      <c r="D4447" s="61">
        <v>22778</v>
      </c>
      <c r="E4447" s="61">
        <v>17298</v>
      </c>
      <c r="F4447" s="61">
        <v>707371</v>
      </c>
      <c r="G4447" s="63">
        <v>41946</v>
      </c>
      <c r="H4447" s="63">
        <v>41946</v>
      </c>
      <c r="I4447" s="60" t="s">
        <v>1112</v>
      </c>
      <c r="J4447" s="62">
        <v>-133.01</v>
      </c>
      <c r="K4447" s="62">
        <v>-18.62</v>
      </c>
      <c r="L4447" s="62">
        <v>-151.63</v>
      </c>
      <c r="M4447" s="82" t="str">
        <f t="shared" si="321"/>
        <v>DS</v>
      </c>
    </row>
    <row r="4448" spans="1:15" x14ac:dyDescent="0.5">
      <c r="A4448" s="61">
        <v>4963483</v>
      </c>
      <c r="B4448" s="61"/>
      <c r="C4448" s="60" t="s">
        <v>15</v>
      </c>
      <c r="D4448" s="61">
        <v>22780</v>
      </c>
      <c r="E4448" s="61">
        <v>17300</v>
      </c>
      <c r="F4448" s="61">
        <v>707373</v>
      </c>
      <c r="G4448" s="63">
        <v>41946</v>
      </c>
      <c r="H4448" s="63">
        <v>41946</v>
      </c>
      <c r="I4448" s="60" t="s">
        <v>1112</v>
      </c>
      <c r="J4448" s="62">
        <v>-319.7</v>
      </c>
      <c r="K4448" s="62">
        <v>-44.76</v>
      </c>
      <c r="L4448" s="62">
        <v>-364.46</v>
      </c>
      <c r="M4448" s="82" t="str">
        <f t="shared" si="321"/>
        <v>DS</v>
      </c>
    </row>
    <row r="4449" spans="1:13" x14ac:dyDescent="0.5">
      <c r="A4449" s="61">
        <v>4963487</v>
      </c>
      <c r="B4449" s="61"/>
      <c r="C4449" s="60" t="s">
        <v>15</v>
      </c>
      <c r="D4449" s="61">
        <v>22779</v>
      </c>
      <c r="E4449" s="61">
        <v>17299</v>
      </c>
      <c r="F4449" s="61">
        <v>707372</v>
      </c>
      <c r="G4449" s="63">
        <v>41946</v>
      </c>
      <c r="H4449" s="63">
        <v>41946</v>
      </c>
      <c r="I4449" s="60" t="s">
        <v>1112</v>
      </c>
      <c r="J4449" s="62">
        <v>-559.07000000000005</v>
      </c>
      <c r="K4449" s="62">
        <v>-78.27</v>
      </c>
      <c r="L4449" s="62">
        <v>-637.34</v>
      </c>
      <c r="M4449" s="82" t="str">
        <f t="shared" si="321"/>
        <v>DS</v>
      </c>
    </row>
    <row r="4450" spans="1:13" x14ac:dyDescent="0.5">
      <c r="A4450" s="60" t="s">
        <v>975</v>
      </c>
      <c r="B4450" s="174">
        <v>41950</v>
      </c>
      <c r="C4450" s="60" t="s">
        <v>10</v>
      </c>
      <c r="D4450" s="61">
        <v>22542</v>
      </c>
      <c r="E4450" s="61">
        <v>17017</v>
      </c>
      <c r="F4450" s="61">
        <v>5135</v>
      </c>
      <c r="G4450" s="63">
        <v>41947</v>
      </c>
      <c r="H4450" s="63">
        <v>41946</v>
      </c>
      <c r="I4450" s="60" t="s">
        <v>1313</v>
      </c>
      <c r="J4450" s="62">
        <v>7586.63</v>
      </c>
      <c r="K4450" s="62">
        <v>738.76</v>
      </c>
      <c r="L4450" s="62">
        <v>8325.39</v>
      </c>
      <c r="M4450" s="82" t="str">
        <f t="shared" si="321"/>
        <v>DS</v>
      </c>
    </row>
    <row r="4451" spans="1:13" x14ac:dyDescent="0.5">
      <c r="A4451" s="60" t="s">
        <v>975</v>
      </c>
      <c r="B4451" s="60"/>
      <c r="C4451" s="60" t="s">
        <v>15</v>
      </c>
      <c r="D4451" s="61">
        <v>22556</v>
      </c>
      <c r="E4451" s="61">
        <v>17034</v>
      </c>
      <c r="F4451" s="61">
        <v>5135</v>
      </c>
      <c r="G4451" s="63">
        <v>41947</v>
      </c>
      <c r="H4451" s="63">
        <v>41946</v>
      </c>
      <c r="I4451" s="60" t="s">
        <v>1313</v>
      </c>
      <c r="J4451" s="62">
        <v>-104.52</v>
      </c>
      <c r="K4451" s="62">
        <v>-14.63</v>
      </c>
      <c r="L4451" s="62">
        <v>-119.15</v>
      </c>
      <c r="M4451" s="82" t="str">
        <f t="shared" si="321"/>
        <v>DS</v>
      </c>
    </row>
    <row r="4452" spans="1:13" x14ac:dyDescent="0.5">
      <c r="A4452" s="60" t="s">
        <v>976</v>
      </c>
      <c r="B4452" s="174">
        <v>41950</v>
      </c>
      <c r="C4452" s="60" t="s">
        <v>10</v>
      </c>
      <c r="D4452" s="61">
        <v>22543</v>
      </c>
      <c r="E4452" s="61">
        <v>16976</v>
      </c>
      <c r="F4452" s="61">
        <v>5135</v>
      </c>
      <c r="G4452" s="63">
        <v>41947</v>
      </c>
      <c r="H4452" s="63">
        <v>41946</v>
      </c>
      <c r="I4452" s="60" t="s">
        <v>1313</v>
      </c>
      <c r="J4452" s="62">
        <v>6948.24</v>
      </c>
      <c r="K4452" s="62">
        <v>649.39</v>
      </c>
      <c r="L4452" s="62">
        <v>7597.63</v>
      </c>
      <c r="M4452" s="82" t="str">
        <f t="shared" si="321"/>
        <v>DS</v>
      </c>
    </row>
    <row r="4453" spans="1:13" x14ac:dyDescent="0.5">
      <c r="A4453" s="60" t="s">
        <v>976</v>
      </c>
      <c r="B4453" s="60"/>
      <c r="C4453" s="60" t="s">
        <v>15</v>
      </c>
      <c r="D4453" s="61">
        <v>22557</v>
      </c>
      <c r="E4453" s="61">
        <v>17035</v>
      </c>
      <c r="F4453" s="61">
        <v>5135</v>
      </c>
      <c r="G4453" s="63">
        <v>41947</v>
      </c>
      <c r="H4453" s="63">
        <v>41946</v>
      </c>
      <c r="I4453" s="60" t="s">
        <v>1313</v>
      </c>
      <c r="J4453" s="62">
        <v>-22.86</v>
      </c>
      <c r="K4453" s="62">
        <v>-3.2</v>
      </c>
      <c r="L4453" s="62">
        <v>-26.06</v>
      </c>
      <c r="M4453" s="82" t="str">
        <f t="shared" si="321"/>
        <v>DS</v>
      </c>
    </row>
    <row r="4454" spans="1:13" x14ac:dyDescent="0.5">
      <c r="A4454" s="61">
        <v>2577508</v>
      </c>
      <c r="B4454" s="174">
        <v>41950</v>
      </c>
      <c r="C4454" s="60" t="s">
        <v>10</v>
      </c>
      <c r="D4454" s="61">
        <v>22540</v>
      </c>
      <c r="E4454" s="61">
        <v>17007</v>
      </c>
      <c r="F4454" s="61">
        <v>5126</v>
      </c>
      <c r="G4454" s="63">
        <v>41947</v>
      </c>
      <c r="H4454" s="63">
        <v>41947</v>
      </c>
      <c r="I4454" s="60" t="s">
        <v>1109</v>
      </c>
      <c r="J4454" s="62">
        <v>283.66000000000003</v>
      </c>
      <c r="K4454" s="62">
        <v>20.010000000000002</v>
      </c>
      <c r="L4454" s="62">
        <v>303.67</v>
      </c>
      <c r="M4454" s="82" t="str">
        <f t="shared" si="321"/>
        <v>DS</v>
      </c>
    </row>
    <row r="4455" spans="1:13" x14ac:dyDescent="0.5">
      <c r="A4455" s="61">
        <v>52432190</v>
      </c>
      <c r="B4455" s="63">
        <v>41950</v>
      </c>
      <c r="C4455" s="60" t="s">
        <v>10</v>
      </c>
      <c r="D4455" s="61">
        <v>22541</v>
      </c>
      <c r="E4455" s="61">
        <v>16977</v>
      </c>
      <c r="F4455" s="61">
        <v>5133</v>
      </c>
      <c r="G4455" s="63">
        <v>41947</v>
      </c>
      <c r="H4455" s="63">
        <v>41947</v>
      </c>
      <c r="I4455" s="60" t="s">
        <v>1113</v>
      </c>
      <c r="J4455" s="62">
        <v>7954.59</v>
      </c>
      <c r="K4455" s="62">
        <v>617.25</v>
      </c>
      <c r="L4455" s="62">
        <v>8571.84</v>
      </c>
      <c r="M4455" s="82" t="str">
        <f t="shared" si="321"/>
        <v>DS</v>
      </c>
    </row>
    <row r="4456" spans="1:13" x14ac:dyDescent="0.5">
      <c r="A4456" s="61">
        <v>617680</v>
      </c>
      <c r="B4456" s="60"/>
      <c r="C4456" s="60" t="s">
        <v>10</v>
      </c>
      <c r="D4456" s="61">
        <v>22558</v>
      </c>
      <c r="E4456" s="61">
        <v>17005</v>
      </c>
      <c r="F4456" s="61">
        <v>5128</v>
      </c>
      <c r="G4456" s="63">
        <v>41947</v>
      </c>
      <c r="H4456" s="63">
        <v>41947</v>
      </c>
      <c r="I4456" s="60" t="s">
        <v>1114</v>
      </c>
      <c r="J4456" s="62">
        <v>399.84</v>
      </c>
      <c r="K4456" s="62">
        <v>28.16</v>
      </c>
      <c r="L4456" s="62">
        <v>428</v>
      </c>
      <c r="M4456" s="82" t="str">
        <f t="shared" si="321"/>
        <v>DS</v>
      </c>
    </row>
    <row r="4457" spans="1:13" x14ac:dyDescent="0.5">
      <c r="A4457" s="61">
        <v>8311103</v>
      </c>
      <c r="B4457" s="175">
        <v>41950</v>
      </c>
      <c r="C4457" s="60" t="s">
        <v>10</v>
      </c>
      <c r="D4457" s="61">
        <v>22555</v>
      </c>
      <c r="E4457" s="61">
        <v>17020</v>
      </c>
      <c r="F4457" s="61">
        <v>5127</v>
      </c>
      <c r="G4457" s="63">
        <v>41947</v>
      </c>
      <c r="H4457" s="63">
        <v>41947</v>
      </c>
      <c r="I4457" s="60" t="s">
        <v>1115</v>
      </c>
      <c r="J4457" s="62">
        <v>546.12</v>
      </c>
      <c r="K4457" s="62">
        <v>30.74</v>
      </c>
      <c r="L4457" s="62">
        <v>576.86</v>
      </c>
      <c r="M4457" s="82" t="str">
        <f t="shared" si="321"/>
        <v>DS</v>
      </c>
    </row>
    <row r="4458" spans="1:13" x14ac:dyDescent="0.5">
      <c r="A4458" s="61">
        <v>91359</v>
      </c>
      <c r="B4458" s="60"/>
      <c r="C4458" s="60" t="s">
        <v>10</v>
      </c>
      <c r="D4458" s="61">
        <v>22559</v>
      </c>
      <c r="E4458" s="61">
        <v>17006</v>
      </c>
      <c r="F4458" s="61">
        <v>5125</v>
      </c>
      <c r="G4458" s="63">
        <v>41947</v>
      </c>
      <c r="H4458" s="63">
        <v>41947</v>
      </c>
      <c r="I4458" s="60" t="s">
        <v>1116</v>
      </c>
      <c r="J4458" s="62">
        <v>590.4</v>
      </c>
      <c r="K4458" s="62">
        <v>27.55</v>
      </c>
      <c r="L4458" s="62">
        <v>617.95000000000005</v>
      </c>
      <c r="M4458" s="82" t="str">
        <f t="shared" si="321"/>
        <v>DS</v>
      </c>
    </row>
    <row r="4459" spans="1:13" hidden="1" x14ac:dyDescent="0.5">
      <c r="A4459" s="60" t="s">
        <v>977</v>
      </c>
      <c r="B4459" s="60"/>
      <c r="C4459" s="60" t="s">
        <v>10</v>
      </c>
      <c r="D4459" s="61">
        <v>22554</v>
      </c>
      <c r="E4459" s="61">
        <v>17022</v>
      </c>
      <c r="F4459" s="61">
        <v>5140</v>
      </c>
      <c r="G4459" s="63">
        <v>41947</v>
      </c>
      <c r="H4459" s="63">
        <v>41947</v>
      </c>
      <c r="I4459" s="60" t="s">
        <v>1118</v>
      </c>
      <c r="J4459" s="62">
        <v>4182.8</v>
      </c>
      <c r="K4459" s="62">
        <v>0</v>
      </c>
      <c r="L4459" s="62">
        <v>4182.8</v>
      </c>
      <c r="M4459" s="82" t="str">
        <f t="shared" si="321"/>
        <v>DI</v>
      </c>
    </row>
    <row r="4460" spans="1:13" x14ac:dyDescent="0.5">
      <c r="A4460" s="61">
        <v>91256622</v>
      </c>
      <c r="B4460" s="174">
        <v>41950</v>
      </c>
      <c r="C4460" s="60" t="s">
        <v>10</v>
      </c>
      <c r="D4460" s="61">
        <v>22578</v>
      </c>
      <c r="E4460" s="61">
        <v>16845</v>
      </c>
      <c r="F4460" s="61">
        <v>5078</v>
      </c>
      <c r="G4460" s="63">
        <v>41947</v>
      </c>
      <c r="H4460" s="63">
        <v>41947</v>
      </c>
      <c r="I4460" s="60" t="s">
        <v>1213</v>
      </c>
      <c r="J4460" s="62">
        <v>6702.9</v>
      </c>
      <c r="K4460" s="62">
        <v>938.41</v>
      </c>
      <c r="L4460" s="62">
        <v>7641.31</v>
      </c>
      <c r="M4460" s="82" t="str">
        <f t="shared" si="321"/>
        <v>DS</v>
      </c>
    </row>
    <row r="4461" spans="1:13" x14ac:dyDescent="0.5">
      <c r="A4461" s="60" t="s">
        <v>975</v>
      </c>
      <c r="B4461" s="61"/>
      <c r="C4461" s="60" t="s">
        <v>15</v>
      </c>
      <c r="D4461" s="61">
        <v>22642</v>
      </c>
      <c r="E4461" s="61">
        <v>17131</v>
      </c>
      <c r="F4461" s="61">
        <v>707361</v>
      </c>
      <c r="G4461" s="63">
        <v>41947</v>
      </c>
      <c r="H4461" s="63">
        <v>41946</v>
      </c>
      <c r="I4461" s="60" t="s">
        <v>1102</v>
      </c>
      <c r="J4461" s="62">
        <v>-483.07</v>
      </c>
      <c r="K4461" s="62">
        <v>-67.63</v>
      </c>
      <c r="L4461" s="62">
        <v>-550.70000000000005</v>
      </c>
      <c r="M4461" s="82" t="str">
        <f t="shared" si="321"/>
        <v>DS</v>
      </c>
    </row>
    <row r="4462" spans="1:13" hidden="1" x14ac:dyDescent="0.5">
      <c r="A4462" s="61">
        <v>158511</v>
      </c>
      <c r="B4462" s="60"/>
      <c r="C4462" s="60" t="s">
        <v>10</v>
      </c>
      <c r="D4462" s="61">
        <v>22567</v>
      </c>
      <c r="E4462" s="61">
        <v>17030</v>
      </c>
      <c r="F4462" s="61">
        <v>5156</v>
      </c>
      <c r="G4462" s="63">
        <v>41948</v>
      </c>
      <c r="H4462" s="63">
        <v>41947</v>
      </c>
      <c r="I4462" s="60" t="s">
        <v>1156</v>
      </c>
      <c r="J4462" s="62">
        <v>5227.1000000000004</v>
      </c>
      <c r="K4462" s="62">
        <v>731.8</v>
      </c>
      <c r="L4462" s="62">
        <v>5958.9</v>
      </c>
      <c r="M4462" s="82" t="str">
        <f t="shared" si="321"/>
        <v>DI</v>
      </c>
    </row>
    <row r="4463" spans="1:13" x14ac:dyDescent="0.5">
      <c r="A4463" s="61">
        <v>619278</v>
      </c>
      <c r="B4463" s="60"/>
      <c r="C4463" s="60" t="s">
        <v>10</v>
      </c>
      <c r="D4463" s="61">
        <v>22566</v>
      </c>
      <c r="E4463" s="61">
        <v>17031</v>
      </c>
      <c r="F4463" s="61">
        <v>5128</v>
      </c>
      <c r="G4463" s="63">
        <v>41948</v>
      </c>
      <c r="H4463" s="63">
        <v>41948</v>
      </c>
      <c r="I4463" s="60" t="s">
        <v>1114</v>
      </c>
      <c r="J4463" s="62">
        <v>333.2</v>
      </c>
      <c r="K4463" s="62">
        <v>23.46</v>
      </c>
      <c r="L4463" s="62">
        <v>356.66</v>
      </c>
      <c r="M4463" s="82" t="str">
        <f t="shared" si="321"/>
        <v>DS</v>
      </c>
    </row>
    <row r="4464" spans="1:13" x14ac:dyDescent="0.5">
      <c r="A4464" s="61">
        <v>8312284</v>
      </c>
      <c r="B4464" s="175">
        <v>41950</v>
      </c>
      <c r="C4464" s="60" t="s">
        <v>10</v>
      </c>
      <c r="D4464" s="61">
        <v>22568</v>
      </c>
      <c r="E4464" s="61">
        <v>17032</v>
      </c>
      <c r="F4464" s="61">
        <v>5127</v>
      </c>
      <c r="G4464" s="63">
        <v>41948</v>
      </c>
      <c r="H4464" s="63">
        <v>41948</v>
      </c>
      <c r="I4464" s="60" t="s">
        <v>1115</v>
      </c>
      <c r="J4464" s="62">
        <v>364.08</v>
      </c>
      <c r="K4464" s="62">
        <v>20.5</v>
      </c>
      <c r="L4464" s="62">
        <v>384.58</v>
      </c>
      <c r="M4464" s="82" t="str">
        <f t="shared" si="321"/>
        <v>DS</v>
      </c>
    </row>
    <row r="4465" spans="1:13" hidden="1" x14ac:dyDescent="0.5">
      <c r="A4465" s="60" t="s">
        <v>985</v>
      </c>
      <c r="B4465" s="60"/>
      <c r="C4465" s="60" t="s">
        <v>10</v>
      </c>
      <c r="D4465" s="61">
        <v>22565</v>
      </c>
      <c r="E4465" s="61">
        <v>17029</v>
      </c>
      <c r="F4465" s="61">
        <v>5137</v>
      </c>
      <c r="G4465" s="63">
        <v>41948</v>
      </c>
      <c r="H4465" s="63">
        <v>41948</v>
      </c>
      <c r="I4465" s="60" t="s">
        <v>1123</v>
      </c>
      <c r="J4465" s="62">
        <v>5030</v>
      </c>
      <c r="K4465" s="62">
        <v>0</v>
      </c>
      <c r="L4465" s="62">
        <v>5030</v>
      </c>
      <c r="M4465" s="82" t="str">
        <f t="shared" si="321"/>
        <v>DI</v>
      </c>
    </row>
    <row r="4466" spans="1:13" x14ac:dyDescent="0.5">
      <c r="A4466" s="60" t="s">
        <v>990</v>
      </c>
      <c r="B4466" s="63">
        <v>41950</v>
      </c>
      <c r="C4466" s="60" t="s">
        <v>10</v>
      </c>
      <c r="D4466" s="61">
        <v>22572</v>
      </c>
      <c r="E4466" s="61">
        <v>16978</v>
      </c>
      <c r="F4466" s="61">
        <v>5158</v>
      </c>
      <c r="G4466" s="63">
        <v>41948</v>
      </c>
      <c r="H4466" s="63">
        <v>41946</v>
      </c>
      <c r="I4466" s="60" t="s">
        <v>1162</v>
      </c>
      <c r="J4466" s="62">
        <v>7720.5</v>
      </c>
      <c r="K4466" s="62">
        <v>1080.8699999999999</v>
      </c>
      <c r="L4466" s="62">
        <v>8801.3700000000008</v>
      </c>
      <c r="M4466" s="82" t="str">
        <f t="shared" si="321"/>
        <v>DS</v>
      </c>
    </row>
    <row r="4467" spans="1:13" x14ac:dyDescent="0.5">
      <c r="A4467" s="60" t="s">
        <v>991</v>
      </c>
      <c r="B4467" s="61"/>
      <c r="C4467" s="60" t="s">
        <v>10</v>
      </c>
      <c r="D4467" s="61">
        <v>22584</v>
      </c>
      <c r="E4467" s="61">
        <v>17026</v>
      </c>
      <c r="F4467" s="61">
        <v>5153</v>
      </c>
      <c r="G4467" s="63">
        <v>41948</v>
      </c>
      <c r="H4467" s="63">
        <v>41948</v>
      </c>
      <c r="I4467" s="60" t="s">
        <v>1313</v>
      </c>
      <c r="J4467" s="62">
        <v>10651.2</v>
      </c>
      <c r="K4467" s="62">
        <v>1369.91</v>
      </c>
      <c r="L4467" s="62">
        <v>12021.11</v>
      </c>
      <c r="M4467" s="82" t="str">
        <f t="shared" si="321"/>
        <v>DS</v>
      </c>
    </row>
    <row r="4468" spans="1:13" x14ac:dyDescent="0.5">
      <c r="A4468" s="60" t="s">
        <v>991</v>
      </c>
      <c r="B4468" s="60"/>
      <c r="C4468" s="60" t="s">
        <v>15</v>
      </c>
      <c r="D4468" s="61">
        <v>22592</v>
      </c>
      <c r="E4468" s="61">
        <v>17067</v>
      </c>
      <c r="F4468" s="61">
        <v>5153</v>
      </c>
      <c r="G4468" s="63">
        <v>41948</v>
      </c>
      <c r="H4468" s="63">
        <v>41948</v>
      </c>
      <c r="I4468" s="60" t="s">
        <v>1313</v>
      </c>
      <c r="J4468" s="62">
        <v>-285.63</v>
      </c>
      <c r="K4468" s="62">
        <v>-39.99</v>
      </c>
      <c r="L4468" s="62">
        <v>-325.62</v>
      </c>
      <c r="M4468" s="82" t="str">
        <f t="shared" si="321"/>
        <v>DS</v>
      </c>
    </row>
    <row r="4469" spans="1:13" x14ac:dyDescent="0.5">
      <c r="A4469" s="61">
        <v>619278</v>
      </c>
      <c r="B4469" s="60"/>
      <c r="C4469" s="60" t="s">
        <v>10</v>
      </c>
      <c r="D4469" s="61">
        <v>22566</v>
      </c>
      <c r="E4469" s="61">
        <v>17031</v>
      </c>
      <c r="F4469" s="61">
        <v>5128</v>
      </c>
      <c r="G4469" s="63">
        <v>41948</v>
      </c>
      <c r="H4469" s="63">
        <v>41948</v>
      </c>
      <c r="I4469" s="60" t="s">
        <v>1114</v>
      </c>
      <c r="J4469" s="62">
        <v>333.2</v>
      </c>
      <c r="K4469" s="62">
        <v>23.46</v>
      </c>
      <c r="L4469" s="62">
        <v>356.66</v>
      </c>
      <c r="M4469" s="82" t="str">
        <f t="shared" si="321"/>
        <v>DS</v>
      </c>
    </row>
    <row r="4470" spans="1:13" x14ac:dyDescent="0.5">
      <c r="A4470" s="60" t="s">
        <v>987</v>
      </c>
      <c r="B4470" s="60"/>
      <c r="C4470" s="60" t="s">
        <v>10</v>
      </c>
      <c r="D4470" s="61">
        <v>22585</v>
      </c>
      <c r="E4470" s="61">
        <v>17066</v>
      </c>
      <c r="F4470" s="61">
        <v>5172</v>
      </c>
      <c r="G4470" s="63">
        <v>41949</v>
      </c>
      <c r="H4470" s="63">
        <v>41948</v>
      </c>
      <c r="I4470" s="60" t="s">
        <v>1073</v>
      </c>
      <c r="J4470" s="62">
        <v>12090.5</v>
      </c>
      <c r="K4470" s="62">
        <v>1630.37</v>
      </c>
      <c r="L4470" s="62">
        <v>13720.87</v>
      </c>
      <c r="M4470" s="82" t="str">
        <f t="shared" si="321"/>
        <v>DS</v>
      </c>
    </row>
    <row r="4471" spans="1:13" x14ac:dyDescent="0.5">
      <c r="A4471" s="60" t="s">
        <v>988</v>
      </c>
      <c r="B4471" s="60"/>
      <c r="C4471" s="60" t="s">
        <v>10</v>
      </c>
      <c r="D4471" s="61">
        <v>22586</v>
      </c>
      <c r="E4471" s="61">
        <v>17065</v>
      </c>
      <c r="F4471" s="61">
        <v>5172</v>
      </c>
      <c r="G4471" s="63">
        <v>41949</v>
      </c>
      <c r="H4471" s="63">
        <v>41948</v>
      </c>
      <c r="I4471" s="60" t="s">
        <v>1073</v>
      </c>
      <c r="J4471" s="62">
        <v>490</v>
      </c>
      <c r="K4471" s="62">
        <v>68.599999999999994</v>
      </c>
      <c r="L4471" s="62">
        <v>558.6</v>
      </c>
      <c r="M4471" s="82" t="str">
        <f t="shared" si="321"/>
        <v>DS</v>
      </c>
    </row>
    <row r="4472" spans="1:13" x14ac:dyDescent="0.5">
      <c r="A4472" s="60" t="s">
        <v>989</v>
      </c>
      <c r="B4472" s="60"/>
      <c r="C4472" s="60" t="s">
        <v>10</v>
      </c>
      <c r="D4472" s="61">
        <v>22590</v>
      </c>
      <c r="E4472" s="61">
        <v>17064</v>
      </c>
      <c r="F4472" s="61">
        <v>5136</v>
      </c>
      <c r="G4472" s="63">
        <v>41949</v>
      </c>
      <c r="H4472" s="63">
        <v>41949</v>
      </c>
      <c r="I4472" s="60" t="s">
        <v>1161</v>
      </c>
      <c r="J4472" s="62">
        <v>24960.65</v>
      </c>
      <c r="K4472" s="62">
        <v>2309.69</v>
      </c>
      <c r="L4472" s="62">
        <v>27270.34</v>
      </c>
      <c r="M4472" s="82" t="str">
        <f t="shared" si="321"/>
        <v>DS</v>
      </c>
    </row>
    <row r="4473" spans="1:13" x14ac:dyDescent="0.5">
      <c r="A4473" s="60" t="s">
        <v>992</v>
      </c>
      <c r="B4473" s="174">
        <v>41950</v>
      </c>
      <c r="C4473" s="60" t="s">
        <v>10</v>
      </c>
      <c r="D4473" s="61">
        <v>22593</v>
      </c>
      <c r="E4473" s="61">
        <v>17045</v>
      </c>
      <c r="F4473" s="61">
        <v>5145</v>
      </c>
      <c r="G4473" s="63">
        <v>41949</v>
      </c>
      <c r="H4473" s="63">
        <v>41947</v>
      </c>
      <c r="I4473" s="60" t="s">
        <v>1176</v>
      </c>
      <c r="J4473" s="62">
        <v>4776</v>
      </c>
      <c r="K4473" s="62">
        <v>668.64</v>
      </c>
      <c r="L4473" s="62">
        <v>5444.64</v>
      </c>
      <c r="M4473" s="82" t="str">
        <f t="shared" si="321"/>
        <v>DS</v>
      </c>
    </row>
    <row r="4474" spans="1:13" x14ac:dyDescent="0.5">
      <c r="A4474" s="61">
        <v>2012800</v>
      </c>
      <c r="B4474" s="174">
        <v>41950</v>
      </c>
      <c r="C4474" s="60" t="s">
        <v>10</v>
      </c>
      <c r="D4474" s="61">
        <v>22594</v>
      </c>
      <c r="E4474" s="61">
        <v>17051</v>
      </c>
      <c r="F4474" s="61">
        <v>5134</v>
      </c>
      <c r="G4474" s="63">
        <v>41949</v>
      </c>
      <c r="H4474" s="63">
        <v>41946</v>
      </c>
      <c r="I4474" s="60" t="s">
        <v>1107</v>
      </c>
      <c r="J4474" s="62">
        <v>1005.75</v>
      </c>
      <c r="K4474" s="62">
        <v>140.80000000000001</v>
      </c>
      <c r="L4474" s="62">
        <v>1146.55</v>
      </c>
      <c r="M4474" s="82" t="str">
        <f t="shared" si="321"/>
        <v>DS</v>
      </c>
    </row>
    <row r="4475" spans="1:13" x14ac:dyDescent="0.5">
      <c r="A4475" s="61">
        <v>2012801</v>
      </c>
      <c r="B4475" s="174">
        <v>41950</v>
      </c>
      <c r="C4475" s="60" t="s">
        <v>10</v>
      </c>
      <c r="D4475" s="61">
        <v>22595</v>
      </c>
      <c r="E4475" s="61">
        <v>17050</v>
      </c>
      <c r="F4475" s="61">
        <v>5134</v>
      </c>
      <c r="G4475" s="63">
        <v>41949</v>
      </c>
      <c r="H4475" s="63">
        <v>41946</v>
      </c>
      <c r="I4475" s="60" t="s">
        <v>1107</v>
      </c>
      <c r="J4475" s="62">
        <v>1460.25</v>
      </c>
      <c r="K4475" s="62">
        <v>204.43</v>
      </c>
      <c r="L4475" s="62">
        <v>1664.68</v>
      </c>
      <c r="M4475" s="82" t="str">
        <f t="shared" si="321"/>
        <v>DS</v>
      </c>
    </row>
    <row r="4476" spans="1:13" x14ac:dyDescent="0.5">
      <c r="A4476" s="61">
        <v>2012802</v>
      </c>
      <c r="B4476" s="174">
        <v>41950</v>
      </c>
      <c r="C4476" s="60" t="s">
        <v>10</v>
      </c>
      <c r="D4476" s="61">
        <v>22597</v>
      </c>
      <c r="E4476" s="61">
        <v>17048</v>
      </c>
      <c r="F4476" s="61">
        <v>5134</v>
      </c>
      <c r="G4476" s="63">
        <v>41949</v>
      </c>
      <c r="H4476" s="63">
        <v>41946</v>
      </c>
      <c r="I4476" s="60" t="s">
        <v>1107</v>
      </c>
      <c r="J4476" s="62">
        <v>4287.45</v>
      </c>
      <c r="K4476" s="62">
        <v>600.25</v>
      </c>
      <c r="L4476" s="62">
        <v>4887.7</v>
      </c>
      <c r="M4476" s="82" t="str">
        <f t="shared" si="321"/>
        <v>DS</v>
      </c>
    </row>
    <row r="4477" spans="1:13" x14ac:dyDescent="0.5">
      <c r="A4477" s="61">
        <v>2012803</v>
      </c>
      <c r="B4477" s="174">
        <v>41950</v>
      </c>
      <c r="C4477" s="60" t="s">
        <v>10</v>
      </c>
      <c r="D4477" s="61">
        <v>22596</v>
      </c>
      <c r="E4477" s="61">
        <v>17049</v>
      </c>
      <c r="F4477" s="61">
        <v>5134</v>
      </c>
      <c r="G4477" s="63">
        <v>41949</v>
      </c>
      <c r="H4477" s="63">
        <v>41946</v>
      </c>
      <c r="I4477" s="60" t="s">
        <v>1107</v>
      </c>
      <c r="J4477" s="62">
        <v>2704.55</v>
      </c>
      <c r="K4477" s="62">
        <v>378.63</v>
      </c>
      <c r="L4477" s="62">
        <v>3083.18</v>
      </c>
      <c r="M4477" s="82" t="str">
        <f t="shared" si="321"/>
        <v>DS</v>
      </c>
    </row>
    <row r="4478" spans="1:13" x14ac:dyDescent="0.5">
      <c r="A4478" s="61">
        <v>2012804</v>
      </c>
      <c r="B4478" s="174">
        <v>41950</v>
      </c>
      <c r="C4478" s="60" t="s">
        <v>10</v>
      </c>
      <c r="D4478" s="61">
        <v>22598</v>
      </c>
      <c r="E4478" s="61">
        <v>17047</v>
      </c>
      <c r="F4478" s="61">
        <v>5134</v>
      </c>
      <c r="G4478" s="63">
        <v>41949</v>
      </c>
      <c r="H4478" s="63">
        <v>41946</v>
      </c>
      <c r="I4478" s="60" t="s">
        <v>1107</v>
      </c>
      <c r="J4478" s="62">
        <v>5868.4</v>
      </c>
      <c r="K4478" s="62">
        <v>821.6</v>
      </c>
      <c r="L4478" s="62">
        <v>6690</v>
      </c>
      <c r="M4478" s="82" t="str">
        <f t="shared" si="321"/>
        <v>DS</v>
      </c>
    </row>
    <row r="4479" spans="1:13" x14ac:dyDescent="0.5">
      <c r="A4479" s="61">
        <v>2013054</v>
      </c>
      <c r="B4479" s="174">
        <v>41950</v>
      </c>
      <c r="C4479" s="60" t="s">
        <v>10</v>
      </c>
      <c r="D4479" s="61">
        <v>22599</v>
      </c>
      <c r="E4479" s="61">
        <v>17046</v>
      </c>
      <c r="F4479" s="61">
        <v>5134</v>
      </c>
      <c r="G4479" s="63">
        <v>41949</v>
      </c>
      <c r="H4479" s="63">
        <v>41946</v>
      </c>
      <c r="I4479" s="60" t="s">
        <v>1107</v>
      </c>
      <c r="J4479" s="62">
        <v>3008.45</v>
      </c>
      <c r="K4479" s="62">
        <v>421.18</v>
      </c>
      <c r="L4479" s="62">
        <v>3429.63</v>
      </c>
      <c r="M4479" s="82" t="str">
        <f t="shared" si="321"/>
        <v>DS</v>
      </c>
    </row>
    <row r="4480" spans="1:13" x14ac:dyDescent="0.5">
      <c r="A4480" s="61">
        <v>2462907</v>
      </c>
      <c r="B4480" s="60"/>
      <c r="C4480" s="60" t="s">
        <v>10</v>
      </c>
      <c r="D4480" s="61">
        <v>22588</v>
      </c>
      <c r="E4480" s="61">
        <v>16992</v>
      </c>
      <c r="F4480" s="61">
        <v>5141</v>
      </c>
      <c r="G4480" s="63">
        <v>41949</v>
      </c>
      <c r="H4480" s="63">
        <v>41948</v>
      </c>
      <c r="I4480" s="60" t="s">
        <v>1194</v>
      </c>
      <c r="J4480" s="62">
        <v>5719.28</v>
      </c>
      <c r="K4480" s="62">
        <v>800.71</v>
      </c>
      <c r="L4480" s="62">
        <v>6519.99</v>
      </c>
      <c r="M4480" s="82" t="str">
        <f t="shared" si="321"/>
        <v>DS</v>
      </c>
    </row>
    <row r="4481" spans="1:15" x14ac:dyDescent="0.5">
      <c r="A4481" s="61">
        <v>2462961</v>
      </c>
      <c r="B4481" s="60"/>
      <c r="C4481" s="60" t="s">
        <v>10</v>
      </c>
      <c r="D4481" s="61">
        <v>22587</v>
      </c>
      <c r="E4481" s="61">
        <v>16994</v>
      </c>
      <c r="F4481" s="61">
        <v>5142</v>
      </c>
      <c r="G4481" s="63">
        <v>41949</v>
      </c>
      <c r="H4481" s="63">
        <v>41948</v>
      </c>
      <c r="I4481" s="60" t="s">
        <v>1194</v>
      </c>
      <c r="J4481" s="62">
        <v>2843.9</v>
      </c>
      <c r="K4481" s="62">
        <v>0</v>
      </c>
      <c r="L4481" s="62">
        <v>2843.9</v>
      </c>
      <c r="M4481" s="82" t="str">
        <f t="shared" si="321"/>
        <v>DS</v>
      </c>
    </row>
    <row r="4482" spans="1:15" x14ac:dyDescent="0.5">
      <c r="A4482" s="61">
        <v>2462962</v>
      </c>
      <c r="B4482" s="60"/>
      <c r="C4482" s="60" t="s">
        <v>10</v>
      </c>
      <c r="D4482" s="61">
        <v>22589</v>
      </c>
      <c r="E4482" s="61">
        <v>16995</v>
      </c>
      <c r="F4482" s="61">
        <v>5143</v>
      </c>
      <c r="G4482" s="63">
        <v>41949</v>
      </c>
      <c r="H4482" s="63">
        <v>41948</v>
      </c>
      <c r="I4482" s="60" t="s">
        <v>1194</v>
      </c>
      <c r="J4482" s="62">
        <v>1144</v>
      </c>
      <c r="K4482" s="62">
        <v>160.16</v>
      </c>
      <c r="L4482" s="62">
        <v>1304.1600000000001</v>
      </c>
      <c r="M4482" s="82" t="str">
        <f t="shared" si="321"/>
        <v>DS</v>
      </c>
    </row>
    <row r="4483" spans="1:15" x14ac:dyDescent="0.5">
      <c r="A4483" s="61">
        <v>2614404</v>
      </c>
      <c r="B4483" s="174">
        <v>41950</v>
      </c>
      <c r="C4483" s="60" t="s">
        <v>10</v>
      </c>
      <c r="D4483" s="61">
        <v>22580</v>
      </c>
      <c r="E4483" s="61">
        <v>17054</v>
      </c>
      <c r="F4483" s="61">
        <v>5126</v>
      </c>
      <c r="G4483" s="63">
        <v>41949</v>
      </c>
      <c r="H4483" s="63">
        <v>41949</v>
      </c>
      <c r="I4483" s="60" t="s">
        <v>1109</v>
      </c>
      <c r="J4483" s="62">
        <v>283.66000000000003</v>
      </c>
      <c r="K4483" s="62">
        <v>20.010000000000002</v>
      </c>
      <c r="L4483" s="62">
        <v>303.67</v>
      </c>
      <c r="M4483" s="82" t="str">
        <f t="shared" si="321"/>
        <v>DS</v>
      </c>
    </row>
    <row r="4484" spans="1:15" x14ac:dyDescent="0.5">
      <c r="A4484" s="61">
        <v>52471052</v>
      </c>
      <c r="B4484" s="63">
        <v>41950</v>
      </c>
      <c r="C4484" s="60" t="s">
        <v>10</v>
      </c>
      <c r="D4484" s="61">
        <v>22583</v>
      </c>
      <c r="E4484" s="61">
        <v>17027</v>
      </c>
      <c r="F4484" s="61">
        <v>5154</v>
      </c>
      <c r="G4484" s="63">
        <v>41949</v>
      </c>
      <c r="H4484" s="63">
        <v>41949</v>
      </c>
      <c r="I4484" s="60" t="s">
        <v>1113</v>
      </c>
      <c r="J4484" s="62">
        <v>6991.95</v>
      </c>
      <c r="K4484" s="62">
        <v>496.42</v>
      </c>
      <c r="L4484" s="62">
        <v>7488.37</v>
      </c>
      <c r="M4484" s="82" t="str">
        <f t="shared" si="321"/>
        <v>DS</v>
      </c>
    </row>
    <row r="4485" spans="1:15" x14ac:dyDescent="0.5">
      <c r="A4485" s="61">
        <v>620715</v>
      </c>
      <c r="B4485" s="60"/>
      <c r="C4485" s="60" t="s">
        <v>10</v>
      </c>
      <c r="D4485" s="61">
        <v>22600</v>
      </c>
      <c r="E4485" s="61">
        <v>17053</v>
      </c>
      <c r="F4485" s="61">
        <v>5128</v>
      </c>
      <c r="G4485" s="63">
        <v>41949</v>
      </c>
      <c r="H4485" s="63">
        <v>41949</v>
      </c>
      <c r="I4485" s="60" t="s">
        <v>1114</v>
      </c>
      <c r="J4485" s="62">
        <v>199.92</v>
      </c>
      <c r="K4485" s="62">
        <v>14.08</v>
      </c>
      <c r="L4485" s="62">
        <v>214</v>
      </c>
      <c r="M4485" s="82" t="str">
        <f t="shared" si="321"/>
        <v>DS</v>
      </c>
    </row>
    <row r="4486" spans="1:15" x14ac:dyDescent="0.5">
      <c r="A4486" s="61">
        <v>8313940</v>
      </c>
      <c r="B4486" s="175"/>
      <c r="C4486" s="60" t="s">
        <v>10</v>
      </c>
      <c r="D4486" s="61">
        <v>22591</v>
      </c>
      <c r="E4486" s="61">
        <v>17062</v>
      </c>
      <c r="F4486" s="61">
        <v>5127</v>
      </c>
      <c r="G4486" s="63">
        <v>41949</v>
      </c>
      <c r="H4486" s="63">
        <v>41949</v>
      </c>
      <c r="I4486" s="60" t="s">
        <v>1115</v>
      </c>
      <c r="J4486" s="62">
        <v>218.64</v>
      </c>
      <c r="K4486" s="62">
        <v>15.37</v>
      </c>
      <c r="L4486" s="62">
        <v>234.01</v>
      </c>
      <c r="M4486" s="82" t="str">
        <f t="shared" si="321"/>
        <v>DS</v>
      </c>
    </row>
    <row r="4487" spans="1:15" x14ac:dyDescent="0.5">
      <c r="A4487" s="61">
        <v>91588</v>
      </c>
      <c r="B4487" s="60"/>
      <c r="C4487" s="60" t="s">
        <v>10</v>
      </c>
      <c r="D4487" s="61">
        <v>22601</v>
      </c>
      <c r="E4487" s="61">
        <v>17052</v>
      </c>
      <c r="F4487" s="61">
        <v>5125</v>
      </c>
      <c r="G4487" s="63">
        <v>41949</v>
      </c>
      <c r="H4487" s="63">
        <v>41949</v>
      </c>
      <c r="I4487" s="60" t="s">
        <v>1116</v>
      </c>
      <c r="J4487" s="62">
        <v>492</v>
      </c>
      <c r="K4487" s="62">
        <v>13.78</v>
      </c>
      <c r="L4487" s="62">
        <v>505.78</v>
      </c>
      <c r="M4487" s="82" t="str">
        <f t="shared" si="321"/>
        <v>DS</v>
      </c>
    </row>
    <row r="4488" spans="1:15" hidden="1" x14ac:dyDescent="0.5">
      <c r="A4488" s="60" t="s">
        <v>993</v>
      </c>
      <c r="B4488" s="60"/>
      <c r="C4488" s="60" t="s">
        <v>10</v>
      </c>
      <c r="D4488" s="61">
        <v>22602</v>
      </c>
      <c r="E4488" s="61">
        <v>17056</v>
      </c>
      <c r="F4488" s="61">
        <v>5160</v>
      </c>
      <c r="G4488" s="63">
        <v>41949</v>
      </c>
      <c r="H4488" s="63">
        <v>41949</v>
      </c>
      <c r="I4488" s="60" t="s">
        <v>1121</v>
      </c>
      <c r="J4488" s="62">
        <v>850.2</v>
      </c>
      <c r="K4488" s="62">
        <v>0</v>
      </c>
      <c r="L4488" s="62">
        <v>850.2</v>
      </c>
      <c r="M4488" s="82" t="str">
        <f t="shared" si="321"/>
        <v>DI</v>
      </c>
    </row>
    <row r="4489" spans="1:15" hidden="1" x14ac:dyDescent="0.5">
      <c r="A4489" s="61">
        <v>988249</v>
      </c>
      <c r="B4489" s="174">
        <v>41950</v>
      </c>
      <c r="C4489" s="60" t="s">
        <v>10</v>
      </c>
      <c r="D4489" s="61">
        <v>22610</v>
      </c>
      <c r="E4489" s="61">
        <v>17076</v>
      </c>
      <c r="F4489" s="61">
        <v>2714</v>
      </c>
      <c r="G4489" s="63">
        <v>41949</v>
      </c>
      <c r="H4489" s="63">
        <v>41949</v>
      </c>
      <c r="I4489" s="60" t="s">
        <v>1075</v>
      </c>
      <c r="J4489" s="62">
        <v>86.64</v>
      </c>
      <c r="K4489" s="62">
        <v>12.13</v>
      </c>
      <c r="L4489" s="62">
        <v>98.77</v>
      </c>
      <c r="M4489" s="82" t="str">
        <f t="shared" ref="M4489:M4552" si="324">VLOOKUP(I4489,KODE,3,0)</f>
        <v>DC</v>
      </c>
      <c r="O4489" s="90">
        <f t="shared" ref="O4489" si="325">G4489+19</f>
        <v>41968</v>
      </c>
    </row>
    <row r="4490" spans="1:15" x14ac:dyDescent="0.5">
      <c r="A4490" s="61">
        <v>2012800</v>
      </c>
      <c r="B4490" s="60" t="s">
        <v>1106</v>
      </c>
      <c r="C4490" s="60" t="s">
        <v>15</v>
      </c>
      <c r="D4490" s="61">
        <v>23038</v>
      </c>
      <c r="E4490" s="61">
        <v>17563</v>
      </c>
      <c r="F4490" s="61">
        <v>335202</v>
      </c>
      <c r="G4490" s="63">
        <v>41949</v>
      </c>
      <c r="H4490" s="63">
        <v>41946</v>
      </c>
      <c r="I4490" s="60" t="s">
        <v>1107</v>
      </c>
      <c r="J4490" s="62">
        <v>-149.1</v>
      </c>
      <c r="K4490" s="62">
        <v>-20.87</v>
      </c>
      <c r="L4490" s="62">
        <v>-169.97</v>
      </c>
      <c r="M4490" s="82" t="str">
        <f t="shared" si="324"/>
        <v>DS</v>
      </c>
    </row>
    <row r="4491" spans="1:15" x14ac:dyDescent="0.5">
      <c r="A4491" s="61">
        <v>2012802</v>
      </c>
      <c r="B4491" s="60" t="s">
        <v>1108</v>
      </c>
      <c r="C4491" s="60" t="s">
        <v>15</v>
      </c>
      <c r="D4491" s="61">
        <v>23037</v>
      </c>
      <c r="E4491" s="61">
        <v>17562</v>
      </c>
      <c r="F4491" s="61">
        <v>335201</v>
      </c>
      <c r="G4491" s="63">
        <v>41949</v>
      </c>
      <c r="H4491" s="63">
        <v>41946</v>
      </c>
      <c r="I4491" s="60" t="s">
        <v>1107</v>
      </c>
      <c r="J4491" s="62">
        <v>-44.55</v>
      </c>
      <c r="K4491" s="62">
        <v>-6.24</v>
      </c>
      <c r="L4491" s="62">
        <v>-50.79</v>
      </c>
      <c r="M4491" s="82" t="str">
        <f t="shared" si="324"/>
        <v>DS</v>
      </c>
    </row>
    <row r="4492" spans="1:15" hidden="1" x14ac:dyDescent="0.5">
      <c r="A4492" s="61">
        <v>182129</v>
      </c>
      <c r="B4492" s="60"/>
      <c r="C4492" s="60" t="s">
        <v>10</v>
      </c>
      <c r="D4492" s="61">
        <v>22619</v>
      </c>
      <c r="E4492" s="61">
        <v>17081</v>
      </c>
      <c r="F4492" s="61">
        <v>5161</v>
      </c>
      <c r="G4492" s="63">
        <v>41950</v>
      </c>
      <c r="H4492" s="63">
        <v>41950</v>
      </c>
      <c r="I4492" s="60" t="s">
        <v>1222</v>
      </c>
      <c r="J4492" s="62">
        <v>12146.05</v>
      </c>
      <c r="K4492" s="62">
        <v>1700.44</v>
      </c>
      <c r="L4492" s="62">
        <v>13846.49</v>
      </c>
      <c r="M4492" s="82" t="str">
        <f t="shared" si="324"/>
        <v>DI</v>
      </c>
    </row>
    <row r="4493" spans="1:15" x14ac:dyDescent="0.5">
      <c r="A4493" s="61">
        <v>33092</v>
      </c>
      <c r="B4493" s="174">
        <v>41950</v>
      </c>
      <c r="C4493" s="60" t="s">
        <v>10</v>
      </c>
      <c r="D4493" s="61">
        <v>22620</v>
      </c>
      <c r="E4493" s="61">
        <v>17080</v>
      </c>
      <c r="F4493" s="61">
        <v>5168</v>
      </c>
      <c r="G4493" s="63">
        <v>41950</v>
      </c>
      <c r="H4493" s="63">
        <v>41950</v>
      </c>
      <c r="I4493" s="60" t="s">
        <v>1177</v>
      </c>
      <c r="J4493" s="62">
        <v>28783.9</v>
      </c>
      <c r="K4493" s="62">
        <v>4029.75</v>
      </c>
      <c r="L4493" s="62">
        <v>32813.65</v>
      </c>
      <c r="M4493" s="82" t="str">
        <f t="shared" si="324"/>
        <v>DS</v>
      </c>
    </row>
    <row r="4494" spans="1:15" x14ac:dyDescent="0.5">
      <c r="A4494" s="61">
        <v>622159</v>
      </c>
      <c r="B4494" s="60"/>
      <c r="C4494" s="60" t="s">
        <v>10</v>
      </c>
      <c r="D4494" s="61">
        <v>22624</v>
      </c>
      <c r="E4494" s="61">
        <v>17077</v>
      </c>
      <c r="F4494" s="61">
        <v>5128</v>
      </c>
      <c r="G4494" s="63">
        <v>41950</v>
      </c>
      <c r="H4494" s="63">
        <v>41950</v>
      </c>
      <c r="I4494" s="60" t="s">
        <v>1114</v>
      </c>
      <c r="J4494" s="62">
        <v>199.92</v>
      </c>
      <c r="K4494" s="62">
        <v>14.08</v>
      </c>
      <c r="L4494" s="62">
        <v>214</v>
      </c>
      <c r="M4494" s="82" t="str">
        <f t="shared" si="324"/>
        <v>DS</v>
      </c>
    </row>
    <row r="4495" spans="1:15" x14ac:dyDescent="0.5">
      <c r="A4495" s="61">
        <v>93653</v>
      </c>
      <c r="B4495" s="60"/>
      <c r="C4495" s="60" t="s">
        <v>10</v>
      </c>
      <c r="D4495" s="61">
        <v>22621</v>
      </c>
      <c r="E4495" s="61">
        <v>17037</v>
      </c>
      <c r="F4495" s="61">
        <v>5157</v>
      </c>
      <c r="G4495" s="63">
        <v>41950</v>
      </c>
      <c r="H4495" s="63">
        <v>41949</v>
      </c>
      <c r="I4495" s="60" t="s">
        <v>1167</v>
      </c>
      <c r="J4495" s="62">
        <v>11618.86</v>
      </c>
      <c r="K4495" s="62">
        <v>1042.54</v>
      </c>
      <c r="L4495" s="62">
        <v>12661.4</v>
      </c>
      <c r="M4495" s="82" t="str">
        <f t="shared" si="324"/>
        <v>DS</v>
      </c>
    </row>
    <row r="4496" spans="1:15" hidden="1" x14ac:dyDescent="0.5">
      <c r="A4496" s="61">
        <v>988246</v>
      </c>
      <c r="B4496" s="174">
        <v>41950</v>
      </c>
      <c r="C4496" s="60" t="s">
        <v>10</v>
      </c>
      <c r="D4496" s="61">
        <v>22607</v>
      </c>
      <c r="E4496" s="61">
        <v>17073</v>
      </c>
      <c r="F4496" s="61">
        <v>5114</v>
      </c>
      <c r="G4496" s="63">
        <v>41950</v>
      </c>
      <c r="H4496" s="63">
        <v>41949</v>
      </c>
      <c r="I4496" s="60" t="s">
        <v>1075</v>
      </c>
      <c r="J4496" s="62">
        <v>4100</v>
      </c>
      <c r="K4496" s="62">
        <v>574</v>
      </c>
      <c r="L4496" s="62">
        <v>4674</v>
      </c>
      <c r="M4496" s="82" t="str">
        <f t="shared" si="324"/>
        <v>DC</v>
      </c>
      <c r="O4496" s="90">
        <f t="shared" ref="O4496:O4503" si="326">G4496+19</f>
        <v>41969</v>
      </c>
    </row>
    <row r="4497" spans="1:15" hidden="1" x14ac:dyDescent="0.5">
      <c r="A4497" s="61">
        <v>988247</v>
      </c>
      <c r="B4497" s="174">
        <v>41950</v>
      </c>
      <c r="C4497" s="60" t="s">
        <v>10</v>
      </c>
      <c r="D4497" s="61">
        <v>22608</v>
      </c>
      <c r="E4497" s="61">
        <v>17074</v>
      </c>
      <c r="F4497" s="61">
        <v>4850</v>
      </c>
      <c r="G4497" s="63">
        <v>41950</v>
      </c>
      <c r="H4497" s="63">
        <v>41949</v>
      </c>
      <c r="I4497" s="60" t="s">
        <v>1075</v>
      </c>
      <c r="J4497" s="62">
        <v>107.76</v>
      </c>
      <c r="K4497" s="62">
        <v>15.09</v>
      </c>
      <c r="L4497" s="62">
        <v>122.85</v>
      </c>
      <c r="M4497" s="82" t="str">
        <f t="shared" si="324"/>
        <v>DC</v>
      </c>
      <c r="O4497" s="90">
        <f t="shared" si="326"/>
        <v>41969</v>
      </c>
    </row>
    <row r="4498" spans="1:15" hidden="1" x14ac:dyDescent="0.5">
      <c r="A4498" s="61">
        <v>988248</v>
      </c>
      <c r="B4498" s="174">
        <v>41950</v>
      </c>
      <c r="C4498" s="60" t="s">
        <v>10</v>
      </c>
      <c r="D4498" s="61">
        <v>22609</v>
      </c>
      <c r="E4498" s="61">
        <v>17075</v>
      </c>
      <c r="F4498" s="61">
        <v>4901</v>
      </c>
      <c r="G4498" s="63">
        <v>41950</v>
      </c>
      <c r="H4498" s="63">
        <v>41949</v>
      </c>
      <c r="I4498" s="60" t="s">
        <v>1075</v>
      </c>
      <c r="J4498" s="62">
        <v>320.81</v>
      </c>
      <c r="K4498" s="62">
        <v>44.92</v>
      </c>
      <c r="L4498" s="62">
        <v>365.73</v>
      </c>
      <c r="M4498" s="82" t="str">
        <f t="shared" si="324"/>
        <v>DC</v>
      </c>
      <c r="O4498" s="90">
        <f t="shared" si="326"/>
        <v>41969</v>
      </c>
    </row>
    <row r="4499" spans="1:15" hidden="1" x14ac:dyDescent="0.5">
      <c r="A4499" s="61">
        <v>988250</v>
      </c>
      <c r="B4499" s="174">
        <v>41950</v>
      </c>
      <c r="C4499" s="60" t="s">
        <v>10</v>
      </c>
      <c r="D4499" s="61">
        <v>22611</v>
      </c>
      <c r="E4499" s="61">
        <v>17000</v>
      </c>
      <c r="F4499" s="61">
        <v>5150</v>
      </c>
      <c r="G4499" s="63">
        <v>41950</v>
      </c>
      <c r="H4499" s="63">
        <v>41949</v>
      </c>
      <c r="I4499" s="60" t="s">
        <v>1075</v>
      </c>
      <c r="J4499" s="62">
        <v>68537.66</v>
      </c>
      <c r="K4499" s="62">
        <v>9051.9500000000007</v>
      </c>
      <c r="L4499" s="62">
        <v>77589.61</v>
      </c>
      <c r="M4499" s="82" t="str">
        <f t="shared" si="324"/>
        <v>DC</v>
      </c>
      <c r="O4499" s="90">
        <f t="shared" si="326"/>
        <v>41969</v>
      </c>
    </row>
    <row r="4500" spans="1:15" hidden="1" x14ac:dyDescent="0.5">
      <c r="A4500" s="61">
        <v>988251</v>
      </c>
      <c r="B4500" s="174">
        <v>41950</v>
      </c>
      <c r="C4500" s="60" t="s">
        <v>10</v>
      </c>
      <c r="D4500" s="61">
        <v>22606</v>
      </c>
      <c r="E4500" s="61">
        <v>17072</v>
      </c>
      <c r="F4500" s="61">
        <v>5107</v>
      </c>
      <c r="G4500" s="63">
        <v>41950</v>
      </c>
      <c r="H4500" s="63">
        <v>41949</v>
      </c>
      <c r="I4500" s="60" t="s">
        <v>1075</v>
      </c>
      <c r="J4500" s="62">
        <v>344411.52</v>
      </c>
      <c r="K4500" s="62">
        <v>38483.97</v>
      </c>
      <c r="L4500" s="62">
        <v>382895.49</v>
      </c>
      <c r="M4500" s="82" t="str">
        <f t="shared" si="324"/>
        <v>DC</v>
      </c>
      <c r="O4500" s="90">
        <f t="shared" si="326"/>
        <v>41969</v>
      </c>
    </row>
    <row r="4501" spans="1:15" hidden="1" x14ac:dyDescent="0.5">
      <c r="A4501" s="61">
        <v>988466</v>
      </c>
      <c r="B4501" s="174">
        <v>41950</v>
      </c>
      <c r="C4501" s="60" t="s">
        <v>10</v>
      </c>
      <c r="D4501" s="61">
        <v>22612</v>
      </c>
      <c r="E4501" s="61">
        <v>17082</v>
      </c>
      <c r="F4501" s="61">
        <v>5114</v>
      </c>
      <c r="G4501" s="63">
        <v>41950</v>
      </c>
      <c r="H4501" s="63">
        <v>41949</v>
      </c>
      <c r="I4501" s="60" t="s">
        <v>1075</v>
      </c>
      <c r="J4501" s="62">
        <v>9389.2000000000007</v>
      </c>
      <c r="K4501" s="62">
        <v>1314.49</v>
      </c>
      <c r="L4501" s="62">
        <v>10703.69</v>
      </c>
      <c r="M4501" s="82" t="str">
        <f t="shared" si="324"/>
        <v>DC</v>
      </c>
      <c r="O4501" s="90">
        <f t="shared" si="326"/>
        <v>41969</v>
      </c>
    </row>
    <row r="4502" spans="1:15" hidden="1" x14ac:dyDescent="0.5">
      <c r="A4502" s="61">
        <v>988467</v>
      </c>
      <c r="B4502" s="174">
        <v>41950</v>
      </c>
      <c r="C4502" s="60" t="s">
        <v>10</v>
      </c>
      <c r="D4502" s="61">
        <v>22613</v>
      </c>
      <c r="E4502" s="61">
        <v>17083</v>
      </c>
      <c r="F4502" s="61">
        <v>5150</v>
      </c>
      <c r="G4502" s="63">
        <v>41950</v>
      </c>
      <c r="H4502" s="63">
        <v>41949</v>
      </c>
      <c r="I4502" s="60" t="s">
        <v>1075</v>
      </c>
      <c r="J4502" s="62">
        <v>662.05</v>
      </c>
      <c r="K4502" s="62">
        <v>92.69</v>
      </c>
      <c r="L4502" s="62">
        <v>754.74</v>
      </c>
      <c r="M4502" s="82" t="str">
        <f t="shared" si="324"/>
        <v>DC</v>
      </c>
      <c r="O4502" s="90">
        <f t="shared" si="326"/>
        <v>41969</v>
      </c>
    </row>
    <row r="4503" spans="1:15" hidden="1" x14ac:dyDescent="0.5">
      <c r="A4503" s="61">
        <v>988468</v>
      </c>
      <c r="B4503" s="174">
        <v>41950</v>
      </c>
      <c r="C4503" s="60" t="s">
        <v>10</v>
      </c>
      <c r="D4503" s="61">
        <v>22614</v>
      </c>
      <c r="E4503" s="61">
        <v>17084</v>
      </c>
      <c r="F4503" s="61">
        <v>5107</v>
      </c>
      <c r="G4503" s="63">
        <v>41950</v>
      </c>
      <c r="H4503" s="63">
        <v>41949</v>
      </c>
      <c r="I4503" s="60" t="s">
        <v>1075</v>
      </c>
      <c r="J4503" s="62">
        <v>80177.81</v>
      </c>
      <c r="K4503" s="62">
        <v>5569.29</v>
      </c>
      <c r="L4503" s="62">
        <v>85747.1</v>
      </c>
      <c r="M4503" s="82" t="str">
        <f t="shared" si="324"/>
        <v>DC</v>
      </c>
      <c r="O4503" s="90">
        <f t="shared" si="326"/>
        <v>41969</v>
      </c>
    </row>
    <row r="4504" spans="1:15" hidden="1" x14ac:dyDescent="0.5">
      <c r="A4504" s="60" t="s">
        <v>994</v>
      </c>
      <c r="B4504" s="60"/>
      <c r="C4504" s="60" t="s">
        <v>10</v>
      </c>
      <c r="D4504" s="61">
        <v>22623</v>
      </c>
      <c r="E4504" s="61">
        <v>17079</v>
      </c>
      <c r="F4504" s="61">
        <v>5159</v>
      </c>
      <c r="G4504" s="63">
        <v>41950</v>
      </c>
      <c r="H4504" s="63">
        <v>41950</v>
      </c>
      <c r="I4504" s="60" t="s">
        <v>1118</v>
      </c>
      <c r="J4504" s="62">
        <v>4474.6000000000004</v>
      </c>
      <c r="K4504" s="62">
        <v>0</v>
      </c>
      <c r="L4504" s="62">
        <v>4474.6000000000004</v>
      </c>
      <c r="M4504" s="82" t="str">
        <f t="shared" si="324"/>
        <v>DI</v>
      </c>
    </row>
    <row r="4505" spans="1:15" hidden="1" x14ac:dyDescent="0.5">
      <c r="A4505" s="60" t="s">
        <v>995</v>
      </c>
      <c r="B4505" s="60"/>
      <c r="C4505" s="60" t="s">
        <v>10</v>
      </c>
      <c r="D4505" s="61">
        <v>22622</v>
      </c>
      <c r="E4505" s="61">
        <v>17078</v>
      </c>
      <c r="F4505" s="61">
        <v>5164</v>
      </c>
      <c r="G4505" s="63">
        <v>41950</v>
      </c>
      <c r="H4505" s="63">
        <v>41950</v>
      </c>
      <c r="I4505" s="60" t="s">
        <v>1123</v>
      </c>
      <c r="J4505" s="62">
        <v>5390</v>
      </c>
      <c r="K4505" s="62">
        <v>0</v>
      </c>
      <c r="L4505" s="62">
        <v>5390</v>
      </c>
      <c r="M4505" s="82" t="str">
        <f t="shared" si="324"/>
        <v>DI</v>
      </c>
    </row>
    <row r="4506" spans="1:15" hidden="1" x14ac:dyDescent="0.5">
      <c r="A4506" s="61">
        <v>988251</v>
      </c>
      <c r="B4506" s="60"/>
      <c r="C4506" s="60" t="s">
        <v>15</v>
      </c>
      <c r="D4506" s="60">
        <v>22724</v>
      </c>
      <c r="E4506" s="61">
        <v>17227</v>
      </c>
      <c r="F4506" s="61">
        <v>707376</v>
      </c>
      <c r="G4506" s="63">
        <v>41950</v>
      </c>
      <c r="H4506" s="63">
        <v>41949</v>
      </c>
      <c r="I4506" s="60" t="s">
        <v>1075</v>
      </c>
      <c r="J4506" s="62">
        <v>-1278.3900000000001</v>
      </c>
      <c r="K4506" s="62">
        <v>0</v>
      </c>
      <c r="L4506" s="62">
        <v>-1278.3900000000001</v>
      </c>
      <c r="M4506" s="82" t="str">
        <f t="shared" si="324"/>
        <v>DC</v>
      </c>
      <c r="O4506" s="90">
        <f t="shared" ref="O4506" si="327">G4506+19</f>
        <v>41969</v>
      </c>
    </row>
    <row r="4507" spans="1:15" x14ac:dyDescent="0.5">
      <c r="A4507" s="60" t="s">
        <v>1002</v>
      </c>
      <c r="B4507" s="61"/>
      <c r="C4507" s="60" t="s">
        <v>10</v>
      </c>
      <c r="D4507" s="61">
        <v>22618</v>
      </c>
      <c r="E4507" s="61">
        <v>17070</v>
      </c>
      <c r="F4507" s="61">
        <v>5174</v>
      </c>
      <c r="G4507" s="63">
        <v>41951</v>
      </c>
      <c r="H4507" s="63">
        <v>41951</v>
      </c>
      <c r="I4507" s="60" t="s">
        <v>1102</v>
      </c>
      <c r="J4507" s="62">
        <v>8392.86</v>
      </c>
      <c r="K4507" s="62">
        <v>851.63</v>
      </c>
      <c r="L4507" s="62">
        <v>9244.49</v>
      </c>
      <c r="M4507" s="82" t="str">
        <f t="shared" si="324"/>
        <v>DS</v>
      </c>
    </row>
    <row r="4508" spans="1:15" x14ac:dyDescent="0.5">
      <c r="A4508" s="61">
        <v>2646804</v>
      </c>
      <c r="B4508" s="61"/>
      <c r="C4508" s="60" t="s">
        <v>10</v>
      </c>
      <c r="D4508" s="61">
        <v>22615</v>
      </c>
      <c r="E4508" s="61">
        <v>17085</v>
      </c>
      <c r="F4508" s="61">
        <v>5126</v>
      </c>
      <c r="G4508" s="63">
        <v>41951</v>
      </c>
      <c r="H4508" s="63">
        <v>41951</v>
      </c>
      <c r="I4508" s="60" t="s">
        <v>1109</v>
      </c>
      <c r="J4508" s="62">
        <v>283.66000000000003</v>
      </c>
      <c r="K4508" s="62">
        <v>20.010000000000002</v>
      </c>
      <c r="L4508" s="62">
        <v>303.67</v>
      </c>
      <c r="M4508" s="82" t="str">
        <f t="shared" si="324"/>
        <v>DS</v>
      </c>
    </row>
    <row r="4509" spans="1:15" x14ac:dyDescent="0.5">
      <c r="A4509" s="61">
        <v>52511898</v>
      </c>
      <c r="B4509" s="61"/>
      <c r="C4509" s="60" t="s">
        <v>10</v>
      </c>
      <c r="D4509" s="61">
        <v>22616</v>
      </c>
      <c r="E4509" s="61">
        <v>17068</v>
      </c>
      <c r="F4509" s="61">
        <v>5176</v>
      </c>
      <c r="G4509" s="63">
        <v>41951</v>
      </c>
      <c r="H4509" s="63">
        <v>41951</v>
      </c>
      <c r="I4509" s="60" t="s">
        <v>1113</v>
      </c>
      <c r="J4509" s="62">
        <v>7350.02</v>
      </c>
      <c r="K4509" s="62">
        <v>474.03</v>
      </c>
      <c r="L4509" s="62">
        <v>7824.05</v>
      </c>
      <c r="M4509" s="82" t="str">
        <f t="shared" si="324"/>
        <v>DS</v>
      </c>
    </row>
    <row r="4510" spans="1:15" x14ac:dyDescent="0.5">
      <c r="A4510" s="61">
        <v>52511899</v>
      </c>
      <c r="B4510" s="61"/>
      <c r="C4510" s="60" t="s">
        <v>10</v>
      </c>
      <c r="D4510" s="61">
        <v>22617</v>
      </c>
      <c r="E4510" s="61">
        <v>17069</v>
      </c>
      <c r="F4510" s="61">
        <v>5175</v>
      </c>
      <c r="G4510" s="63">
        <v>41951</v>
      </c>
      <c r="H4510" s="63">
        <v>41951</v>
      </c>
      <c r="I4510" s="60" t="s">
        <v>1113</v>
      </c>
      <c r="J4510" s="62">
        <v>2335.52</v>
      </c>
      <c r="K4510" s="62">
        <v>326.98</v>
      </c>
      <c r="L4510" s="62">
        <v>2662.5</v>
      </c>
      <c r="M4510" s="82" t="str">
        <f t="shared" si="324"/>
        <v>DS</v>
      </c>
    </row>
    <row r="4511" spans="1:15" x14ac:dyDescent="0.5">
      <c r="A4511" s="61">
        <v>623438</v>
      </c>
      <c r="B4511" s="60"/>
      <c r="C4511" s="60" t="s">
        <v>10</v>
      </c>
      <c r="D4511" s="61">
        <v>22638</v>
      </c>
      <c r="E4511" s="61">
        <v>17092</v>
      </c>
      <c r="F4511" s="61">
        <v>5128</v>
      </c>
      <c r="G4511" s="63">
        <v>41951</v>
      </c>
      <c r="H4511" s="63">
        <v>41951</v>
      </c>
      <c r="I4511" s="60" t="s">
        <v>1114</v>
      </c>
      <c r="J4511" s="62">
        <v>399.84</v>
      </c>
      <c r="K4511" s="62">
        <v>28.16</v>
      </c>
      <c r="L4511" s="62">
        <v>428</v>
      </c>
      <c r="M4511" s="82" t="str">
        <f t="shared" si="324"/>
        <v>DS</v>
      </c>
    </row>
    <row r="4512" spans="1:15" x14ac:dyDescent="0.5">
      <c r="A4512" s="61">
        <v>8319376</v>
      </c>
      <c r="B4512" s="61"/>
      <c r="C4512" s="60" t="s">
        <v>10</v>
      </c>
      <c r="D4512" s="61">
        <v>22637</v>
      </c>
      <c r="E4512" s="61">
        <v>17090</v>
      </c>
      <c r="F4512" s="61">
        <v>5127</v>
      </c>
      <c r="G4512" s="63">
        <v>41951</v>
      </c>
      <c r="H4512" s="63">
        <v>41951</v>
      </c>
      <c r="I4512" s="60" t="s">
        <v>1115</v>
      </c>
      <c r="J4512" s="62">
        <v>327.96</v>
      </c>
      <c r="K4512" s="62">
        <v>23.06</v>
      </c>
      <c r="L4512" s="62">
        <v>351.02</v>
      </c>
      <c r="M4512" s="82" t="str">
        <f t="shared" si="324"/>
        <v>DS</v>
      </c>
    </row>
    <row r="4513" spans="1:15" hidden="1" x14ac:dyDescent="0.5">
      <c r="A4513" s="60" t="s">
        <v>1005</v>
      </c>
      <c r="B4513" s="60"/>
      <c r="C4513" s="60" t="s">
        <v>10</v>
      </c>
      <c r="D4513" s="61">
        <v>22640</v>
      </c>
      <c r="E4513" s="61">
        <v>17093</v>
      </c>
      <c r="F4513" s="61">
        <v>5159</v>
      </c>
      <c r="G4513" s="63">
        <v>41951</v>
      </c>
      <c r="H4513" s="63">
        <v>41951</v>
      </c>
      <c r="I4513" s="60" t="s">
        <v>1118</v>
      </c>
      <c r="J4513" s="62">
        <v>4192.8</v>
      </c>
      <c r="K4513" s="62">
        <v>0</v>
      </c>
      <c r="L4513" s="62">
        <v>4192.8</v>
      </c>
      <c r="M4513" s="82" t="str">
        <f t="shared" si="324"/>
        <v>DI</v>
      </c>
    </row>
    <row r="4514" spans="1:15" x14ac:dyDescent="0.5">
      <c r="A4514" s="61">
        <v>91809</v>
      </c>
      <c r="B4514" s="60"/>
      <c r="C4514" s="60" t="s">
        <v>10</v>
      </c>
      <c r="D4514" s="61">
        <v>22639</v>
      </c>
      <c r="E4514" s="61">
        <v>17094</v>
      </c>
      <c r="F4514" s="61">
        <v>5125</v>
      </c>
      <c r="G4514" s="63">
        <v>41952</v>
      </c>
      <c r="H4514" s="63">
        <v>41952</v>
      </c>
      <c r="I4514" s="60" t="s">
        <v>1116</v>
      </c>
      <c r="J4514" s="62">
        <v>393.6</v>
      </c>
      <c r="K4514" s="62">
        <v>13.78</v>
      </c>
      <c r="L4514" s="62">
        <v>407.38</v>
      </c>
      <c r="M4514" s="82" t="str">
        <f t="shared" si="324"/>
        <v>DS</v>
      </c>
    </row>
    <row r="4515" spans="1:15" x14ac:dyDescent="0.5">
      <c r="A4515" s="61">
        <v>2648176</v>
      </c>
      <c r="B4515" s="60"/>
      <c r="C4515" s="60" t="s">
        <v>10</v>
      </c>
      <c r="D4515" s="61">
        <v>22668</v>
      </c>
      <c r="E4515" s="61">
        <v>17099</v>
      </c>
      <c r="F4515" s="61">
        <v>5126</v>
      </c>
      <c r="G4515" s="63">
        <v>41953</v>
      </c>
      <c r="H4515" s="63">
        <v>41953</v>
      </c>
      <c r="I4515" s="60" t="s">
        <v>1109</v>
      </c>
      <c r="J4515" s="62">
        <v>283.66000000000003</v>
      </c>
      <c r="K4515" s="62">
        <v>20.010000000000002</v>
      </c>
      <c r="L4515" s="62">
        <v>303.67</v>
      </c>
      <c r="M4515" s="82" t="str">
        <f t="shared" si="324"/>
        <v>DS</v>
      </c>
    </row>
    <row r="4516" spans="1:15" x14ac:dyDescent="0.5">
      <c r="A4516" s="61">
        <v>5072089</v>
      </c>
      <c r="B4516" s="60"/>
      <c r="C4516" s="60" t="s">
        <v>10</v>
      </c>
      <c r="D4516" s="61">
        <v>22670</v>
      </c>
      <c r="E4516" s="61">
        <v>17103</v>
      </c>
      <c r="F4516" s="61">
        <v>5165</v>
      </c>
      <c r="G4516" s="63">
        <v>41953</v>
      </c>
      <c r="H4516" s="63">
        <v>41953</v>
      </c>
      <c r="I4516" s="60" t="s">
        <v>1112</v>
      </c>
      <c r="J4516" s="62">
        <v>1138.1400000000001</v>
      </c>
      <c r="K4516" s="62">
        <v>159.34</v>
      </c>
      <c r="L4516" s="62">
        <v>1297.48</v>
      </c>
      <c r="M4516" s="82" t="str">
        <f t="shared" si="324"/>
        <v>DS</v>
      </c>
    </row>
    <row r="4517" spans="1:15" x14ac:dyDescent="0.5">
      <c r="A4517" s="61">
        <v>5072091</v>
      </c>
      <c r="B4517" s="60"/>
      <c r="C4517" s="60" t="s">
        <v>10</v>
      </c>
      <c r="D4517" s="61">
        <v>22671</v>
      </c>
      <c r="E4517" s="61">
        <v>17102</v>
      </c>
      <c r="F4517" s="61">
        <v>5165</v>
      </c>
      <c r="G4517" s="63">
        <v>41953</v>
      </c>
      <c r="H4517" s="63">
        <v>41953</v>
      </c>
      <c r="I4517" s="60" t="s">
        <v>1112</v>
      </c>
      <c r="J4517" s="62">
        <v>239.71</v>
      </c>
      <c r="K4517" s="62">
        <v>33.56</v>
      </c>
      <c r="L4517" s="62">
        <v>273.27</v>
      </c>
      <c r="M4517" s="82" t="str">
        <f t="shared" si="324"/>
        <v>DS</v>
      </c>
    </row>
    <row r="4518" spans="1:15" x14ac:dyDescent="0.5">
      <c r="A4518" s="61">
        <v>625054</v>
      </c>
      <c r="B4518" s="60"/>
      <c r="C4518" s="60" t="s">
        <v>10</v>
      </c>
      <c r="D4518" s="61">
        <v>22665</v>
      </c>
      <c r="E4518" s="61">
        <v>17097</v>
      </c>
      <c r="F4518" s="61">
        <v>5128</v>
      </c>
      <c r="G4518" s="63">
        <v>41953</v>
      </c>
      <c r="H4518" s="63">
        <v>41953</v>
      </c>
      <c r="I4518" s="60" t="s">
        <v>1114</v>
      </c>
      <c r="J4518" s="62">
        <v>299.88</v>
      </c>
      <c r="K4518" s="62">
        <v>21.12</v>
      </c>
      <c r="L4518" s="62">
        <v>321</v>
      </c>
      <c r="M4518" s="82" t="str">
        <f t="shared" si="324"/>
        <v>DS</v>
      </c>
    </row>
    <row r="4519" spans="1:15" x14ac:dyDescent="0.5">
      <c r="A4519" s="61">
        <v>8319377</v>
      </c>
      <c r="B4519" s="61"/>
      <c r="C4519" s="60" t="s">
        <v>10</v>
      </c>
      <c r="D4519" s="61">
        <v>22669</v>
      </c>
      <c r="E4519" s="61">
        <v>17100</v>
      </c>
      <c r="F4519" s="61">
        <v>5127</v>
      </c>
      <c r="G4519" s="63">
        <v>41953</v>
      </c>
      <c r="H4519" s="63">
        <v>41953</v>
      </c>
      <c r="I4519" s="60" t="s">
        <v>1115</v>
      </c>
      <c r="J4519" s="62">
        <v>224.04</v>
      </c>
      <c r="K4519" s="62">
        <v>15.81</v>
      </c>
      <c r="L4519" s="62">
        <v>239.85</v>
      </c>
      <c r="M4519" s="82" t="str">
        <f t="shared" si="324"/>
        <v>DS</v>
      </c>
    </row>
    <row r="4520" spans="1:15" x14ac:dyDescent="0.5">
      <c r="A4520" s="61">
        <v>91925</v>
      </c>
      <c r="B4520" s="60"/>
      <c r="C4520" s="60" t="s">
        <v>10</v>
      </c>
      <c r="D4520" s="61">
        <v>22666</v>
      </c>
      <c r="E4520" s="61">
        <v>17098</v>
      </c>
      <c r="F4520" s="61">
        <v>5125</v>
      </c>
      <c r="G4520" s="63">
        <v>41953</v>
      </c>
      <c r="H4520" s="63">
        <v>41953</v>
      </c>
      <c r="I4520" s="60" t="s">
        <v>1116</v>
      </c>
      <c r="J4520" s="62">
        <v>393.6</v>
      </c>
      <c r="K4520" s="62">
        <v>13.78</v>
      </c>
      <c r="L4520" s="62">
        <v>407.38</v>
      </c>
      <c r="M4520" s="82" t="str">
        <f t="shared" si="324"/>
        <v>DS</v>
      </c>
    </row>
    <row r="4521" spans="1:15" hidden="1" x14ac:dyDescent="0.5">
      <c r="A4521" s="61">
        <v>989870</v>
      </c>
      <c r="B4521" s="60"/>
      <c r="C4521" s="60" t="s">
        <v>10</v>
      </c>
      <c r="D4521" s="61">
        <v>22628</v>
      </c>
      <c r="E4521" s="61">
        <v>16493</v>
      </c>
      <c r="F4521" s="61">
        <v>4902</v>
      </c>
      <c r="G4521" s="63">
        <v>41953</v>
      </c>
      <c r="H4521" s="63">
        <v>41952</v>
      </c>
      <c r="I4521" s="60" t="s">
        <v>1075</v>
      </c>
      <c r="J4521" s="62">
        <v>11194.53</v>
      </c>
      <c r="K4521" s="62">
        <v>811.83</v>
      </c>
      <c r="L4521" s="62">
        <v>12006.36</v>
      </c>
      <c r="M4521" s="82" t="str">
        <f t="shared" si="324"/>
        <v>DC</v>
      </c>
      <c r="O4521" s="90">
        <f t="shared" ref="O4521:O4532" si="328">G4521+19</f>
        <v>41972</v>
      </c>
    </row>
    <row r="4522" spans="1:15" hidden="1" x14ac:dyDescent="0.5">
      <c r="A4522" s="61">
        <v>989871</v>
      </c>
      <c r="B4522" s="60"/>
      <c r="C4522" s="60" t="s">
        <v>10</v>
      </c>
      <c r="D4522" s="61">
        <v>22625</v>
      </c>
      <c r="E4522" s="61">
        <v>17096</v>
      </c>
      <c r="F4522" s="61">
        <v>5171</v>
      </c>
      <c r="G4522" s="63">
        <v>41953</v>
      </c>
      <c r="H4522" s="63">
        <v>41952</v>
      </c>
      <c r="I4522" s="60" t="s">
        <v>1075</v>
      </c>
      <c r="J4522" s="62">
        <v>33823.5</v>
      </c>
      <c r="K4522" s="62">
        <v>4735.29</v>
      </c>
      <c r="L4522" s="62">
        <v>38558.79</v>
      </c>
      <c r="M4522" s="82" t="str">
        <f t="shared" si="324"/>
        <v>DC</v>
      </c>
      <c r="O4522" s="90">
        <f t="shared" si="328"/>
        <v>41972</v>
      </c>
    </row>
    <row r="4523" spans="1:15" hidden="1" x14ac:dyDescent="0.5">
      <c r="A4523" s="61">
        <v>989872</v>
      </c>
      <c r="B4523" s="60"/>
      <c r="C4523" s="60" t="s">
        <v>10</v>
      </c>
      <c r="D4523" s="61">
        <v>22626</v>
      </c>
      <c r="E4523" s="61">
        <v>17041</v>
      </c>
      <c r="F4523" s="61">
        <v>5110</v>
      </c>
      <c r="G4523" s="63">
        <v>41953</v>
      </c>
      <c r="H4523" s="63">
        <v>41952</v>
      </c>
      <c r="I4523" s="60" t="s">
        <v>1075</v>
      </c>
      <c r="J4523" s="62">
        <v>15963.12</v>
      </c>
      <c r="K4523" s="62">
        <v>2234.8200000000002</v>
      </c>
      <c r="L4523" s="62">
        <v>18197.939999999999</v>
      </c>
      <c r="M4523" s="82" t="str">
        <f t="shared" si="324"/>
        <v>DC</v>
      </c>
      <c r="O4523" s="90">
        <f t="shared" si="328"/>
        <v>41972</v>
      </c>
    </row>
    <row r="4524" spans="1:15" hidden="1" x14ac:dyDescent="0.5">
      <c r="A4524" s="61">
        <v>989873</v>
      </c>
      <c r="B4524" s="60"/>
      <c r="C4524" s="60" t="s">
        <v>10</v>
      </c>
      <c r="D4524" s="61">
        <v>22627</v>
      </c>
      <c r="E4524" s="61">
        <v>17044</v>
      </c>
      <c r="F4524" s="61">
        <v>5108</v>
      </c>
      <c r="G4524" s="63">
        <v>41953</v>
      </c>
      <c r="H4524" s="63">
        <v>41952</v>
      </c>
      <c r="I4524" s="60" t="s">
        <v>1075</v>
      </c>
      <c r="J4524" s="62">
        <v>1539.58</v>
      </c>
      <c r="K4524" s="62">
        <v>0</v>
      </c>
      <c r="L4524" s="62">
        <v>1539.58</v>
      </c>
      <c r="M4524" s="82" t="str">
        <f t="shared" si="324"/>
        <v>DC</v>
      </c>
      <c r="O4524" s="90">
        <f t="shared" si="328"/>
        <v>41972</v>
      </c>
    </row>
    <row r="4525" spans="1:15" hidden="1" x14ac:dyDescent="0.5">
      <c r="A4525" s="61">
        <v>990876</v>
      </c>
      <c r="B4525" s="60"/>
      <c r="C4525" s="60" t="s">
        <v>10</v>
      </c>
      <c r="D4525" s="61">
        <v>22633</v>
      </c>
      <c r="E4525" s="61">
        <v>17104</v>
      </c>
      <c r="F4525" s="61">
        <v>4902</v>
      </c>
      <c r="G4525" s="63">
        <v>41953</v>
      </c>
      <c r="H4525" s="63">
        <v>41952</v>
      </c>
      <c r="I4525" s="60" t="s">
        <v>1075</v>
      </c>
      <c r="J4525" s="62">
        <v>71648.53</v>
      </c>
      <c r="K4525" s="62">
        <v>9168.81</v>
      </c>
      <c r="L4525" s="62">
        <v>80817.34</v>
      </c>
      <c r="M4525" s="82" t="str">
        <f t="shared" si="324"/>
        <v>DC</v>
      </c>
      <c r="O4525" s="90">
        <f t="shared" si="328"/>
        <v>41972</v>
      </c>
    </row>
    <row r="4526" spans="1:15" hidden="1" x14ac:dyDescent="0.5">
      <c r="A4526" s="61">
        <v>990877</v>
      </c>
      <c r="B4526" s="60"/>
      <c r="C4526" s="60" t="s">
        <v>10</v>
      </c>
      <c r="D4526" s="61">
        <v>22629</v>
      </c>
      <c r="E4526" s="61">
        <v>16496</v>
      </c>
      <c r="F4526" s="61">
        <v>4905</v>
      </c>
      <c r="G4526" s="63">
        <v>41953</v>
      </c>
      <c r="H4526" s="63">
        <v>41952</v>
      </c>
      <c r="I4526" s="60" t="s">
        <v>1075</v>
      </c>
      <c r="J4526" s="62">
        <v>9705.08</v>
      </c>
      <c r="K4526" s="62">
        <v>1358.7</v>
      </c>
      <c r="L4526" s="62">
        <v>11063.78</v>
      </c>
      <c r="M4526" s="82" t="str">
        <f t="shared" si="324"/>
        <v>DC</v>
      </c>
      <c r="O4526" s="90">
        <f t="shared" si="328"/>
        <v>41972</v>
      </c>
    </row>
    <row r="4527" spans="1:15" hidden="1" x14ac:dyDescent="0.5">
      <c r="A4527" s="61">
        <v>990878</v>
      </c>
      <c r="B4527" s="60"/>
      <c r="C4527" s="60" t="s">
        <v>10</v>
      </c>
      <c r="D4527" s="61">
        <v>22630</v>
      </c>
      <c r="E4527" s="61">
        <v>16498</v>
      </c>
      <c r="F4527" s="61">
        <v>4907</v>
      </c>
      <c r="G4527" s="63">
        <v>41953</v>
      </c>
      <c r="H4527" s="63">
        <v>41952</v>
      </c>
      <c r="I4527" s="60" t="s">
        <v>1075</v>
      </c>
      <c r="J4527" s="62">
        <v>2132.4</v>
      </c>
      <c r="K4527" s="62">
        <v>298.54000000000002</v>
      </c>
      <c r="L4527" s="62">
        <v>2430.94</v>
      </c>
      <c r="M4527" s="82" t="str">
        <f t="shared" si="324"/>
        <v>DC</v>
      </c>
      <c r="O4527" s="90">
        <f t="shared" si="328"/>
        <v>41972</v>
      </c>
    </row>
    <row r="4528" spans="1:15" hidden="1" x14ac:dyDescent="0.5">
      <c r="A4528" s="61">
        <v>990879</v>
      </c>
      <c r="B4528" s="60"/>
      <c r="C4528" s="60" t="s">
        <v>10</v>
      </c>
      <c r="D4528" s="61">
        <v>22631</v>
      </c>
      <c r="E4528" s="61">
        <v>17042</v>
      </c>
      <c r="F4528" s="61">
        <v>5170</v>
      </c>
      <c r="G4528" s="63">
        <v>41953</v>
      </c>
      <c r="H4528" s="63">
        <v>41952</v>
      </c>
      <c r="I4528" s="60" t="s">
        <v>1075</v>
      </c>
      <c r="J4528" s="62">
        <v>13069.33</v>
      </c>
      <c r="K4528" s="62">
        <v>1829.71</v>
      </c>
      <c r="L4528" s="62">
        <v>14899.04</v>
      </c>
      <c r="M4528" s="82" t="str">
        <f t="shared" si="324"/>
        <v>DC</v>
      </c>
      <c r="O4528" s="90">
        <f t="shared" si="328"/>
        <v>41972</v>
      </c>
    </row>
    <row r="4529" spans="1:15" hidden="1" x14ac:dyDescent="0.5">
      <c r="A4529" s="61">
        <v>990880</v>
      </c>
      <c r="B4529" s="60"/>
      <c r="C4529" s="60" t="s">
        <v>10</v>
      </c>
      <c r="D4529" s="61">
        <v>22632</v>
      </c>
      <c r="E4529" s="61">
        <v>17043</v>
      </c>
      <c r="F4529" s="61">
        <v>5169</v>
      </c>
      <c r="G4529" s="63">
        <v>41953</v>
      </c>
      <c r="H4529" s="63">
        <v>41952</v>
      </c>
      <c r="I4529" s="60" t="s">
        <v>1075</v>
      </c>
      <c r="J4529" s="62">
        <v>51480.46</v>
      </c>
      <c r="K4529" s="62">
        <v>7207.2</v>
      </c>
      <c r="L4529" s="62">
        <v>58687.66</v>
      </c>
      <c r="M4529" s="82" t="str">
        <f t="shared" si="324"/>
        <v>DC</v>
      </c>
      <c r="O4529" s="90">
        <f t="shared" si="328"/>
        <v>41972</v>
      </c>
    </row>
    <row r="4530" spans="1:15" hidden="1" x14ac:dyDescent="0.5">
      <c r="A4530" s="61">
        <v>990881</v>
      </c>
      <c r="B4530" s="60"/>
      <c r="C4530" s="60" t="s">
        <v>10</v>
      </c>
      <c r="D4530" s="61">
        <v>22634</v>
      </c>
      <c r="E4530" s="61">
        <v>17105</v>
      </c>
      <c r="F4530" s="61">
        <v>5162</v>
      </c>
      <c r="G4530" s="63">
        <v>41953</v>
      </c>
      <c r="H4530" s="63">
        <v>41952</v>
      </c>
      <c r="I4530" s="60" t="s">
        <v>1075</v>
      </c>
      <c r="J4530" s="62">
        <v>10084.5</v>
      </c>
      <c r="K4530" s="62">
        <v>947.43</v>
      </c>
      <c r="L4530" s="62">
        <v>11031.93</v>
      </c>
      <c r="M4530" s="82" t="str">
        <f t="shared" si="324"/>
        <v>DC</v>
      </c>
      <c r="O4530" s="90">
        <f t="shared" si="328"/>
        <v>41972</v>
      </c>
    </row>
    <row r="4531" spans="1:15" hidden="1" x14ac:dyDescent="0.5">
      <c r="A4531" s="61">
        <v>990882</v>
      </c>
      <c r="B4531" s="60"/>
      <c r="C4531" s="60" t="s">
        <v>10</v>
      </c>
      <c r="D4531" s="61">
        <v>22635</v>
      </c>
      <c r="E4531" s="61">
        <v>17106</v>
      </c>
      <c r="F4531" s="61">
        <v>5163</v>
      </c>
      <c r="G4531" s="63">
        <v>41953</v>
      </c>
      <c r="H4531" s="63">
        <v>41952</v>
      </c>
      <c r="I4531" s="60" t="s">
        <v>1075</v>
      </c>
      <c r="J4531" s="62">
        <v>6441.62</v>
      </c>
      <c r="K4531" s="62">
        <v>0</v>
      </c>
      <c r="L4531" s="62">
        <v>6441.62</v>
      </c>
      <c r="M4531" s="82" t="str">
        <f t="shared" si="324"/>
        <v>DC</v>
      </c>
      <c r="O4531" s="90">
        <f t="shared" si="328"/>
        <v>41972</v>
      </c>
    </row>
    <row r="4532" spans="1:15" hidden="1" x14ac:dyDescent="0.5">
      <c r="A4532" s="61">
        <v>990883</v>
      </c>
      <c r="B4532" s="60"/>
      <c r="C4532" s="60" t="s">
        <v>10</v>
      </c>
      <c r="D4532" s="61">
        <v>22636</v>
      </c>
      <c r="E4532" s="61">
        <v>17107</v>
      </c>
      <c r="F4532" s="61">
        <v>2713</v>
      </c>
      <c r="G4532" s="63">
        <v>41953</v>
      </c>
      <c r="H4532" s="63">
        <v>41952</v>
      </c>
      <c r="I4532" s="60" t="s">
        <v>1075</v>
      </c>
      <c r="J4532" s="62">
        <v>4089</v>
      </c>
      <c r="K4532" s="62">
        <v>572.46</v>
      </c>
      <c r="L4532" s="62">
        <v>4661.46</v>
      </c>
      <c r="M4532" s="82" t="str">
        <f t="shared" si="324"/>
        <v>DC</v>
      </c>
      <c r="O4532" s="90">
        <f t="shared" si="328"/>
        <v>41972</v>
      </c>
    </row>
    <row r="4533" spans="1:15" hidden="1" x14ac:dyDescent="0.5">
      <c r="A4533" s="60" t="s">
        <v>1008</v>
      </c>
      <c r="B4533" s="60"/>
      <c r="C4533" s="60" t="s">
        <v>10</v>
      </c>
      <c r="D4533" s="61">
        <v>22667</v>
      </c>
      <c r="E4533" s="61">
        <v>17095</v>
      </c>
      <c r="F4533" s="61">
        <v>5166</v>
      </c>
      <c r="G4533" s="63">
        <v>41953</v>
      </c>
      <c r="H4533" s="63">
        <v>41953</v>
      </c>
      <c r="I4533" s="60" t="s">
        <v>1121</v>
      </c>
      <c r="J4533" s="62">
        <v>2235.8000000000002</v>
      </c>
      <c r="K4533" s="62">
        <v>0</v>
      </c>
      <c r="L4533" s="62">
        <v>2235.8000000000002</v>
      </c>
      <c r="M4533" s="82" t="str">
        <f t="shared" si="324"/>
        <v>DI</v>
      </c>
    </row>
    <row r="4534" spans="1:15" x14ac:dyDescent="0.5">
      <c r="A4534" s="61">
        <v>2168681</v>
      </c>
      <c r="B4534" s="61"/>
      <c r="C4534" s="60" t="s">
        <v>10</v>
      </c>
      <c r="D4534" s="61">
        <v>22741</v>
      </c>
      <c r="E4534" s="61">
        <v>17109</v>
      </c>
      <c r="F4534" s="61">
        <v>5167</v>
      </c>
      <c r="G4534" s="63">
        <v>41953</v>
      </c>
      <c r="H4534" s="63">
        <v>41953</v>
      </c>
      <c r="I4534" s="60" t="s">
        <v>1105</v>
      </c>
      <c r="J4534" s="62">
        <v>82138.06</v>
      </c>
      <c r="K4534" s="62">
        <v>11499.33</v>
      </c>
      <c r="L4534" s="62">
        <v>93637.39</v>
      </c>
      <c r="M4534" s="82" t="str">
        <f t="shared" si="324"/>
        <v>DS</v>
      </c>
    </row>
    <row r="4535" spans="1:15" x14ac:dyDescent="0.5">
      <c r="A4535" s="61">
        <v>2168681</v>
      </c>
      <c r="B4535" s="60"/>
      <c r="C4535" s="60" t="s">
        <v>15</v>
      </c>
      <c r="D4535" s="61">
        <v>22742</v>
      </c>
      <c r="E4535" s="61">
        <v>17240</v>
      </c>
      <c r="F4535" s="61">
        <v>5167</v>
      </c>
      <c r="G4535" s="63">
        <v>41953</v>
      </c>
      <c r="H4535" s="63">
        <v>41953</v>
      </c>
      <c r="I4535" s="60" t="s">
        <v>1105</v>
      </c>
      <c r="J4535" s="62">
        <v>-641.17999999999995</v>
      </c>
      <c r="K4535" s="62">
        <v>-89.77</v>
      </c>
      <c r="L4535" s="62">
        <v>-730.95</v>
      </c>
      <c r="M4535" s="82" t="str">
        <f t="shared" si="324"/>
        <v>DS</v>
      </c>
    </row>
    <row r="4536" spans="1:15" x14ac:dyDescent="0.5">
      <c r="A4536" s="61">
        <v>2168681</v>
      </c>
      <c r="B4536" s="61"/>
      <c r="C4536" s="60" t="s">
        <v>15</v>
      </c>
      <c r="D4536" s="61">
        <v>22745</v>
      </c>
      <c r="E4536" s="61">
        <v>17257</v>
      </c>
      <c r="F4536" s="61">
        <v>707377</v>
      </c>
      <c r="G4536" s="63">
        <v>41953</v>
      </c>
      <c r="H4536" s="63">
        <v>41953</v>
      </c>
      <c r="I4536" s="60" t="s">
        <v>1105</v>
      </c>
      <c r="J4536" s="62">
        <v>-103.63</v>
      </c>
      <c r="K4536" s="62">
        <v>-14.51</v>
      </c>
      <c r="L4536" s="62">
        <v>-118.14</v>
      </c>
      <c r="M4536" s="82" t="str">
        <f t="shared" si="324"/>
        <v>DS</v>
      </c>
    </row>
    <row r="4537" spans="1:15" hidden="1" x14ac:dyDescent="0.5">
      <c r="A4537" s="61">
        <v>158639</v>
      </c>
      <c r="B4537" s="60"/>
      <c r="C4537" s="60" t="s">
        <v>10</v>
      </c>
      <c r="D4537" s="61">
        <v>22661</v>
      </c>
      <c r="E4537" s="61">
        <v>17115</v>
      </c>
      <c r="F4537" s="61">
        <v>5173</v>
      </c>
      <c r="G4537" s="63">
        <v>41954</v>
      </c>
      <c r="H4537" s="63">
        <v>41954</v>
      </c>
      <c r="I4537" s="60" t="s">
        <v>1156</v>
      </c>
      <c r="J4537" s="62">
        <v>5009.3900000000003</v>
      </c>
      <c r="K4537" s="62">
        <v>701.31</v>
      </c>
      <c r="L4537" s="62">
        <v>5710.7</v>
      </c>
      <c r="M4537" s="82" t="str">
        <f t="shared" si="324"/>
        <v>DI</v>
      </c>
    </row>
    <row r="4538" spans="1:15" x14ac:dyDescent="0.5">
      <c r="A4538" s="61">
        <v>33948</v>
      </c>
      <c r="B4538" s="60"/>
      <c r="C4538" s="60" t="s">
        <v>10</v>
      </c>
      <c r="D4538" s="61">
        <v>22660</v>
      </c>
      <c r="E4538" s="61">
        <v>17023</v>
      </c>
      <c r="F4538" s="61">
        <v>5152</v>
      </c>
      <c r="G4538" s="63">
        <v>41954</v>
      </c>
      <c r="H4538" s="63">
        <v>41954</v>
      </c>
      <c r="I4538" s="60" t="s">
        <v>1103</v>
      </c>
      <c r="J4538" s="62">
        <v>3637.7</v>
      </c>
      <c r="K4538" s="62">
        <v>509.28</v>
      </c>
      <c r="L4538" s="62">
        <v>4146.9799999999996</v>
      </c>
      <c r="M4538" s="82" t="str">
        <f t="shared" si="324"/>
        <v>DS</v>
      </c>
    </row>
    <row r="4539" spans="1:15" x14ac:dyDescent="0.5">
      <c r="A4539" s="61">
        <v>33950</v>
      </c>
      <c r="B4539" s="60"/>
      <c r="C4539" s="60" t="s">
        <v>10</v>
      </c>
      <c r="D4539" s="61">
        <v>22659</v>
      </c>
      <c r="E4539" s="61">
        <v>17116</v>
      </c>
      <c r="F4539" s="61">
        <v>5152</v>
      </c>
      <c r="G4539" s="63">
        <v>41954</v>
      </c>
      <c r="H4539" s="63">
        <v>41954</v>
      </c>
      <c r="I4539" s="60" t="s">
        <v>1103</v>
      </c>
      <c r="J4539" s="62">
        <v>460.8</v>
      </c>
      <c r="K4539" s="62">
        <v>64.52</v>
      </c>
      <c r="L4539" s="62">
        <v>525.32000000000005</v>
      </c>
      <c r="M4539" s="82" t="str">
        <f t="shared" si="324"/>
        <v>DS</v>
      </c>
    </row>
    <row r="4540" spans="1:15" x14ac:dyDescent="0.5">
      <c r="A4540" s="61">
        <v>626448</v>
      </c>
      <c r="B4540" s="60"/>
      <c r="C4540" s="60" t="s">
        <v>10</v>
      </c>
      <c r="D4540" s="61">
        <v>22663</v>
      </c>
      <c r="E4540" s="61">
        <v>17111</v>
      </c>
      <c r="F4540" s="61">
        <v>5128</v>
      </c>
      <c r="G4540" s="63">
        <v>41954</v>
      </c>
      <c r="H4540" s="63">
        <v>41954</v>
      </c>
      <c r="I4540" s="60" t="s">
        <v>1114</v>
      </c>
      <c r="J4540" s="62">
        <v>199.92</v>
      </c>
      <c r="K4540" s="62">
        <v>14.08</v>
      </c>
      <c r="L4540" s="62">
        <v>214</v>
      </c>
      <c r="M4540" s="82" t="str">
        <f t="shared" si="324"/>
        <v>DS</v>
      </c>
    </row>
    <row r="4541" spans="1:15" x14ac:dyDescent="0.5">
      <c r="A4541" s="61">
        <v>8321556</v>
      </c>
      <c r="B4541" s="61"/>
      <c r="C4541" s="60" t="s">
        <v>10</v>
      </c>
      <c r="D4541" s="61">
        <v>22662</v>
      </c>
      <c r="E4541" s="61">
        <v>17112</v>
      </c>
      <c r="F4541" s="61">
        <v>5127</v>
      </c>
      <c r="G4541" s="63">
        <v>41954</v>
      </c>
      <c r="H4541" s="63">
        <v>41954</v>
      </c>
      <c r="I4541" s="60" t="s">
        <v>1115</v>
      </c>
      <c r="J4541" s="62">
        <v>224.04</v>
      </c>
      <c r="K4541" s="62">
        <v>15.81</v>
      </c>
      <c r="L4541" s="62">
        <v>239.85</v>
      </c>
      <c r="M4541" s="82" t="str">
        <f t="shared" si="324"/>
        <v>DS</v>
      </c>
    </row>
    <row r="4542" spans="1:15" hidden="1" x14ac:dyDescent="0.5">
      <c r="A4542" s="60" t="s">
        <v>1006</v>
      </c>
      <c r="B4542" s="60"/>
      <c r="C4542" s="60" t="s">
        <v>10</v>
      </c>
      <c r="D4542" s="61">
        <v>22664</v>
      </c>
      <c r="E4542" s="61">
        <v>17114</v>
      </c>
      <c r="F4542" s="61">
        <v>5177</v>
      </c>
      <c r="G4542" s="63">
        <v>41954</v>
      </c>
      <c r="H4542" s="63">
        <v>41954</v>
      </c>
      <c r="I4542" s="60" t="s">
        <v>1118</v>
      </c>
      <c r="J4542" s="62">
        <v>4644</v>
      </c>
      <c r="K4542" s="62">
        <v>0</v>
      </c>
      <c r="L4542" s="62">
        <v>4644</v>
      </c>
      <c r="M4542" s="82" t="str">
        <f t="shared" si="324"/>
        <v>DI</v>
      </c>
    </row>
    <row r="4543" spans="1:15" hidden="1" x14ac:dyDescent="0.5">
      <c r="A4543" s="61">
        <v>41421</v>
      </c>
      <c r="B4543" s="60"/>
      <c r="C4543" s="60" t="s">
        <v>10</v>
      </c>
      <c r="D4543" s="61">
        <v>22849</v>
      </c>
      <c r="E4543" s="61">
        <v>17370</v>
      </c>
      <c r="F4543" s="61">
        <v>5250</v>
      </c>
      <c r="G4543" s="63">
        <v>41954</v>
      </c>
      <c r="H4543" s="63">
        <v>41954</v>
      </c>
      <c r="I4543" s="60" t="s">
        <v>1110</v>
      </c>
      <c r="J4543" s="62">
        <v>21414.799999999999</v>
      </c>
      <c r="K4543" s="62">
        <v>2998.07</v>
      </c>
      <c r="L4543" s="62">
        <v>24412.87</v>
      </c>
      <c r="M4543" s="82" t="str">
        <f t="shared" si="324"/>
        <v>DI</v>
      </c>
    </row>
    <row r="4544" spans="1:15" hidden="1" x14ac:dyDescent="0.5">
      <c r="A4544" s="60" t="s">
        <v>1047</v>
      </c>
      <c r="B4544" s="60"/>
      <c r="C4544" s="60" t="s">
        <v>10</v>
      </c>
      <c r="D4544" s="61">
        <v>22879</v>
      </c>
      <c r="E4544" s="61">
        <v>17387</v>
      </c>
      <c r="F4544" s="61">
        <v>5250</v>
      </c>
      <c r="G4544" s="63">
        <v>41954</v>
      </c>
      <c r="H4544" s="63">
        <v>41954</v>
      </c>
      <c r="I4544" s="60" t="s">
        <v>1110</v>
      </c>
      <c r="J4544" s="62">
        <v>1050</v>
      </c>
      <c r="K4544" s="62">
        <v>147</v>
      </c>
      <c r="L4544" s="62">
        <v>1197</v>
      </c>
      <c r="M4544" s="82" t="str">
        <f t="shared" si="324"/>
        <v>DI</v>
      </c>
    </row>
    <row r="4545" spans="1:13" x14ac:dyDescent="0.5">
      <c r="A4545" s="61">
        <v>2016232</v>
      </c>
      <c r="B4545" s="60"/>
      <c r="C4545" s="60" t="s">
        <v>10</v>
      </c>
      <c r="D4545" s="61">
        <v>22658</v>
      </c>
      <c r="E4545" s="61">
        <v>17125</v>
      </c>
      <c r="F4545" s="61">
        <v>5186</v>
      </c>
      <c r="G4545" s="63">
        <v>41955</v>
      </c>
      <c r="H4545" s="63">
        <v>41955</v>
      </c>
      <c r="I4545" s="60" t="s">
        <v>1107</v>
      </c>
      <c r="J4545" s="62">
        <v>1004.05</v>
      </c>
      <c r="K4545" s="62">
        <v>140.57</v>
      </c>
      <c r="L4545" s="62">
        <v>1144.6199999999999</v>
      </c>
      <c r="M4545" s="82" t="str">
        <f t="shared" si="324"/>
        <v>DS</v>
      </c>
    </row>
    <row r="4546" spans="1:13" x14ac:dyDescent="0.5">
      <c r="A4546" s="61">
        <v>2016233</v>
      </c>
      <c r="B4546" s="60"/>
      <c r="C4546" s="60" t="s">
        <v>10</v>
      </c>
      <c r="D4546" s="61">
        <v>22704</v>
      </c>
      <c r="E4546" s="61">
        <v>17122</v>
      </c>
      <c r="F4546" s="61">
        <v>5186</v>
      </c>
      <c r="G4546" s="63">
        <v>41955</v>
      </c>
      <c r="H4546" s="63">
        <v>41953</v>
      </c>
      <c r="I4546" s="60" t="s">
        <v>1107</v>
      </c>
      <c r="J4546" s="62">
        <v>2362.25</v>
      </c>
      <c r="K4546" s="62">
        <v>330.72</v>
      </c>
      <c r="L4546" s="62">
        <v>2692.97</v>
      </c>
      <c r="M4546" s="82" t="str">
        <f t="shared" si="324"/>
        <v>DS</v>
      </c>
    </row>
    <row r="4547" spans="1:13" x14ac:dyDescent="0.5">
      <c r="A4547" s="61">
        <v>2016234</v>
      </c>
      <c r="B4547" s="60"/>
      <c r="C4547" s="60" t="s">
        <v>10</v>
      </c>
      <c r="D4547" s="61">
        <v>22657</v>
      </c>
      <c r="E4547" s="61">
        <v>17126</v>
      </c>
      <c r="F4547" s="61">
        <v>5186</v>
      </c>
      <c r="G4547" s="63">
        <v>41955</v>
      </c>
      <c r="H4547" s="63">
        <v>41953</v>
      </c>
      <c r="I4547" s="60" t="s">
        <v>1107</v>
      </c>
      <c r="J4547" s="62">
        <v>499.8</v>
      </c>
      <c r="K4547" s="62">
        <v>69.97</v>
      </c>
      <c r="L4547" s="62">
        <v>569.77</v>
      </c>
      <c r="M4547" s="82" t="str">
        <f t="shared" si="324"/>
        <v>DS</v>
      </c>
    </row>
    <row r="4548" spans="1:13" x14ac:dyDescent="0.5">
      <c r="A4548" s="61">
        <v>2016235</v>
      </c>
      <c r="B4548" s="60"/>
      <c r="C4548" s="60" t="s">
        <v>10</v>
      </c>
      <c r="D4548" s="61">
        <v>22703</v>
      </c>
      <c r="E4548" s="61">
        <v>17124</v>
      </c>
      <c r="F4548" s="61">
        <v>5186</v>
      </c>
      <c r="G4548" s="63">
        <v>41955</v>
      </c>
      <c r="H4548" s="63">
        <v>41955</v>
      </c>
      <c r="I4548" s="60" t="s">
        <v>1107</v>
      </c>
      <c r="J4548" s="62">
        <v>3258.15</v>
      </c>
      <c r="K4548" s="62">
        <v>456.15</v>
      </c>
      <c r="L4548" s="62">
        <v>3714.3</v>
      </c>
      <c r="M4548" s="82" t="str">
        <f t="shared" si="324"/>
        <v>DS</v>
      </c>
    </row>
    <row r="4549" spans="1:13" x14ac:dyDescent="0.5">
      <c r="A4549" s="61">
        <v>2701357</v>
      </c>
      <c r="B4549" s="61"/>
      <c r="C4549" s="60" t="s">
        <v>10</v>
      </c>
      <c r="D4549" s="61">
        <v>22641</v>
      </c>
      <c r="E4549" s="61">
        <v>17108</v>
      </c>
      <c r="F4549" s="61">
        <v>5126</v>
      </c>
      <c r="G4549" s="63">
        <v>41955</v>
      </c>
      <c r="H4549" s="63">
        <v>41955</v>
      </c>
      <c r="I4549" s="60" t="s">
        <v>1109</v>
      </c>
      <c r="J4549" s="62">
        <v>189.1</v>
      </c>
      <c r="K4549" s="62">
        <v>13.34</v>
      </c>
      <c r="L4549" s="62">
        <v>202.44</v>
      </c>
      <c r="M4549" s="82" t="str">
        <f t="shared" si="324"/>
        <v>DS</v>
      </c>
    </row>
    <row r="4550" spans="1:13" x14ac:dyDescent="0.5">
      <c r="A4550" s="61">
        <v>8322937</v>
      </c>
      <c r="B4550" s="61"/>
      <c r="C4550" s="60" t="s">
        <v>10</v>
      </c>
      <c r="D4550" s="61">
        <v>22656</v>
      </c>
      <c r="E4550" s="61">
        <v>17127</v>
      </c>
      <c r="F4550" s="61">
        <v>5127</v>
      </c>
      <c r="G4550" s="63">
        <v>41955</v>
      </c>
      <c r="H4550" s="63">
        <v>41955</v>
      </c>
      <c r="I4550" s="60" t="s">
        <v>1115</v>
      </c>
      <c r="J4550" s="62">
        <v>224.04</v>
      </c>
      <c r="K4550" s="62">
        <v>15.81</v>
      </c>
      <c r="L4550" s="62">
        <v>239.85</v>
      </c>
      <c r="M4550" s="82" t="str">
        <f t="shared" si="324"/>
        <v>DS</v>
      </c>
    </row>
    <row r="4551" spans="1:13" x14ac:dyDescent="0.5">
      <c r="A4551" s="61">
        <v>92127</v>
      </c>
      <c r="B4551" s="60"/>
      <c r="C4551" s="60" t="s">
        <v>10</v>
      </c>
      <c r="D4551" s="61">
        <v>22654</v>
      </c>
      <c r="E4551" s="61">
        <v>17129</v>
      </c>
      <c r="F4551" s="61">
        <v>5125</v>
      </c>
      <c r="G4551" s="63">
        <v>41955</v>
      </c>
      <c r="H4551" s="63">
        <v>41955</v>
      </c>
      <c r="I4551" s="60" t="s">
        <v>1116</v>
      </c>
      <c r="J4551" s="62">
        <v>393.6</v>
      </c>
      <c r="K4551" s="62">
        <v>13.78</v>
      </c>
      <c r="L4551" s="62">
        <v>407.38</v>
      </c>
      <c r="M4551" s="82" t="str">
        <f t="shared" si="324"/>
        <v>DS</v>
      </c>
    </row>
    <row r="4552" spans="1:13" x14ac:dyDescent="0.5">
      <c r="A4552" s="61">
        <v>92127</v>
      </c>
      <c r="B4552" s="60"/>
      <c r="C4552" s="60" t="s">
        <v>15</v>
      </c>
      <c r="D4552" s="61">
        <v>22655</v>
      </c>
      <c r="E4552" s="61">
        <v>17148</v>
      </c>
      <c r="F4552" s="61">
        <v>5125</v>
      </c>
      <c r="G4552" s="63">
        <v>41955</v>
      </c>
      <c r="H4552" s="63">
        <v>41955</v>
      </c>
      <c r="I4552" s="60" t="s">
        <v>1116</v>
      </c>
      <c r="J4552" s="62">
        <v>-9.6</v>
      </c>
      <c r="K4552" s="62">
        <v>-0.34</v>
      </c>
      <c r="L4552" s="62">
        <v>-9.94</v>
      </c>
      <c r="M4552" s="82" t="str">
        <f t="shared" si="324"/>
        <v>DS</v>
      </c>
    </row>
    <row r="4553" spans="1:13" hidden="1" x14ac:dyDescent="0.5">
      <c r="A4553" s="60" t="s">
        <v>999</v>
      </c>
      <c r="B4553" s="60"/>
      <c r="C4553" s="60" t="s">
        <v>10</v>
      </c>
      <c r="D4553" s="61">
        <v>22675</v>
      </c>
      <c r="E4553" s="61">
        <v>17150</v>
      </c>
      <c r="F4553" s="61">
        <v>5183</v>
      </c>
      <c r="G4553" s="63">
        <v>41956</v>
      </c>
      <c r="H4553" s="63">
        <v>41956</v>
      </c>
      <c r="I4553" s="60" t="s">
        <v>1123</v>
      </c>
      <c r="J4553" s="62">
        <v>1990</v>
      </c>
      <c r="K4553" s="62">
        <v>0</v>
      </c>
      <c r="L4553" s="62">
        <v>1990</v>
      </c>
      <c r="M4553" s="82" t="str">
        <f t="shared" ref="M4553:M4616" si="329">VLOOKUP(I4553,KODE,3,0)</f>
        <v>DI</v>
      </c>
    </row>
    <row r="4554" spans="1:13" x14ac:dyDescent="0.5">
      <c r="A4554" s="60" t="s">
        <v>1000</v>
      </c>
      <c r="B4554" s="60"/>
      <c r="C4554" s="60" t="s">
        <v>10</v>
      </c>
      <c r="D4554" s="61">
        <v>22677</v>
      </c>
      <c r="E4554" s="61">
        <v>17146</v>
      </c>
      <c r="F4554" s="61">
        <v>5178</v>
      </c>
      <c r="G4554" s="63">
        <v>41956</v>
      </c>
      <c r="H4554" s="63">
        <v>41956</v>
      </c>
      <c r="I4554" s="60" t="s">
        <v>1161</v>
      </c>
      <c r="J4554" s="62">
        <v>20757.3</v>
      </c>
      <c r="K4554" s="62">
        <v>2259.77</v>
      </c>
      <c r="L4554" s="62">
        <v>23017.07</v>
      </c>
      <c r="M4554" s="82" t="str">
        <f t="shared" si="329"/>
        <v>DS</v>
      </c>
    </row>
    <row r="4555" spans="1:13" x14ac:dyDescent="0.5">
      <c r="A4555" s="60" t="s">
        <v>1003</v>
      </c>
      <c r="B4555" s="61"/>
      <c r="C4555" s="60" t="s">
        <v>10</v>
      </c>
      <c r="D4555" s="61">
        <v>22650</v>
      </c>
      <c r="E4555" s="61">
        <v>17118</v>
      </c>
      <c r="F4555" s="61">
        <v>5182</v>
      </c>
      <c r="G4555" s="63">
        <v>41956</v>
      </c>
      <c r="H4555" s="63">
        <v>41955</v>
      </c>
      <c r="I4555" s="60" t="s">
        <v>1102</v>
      </c>
      <c r="J4555" s="62">
        <v>5393.82</v>
      </c>
      <c r="K4555" s="62">
        <v>593.45000000000005</v>
      </c>
      <c r="L4555" s="62">
        <v>5987.27</v>
      </c>
      <c r="M4555" s="82" t="str">
        <f t="shared" si="329"/>
        <v>DS</v>
      </c>
    </row>
    <row r="4556" spans="1:13" x14ac:dyDescent="0.5">
      <c r="A4556" s="60" t="s">
        <v>1003</v>
      </c>
      <c r="B4556" s="60"/>
      <c r="C4556" s="60" t="s">
        <v>15</v>
      </c>
      <c r="D4556" s="61">
        <v>22653</v>
      </c>
      <c r="E4556" s="61">
        <v>17147</v>
      </c>
      <c r="F4556" s="61">
        <v>5182</v>
      </c>
      <c r="G4556" s="63">
        <v>41956</v>
      </c>
      <c r="H4556" s="63">
        <v>41955</v>
      </c>
      <c r="I4556" s="60" t="s">
        <v>1102</v>
      </c>
      <c r="J4556" s="62">
        <v>-67.260000000000005</v>
      </c>
      <c r="K4556" s="62">
        <v>-9.42</v>
      </c>
      <c r="L4556" s="62">
        <v>-76.680000000000007</v>
      </c>
      <c r="M4556" s="82" t="str">
        <f t="shared" si="329"/>
        <v>DS</v>
      </c>
    </row>
    <row r="4557" spans="1:13" x14ac:dyDescent="0.5">
      <c r="A4557" s="61">
        <v>2720609</v>
      </c>
      <c r="B4557" s="61"/>
      <c r="C4557" s="60" t="s">
        <v>10</v>
      </c>
      <c r="D4557" s="61">
        <v>22648</v>
      </c>
      <c r="E4557" s="61">
        <v>17120</v>
      </c>
      <c r="F4557" s="61">
        <v>5126</v>
      </c>
      <c r="G4557" s="63">
        <v>41956</v>
      </c>
      <c r="H4557" s="63">
        <v>41956</v>
      </c>
      <c r="I4557" s="60" t="s">
        <v>1109</v>
      </c>
      <c r="J4557" s="62">
        <v>189.1</v>
      </c>
      <c r="K4557" s="62">
        <v>13.34</v>
      </c>
      <c r="L4557" s="62">
        <v>202.44</v>
      </c>
      <c r="M4557" s="82" t="str">
        <f t="shared" si="329"/>
        <v>DS</v>
      </c>
    </row>
    <row r="4558" spans="1:13" x14ac:dyDescent="0.5">
      <c r="A4558" s="61">
        <v>52592784</v>
      </c>
      <c r="B4558" s="61"/>
      <c r="C4558" s="60" t="s">
        <v>10</v>
      </c>
      <c r="D4558" s="61">
        <v>22649</v>
      </c>
      <c r="E4558" s="61">
        <v>17119</v>
      </c>
      <c r="F4558" s="61">
        <v>5181</v>
      </c>
      <c r="G4558" s="63">
        <v>41956</v>
      </c>
      <c r="H4558" s="63">
        <v>41956</v>
      </c>
      <c r="I4558" s="60" t="s">
        <v>1113</v>
      </c>
      <c r="J4558" s="62">
        <v>6748.81</v>
      </c>
      <c r="K4558" s="62">
        <v>626.34</v>
      </c>
      <c r="L4558" s="62">
        <v>7375.15</v>
      </c>
      <c r="M4558" s="82" t="str">
        <f t="shared" si="329"/>
        <v>DS</v>
      </c>
    </row>
    <row r="4559" spans="1:13" x14ac:dyDescent="0.5">
      <c r="A4559" s="61">
        <v>9724</v>
      </c>
      <c r="B4559" s="60"/>
      <c r="C4559" s="60" t="s">
        <v>10</v>
      </c>
      <c r="D4559" s="61">
        <v>22676</v>
      </c>
      <c r="E4559" s="61">
        <v>17151</v>
      </c>
      <c r="F4559" s="61">
        <v>5185</v>
      </c>
      <c r="G4559" s="63">
        <v>41956</v>
      </c>
      <c r="H4559" s="63">
        <v>41957</v>
      </c>
      <c r="I4559" s="60" t="s">
        <v>1073</v>
      </c>
      <c r="J4559" s="62">
        <v>13212</v>
      </c>
      <c r="K4559" s="62">
        <v>1849.68</v>
      </c>
      <c r="L4559" s="62">
        <v>15061.68</v>
      </c>
      <c r="M4559" s="82" t="str">
        <f t="shared" si="329"/>
        <v>DS</v>
      </c>
    </row>
    <row r="4560" spans="1:13" hidden="1" x14ac:dyDescent="0.5">
      <c r="A4560" s="60" t="s">
        <v>1007</v>
      </c>
      <c r="B4560" s="60"/>
      <c r="C4560" s="60" t="s">
        <v>10</v>
      </c>
      <c r="D4560" s="61">
        <v>22652</v>
      </c>
      <c r="E4560" s="61">
        <v>17138</v>
      </c>
      <c r="F4560" s="61">
        <v>5166</v>
      </c>
      <c r="G4560" s="63">
        <v>41956</v>
      </c>
      <c r="H4560" s="63">
        <v>41956</v>
      </c>
      <c r="I4560" s="60" t="s">
        <v>1121</v>
      </c>
      <c r="J4560" s="62">
        <v>834.9</v>
      </c>
      <c r="K4560" s="62">
        <v>0</v>
      </c>
      <c r="L4560" s="62">
        <v>834.9</v>
      </c>
      <c r="M4560" s="82" t="str">
        <f t="shared" si="329"/>
        <v>DI</v>
      </c>
    </row>
    <row r="4561" spans="1:19" hidden="1" x14ac:dyDescent="0.5">
      <c r="A4561" s="60" t="s">
        <v>1009</v>
      </c>
      <c r="B4561" s="60"/>
      <c r="C4561" s="60" t="s">
        <v>10</v>
      </c>
      <c r="D4561" s="61">
        <v>22678</v>
      </c>
      <c r="E4561" s="61">
        <v>17145</v>
      </c>
      <c r="F4561" s="61">
        <v>5179</v>
      </c>
      <c r="G4561" s="63">
        <v>41956</v>
      </c>
      <c r="H4561" s="63">
        <v>41956</v>
      </c>
      <c r="I4561" s="60" t="s">
        <v>1123</v>
      </c>
      <c r="J4561" s="62">
        <v>2800</v>
      </c>
      <c r="K4561" s="62">
        <v>0</v>
      </c>
      <c r="L4561" s="62">
        <v>2800</v>
      </c>
      <c r="M4561" s="82" t="str">
        <f t="shared" si="329"/>
        <v>DI</v>
      </c>
      <c r="R4561" s="92" t="s">
        <v>327</v>
      </c>
      <c r="S4561" s="93">
        <v>41960</v>
      </c>
    </row>
    <row r="4562" spans="1:19" x14ac:dyDescent="0.5">
      <c r="A4562" s="61">
        <v>629476</v>
      </c>
      <c r="B4562" s="60"/>
      <c r="C4562" s="60" t="s">
        <v>10</v>
      </c>
      <c r="D4562" s="61">
        <v>22751</v>
      </c>
      <c r="E4562" s="61">
        <v>17281</v>
      </c>
      <c r="F4562" s="61">
        <v>5128</v>
      </c>
      <c r="G4562" s="63">
        <v>41956</v>
      </c>
      <c r="H4562" s="63">
        <v>41956</v>
      </c>
      <c r="I4562" s="60" t="s">
        <v>1114</v>
      </c>
      <c r="J4562" s="62">
        <v>199.92</v>
      </c>
      <c r="K4562" s="62">
        <v>14.08</v>
      </c>
      <c r="L4562" s="62">
        <v>214</v>
      </c>
      <c r="M4562" s="82" t="str">
        <f t="shared" si="329"/>
        <v>DS</v>
      </c>
    </row>
    <row r="4563" spans="1:19" x14ac:dyDescent="0.5">
      <c r="A4563" s="60" t="s">
        <v>1001</v>
      </c>
      <c r="B4563" s="61"/>
      <c r="C4563" s="60" t="s">
        <v>10</v>
      </c>
      <c r="D4563" s="61">
        <v>22693</v>
      </c>
      <c r="E4563" s="61">
        <v>17135</v>
      </c>
      <c r="F4563" s="61">
        <v>5189</v>
      </c>
      <c r="G4563" s="63">
        <v>41957</v>
      </c>
      <c r="H4563" s="63">
        <v>41956</v>
      </c>
      <c r="I4563" s="60" t="s">
        <v>1162</v>
      </c>
      <c r="J4563" s="62">
        <v>14591.5</v>
      </c>
      <c r="K4563" s="62">
        <v>2042.81</v>
      </c>
      <c r="L4563" s="62">
        <v>16634.310000000001</v>
      </c>
      <c r="M4563" s="82" t="str">
        <f t="shared" si="329"/>
        <v>DS</v>
      </c>
    </row>
    <row r="4564" spans="1:19" x14ac:dyDescent="0.5">
      <c r="A4564" s="60" t="s">
        <v>1001</v>
      </c>
      <c r="B4564" s="60"/>
      <c r="C4564" s="60" t="s">
        <v>15</v>
      </c>
      <c r="D4564" s="61">
        <v>22699</v>
      </c>
      <c r="E4564" s="61">
        <v>17189</v>
      </c>
      <c r="F4564" s="61">
        <v>5189</v>
      </c>
      <c r="G4564" s="63">
        <v>41957</v>
      </c>
      <c r="H4564" s="63">
        <v>41956</v>
      </c>
      <c r="I4564" s="60" t="s">
        <v>1162</v>
      </c>
      <c r="J4564" s="62">
        <v>-21.59</v>
      </c>
      <c r="K4564" s="62">
        <v>-3.02</v>
      </c>
      <c r="L4564" s="62">
        <v>-24.61</v>
      </c>
      <c r="M4564" s="82" t="str">
        <f t="shared" si="329"/>
        <v>DS</v>
      </c>
    </row>
    <row r="4565" spans="1:19" x14ac:dyDescent="0.5">
      <c r="A4565" s="61">
        <v>234648</v>
      </c>
      <c r="B4565" s="60"/>
      <c r="C4565" s="60" t="s">
        <v>10</v>
      </c>
      <c r="D4565" s="61">
        <v>22698</v>
      </c>
      <c r="E4565" s="61">
        <v>17175</v>
      </c>
      <c r="F4565" s="61">
        <v>5193</v>
      </c>
      <c r="G4565" s="63">
        <v>41957</v>
      </c>
      <c r="H4565" s="63">
        <v>41957</v>
      </c>
      <c r="I4565" s="60" t="s">
        <v>1297</v>
      </c>
      <c r="J4565" s="62">
        <v>25062.3</v>
      </c>
      <c r="K4565" s="62">
        <v>3508.72</v>
      </c>
      <c r="L4565" s="62">
        <v>28571.02</v>
      </c>
      <c r="M4565" s="82" t="str">
        <f t="shared" si="329"/>
        <v>DS</v>
      </c>
    </row>
    <row r="4566" spans="1:19" x14ac:dyDescent="0.5">
      <c r="A4566" s="61">
        <v>8325387</v>
      </c>
      <c r="B4566" s="61"/>
      <c r="C4566" s="60" t="s">
        <v>10</v>
      </c>
      <c r="D4566" s="61">
        <v>22681</v>
      </c>
      <c r="E4566" s="61">
        <v>17157</v>
      </c>
      <c r="F4566" s="61">
        <v>5127</v>
      </c>
      <c r="G4566" s="63">
        <v>41957</v>
      </c>
      <c r="H4566" s="63">
        <v>41957</v>
      </c>
      <c r="I4566" s="60" t="s">
        <v>1115</v>
      </c>
      <c r="J4566" s="62">
        <v>224.04</v>
      </c>
      <c r="K4566" s="62">
        <v>15.81</v>
      </c>
      <c r="L4566" s="62">
        <v>239.85</v>
      </c>
      <c r="M4566" s="82" t="str">
        <f t="shared" si="329"/>
        <v>DS</v>
      </c>
    </row>
    <row r="4567" spans="1:19" x14ac:dyDescent="0.5">
      <c r="A4567" s="61">
        <v>92362</v>
      </c>
      <c r="B4567" s="60"/>
      <c r="C4567" s="60" t="s">
        <v>10</v>
      </c>
      <c r="D4567" s="61">
        <v>22674</v>
      </c>
      <c r="E4567" s="61">
        <v>17153</v>
      </c>
      <c r="F4567" s="61">
        <v>5125</v>
      </c>
      <c r="G4567" s="63">
        <v>41957</v>
      </c>
      <c r="H4567" s="63">
        <v>41957</v>
      </c>
      <c r="I4567" s="60" t="s">
        <v>1116</v>
      </c>
      <c r="J4567" s="62">
        <v>393.6</v>
      </c>
      <c r="K4567" s="62">
        <v>13.78</v>
      </c>
      <c r="L4567" s="62">
        <v>407.38</v>
      </c>
      <c r="M4567" s="82" t="str">
        <f t="shared" si="329"/>
        <v>DS</v>
      </c>
    </row>
    <row r="4568" spans="1:19" x14ac:dyDescent="0.5">
      <c r="A4568" s="61">
        <v>95295</v>
      </c>
      <c r="B4568" s="60"/>
      <c r="C4568" s="60" t="s">
        <v>10</v>
      </c>
      <c r="D4568" s="61">
        <v>22679</v>
      </c>
      <c r="E4568" s="61">
        <v>17121</v>
      </c>
      <c r="F4568" s="61">
        <v>5187</v>
      </c>
      <c r="G4568" s="63">
        <v>41957</v>
      </c>
      <c r="H4568" s="63">
        <v>41956</v>
      </c>
      <c r="I4568" s="60" t="s">
        <v>1167</v>
      </c>
      <c r="J4568" s="62">
        <v>9923.2099999999991</v>
      </c>
      <c r="K4568" s="62">
        <v>460.34</v>
      </c>
      <c r="L4568" s="62">
        <v>10383.549999999999</v>
      </c>
      <c r="M4568" s="82" t="str">
        <f t="shared" si="329"/>
        <v>DS</v>
      </c>
    </row>
    <row r="4569" spans="1:19" x14ac:dyDescent="0.5">
      <c r="A4569" s="61">
        <v>95296</v>
      </c>
      <c r="B4569" s="61"/>
      <c r="C4569" s="60" t="s">
        <v>10</v>
      </c>
      <c r="D4569" s="61">
        <v>22680</v>
      </c>
      <c r="E4569" s="61">
        <v>17123</v>
      </c>
      <c r="F4569" s="61">
        <v>5188</v>
      </c>
      <c r="G4569" s="63">
        <v>41957</v>
      </c>
      <c r="H4569" s="63">
        <v>41956</v>
      </c>
      <c r="I4569" s="60" t="s">
        <v>1167</v>
      </c>
      <c r="J4569" s="62">
        <v>4512.1099999999997</v>
      </c>
      <c r="K4569" s="62">
        <v>631.70000000000005</v>
      </c>
      <c r="L4569" s="62">
        <v>5143.8100000000004</v>
      </c>
      <c r="M4569" s="82" t="str">
        <f t="shared" si="329"/>
        <v>DS</v>
      </c>
    </row>
    <row r="4570" spans="1:19" hidden="1" x14ac:dyDescent="0.5">
      <c r="A4570" s="61">
        <v>995055</v>
      </c>
      <c r="B4570" s="60"/>
      <c r="C4570" s="60" t="s">
        <v>10</v>
      </c>
      <c r="D4570" s="61">
        <v>22683</v>
      </c>
      <c r="E4570" s="61">
        <v>17163</v>
      </c>
      <c r="F4570" s="61">
        <v>4901</v>
      </c>
      <c r="G4570" s="63">
        <v>41957</v>
      </c>
      <c r="H4570" s="63">
        <v>41956</v>
      </c>
      <c r="I4570" s="60" t="s">
        <v>1075</v>
      </c>
      <c r="J4570" s="62">
        <v>198.45</v>
      </c>
      <c r="K4570" s="62">
        <v>27.78</v>
      </c>
      <c r="L4570" s="62">
        <v>226.23</v>
      </c>
      <c r="M4570" s="82" t="str">
        <f t="shared" si="329"/>
        <v>DC</v>
      </c>
      <c r="O4570" s="90">
        <f t="shared" ref="O4570:O4579" si="330">G4570+19</f>
        <v>41976</v>
      </c>
    </row>
    <row r="4571" spans="1:19" hidden="1" x14ac:dyDescent="0.5">
      <c r="A4571" s="61">
        <v>995056</v>
      </c>
      <c r="B4571" s="60"/>
      <c r="C4571" s="60" t="s">
        <v>10</v>
      </c>
      <c r="D4571" s="61">
        <v>22684</v>
      </c>
      <c r="E4571" s="61">
        <v>17164</v>
      </c>
      <c r="F4571" s="61">
        <v>4902</v>
      </c>
      <c r="G4571" s="63">
        <v>41957</v>
      </c>
      <c r="H4571" s="63">
        <v>41956</v>
      </c>
      <c r="I4571" s="60" t="s">
        <v>1075</v>
      </c>
      <c r="J4571" s="62">
        <v>976.85</v>
      </c>
      <c r="K4571" s="62">
        <v>136.76</v>
      </c>
      <c r="L4571" s="62">
        <v>1113.6099999999999</v>
      </c>
      <c r="M4571" s="82" t="str">
        <f t="shared" si="329"/>
        <v>DC</v>
      </c>
      <c r="O4571" s="90">
        <f t="shared" si="330"/>
        <v>41976</v>
      </c>
    </row>
    <row r="4572" spans="1:19" hidden="1" x14ac:dyDescent="0.5">
      <c r="A4572" s="61">
        <v>995057</v>
      </c>
      <c r="B4572" s="60"/>
      <c r="C4572" s="60" t="s">
        <v>10</v>
      </c>
      <c r="D4572" s="61">
        <v>22685</v>
      </c>
      <c r="E4572" s="61">
        <v>17165</v>
      </c>
      <c r="F4572" s="61">
        <v>5144</v>
      </c>
      <c r="G4572" s="63">
        <v>41957</v>
      </c>
      <c r="H4572" s="63">
        <v>41956</v>
      </c>
      <c r="I4572" s="60" t="s">
        <v>1075</v>
      </c>
      <c r="J4572" s="62">
        <v>1435</v>
      </c>
      <c r="K4572" s="62">
        <v>200.9</v>
      </c>
      <c r="L4572" s="62">
        <v>1635.9</v>
      </c>
      <c r="M4572" s="82" t="str">
        <f t="shared" si="329"/>
        <v>DC</v>
      </c>
      <c r="O4572" s="90">
        <f t="shared" si="330"/>
        <v>41976</v>
      </c>
    </row>
    <row r="4573" spans="1:19" hidden="1" x14ac:dyDescent="0.5">
      <c r="A4573" s="61">
        <v>995058</v>
      </c>
      <c r="B4573" s="60"/>
      <c r="C4573" s="60" t="s">
        <v>10</v>
      </c>
      <c r="D4573" s="61">
        <v>22686</v>
      </c>
      <c r="E4573" s="61">
        <v>17166</v>
      </c>
      <c r="F4573" s="61">
        <v>5144</v>
      </c>
      <c r="G4573" s="63">
        <v>41957</v>
      </c>
      <c r="H4573" s="63">
        <v>41956</v>
      </c>
      <c r="I4573" s="60" t="s">
        <v>1075</v>
      </c>
      <c r="J4573" s="62">
        <v>693.92</v>
      </c>
      <c r="K4573" s="62">
        <v>97.14</v>
      </c>
      <c r="L4573" s="62">
        <v>791.06</v>
      </c>
      <c r="M4573" s="82" t="str">
        <f t="shared" si="329"/>
        <v>DC</v>
      </c>
      <c r="O4573" s="90">
        <f t="shared" si="330"/>
        <v>41976</v>
      </c>
    </row>
    <row r="4574" spans="1:19" hidden="1" x14ac:dyDescent="0.5">
      <c r="A4574" s="61">
        <v>995059</v>
      </c>
      <c r="B4574" s="60"/>
      <c r="C4574" s="60" t="s">
        <v>10</v>
      </c>
      <c r="D4574" s="61">
        <v>22687</v>
      </c>
      <c r="E4574" s="61">
        <v>17167</v>
      </c>
      <c r="F4574" s="61">
        <v>5144</v>
      </c>
      <c r="G4574" s="63">
        <v>41957</v>
      </c>
      <c r="H4574" s="63">
        <v>41956</v>
      </c>
      <c r="I4574" s="60" t="s">
        <v>1075</v>
      </c>
      <c r="J4574" s="62">
        <v>445.6</v>
      </c>
      <c r="K4574" s="62">
        <v>62.38</v>
      </c>
      <c r="L4574" s="62">
        <v>507.98</v>
      </c>
      <c r="M4574" s="82" t="str">
        <f t="shared" si="329"/>
        <v>DC</v>
      </c>
      <c r="O4574" s="90">
        <f t="shared" si="330"/>
        <v>41976</v>
      </c>
    </row>
    <row r="4575" spans="1:19" hidden="1" x14ac:dyDescent="0.5">
      <c r="A4575" s="61">
        <v>995060</v>
      </c>
      <c r="B4575" s="60"/>
      <c r="C4575" s="60" t="s">
        <v>10</v>
      </c>
      <c r="D4575" s="61">
        <v>22688</v>
      </c>
      <c r="E4575" s="61">
        <v>17168</v>
      </c>
      <c r="F4575" s="61">
        <v>5144</v>
      </c>
      <c r="G4575" s="63">
        <v>41957</v>
      </c>
      <c r="H4575" s="63">
        <v>41956</v>
      </c>
      <c r="I4575" s="60" t="s">
        <v>1075</v>
      </c>
      <c r="J4575" s="62">
        <v>3689.91</v>
      </c>
      <c r="K4575" s="62">
        <v>516.6</v>
      </c>
      <c r="L4575" s="62">
        <v>4206.51</v>
      </c>
      <c r="M4575" s="82" t="str">
        <f t="shared" si="329"/>
        <v>DC</v>
      </c>
      <c r="O4575" s="90">
        <f t="shared" si="330"/>
        <v>41976</v>
      </c>
    </row>
    <row r="4576" spans="1:19" hidden="1" x14ac:dyDescent="0.5">
      <c r="A4576" s="61">
        <v>995061</v>
      </c>
      <c r="B4576" s="60"/>
      <c r="C4576" s="60" t="s">
        <v>10</v>
      </c>
      <c r="D4576" s="61">
        <v>22689</v>
      </c>
      <c r="E4576" s="61">
        <v>17169</v>
      </c>
      <c r="F4576" s="61">
        <v>5144</v>
      </c>
      <c r="G4576" s="63">
        <v>41957</v>
      </c>
      <c r="H4576" s="63">
        <v>41956</v>
      </c>
      <c r="I4576" s="60" t="s">
        <v>1075</v>
      </c>
      <c r="J4576" s="62">
        <v>528.20000000000005</v>
      </c>
      <c r="K4576" s="62">
        <v>73.95</v>
      </c>
      <c r="L4576" s="62">
        <v>602.15</v>
      </c>
      <c r="M4576" s="82" t="str">
        <f t="shared" si="329"/>
        <v>DC</v>
      </c>
      <c r="O4576" s="90">
        <f t="shared" si="330"/>
        <v>41976</v>
      </c>
    </row>
    <row r="4577" spans="1:15" hidden="1" x14ac:dyDescent="0.5">
      <c r="A4577" s="61">
        <v>995062</v>
      </c>
      <c r="B4577" s="60"/>
      <c r="C4577" s="60" t="s">
        <v>10</v>
      </c>
      <c r="D4577" s="61">
        <v>22690</v>
      </c>
      <c r="E4577" s="61">
        <v>17170</v>
      </c>
      <c r="F4577" s="61">
        <v>5144</v>
      </c>
      <c r="G4577" s="63">
        <v>41957</v>
      </c>
      <c r="H4577" s="63">
        <v>41956</v>
      </c>
      <c r="I4577" s="60" t="s">
        <v>1075</v>
      </c>
      <c r="J4577" s="62">
        <v>295.7</v>
      </c>
      <c r="K4577" s="62">
        <v>41.4</v>
      </c>
      <c r="L4577" s="62">
        <v>337.1</v>
      </c>
      <c r="M4577" s="82" t="str">
        <f t="shared" si="329"/>
        <v>DC</v>
      </c>
      <c r="O4577" s="90">
        <f t="shared" si="330"/>
        <v>41976</v>
      </c>
    </row>
    <row r="4578" spans="1:15" hidden="1" x14ac:dyDescent="0.5">
      <c r="A4578" s="61">
        <v>995063</v>
      </c>
      <c r="B4578" s="60"/>
      <c r="C4578" s="60" t="s">
        <v>10</v>
      </c>
      <c r="D4578" s="61">
        <v>22691</v>
      </c>
      <c r="E4578" s="61">
        <v>17171</v>
      </c>
      <c r="F4578" s="61">
        <v>5144</v>
      </c>
      <c r="G4578" s="63">
        <v>41957</v>
      </c>
      <c r="H4578" s="63">
        <v>41956</v>
      </c>
      <c r="I4578" s="60" t="s">
        <v>1075</v>
      </c>
      <c r="J4578" s="62">
        <v>78.819999999999993</v>
      </c>
      <c r="K4578" s="62">
        <v>11.04</v>
      </c>
      <c r="L4578" s="62">
        <v>89.86</v>
      </c>
      <c r="M4578" s="82" t="str">
        <f t="shared" si="329"/>
        <v>DC</v>
      </c>
      <c r="O4578" s="90">
        <f t="shared" si="330"/>
        <v>41976</v>
      </c>
    </row>
    <row r="4579" spans="1:15" hidden="1" x14ac:dyDescent="0.5">
      <c r="A4579" s="61">
        <v>995064</v>
      </c>
      <c r="B4579" s="60"/>
      <c r="C4579" s="60" t="s">
        <v>10</v>
      </c>
      <c r="D4579" s="61">
        <v>22692</v>
      </c>
      <c r="E4579" s="61">
        <v>17172</v>
      </c>
      <c r="F4579" s="61">
        <v>5107</v>
      </c>
      <c r="G4579" s="63">
        <v>41957</v>
      </c>
      <c r="H4579" s="63">
        <v>41956</v>
      </c>
      <c r="I4579" s="60" t="s">
        <v>1075</v>
      </c>
      <c r="J4579" s="62">
        <v>40992.29</v>
      </c>
      <c r="K4579" s="62">
        <v>5738.9</v>
      </c>
      <c r="L4579" s="62">
        <v>46731.19</v>
      </c>
      <c r="M4579" s="82" t="str">
        <f t="shared" si="329"/>
        <v>DC</v>
      </c>
      <c r="O4579" s="90">
        <f t="shared" si="330"/>
        <v>41976</v>
      </c>
    </row>
    <row r="4580" spans="1:15" hidden="1" x14ac:dyDescent="0.5">
      <c r="A4580" s="60" t="s">
        <v>1004</v>
      </c>
      <c r="B4580" s="60"/>
      <c r="C4580" s="60" t="s">
        <v>10</v>
      </c>
      <c r="D4580" s="61">
        <v>22700</v>
      </c>
      <c r="E4580" s="61">
        <v>17173</v>
      </c>
      <c r="F4580" s="61">
        <v>5184</v>
      </c>
      <c r="G4580" s="63">
        <v>41957</v>
      </c>
      <c r="H4580" s="63">
        <v>41957</v>
      </c>
      <c r="I4580" s="60" t="s">
        <v>1123</v>
      </c>
      <c r="J4580" s="62">
        <v>2100</v>
      </c>
      <c r="K4580" s="62">
        <v>0</v>
      </c>
      <c r="L4580" s="62">
        <v>2100</v>
      </c>
      <c r="M4580" s="82" t="str">
        <f t="shared" si="329"/>
        <v>DI</v>
      </c>
    </row>
    <row r="4581" spans="1:15" hidden="1" x14ac:dyDescent="0.5">
      <c r="A4581" s="60" t="s">
        <v>1010</v>
      </c>
      <c r="B4581" s="60"/>
      <c r="C4581" s="60" t="s">
        <v>10</v>
      </c>
      <c r="D4581" s="61">
        <v>22682</v>
      </c>
      <c r="E4581" s="61">
        <v>17160</v>
      </c>
      <c r="F4581" s="61">
        <v>5180</v>
      </c>
      <c r="G4581" s="63">
        <v>41957</v>
      </c>
      <c r="H4581" s="63">
        <v>41957</v>
      </c>
      <c r="I4581" s="60" t="s">
        <v>1123</v>
      </c>
      <c r="J4581" s="62">
        <v>328</v>
      </c>
      <c r="K4581" s="62">
        <v>0</v>
      </c>
      <c r="L4581" s="62">
        <v>328</v>
      </c>
      <c r="M4581" s="82" t="str">
        <f t="shared" si="329"/>
        <v>DI</v>
      </c>
    </row>
    <row r="4582" spans="1:15" x14ac:dyDescent="0.5">
      <c r="A4582" s="61">
        <v>92362</v>
      </c>
      <c r="B4582" s="60"/>
      <c r="C4582" s="60" t="s">
        <v>15</v>
      </c>
      <c r="D4582" s="60">
        <v>22725</v>
      </c>
      <c r="E4582" s="61">
        <v>17228</v>
      </c>
      <c r="F4582" s="61">
        <v>707382</v>
      </c>
      <c r="G4582" s="63">
        <v>41957</v>
      </c>
      <c r="H4582" s="63">
        <v>41957</v>
      </c>
      <c r="I4582" s="60" t="s">
        <v>1116</v>
      </c>
      <c r="J4582" s="62">
        <v>-73.8</v>
      </c>
      <c r="K4582" s="62">
        <v>-2.2999999999999998</v>
      </c>
      <c r="L4582" s="62">
        <v>-76.099999999999994</v>
      </c>
      <c r="M4582" s="82" t="str">
        <f t="shared" si="329"/>
        <v>DS</v>
      </c>
    </row>
    <row r="4583" spans="1:15" x14ac:dyDescent="0.5">
      <c r="A4583" s="61">
        <v>95295</v>
      </c>
      <c r="B4583" s="60"/>
      <c r="C4583" s="60" t="s">
        <v>15</v>
      </c>
      <c r="D4583" s="60">
        <v>22726</v>
      </c>
      <c r="E4583" s="61">
        <v>17229</v>
      </c>
      <c r="F4583" s="61">
        <v>707383</v>
      </c>
      <c r="G4583" s="63">
        <v>41957</v>
      </c>
      <c r="H4583" s="63">
        <v>41956</v>
      </c>
      <c r="I4583" s="60" t="s">
        <v>1167</v>
      </c>
      <c r="J4583" s="62">
        <v>-150.53</v>
      </c>
      <c r="K4583" s="62">
        <v>-21.07</v>
      </c>
      <c r="L4583" s="62">
        <v>-171.6</v>
      </c>
      <c r="M4583" s="82" t="str">
        <f t="shared" si="329"/>
        <v>DS</v>
      </c>
    </row>
    <row r="4584" spans="1:15" hidden="1" x14ac:dyDescent="0.5">
      <c r="A4584" s="61">
        <v>995064</v>
      </c>
      <c r="B4584" s="60"/>
      <c r="C4584" s="60" t="s">
        <v>15</v>
      </c>
      <c r="D4584" s="61">
        <v>22727</v>
      </c>
      <c r="E4584" s="61">
        <v>17230</v>
      </c>
      <c r="F4584" s="61">
        <v>707385</v>
      </c>
      <c r="G4584" s="63">
        <v>41957</v>
      </c>
      <c r="H4584" s="63">
        <v>41956</v>
      </c>
      <c r="I4584" s="60" t="s">
        <v>1075</v>
      </c>
      <c r="J4584" s="62">
        <v>-8856</v>
      </c>
      <c r="K4584" s="62">
        <v>-1239.8399999999999</v>
      </c>
      <c r="L4584" s="62">
        <v>-10095.84</v>
      </c>
      <c r="M4584" s="82" t="str">
        <f t="shared" si="329"/>
        <v>DC</v>
      </c>
      <c r="O4584" s="90">
        <f t="shared" ref="O4584" si="331">G4584+19</f>
        <v>41976</v>
      </c>
    </row>
    <row r="4585" spans="1:15" x14ac:dyDescent="0.5">
      <c r="A4585" s="61">
        <v>8170887719</v>
      </c>
      <c r="B4585" s="60"/>
      <c r="C4585" s="60" t="s">
        <v>10</v>
      </c>
      <c r="D4585" s="61">
        <v>22697</v>
      </c>
      <c r="E4585" s="61">
        <v>17154</v>
      </c>
      <c r="F4585" s="61">
        <v>5198</v>
      </c>
      <c r="G4585" s="63">
        <v>41957</v>
      </c>
      <c r="H4585" s="63">
        <v>41957</v>
      </c>
      <c r="I4585" s="60" t="s">
        <v>1102</v>
      </c>
      <c r="J4585" s="62">
        <v>14144.4</v>
      </c>
      <c r="K4585" s="62">
        <v>1858.95</v>
      </c>
      <c r="L4585" s="62">
        <v>16003.35</v>
      </c>
      <c r="M4585" s="82" t="str">
        <f t="shared" si="329"/>
        <v>DS</v>
      </c>
    </row>
    <row r="4586" spans="1:15" x14ac:dyDescent="0.5">
      <c r="A4586" s="61">
        <v>8170887719</v>
      </c>
      <c r="B4586" s="60"/>
      <c r="C4586" s="60" t="s">
        <v>15</v>
      </c>
      <c r="D4586" s="61">
        <v>22755</v>
      </c>
      <c r="E4586" s="61">
        <v>17283</v>
      </c>
      <c r="F4586" s="61">
        <v>5198</v>
      </c>
      <c r="G4586" s="63">
        <v>41957</v>
      </c>
      <c r="H4586" s="63">
        <v>41957</v>
      </c>
      <c r="I4586" s="60" t="s">
        <v>1102</v>
      </c>
      <c r="J4586" s="62">
        <v>-209.75</v>
      </c>
      <c r="K4586" s="62">
        <v>-29.37</v>
      </c>
      <c r="L4586" s="62">
        <v>-239.12</v>
      </c>
      <c r="M4586" s="82" t="str">
        <f t="shared" si="329"/>
        <v>DS</v>
      </c>
    </row>
    <row r="4587" spans="1:15" x14ac:dyDescent="0.5">
      <c r="A4587" s="61">
        <v>8170887719</v>
      </c>
      <c r="B4587" s="60"/>
      <c r="C4587" s="60" t="s">
        <v>15</v>
      </c>
      <c r="D4587" s="61">
        <v>22781</v>
      </c>
      <c r="E4587" s="61">
        <v>17301</v>
      </c>
      <c r="F4587" s="61">
        <v>707390</v>
      </c>
      <c r="G4587" s="63">
        <v>41957</v>
      </c>
      <c r="H4587" s="63">
        <v>41957</v>
      </c>
      <c r="I4587" s="60" t="s">
        <v>1102</v>
      </c>
      <c r="J4587" s="62">
        <v>-77.2</v>
      </c>
      <c r="K4587" s="62">
        <v>-10.44</v>
      </c>
      <c r="L4587" s="62">
        <v>-87.64</v>
      </c>
      <c r="M4587" s="82" t="str">
        <f t="shared" si="329"/>
        <v>DS</v>
      </c>
    </row>
    <row r="4588" spans="1:15" x14ac:dyDescent="0.5">
      <c r="A4588" s="61">
        <v>2761561</v>
      </c>
      <c r="B4588" s="61"/>
      <c r="C4588" s="60" t="s">
        <v>10</v>
      </c>
      <c r="D4588" s="61">
        <v>22694</v>
      </c>
      <c r="E4588" s="61">
        <v>17161</v>
      </c>
      <c r="F4588" s="61">
        <v>5126</v>
      </c>
      <c r="G4588" s="63">
        <v>41958</v>
      </c>
      <c r="H4588" s="63">
        <v>41958</v>
      </c>
      <c r="I4588" s="60" t="s">
        <v>1109</v>
      </c>
      <c r="J4588" s="62">
        <v>189.1</v>
      </c>
      <c r="K4588" s="62">
        <v>13.34</v>
      </c>
      <c r="L4588" s="62">
        <v>202.44</v>
      </c>
      <c r="M4588" s="82" t="str">
        <f t="shared" si="329"/>
        <v>DS</v>
      </c>
    </row>
    <row r="4589" spans="1:15" x14ac:dyDescent="0.5">
      <c r="A4589" s="61">
        <v>52634736</v>
      </c>
      <c r="B4589" s="61"/>
      <c r="C4589" s="60" t="s">
        <v>10</v>
      </c>
      <c r="D4589" s="61">
        <v>22695</v>
      </c>
      <c r="E4589" s="61">
        <v>17155</v>
      </c>
      <c r="F4589" s="61">
        <v>5197</v>
      </c>
      <c r="G4589" s="63">
        <v>41958</v>
      </c>
      <c r="H4589" s="63">
        <v>41958</v>
      </c>
      <c r="I4589" s="60" t="s">
        <v>1113</v>
      </c>
      <c r="J4589" s="62">
        <v>4688.3100000000004</v>
      </c>
      <c r="K4589" s="62">
        <v>320.62</v>
      </c>
      <c r="L4589" s="62">
        <v>5008.93</v>
      </c>
      <c r="M4589" s="82" t="str">
        <f t="shared" si="329"/>
        <v>DS</v>
      </c>
    </row>
    <row r="4590" spans="1:15" x14ac:dyDescent="0.5">
      <c r="A4590" s="61">
        <v>52634737</v>
      </c>
      <c r="B4590" s="61"/>
      <c r="C4590" s="60" t="s">
        <v>10</v>
      </c>
      <c r="D4590" s="61">
        <v>22696</v>
      </c>
      <c r="E4590" s="61">
        <v>17156</v>
      </c>
      <c r="F4590" s="61">
        <v>5199</v>
      </c>
      <c r="G4590" s="63">
        <v>41958</v>
      </c>
      <c r="H4590" s="63">
        <v>41958</v>
      </c>
      <c r="I4590" s="60" t="s">
        <v>1113</v>
      </c>
      <c r="J4590" s="62">
        <v>303.60000000000002</v>
      </c>
      <c r="K4590" s="62">
        <v>42.5</v>
      </c>
      <c r="L4590" s="62">
        <v>346.1</v>
      </c>
      <c r="M4590" s="82" t="str">
        <f t="shared" si="329"/>
        <v>DS</v>
      </c>
    </row>
    <row r="4591" spans="1:15" x14ac:dyDescent="0.5">
      <c r="A4591" s="61">
        <v>632254</v>
      </c>
      <c r="B4591" s="60"/>
      <c r="C4591" s="60" t="s">
        <v>10</v>
      </c>
      <c r="D4591" s="61">
        <v>22701</v>
      </c>
      <c r="E4591" s="61">
        <v>17176</v>
      </c>
      <c r="F4591" s="61">
        <v>5128</v>
      </c>
      <c r="G4591" s="63">
        <v>41958</v>
      </c>
      <c r="H4591" s="63">
        <v>41958</v>
      </c>
      <c r="I4591" s="60" t="s">
        <v>1114</v>
      </c>
      <c r="J4591" s="62">
        <v>333.2</v>
      </c>
      <c r="K4591" s="62">
        <v>23.46</v>
      </c>
      <c r="L4591" s="62">
        <v>356.66</v>
      </c>
      <c r="M4591" s="82" t="str">
        <f t="shared" si="329"/>
        <v>DS</v>
      </c>
    </row>
    <row r="4592" spans="1:15" x14ac:dyDescent="0.5">
      <c r="A4592" s="61">
        <v>8327969</v>
      </c>
      <c r="B4592" s="61"/>
      <c r="C4592" s="60" t="s">
        <v>10</v>
      </c>
      <c r="D4592" s="61">
        <v>22702</v>
      </c>
      <c r="E4592" s="61">
        <v>17178</v>
      </c>
      <c r="F4592" s="61">
        <v>5127</v>
      </c>
      <c r="G4592" s="63">
        <v>41958</v>
      </c>
      <c r="H4592" s="63">
        <v>41958</v>
      </c>
      <c r="I4592" s="60" t="s">
        <v>1115</v>
      </c>
      <c r="J4592" s="62">
        <v>224.04</v>
      </c>
      <c r="K4592" s="62">
        <v>15.81</v>
      </c>
      <c r="L4592" s="62">
        <v>239.85</v>
      </c>
      <c r="M4592" s="82" t="str">
        <f t="shared" si="329"/>
        <v>DS</v>
      </c>
    </row>
    <row r="4593" spans="1:15" x14ac:dyDescent="0.5">
      <c r="A4593" s="61">
        <v>632254</v>
      </c>
      <c r="B4593" s="61"/>
      <c r="C4593" s="60" t="s">
        <v>15</v>
      </c>
      <c r="D4593" s="61">
        <v>22728</v>
      </c>
      <c r="E4593" s="61">
        <v>17232</v>
      </c>
      <c r="F4593" s="61">
        <v>707387</v>
      </c>
      <c r="G4593" s="63">
        <v>41958</v>
      </c>
      <c r="H4593" s="63">
        <v>41958</v>
      </c>
      <c r="I4593" s="60" t="s">
        <v>1114</v>
      </c>
      <c r="J4593" s="62">
        <v>-158.62</v>
      </c>
      <c r="K4593" s="62">
        <v>-15.25</v>
      </c>
      <c r="L4593" s="62">
        <v>-173.87</v>
      </c>
      <c r="M4593" s="82" t="str">
        <f t="shared" si="329"/>
        <v>DS</v>
      </c>
    </row>
    <row r="4594" spans="1:15" hidden="1" x14ac:dyDescent="0.5">
      <c r="A4594" s="61">
        <v>158779</v>
      </c>
      <c r="B4594" s="60"/>
      <c r="C4594" s="60" t="s">
        <v>10</v>
      </c>
      <c r="D4594" s="61">
        <v>22733</v>
      </c>
      <c r="E4594" s="61">
        <v>17234</v>
      </c>
      <c r="F4594" s="61">
        <v>5221</v>
      </c>
      <c r="G4594" s="63">
        <v>41960</v>
      </c>
      <c r="H4594" s="63">
        <v>41960</v>
      </c>
      <c r="I4594" s="60" t="s">
        <v>1156</v>
      </c>
      <c r="J4594" s="62">
        <v>4616.67</v>
      </c>
      <c r="K4594" s="62">
        <v>646.33000000000004</v>
      </c>
      <c r="L4594" s="62">
        <v>5263</v>
      </c>
      <c r="M4594" s="82" t="str">
        <f t="shared" si="329"/>
        <v>DI</v>
      </c>
    </row>
    <row r="4595" spans="1:15" x14ac:dyDescent="0.5">
      <c r="A4595" s="61">
        <v>2761562</v>
      </c>
      <c r="B4595" s="61"/>
      <c r="C4595" s="60" t="s">
        <v>10</v>
      </c>
      <c r="D4595" s="61">
        <v>22705</v>
      </c>
      <c r="E4595" s="61">
        <v>17162</v>
      </c>
      <c r="F4595" s="61">
        <v>5126</v>
      </c>
      <c r="G4595" s="63">
        <v>41960</v>
      </c>
      <c r="H4595" s="63">
        <v>41960</v>
      </c>
      <c r="I4595" s="60" t="s">
        <v>1109</v>
      </c>
      <c r="J4595" s="62">
        <v>189.1</v>
      </c>
      <c r="K4595" s="62">
        <v>13.34</v>
      </c>
      <c r="L4595" s="62">
        <v>202.44</v>
      </c>
      <c r="M4595" s="82" t="str">
        <f t="shared" si="329"/>
        <v>DS</v>
      </c>
    </row>
    <row r="4596" spans="1:15" x14ac:dyDescent="0.5">
      <c r="A4596" s="61">
        <v>5168099</v>
      </c>
      <c r="B4596" s="60"/>
      <c r="C4596" s="60" t="s">
        <v>10</v>
      </c>
      <c r="D4596" s="61">
        <v>22735</v>
      </c>
      <c r="E4596" s="61">
        <v>17231</v>
      </c>
      <c r="F4596" s="61">
        <v>5165</v>
      </c>
      <c r="G4596" s="63">
        <v>41960</v>
      </c>
      <c r="H4596" s="63">
        <v>41960</v>
      </c>
      <c r="I4596" s="60" t="s">
        <v>1112</v>
      </c>
      <c r="J4596" s="62">
        <v>1422.64</v>
      </c>
      <c r="K4596" s="62">
        <v>199.17</v>
      </c>
      <c r="L4596" s="62">
        <v>1621.81</v>
      </c>
      <c r="M4596" s="82" t="str">
        <f t="shared" si="329"/>
        <v>DS</v>
      </c>
    </row>
    <row r="4597" spans="1:15" x14ac:dyDescent="0.5">
      <c r="A4597" s="61">
        <v>5168101</v>
      </c>
      <c r="B4597" s="60"/>
      <c r="C4597" s="60" t="s">
        <v>10</v>
      </c>
      <c r="D4597" s="61">
        <v>22734</v>
      </c>
      <c r="E4597" s="61">
        <v>17233</v>
      </c>
      <c r="F4597" s="61">
        <v>5165</v>
      </c>
      <c r="G4597" s="63">
        <v>41960</v>
      </c>
      <c r="H4597" s="63">
        <v>41960</v>
      </c>
      <c r="I4597" s="60" t="s">
        <v>1112</v>
      </c>
      <c r="J4597" s="62">
        <v>322.58999999999997</v>
      </c>
      <c r="K4597" s="62">
        <v>45.16</v>
      </c>
      <c r="L4597" s="62">
        <v>367.75</v>
      </c>
      <c r="M4597" s="82" t="str">
        <f t="shared" si="329"/>
        <v>DS</v>
      </c>
    </row>
    <row r="4598" spans="1:15" x14ac:dyDescent="0.5">
      <c r="A4598" s="61">
        <v>633805</v>
      </c>
      <c r="B4598" s="60"/>
      <c r="C4598" s="60" t="s">
        <v>10</v>
      </c>
      <c r="D4598" s="61">
        <v>22737</v>
      </c>
      <c r="E4598" s="61">
        <v>17196</v>
      </c>
      <c r="F4598" s="61">
        <v>5128</v>
      </c>
      <c r="G4598" s="63">
        <v>41960</v>
      </c>
      <c r="H4598" s="63">
        <v>41960</v>
      </c>
      <c r="I4598" s="60" t="s">
        <v>1114</v>
      </c>
      <c r="J4598" s="62">
        <v>199.92</v>
      </c>
      <c r="K4598" s="62">
        <v>14.08</v>
      </c>
      <c r="L4598" s="62">
        <v>214</v>
      </c>
      <c r="M4598" s="82" t="str">
        <f t="shared" si="329"/>
        <v>DS</v>
      </c>
    </row>
    <row r="4599" spans="1:15" x14ac:dyDescent="0.5">
      <c r="A4599" s="61">
        <v>8327970</v>
      </c>
      <c r="B4599" s="61"/>
      <c r="C4599" s="60" t="s">
        <v>10</v>
      </c>
      <c r="D4599" s="61">
        <v>22738</v>
      </c>
      <c r="E4599" s="61">
        <v>17194</v>
      </c>
      <c r="F4599" s="61">
        <v>5127</v>
      </c>
      <c r="G4599" s="63">
        <v>41960</v>
      </c>
      <c r="H4599" s="63">
        <v>41960</v>
      </c>
      <c r="I4599" s="60" t="s">
        <v>1115</v>
      </c>
      <c r="J4599" s="62">
        <v>224.04</v>
      </c>
      <c r="K4599" s="62">
        <v>15.81</v>
      </c>
      <c r="L4599" s="62">
        <v>239.85</v>
      </c>
      <c r="M4599" s="82" t="str">
        <f t="shared" si="329"/>
        <v>DS</v>
      </c>
    </row>
    <row r="4600" spans="1:15" hidden="1" x14ac:dyDescent="0.5">
      <c r="A4600" s="61">
        <v>996321</v>
      </c>
      <c r="B4600" s="60"/>
      <c r="C4600" s="60" t="s">
        <v>10</v>
      </c>
      <c r="D4600" s="61">
        <v>22707</v>
      </c>
      <c r="E4600" s="61">
        <v>16501</v>
      </c>
      <c r="F4600" s="61">
        <v>4913</v>
      </c>
      <c r="G4600" s="63">
        <v>41960</v>
      </c>
      <c r="H4600" s="63">
        <v>41959</v>
      </c>
      <c r="I4600" s="60" t="s">
        <v>1075</v>
      </c>
      <c r="J4600" s="62">
        <v>7278.81</v>
      </c>
      <c r="K4600" s="62">
        <v>1019.03</v>
      </c>
      <c r="L4600" s="62">
        <v>8297.84</v>
      </c>
      <c r="M4600" s="82" t="str">
        <f t="shared" si="329"/>
        <v>DC</v>
      </c>
      <c r="O4600" s="90">
        <f t="shared" ref="O4600:O4613" si="332">G4600+19</f>
        <v>41979</v>
      </c>
    </row>
    <row r="4601" spans="1:15" hidden="1" x14ac:dyDescent="0.5">
      <c r="A4601" s="61">
        <v>996322</v>
      </c>
      <c r="B4601" s="60"/>
      <c r="C4601" s="60" t="s">
        <v>10</v>
      </c>
      <c r="D4601" s="61">
        <v>22708</v>
      </c>
      <c r="E4601" s="61">
        <v>16955</v>
      </c>
      <c r="F4601" s="61">
        <v>5121</v>
      </c>
      <c r="G4601" s="63">
        <v>41960</v>
      </c>
      <c r="H4601" s="63">
        <v>41959</v>
      </c>
      <c r="I4601" s="60" t="s">
        <v>1075</v>
      </c>
      <c r="J4601" s="62">
        <v>4957.72</v>
      </c>
      <c r="K4601" s="62">
        <v>694.08</v>
      </c>
      <c r="L4601" s="62">
        <v>5651.8</v>
      </c>
      <c r="M4601" s="82" t="str">
        <f t="shared" si="329"/>
        <v>DC</v>
      </c>
      <c r="O4601" s="90">
        <f t="shared" si="332"/>
        <v>41979</v>
      </c>
    </row>
    <row r="4602" spans="1:15" hidden="1" x14ac:dyDescent="0.5">
      <c r="A4602" s="61">
        <v>996324</v>
      </c>
      <c r="B4602" s="60"/>
      <c r="C4602" s="60" t="s">
        <v>10</v>
      </c>
      <c r="D4602" s="61">
        <v>22706</v>
      </c>
      <c r="E4602" s="61">
        <v>17117</v>
      </c>
      <c r="F4602" s="61">
        <v>826</v>
      </c>
      <c r="G4602" s="63">
        <v>41960</v>
      </c>
      <c r="H4602" s="63">
        <v>41959</v>
      </c>
      <c r="I4602" s="60" t="s">
        <v>1075</v>
      </c>
      <c r="J4602" s="62">
        <v>69866.83</v>
      </c>
      <c r="K4602" s="62">
        <v>6655.34</v>
      </c>
      <c r="L4602" s="62">
        <v>76522.17</v>
      </c>
      <c r="M4602" s="82" t="str">
        <f t="shared" si="329"/>
        <v>DC</v>
      </c>
      <c r="O4602" s="90">
        <f t="shared" si="332"/>
        <v>41979</v>
      </c>
    </row>
    <row r="4603" spans="1:15" hidden="1" x14ac:dyDescent="0.5">
      <c r="A4603" s="61">
        <v>996324</v>
      </c>
      <c r="B4603" s="60"/>
      <c r="C4603" s="60" t="s">
        <v>15</v>
      </c>
      <c r="D4603" s="61">
        <v>22736</v>
      </c>
      <c r="E4603" s="61">
        <v>17239</v>
      </c>
      <c r="F4603" s="61">
        <v>826</v>
      </c>
      <c r="G4603" s="63">
        <v>41960</v>
      </c>
      <c r="H4603" s="63">
        <v>41959</v>
      </c>
      <c r="I4603" s="60" t="s">
        <v>1075</v>
      </c>
      <c r="J4603" s="62">
        <v>-6.14</v>
      </c>
      <c r="K4603" s="62">
        <v>-0.86</v>
      </c>
      <c r="L4603" s="62">
        <v>-7</v>
      </c>
      <c r="M4603" s="82" t="str">
        <f t="shared" si="329"/>
        <v>DC</v>
      </c>
      <c r="O4603" s="90">
        <f t="shared" si="332"/>
        <v>41979</v>
      </c>
    </row>
    <row r="4604" spans="1:15" hidden="1" x14ac:dyDescent="0.5">
      <c r="A4604" s="61">
        <v>997435</v>
      </c>
      <c r="B4604" s="60"/>
      <c r="C4604" s="60" t="s">
        <v>10</v>
      </c>
      <c r="D4604" s="61">
        <v>22715</v>
      </c>
      <c r="E4604" s="61">
        <v>17215</v>
      </c>
      <c r="F4604" s="61">
        <v>4955</v>
      </c>
      <c r="G4604" s="63">
        <v>41960</v>
      </c>
      <c r="H4604" s="63">
        <v>41959</v>
      </c>
      <c r="I4604" s="60" t="s">
        <v>1075</v>
      </c>
      <c r="J4604" s="62">
        <v>12906.9</v>
      </c>
      <c r="K4604" s="62">
        <v>1767.82</v>
      </c>
      <c r="L4604" s="62">
        <v>14674.72</v>
      </c>
      <c r="M4604" s="82" t="str">
        <f t="shared" si="329"/>
        <v>DC</v>
      </c>
      <c r="O4604" s="90">
        <f t="shared" si="332"/>
        <v>41979</v>
      </c>
    </row>
    <row r="4605" spans="1:15" hidden="1" x14ac:dyDescent="0.5">
      <c r="A4605" s="61">
        <v>997436</v>
      </c>
      <c r="B4605" s="60"/>
      <c r="C4605" s="60" t="s">
        <v>10</v>
      </c>
      <c r="D4605" s="61">
        <v>22716</v>
      </c>
      <c r="E4605" s="61">
        <v>17216</v>
      </c>
      <c r="F4605" s="61">
        <v>4850</v>
      </c>
      <c r="G4605" s="63">
        <v>41960</v>
      </c>
      <c r="H4605" s="63">
        <v>41959</v>
      </c>
      <c r="I4605" s="60" t="s">
        <v>1075</v>
      </c>
      <c r="J4605" s="62">
        <v>483.68</v>
      </c>
      <c r="K4605" s="62">
        <v>67.709999999999994</v>
      </c>
      <c r="L4605" s="62">
        <v>551.39</v>
      </c>
      <c r="M4605" s="82" t="str">
        <f t="shared" si="329"/>
        <v>DC</v>
      </c>
      <c r="O4605" s="90">
        <f t="shared" si="332"/>
        <v>41979</v>
      </c>
    </row>
    <row r="4606" spans="1:15" hidden="1" x14ac:dyDescent="0.5">
      <c r="A4606" s="61">
        <v>997437</v>
      </c>
      <c r="B4606" s="60"/>
      <c r="C4606" s="60" t="s">
        <v>10</v>
      </c>
      <c r="D4606" s="61">
        <v>22710</v>
      </c>
      <c r="E4606" s="61">
        <v>17212</v>
      </c>
      <c r="F4606" s="61">
        <v>5144</v>
      </c>
      <c r="G4606" s="63">
        <v>41960</v>
      </c>
      <c r="H4606" s="63">
        <v>41959</v>
      </c>
      <c r="I4606" s="60" t="s">
        <v>1075</v>
      </c>
      <c r="J4606" s="62">
        <v>691.9</v>
      </c>
      <c r="K4606" s="62">
        <v>96.87</v>
      </c>
      <c r="L4606" s="62">
        <v>788.77</v>
      </c>
      <c r="M4606" s="82" t="str">
        <f t="shared" si="329"/>
        <v>DC</v>
      </c>
      <c r="O4606" s="90">
        <f t="shared" si="332"/>
        <v>41979</v>
      </c>
    </row>
    <row r="4607" spans="1:15" hidden="1" x14ac:dyDescent="0.5">
      <c r="A4607" s="61">
        <v>997438</v>
      </c>
      <c r="B4607" s="60"/>
      <c r="C4607" s="60" t="s">
        <v>10</v>
      </c>
      <c r="D4607" s="61">
        <v>22711</v>
      </c>
      <c r="E4607" s="61">
        <v>17213</v>
      </c>
      <c r="F4607" s="61">
        <v>5144</v>
      </c>
      <c r="G4607" s="63">
        <v>41960</v>
      </c>
      <c r="H4607" s="63">
        <v>41959</v>
      </c>
      <c r="I4607" s="60" t="s">
        <v>1075</v>
      </c>
      <c r="J4607" s="62">
        <v>1866</v>
      </c>
      <c r="K4607" s="62">
        <v>261.24</v>
      </c>
      <c r="L4607" s="62">
        <v>2127.2399999999998</v>
      </c>
      <c r="M4607" s="82" t="str">
        <f t="shared" si="329"/>
        <v>DC</v>
      </c>
      <c r="O4607" s="90">
        <f t="shared" si="332"/>
        <v>41979</v>
      </c>
    </row>
    <row r="4608" spans="1:15" hidden="1" x14ac:dyDescent="0.5">
      <c r="A4608" s="61">
        <v>997439</v>
      </c>
      <c r="B4608" s="60"/>
      <c r="C4608" s="60" t="s">
        <v>10</v>
      </c>
      <c r="D4608" s="61">
        <v>22712</v>
      </c>
      <c r="E4608" s="61">
        <v>17136</v>
      </c>
      <c r="F4608" s="61">
        <v>5190</v>
      </c>
      <c r="G4608" s="63">
        <v>41960</v>
      </c>
      <c r="H4608" s="63">
        <v>41959</v>
      </c>
      <c r="I4608" s="60" t="s">
        <v>1075</v>
      </c>
      <c r="J4608" s="62">
        <v>5800.56</v>
      </c>
      <c r="K4608" s="62">
        <v>0</v>
      </c>
      <c r="L4608" s="62">
        <v>5800.56</v>
      </c>
      <c r="M4608" s="82" t="str">
        <f t="shared" si="329"/>
        <v>DC</v>
      </c>
      <c r="O4608" s="90">
        <f t="shared" si="332"/>
        <v>41979</v>
      </c>
    </row>
    <row r="4609" spans="1:15" hidden="1" x14ac:dyDescent="0.5">
      <c r="A4609" s="61">
        <v>997440</v>
      </c>
      <c r="B4609" s="60"/>
      <c r="C4609" s="60" t="s">
        <v>10</v>
      </c>
      <c r="D4609" s="61">
        <v>22713</v>
      </c>
      <c r="E4609" s="61">
        <v>17137</v>
      </c>
      <c r="F4609" s="61">
        <v>5191</v>
      </c>
      <c r="G4609" s="63">
        <v>41960</v>
      </c>
      <c r="H4609" s="63">
        <v>41959</v>
      </c>
      <c r="I4609" s="60" t="s">
        <v>1075</v>
      </c>
      <c r="J4609" s="62">
        <v>20427.77</v>
      </c>
      <c r="K4609" s="62">
        <v>2559.9899999999998</v>
      </c>
      <c r="L4609" s="62">
        <v>22987.759999999998</v>
      </c>
      <c r="M4609" s="82" t="str">
        <f t="shared" si="329"/>
        <v>DC</v>
      </c>
      <c r="O4609" s="90">
        <f t="shared" si="332"/>
        <v>41979</v>
      </c>
    </row>
    <row r="4610" spans="1:15" hidden="1" x14ac:dyDescent="0.5">
      <c r="A4610" s="61">
        <v>997441</v>
      </c>
      <c r="B4610" s="60"/>
      <c r="C4610" s="60" t="s">
        <v>10</v>
      </c>
      <c r="D4610" s="61">
        <v>22714</v>
      </c>
      <c r="E4610" s="61">
        <v>17214</v>
      </c>
      <c r="F4610" s="61">
        <v>5219</v>
      </c>
      <c r="G4610" s="63">
        <v>41960</v>
      </c>
      <c r="H4610" s="63">
        <v>41959</v>
      </c>
      <c r="I4610" s="60" t="s">
        <v>1075</v>
      </c>
      <c r="J4610" s="62">
        <v>6437.96</v>
      </c>
      <c r="K4610" s="62">
        <v>901.31</v>
      </c>
      <c r="L4610" s="62">
        <v>7339.27</v>
      </c>
      <c r="M4610" s="82" t="str">
        <f t="shared" si="329"/>
        <v>DC</v>
      </c>
      <c r="O4610" s="90">
        <f t="shared" si="332"/>
        <v>41979</v>
      </c>
    </row>
    <row r="4611" spans="1:15" hidden="1" x14ac:dyDescent="0.5">
      <c r="A4611" s="61">
        <v>997442</v>
      </c>
      <c r="B4611" s="60"/>
      <c r="C4611" s="60" t="s">
        <v>10</v>
      </c>
      <c r="D4611" s="61">
        <v>22717</v>
      </c>
      <c r="E4611" s="61">
        <v>17217</v>
      </c>
      <c r="F4611" s="61">
        <v>5190</v>
      </c>
      <c r="G4611" s="63">
        <v>41960</v>
      </c>
      <c r="H4611" s="63">
        <v>41959</v>
      </c>
      <c r="I4611" s="60" t="s">
        <v>1075</v>
      </c>
      <c r="J4611" s="62">
        <v>7808.92</v>
      </c>
      <c r="K4611" s="62">
        <v>0</v>
      </c>
      <c r="L4611" s="62">
        <v>7808.92</v>
      </c>
      <c r="M4611" s="82" t="str">
        <f t="shared" si="329"/>
        <v>DC</v>
      </c>
      <c r="O4611" s="90">
        <f t="shared" si="332"/>
        <v>41979</v>
      </c>
    </row>
    <row r="4612" spans="1:15" hidden="1" x14ac:dyDescent="0.5">
      <c r="A4612" s="61">
        <v>997443</v>
      </c>
      <c r="B4612" s="60"/>
      <c r="C4612" s="60" t="s">
        <v>10</v>
      </c>
      <c r="D4612" s="61">
        <v>22718</v>
      </c>
      <c r="E4612" s="61">
        <v>17218</v>
      </c>
      <c r="F4612" s="61">
        <v>5191</v>
      </c>
      <c r="G4612" s="63">
        <v>41960</v>
      </c>
      <c r="H4612" s="63">
        <v>41959</v>
      </c>
      <c r="I4612" s="60" t="s">
        <v>1075</v>
      </c>
      <c r="J4612" s="62">
        <v>3977.66</v>
      </c>
      <c r="K4612" s="62">
        <v>556.87</v>
      </c>
      <c r="L4612" s="62">
        <v>4534.53</v>
      </c>
      <c r="M4612" s="82" t="str">
        <f t="shared" si="329"/>
        <v>DC</v>
      </c>
      <c r="O4612" s="90">
        <f t="shared" si="332"/>
        <v>41979</v>
      </c>
    </row>
    <row r="4613" spans="1:15" hidden="1" x14ac:dyDescent="0.5">
      <c r="A4613" s="61">
        <v>997444</v>
      </c>
      <c r="B4613" s="60"/>
      <c r="C4613" s="60" t="s">
        <v>10</v>
      </c>
      <c r="D4613" s="61">
        <v>22719</v>
      </c>
      <c r="E4613" s="61">
        <v>17219</v>
      </c>
      <c r="F4613" s="61">
        <v>2713</v>
      </c>
      <c r="G4613" s="63">
        <v>41960</v>
      </c>
      <c r="H4613" s="63">
        <v>41959</v>
      </c>
      <c r="I4613" s="60" t="s">
        <v>1075</v>
      </c>
      <c r="J4613" s="62">
        <v>3196</v>
      </c>
      <c r="K4613" s="62">
        <v>447.44</v>
      </c>
      <c r="L4613" s="62">
        <v>3643.44</v>
      </c>
      <c r="M4613" s="82" t="str">
        <f t="shared" si="329"/>
        <v>DC</v>
      </c>
      <c r="O4613" s="90">
        <f t="shared" si="332"/>
        <v>41979</v>
      </c>
    </row>
    <row r="4614" spans="1:15" hidden="1" x14ac:dyDescent="0.5">
      <c r="A4614" s="60" t="s">
        <v>1011</v>
      </c>
      <c r="B4614" s="60"/>
      <c r="C4614" s="60" t="s">
        <v>10</v>
      </c>
      <c r="D4614" s="61">
        <v>22739</v>
      </c>
      <c r="E4614" s="61">
        <v>17204</v>
      </c>
      <c r="F4614" s="61">
        <v>5200</v>
      </c>
      <c r="G4614" s="63">
        <v>41960</v>
      </c>
      <c r="H4614" s="63">
        <v>41960</v>
      </c>
      <c r="I4614" s="60" t="s">
        <v>1118</v>
      </c>
      <c r="J4614" s="62">
        <v>6268.8</v>
      </c>
      <c r="K4614" s="62">
        <v>0</v>
      </c>
      <c r="L4614" s="62">
        <v>6268.8</v>
      </c>
      <c r="M4614" s="82" t="str">
        <f t="shared" si="329"/>
        <v>DI</v>
      </c>
    </row>
    <row r="4615" spans="1:15" hidden="1" x14ac:dyDescent="0.5">
      <c r="A4615" s="60" t="s">
        <v>1012</v>
      </c>
      <c r="B4615" s="60"/>
      <c r="C4615" s="60" t="s">
        <v>10</v>
      </c>
      <c r="D4615" s="61">
        <v>22740</v>
      </c>
      <c r="E4615" s="61">
        <v>17205</v>
      </c>
      <c r="F4615" s="61">
        <v>5166</v>
      </c>
      <c r="G4615" s="63">
        <v>41960</v>
      </c>
      <c r="H4615" s="63">
        <v>41960</v>
      </c>
      <c r="I4615" s="60" t="s">
        <v>1121</v>
      </c>
      <c r="J4615" s="62">
        <v>2220.5</v>
      </c>
      <c r="K4615" s="62">
        <v>0</v>
      </c>
      <c r="L4615" s="62">
        <v>2220.5</v>
      </c>
      <c r="M4615" s="82" t="str">
        <f t="shared" si="329"/>
        <v>DI</v>
      </c>
    </row>
    <row r="4616" spans="1:15" hidden="1" x14ac:dyDescent="0.5">
      <c r="A4616" s="60" t="s">
        <v>1013</v>
      </c>
      <c r="B4616" s="60"/>
      <c r="C4616" s="60" t="s">
        <v>10</v>
      </c>
      <c r="D4616" s="61">
        <v>22730</v>
      </c>
      <c r="E4616" s="61">
        <v>17221</v>
      </c>
      <c r="F4616" s="61">
        <v>5201</v>
      </c>
      <c r="G4616" s="63">
        <v>41960</v>
      </c>
      <c r="H4616" s="63">
        <v>41960</v>
      </c>
      <c r="I4616" s="60" t="s">
        <v>1123</v>
      </c>
      <c r="J4616" s="62">
        <v>3550</v>
      </c>
      <c r="K4616" s="62">
        <v>0</v>
      </c>
      <c r="L4616" s="62">
        <v>3550</v>
      </c>
      <c r="M4616" s="82" t="str">
        <f t="shared" si="329"/>
        <v>DI</v>
      </c>
    </row>
    <row r="4617" spans="1:15" x14ac:dyDescent="0.5">
      <c r="A4617" s="61">
        <v>2208355</v>
      </c>
      <c r="B4617" s="61"/>
      <c r="C4617" s="60" t="s">
        <v>10</v>
      </c>
      <c r="D4617" s="61">
        <v>22770</v>
      </c>
      <c r="E4617" s="61">
        <v>17210</v>
      </c>
      <c r="F4617" s="61">
        <v>5194</v>
      </c>
      <c r="G4617" s="63">
        <v>41960</v>
      </c>
      <c r="H4617" s="63">
        <v>41960</v>
      </c>
      <c r="I4617" s="60" t="s">
        <v>1105</v>
      </c>
      <c r="J4617" s="62">
        <v>54347.99</v>
      </c>
      <c r="K4617" s="62">
        <v>7608.72</v>
      </c>
      <c r="L4617" s="62">
        <v>61956.71</v>
      </c>
      <c r="M4617" s="82" t="str">
        <f t="shared" ref="M4617:M4680" si="333">VLOOKUP(I4617,KODE,3,0)</f>
        <v>DS</v>
      </c>
    </row>
    <row r="4618" spans="1:15" x14ac:dyDescent="0.5">
      <c r="A4618" s="61">
        <v>2208355</v>
      </c>
      <c r="B4618" s="60"/>
      <c r="C4618" s="60" t="s">
        <v>15</v>
      </c>
      <c r="D4618" s="61">
        <v>22771</v>
      </c>
      <c r="E4618" s="61">
        <v>17288</v>
      </c>
      <c r="F4618" s="61">
        <v>5194</v>
      </c>
      <c r="G4618" s="63">
        <v>41960</v>
      </c>
      <c r="H4618" s="63">
        <v>41960</v>
      </c>
      <c r="I4618" s="60" t="s">
        <v>1105</v>
      </c>
      <c r="J4618" s="62">
        <v>-696.22</v>
      </c>
      <c r="K4618" s="62">
        <v>-97.47</v>
      </c>
      <c r="L4618" s="62">
        <v>-793.69</v>
      </c>
      <c r="M4618" s="82" t="str">
        <f t="shared" si="333"/>
        <v>DS</v>
      </c>
    </row>
    <row r="4619" spans="1:15" x14ac:dyDescent="0.5">
      <c r="A4619" s="61">
        <v>2761562</v>
      </c>
      <c r="B4619" s="61"/>
      <c r="C4619" s="60" t="s">
        <v>15</v>
      </c>
      <c r="D4619" s="61">
        <v>22748</v>
      </c>
      <c r="E4619" s="61">
        <v>17260</v>
      </c>
      <c r="F4619" s="61">
        <v>707391</v>
      </c>
      <c r="G4619" s="63">
        <v>41960</v>
      </c>
      <c r="H4619" s="63">
        <v>41960</v>
      </c>
      <c r="I4619" s="60" t="s">
        <v>1109</v>
      </c>
      <c r="J4619" s="62">
        <v>-63.39</v>
      </c>
      <c r="K4619" s="62">
        <v>-7.78</v>
      </c>
      <c r="L4619" s="62">
        <v>-71.17</v>
      </c>
      <c r="M4619" s="82" t="str">
        <f t="shared" si="333"/>
        <v>DS</v>
      </c>
    </row>
    <row r="4620" spans="1:15" hidden="1" x14ac:dyDescent="0.5">
      <c r="A4620" s="61">
        <v>996323</v>
      </c>
      <c r="B4620" s="60"/>
      <c r="C4620" s="60" t="s">
        <v>10</v>
      </c>
      <c r="D4620" s="61">
        <v>22709</v>
      </c>
      <c r="E4620" s="61">
        <v>16996</v>
      </c>
      <c r="F4620" s="61">
        <v>5146</v>
      </c>
      <c r="G4620" s="63">
        <v>41960</v>
      </c>
      <c r="H4620" s="63">
        <v>41959</v>
      </c>
      <c r="I4620" s="60" t="s">
        <v>1075</v>
      </c>
      <c r="J4620" s="62">
        <v>160397.42000000001</v>
      </c>
      <c r="K4620" s="62">
        <v>12452.71</v>
      </c>
      <c r="L4620" s="62">
        <v>172850.13</v>
      </c>
      <c r="M4620" s="82" t="str">
        <f t="shared" si="333"/>
        <v>DC</v>
      </c>
      <c r="O4620" s="90">
        <f t="shared" ref="O4620" si="334">G4620+19</f>
        <v>41979</v>
      </c>
    </row>
    <row r="4621" spans="1:15" x14ac:dyDescent="0.5">
      <c r="A4621" s="61">
        <v>635290</v>
      </c>
      <c r="B4621" s="60"/>
      <c r="C4621" s="60" t="s">
        <v>10</v>
      </c>
      <c r="D4621" s="61">
        <v>22732</v>
      </c>
      <c r="E4621" s="61">
        <v>17236</v>
      </c>
      <c r="F4621" s="61">
        <v>5128</v>
      </c>
      <c r="G4621" s="63">
        <v>41961</v>
      </c>
      <c r="H4621" s="63">
        <v>41961</v>
      </c>
      <c r="I4621" s="60" t="s">
        <v>1114</v>
      </c>
      <c r="J4621" s="62">
        <v>299.88</v>
      </c>
      <c r="K4621" s="62">
        <v>21.12</v>
      </c>
      <c r="L4621" s="62">
        <v>321</v>
      </c>
      <c r="M4621" s="82" t="str">
        <f t="shared" si="333"/>
        <v>DS</v>
      </c>
    </row>
    <row r="4622" spans="1:15" x14ac:dyDescent="0.5">
      <c r="A4622" s="61">
        <v>92707</v>
      </c>
      <c r="B4622" s="60"/>
      <c r="C4622" s="60" t="s">
        <v>10</v>
      </c>
      <c r="D4622" s="61">
        <v>22731</v>
      </c>
      <c r="E4622" s="61">
        <v>17235</v>
      </c>
      <c r="F4622" s="61">
        <v>5125</v>
      </c>
      <c r="G4622" s="63">
        <v>41961</v>
      </c>
      <c r="H4622" s="63">
        <v>41961</v>
      </c>
      <c r="I4622" s="60" t="s">
        <v>1116</v>
      </c>
      <c r="J4622" s="62">
        <v>393.6</v>
      </c>
      <c r="K4622" s="62">
        <v>13.78</v>
      </c>
      <c r="L4622" s="62">
        <v>407.38</v>
      </c>
      <c r="M4622" s="82" t="str">
        <f t="shared" si="333"/>
        <v>DS</v>
      </c>
    </row>
    <row r="4623" spans="1:15" x14ac:dyDescent="0.5">
      <c r="A4623" s="60" t="s">
        <v>1014</v>
      </c>
      <c r="B4623" s="60"/>
      <c r="C4623" s="60" t="s">
        <v>10</v>
      </c>
      <c r="D4623" s="61">
        <v>22767</v>
      </c>
      <c r="E4623" s="61">
        <v>17024</v>
      </c>
      <c r="F4623" s="61">
        <v>5151</v>
      </c>
      <c r="G4623" s="63">
        <v>41961</v>
      </c>
      <c r="H4623" s="63">
        <v>41960</v>
      </c>
      <c r="I4623" s="60" t="s">
        <v>1103</v>
      </c>
      <c r="J4623" s="62">
        <v>5517.6</v>
      </c>
      <c r="K4623" s="62">
        <v>772.46</v>
      </c>
      <c r="L4623" s="62">
        <v>6290.06</v>
      </c>
      <c r="M4623" s="82" t="str">
        <f t="shared" si="333"/>
        <v>DS</v>
      </c>
    </row>
    <row r="4624" spans="1:15" x14ac:dyDescent="0.5">
      <c r="A4624" s="60" t="s">
        <v>1014</v>
      </c>
      <c r="B4624" s="60"/>
      <c r="C4624" s="60" t="s">
        <v>15</v>
      </c>
      <c r="D4624" s="61">
        <v>22768</v>
      </c>
      <c r="E4624" s="61">
        <v>17286</v>
      </c>
      <c r="F4624" s="61">
        <v>5151</v>
      </c>
      <c r="G4624" s="63">
        <v>41961</v>
      </c>
      <c r="H4624" s="63">
        <v>41960</v>
      </c>
      <c r="I4624" s="60" t="s">
        <v>1103</v>
      </c>
      <c r="J4624" s="62">
        <v>-6</v>
      </c>
      <c r="K4624" s="62">
        <v>-0.84</v>
      </c>
      <c r="L4624" s="62">
        <v>-6.84</v>
      </c>
      <c r="M4624" s="82" t="str">
        <f t="shared" si="333"/>
        <v>DS</v>
      </c>
    </row>
    <row r="4625" spans="1:14" x14ac:dyDescent="0.5">
      <c r="A4625" s="61">
        <v>52671410</v>
      </c>
      <c r="B4625" s="60"/>
      <c r="C4625" s="60" t="s">
        <v>10</v>
      </c>
      <c r="D4625" s="61">
        <v>22753</v>
      </c>
      <c r="E4625" s="61">
        <v>17192</v>
      </c>
      <c r="F4625" s="61">
        <v>5209</v>
      </c>
      <c r="G4625" s="63">
        <v>41961</v>
      </c>
      <c r="H4625" s="63">
        <v>41961</v>
      </c>
      <c r="I4625" s="60" t="s">
        <v>1113</v>
      </c>
      <c r="J4625" s="62">
        <v>4732.13</v>
      </c>
      <c r="K4625" s="62">
        <v>438.16</v>
      </c>
      <c r="L4625" s="62">
        <v>5170.29</v>
      </c>
      <c r="M4625" s="82" t="str">
        <f t="shared" si="333"/>
        <v>DS</v>
      </c>
    </row>
    <row r="4626" spans="1:14" x14ac:dyDescent="0.5">
      <c r="A4626" s="61">
        <v>52671410</v>
      </c>
      <c r="B4626" s="60"/>
      <c r="C4626" s="60" t="s">
        <v>15</v>
      </c>
      <c r="D4626" s="61">
        <v>22754</v>
      </c>
      <c r="E4626" s="61">
        <v>17282</v>
      </c>
      <c r="F4626" s="61">
        <v>5209</v>
      </c>
      <c r="G4626" s="63">
        <v>41961</v>
      </c>
      <c r="H4626" s="63">
        <v>41961</v>
      </c>
      <c r="I4626" s="60" t="s">
        <v>1113</v>
      </c>
      <c r="J4626" s="62">
        <v>-12.71</v>
      </c>
      <c r="K4626" s="62">
        <v>-1.78</v>
      </c>
      <c r="L4626" s="62">
        <v>-14.49</v>
      </c>
      <c r="M4626" s="82" t="str">
        <f t="shared" si="333"/>
        <v>DS</v>
      </c>
    </row>
    <row r="4627" spans="1:14" hidden="1" x14ac:dyDescent="0.5">
      <c r="A4627" s="61">
        <v>52953</v>
      </c>
      <c r="B4627" s="60"/>
      <c r="C4627" s="60" t="s">
        <v>10</v>
      </c>
      <c r="D4627" s="61">
        <v>22766</v>
      </c>
      <c r="E4627" s="61">
        <v>17193</v>
      </c>
      <c r="F4627" s="61">
        <v>5211</v>
      </c>
      <c r="G4627" s="63">
        <v>41961</v>
      </c>
      <c r="H4627" s="63">
        <v>41961</v>
      </c>
      <c r="I4627" s="60" t="s">
        <v>1221</v>
      </c>
      <c r="J4627" s="62">
        <v>18419.150000000001</v>
      </c>
      <c r="K4627" s="62">
        <v>384.2</v>
      </c>
      <c r="L4627" s="62">
        <v>18803.349999999999</v>
      </c>
      <c r="M4627" s="82" t="str">
        <f t="shared" si="333"/>
        <v>DI</v>
      </c>
      <c r="N4627" s="82" t="s">
        <v>971</v>
      </c>
    </row>
    <row r="4628" spans="1:14" x14ac:dyDescent="0.5">
      <c r="A4628" s="61">
        <v>8170891853</v>
      </c>
      <c r="B4628" s="60"/>
      <c r="C4628" s="60" t="s">
        <v>10</v>
      </c>
      <c r="D4628" s="61">
        <v>22743</v>
      </c>
      <c r="E4628" s="61">
        <v>17245</v>
      </c>
      <c r="F4628" s="61">
        <v>5208</v>
      </c>
      <c r="G4628" s="63">
        <v>41961</v>
      </c>
      <c r="H4628" s="63">
        <v>41960</v>
      </c>
      <c r="I4628" s="60" t="s">
        <v>1102</v>
      </c>
      <c r="J4628" s="62">
        <v>4206.8999999999996</v>
      </c>
      <c r="K4628" s="62">
        <v>409.18</v>
      </c>
      <c r="L4628" s="62">
        <v>4616.08</v>
      </c>
      <c r="M4628" s="82" t="str">
        <f t="shared" si="333"/>
        <v>DS</v>
      </c>
    </row>
    <row r="4629" spans="1:14" x14ac:dyDescent="0.5">
      <c r="A4629" s="61">
        <v>8170891853</v>
      </c>
      <c r="B4629" s="60"/>
      <c r="C4629" s="60" t="s">
        <v>15</v>
      </c>
      <c r="D4629" s="61">
        <v>22769</v>
      </c>
      <c r="E4629" s="61">
        <v>17287</v>
      </c>
      <c r="F4629" s="61">
        <v>5208</v>
      </c>
      <c r="G4629" s="63">
        <v>41961</v>
      </c>
      <c r="H4629" s="63">
        <v>41960</v>
      </c>
      <c r="I4629" s="60" t="s">
        <v>1102</v>
      </c>
      <c r="J4629" s="62">
        <v>-52.69</v>
      </c>
      <c r="K4629" s="62">
        <v>-7.38</v>
      </c>
      <c r="L4629" s="62">
        <v>-60.07</v>
      </c>
      <c r="M4629" s="82" t="str">
        <f t="shared" si="333"/>
        <v>DS</v>
      </c>
    </row>
    <row r="4630" spans="1:14" x14ac:dyDescent="0.5">
      <c r="A4630" s="61">
        <v>91472659</v>
      </c>
      <c r="B4630" s="61">
        <v>17403</v>
      </c>
      <c r="C4630" s="60" t="s">
        <v>10</v>
      </c>
      <c r="D4630" s="61">
        <v>22899</v>
      </c>
      <c r="E4630" s="61">
        <v>17402</v>
      </c>
      <c r="F4630" s="61">
        <v>5192</v>
      </c>
      <c r="G4630" s="63">
        <v>41961</v>
      </c>
      <c r="H4630" s="63">
        <v>41961</v>
      </c>
      <c r="I4630" s="60" t="s">
        <v>1368</v>
      </c>
      <c r="J4630" s="62">
        <v>0</v>
      </c>
      <c r="K4630" s="62">
        <v>0</v>
      </c>
      <c r="L4630" s="62">
        <v>0</v>
      </c>
      <c r="M4630" s="82" t="str">
        <f t="shared" si="333"/>
        <v>DS</v>
      </c>
    </row>
    <row r="4631" spans="1:14" x14ac:dyDescent="0.5">
      <c r="A4631" s="61">
        <v>2019779</v>
      </c>
      <c r="B4631" s="60"/>
      <c r="C4631" s="60" t="s">
        <v>10</v>
      </c>
      <c r="D4631" s="61">
        <v>22772</v>
      </c>
      <c r="E4631" s="61">
        <v>17252</v>
      </c>
      <c r="F4631" s="61">
        <v>5228</v>
      </c>
      <c r="G4631" s="63">
        <v>41962</v>
      </c>
      <c r="H4631" s="63">
        <v>41960</v>
      </c>
      <c r="I4631" s="60" t="s">
        <v>1107</v>
      </c>
      <c r="J4631" s="62">
        <v>1719</v>
      </c>
      <c r="K4631" s="62">
        <v>240.66</v>
      </c>
      <c r="L4631" s="62">
        <v>1959.66</v>
      </c>
      <c r="M4631" s="82" t="str">
        <f t="shared" si="333"/>
        <v>DS</v>
      </c>
    </row>
    <row r="4632" spans="1:14" x14ac:dyDescent="0.5">
      <c r="A4632" s="61">
        <v>2019779</v>
      </c>
      <c r="B4632" s="60"/>
      <c r="C4632" s="60" t="s">
        <v>15</v>
      </c>
      <c r="D4632" s="61">
        <v>22773</v>
      </c>
      <c r="E4632" s="61">
        <v>17289</v>
      </c>
      <c r="F4632" s="61">
        <v>5228</v>
      </c>
      <c r="G4632" s="63">
        <v>41962</v>
      </c>
      <c r="H4632" s="63">
        <v>41960</v>
      </c>
      <c r="I4632" s="60" t="s">
        <v>1107</v>
      </c>
      <c r="J4632" s="62">
        <v>-329</v>
      </c>
      <c r="K4632" s="62">
        <v>-46.06</v>
      </c>
      <c r="L4632" s="62">
        <v>-375.06</v>
      </c>
      <c r="M4632" s="82" t="str">
        <f t="shared" si="333"/>
        <v>DS</v>
      </c>
    </row>
    <row r="4633" spans="1:14" x14ac:dyDescent="0.5">
      <c r="A4633" s="61">
        <v>2019780</v>
      </c>
      <c r="B4633" s="60"/>
      <c r="C4633" s="60" t="s">
        <v>10</v>
      </c>
      <c r="D4633" s="61">
        <v>22761</v>
      </c>
      <c r="E4633" s="61">
        <v>17254</v>
      </c>
      <c r="F4633" s="61">
        <v>5228</v>
      </c>
      <c r="G4633" s="63">
        <v>41962</v>
      </c>
      <c r="H4633" s="63">
        <v>41960</v>
      </c>
      <c r="I4633" s="60" t="s">
        <v>1107</v>
      </c>
      <c r="J4633" s="62">
        <v>2887.5</v>
      </c>
      <c r="K4633" s="62">
        <v>404.25</v>
      </c>
      <c r="L4633" s="62">
        <v>3291.75</v>
      </c>
      <c r="M4633" s="82" t="str">
        <f t="shared" si="333"/>
        <v>DS</v>
      </c>
    </row>
    <row r="4634" spans="1:14" x14ac:dyDescent="0.5">
      <c r="A4634" s="61">
        <v>2019781</v>
      </c>
      <c r="B4634" s="60"/>
      <c r="C4634" s="60" t="s">
        <v>10</v>
      </c>
      <c r="D4634" s="61">
        <v>22759</v>
      </c>
      <c r="E4634" s="61">
        <v>17253</v>
      </c>
      <c r="F4634" s="61">
        <v>5228</v>
      </c>
      <c r="G4634" s="63">
        <v>41962</v>
      </c>
      <c r="H4634" s="63">
        <v>41960</v>
      </c>
      <c r="I4634" s="60" t="s">
        <v>1107</v>
      </c>
      <c r="J4634" s="62">
        <v>899.2</v>
      </c>
      <c r="K4634" s="62">
        <v>125.88</v>
      </c>
      <c r="L4634" s="62">
        <v>1025.08</v>
      </c>
      <c r="M4634" s="82" t="str">
        <f t="shared" si="333"/>
        <v>DS</v>
      </c>
    </row>
    <row r="4635" spans="1:14" x14ac:dyDescent="0.5">
      <c r="A4635" s="61">
        <v>2019781</v>
      </c>
      <c r="B4635" s="60"/>
      <c r="C4635" s="60" t="s">
        <v>15</v>
      </c>
      <c r="D4635" s="61">
        <v>22760</v>
      </c>
      <c r="E4635" s="61">
        <v>17285</v>
      </c>
      <c r="F4635" s="61">
        <v>5228</v>
      </c>
      <c r="G4635" s="63">
        <v>41962</v>
      </c>
      <c r="H4635" s="63">
        <v>41960</v>
      </c>
      <c r="I4635" s="60" t="s">
        <v>1107</v>
      </c>
      <c r="J4635" s="62">
        <v>-45.95</v>
      </c>
      <c r="K4635" s="62">
        <v>-6.43</v>
      </c>
      <c r="L4635" s="62">
        <v>-52.38</v>
      </c>
      <c r="M4635" s="82" t="str">
        <f t="shared" si="333"/>
        <v>DS</v>
      </c>
    </row>
    <row r="4636" spans="1:14" x14ac:dyDescent="0.5">
      <c r="A4636" s="61">
        <v>2019782</v>
      </c>
      <c r="B4636" s="60"/>
      <c r="C4636" s="60" t="s">
        <v>10</v>
      </c>
      <c r="D4636" s="61">
        <v>22757</v>
      </c>
      <c r="E4636" s="61">
        <v>17256</v>
      </c>
      <c r="F4636" s="61">
        <v>5228</v>
      </c>
      <c r="G4636" s="63">
        <v>41962</v>
      </c>
      <c r="H4636" s="63">
        <v>41960</v>
      </c>
      <c r="I4636" s="60" t="s">
        <v>1107</v>
      </c>
      <c r="J4636" s="62">
        <v>7160.65</v>
      </c>
      <c r="K4636" s="62">
        <v>1002.49</v>
      </c>
      <c r="L4636" s="62">
        <v>8163.14</v>
      </c>
      <c r="M4636" s="82" t="str">
        <f t="shared" si="333"/>
        <v>DS</v>
      </c>
    </row>
    <row r="4637" spans="1:14" x14ac:dyDescent="0.5">
      <c r="A4637" s="61">
        <v>2019782</v>
      </c>
      <c r="B4637" s="60"/>
      <c r="C4637" s="60" t="s">
        <v>15</v>
      </c>
      <c r="D4637" s="61">
        <v>22758</v>
      </c>
      <c r="E4637" s="61">
        <v>17284</v>
      </c>
      <c r="F4637" s="61">
        <v>5228</v>
      </c>
      <c r="G4637" s="63">
        <v>41962</v>
      </c>
      <c r="H4637" s="63">
        <v>41960</v>
      </c>
      <c r="I4637" s="60" t="s">
        <v>1107</v>
      </c>
      <c r="J4637" s="62">
        <v>-757.4</v>
      </c>
      <c r="K4637" s="62">
        <v>-106.04</v>
      </c>
      <c r="L4637" s="62">
        <v>-863.44</v>
      </c>
      <c r="M4637" s="82" t="str">
        <f t="shared" si="333"/>
        <v>DS</v>
      </c>
    </row>
    <row r="4638" spans="1:14" x14ac:dyDescent="0.5">
      <c r="A4638" s="61">
        <v>2019833</v>
      </c>
      <c r="B4638" s="60"/>
      <c r="C4638" s="60" t="s">
        <v>10</v>
      </c>
      <c r="D4638" s="61">
        <v>22762</v>
      </c>
      <c r="E4638" s="61">
        <v>17255</v>
      </c>
      <c r="F4638" s="61">
        <v>5228</v>
      </c>
      <c r="G4638" s="63">
        <v>41962</v>
      </c>
      <c r="H4638" s="63">
        <v>41960</v>
      </c>
      <c r="I4638" s="60" t="s">
        <v>1107</v>
      </c>
      <c r="J4638" s="62">
        <v>1907.25</v>
      </c>
      <c r="K4638" s="62">
        <v>267.01</v>
      </c>
      <c r="L4638" s="62">
        <v>2174.2600000000002</v>
      </c>
      <c r="M4638" s="82" t="str">
        <f t="shared" si="333"/>
        <v>DS</v>
      </c>
    </row>
    <row r="4639" spans="1:14" x14ac:dyDescent="0.5">
      <c r="A4639" s="61">
        <v>2019919</v>
      </c>
      <c r="B4639" s="60"/>
      <c r="C4639" s="60" t="s">
        <v>10</v>
      </c>
      <c r="D4639" s="61">
        <v>22763</v>
      </c>
      <c r="E4639" s="61">
        <v>17251</v>
      </c>
      <c r="F4639" s="61">
        <v>5228</v>
      </c>
      <c r="G4639" s="63">
        <v>41962</v>
      </c>
      <c r="H4639" s="63">
        <v>41960</v>
      </c>
      <c r="I4639" s="60" t="s">
        <v>1107</v>
      </c>
      <c r="J4639" s="62">
        <v>442.5</v>
      </c>
      <c r="K4639" s="62">
        <v>61.95</v>
      </c>
      <c r="L4639" s="62">
        <v>504.45</v>
      </c>
      <c r="M4639" s="82" t="str">
        <f t="shared" si="333"/>
        <v>DS</v>
      </c>
    </row>
    <row r="4640" spans="1:14" x14ac:dyDescent="0.5">
      <c r="A4640" s="61">
        <v>2808830</v>
      </c>
      <c r="B4640" s="61"/>
      <c r="C4640" s="60" t="s">
        <v>10</v>
      </c>
      <c r="D4640" s="61">
        <v>22744</v>
      </c>
      <c r="E4640" s="61">
        <v>17237</v>
      </c>
      <c r="F4640" s="61">
        <v>5126</v>
      </c>
      <c r="G4640" s="63">
        <v>41962</v>
      </c>
      <c r="H4640" s="63">
        <v>41962</v>
      </c>
      <c r="I4640" s="60" t="s">
        <v>1109</v>
      </c>
      <c r="J4640" s="62">
        <v>189.1</v>
      </c>
      <c r="K4640" s="62">
        <v>13.34</v>
      </c>
      <c r="L4640" s="62">
        <v>202.44</v>
      </c>
      <c r="M4640" s="82" t="str">
        <f t="shared" si="333"/>
        <v>DS</v>
      </c>
    </row>
    <row r="4641" spans="1:13" x14ac:dyDescent="0.5">
      <c r="A4641" s="61">
        <v>636828</v>
      </c>
      <c r="B4641" s="60"/>
      <c r="C4641" s="60" t="s">
        <v>10</v>
      </c>
      <c r="D4641" s="61">
        <v>22764</v>
      </c>
      <c r="E4641" s="61">
        <v>17248</v>
      </c>
      <c r="F4641" s="61">
        <v>5128</v>
      </c>
      <c r="G4641" s="63">
        <v>41962</v>
      </c>
      <c r="H4641" s="63">
        <v>41962</v>
      </c>
      <c r="I4641" s="60" t="s">
        <v>1114</v>
      </c>
      <c r="J4641" s="62">
        <v>199.92</v>
      </c>
      <c r="K4641" s="62">
        <v>14.08</v>
      </c>
      <c r="L4641" s="62">
        <v>214</v>
      </c>
      <c r="M4641" s="82" t="str">
        <f t="shared" si="333"/>
        <v>DS</v>
      </c>
    </row>
    <row r="4642" spans="1:13" x14ac:dyDescent="0.5">
      <c r="A4642" s="61">
        <v>8330506</v>
      </c>
      <c r="B4642" s="61"/>
      <c r="C4642" s="60" t="s">
        <v>10</v>
      </c>
      <c r="D4642" s="61">
        <v>22765</v>
      </c>
      <c r="E4642" s="61">
        <v>17249</v>
      </c>
      <c r="F4642" s="61">
        <v>5127</v>
      </c>
      <c r="G4642" s="63">
        <v>41962</v>
      </c>
      <c r="H4642" s="63">
        <v>41962</v>
      </c>
      <c r="I4642" s="60" t="s">
        <v>1115</v>
      </c>
      <c r="J4642" s="62">
        <v>224.04</v>
      </c>
      <c r="K4642" s="62">
        <v>15.81</v>
      </c>
      <c r="L4642" s="62">
        <v>239.85</v>
      </c>
      <c r="M4642" s="82" t="str">
        <f t="shared" si="333"/>
        <v>DS</v>
      </c>
    </row>
    <row r="4643" spans="1:13" x14ac:dyDescent="0.5">
      <c r="A4643" s="61">
        <v>8332152</v>
      </c>
      <c r="B4643" s="61"/>
      <c r="C4643" s="60" t="s">
        <v>10</v>
      </c>
      <c r="D4643" s="61">
        <v>22752</v>
      </c>
      <c r="E4643" s="61">
        <v>17265</v>
      </c>
      <c r="F4643" s="61">
        <v>5127</v>
      </c>
      <c r="G4643" s="63">
        <v>41962</v>
      </c>
      <c r="H4643" s="63">
        <v>41962</v>
      </c>
      <c r="I4643" s="60" t="s">
        <v>1115</v>
      </c>
      <c r="J4643" s="62">
        <v>224.04</v>
      </c>
      <c r="K4643" s="62">
        <v>15.81</v>
      </c>
      <c r="L4643" s="62">
        <v>239.85</v>
      </c>
      <c r="M4643" s="82" t="str">
        <f t="shared" si="333"/>
        <v>DS</v>
      </c>
    </row>
    <row r="4644" spans="1:13" x14ac:dyDescent="0.5">
      <c r="A4644" s="60" t="s">
        <v>1024</v>
      </c>
      <c r="B4644" s="61"/>
      <c r="C4644" s="60" t="s">
        <v>10</v>
      </c>
      <c r="D4644" s="61">
        <v>22750</v>
      </c>
      <c r="E4644" s="61">
        <v>17244</v>
      </c>
      <c r="F4644" s="61">
        <v>5226</v>
      </c>
      <c r="G4644" s="63">
        <v>41962</v>
      </c>
      <c r="H4644" s="63">
        <v>41962</v>
      </c>
      <c r="I4644" s="60" t="s">
        <v>1102</v>
      </c>
      <c r="J4644" s="62">
        <v>5352.98</v>
      </c>
      <c r="K4644" s="62">
        <v>598.42999999999995</v>
      </c>
      <c r="L4644" s="62">
        <v>5951.41</v>
      </c>
      <c r="M4644" s="82" t="str">
        <f t="shared" si="333"/>
        <v>DS</v>
      </c>
    </row>
    <row r="4645" spans="1:13" x14ac:dyDescent="0.5">
      <c r="A4645" s="60" t="s">
        <v>1024</v>
      </c>
      <c r="B4645" s="60"/>
      <c r="C4645" s="60" t="s">
        <v>15</v>
      </c>
      <c r="D4645" s="61">
        <v>22806</v>
      </c>
      <c r="E4645" s="61">
        <v>17324</v>
      </c>
      <c r="F4645" s="61">
        <v>5226</v>
      </c>
      <c r="G4645" s="63">
        <v>41962</v>
      </c>
      <c r="H4645" s="63">
        <v>41962</v>
      </c>
      <c r="I4645" s="60" t="s">
        <v>1102</v>
      </c>
      <c r="J4645" s="62">
        <v>-53.03</v>
      </c>
      <c r="K4645" s="62">
        <v>-7.42</v>
      </c>
      <c r="L4645" s="62">
        <v>-60.45</v>
      </c>
      <c r="M4645" s="82" t="str">
        <f t="shared" si="333"/>
        <v>DS</v>
      </c>
    </row>
    <row r="4646" spans="1:13" x14ac:dyDescent="0.5">
      <c r="A4646" s="61">
        <v>7477838</v>
      </c>
      <c r="B4646" s="60"/>
      <c r="C4646" s="60" t="s">
        <v>10</v>
      </c>
      <c r="D4646" s="61">
        <v>22804</v>
      </c>
      <c r="E4646" s="61">
        <v>17149</v>
      </c>
      <c r="F4646" s="61">
        <v>5196</v>
      </c>
      <c r="G4646" s="63">
        <v>41962</v>
      </c>
      <c r="H4646" s="63">
        <v>41961</v>
      </c>
      <c r="I4646" s="60" t="s">
        <v>1198</v>
      </c>
      <c r="J4646" s="62">
        <v>11705.12</v>
      </c>
      <c r="K4646" s="62">
        <v>1638.73</v>
      </c>
      <c r="L4646" s="62">
        <v>13343.85</v>
      </c>
      <c r="M4646" s="82" t="str">
        <f t="shared" si="333"/>
        <v>DS</v>
      </c>
    </row>
    <row r="4647" spans="1:13" x14ac:dyDescent="0.5">
      <c r="A4647" s="61">
        <v>7477838</v>
      </c>
      <c r="B4647" s="60"/>
      <c r="C4647" s="60" t="s">
        <v>15</v>
      </c>
      <c r="D4647" s="61">
        <v>22805</v>
      </c>
      <c r="E4647" s="61">
        <v>17323</v>
      </c>
      <c r="F4647" s="61">
        <v>5196</v>
      </c>
      <c r="G4647" s="63">
        <v>41962</v>
      </c>
      <c r="H4647" s="63">
        <v>41961</v>
      </c>
      <c r="I4647" s="60" t="s">
        <v>1198</v>
      </c>
      <c r="J4647" s="62">
        <v>-69.06</v>
      </c>
      <c r="K4647" s="62">
        <v>-8.56</v>
      </c>
      <c r="L4647" s="62">
        <v>-77.62</v>
      </c>
      <c r="M4647" s="82" t="str">
        <f t="shared" si="333"/>
        <v>DS</v>
      </c>
    </row>
    <row r="4648" spans="1:13" x14ac:dyDescent="0.5">
      <c r="A4648" s="61">
        <v>91472663</v>
      </c>
      <c r="B4648" s="61"/>
      <c r="C4648" s="60" t="s">
        <v>10</v>
      </c>
      <c r="D4648" s="61">
        <v>22799</v>
      </c>
      <c r="E4648" s="61">
        <v>17140</v>
      </c>
      <c r="F4648" s="61">
        <v>5192</v>
      </c>
      <c r="G4648" s="63">
        <v>41962</v>
      </c>
      <c r="H4648" s="63">
        <v>41963</v>
      </c>
      <c r="I4648" s="60" t="s">
        <v>1368</v>
      </c>
      <c r="J4648" s="62">
        <v>11207.82</v>
      </c>
      <c r="K4648" s="62">
        <v>1569.09</v>
      </c>
      <c r="L4648" s="62">
        <v>12776.91</v>
      </c>
      <c r="M4648" s="82" t="str">
        <f t="shared" si="333"/>
        <v>DS</v>
      </c>
    </row>
    <row r="4649" spans="1:13" x14ac:dyDescent="0.5">
      <c r="A4649" s="61">
        <v>91472663</v>
      </c>
      <c r="B4649" s="60"/>
      <c r="C4649" s="60" t="s">
        <v>15</v>
      </c>
      <c r="D4649" s="61">
        <v>22800</v>
      </c>
      <c r="E4649" s="61">
        <v>17321</v>
      </c>
      <c r="F4649" s="61">
        <v>5192</v>
      </c>
      <c r="G4649" s="63">
        <v>41962</v>
      </c>
      <c r="H4649" s="63">
        <v>41963</v>
      </c>
      <c r="I4649" s="60" t="s">
        <v>1368</v>
      </c>
      <c r="J4649" s="62">
        <v>-43.28</v>
      </c>
      <c r="K4649" s="62">
        <v>-6.06</v>
      </c>
      <c r="L4649" s="62">
        <v>-49.34</v>
      </c>
      <c r="M4649" s="82" t="str">
        <f t="shared" si="333"/>
        <v>DS</v>
      </c>
    </row>
    <row r="4650" spans="1:13" x14ac:dyDescent="0.5">
      <c r="A4650" s="61">
        <v>7477837</v>
      </c>
      <c r="B4650" s="60"/>
      <c r="C4650" s="60" t="s">
        <v>10</v>
      </c>
      <c r="D4650" s="61">
        <v>22852</v>
      </c>
      <c r="E4650" s="61">
        <v>15046</v>
      </c>
      <c r="F4650" s="61">
        <v>4325</v>
      </c>
      <c r="G4650" s="63">
        <v>41962</v>
      </c>
      <c r="H4650" s="63">
        <v>41961</v>
      </c>
      <c r="I4650" s="60" t="s">
        <v>1198</v>
      </c>
      <c r="J4650" s="62">
        <v>9464.3700000000008</v>
      </c>
      <c r="K4650" s="62">
        <v>1324.99</v>
      </c>
      <c r="L4650" s="62">
        <v>10789.36</v>
      </c>
      <c r="M4650" s="82" t="str">
        <f t="shared" si="333"/>
        <v>DS</v>
      </c>
    </row>
    <row r="4651" spans="1:13" x14ac:dyDescent="0.5">
      <c r="A4651" s="61">
        <v>7477837</v>
      </c>
      <c r="B4651" s="60"/>
      <c r="C4651" s="60" t="s">
        <v>15</v>
      </c>
      <c r="D4651" s="61">
        <v>22853</v>
      </c>
      <c r="E4651" s="61">
        <v>17395</v>
      </c>
      <c r="F4651" s="61">
        <v>4325</v>
      </c>
      <c r="G4651" s="63">
        <v>41962</v>
      </c>
      <c r="H4651" s="63">
        <v>41961</v>
      </c>
      <c r="I4651" s="60" t="s">
        <v>1198</v>
      </c>
      <c r="J4651" s="62">
        <v>-110.24</v>
      </c>
      <c r="K4651" s="62">
        <v>-2.3199999999999998</v>
      </c>
      <c r="L4651" s="62">
        <v>-112.56</v>
      </c>
      <c r="M4651" s="82" t="str">
        <f t="shared" si="333"/>
        <v>DS</v>
      </c>
    </row>
    <row r="4652" spans="1:13" x14ac:dyDescent="0.5">
      <c r="A4652" s="60" t="s">
        <v>1022</v>
      </c>
      <c r="B4652" s="60"/>
      <c r="C4652" s="60" t="s">
        <v>10</v>
      </c>
      <c r="D4652" s="61">
        <v>22807</v>
      </c>
      <c r="E4652" s="61">
        <v>17278</v>
      </c>
      <c r="F4652" s="61">
        <v>5210</v>
      </c>
      <c r="G4652" s="63">
        <v>41963</v>
      </c>
      <c r="H4652" s="63">
        <v>41963</v>
      </c>
      <c r="I4652" s="60" t="s">
        <v>1161</v>
      </c>
      <c r="J4652" s="62">
        <v>24733.35</v>
      </c>
      <c r="K4652" s="62">
        <v>2493.29</v>
      </c>
      <c r="L4652" s="62">
        <v>27226.639999999999</v>
      </c>
      <c r="M4652" s="82" t="str">
        <f t="shared" si="333"/>
        <v>DS</v>
      </c>
    </row>
    <row r="4653" spans="1:13" x14ac:dyDescent="0.5">
      <c r="A4653" s="61">
        <v>2825654</v>
      </c>
      <c r="B4653" s="61"/>
      <c r="C4653" s="60" t="s">
        <v>10</v>
      </c>
      <c r="D4653" s="61">
        <v>22749</v>
      </c>
      <c r="E4653" s="61">
        <v>17268</v>
      </c>
      <c r="F4653" s="61">
        <v>5126</v>
      </c>
      <c r="G4653" s="63">
        <v>41963</v>
      </c>
      <c r="H4653" s="63">
        <v>41963</v>
      </c>
      <c r="I4653" s="60" t="s">
        <v>1109</v>
      </c>
      <c r="J4653" s="62">
        <v>189.1</v>
      </c>
      <c r="K4653" s="62">
        <v>13.34</v>
      </c>
      <c r="L4653" s="62">
        <v>202.44</v>
      </c>
      <c r="M4653" s="82" t="str">
        <f t="shared" si="333"/>
        <v>DS</v>
      </c>
    </row>
    <row r="4654" spans="1:13" x14ac:dyDescent="0.5">
      <c r="A4654" s="61">
        <v>52717461</v>
      </c>
      <c r="B4654" s="60"/>
      <c r="C4654" s="60" t="s">
        <v>10</v>
      </c>
      <c r="D4654" s="61">
        <v>22812</v>
      </c>
      <c r="E4654" s="61">
        <v>17241</v>
      </c>
      <c r="F4654" s="61">
        <v>5223</v>
      </c>
      <c r="G4654" s="63">
        <v>41963</v>
      </c>
      <c r="H4654" s="63">
        <v>41963</v>
      </c>
      <c r="I4654" s="60" t="s">
        <v>1113</v>
      </c>
      <c r="J4654" s="62">
        <v>3509.68</v>
      </c>
      <c r="K4654" s="62">
        <v>103.45</v>
      </c>
      <c r="L4654" s="62">
        <v>3613.13</v>
      </c>
      <c r="M4654" s="82" t="str">
        <f t="shared" si="333"/>
        <v>DS</v>
      </c>
    </row>
    <row r="4655" spans="1:13" x14ac:dyDescent="0.5">
      <c r="A4655" s="61">
        <v>52717462</v>
      </c>
      <c r="B4655" s="60"/>
      <c r="C4655" s="60" t="s">
        <v>10</v>
      </c>
      <c r="D4655" s="61">
        <v>22813</v>
      </c>
      <c r="E4655" s="61">
        <v>17242</v>
      </c>
      <c r="F4655" s="61">
        <v>5224</v>
      </c>
      <c r="G4655" s="63">
        <v>41963</v>
      </c>
      <c r="H4655" s="63">
        <v>41963</v>
      </c>
      <c r="I4655" s="60" t="s">
        <v>1113</v>
      </c>
      <c r="J4655" s="62">
        <v>1651.86</v>
      </c>
      <c r="K4655" s="62">
        <v>231.28</v>
      </c>
      <c r="L4655" s="62">
        <v>1883.14</v>
      </c>
      <c r="M4655" s="82" t="str">
        <f t="shared" si="333"/>
        <v>DS</v>
      </c>
    </row>
    <row r="4656" spans="1:13" x14ac:dyDescent="0.5">
      <c r="A4656" s="61">
        <v>52717463</v>
      </c>
      <c r="B4656" s="60"/>
      <c r="C4656" s="60" t="s">
        <v>10</v>
      </c>
      <c r="D4656" s="61">
        <v>22811</v>
      </c>
      <c r="E4656" s="61">
        <v>17243</v>
      </c>
      <c r="F4656" s="61">
        <v>5225</v>
      </c>
      <c r="G4656" s="63">
        <v>41963</v>
      </c>
      <c r="H4656" s="63">
        <v>41963</v>
      </c>
      <c r="I4656" s="60" t="s">
        <v>1113</v>
      </c>
      <c r="J4656" s="62">
        <v>970.96</v>
      </c>
      <c r="K4656" s="62">
        <v>135.93</v>
      </c>
      <c r="L4656" s="62">
        <v>1106.8900000000001</v>
      </c>
      <c r="M4656" s="82" t="str">
        <f t="shared" si="333"/>
        <v>DS</v>
      </c>
    </row>
    <row r="4657" spans="1:15" x14ac:dyDescent="0.5">
      <c r="A4657" s="61">
        <v>8333678</v>
      </c>
      <c r="B4657" s="61"/>
      <c r="C4657" s="60" t="s">
        <v>10</v>
      </c>
      <c r="D4657" s="61">
        <v>22808</v>
      </c>
      <c r="E4657" s="61">
        <v>17276</v>
      </c>
      <c r="F4657" s="61">
        <v>5127</v>
      </c>
      <c r="G4657" s="63">
        <v>41963</v>
      </c>
      <c r="H4657" s="63">
        <v>41963</v>
      </c>
      <c r="I4657" s="60" t="s">
        <v>1115</v>
      </c>
      <c r="J4657" s="62">
        <v>279.60000000000002</v>
      </c>
      <c r="K4657" s="62">
        <v>15.81</v>
      </c>
      <c r="L4657" s="62">
        <v>295.41000000000003</v>
      </c>
      <c r="M4657" s="82" t="str">
        <f t="shared" si="333"/>
        <v>DS</v>
      </c>
    </row>
    <row r="4658" spans="1:15" x14ac:dyDescent="0.5">
      <c r="A4658" s="61">
        <v>92951</v>
      </c>
      <c r="B4658" s="60"/>
      <c r="C4658" s="60" t="s">
        <v>10</v>
      </c>
      <c r="D4658" s="61">
        <v>22809</v>
      </c>
      <c r="E4658" s="61">
        <v>17272</v>
      </c>
      <c r="F4658" s="61">
        <v>5125</v>
      </c>
      <c r="G4658" s="63">
        <v>41963</v>
      </c>
      <c r="H4658" s="63">
        <v>41963</v>
      </c>
      <c r="I4658" s="60" t="s">
        <v>1116</v>
      </c>
      <c r="J4658" s="62">
        <v>393.6</v>
      </c>
      <c r="K4658" s="62">
        <v>13.78</v>
      </c>
      <c r="L4658" s="62">
        <v>407.38</v>
      </c>
      <c r="M4658" s="82" t="str">
        <f t="shared" si="333"/>
        <v>DS</v>
      </c>
    </row>
    <row r="4659" spans="1:15" hidden="1" x14ac:dyDescent="0.5">
      <c r="A4659" s="60" t="s">
        <v>1026</v>
      </c>
      <c r="B4659" s="60"/>
      <c r="C4659" s="60" t="s">
        <v>10</v>
      </c>
      <c r="D4659" s="61">
        <v>22810</v>
      </c>
      <c r="E4659" s="61">
        <v>17280</v>
      </c>
      <c r="F4659" s="61">
        <v>5229</v>
      </c>
      <c r="G4659" s="63">
        <v>41963</v>
      </c>
      <c r="H4659" s="63">
        <v>41963</v>
      </c>
      <c r="I4659" s="60" t="s">
        <v>1118</v>
      </c>
      <c r="J4659" s="62">
        <v>3556.8</v>
      </c>
      <c r="K4659" s="62">
        <v>0</v>
      </c>
      <c r="L4659" s="62">
        <v>3556.8</v>
      </c>
      <c r="M4659" s="82" t="str">
        <f t="shared" si="333"/>
        <v>DI</v>
      </c>
    </row>
    <row r="4660" spans="1:15" hidden="1" x14ac:dyDescent="0.5">
      <c r="A4660" s="60" t="s">
        <v>1027</v>
      </c>
      <c r="B4660" s="60"/>
      <c r="C4660" s="60" t="s">
        <v>10</v>
      </c>
      <c r="D4660" s="61">
        <v>22798</v>
      </c>
      <c r="E4660" s="61">
        <v>17269</v>
      </c>
      <c r="F4660" s="61">
        <v>5166</v>
      </c>
      <c r="G4660" s="63">
        <v>41963</v>
      </c>
      <c r="H4660" s="63">
        <v>41963</v>
      </c>
      <c r="I4660" s="60" t="s">
        <v>1121</v>
      </c>
      <c r="J4660" s="62">
        <v>739.2</v>
      </c>
      <c r="K4660" s="62">
        <v>0</v>
      </c>
      <c r="L4660" s="62">
        <v>739.2</v>
      </c>
      <c r="M4660" s="82" t="str">
        <f t="shared" si="333"/>
        <v>DI</v>
      </c>
    </row>
    <row r="4661" spans="1:15" hidden="1" x14ac:dyDescent="0.5">
      <c r="A4661" s="60" t="s">
        <v>1028</v>
      </c>
      <c r="B4661" s="60"/>
      <c r="C4661" s="60" t="s">
        <v>10</v>
      </c>
      <c r="D4661" s="61">
        <v>22803</v>
      </c>
      <c r="E4661" s="61">
        <v>17273</v>
      </c>
      <c r="F4661" s="61">
        <v>5240</v>
      </c>
      <c r="G4661" s="63">
        <v>41963</v>
      </c>
      <c r="H4661" s="63">
        <v>41963</v>
      </c>
      <c r="I4661" s="60" t="s">
        <v>1123</v>
      </c>
      <c r="J4661" s="62">
        <v>1080</v>
      </c>
      <c r="K4661" s="62">
        <v>0</v>
      </c>
      <c r="L4661" s="62">
        <v>1080</v>
      </c>
      <c r="M4661" s="82" t="str">
        <f t="shared" si="333"/>
        <v>DI</v>
      </c>
    </row>
    <row r="4662" spans="1:15" hidden="1" x14ac:dyDescent="0.5">
      <c r="A4662" s="61">
        <v>41463</v>
      </c>
      <c r="B4662" s="60"/>
      <c r="C4662" s="60" t="s">
        <v>10</v>
      </c>
      <c r="D4662" s="61">
        <v>22850</v>
      </c>
      <c r="E4662" s="61">
        <v>17369</v>
      </c>
      <c r="F4662" s="61">
        <v>5250</v>
      </c>
      <c r="G4662" s="63">
        <v>41963</v>
      </c>
      <c r="H4662" s="63">
        <v>41963</v>
      </c>
      <c r="I4662" s="60" t="s">
        <v>1110</v>
      </c>
      <c r="J4662" s="62">
        <v>18854.2</v>
      </c>
      <c r="K4662" s="62">
        <v>2639.59</v>
      </c>
      <c r="L4662" s="62">
        <v>21493.79</v>
      </c>
      <c r="M4662" s="82" t="str">
        <f t="shared" si="333"/>
        <v>DI</v>
      </c>
    </row>
    <row r="4663" spans="1:15" x14ac:dyDescent="0.5">
      <c r="A4663" s="60" t="s">
        <v>1016</v>
      </c>
      <c r="B4663" s="60"/>
      <c r="C4663" s="60" t="s">
        <v>10</v>
      </c>
      <c r="D4663" s="61">
        <v>22794</v>
      </c>
      <c r="E4663" s="61">
        <v>17309</v>
      </c>
      <c r="F4663" s="61">
        <v>5236</v>
      </c>
      <c r="G4663" s="63">
        <v>41964</v>
      </c>
      <c r="H4663" s="63">
        <v>41962</v>
      </c>
      <c r="I4663" s="60" t="s">
        <v>1073</v>
      </c>
      <c r="J4663" s="62">
        <v>6976.33</v>
      </c>
      <c r="K4663" s="62">
        <v>976.69</v>
      </c>
      <c r="L4663" s="62">
        <v>7953.02</v>
      </c>
      <c r="M4663" s="82" t="str">
        <f t="shared" si="333"/>
        <v>DS</v>
      </c>
    </row>
    <row r="4664" spans="1:15" x14ac:dyDescent="0.5">
      <c r="A4664" s="60" t="s">
        <v>1016</v>
      </c>
      <c r="B4664" s="60"/>
      <c r="C4664" s="60" t="s">
        <v>10</v>
      </c>
      <c r="D4664" s="61">
        <v>22795</v>
      </c>
      <c r="E4664" s="61">
        <v>17319</v>
      </c>
      <c r="F4664" s="61">
        <v>5236</v>
      </c>
      <c r="G4664" s="63">
        <v>41964</v>
      </c>
      <c r="H4664" s="63">
        <v>41962</v>
      </c>
      <c r="I4664" s="60" t="s">
        <v>1073</v>
      </c>
      <c r="J4664" s="62">
        <v>3751</v>
      </c>
      <c r="K4664" s="62">
        <v>525.14</v>
      </c>
      <c r="L4664" s="62">
        <v>4276.1400000000003</v>
      </c>
      <c r="M4664" s="82" t="str">
        <f t="shared" si="333"/>
        <v>DS</v>
      </c>
    </row>
    <row r="4665" spans="1:15" x14ac:dyDescent="0.5">
      <c r="A4665" s="60" t="s">
        <v>1017</v>
      </c>
      <c r="B4665" s="60"/>
      <c r="C4665" s="60" t="s">
        <v>10</v>
      </c>
      <c r="D4665" s="61">
        <v>22796</v>
      </c>
      <c r="E4665" s="61">
        <v>17308</v>
      </c>
      <c r="F4665" s="61">
        <v>5236</v>
      </c>
      <c r="G4665" s="63">
        <v>41964</v>
      </c>
      <c r="H4665" s="63">
        <v>41962</v>
      </c>
      <c r="I4665" s="60" t="s">
        <v>1073</v>
      </c>
      <c r="J4665" s="62">
        <v>1132</v>
      </c>
      <c r="K4665" s="62">
        <v>33.880000000000003</v>
      </c>
      <c r="L4665" s="62">
        <v>1165.8800000000001</v>
      </c>
      <c r="M4665" s="82" t="str">
        <f t="shared" si="333"/>
        <v>DS</v>
      </c>
    </row>
    <row r="4666" spans="1:15" x14ac:dyDescent="0.5">
      <c r="A4666" s="60" t="s">
        <v>1017</v>
      </c>
      <c r="B4666" s="60"/>
      <c r="C4666" s="60" t="s">
        <v>10</v>
      </c>
      <c r="D4666" s="61">
        <v>22797</v>
      </c>
      <c r="E4666" s="61">
        <v>17320</v>
      </c>
      <c r="F4666" s="61">
        <v>5236</v>
      </c>
      <c r="G4666" s="63">
        <v>41964</v>
      </c>
      <c r="H4666" s="63">
        <v>41962</v>
      </c>
      <c r="I4666" s="60" t="s">
        <v>1073</v>
      </c>
      <c r="J4666" s="62">
        <v>856</v>
      </c>
      <c r="K4666" s="62">
        <v>3.64</v>
      </c>
      <c r="L4666" s="62">
        <v>859.64</v>
      </c>
      <c r="M4666" s="82" t="str">
        <f t="shared" si="333"/>
        <v>DS</v>
      </c>
    </row>
    <row r="4667" spans="1:15" hidden="1" x14ac:dyDescent="0.5">
      <c r="A4667" s="60" t="s">
        <v>1018</v>
      </c>
      <c r="B4667" s="60"/>
      <c r="C4667" s="60" t="s">
        <v>10</v>
      </c>
      <c r="D4667" s="61">
        <v>22774</v>
      </c>
      <c r="E4667" s="61">
        <v>17292</v>
      </c>
      <c r="F4667" s="61">
        <v>5146</v>
      </c>
      <c r="G4667" s="63">
        <v>41964</v>
      </c>
      <c r="H4667" s="63">
        <v>41963</v>
      </c>
      <c r="I4667" s="60" t="s">
        <v>1075</v>
      </c>
      <c r="J4667" s="62">
        <v>69.209999999999994</v>
      </c>
      <c r="K4667" s="62">
        <v>9.69</v>
      </c>
      <c r="L4667" s="62">
        <v>78.900000000000006</v>
      </c>
      <c r="M4667" s="82" t="str">
        <f t="shared" si="333"/>
        <v>DC</v>
      </c>
      <c r="O4667" s="90">
        <f t="shared" ref="O4667:O4670" si="335">G4667+19</f>
        <v>41983</v>
      </c>
    </row>
    <row r="4668" spans="1:15" hidden="1" x14ac:dyDescent="0.5">
      <c r="A4668" s="60" t="s">
        <v>1019</v>
      </c>
      <c r="B4668" s="60"/>
      <c r="C4668" s="60" t="s">
        <v>10</v>
      </c>
      <c r="D4668" s="61">
        <v>22775</v>
      </c>
      <c r="E4668" s="61">
        <v>17198</v>
      </c>
      <c r="F4668" s="61">
        <v>5212</v>
      </c>
      <c r="G4668" s="63">
        <v>41964</v>
      </c>
      <c r="H4668" s="63">
        <v>41963</v>
      </c>
      <c r="I4668" s="60" t="s">
        <v>1075</v>
      </c>
      <c r="J4668" s="62">
        <v>2425.5</v>
      </c>
      <c r="K4668" s="62">
        <v>339.58</v>
      </c>
      <c r="L4668" s="62">
        <v>2765.08</v>
      </c>
      <c r="M4668" s="82" t="str">
        <f t="shared" si="333"/>
        <v>DC</v>
      </c>
      <c r="O4668" s="90">
        <f t="shared" si="335"/>
        <v>41983</v>
      </c>
    </row>
    <row r="4669" spans="1:15" hidden="1" x14ac:dyDescent="0.5">
      <c r="A4669" s="60" t="s">
        <v>1020</v>
      </c>
      <c r="B4669" s="60"/>
      <c r="C4669" s="60" t="s">
        <v>10</v>
      </c>
      <c r="D4669" s="61">
        <v>22776</v>
      </c>
      <c r="E4669" s="61">
        <v>17293</v>
      </c>
      <c r="F4669" s="61">
        <v>5222</v>
      </c>
      <c r="G4669" s="63">
        <v>41964</v>
      </c>
      <c r="H4669" s="63">
        <v>41963</v>
      </c>
      <c r="I4669" s="60" t="s">
        <v>1075</v>
      </c>
      <c r="J4669" s="62">
        <v>336.2</v>
      </c>
      <c r="K4669" s="62">
        <v>47.06</v>
      </c>
      <c r="L4669" s="62">
        <v>383.26</v>
      </c>
      <c r="M4669" s="82" t="str">
        <f t="shared" si="333"/>
        <v>DC</v>
      </c>
      <c r="O4669" s="90">
        <f t="shared" si="335"/>
        <v>41983</v>
      </c>
    </row>
    <row r="4670" spans="1:15" hidden="1" x14ac:dyDescent="0.5">
      <c r="A4670" s="60" t="s">
        <v>1021</v>
      </c>
      <c r="B4670" s="60"/>
      <c r="C4670" s="60" t="s">
        <v>10</v>
      </c>
      <c r="D4670" s="61">
        <v>22777</v>
      </c>
      <c r="E4670" s="61">
        <v>17294</v>
      </c>
      <c r="F4670" s="61">
        <v>5107</v>
      </c>
      <c r="G4670" s="63">
        <v>41964</v>
      </c>
      <c r="H4670" s="63">
        <v>41963</v>
      </c>
      <c r="I4670" s="60" t="s">
        <v>1075</v>
      </c>
      <c r="J4670" s="62">
        <v>2750.95</v>
      </c>
      <c r="K4670" s="62">
        <v>385.14</v>
      </c>
      <c r="L4670" s="62">
        <v>3136.09</v>
      </c>
      <c r="M4670" s="82" t="str">
        <f t="shared" si="333"/>
        <v>DC</v>
      </c>
      <c r="O4670" s="90">
        <f t="shared" si="335"/>
        <v>41983</v>
      </c>
    </row>
    <row r="4671" spans="1:15" hidden="1" x14ac:dyDescent="0.5">
      <c r="A4671" s="60" t="s">
        <v>1023</v>
      </c>
      <c r="B4671" s="60"/>
      <c r="C4671" s="60" t="s">
        <v>10</v>
      </c>
      <c r="D4671" s="61">
        <v>22817</v>
      </c>
      <c r="E4671" s="61">
        <v>17295</v>
      </c>
      <c r="F4671" s="61">
        <v>5234</v>
      </c>
      <c r="G4671" s="63">
        <v>41964</v>
      </c>
      <c r="H4671" s="63">
        <v>41960</v>
      </c>
      <c r="I4671" s="60" t="s">
        <v>1377</v>
      </c>
      <c r="J4671" s="62">
        <v>370.56</v>
      </c>
      <c r="K4671" s="62">
        <v>51.88</v>
      </c>
      <c r="L4671" s="62">
        <v>422.44</v>
      </c>
      <c r="M4671" s="82" t="e">
        <f t="shared" si="333"/>
        <v>#N/A</v>
      </c>
    </row>
    <row r="4672" spans="1:15" x14ac:dyDescent="0.5">
      <c r="A4672" s="60" t="s">
        <v>1025</v>
      </c>
      <c r="B4672" s="60"/>
      <c r="C4672" s="60" t="s">
        <v>10</v>
      </c>
      <c r="D4672" s="61">
        <v>22814</v>
      </c>
      <c r="E4672" s="61">
        <v>17297</v>
      </c>
      <c r="F4672" s="61">
        <v>5220</v>
      </c>
      <c r="G4672" s="63">
        <v>41964</v>
      </c>
      <c r="H4672" s="63">
        <v>41961</v>
      </c>
      <c r="I4672" s="60" t="s">
        <v>1176</v>
      </c>
      <c r="J4672" s="62">
        <v>4010</v>
      </c>
      <c r="K4672" s="62">
        <v>561.4</v>
      </c>
      <c r="L4672" s="62">
        <v>4571.3999999999996</v>
      </c>
      <c r="M4672" s="82" t="str">
        <f t="shared" si="333"/>
        <v>DS</v>
      </c>
    </row>
    <row r="4673" spans="1:15" x14ac:dyDescent="0.5">
      <c r="A4673" s="60" t="s">
        <v>1025</v>
      </c>
      <c r="B4673" s="60"/>
      <c r="C4673" s="60" t="s">
        <v>15</v>
      </c>
      <c r="D4673" s="61">
        <v>22815</v>
      </c>
      <c r="E4673" s="61">
        <v>17325</v>
      </c>
      <c r="F4673" s="61">
        <v>5220</v>
      </c>
      <c r="G4673" s="63">
        <v>41964</v>
      </c>
      <c r="H4673" s="63">
        <v>41961</v>
      </c>
      <c r="I4673" s="60" t="s">
        <v>1176</v>
      </c>
      <c r="J4673" s="62">
        <v>-859.6</v>
      </c>
      <c r="K4673" s="62">
        <v>-120.34</v>
      </c>
      <c r="L4673" s="62">
        <v>-979.94</v>
      </c>
      <c r="M4673" s="82" t="str">
        <f t="shared" si="333"/>
        <v>DS</v>
      </c>
    </row>
    <row r="4674" spans="1:15" hidden="1" x14ac:dyDescent="0.5">
      <c r="A4674" s="61">
        <v>182714</v>
      </c>
      <c r="B4674" s="60"/>
      <c r="C4674" s="60" t="s">
        <v>10</v>
      </c>
      <c r="D4674" s="61">
        <v>22793</v>
      </c>
      <c r="E4674" s="61">
        <v>17310</v>
      </c>
      <c r="F4674" s="61">
        <v>5161</v>
      </c>
      <c r="G4674" s="63">
        <v>41964</v>
      </c>
      <c r="H4674" s="63">
        <v>41964</v>
      </c>
      <c r="I4674" s="60" t="s">
        <v>1222</v>
      </c>
      <c r="J4674" s="62">
        <v>8193.25</v>
      </c>
      <c r="K4674" s="62">
        <v>1147.06</v>
      </c>
      <c r="L4674" s="62">
        <v>9340.31</v>
      </c>
      <c r="M4674" s="82" t="str">
        <f t="shared" si="333"/>
        <v>DI</v>
      </c>
    </row>
    <row r="4675" spans="1:15" x14ac:dyDescent="0.5">
      <c r="A4675" s="61">
        <v>639757</v>
      </c>
      <c r="B4675" s="60"/>
      <c r="C4675" s="60" t="s">
        <v>10</v>
      </c>
      <c r="D4675" s="61">
        <v>22816</v>
      </c>
      <c r="E4675" s="61">
        <v>17296</v>
      </c>
      <c r="F4675" s="61">
        <v>5128</v>
      </c>
      <c r="G4675" s="63">
        <v>41964</v>
      </c>
      <c r="H4675" s="63">
        <v>41964</v>
      </c>
      <c r="I4675" s="60" t="s">
        <v>1114</v>
      </c>
      <c r="J4675" s="62">
        <v>532.32000000000005</v>
      </c>
      <c r="K4675" s="62">
        <v>28.16</v>
      </c>
      <c r="L4675" s="62">
        <v>560.48</v>
      </c>
      <c r="M4675" s="82" t="str">
        <f t="shared" si="333"/>
        <v>DS</v>
      </c>
    </row>
    <row r="4676" spans="1:15" hidden="1" x14ac:dyDescent="0.5">
      <c r="A4676" s="60" t="s">
        <v>1029</v>
      </c>
      <c r="B4676" s="60"/>
      <c r="C4676" s="60" t="s">
        <v>10</v>
      </c>
      <c r="D4676" s="61">
        <v>22792</v>
      </c>
      <c r="E4676" s="61">
        <v>17311</v>
      </c>
      <c r="F4676" s="61">
        <v>5241</v>
      </c>
      <c r="G4676" s="63">
        <v>41964</v>
      </c>
      <c r="H4676" s="63">
        <v>41964</v>
      </c>
      <c r="I4676" s="60" t="s">
        <v>1123</v>
      </c>
      <c r="J4676" s="62">
        <v>3828</v>
      </c>
      <c r="K4676" s="62">
        <v>0</v>
      </c>
      <c r="L4676" s="62">
        <v>3828</v>
      </c>
      <c r="M4676" s="82" t="str">
        <f t="shared" si="333"/>
        <v>DI</v>
      </c>
    </row>
    <row r="4677" spans="1:15" x14ac:dyDescent="0.5">
      <c r="A4677" s="61">
        <v>639757</v>
      </c>
      <c r="B4677" s="61">
        <v>639757</v>
      </c>
      <c r="C4677" s="60" t="s">
        <v>15</v>
      </c>
      <c r="D4677" s="61">
        <v>23039</v>
      </c>
      <c r="E4677" s="61">
        <v>17564</v>
      </c>
      <c r="F4677" s="61">
        <v>335205</v>
      </c>
      <c r="G4677" s="63">
        <v>41964</v>
      </c>
      <c r="H4677" s="63">
        <v>41964</v>
      </c>
      <c r="I4677" s="60" t="s">
        <v>1114</v>
      </c>
      <c r="J4677" s="62">
        <v>-183.06</v>
      </c>
      <c r="K4677" s="62">
        <v>-10.56</v>
      </c>
      <c r="L4677" s="62">
        <v>-193.62</v>
      </c>
      <c r="M4677" s="82" t="str">
        <f t="shared" si="333"/>
        <v>DS</v>
      </c>
    </row>
    <row r="4678" spans="1:15" hidden="1" x14ac:dyDescent="0.5">
      <c r="A4678" s="61">
        <v>158922</v>
      </c>
      <c r="B4678" s="60"/>
      <c r="C4678" s="60" t="s">
        <v>10</v>
      </c>
      <c r="D4678" s="61">
        <v>22791</v>
      </c>
      <c r="E4678" s="61">
        <v>17318</v>
      </c>
      <c r="F4678" s="61">
        <v>5247</v>
      </c>
      <c r="G4678" s="63">
        <v>41965</v>
      </c>
      <c r="H4678" s="63">
        <v>41965</v>
      </c>
      <c r="I4678" s="60" t="s">
        <v>1156</v>
      </c>
      <c r="J4678" s="62">
        <v>4616.67</v>
      </c>
      <c r="K4678" s="62">
        <v>646.33000000000004</v>
      </c>
      <c r="L4678" s="62">
        <v>5263</v>
      </c>
      <c r="M4678" s="82" t="str">
        <f t="shared" si="333"/>
        <v>DI</v>
      </c>
    </row>
    <row r="4679" spans="1:15" x14ac:dyDescent="0.5">
      <c r="A4679" s="61">
        <v>2858648</v>
      </c>
      <c r="B4679" s="61"/>
      <c r="C4679" s="60" t="s">
        <v>10</v>
      </c>
      <c r="D4679" s="61">
        <v>22786</v>
      </c>
      <c r="E4679" s="61">
        <v>17302</v>
      </c>
      <c r="F4679" s="61">
        <v>5126</v>
      </c>
      <c r="G4679" s="63">
        <v>41965</v>
      </c>
      <c r="H4679" s="63">
        <v>41965</v>
      </c>
      <c r="I4679" s="60" t="s">
        <v>1109</v>
      </c>
      <c r="J4679" s="62">
        <v>189.1</v>
      </c>
      <c r="K4679" s="62">
        <v>13.34</v>
      </c>
      <c r="L4679" s="62">
        <v>202.44</v>
      </c>
      <c r="M4679" s="82" t="str">
        <f t="shared" si="333"/>
        <v>DS</v>
      </c>
    </row>
    <row r="4680" spans="1:15" x14ac:dyDescent="0.5">
      <c r="A4680" s="61">
        <v>52754242</v>
      </c>
      <c r="B4680" s="61"/>
      <c r="C4680" s="60" t="s">
        <v>10</v>
      </c>
      <c r="D4680" s="61">
        <v>22787</v>
      </c>
      <c r="E4680" s="61">
        <v>17290</v>
      </c>
      <c r="F4680" s="61">
        <v>5245</v>
      </c>
      <c r="G4680" s="63">
        <v>41965</v>
      </c>
      <c r="H4680" s="63">
        <v>41965</v>
      </c>
      <c r="I4680" s="60" t="s">
        <v>1113</v>
      </c>
      <c r="J4680" s="62">
        <v>6107.88</v>
      </c>
      <c r="K4680" s="62">
        <v>307.60000000000002</v>
      </c>
      <c r="L4680" s="62">
        <v>6415.48</v>
      </c>
      <c r="M4680" s="82" t="str">
        <f t="shared" si="333"/>
        <v>DS</v>
      </c>
    </row>
    <row r="4681" spans="1:15" hidden="1" x14ac:dyDescent="0.5">
      <c r="A4681" s="61">
        <v>52761606</v>
      </c>
      <c r="B4681" s="61"/>
      <c r="C4681" s="60" t="s">
        <v>10</v>
      </c>
      <c r="D4681" s="61">
        <v>22788</v>
      </c>
      <c r="E4681" s="61">
        <v>17291</v>
      </c>
      <c r="F4681" s="61">
        <v>5246</v>
      </c>
      <c r="G4681" s="63">
        <v>41965</v>
      </c>
      <c r="H4681" s="63">
        <v>41965</v>
      </c>
      <c r="I4681" s="60" t="s">
        <v>1378</v>
      </c>
      <c r="J4681" s="62">
        <v>1642.2</v>
      </c>
      <c r="K4681" s="62">
        <v>229.92</v>
      </c>
      <c r="L4681" s="62">
        <v>1872.12</v>
      </c>
      <c r="M4681" s="82" t="e">
        <f t="shared" ref="M4681:M4713" si="336">VLOOKUP(I4681,KODE,3,0)</f>
        <v>#N/A</v>
      </c>
    </row>
    <row r="4682" spans="1:15" x14ac:dyDescent="0.5">
      <c r="A4682" s="61">
        <v>8338134</v>
      </c>
      <c r="B4682" s="61"/>
      <c r="C4682" s="60" t="s">
        <v>10</v>
      </c>
      <c r="D4682" s="61">
        <v>22790</v>
      </c>
      <c r="E4682" s="61">
        <v>17316</v>
      </c>
      <c r="F4682" s="61">
        <v>5127</v>
      </c>
      <c r="G4682" s="63">
        <v>41965</v>
      </c>
      <c r="H4682" s="63">
        <v>41965</v>
      </c>
      <c r="I4682" s="60" t="s">
        <v>1115</v>
      </c>
      <c r="J4682" s="62">
        <v>279.60000000000002</v>
      </c>
      <c r="K4682" s="62">
        <v>15.81</v>
      </c>
      <c r="L4682" s="62">
        <v>295.41000000000003</v>
      </c>
      <c r="M4682" s="82" t="str">
        <f t="shared" si="336"/>
        <v>DS</v>
      </c>
    </row>
    <row r="4683" spans="1:15" x14ac:dyDescent="0.5">
      <c r="A4683" s="61">
        <v>93171</v>
      </c>
      <c r="B4683" s="60"/>
      <c r="C4683" s="60" t="s">
        <v>10</v>
      </c>
      <c r="D4683" s="61">
        <v>22789</v>
      </c>
      <c r="E4683" s="61">
        <v>17315</v>
      </c>
      <c r="F4683" s="61">
        <v>5125</v>
      </c>
      <c r="G4683" s="63">
        <v>41965</v>
      </c>
      <c r="H4683" s="63">
        <v>41965</v>
      </c>
      <c r="I4683" s="60" t="s">
        <v>1116</v>
      </c>
      <c r="J4683" s="62">
        <v>360.8</v>
      </c>
      <c r="K4683" s="62">
        <v>13.78</v>
      </c>
      <c r="L4683" s="62">
        <v>374.58</v>
      </c>
      <c r="M4683" s="82" t="str">
        <f t="shared" si="336"/>
        <v>DS</v>
      </c>
    </row>
    <row r="4684" spans="1:15" hidden="1" x14ac:dyDescent="0.5">
      <c r="A4684" s="60" t="s">
        <v>1033</v>
      </c>
      <c r="B4684" s="60"/>
      <c r="C4684" s="60" t="s">
        <v>10</v>
      </c>
      <c r="D4684" s="61">
        <v>22823</v>
      </c>
      <c r="E4684" s="61">
        <v>17222</v>
      </c>
      <c r="F4684" s="61">
        <v>5244</v>
      </c>
      <c r="G4684" s="63">
        <v>41966</v>
      </c>
      <c r="H4684" s="63">
        <v>41966</v>
      </c>
      <c r="I4684" s="60" t="s">
        <v>1075</v>
      </c>
      <c r="J4684" s="62">
        <v>13129.71</v>
      </c>
      <c r="K4684" s="62">
        <v>1838.13</v>
      </c>
      <c r="L4684" s="62">
        <v>14967.84</v>
      </c>
      <c r="M4684" s="82" t="str">
        <f t="shared" si="336"/>
        <v>DC</v>
      </c>
      <c r="O4684" s="90">
        <f t="shared" ref="O4684:O4701" si="337">G4684+19</f>
        <v>41985</v>
      </c>
    </row>
    <row r="4685" spans="1:15" hidden="1" x14ac:dyDescent="0.5">
      <c r="A4685" s="60" t="s">
        <v>1030</v>
      </c>
      <c r="B4685" s="60"/>
      <c r="C4685" s="60" t="s">
        <v>10</v>
      </c>
      <c r="D4685" s="61">
        <v>22819</v>
      </c>
      <c r="E4685" s="61">
        <v>16957</v>
      </c>
      <c r="F4685" s="61">
        <v>5122</v>
      </c>
      <c r="G4685" s="63">
        <v>41967</v>
      </c>
      <c r="H4685" s="63">
        <v>41966</v>
      </c>
      <c r="I4685" s="60" t="s">
        <v>1075</v>
      </c>
      <c r="J4685" s="62">
        <v>568.70000000000005</v>
      </c>
      <c r="K4685" s="62">
        <v>79.62</v>
      </c>
      <c r="L4685" s="62">
        <v>648.32000000000005</v>
      </c>
      <c r="M4685" s="82" t="str">
        <f t="shared" si="336"/>
        <v>DC</v>
      </c>
      <c r="O4685" s="90">
        <f t="shared" si="337"/>
        <v>41986</v>
      </c>
    </row>
    <row r="4686" spans="1:15" hidden="1" x14ac:dyDescent="0.5">
      <c r="A4686" s="60" t="s">
        <v>1031</v>
      </c>
      <c r="B4686" s="60"/>
      <c r="C4686" s="60" t="s">
        <v>10</v>
      </c>
      <c r="D4686" s="61">
        <v>22821</v>
      </c>
      <c r="E4686" s="61">
        <v>16997</v>
      </c>
      <c r="F4686" s="61">
        <v>5147</v>
      </c>
      <c r="G4686" s="63">
        <v>41967</v>
      </c>
      <c r="H4686" s="63">
        <v>41966</v>
      </c>
      <c r="I4686" s="60" t="s">
        <v>1075</v>
      </c>
      <c r="J4686" s="62">
        <v>136239.87</v>
      </c>
      <c r="K4686" s="62">
        <v>11137.25</v>
      </c>
      <c r="L4686" s="62">
        <v>147377.12</v>
      </c>
      <c r="M4686" s="82" t="str">
        <f t="shared" si="336"/>
        <v>DC</v>
      </c>
      <c r="O4686" s="90">
        <f t="shared" si="337"/>
        <v>41986</v>
      </c>
    </row>
    <row r="4687" spans="1:15" hidden="1" x14ac:dyDescent="0.5">
      <c r="A4687" s="60" t="s">
        <v>1032</v>
      </c>
      <c r="B4687" s="60"/>
      <c r="C4687" s="60" t="s">
        <v>10</v>
      </c>
      <c r="D4687" s="61">
        <v>22822</v>
      </c>
      <c r="E4687" s="61">
        <v>17190</v>
      </c>
      <c r="F4687" s="61">
        <v>5243</v>
      </c>
      <c r="G4687" s="63">
        <v>41967</v>
      </c>
      <c r="H4687" s="63">
        <v>41966</v>
      </c>
      <c r="I4687" s="60" t="s">
        <v>1075</v>
      </c>
      <c r="J4687" s="62">
        <v>65419.41</v>
      </c>
      <c r="K4687" s="62">
        <v>7073.84</v>
      </c>
      <c r="L4687" s="62">
        <v>72493.25</v>
      </c>
      <c r="M4687" s="82" t="str">
        <f t="shared" si="336"/>
        <v>DC</v>
      </c>
      <c r="O4687" s="90">
        <f t="shared" si="337"/>
        <v>41986</v>
      </c>
    </row>
    <row r="4688" spans="1:15" hidden="1" x14ac:dyDescent="0.5">
      <c r="A4688" s="60" t="s">
        <v>1034</v>
      </c>
      <c r="B4688" s="60"/>
      <c r="C4688" s="60" t="s">
        <v>10</v>
      </c>
      <c r="D4688" s="61">
        <v>22824</v>
      </c>
      <c r="E4688" s="61">
        <v>17340</v>
      </c>
      <c r="F4688" s="61">
        <v>5146</v>
      </c>
      <c r="G4688" s="63">
        <v>41967</v>
      </c>
      <c r="H4688" s="63">
        <v>41966</v>
      </c>
      <c r="I4688" s="60" t="s">
        <v>1075</v>
      </c>
      <c r="J4688" s="62">
        <v>478.35</v>
      </c>
      <c r="K4688" s="62">
        <v>66.97</v>
      </c>
      <c r="L4688" s="62">
        <v>545.32000000000005</v>
      </c>
      <c r="M4688" s="82" t="str">
        <f t="shared" si="336"/>
        <v>DC</v>
      </c>
      <c r="O4688" s="90">
        <f t="shared" si="337"/>
        <v>41986</v>
      </c>
    </row>
    <row r="4689" spans="1:15" hidden="1" x14ac:dyDescent="0.5">
      <c r="A4689" s="60" t="s">
        <v>1035</v>
      </c>
      <c r="B4689" s="60"/>
      <c r="C4689" s="60" t="s">
        <v>10</v>
      </c>
      <c r="D4689" s="61">
        <v>22825</v>
      </c>
      <c r="E4689" s="61">
        <v>17341</v>
      </c>
      <c r="F4689" s="61">
        <v>5147</v>
      </c>
      <c r="G4689" s="63">
        <v>41967</v>
      </c>
      <c r="H4689" s="63">
        <v>41966</v>
      </c>
      <c r="I4689" s="60" t="s">
        <v>1075</v>
      </c>
      <c r="J4689" s="62">
        <v>13385.25</v>
      </c>
      <c r="K4689" s="62">
        <v>1834.79</v>
      </c>
      <c r="L4689" s="62">
        <v>15220.04</v>
      </c>
      <c r="M4689" s="82" t="str">
        <f t="shared" si="336"/>
        <v>DC</v>
      </c>
      <c r="O4689" s="90">
        <f t="shared" si="337"/>
        <v>41986</v>
      </c>
    </row>
    <row r="4690" spans="1:15" hidden="1" x14ac:dyDescent="0.5">
      <c r="A4690" s="60" t="s">
        <v>1036</v>
      </c>
      <c r="B4690" s="60"/>
      <c r="C4690" s="60" t="s">
        <v>10</v>
      </c>
      <c r="D4690" s="61">
        <v>22826</v>
      </c>
      <c r="E4690" s="61">
        <v>17342</v>
      </c>
      <c r="F4690" s="61">
        <v>5222</v>
      </c>
      <c r="G4690" s="63">
        <v>41967</v>
      </c>
      <c r="H4690" s="63">
        <v>41966</v>
      </c>
      <c r="I4690" s="60" t="s">
        <v>1075</v>
      </c>
      <c r="J4690" s="62">
        <v>1845</v>
      </c>
      <c r="K4690" s="62">
        <v>0</v>
      </c>
      <c r="L4690" s="62">
        <v>1845</v>
      </c>
      <c r="M4690" s="82" t="str">
        <f t="shared" si="336"/>
        <v>DC</v>
      </c>
      <c r="O4690" s="90">
        <f t="shared" si="337"/>
        <v>41986</v>
      </c>
    </row>
    <row r="4691" spans="1:15" hidden="1" x14ac:dyDescent="0.5">
      <c r="A4691" s="60" t="s">
        <v>1037</v>
      </c>
      <c r="B4691" s="60"/>
      <c r="C4691" s="60" t="s">
        <v>10</v>
      </c>
      <c r="D4691" s="61">
        <v>22827</v>
      </c>
      <c r="E4691" s="61">
        <v>17343</v>
      </c>
      <c r="F4691" s="61">
        <v>5237</v>
      </c>
      <c r="G4691" s="63">
        <v>41967</v>
      </c>
      <c r="H4691" s="63">
        <v>41966</v>
      </c>
      <c r="I4691" s="60" t="s">
        <v>1075</v>
      </c>
      <c r="J4691" s="62">
        <v>66378</v>
      </c>
      <c r="K4691" s="62">
        <v>9292.92</v>
      </c>
      <c r="L4691" s="62">
        <v>75670.92</v>
      </c>
      <c r="M4691" s="82" t="str">
        <f t="shared" si="336"/>
        <v>DC</v>
      </c>
      <c r="O4691" s="90">
        <f t="shared" si="337"/>
        <v>41986</v>
      </c>
    </row>
    <row r="4692" spans="1:15" hidden="1" x14ac:dyDescent="0.5">
      <c r="A4692" s="60" t="s">
        <v>1038</v>
      </c>
      <c r="B4692" s="60"/>
      <c r="C4692" s="60" t="s">
        <v>10</v>
      </c>
      <c r="D4692" s="61">
        <v>22828</v>
      </c>
      <c r="E4692" s="61">
        <v>17344</v>
      </c>
      <c r="F4692" s="61">
        <v>5237</v>
      </c>
      <c r="G4692" s="63">
        <v>41967</v>
      </c>
      <c r="H4692" s="63">
        <v>41966</v>
      </c>
      <c r="I4692" s="60" t="s">
        <v>1075</v>
      </c>
      <c r="J4692" s="62">
        <v>16716.7</v>
      </c>
      <c r="K4692" s="62">
        <v>2340.34</v>
      </c>
      <c r="L4692" s="62">
        <v>19057.04</v>
      </c>
      <c r="M4692" s="82" t="str">
        <f t="shared" si="336"/>
        <v>DC</v>
      </c>
      <c r="O4692" s="90">
        <f t="shared" si="337"/>
        <v>41986</v>
      </c>
    </row>
    <row r="4693" spans="1:15" hidden="1" x14ac:dyDescent="0.5">
      <c r="A4693" s="60" t="s">
        <v>1039</v>
      </c>
      <c r="B4693" s="60"/>
      <c r="C4693" s="60" t="s">
        <v>10</v>
      </c>
      <c r="D4693" s="61">
        <v>22829</v>
      </c>
      <c r="E4693" s="61">
        <v>17345</v>
      </c>
      <c r="F4693" s="61">
        <v>5238</v>
      </c>
      <c r="G4693" s="63">
        <v>41967</v>
      </c>
      <c r="H4693" s="63">
        <v>41966</v>
      </c>
      <c r="I4693" s="60" t="s">
        <v>1075</v>
      </c>
      <c r="J4693" s="62">
        <v>18532.25</v>
      </c>
      <c r="K4693" s="62">
        <v>2294.63</v>
      </c>
      <c r="L4693" s="62">
        <v>20826.88</v>
      </c>
      <c r="M4693" s="82" t="str">
        <f t="shared" si="336"/>
        <v>DC</v>
      </c>
      <c r="O4693" s="90">
        <f t="shared" si="337"/>
        <v>41986</v>
      </c>
    </row>
    <row r="4694" spans="1:15" hidden="1" x14ac:dyDescent="0.5">
      <c r="A4694" s="60" t="s">
        <v>1039</v>
      </c>
      <c r="B4694" s="60"/>
      <c r="C4694" s="60" t="s">
        <v>15</v>
      </c>
      <c r="D4694" s="61">
        <v>22865</v>
      </c>
      <c r="E4694" s="61">
        <v>17399</v>
      </c>
      <c r="F4694" s="61">
        <v>5238</v>
      </c>
      <c r="G4694" s="63">
        <v>41967</v>
      </c>
      <c r="H4694" s="63">
        <v>41966</v>
      </c>
      <c r="I4694" s="60" t="s">
        <v>1075</v>
      </c>
      <c r="J4694" s="62">
        <v>-7.32</v>
      </c>
      <c r="K4694" s="62">
        <v>-1.02</v>
      </c>
      <c r="L4694" s="62">
        <v>-8.34</v>
      </c>
      <c r="M4694" s="82" t="str">
        <f t="shared" si="336"/>
        <v>DC</v>
      </c>
      <c r="O4694" s="90">
        <f t="shared" si="337"/>
        <v>41986</v>
      </c>
    </row>
    <row r="4695" spans="1:15" hidden="1" x14ac:dyDescent="0.5">
      <c r="A4695" s="60" t="s">
        <v>1040</v>
      </c>
      <c r="B4695" s="60"/>
      <c r="C4695" s="60" t="s">
        <v>10</v>
      </c>
      <c r="D4695" s="61">
        <v>22830</v>
      </c>
      <c r="E4695" s="61">
        <v>17271</v>
      </c>
      <c r="F4695" s="61">
        <v>5239</v>
      </c>
      <c r="G4695" s="63">
        <v>41967</v>
      </c>
      <c r="H4695" s="63">
        <v>41966</v>
      </c>
      <c r="I4695" s="60" t="s">
        <v>1075</v>
      </c>
      <c r="J4695" s="62">
        <v>6479.16</v>
      </c>
      <c r="K4695" s="62">
        <v>0</v>
      </c>
      <c r="L4695" s="62">
        <v>6479.16</v>
      </c>
      <c r="M4695" s="82" t="str">
        <f t="shared" si="336"/>
        <v>DC</v>
      </c>
      <c r="O4695" s="90">
        <f t="shared" si="337"/>
        <v>41986</v>
      </c>
    </row>
    <row r="4696" spans="1:15" hidden="1" x14ac:dyDescent="0.5">
      <c r="A4696" s="60" t="s">
        <v>1041</v>
      </c>
      <c r="B4696" s="60"/>
      <c r="C4696" s="60" t="s">
        <v>10</v>
      </c>
      <c r="D4696" s="61">
        <v>22831</v>
      </c>
      <c r="E4696" s="61">
        <v>17346</v>
      </c>
      <c r="F4696" s="61">
        <v>5259</v>
      </c>
      <c r="G4696" s="63">
        <v>41967</v>
      </c>
      <c r="H4696" s="63">
        <v>41966</v>
      </c>
      <c r="I4696" s="60" t="s">
        <v>1075</v>
      </c>
      <c r="J4696" s="62">
        <v>10439.14</v>
      </c>
      <c r="K4696" s="62">
        <v>0</v>
      </c>
      <c r="L4696" s="62">
        <v>10439.14</v>
      </c>
      <c r="M4696" s="82" t="str">
        <f t="shared" si="336"/>
        <v>DC</v>
      </c>
      <c r="O4696" s="90">
        <f t="shared" si="337"/>
        <v>41986</v>
      </c>
    </row>
    <row r="4697" spans="1:15" hidden="1" x14ac:dyDescent="0.5">
      <c r="A4697" s="60" t="s">
        <v>1042</v>
      </c>
      <c r="B4697" s="60"/>
      <c r="C4697" s="60" t="s">
        <v>10</v>
      </c>
      <c r="D4697" s="61">
        <v>22832</v>
      </c>
      <c r="E4697" s="61">
        <v>17347</v>
      </c>
      <c r="F4697" s="61">
        <v>5238</v>
      </c>
      <c r="G4697" s="63">
        <v>41967</v>
      </c>
      <c r="H4697" s="63">
        <v>41966</v>
      </c>
      <c r="I4697" s="60" t="s">
        <v>1075</v>
      </c>
      <c r="J4697" s="62">
        <v>8772.42</v>
      </c>
      <c r="K4697" s="62">
        <v>996.06</v>
      </c>
      <c r="L4697" s="62">
        <v>9768.48</v>
      </c>
      <c r="M4697" s="82" t="str">
        <f t="shared" si="336"/>
        <v>DC</v>
      </c>
      <c r="O4697" s="90">
        <f t="shared" si="337"/>
        <v>41986</v>
      </c>
    </row>
    <row r="4698" spans="1:15" hidden="1" x14ac:dyDescent="0.5">
      <c r="A4698" s="60" t="s">
        <v>1043</v>
      </c>
      <c r="B4698" s="60"/>
      <c r="C4698" s="60" t="s">
        <v>10</v>
      </c>
      <c r="D4698" s="61">
        <v>22833</v>
      </c>
      <c r="E4698" s="61">
        <v>17348</v>
      </c>
      <c r="F4698" s="61">
        <v>5239</v>
      </c>
      <c r="G4698" s="63">
        <v>41967</v>
      </c>
      <c r="H4698" s="63">
        <v>41966</v>
      </c>
      <c r="I4698" s="60" t="s">
        <v>1075</v>
      </c>
      <c r="J4698" s="62">
        <v>10803.98</v>
      </c>
      <c r="K4698" s="62">
        <v>0</v>
      </c>
      <c r="L4698" s="62">
        <v>10803.98</v>
      </c>
      <c r="M4698" s="82" t="str">
        <f t="shared" si="336"/>
        <v>DC</v>
      </c>
      <c r="O4698" s="90">
        <f t="shared" si="337"/>
        <v>41986</v>
      </c>
    </row>
    <row r="4699" spans="1:15" hidden="1" x14ac:dyDescent="0.5">
      <c r="A4699" s="60" t="s">
        <v>1044</v>
      </c>
      <c r="B4699" s="60"/>
      <c r="C4699" s="60" t="s">
        <v>10</v>
      </c>
      <c r="D4699" s="61">
        <v>22834</v>
      </c>
      <c r="E4699" s="61">
        <v>17349</v>
      </c>
      <c r="F4699" s="61">
        <v>5147</v>
      </c>
      <c r="G4699" s="63">
        <v>41967</v>
      </c>
      <c r="H4699" s="63">
        <v>41966</v>
      </c>
      <c r="I4699" s="60" t="s">
        <v>1075</v>
      </c>
      <c r="J4699" s="62">
        <v>809.37</v>
      </c>
      <c r="K4699" s="62">
        <v>113.31</v>
      </c>
      <c r="L4699" s="62">
        <v>922.68</v>
      </c>
      <c r="M4699" s="82" t="str">
        <f t="shared" si="336"/>
        <v>DC</v>
      </c>
      <c r="O4699" s="90">
        <f t="shared" si="337"/>
        <v>41986</v>
      </c>
    </row>
    <row r="4700" spans="1:15" hidden="1" x14ac:dyDescent="0.5">
      <c r="A4700" s="60" t="s">
        <v>1044</v>
      </c>
      <c r="B4700" s="60"/>
      <c r="C4700" s="60" t="s">
        <v>15</v>
      </c>
      <c r="D4700" s="61">
        <v>22866</v>
      </c>
      <c r="E4700" s="61">
        <v>17400</v>
      </c>
      <c r="F4700" s="61">
        <v>5147</v>
      </c>
      <c r="G4700" s="63">
        <v>41967</v>
      </c>
      <c r="H4700" s="63">
        <v>41966</v>
      </c>
      <c r="I4700" s="60" t="s">
        <v>1075</v>
      </c>
      <c r="J4700" s="62">
        <v>-9.58</v>
      </c>
      <c r="K4700" s="62">
        <v>-1.34</v>
      </c>
      <c r="L4700" s="62">
        <v>-10.92</v>
      </c>
      <c r="M4700" s="82" t="str">
        <f t="shared" si="336"/>
        <v>DC</v>
      </c>
      <c r="O4700" s="90">
        <f t="shared" si="337"/>
        <v>41986</v>
      </c>
    </row>
    <row r="4701" spans="1:15" hidden="1" x14ac:dyDescent="0.5">
      <c r="A4701" s="60" t="s">
        <v>1045</v>
      </c>
      <c r="B4701" s="60"/>
      <c r="C4701" s="60" t="s">
        <v>10</v>
      </c>
      <c r="D4701" s="61">
        <v>22835</v>
      </c>
      <c r="E4701" s="61">
        <v>17350</v>
      </c>
      <c r="F4701" s="61">
        <v>2713</v>
      </c>
      <c r="G4701" s="63">
        <v>41967</v>
      </c>
      <c r="H4701" s="63">
        <v>41966</v>
      </c>
      <c r="I4701" s="60" t="s">
        <v>1075</v>
      </c>
      <c r="J4701" s="62">
        <v>5217</v>
      </c>
      <c r="K4701" s="62">
        <v>730.38</v>
      </c>
      <c r="L4701" s="62">
        <v>5947.38</v>
      </c>
      <c r="M4701" s="82" t="str">
        <f t="shared" si="336"/>
        <v>DC</v>
      </c>
      <c r="O4701" s="90">
        <f t="shared" si="337"/>
        <v>41986</v>
      </c>
    </row>
    <row r="4702" spans="1:15" x14ac:dyDescent="0.5">
      <c r="A4702" s="61">
        <v>154423</v>
      </c>
      <c r="B4702" s="60"/>
      <c r="C4702" s="60" t="s">
        <v>10</v>
      </c>
      <c r="D4702" s="61">
        <v>22862</v>
      </c>
      <c r="E4702" s="61">
        <v>17334</v>
      </c>
      <c r="F4702" s="61">
        <v>5255</v>
      </c>
      <c r="G4702" s="63">
        <v>41967</v>
      </c>
      <c r="H4702" s="63">
        <v>41964</v>
      </c>
      <c r="I4702" s="60" t="s">
        <v>1370</v>
      </c>
      <c r="J4702" s="62">
        <v>2005.2</v>
      </c>
      <c r="K4702" s="62">
        <v>280.73</v>
      </c>
      <c r="L4702" s="62">
        <v>2285.9299999999998</v>
      </c>
      <c r="M4702" s="82" t="str">
        <f t="shared" si="336"/>
        <v>DS</v>
      </c>
    </row>
    <row r="4703" spans="1:15" x14ac:dyDescent="0.5">
      <c r="A4703" s="61">
        <v>2247940</v>
      </c>
      <c r="B4703" s="61">
        <v>17336</v>
      </c>
      <c r="C4703" s="60" t="s">
        <v>10</v>
      </c>
      <c r="D4703" s="61">
        <v>22863</v>
      </c>
      <c r="E4703" s="61">
        <v>17335</v>
      </c>
      <c r="F4703" s="61">
        <v>5242</v>
      </c>
      <c r="G4703" s="63">
        <v>41967</v>
      </c>
      <c r="H4703" s="63">
        <v>41967</v>
      </c>
      <c r="I4703" s="60" t="s">
        <v>1105</v>
      </c>
      <c r="J4703" s="62">
        <v>35520.79</v>
      </c>
      <c r="K4703" s="62">
        <v>4972.91</v>
      </c>
      <c r="L4703" s="62">
        <v>40493.699999999997</v>
      </c>
      <c r="M4703" s="82" t="str">
        <f t="shared" si="336"/>
        <v>DS</v>
      </c>
    </row>
    <row r="4704" spans="1:15" x14ac:dyDescent="0.5">
      <c r="A4704" s="61">
        <v>2247940</v>
      </c>
      <c r="B4704" s="60"/>
      <c r="C4704" s="60" t="s">
        <v>15</v>
      </c>
      <c r="D4704" s="61">
        <v>22864</v>
      </c>
      <c r="E4704" s="61">
        <v>17398</v>
      </c>
      <c r="F4704" s="61">
        <v>5242</v>
      </c>
      <c r="G4704" s="63">
        <v>41967</v>
      </c>
      <c r="H4704" s="63">
        <v>41967</v>
      </c>
      <c r="I4704" s="60" t="s">
        <v>1105</v>
      </c>
      <c r="J4704" s="62">
        <v>-46.32</v>
      </c>
      <c r="K4704" s="62">
        <v>-6.48</v>
      </c>
      <c r="L4704" s="62">
        <v>-52.8</v>
      </c>
      <c r="M4704" s="82" t="str">
        <f t="shared" si="336"/>
        <v>DS</v>
      </c>
    </row>
    <row r="4705" spans="1:13" x14ac:dyDescent="0.5">
      <c r="A4705" s="61">
        <v>5302914</v>
      </c>
      <c r="B4705" s="60"/>
      <c r="C4705" s="60" t="s">
        <v>10</v>
      </c>
      <c r="D4705" s="61">
        <v>22857</v>
      </c>
      <c r="E4705" s="61">
        <v>17337</v>
      </c>
      <c r="F4705" s="61">
        <v>5165</v>
      </c>
      <c r="G4705" s="63">
        <v>41967</v>
      </c>
      <c r="H4705" s="63">
        <v>41967</v>
      </c>
      <c r="I4705" s="60" t="s">
        <v>1112</v>
      </c>
      <c r="J4705" s="62">
        <v>1372.8</v>
      </c>
      <c r="K4705" s="62">
        <v>192.19</v>
      </c>
      <c r="L4705" s="62">
        <v>1564.99</v>
      </c>
      <c r="M4705" s="82" t="str">
        <f t="shared" si="336"/>
        <v>DS</v>
      </c>
    </row>
    <row r="4706" spans="1:13" x14ac:dyDescent="0.5">
      <c r="A4706" s="61">
        <v>5302915</v>
      </c>
      <c r="B4706" s="60"/>
      <c r="C4706" s="60" t="s">
        <v>10</v>
      </c>
      <c r="D4706" s="61">
        <v>22858</v>
      </c>
      <c r="E4706" s="61">
        <v>17338</v>
      </c>
      <c r="F4706" s="61">
        <v>5165</v>
      </c>
      <c r="G4706" s="63">
        <v>41967</v>
      </c>
      <c r="H4706" s="63">
        <v>41967</v>
      </c>
      <c r="I4706" s="60" t="s">
        <v>1112</v>
      </c>
      <c r="J4706" s="62">
        <v>530.92999999999995</v>
      </c>
      <c r="K4706" s="62">
        <v>74.33</v>
      </c>
      <c r="L4706" s="62">
        <v>605.26</v>
      </c>
      <c r="M4706" s="82" t="str">
        <f t="shared" si="336"/>
        <v>DS</v>
      </c>
    </row>
    <row r="4707" spans="1:13" x14ac:dyDescent="0.5">
      <c r="A4707" s="61">
        <v>604286240317329</v>
      </c>
      <c r="B4707" s="60"/>
      <c r="C4707" s="60" t="s">
        <v>10</v>
      </c>
      <c r="D4707" s="61">
        <v>22818</v>
      </c>
      <c r="E4707" s="61">
        <v>17303</v>
      </c>
      <c r="F4707" s="61">
        <v>5126</v>
      </c>
      <c r="G4707" s="63">
        <v>41967</v>
      </c>
      <c r="H4707" s="63">
        <v>41967</v>
      </c>
      <c r="I4707" s="60" t="s">
        <v>1109</v>
      </c>
      <c r="J4707" s="62">
        <v>236.02</v>
      </c>
      <c r="K4707" s="62">
        <v>13.34</v>
      </c>
      <c r="L4707" s="62">
        <v>249.36</v>
      </c>
      <c r="M4707" s="82" t="str">
        <f t="shared" si="336"/>
        <v>DS</v>
      </c>
    </row>
    <row r="4708" spans="1:13" x14ac:dyDescent="0.5">
      <c r="A4708" s="61">
        <v>817090483717363</v>
      </c>
      <c r="B4708" s="60"/>
      <c r="C4708" s="60" t="s">
        <v>10</v>
      </c>
      <c r="D4708" s="61">
        <v>22844</v>
      </c>
      <c r="E4708" s="61">
        <v>17362</v>
      </c>
      <c r="F4708" s="61">
        <v>5252</v>
      </c>
      <c r="G4708" s="63">
        <v>41967</v>
      </c>
      <c r="H4708" s="63">
        <v>41967</v>
      </c>
      <c r="I4708" s="60" t="s">
        <v>1102</v>
      </c>
      <c r="J4708" s="62">
        <v>0</v>
      </c>
      <c r="K4708" s="62">
        <v>0</v>
      </c>
      <c r="L4708" s="62">
        <v>0</v>
      </c>
      <c r="M4708" s="82" t="str">
        <f t="shared" si="336"/>
        <v>DS</v>
      </c>
    </row>
    <row r="4709" spans="1:13" x14ac:dyDescent="0.5">
      <c r="A4709" s="61">
        <v>8338140</v>
      </c>
      <c r="B4709" s="61">
        <v>17332</v>
      </c>
      <c r="C4709" s="60" t="s">
        <v>10</v>
      </c>
      <c r="D4709" s="61">
        <v>22860</v>
      </c>
      <c r="E4709" s="61">
        <v>17331</v>
      </c>
      <c r="F4709" s="61">
        <v>5127</v>
      </c>
      <c r="G4709" s="63">
        <v>41967</v>
      </c>
      <c r="H4709" s="63">
        <v>41967</v>
      </c>
      <c r="I4709" s="60" t="s">
        <v>1115</v>
      </c>
      <c r="J4709" s="62">
        <v>224.04</v>
      </c>
      <c r="K4709" s="62">
        <v>15.81</v>
      </c>
      <c r="L4709" s="62">
        <v>239.85</v>
      </c>
      <c r="M4709" s="82" t="str">
        <f t="shared" si="336"/>
        <v>DS</v>
      </c>
    </row>
    <row r="4710" spans="1:13" x14ac:dyDescent="0.5">
      <c r="A4710" s="61">
        <v>93301</v>
      </c>
      <c r="B4710" s="60"/>
      <c r="C4710" s="60" t="s">
        <v>10</v>
      </c>
      <c r="D4710" s="61">
        <v>22859</v>
      </c>
      <c r="E4710" s="61">
        <v>17330</v>
      </c>
      <c r="F4710" s="61">
        <v>5125</v>
      </c>
      <c r="G4710" s="63">
        <v>41967</v>
      </c>
      <c r="H4710" s="63">
        <v>41967</v>
      </c>
      <c r="I4710" s="60" t="s">
        <v>1116</v>
      </c>
      <c r="J4710" s="62">
        <v>393.6</v>
      </c>
      <c r="K4710" s="62">
        <v>13.78</v>
      </c>
      <c r="L4710" s="62">
        <v>407.38</v>
      </c>
      <c r="M4710" s="82" t="str">
        <f t="shared" si="336"/>
        <v>DS</v>
      </c>
    </row>
    <row r="4711" spans="1:13" hidden="1" x14ac:dyDescent="0.5">
      <c r="A4711" s="60" t="s">
        <v>1050</v>
      </c>
      <c r="B4711" s="60"/>
      <c r="C4711" s="60" t="s">
        <v>10</v>
      </c>
      <c r="D4711" s="61">
        <v>22861</v>
      </c>
      <c r="E4711" s="61">
        <v>17333</v>
      </c>
      <c r="F4711" s="61">
        <v>5254</v>
      </c>
      <c r="G4711" s="63">
        <v>41967</v>
      </c>
      <c r="H4711" s="63">
        <v>41967</v>
      </c>
      <c r="I4711" s="60" t="s">
        <v>1118</v>
      </c>
      <c r="J4711" s="62">
        <v>3867.2</v>
      </c>
      <c r="K4711" s="62">
        <v>0</v>
      </c>
      <c r="L4711" s="62">
        <v>3867.2</v>
      </c>
      <c r="M4711" s="82" t="str">
        <f t="shared" si="336"/>
        <v>DI</v>
      </c>
    </row>
    <row r="4712" spans="1:13" hidden="1" x14ac:dyDescent="0.5">
      <c r="A4712" s="60" t="s">
        <v>1052</v>
      </c>
      <c r="B4712" s="60"/>
      <c r="C4712" s="60" t="s">
        <v>10</v>
      </c>
      <c r="D4712" s="61">
        <v>22848</v>
      </c>
      <c r="E4712" s="61">
        <v>17328</v>
      </c>
      <c r="F4712" s="61">
        <v>5166</v>
      </c>
      <c r="G4712" s="63">
        <v>41967</v>
      </c>
      <c r="H4712" s="63">
        <v>41967</v>
      </c>
      <c r="I4712" s="60" t="s">
        <v>1121</v>
      </c>
      <c r="J4712" s="62">
        <v>2203.5</v>
      </c>
      <c r="K4712" s="62">
        <v>0</v>
      </c>
      <c r="L4712" s="62">
        <v>2203.5</v>
      </c>
      <c r="M4712" s="82" t="str">
        <f t="shared" si="336"/>
        <v>DI</v>
      </c>
    </row>
    <row r="4713" spans="1:13" x14ac:dyDescent="0.5">
      <c r="A4713" s="61">
        <v>2862403</v>
      </c>
      <c r="B4713" s="60"/>
      <c r="C4713" s="60" t="s">
        <v>15</v>
      </c>
      <c r="D4713" s="61">
        <v>23025</v>
      </c>
      <c r="E4713" s="61">
        <v>17555</v>
      </c>
      <c r="F4713" s="61">
        <v>134108</v>
      </c>
      <c r="G4713" s="63">
        <v>41967</v>
      </c>
      <c r="H4713" s="63">
        <v>41967</v>
      </c>
      <c r="I4713" s="60" t="s">
        <v>1109</v>
      </c>
      <c r="J4713" s="62">
        <v>-63.39</v>
      </c>
      <c r="K4713" s="62">
        <v>-7.78</v>
      </c>
      <c r="L4713" s="62">
        <v>-71.17</v>
      </c>
      <c r="M4713" s="82" t="str">
        <f t="shared" si="336"/>
        <v>DS</v>
      </c>
    </row>
    <row r="4714" spans="1:13" hidden="1" x14ac:dyDescent="0.5">
      <c r="A4714" s="61">
        <v>2247940</v>
      </c>
      <c r="B4714" s="60" t="s">
        <v>1125</v>
      </c>
      <c r="C4714" s="60" t="s">
        <v>15</v>
      </c>
      <c r="D4714" s="61">
        <v>23448</v>
      </c>
      <c r="E4714" s="61">
        <v>17668</v>
      </c>
      <c r="F4714" s="61">
        <v>134106</v>
      </c>
      <c r="G4714" s="63">
        <v>41967</v>
      </c>
      <c r="H4714" s="63">
        <v>41967</v>
      </c>
      <c r="I4714" s="60" t="s">
        <v>1105</v>
      </c>
      <c r="J4714" s="62">
        <v>-650.79999999999995</v>
      </c>
      <c r="K4714" s="62">
        <v>-91.11</v>
      </c>
      <c r="L4714" s="62">
        <v>-741.91</v>
      </c>
    </row>
    <row r="4715" spans="1:13" hidden="1" x14ac:dyDescent="0.5">
      <c r="A4715" s="61">
        <v>2247940</v>
      </c>
      <c r="B4715" s="61">
        <v>1100972654</v>
      </c>
      <c r="C4715" s="60" t="s">
        <v>15</v>
      </c>
      <c r="D4715" s="61">
        <v>23449</v>
      </c>
      <c r="E4715" s="61">
        <v>17669</v>
      </c>
      <c r="F4715" s="61">
        <v>134107</v>
      </c>
      <c r="G4715" s="63">
        <v>41967</v>
      </c>
      <c r="H4715" s="63">
        <v>41967</v>
      </c>
      <c r="I4715" s="60" t="s">
        <v>1105</v>
      </c>
      <c r="J4715" s="62">
        <v>-117.64</v>
      </c>
      <c r="K4715" s="62">
        <v>-16.47</v>
      </c>
      <c r="L4715" s="62">
        <v>-134.11000000000001</v>
      </c>
    </row>
    <row r="4716" spans="1:13" x14ac:dyDescent="0.5">
      <c r="A4716" s="61">
        <v>52791537</v>
      </c>
      <c r="B4716" s="61">
        <v>17361</v>
      </c>
      <c r="C4716" s="60" t="s">
        <v>10</v>
      </c>
      <c r="D4716" s="61">
        <v>22843</v>
      </c>
      <c r="E4716" s="61">
        <v>17327</v>
      </c>
      <c r="F4716" s="61">
        <v>5253</v>
      </c>
      <c r="G4716" s="63">
        <v>41968</v>
      </c>
      <c r="H4716" s="63">
        <v>41968</v>
      </c>
      <c r="I4716" s="60" t="s">
        <v>1113</v>
      </c>
      <c r="J4716" s="62">
        <v>6175.51</v>
      </c>
      <c r="K4716" s="62">
        <v>367.68</v>
      </c>
      <c r="L4716" s="62">
        <v>6543.19</v>
      </c>
      <c r="M4716" s="82" t="str">
        <f t="shared" ref="M4716:M4747" si="338">VLOOKUP(I4716,KODE,3,0)</f>
        <v>DS</v>
      </c>
    </row>
    <row r="4717" spans="1:13" x14ac:dyDescent="0.5">
      <c r="A4717" s="61">
        <v>7480415</v>
      </c>
      <c r="B4717" s="61">
        <v>17366</v>
      </c>
      <c r="C4717" s="60" t="s">
        <v>10</v>
      </c>
      <c r="D4717" s="61">
        <v>22846</v>
      </c>
      <c r="E4717" s="61">
        <v>17365</v>
      </c>
      <c r="F4717" s="61">
        <v>4325</v>
      </c>
      <c r="G4717" s="63">
        <v>41968</v>
      </c>
      <c r="H4717" s="63">
        <v>41967</v>
      </c>
      <c r="I4717" s="60" t="s">
        <v>1198</v>
      </c>
      <c r="J4717" s="62">
        <v>7814.41</v>
      </c>
      <c r="K4717" s="62">
        <v>1094.01</v>
      </c>
      <c r="L4717" s="62">
        <v>8908.42</v>
      </c>
      <c r="M4717" s="82" t="str">
        <f t="shared" si="338"/>
        <v>DS</v>
      </c>
    </row>
    <row r="4718" spans="1:13" x14ac:dyDescent="0.5">
      <c r="A4718" s="61">
        <v>7480415</v>
      </c>
      <c r="B4718" s="60"/>
      <c r="C4718" s="60" t="s">
        <v>15</v>
      </c>
      <c r="D4718" s="61">
        <v>22854</v>
      </c>
      <c r="E4718" s="61">
        <v>17396</v>
      </c>
      <c r="F4718" s="61">
        <v>4325</v>
      </c>
      <c r="G4718" s="63">
        <v>41968</v>
      </c>
      <c r="H4718" s="63">
        <v>41967</v>
      </c>
      <c r="I4718" s="60" t="s">
        <v>1198</v>
      </c>
      <c r="J4718" s="62">
        <v>-93.69</v>
      </c>
      <c r="K4718" s="62">
        <v>0</v>
      </c>
      <c r="L4718" s="62">
        <v>-93.69</v>
      </c>
      <c r="M4718" s="82" t="str">
        <f t="shared" si="338"/>
        <v>DS</v>
      </c>
    </row>
    <row r="4719" spans="1:13" x14ac:dyDescent="0.5">
      <c r="A4719" s="61">
        <v>817090490517364</v>
      </c>
      <c r="B4719" s="60"/>
      <c r="C4719" s="60" t="s">
        <v>10</v>
      </c>
      <c r="D4719" s="61">
        <v>22845</v>
      </c>
      <c r="E4719" s="61">
        <v>17326</v>
      </c>
      <c r="F4719" s="61">
        <v>5252</v>
      </c>
      <c r="G4719" s="63">
        <v>41968</v>
      </c>
      <c r="H4719" s="63">
        <v>41967</v>
      </c>
      <c r="I4719" s="60" t="s">
        <v>1102</v>
      </c>
      <c r="J4719" s="62">
        <v>15970.14</v>
      </c>
      <c r="K4719" s="62">
        <v>1956.17</v>
      </c>
      <c r="L4719" s="62">
        <v>17926.310000000001</v>
      </c>
      <c r="M4719" s="82" t="str">
        <f t="shared" si="338"/>
        <v>DS</v>
      </c>
    </row>
    <row r="4720" spans="1:13" x14ac:dyDescent="0.5">
      <c r="A4720" s="61">
        <v>8170904905</v>
      </c>
      <c r="B4720" s="60"/>
      <c r="C4720" s="60" t="s">
        <v>15</v>
      </c>
      <c r="D4720" s="61">
        <v>22856</v>
      </c>
      <c r="E4720" s="61">
        <v>17397</v>
      </c>
      <c r="F4720" s="61">
        <v>5252</v>
      </c>
      <c r="G4720" s="63">
        <v>41968</v>
      </c>
      <c r="H4720" s="63">
        <v>41967</v>
      </c>
      <c r="I4720" s="60" t="s">
        <v>1102</v>
      </c>
      <c r="J4720" s="62">
        <v>-236.51</v>
      </c>
      <c r="K4720" s="62">
        <v>-33.11</v>
      </c>
      <c r="L4720" s="62">
        <v>-269.62</v>
      </c>
      <c r="M4720" s="82" t="str">
        <f t="shared" si="338"/>
        <v>DS</v>
      </c>
    </row>
    <row r="4721" spans="1:13" x14ac:dyDescent="0.5">
      <c r="A4721" s="61">
        <v>8340218</v>
      </c>
      <c r="B4721" s="61">
        <v>17360</v>
      </c>
      <c r="C4721" s="60" t="s">
        <v>10</v>
      </c>
      <c r="D4721" s="61">
        <v>22855</v>
      </c>
      <c r="E4721" s="61">
        <v>17359</v>
      </c>
      <c r="F4721" s="61">
        <v>5127</v>
      </c>
      <c r="G4721" s="63">
        <v>41968</v>
      </c>
      <c r="H4721" s="63">
        <v>41968</v>
      </c>
      <c r="I4721" s="60" t="s">
        <v>1115</v>
      </c>
      <c r="J4721" s="62">
        <v>224.04</v>
      </c>
      <c r="K4721" s="62">
        <v>15.81</v>
      </c>
      <c r="L4721" s="62">
        <v>239.85</v>
      </c>
      <c r="M4721" s="82" t="str">
        <f t="shared" si="338"/>
        <v>DS</v>
      </c>
    </row>
    <row r="4722" spans="1:13" x14ac:dyDescent="0.5">
      <c r="A4722" s="61">
        <v>2023408</v>
      </c>
      <c r="B4722" s="60"/>
      <c r="C4722" s="60" t="s">
        <v>10</v>
      </c>
      <c r="D4722" s="61">
        <v>22874</v>
      </c>
      <c r="E4722" s="61">
        <v>17379</v>
      </c>
      <c r="F4722" s="61">
        <v>5251</v>
      </c>
      <c r="G4722" s="63">
        <v>41969</v>
      </c>
      <c r="H4722" s="63">
        <v>41967</v>
      </c>
      <c r="I4722" s="60" t="s">
        <v>1107</v>
      </c>
      <c r="J4722" s="62">
        <v>1711.95</v>
      </c>
      <c r="K4722" s="62">
        <v>239.66</v>
      </c>
      <c r="L4722" s="62">
        <v>1951.61</v>
      </c>
      <c r="M4722" s="82" t="str">
        <f t="shared" si="338"/>
        <v>DS</v>
      </c>
    </row>
    <row r="4723" spans="1:13" x14ac:dyDescent="0.5">
      <c r="A4723" s="61">
        <v>2023408</v>
      </c>
      <c r="B4723" s="60"/>
      <c r="C4723" s="60" t="s">
        <v>15</v>
      </c>
      <c r="D4723" s="61">
        <v>22875</v>
      </c>
      <c r="E4723" s="61">
        <v>17401</v>
      </c>
      <c r="F4723" s="61">
        <v>5251</v>
      </c>
      <c r="G4723" s="63">
        <v>41969</v>
      </c>
      <c r="H4723" s="63">
        <v>41967</v>
      </c>
      <c r="I4723" s="60" t="s">
        <v>1107</v>
      </c>
      <c r="J4723" s="62">
        <v>-384.8</v>
      </c>
      <c r="K4723" s="62">
        <v>-53.87</v>
      </c>
      <c r="L4723" s="62">
        <v>-438.67</v>
      </c>
      <c r="M4723" s="82" t="str">
        <f t="shared" si="338"/>
        <v>DS</v>
      </c>
    </row>
    <row r="4724" spans="1:13" x14ac:dyDescent="0.5">
      <c r="A4724" s="61">
        <v>2023410</v>
      </c>
      <c r="B4724" s="60"/>
      <c r="C4724" s="60" t="s">
        <v>10</v>
      </c>
      <c r="D4724" s="61">
        <v>22873</v>
      </c>
      <c r="E4724" s="61">
        <v>17378</v>
      </c>
      <c r="F4724" s="61">
        <v>5251</v>
      </c>
      <c r="G4724" s="63">
        <v>41969</v>
      </c>
      <c r="H4724" s="63">
        <v>41967</v>
      </c>
      <c r="I4724" s="60" t="s">
        <v>1107</v>
      </c>
      <c r="J4724" s="62">
        <v>825.3</v>
      </c>
      <c r="K4724" s="62">
        <v>115.55</v>
      </c>
      <c r="L4724" s="62">
        <v>940.85</v>
      </c>
      <c r="M4724" s="82" t="str">
        <f t="shared" si="338"/>
        <v>DS</v>
      </c>
    </row>
    <row r="4725" spans="1:13" x14ac:dyDescent="0.5">
      <c r="A4725" s="61">
        <v>2023413</v>
      </c>
      <c r="B4725" s="60"/>
      <c r="C4725" s="60" t="s">
        <v>10</v>
      </c>
      <c r="D4725" s="61">
        <v>22876</v>
      </c>
      <c r="E4725" s="61">
        <v>17380</v>
      </c>
      <c r="F4725" s="61">
        <v>5251</v>
      </c>
      <c r="G4725" s="63">
        <v>41969</v>
      </c>
      <c r="H4725" s="63">
        <v>41967</v>
      </c>
      <c r="I4725" s="60" t="s">
        <v>1107</v>
      </c>
      <c r="J4725" s="62">
        <v>1695.1</v>
      </c>
      <c r="K4725" s="62">
        <v>237.31</v>
      </c>
      <c r="L4725" s="62">
        <v>1932.41</v>
      </c>
      <c r="M4725" s="82" t="str">
        <f t="shared" si="338"/>
        <v>DS</v>
      </c>
    </row>
    <row r="4726" spans="1:13" x14ac:dyDescent="0.5">
      <c r="A4726" s="61">
        <v>2908526</v>
      </c>
      <c r="B4726" s="61">
        <v>17372</v>
      </c>
      <c r="C4726" s="60" t="s">
        <v>10</v>
      </c>
      <c r="D4726" s="61">
        <v>22847</v>
      </c>
      <c r="E4726" s="61">
        <v>17358</v>
      </c>
      <c r="F4726" s="61">
        <v>5126</v>
      </c>
      <c r="G4726" s="63">
        <v>41969</v>
      </c>
      <c r="H4726" s="63">
        <v>41969</v>
      </c>
      <c r="I4726" s="60" t="s">
        <v>1109</v>
      </c>
      <c r="J4726" s="62">
        <v>189.1</v>
      </c>
      <c r="K4726" s="62">
        <v>13.34</v>
      </c>
      <c r="L4726" s="62">
        <v>202.44</v>
      </c>
      <c r="M4726" s="82" t="str">
        <f t="shared" si="338"/>
        <v>DS</v>
      </c>
    </row>
    <row r="4727" spans="1:13" x14ac:dyDescent="0.5">
      <c r="A4727" s="61">
        <v>33557</v>
      </c>
      <c r="B4727" s="60"/>
      <c r="C4727" s="60" t="s">
        <v>10</v>
      </c>
      <c r="D4727" s="61">
        <v>22877</v>
      </c>
      <c r="E4727" s="61">
        <v>17385</v>
      </c>
      <c r="F4727" s="61">
        <v>5256</v>
      </c>
      <c r="G4727" s="63">
        <v>41969</v>
      </c>
      <c r="H4727" s="63">
        <v>41969</v>
      </c>
      <c r="I4727" s="60" t="s">
        <v>1177</v>
      </c>
      <c r="J4727" s="62">
        <v>42617.52</v>
      </c>
      <c r="K4727" s="62">
        <v>5966.46</v>
      </c>
      <c r="L4727" s="62">
        <v>48583.98</v>
      </c>
      <c r="M4727" s="82" t="str">
        <f t="shared" si="338"/>
        <v>DS</v>
      </c>
    </row>
    <row r="4728" spans="1:13" x14ac:dyDescent="0.5">
      <c r="A4728" s="61">
        <v>645704</v>
      </c>
      <c r="B4728" s="60"/>
      <c r="C4728" s="60" t="s">
        <v>10</v>
      </c>
      <c r="D4728" s="61">
        <v>22868</v>
      </c>
      <c r="E4728" s="61">
        <v>17373</v>
      </c>
      <c r="F4728" s="61">
        <v>5128</v>
      </c>
      <c r="G4728" s="63">
        <v>41969</v>
      </c>
      <c r="H4728" s="63">
        <v>41969</v>
      </c>
      <c r="I4728" s="60" t="s">
        <v>1114</v>
      </c>
      <c r="J4728" s="62">
        <v>194.4</v>
      </c>
      <c r="K4728" s="62">
        <v>13.69</v>
      </c>
      <c r="L4728" s="62">
        <v>208.09</v>
      </c>
      <c r="M4728" s="82" t="str">
        <f t="shared" si="338"/>
        <v>DS</v>
      </c>
    </row>
    <row r="4729" spans="1:13" x14ac:dyDescent="0.5">
      <c r="A4729" s="61">
        <v>93504</v>
      </c>
      <c r="B4729" s="60"/>
      <c r="C4729" s="60" t="s">
        <v>10</v>
      </c>
      <c r="D4729" s="61">
        <v>22869</v>
      </c>
      <c r="E4729" s="61">
        <v>17375</v>
      </c>
      <c r="F4729" s="61">
        <v>5125</v>
      </c>
      <c r="G4729" s="63">
        <v>41969</v>
      </c>
      <c r="H4729" s="63">
        <v>41969</v>
      </c>
      <c r="I4729" s="60" t="s">
        <v>1116</v>
      </c>
      <c r="J4729" s="62">
        <v>393.6</v>
      </c>
      <c r="K4729" s="62">
        <v>13.78</v>
      </c>
      <c r="L4729" s="62">
        <v>407.38</v>
      </c>
      <c r="M4729" s="82" t="str">
        <f t="shared" si="338"/>
        <v>DS</v>
      </c>
    </row>
    <row r="4730" spans="1:13" hidden="1" x14ac:dyDescent="0.5">
      <c r="A4730" s="60" t="s">
        <v>1051</v>
      </c>
      <c r="B4730" s="60"/>
      <c r="C4730" s="60" t="s">
        <v>10</v>
      </c>
      <c r="D4730" s="61">
        <v>22870</v>
      </c>
      <c r="E4730" s="61">
        <v>17376</v>
      </c>
      <c r="F4730" s="61">
        <v>5257</v>
      </c>
      <c r="G4730" s="63">
        <v>41969</v>
      </c>
      <c r="H4730" s="63">
        <v>41968</v>
      </c>
      <c r="I4730" s="60" t="s">
        <v>1118</v>
      </c>
      <c r="J4730" s="62">
        <v>10762</v>
      </c>
      <c r="K4730" s="62">
        <v>0</v>
      </c>
      <c r="L4730" s="62">
        <v>10762</v>
      </c>
      <c r="M4730" s="82" t="str">
        <f t="shared" si="338"/>
        <v>DI</v>
      </c>
    </row>
    <row r="4731" spans="1:13" hidden="1" x14ac:dyDescent="0.5">
      <c r="A4731" s="60" t="s">
        <v>1053</v>
      </c>
      <c r="B4731" s="60"/>
      <c r="C4731" s="60" t="s">
        <v>10</v>
      </c>
      <c r="D4731" s="61">
        <v>22867</v>
      </c>
      <c r="E4731" s="61">
        <v>17220</v>
      </c>
      <c r="F4731" s="61">
        <v>5265</v>
      </c>
      <c r="G4731" s="63">
        <v>41969</v>
      </c>
      <c r="H4731" s="63">
        <v>41969</v>
      </c>
      <c r="I4731" s="60" t="s">
        <v>1163</v>
      </c>
      <c r="J4731" s="62">
        <v>4563.55</v>
      </c>
      <c r="K4731" s="62">
        <v>0</v>
      </c>
      <c r="L4731" s="62">
        <v>4563.55</v>
      </c>
      <c r="M4731" s="82" t="str">
        <f t="shared" si="338"/>
        <v>DI</v>
      </c>
    </row>
    <row r="4732" spans="1:13" hidden="1" x14ac:dyDescent="0.5">
      <c r="A4732" s="60" t="s">
        <v>1055</v>
      </c>
      <c r="B4732" s="60"/>
      <c r="C4732" s="60" t="s">
        <v>10</v>
      </c>
      <c r="D4732" s="61">
        <v>22872</v>
      </c>
      <c r="E4732" s="61">
        <v>17377</v>
      </c>
      <c r="F4732" s="61">
        <v>5258</v>
      </c>
      <c r="G4732" s="63">
        <v>41969</v>
      </c>
      <c r="H4732" s="63">
        <v>41969</v>
      </c>
      <c r="I4732" s="60" t="s">
        <v>1123</v>
      </c>
      <c r="J4732" s="62">
        <v>2780</v>
      </c>
      <c r="K4732" s="62">
        <v>0</v>
      </c>
      <c r="L4732" s="62">
        <v>2780</v>
      </c>
      <c r="M4732" s="82" t="str">
        <f t="shared" si="338"/>
        <v>DI</v>
      </c>
    </row>
    <row r="4733" spans="1:13" hidden="1" x14ac:dyDescent="0.5">
      <c r="A4733" s="60" t="s">
        <v>1056</v>
      </c>
      <c r="B4733" s="60"/>
      <c r="C4733" s="60" t="s">
        <v>10</v>
      </c>
      <c r="D4733" s="61">
        <v>22871</v>
      </c>
      <c r="E4733" s="61">
        <v>17391</v>
      </c>
      <c r="F4733" s="61">
        <v>5258</v>
      </c>
      <c r="G4733" s="63">
        <v>41969</v>
      </c>
      <c r="H4733" s="63">
        <v>41969</v>
      </c>
      <c r="I4733" s="60" t="s">
        <v>1123</v>
      </c>
      <c r="J4733" s="62">
        <v>2220</v>
      </c>
      <c r="K4733" s="62">
        <v>0</v>
      </c>
      <c r="L4733" s="62">
        <v>2220</v>
      </c>
      <c r="M4733" s="82" t="str">
        <f t="shared" si="338"/>
        <v>DI</v>
      </c>
    </row>
    <row r="4734" spans="1:13" x14ac:dyDescent="0.5">
      <c r="A4734" s="61">
        <v>2023407</v>
      </c>
      <c r="B4734" s="60"/>
      <c r="C4734" s="60" t="s">
        <v>10</v>
      </c>
      <c r="D4734" s="61">
        <v>22904</v>
      </c>
      <c r="E4734" s="61">
        <v>17384</v>
      </c>
      <c r="F4734" s="61">
        <v>5251</v>
      </c>
      <c r="G4734" s="63">
        <v>41969</v>
      </c>
      <c r="H4734" s="63">
        <v>41967</v>
      </c>
      <c r="I4734" s="60" t="s">
        <v>1107</v>
      </c>
      <c r="J4734" s="62">
        <v>2495.1999999999998</v>
      </c>
      <c r="K4734" s="62">
        <v>349.33</v>
      </c>
      <c r="L4734" s="62">
        <v>2844.53</v>
      </c>
      <c r="M4734" s="82" t="str">
        <f t="shared" si="338"/>
        <v>DS</v>
      </c>
    </row>
    <row r="4735" spans="1:13" x14ac:dyDescent="0.5">
      <c r="A4735" s="61">
        <v>2023407</v>
      </c>
      <c r="B4735" s="60"/>
      <c r="C4735" s="60" t="s">
        <v>15</v>
      </c>
      <c r="D4735" s="61">
        <v>22905</v>
      </c>
      <c r="E4735" s="61">
        <v>17444</v>
      </c>
      <c r="F4735" s="61">
        <v>5251</v>
      </c>
      <c r="G4735" s="63">
        <v>41969</v>
      </c>
      <c r="H4735" s="63">
        <v>41967</v>
      </c>
      <c r="I4735" s="60" t="s">
        <v>1107</v>
      </c>
      <c r="J4735" s="62">
        <v>-156.25</v>
      </c>
      <c r="K4735" s="62">
        <v>-21.32</v>
      </c>
      <c r="L4735" s="62">
        <v>-177.57</v>
      </c>
      <c r="M4735" s="82" t="str">
        <f t="shared" si="338"/>
        <v>DS</v>
      </c>
    </row>
    <row r="4736" spans="1:13" x14ac:dyDescent="0.5">
      <c r="A4736" s="61">
        <v>2023411</v>
      </c>
      <c r="B4736" s="60"/>
      <c r="C4736" s="60" t="s">
        <v>10</v>
      </c>
      <c r="D4736" s="61">
        <v>22902</v>
      </c>
      <c r="E4736" s="61">
        <v>17383</v>
      </c>
      <c r="F4736" s="61">
        <v>5251</v>
      </c>
      <c r="G4736" s="63">
        <v>41969</v>
      </c>
      <c r="H4736" s="63">
        <v>41967</v>
      </c>
      <c r="I4736" s="60" t="s">
        <v>1107</v>
      </c>
      <c r="J4736" s="62">
        <v>3966.25</v>
      </c>
      <c r="K4736" s="62">
        <v>555.27</v>
      </c>
      <c r="L4736" s="62">
        <v>4521.5200000000004</v>
      </c>
      <c r="M4736" s="82" t="str">
        <f t="shared" si="338"/>
        <v>DS</v>
      </c>
    </row>
    <row r="4737" spans="1:15" x14ac:dyDescent="0.5">
      <c r="A4737" s="61">
        <v>2023411</v>
      </c>
      <c r="B4737" s="60"/>
      <c r="C4737" s="60" t="s">
        <v>15</v>
      </c>
      <c r="D4737" s="61">
        <v>22903</v>
      </c>
      <c r="E4737" s="61">
        <v>17443</v>
      </c>
      <c r="F4737" s="61">
        <v>5251</v>
      </c>
      <c r="G4737" s="63">
        <v>41969</v>
      </c>
      <c r="H4737" s="63">
        <v>41967</v>
      </c>
      <c r="I4737" s="60" t="s">
        <v>1107</v>
      </c>
      <c r="J4737" s="62">
        <v>-125.8</v>
      </c>
      <c r="K4737" s="62">
        <v>-17.61</v>
      </c>
      <c r="L4737" s="62">
        <v>-143.41</v>
      </c>
      <c r="M4737" s="82" t="str">
        <f t="shared" si="338"/>
        <v>DS</v>
      </c>
    </row>
    <row r="4738" spans="1:15" x14ac:dyDescent="0.5">
      <c r="A4738" s="61">
        <v>2023414</v>
      </c>
      <c r="B4738" s="60"/>
      <c r="C4738" s="60" t="s">
        <v>10</v>
      </c>
      <c r="D4738" s="61">
        <v>22900</v>
      </c>
      <c r="E4738" s="61">
        <v>17381</v>
      </c>
      <c r="F4738" s="61">
        <v>5251</v>
      </c>
      <c r="G4738" s="63">
        <v>41969</v>
      </c>
      <c r="H4738" s="63">
        <v>41967</v>
      </c>
      <c r="I4738" s="60" t="s">
        <v>1107</v>
      </c>
      <c r="J4738" s="62">
        <v>4205.6000000000004</v>
      </c>
      <c r="K4738" s="62">
        <v>588.79999999999995</v>
      </c>
      <c r="L4738" s="62">
        <v>4794.3999999999996</v>
      </c>
      <c r="M4738" s="82" t="str">
        <f t="shared" si="338"/>
        <v>DS</v>
      </c>
    </row>
    <row r="4739" spans="1:15" x14ac:dyDescent="0.5">
      <c r="A4739" s="61">
        <v>2023414</v>
      </c>
      <c r="B4739" s="60"/>
      <c r="C4739" s="60" t="s">
        <v>15</v>
      </c>
      <c r="D4739" s="61">
        <v>22901</v>
      </c>
      <c r="E4739" s="61">
        <v>17442</v>
      </c>
      <c r="F4739" s="61">
        <v>5251</v>
      </c>
      <c r="G4739" s="63">
        <v>41969</v>
      </c>
      <c r="H4739" s="63">
        <v>41967</v>
      </c>
      <c r="I4739" s="60" t="s">
        <v>1107</v>
      </c>
      <c r="J4739" s="62">
        <v>-435.89</v>
      </c>
      <c r="K4739" s="62">
        <v>-61.02</v>
      </c>
      <c r="L4739" s="62">
        <v>-496.91</v>
      </c>
      <c r="M4739" s="82" t="str">
        <f t="shared" si="338"/>
        <v>DS</v>
      </c>
    </row>
    <row r="4740" spans="1:15" x14ac:dyDescent="0.5">
      <c r="A4740" s="61">
        <v>645704</v>
      </c>
      <c r="B4740" s="61">
        <v>645704</v>
      </c>
      <c r="C4740" s="60" t="s">
        <v>15</v>
      </c>
      <c r="D4740" s="61">
        <v>22956</v>
      </c>
      <c r="E4740" s="61">
        <v>17486</v>
      </c>
      <c r="F4740" s="61">
        <v>134104</v>
      </c>
      <c r="G4740" s="63">
        <v>41969</v>
      </c>
      <c r="H4740" s="63">
        <v>41969</v>
      </c>
      <c r="I4740" s="60" t="s">
        <v>1114</v>
      </c>
      <c r="J4740" s="62">
        <v>-169.95</v>
      </c>
      <c r="K4740" s="62">
        <v>-10.27</v>
      </c>
      <c r="L4740" s="62">
        <v>-180.22</v>
      </c>
      <c r="M4740" s="82" t="str">
        <f t="shared" si="338"/>
        <v>DS</v>
      </c>
    </row>
    <row r="4741" spans="1:15" x14ac:dyDescent="0.5">
      <c r="A4741" s="61">
        <v>645704</v>
      </c>
      <c r="B4741" s="61">
        <v>645704</v>
      </c>
      <c r="C4741" s="60" t="s">
        <v>15</v>
      </c>
      <c r="D4741" s="61">
        <v>23021</v>
      </c>
      <c r="E4741" s="61">
        <v>17553</v>
      </c>
      <c r="F4741" s="61">
        <v>134104</v>
      </c>
      <c r="G4741" s="63">
        <v>41969</v>
      </c>
      <c r="H4741" s="63">
        <v>41969</v>
      </c>
      <c r="I4741" s="60" t="s">
        <v>1114</v>
      </c>
      <c r="J4741" s="62">
        <v>-169.95</v>
      </c>
      <c r="K4741" s="62">
        <v>-10.27</v>
      </c>
      <c r="L4741" s="62">
        <v>-180.22</v>
      </c>
      <c r="M4741" s="82" t="str">
        <f t="shared" si="338"/>
        <v>DS</v>
      </c>
    </row>
    <row r="4742" spans="1:15" x14ac:dyDescent="0.5">
      <c r="A4742" s="60" t="s">
        <v>1057</v>
      </c>
      <c r="B4742" s="60"/>
      <c r="C4742" s="60" t="s">
        <v>10</v>
      </c>
      <c r="D4742" s="61">
        <v>22917</v>
      </c>
      <c r="E4742" s="61">
        <v>17421</v>
      </c>
      <c r="F4742" s="61">
        <v>5263</v>
      </c>
      <c r="G4742" s="63">
        <v>41970</v>
      </c>
      <c r="H4742" s="63">
        <v>41969</v>
      </c>
      <c r="I4742" s="60" t="s">
        <v>1073</v>
      </c>
      <c r="J4742" s="62">
        <v>9032</v>
      </c>
      <c r="K4742" s="62">
        <v>1202.18</v>
      </c>
      <c r="L4742" s="62">
        <v>10234.18</v>
      </c>
      <c r="M4742" s="82" t="str">
        <f t="shared" si="338"/>
        <v>DS</v>
      </c>
    </row>
    <row r="4743" spans="1:15" x14ac:dyDescent="0.5">
      <c r="A4743" s="60" t="s">
        <v>1057</v>
      </c>
      <c r="B4743" s="60"/>
      <c r="C4743" s="60" t="s">
        <v>10</v>
      </c>
      <c r="D4743" s="61">
        <v>22918</v>
      </c>
      <c r="E4743" s="61">
        <v>17446</v>
      </c>
      <c r="F4743" s="61">
        <v>5263</v>
      </c>
      <c r="G4743" s="63">
        <v>41970</v>
      </c>
      <c r="H4743" s="63">
        <v>41969</v>
      </c>
      <c r="I4743" s="60" t="s">
        <v>1073</v>
      </c>
      <c r="J4743" s="62">
        <v>6149</v>
      </c>
      <c r="K4743" s="62">
        <v>802.76</v>
      </c>
      <c r="L4743" s="62">
        <v>6951.76</v>
      </c>
      <c r="M4743" s="82" t="str">
        <f t="shared" si="338"/>
        <v>DS</v>
      </c>
    </row>
    <row r="4744" spans="1:15" x14ac:dyDescent="0.5">
      <c r="A4744" s="60" t="s">
        <v>1058</v>
      </c>
      <c r="B4744" s="60"/>
      <c r="C4744" s="60" t="s">
        <v>10</v>
      </c>
      <c r="D4744" s="61">
        <v>22916</v>
      </c>
      <c r="E4744" s="61">
        <v>17420</v>
      </c>
      <c r="F4744" s="61">
        <v>5263</v>
      </c>
      <c r="G4744" s="63">
        <v>41970</v>
      </c>
      <c r="H4744" s="63">
        <v>41969</v>
      </c>
      <c r="I4744" s="60" t="s">
        <v>1073</v>
      </c>
      <c r="J4744" s="62">
        <v>395</v>
      </c>
      <c r="K4744" s="62">
        <v>55.3</v>
      </c>
      <c r="L4744" s="62">
        <v>450.3</v>
      </c>
      <c r="M4744" s="82" t="str">
        <f t="shared" si="338"/>
        <v>DS</v>
      </c>
    </row>
    <row r="4745" spans="1:15" hidden="1" x14ac:dyDescent="0.5">
      <c r="A4745" s="60" t="s">
        <v>1064</v>
      </c>
      <c r="B4745" s="60"/>
      <c r="C4745" s="60" t="s">
        <v>10</v>
      </c>
      <c r="D4745" s="61">
        <v>22891</v>
      </c>
      <c r="E4745" s="61">
        <v>17431</v>
      </c>
      <c r="F4745" s="61">
        <v>5222</v>
      </c>
      <c r="G4745" s="63">
        <v>41970</v>
      </c>
      <c r="H4745" s="63">
        <v>41970</v>
      </c>
      <c r="I4745" s="60" t="s">
        <v>1075</v>
      </c>
      <c r="J4745" s="62">
        <v>130.88999999999999</v>
      </c>
      <c r="K4745" s="62">
        <v>18.32</v>
      </c>
      <c r="L4745" s="62">
        <v>149.21</v>
      </c>
      <c r="M4745" s="82" t="str">
        <f t="shared" si="338"/>
        <v>DC</v>
      </c>
      <c r="O4745" s="90">
        <f t="shared" ref="O4745" si="339">G4745+19</f>
        <v>41989</v>
      </c>
    </row>
    <row r="4746" spans="1:15" x14ac:dyDescent="0.5">
      <c r="A4746" s="60" t="s">
        <v>1066</v>
      </c>
      <c r="B4746" s="60"/>
      <c r="C4746" s="60" t="s">
        <v>10</v>
      </c>
      <c r="D4746" s="61">
        <v>22896</v>
      </c>
      <c r="E4746" s="61">
        <v>17409</v>
      </c>
      <c r="F4746" s="61">
        <v>5248</v>
      </c>
      <c r="G4746" s="63">
        <v>41970</v>
      </c>
      <c r="H4746" s="63">
        <v>41970</v>
      </c>
      <c r="I4746" s="60" t="s">
        <v>1161</v>
      </c>
      <c r="J4746" s="62">
        <v>23006.3</v>
      </c>
      <c r="K4746" s="62">
        <v>2143.79</v>
      </c>
      <c r="L4746" s="62">
        <v>25150.09</v>
      </c>
      <c r="M4746" s="82" t="str">
        <f t="shared" si="338"/>
        <v>DS</v>
      </c>
    </row>
    <row r="4747" spans="1:15" x14ac:dyDescent="0.5">
      <c r="A4747" s="60" t="s">
        <v>1067</v>
      </c>
      <c r="B4747" s="60"/>
      <c r="C4747" s="60" t="s">
        <v>10</v>
      </c>
      <c r="D4747" s="61">
        <v>22895</v>
      </c>
      <c r="E4747" s="61">
        <v>17410</v>
      </c>
      <c r="F4747" s="61">
        <v>5248</v>
      </c>
      <c r="G4747" s="63">
        <v>41970</v>
      </c>
      <c r="H4747" s="63">
        <v>41970</v>
      </c>
      <c r="I4747" s="60" t="s">
        <v>1161</v>
      </c>
      <c r="J4747" s="62">
        <v>899.15</v>
      </c>
      <c r="K4747" s="62">
        <v>125.88</v>
      </c>
      <c r="L4747" s="62">
        <v>1025.03</v>
      </c>
      <c r="M4747" s="82" t="str">
        <f t="shared" si="338"/>
        <v>DS</v>
      </c>
    </row>
    <row r="4748" spans="1:15" x14ac:dyDescent="0.5">
      <c r="A4748" s="60" t="s">
        <v>1069</v>
      </c>
      <c r="B4748" s="61">
        <v>17412</v>
      </c>
      <c r="C4748" s="60" t="s">
        <v>10</v>
      </c>
      <c r="D4748" s="61">
        <v>22883</v>
      </c>
      <c r="E4748" s="61">
        <v>17371</v>
      </c>
      <c r="F4748" s="61">
        <v>5262</v>
      </c>
      <c r="G4748" s="63">
        <v>41970</v>
      </c>
      <c r="H4748" s="63">
        <v>41969</v>
      </c>
      <c r="I4748" s="60" t="s">
        <v>1102</v>
      </c>
      <c r="J4748" s="62">
        <v>9302.7999999999993</v>
      </c>
      <c r="K4748" s="62">
        <v>861.06</v>
      </c>
      <c r="L4748" s="62">
        <v>10163.86</v>
      </c>
      <c r="M4748" s="82" t="str">
        <f t="shared" ref="M4748:M4779" si="340">VLOOKUP(I4748,KODE,3,0)</f>
        <v>DS</v>
      </c>
    </row>
    <row r="4749" spans="1:15" x14ac:dyDescent="0.5">
      <c r="A4749" s="61">
        <v>52839521</v>
      </c>
      <c r="B4749" s="61">
        <v>17411</v>
      </c>
      <c r="C4749" s="60" t="s">
        <v>10</v>
      </c>
      <c r="D4749" s="61">
        <v>22882</v>
      </c>
      <c r="E4749" s="61">
        <v>17374</v>
      </c>
      <c r="F4749" s="61">
        <v>5261</v>
      </c>
      <c r="G4749" s="63">
        <v>41970</v>
      </c>
      <c r="H4749" s="63">
        <v>41970</v>
      </c>
      <c r="I4749" s="60" t="s">
        <v>1113</v>
      </c>
      <c r="J4749" s="62">
        <v>6015.1</v>
      </c>
      <c r="K4749" s="62">
        <v>322.10000000000002</v>
      </c>
      <c r="L4749" s="62">
        <v>6337.2</v>
      </c>
      <c r="M4749" s="82" t="str">
        <f t="shared" si="340"/>
        <v>DS</v>
      </c>
    </row>
    <row r="4750" spans="1:15" x14ac:dyDescent="0.5">
      <c r="A4750" s="61">
        <v>6042926371</v>
      </c>
      <c r="B4750" s="60">
        <v>17407</v>
      </c>
      <c r="C4750" s="60" t="s">
        <v>10</v>
      </c>
      <c r="D4750" s="61">
        <v>22880</v>
      </c>
      <c r="E4750" s="61">
        <v>17382</v>
      </c>
      <c r="F4750" s="61">
        <v>5126</v>
      </c>
      <c r="G4750" s="63">
        <v>41970</v>
      </c>
      <c r="H4750" s="63">
        <v>41970</v>
      </c>
      <c r="I4750" s="60" t="s">
        <v>1109</v>
      </c>
      <c r="J4750" s="62">
        <v>376.78</v>
      </c>
      <c r="K4750" s="62">
        <v>13.34</v>
      </c>
      <c r="L4750" s="62">
        <v>390.12</v>
      </c>
      <c r="M4750" s="82" t="str">
        <f t="shared" si="340"/>
        <v>DS</v>
      </c>
    </row>
    <row r="4751" spans="1:15" x14ac:dyDescent="0.5">
      <c r="A4751" s="61">
        <v>8343232</v>
      </c>
      <c r="B4751" s="61">
        <v>17405</v>
      </c>
      <c r="C4751" s="60" t="s">
        <v>10</v>
      </c>
      <c r="D4751" s="61">
        <v>22898</v>
      </c>
      <c r="E4751" s="61">
        <v>17404</v>
      </c>
      <c r="F4751" s="61">
        <v>5127</v>
      </c>
      <c r="G4751" s="63">
        <v>41970</v>
      </c>
      <c r="H4751" s="63">
        <v>41970</v>
      </c>
      <c r="I4751" s="60" t="s">
        <v>1115</v>
      </c>
      <c r="J4751" s="62">
        <v>386.94</v>
      </c>
      <c r="K4751" s="62">
        <v>23.06</v>
      </c>
      <c r="L4751" s="62">
        <v>410</v>
      </c>
      <c r="M4751" s="82" t="str">
        <f t="shared" si="340"/>
        <v>DS</v>
      </c>
      <c r="O4751" s="90">
        <f>G4751+31</f>
        <v>42001</v>
      </c>
    </row>
    <row r="4752" spans="1:15" hidden="1" x14ac:dyDescent="0.5">
      <c r="A4752" s="60" t="s">
        <v>1071</v>
      </c>
      <c r="B4752" s="60"/>
      <c r="C4752" s="60" t="s">
        <v>10</v>
      </c>
      <c r="D4752" s="61">
        <v>22897</v>
      </c>
      <c r="E4752" s="61">
        <v>17408</v>
      </c>
      <c r="F4752" s="61">
        <v>5271</v>
      </c>
      <c r="G4752" s="63">
        <v>41970</v>
      </c>
      <c r="H4752" s="63">
        <v>41970</v>
      </c>
      <c r="I4752" s="60" t="s">
        <v>1123</v>
      </c>
      <c r="J4752" s="62">
        <v>1850</v>
      </c>
      <c r="K4752" s="62">
        <v>0</v>
      </c>
      <c r="L4752" s="62">
        <v>1850</v>
      </c>
      <c r="M4752" s="82" t="str">
        <f t="shared" si="340"/>
        <v>DI</v>
      </c>
    </row>
    <row r="4753" spans="1:15" x14ac:dyDescent="0.5">
      <c r="A4753" s="60" t="s">
        <v>1057</v>
      </c>
      <c r="B4753" s="60" t="s">
        <v>1057</v>
      </c>
      <c r="C4753" s="60" t="s">
        <v>15</v>
      </c>
      <c r="D4753" s="61">
        <v>23040</v>
      </c>
      <c r="E4753" s="61">
        <v>17565</v>
      </c>
      <c r="F4753" s="61">
        <v>335206</v>
      </c>
      <c r="G4753" s="63">
        <v>41970</v>
      </c>
      <c r="H4753" s="63">
        <v>41969</v>
      </c>
      <c r="I4753" s="60" t="s">
        <v>1073</v>
      </c>
      <c r="J4753" s="62">
        <v>-146</v>
      </c>
      <c r="K4753" s="62">
        <v>-20.440000000000001</v>
      </c>
      <c r="L4753" s="62">
        <v>-166.44</v>
      </c>
      <c r="M4753" s="82" t="str">
        <f t="shared" si="340"/>
        <v>DS</v>
      </c>
    </row>
    <row r="4754" spans="1:15" hidden="1" x14ac:dyDescent="0.5">
      <c r="A4754" s="60" t="s">
        <v>1059</v>
      </c>
      <c r="B4754" s="60"/>
      <c r="C4754" s="60" t="s">
        <v>10</v>
      </c>
      <c r="D4754" s="61">
        <v>22886</v>
      </c>
      <c r="E4754" s="61">
        <v>17427</v>
      </c>
      <c r="F4754" s="61">
        <v>5146</v>
      </c>
      <c r="G4754" s="63">
        <v>41971</v>
      </c>
      <c r="H4754" s="63">
        <v>41970</v>
      </c>
      <c r="I4754" s="60" t="s">
        <v>1075</v>
      </c>
      <c r="J4754" s="62">
        <v>163.9</v>
      </c>
      <c r="K4754" s="62">
        <v>22.95</v>
      </c>
      <c r="L4754" s="62">
        <v>186.85</v>
      </c>
      <c r="M4754" s="82" t="str">
        <f t="shared" si="340"/>
        <v>DC</v>
      </c>
      <c r="O4754" s="90">
        <f t="shared" ref="O4754:O4759" si="341">G4754+19</f>
        <v>41990</v>
      </c>
    </row>
    <row r="4755" spans="1:15" hidden="1" x14ac:dyDescent="0.5">
      <c r="A4755" s="60" t="s">
        <v>1060</v>
      </c>
      <c r="B4755" s="60"/>
      <c r="C4755" s="60" t="s">
        <v>10</v>
      </c>
      <c r="D4755" s="61">
        <v>22887</v>
      </c>
      <c r="E4755" s="61">
        <v>17428</v>
      </c>
      <c r="F4755" s="61">
        <v>5147</v>
      </c>
      <c r="G4755" s="63">
        <v>41971</v>
      </c>
      <c r="H4755" s="63">
        <v>41970</v>
      </c>
      <c r="I4755" s="60" t="s">
        <v>1075</v>
      </c>
      <c r="J4755" s="62">
        <v>19406.55</v>
      </c>
      <c r="K4755" s="62">
        <v>650.28</v>
      </c>
      <c r="L4755" s="62">
        <v>20056.830000000002</v>
      </c>
      <c r="M4755" s="82" t="str">
        <f t="shared" si="340"/>
        <v>DC</v>
      </c>
      <c r="O4755" s="90">
        <f t="shared" si="341"/>
        <v>41990</v>
      </c>
    </row>
    <row r="4756" spans="1:15" hidden="1" x14ac:dyDescent="0.5">
      <c r="A4756" s="60" t="s">
        <v>1061</v>
      </c>
      <c r="B4756" s="60"/>
      <c r="C4756" s="60" t="s">
        <v>10</v>
      </c>
      <c r="D4756" s="61">
        <v>22888</v>
      </c>
      <c r="E4756" s="61">
        <v>17367</v>
      </c>
      <c r="F4756" s="61">
        <v>5260</v>
      </c>
      <c r="G4756" s="63">
        <v>41971</v>
      </c>
      <c r="H4756" s="63">
        <v>41970</v>
      </c>
      <c r="I4756" s="60" t="s">
        <v>1075</v>
      </c>
      <c r="J4756" s="62">
        <v>47461.11</v>
      </c>
      <c r="K4756" s="62">
        <v>5414.27</v>
      </c>
      <c r="L4756" s="62">
        <v>52875.38</v>
      </c>
      <c r="M4756" s="82" t="str">
        <f t="shared" si="340"/>
        <v>DC</v>
      </c>
      <c r="O4756" s="90">
        <f t="shared" si="341"/>
        <v>41990</v>
      </c>
    </row>
    <row r="4757" spans="1:15" hidden="1" x14ac:dyDescent="0.5">
      <c r="A4757" s="60" t="s">
        <v>1062</v>
      </c>
      <c r="B4757" s="60"/>
      <c r="C4757" s="60" t="s">
        <v>10</v>
      </c>
      <c r="D4757" s="61">
        <v>22889</v>
      </c>
      <c r="E4757" s="61">
        <v>17429</v>
      </c>
      <c r="F4757" s="61">
        <v>5222</v>
      </c>
      <c r="G4757" s="63">
        <v>41971</v>
      </c>
      <c r="H4757" s="63">
        <v>41970</v>
      </c>
      <c r="I4757" s="60" t="s">
        <v>1075</v>
      </c>
      <c r="J4757" s="62">
        <v>287</v>
      </c>
      <c r="K4757" s="62">
        <v>40.18</v>
      </c>
      <c r="L4757" s="62">
        <v>327.18</v>
      </c>
      <c r="M4757" s="82" t="str">
        <f t="shared" si="340"/>
        <v>DC</v>
      </c>
      <c r="O4757" s="90">
        <f t="shared" si="341"/>
        <v>41990</v>
      </c>
    </row>
    <row r="4758" spans="1:15" hidden="1" x14ac:dyDescent="0.5">
      <c r="A4758" s="60" t="s">
        <v>1063</v>
      </c>
      <c r="B4758" s="60"/>
      <c r="C4758" s="60" t="s">
        <v>10</v>
      </c>
      <c r="D4758" s="61">
        <v>22890</v>
      </c>
      <c r="E4758" s="61">
        <v>17430</v>
      </c>
      <c r="F4758" s="61">
        <v>5222</v>
      </c>
      <c r="G4758" s="63">
        <v>41971</v>
      </c>
      <c r="H4758" s="63">
        <v>41970</v>
      </c>
      <c r="I4758" s="60" t="s">
        <v>1075</v>
      </c>
      <c r="J4758" s="62">
        <v>2466.1799999999998</v>
      </c>
      <c r="K4758" s="62">
        <v>345.27</v>
      </c>
      <c r="L4758" s="62">
        <v>2811.45</v>
      </c>
      <c r="M4758" s="82" t="str">
        <f t="shared" si="340"/>
        <v>DC</v>
      </c>
      <c r="O4758" s="90">
        <f t="shared" si="341"/>
        <v>41990</v>
      </c>
    </row>
    <row r="4759" spans="1:15" hidden="1" x14ac:dyDescent="0.5">
      <c r="A4759" s="60" t="s">
        <v>1065</v>
      </c>
      <c r="B4759" s="60"/>
      <c r="C4759" s="60" t="s">
        <v>10</v>
      </c>
      <c r="D4759" s="61">
        <v>22892</v>
      </c>
      <c r="E4759" s="61">
        <v>17432</v>
      </c>
      <c r="F4759" s="61">
        <v>5222</v>
      </c>
      <c r="G4759" s="63">
        <v>41971</v>
      </c>
      <c r="H4759" s="63">
        <v>41970</v>
      </c>
      <c r="I4759" s="60" t="s">
        <v>1075</v>
      </c>
      <c r="J4759" s="62">
        <v>1486.78</v>
      </c>
      <c r="K4759" s="62">
        <v>208.14</v>
      </c>
      <c r="L4759" s="62">
        <v>1694.92</v>
      </c>
      <c r="M4759" s="82" t="str">
        <f t="shared" si="340"/>
        <v>DC</v>
      </c>
      <c r="O4759" s="90">
        <f t="shared" si="341"/>
        <v>41990</v>
      </c>
    </row>
    <row r="4760" spans="1:15" x14ac:dyDescent="0.5">
      <c r="A4760" s="60" t="s">
        <v>1068</v>
      </c>
      <c r="B4760" s="61">
        <v>17434</v>
      </c>
      <c r="C4760" s="60" t="s">
        <v>10</v>
      </c>
      <c r="D4760" s="61">
        <v>22894</v>
      </c>
      <c r="E4760" s="61">
        <v>17413</v>
      </c>
      <c r="F4760" s="61">
        <v>5274</v>
      </c>
      <c r="G4760" s="63">
        <v>41971</v>
      </c>
      <c r="H4760" s="63">
        <v>41970</v>
      </c>
      <c r="I4760" s="60" t="s">
        <v>1162</v>
      </c>
      <c r="J4760" s="62">
        <v>15637</v>
      </c>
      <c r="K4760" s="62">
        <v>2189.1799999999998</v>
      </c>
      <c r="L4760" s="62">
        <v>17826.18</v>
      </c>
      <c r="M4760" s="82" t="str">
        <f t="shared" si="340"/>
        <v>DS</v>
      </c>
    </row>
    <row r="4761" spans="1:15" x14ac:dyDescent="0.5">
      <c r="A4761" s="60" t="s">
        <v>1068</v>
      </c>
      <c r="B4761" s="60"/>
      <c r="C4761" s="60" t="s">
        <v>15</v>
      </c>
      <c r="D4761" s="61">
        <v>22912</v>
      </c>
      <c r="E4761" s="61">
        <v>17445</v>
      </c>
      <c r="F4761" s="61">
        <v>5274</v>
      </c>
      <c r="G4761" s="63">
        <v>41971</v>
      </c>
      <c r="H4761" s="63">
        <v>41970</v>
      </c>
      <c r="I4761" s="60" t="s">
        <v>1162</v>
      </c>
      <c r="J4761" s="62">
        <v>-21.48</v>
      </c>
      <c r="K4761" s="62">
        <v>-3.01</v>
      </c>
      <c r="L4761" s="62">
        <v>-24.49</v>
      </c>
      <c r="M4761" s="82" t="str">
        <f t="shared" si="340"/>
        <v>DS</v>
      </c>
    </row>
    <row r="4762" spans="1:15" hidden="1" x14ac:dyDescent="0.5">
      <c r="A4762" s="61">
        <v>159064</v>
      </c>
      <c r="B4762" s="60"/>
      <c r="C4762" s="60" t="s">
        <v>10</v>
      </c>
      <c r="D4762" s="61">
        <v>22910</v>
      </c>
      <c r="E4762" s="61">
        <v>17435</v>
      </c>
      <c r="F4762" s="61">
        <v>5279</v>
      </c>
      <c r="G4762" s="63">
        <v>41971</v>
      </c>
      <c r="H4762" s="63">
        <v>41971</v>
      </c>
      <c r="I4762" s="60" t="s">
        <v>1156</v>
      </c>
      <c r="J4762" s="62">
        <v>4616.67</v>
      </c>
      <c r="K4762" s="62">
        <v>646.33000000000004</v>
      </c>
      <c r="L4762" s="62">
        <v>5263</v>
      </c>
      <c r="M4762" s="82" t="str">
        <f t="shared" si="340"/>
        <v>DI</v>
      </c>
    </row>
    <row r="4763" spans="1:15" hidden="1" x14ac:dyDescent="0.5">
      <c r="A4763" s="61">
        <v>183022</v>
      </c>
      <c r="B4763" s="60"/>
      <c r="C4763" s="60" t="s">
        <v>10</v>
      </c>
      <c r="D4763" s="61">
        <v>22915</v>
      </c>
      <c r="E4763" s="61">
        <v>17423</v>
      </c>
      <c r="F4763" s="61">
        <v>5272</v>
      </c>
      <c r="G4763" s="63">
        <v>41971</v>
      </c>
      <c r="H4763" s="63">
        <v>41971</v>
      </c>
      <c r="I4763" s="60" t="s">
        <v>1222</v>
      </c>
      <c r="J4763" s="62">
        <v>15503.15</v>
      </c>
      <c r="K4763" s="62">
        <v>2170.4499999999998</v>
      </c>
      <c r="L4763" s="62">
        <v>17673.599999999999</v>
      </c>
      <c r="M4763" s="82" t="str">
        <f t="shared" si="340"/>
        <v>DI</v>
      </c>
    </row>
    <row r="4764" spans="1:15" x14ac:dyDescent="0.5">
      <c r="A4764" s="61">
        <v>2278901</v>
      </c>
      <c r="B4764" s="61">
        <v>17437</v>
      </c>
      <c r="C4764" s="60" t="s">
        <v>10</v>
      </c>
      <c r="D4764" s="61">
        <v>22909</v>
      </c>
      <c r="E4764" s="61">
        <v>17436</v>
      </c>
      <c r="F4764" s="61">
        <v>5285</v>
      </c>
      <c r="G4764" s="63">
        <v>41971</v>
      </c>
      <c r="H4764" s="63">
        <v>41971</v>
      </c>
      <c r="I4764" s="60" t="s">
        <v>1105</v>
      </c>
      <c r="J4764" s="62">
        <v>23632</v>
      </c>
      <c r="K4764" s="62">
        <v>3308.48</v>
      </c>
      <c r="L4764" s="62">
        <v>26940.48</v>
      </c>
      <c r="M4764" s="82" t="str">
        <f t="shared" si="340"/>
        <v>DS</v>
      </c>
    </row>
    <row r="4765" spans="1:15" x14ac:dyDescent="0.5">
      <c r="A4765" s="61">
        <v>2942151</v>
      </c>
      <c r="B4765" s="61">
        <v>17433</v>
      </c>
      <c r="C4765" s="60" t="s">
        <v>10</v>
      </c>
      <c r="D4765" s="61">
        <v>22893</v>
      </c>
      <c r="E4765" s="61">
        <v>17406</v>
      </c>
      <c r="F4765" s="61">
        <v>5126</v>
      </c>
      <c r="G4765" s="63">
        <v>41971</v>
      </c>
      <c r="H4765" s="63">
        <v>41971</v>
      </c>
      <c r="I4765" s="60" t="s">
        <v>1109</v>
      </c>
      <c r="J4765" s="62">
        <v>283.66000000000003</v>
      </c>
      <c r="K4765" s="62">
        <v>20.010000000000002</v>
      </c>
      <c r="L4765" s="62">
        <v>303.67</v>
      </c>
      <c r="M4765" s="82" t="str">
        <f t="shared" si="340"/>
        <v>DS</v>
      </c>
    </row>
    <row r="4766" spans="1:15" x14ac:dyDescent="0.5">
      <c r="A4766" s="61">
        <v>648495</v>
      </c>
      <c r="B4766" s="60"/>
      <c r="C4766" s="60" t="s">
        <v>10</v>
      </c>
      <c r="D4766" s="61">
        <v>22914</v>
      </c>
      <c r="E4766" s="61">
        <v>17417</v>
      </c>
      <c r="F4766" s="61">
        <v>5128</v>
      </c>
      <c r="G4766" s="63">
        <v>41971</v>
      </c>
      <c r="H4766" s="63">
        <v>41971</v>
      </c>
      <c r="I4766" s="60" t="s">
        <v>1114</v>
      </c>
      <c r="J4766" s="62">
        <v>291.60000000000002</v>
      </c>
      <c r="K4766" s="62">
        <v>20.54</v>
      </c>
      <c r="L4766" s="62">
        <v>312.14</v>
      </c>
      <c r="M4766" s="82" t="str">
        <f t="shared" si="340"/>
        <v>DS</v>
      </c>
    </row>
    <row r="4767" spans="1:15" x14ac:dyDescent="0.5">
      <c r="A4767" s="61">
        <v>8344505</v>
      </c>
      <c r="B4767" s="61">
        <v>17440</v>
      </c>
      <c r="C4767" s="60" t="s">
        <v>10</v>
      </c>
      <c r="D4767" s="61">
        <v>22906</v>
      </c>
      <c r="E4767" s="61">
        <v>17439</v>
      </c>
      <c r="F4767" s="61">
        <v>5127</v>
      </c>
      <c r="G4767" s="63">
        <v>41971</v>
      </c>
      <c r="H4767" s="63">
        <v>41971</v>
      </c>
      <c r="I4767" s="60" t="s">
        <v>1115</v>
      </c>
      <c r="J4767" s="62">
        <v>662.76</v>
      </c>
      <c r="K4767" s="62">
        <v>46.12</v>
      </c>
      <c r="L4767" s="62">
        <v>708.88</v>
      </c>
      <c r="M4767" s="82" t="str">
        <f t="shared" si="340"/>
        <v>DS</v>
      </c>
      <c r="O4767" s="90">
        <f>G4767+31</f>
        <v>42002</v>
      </c>
    </row>
    <row r="4768" spans="1:15" x14ac:dyDescent="0.5">
      <c r="A4768" s="61">
        <v>93741</v>
      </c>
      <c r="B4768" s="60"/>
      <c r="C4768" s="60" t="s">
        <v>10</v>
      </c>
      <c r="D4768" s="61">
        <v>22907</v>
      </c>
      <c r="E4768" s="61">
        <v>17441</v>
      </c>
      <c r="F4768" s="61">
        <v>5125</v>
      </c>
      <c r="G4768" s="63">
        <v>41971</v>
      </c>
      <c r="H4768" s="63">
        <v>41971</v>
      </c>
      <c r="I4768" s="60" t="s">
        <v>1116</v>
      </c>
      <c r="J4768" s="62">
        <v>826.68</v>
      </c>
      <c r="K4768" s="62">
        <v>35.17</v>
      </c>
      <c r="L4768" s="62">
        <v>861.85</v>
      </c>
      <c r="M4768" s="82" t="str">
        <f t="shared" si="340"/>
        <v>DS</v>
      </c>
    </row>
    <row r="4769" spans="1:15" x14ac:dyDescent="0.5">
      <c r="A4769" s="61">
        <v>98823</v>
      </c>
      <c r="B4769" s="60"/>
      <c r="C4769" s="60" t="s">
        <v>10</v>
      </c>
      <c r="D4769" s="61">
        <v>22911</v>
      </c>
      <c r="E4769" s="61">
        <v>17388</v>
      </c>
      <c r="F4769" s="61">
        <v>5264</v>
      </c>
      <c r="G4769" s="63">
        <v>41971</v>
      </c>
      <c r="H4769" s="63">
        <v>41970</v>
      </c>
      <c r="I4769" s="60" t="s">
        <v>1167</v>
      </c>
      <c r="J4769" s="62">
        <v>10825.11</v>
      </c>
      <c r="K4769" s="62">
        <v>680.02</v>
      </c>
      <c r="L4769" s="62">
        <v>11505.13</v>
      </c>
      <c r="M4769" s="82" t="str">
        <f t="shared" si="340"/>
        <v>DS</v>
      </c>
    </row>
    <row r="4770" spans="1:15" hidden="1" x14ac:dyDescent="0.5">
      <c r="A4770" s="60" t="s">
        <v>1070</v>
      </c>
      <c r="B4770" s="60"/>
      <c r="C4770" s="60" t="s">
        <v>10</v>
      </c>
      <c r="D4770" s="61">
        <v>22913</v>
      </c>
      <c r="E4770" s="61">
        <v>17418</v>
      </c>
      <c r="F4770" s="61">
        <v>5166</v>
      </c>
      <c r="G4770" s="63">
        <v>41971</v>
      </c>
      <c r="H4770" s="63">
        <v>41971</v>
      </c>
      <c r="I4770" s="60" t="s">
        <v>1121</v>
      </c>
      <c r="J4770" s="62">
        <v>543.6</v>
      </c>
      <c r="K4770" s="62">
        <v>0</v>
      </c>
      <c r="L4770" s="62">
        <v>543.6</v>
      </c>
      <c r="M4770" s="82" t="str">
        <f t="shared" si="340"/>
        <v>DI</v>
      </c>
    </row>
    <row r="4771" spans="1:15" hidden="1" x14ac:dyDescent="0.5">
      <c r="A4771" s="60" t="s">
        <v>1072</v>
      </c>
      <c r="B4771" s="60"/>
      <c r="C4771" s="60" t="s">
        <v>10</v>
      </c>
      <c r="D4771" s="61">
        <v>22908</v>
      </c>
      <c r="E4771" s="61">
        <v>17438</v>
      </c>
      <c r="F4771" s="61">
        <v>5270</v>
      </c>
      <c r="G4771" s="63">
        <v>41971</v>
      </c>
      <c r="H4771" s="63">
        <v>41971</v>
      </c>
      <c r="I4771" s="60" t="s">
        <v>1123</v>
      </c>
      <c r="J4771" s="62">
        <v>6200</v>
      </c>
      <c r="K4771" s="62">
        <v>0</v>
      </c>
      <c r="L4771" s="62">
        <v>6200</v>
      </c>
      <c r="M4771" s="82" t="str">
        <f t="shared" si="340"/>
        <v>DI</v>
      </c>
    </row>
    <row r="4772" spans="1:15" x14ac:dyDescent="0.5">
      <c r="A4772" s="61">
        <v>8170914012</v>
      </c>
      <c r="B4772" s="60">
        <v>17450</v>
      </c>
      <c r="C4772" s="60" t="s">
        <v>10</v>
      </c>
      <c r="D4772" s="61">
        <v>22921</v>
      </c>
      <c r="E4772" s="61">
        <v>17422</v>
      </c>
      <c r="F4772" s="61">
        <v>5280</v>
      </c>
      <c r="G4772" s="63">
        <v>41971</v>
      </c>
      <c r="H4772" s="63">
        <v>41971</v>
      </c>
      <c r="I4772" s="60" t="s">
        <v>1102</v>
      </c>
      <c r="J4772" s="62">
        <v>12385.48</v>
      </c>
      <c r="K4772" s="62">
        <v>1322.36</v>
      </c>
      <c r="L4772" s="62">
        <v>13707.84</v>
      </c>
      <c r="M4772" s="82" t="str">
        <f t="shared" si="340"/>
        <v>DS</v>
      </c>
    </row>
    <row r="4773" spans="1:15" x14ac:dyDescent="0.5">
      <c r="A4773" s="61">
        <v>914012</v>
      </c>
      <c r="B4773" s="60"/>
      <c r="C4773" s="60" t="s">
        <v>15</v>
      </c>
      <c r="D4773" s="61">
        <v>23041</v>
      </c>
      <c r="E4773" s="61">
        <v>17566</v>
      </c>
      <c r="F4773" s="61">
        <v>335208</v>
      </c>
      <c r="G4773" s="63">
        <v>41971</v>
      </c>
      <c r="H4773" s="63">
        <v>41971</v>
      </c>
      <c r="I4773" s="60" t="s">
        <v>1102</v>
      </c>
      <c r="J4773" s="62">
        <v>-117.66</v>
      </c>
      <c r="K4773" s="62">
        <v>-16.47</v>
      </c>
      <c r="L4773" s="62">
        <v>-134.13</v>
      </c>
      <c r="M4773" s="82" t="str">
        <f t="shared" si="340"/>
        <v>DS</v>
      </c>
    </row>
    <row r="4774" spans="1:15" x14ac:dyDescent="0.5">
      <c r="A4774" s="61">
        <v>2962550</v>
      </c>
      <c r="B4774" s="61">
        <v>17448</v>
      </c>
      <c r="C4774" s="60" t="s">
        <v>10</v>
      </c>
      <c r="D4774" s="61">
        <v>22919</v>
      </c>
      <c r="E4774" s="61">
        <v>17447</v>
      </c>
      <c r="F4774" s="61">
        <v>5126</v>
      </c>
      <c r="G4774" s="63">
        <v>41972</v>
      </c>
      <c r="H4774" s="63">
        <v>41972</v>
      </c>
      <c r="I4774" s="60" t="s">
        <v>1109</v>
      </c>
      <c r="J4774" s="62">
        <v>283.66000000000003</v>
      </c>
      <c r="K4774" s="62">
        <v>20.010000000000002</v>
      </c>
      <c r="L4774" s="62">
        <v>303.67</v>
      </c>
      <c r="M4774" s="82" t="str">
        <f t="shared" si="340"/>
        <v>DS</v>
      </c>
    </row>
    <row r="4775" spans="1:15" x14ac:dyDescent="0.5">
      <c r="A4775" s="61">
        <v>52880611</v>
      </c>
      <c r="B4775" s="61">
        <v>17449</v>
      </c>
      <c r="C4775" s="60" t="s">
        <v>10</v>
      </c>
      <c r="D4775" s="61">
        <v>22920</v>
      </c>
      <c r="E4775" s="61">
        <v>17419</v>
      </c>
      <c r="F4775" s="61">
        <v>5281</v>
      </c>
      <c r="G4775" s="63">
        <v>41972</v>
      </c>
      <c r="H4775" s="63">
        <v>41972</v>
      </c>
      <c r="I4775" s="60" t="s">
        <v>1113</v>
      </c>
      <c r="J4775" s="62">
        <v>5448.62</v>
      </c>
      <c r="K4775" s="62">
        <v>259.52999999999997</v>
      </c>
      <c r="L4775" s="62">
        <v>5708.15</v>
      </c>
      <c r="M4775" s="82" t="str">
        <f t="shared" si="340"/>
        <v>DS</v>
      </c>
    </row>
    <row r="4776" spans="1:15" x14ac:dyDescent="0.5">
      <c r="A4776" s="61">
        <v>649856</v>
      </c>
      <c r="B4776" s="60"/>
      <c r="C4776" s="60" t="s">
        <v>10</v>
      </c>
      <c r="D4776" s="61">
        <v>22928</v>
      </c>
      <c r="E4776" s="61">
        <v>17453</v>
      </c>
      <c r="F4776" s="61">
        <v>5128</v>
      </c>
      <c r="G4776" s="63">
        <v>41972</v>
      </c>
      <c r="H4776" s="63">
        <v>41972</v>
      </c>
      <c r="I4776" s="60" t="s">
        <v>1114</v>
      </c>
      <c r="J4776" s="62">
        <v>583.20000000000005</v>
      </c>
      <c r="K4776" s="62">
        <v>41.08</v>
      </c>
      <c r="L4776" s="62">
        <v>624.28</v>
      </c>
      <c r="M4776" s="82" t="str">
        <f t="shared" si="340"/>
        <v>DS</v>
      </c>
    </row>
    <row r="4777" spans="1:15" x14ac:dyDescent="0.5">
      <c r="A4777" s="61">
        <v>8347666</v>
      </c>
      <c r="B4777" s="61">
        <v>17452</v>
      </c>
      <c r="C4777" s="60" t="s">
        <v>10</v>
      </c>
      <c r="D4777" s="61">
        <v>22927</v>
      </c>
      <c r="E4777" s="61">
        <v>17451</v>
      </c>
      <c r="F4777" s="61">
        <v>5127</v>
      </c>
      <c r="G4777" s="63">
        <v>41972</v>
      </c>
      <c r="H4777" s="63">
        <v>41972</v>
      </c>
      <c r="I4777" s="60" t="s">
        <v>1115</v>
      </c>
      <c r="J4777" s="62">
        <v>662.76</v>
      </c>
      <c r="K4777" s="62">
        <v>46.12</v>
      </c>
      <c r="L4777" s="62">
        <v>708.88</v>
      </c>
      <c r="M4777" s="82" t="str">
        <f t="shared" si="340"/>
        <v>DS</v>
      </c>
      <c r="O4777" s="90">
        <f>G4777+31</f>
        <v>42003</v>
      </c>
    </row>
    <row r="4778" spans="1:15" x14ac:dyDescent="0.5">
      <c r="A4778" s="61">
        <v>93940</v>
      </c>
      <c r="B4778" s="60"/>
      <c r="C4778" s="60" t="s">
        <v>10</v>
      </c>
      <c r="D4778" s="61">
        <v>23010</v>
      </c>
      <c r="E4778" s="61">
        <v>17499</v>
      </c>
      <c r="F4778" s="61">
        <v>5296</v>
      </c>
      <c r="G4778" s="63">
        <v>41973</v>
      </c>
      <c r="H4778" s="63">
        <v>41973</v>
      </c>
      <c r="I4778" s="60" t="s">
        <v>1116</v>
      </c>
      <c r="J4778" s="62">
        <v>336.2</v>
      </c>
      <c r="K4778" s="62">
        <v>5.74</v>
      </c>
      <c r="L4778" s="62">
        <v>341.94</v>
      </c>
      <c r="M4778" s="82" t="str">
        <f t="shared" si="340"/>
        <v>DS</v>
      </c>
    </row>
    <row r="4779" spans="1:15" hidden="1" x14ac:dyDescent="0.5">
      <c r="A4779" s="60" t="s">
        <v>1074</v>
      </c>
      <c r="B4779" s="60"/>
      <c r="C4779" s="60" t="s">
        <v>10</v>
      </c>
      <c r="D4779" s="61">
        <v>22929</v>
      </c>
      <c r="E4779" s="61">
        <v>17460</v>
      </c>
      <c r="F4779" s="61">
        <v>5300</v>
      </c>
      <c r="G4779" s="63">
        <v>41974</v>
      </c>
      <c r="H4779" s="63">
        <v>41967</v>
      </c>
      <c r="I4779" s="60" t="s">
        <v>1075</v>
      </c>
      <c r="J4779" s="62">
        <v>200.71</v>
      </c>
      <c r="K4779" s="62">
        <v>28.1</v>
      </c>
      <c r="L4779" s="62">
        <v>228.81</v>
      </c>
      <c r="M4779" s="82" t="str">
        <f t="shared" si="340"/>
        <v>DC</v>
      </c>
      <c r="O4779" s="90">
        <f t="shared" ref="O4779:O4805" si="342">G4779+19</f>
        <v>41993</v>
      </c>
    </row>
    <row r="4780" spans="1:15" hidden="1" x14ac:dyDescent="0.5">
      <c r="A4780" s="60" t="s">
        <v>1076</v>
      </c>
      <c r="B4780" s="60"/>
      <c r="C4780" s="60" t="s">
        <v>10</v>
      </c>
      <c r="D4780" s="61">
        <v>22930</v>
      </c>
      <c r="E4780" s="61">
        <v>17461</v>
      </c>
      <c r="F4780" s="61">
        <v>5300</v>
      </c>
      <c r="G4780" s="63">
        <v>41974</v>
      </c>
      <c r="H4780" s="63">
        <v>41967</v>
      </c>
      <c r="I4780" s="60" t="s">
        <v>1075</v>
      </c>
      <c r="J4780" s="62">
        <v>19191.810000000001</v>
      </c>
      <c r="K4780" s="62">
        <v>2686.84</v>
      </c>
      <c r="L4780" s="62">
        <v>21878.65</v>
      </c>
      <c r="M4780" s="82" t="str">
        <f t="shared" ref="M4780:M4811" si="343">VLOOKUP(I4780,KODE,3,0)</f>
        <v>DC</v>
      </c>
      <c r="O4780" s="90">
        <f t="shared" si="342"/>
        <v>41993</v>
      </c>
    </row>
    <row r="4781" spans="1:15" hidden="1" x14ac:dyDescent="0.5">
      <c r="A4781" s="60" t="s">
        <v>1077</v>
      </c>
      <c r="B4781" s="60"/>
      <c r="C4781" s="60" t="s">
        <v>10</v>
      </c>
      <c r="D4781" s="61">
        <v>22934</v>
      </c>
      <c r="E4781" s="61">
        <v>16959</v>
      </c>
      <c r="F4781" s="61">
        <v>5124</v>
      </c>
      <c r="G4781" s="63">
        <v>41974</v>
      </c>
      <c r="H4781" s="63">
        <v>41973</v>
      </c>
      <c r="I4781" s="60" t="s">
        <v>1075</v>
      </c>
      <c r="J4781" s="62">
        <v>1146.3</v>
      </c>
      <c r="K4781" s="62">
        <v>160.47999999999999</v>
      </c>
      <c r="L4781" s="62">
        <v>1306.78</v>
      </c>
      <c r="M4781" s="82" t="str">
        <f t="shared" si="343"/>
        <v>DC</v>
      </c>
      <c r="O4781" s="90">
        <f t="shared" si="342"/>
        <v>41993</v>
      </c>
    </row>
    <row r="4782" spans="1:15" hidden="1" x14ac:dyDescent="0.5">
      <c r="A4782" s="60" t="s">
        <v>1078</v>
      </c>
      <c r="B4782" s="60"/>
      <c r="C4782" s="60" t="s">
        <v>10</v>
      </c>
      <c r="D4782" s="61">
        <v>22935</v>
      </c>
      <c r="E4782" s="61">
        <v>17464</v>
      </c>
      <c r="F4782" s="61">
        <v>5147</v>
      </c>
      <c r="G4782" s="63">
        <v>41974</v>
      </c>
      <c r="H4782" s="63">
        <v>41973</v>
      </c>
      <c r="I4782" s="60" t="s">
        <v>1075</v>
      </c>
      <c r="J4782" s="62">
        <v>935.42</v>
      </c>
      <c r="K4782" s="62">
        <v>130.97</v>
      </c>
      <c r="L4782" s="62">
        <v>1066.3900000000001</v>
      </c>
      <c r="M4782" s="82" t="str">
        <f t="shared" si="343"/>
        <v>DC</v>
      </c>
      <c r="O4782" s="90">
        <f t="shared" si="342"/>
        <v>41993</v>
      </c>
    </row>
    <row r="4783" spans="1:15" hidden="1" x14ac:dyDescent="0.5">
      <c r="A4783" s="60" t="s">
        <v>1079</v>
      </c>
      <c r="B4783" s="60"/>
      <c r="C4783" s="60" t="s">
        <v>10</v>
      </c>
      <c r="D4783" s="61">
        <v>22936</v>
      </c>
      <c r="E4783" s="61">
        <v>16998</v>
      </c>
      <c r="F4783" s="61">
        <v>5148</v>
      </c>
      <c r="G4783" s="63">
        <v>41974</v>
      </c>
      <c r="H4783" s="63">
        <v>41973</v>
      </c>
      <c r="I4783" s="60" t="s">
        <v>1075</v>
      </c>
      <c r="J4783" s="62">
        <v>136731.74</v>
      </c>
      <c r="K4783" s="62">
        <v>11418.88</v>
      </c>
      <c r="L4783" s="62">
        <v>148150.62</v>
      </c>
      <c r="M4783" s="82" t="str">
        <f t="shared" si="343"/>
        <v>DC</v>
      </c>
      <c r="O4783" s="90">
        <f t="shared" si="342"/>
        <v>41993</v>
      </c>
    </row>
    <row r="4784" spans="1:15" hidden="1" x14ac:dyDescent="0.5">
      <c r="A4784" s="60" t="s">
        <v>1080</v>
      </c>
      <c r="B4784" s="60"/>
      <c r="C4784" s="60" t="s">
        <v>10</v>
      </c>
      <c r="D4784" s="61">
        <v>22937</v>
      </c>
      <c r="E4784" s="61">
        <v>17183</v>
      </c>
      <c r="F4784" s="61">
        <v>5202</v>
      </c>
      <c r="G4784" s="63">
        <v>41974</v>
      </c>
      <c r="H4784" s="63">
        <v>41973</v>
      </c>
      <c r="I4784" s="60" t="s">
        <v>1075</v>
      </c>
      <c r="J4784" s="62">
        <v>84057.49</v>
      </c>
      <c r="K4784" s="62">
        <v>9646.86</v>
      </c>
      <c r="L4784" s="62">
        <v>93704.35</v>
      </c>
      <c r="M4784" s="82" t="str">
        <f t="shared" si="343"/>
        <v>DC</v>
      </c>
      <c r="O4784" s="90">
        <f t="shared" si="342"/>
        <v>41993</v>
      </c>
    </row>
    <row r="4785" spans="1:15" hidden="1" x14ac:dyDescent="0.5">
      <c r="A4785" s="60" t="s">
        <v>1081</v>
      </c>
      <c r="B4785" s="60"/>
      <c r="C4785" s="60" t="s">
        <v>10</v>
      </c>
      <c r="D4785" s="61">
        <v>22938</v>
      </c>
      <c r="E4785" s="61">
        <v>17465</v>
      </c>
      <c r="F4785" s="61">
        <v>5212</v>
      </c>
      <c r="G4785" s="63">
        <v>41974</v>
      </c>
      <c r="H4785" s="63">
        <v>41973</v>
      </c>
      <c r="I4785" s="60" t="s">
        <v>1075</v>
      </c>
      <c r="J4785" s="62">
        <v>674.19</v>
      </c>
      <c r="K4785" s="62">
        <v>94.38</v>
      </c>
      <c r="L4785" s="62">
        <v>768.57</v>
      </c>
      <c r="M4785" s="82" t="str">
        <f t="shared" si="343"/>
        <v>DC</v>
      </c>
      <c r="O4785" s="90">
        <f t="shared" si="342"/>
        <v>41993</v>
      </c>
    </row>
    <row r="4786" spans="1:15" hidden="1" x14ac:dyDescent="0.5">
      <c r="A4786" s="60" t="s">
        <v>1082</v>
      </c>
      <c r="B4786" s="60"/>
      <c r="C4786" s="60" t="s">
        <v>10</v>
      </c>
      <c r="D4786" s="61">
        <v>22939</v>
      </c>
      <c r="E4786" s="61">
        <v>17199</v>
      </c>
      <c r="F4786" s="61">
        <v>5213</v>
      </c>
      <c r="G4786" s="63">
        <v>41974</v>
      </c>
      <c r="H4786" s="63">
        <v>41973</v>
      </c>
      <c r="I4786" s="60" t="s">
        <v>1075</v>
      </c>
      <c r="J4786" s="62">
        <v>2067.9299999999998</v>
      </c>
      <c r="K4786" s="62">
        <v>289.51</v>
      </c>
      <c r="L4786" s="62">
        <v>2357.44</v>
      </c>
      <c r="M4786" s="82" t="str">
        <f t="shared" si="343"/>
        <v>DC</v>
      </c>
      <c r="O4786" s="90">
        <f t="shared" si="342"/>
        <v>41993</v>
      </c>
    </row>
    <row r="4787" spans="1:15" hidden="1" x14ac:dyDescent="0.5">
      <c r="A4787" s="60" t="s">
        <v>1083</v>
      </c>
      <c r="B4787" s="60"/>
      <c r="C4787" s="60" t="s">
        <v>10</v>
      </c>
      <c r="D4787" s="61">
        <v>22940</v>
      </c>
      <c r="E4787" s="61">
        <v>17394</v>
      </c>
      <c r="F4787" s="61">
        <v>5275</v>
      </c>
      <c r="G4787" s="63">
        <v>41974</v>
      </c>
      <c r="H4787" s="63">
        <v>41973</v>
      </c>
      <c r="I4787" s="60" t="s">
        <v>1075</v>
      </c>
      <c r="J4787" s="62">
        <v>91665.46</v>
      </c>
      <c r="K4787" s="62">
        <v>11064.35</v>
      </c>
      <c r="L4787" s="62">
        <v>102729.81</v>
      </c>
      <c r="M4787" s="82" t="str">
        <f t="shared" si="343"/>
        <v>DC</v>
      </c>
      <c r="O4787" s="90">
        <f t="shared" si="342"/>
        <v>41993</v>
      </c>
    </row>
    <row r="4788" spans="1:15" hidden="1" x14ac:dyDescent="0.5">
      <c r="A4788" s="60" t="s">
        <v>1084</v>
      </c>
      <c r="B4788" s="60"/>
      <c r="C4788" s="60" t="s">
        <v>10</v>
      </c>
      <c r="D4788" s="61">
        <v>22931</v>
      </c>
      <c r="E4788" s="61">
        <v>17414</v>
      </c>
      <c r="F4788" s="61">
        <v>5276</v>
      </c>
      <c r="G4788" s="63">
        <v>41974</v>
      </c>
      <c r="H4788" s="63">
        <v>41973</v>
      </c>
      <c r="I4788" s="60" t="s">
        <v>1075</v>
      </c>
      <c r="J4788" s="62">
        <v>7423.16</v>
      </c>
      <c r="K4788" s="62">
        <v>1039.25</v>
      </c>
      <c r="L4788" s="62">
        <v>8462.41</v>
      </c>
      <c r="M4788" s="82" t="str">
        <f t="shared" si="343"/>
        <v>DC</v>
      </c>
      <c r="O4788" s="90">
        <f t="shared" si="342"/>
        <v>41993</v>
      </c>
    </row>
    <row r="4789" spans="1:15" hidden="1" x14ac:dyDescent="0.5">
      <c r="A4789" s="60" t="s">
        <v>1085</v>
      </c>
      <c r="B4789" s="60"/>
      <c r="C4789" s="60" t="s">
        <v>10</v>
      </c>
      <c r="D4789" s="61">
        <v>22932</v>
      </c>
      <c r="E4789" s="61">
        <v>17462</v>
      </c>
      <c r="F4789" s="61">
        <v>5222</v>
      </c>
      <c r="G4789" s="63">
        <v>41974</v>
      </c>
      <c r="H4789" s="63">
        <v>41973</v>
      </c>
      <c r="I4789" s="60" t="s">
        <v>1075</v>
      </c>
      <c r="J4789" s="62">
        <v>505.32</v>
      </c>
      <c r="K4789" s="62">
        <v>70.75</v>
      </c>
      <c r="L4789" s="62">
        <v>576.07000000000005</v>
      </c>
      <c r="M4789" s="82" t="str">
        <f t="shared" si="343"/>
        <v>DC</v>
      </c>
      <c r="O4789" s="90">
        <f t="shared" si="342"/>
        <v>41993</v>
      </c>
    </row>
    <row r="4790" spans="1:15" hidden="1" x14ac:dyDescent="0.5">
      <c r="A4790" s="60" t="s">
        <v>1086</v>
      </c>
      <c r="B4790" s="60"/>
      <c r="C4790" s="60" t="s">
        <v>10</v>
      </c>
      <c r="D4790" s="61">
        <v>22933</v>
      </c>
      <c r="E4790" s="61">
        <v>17463</v>
      </c>
      <c r="F4790" s="61">
        <v>5276</v>
      </c>
      <c r="G4790" s="63">
        <v>41974</v>
      </c>
      <c r="H4790" s="63">
        <v>41973</v>
      </c>
      <c r="I4790" s="60" t="s">
        <v>1075</v>
      </c>
      <c r="J4790" s="62">
        <v>1832.05</v>
      </c>
      <c r="K4790" s="62">
        <v>256.48</v>
      </c>
      <c r="L4790" s="62">
        <v>2088.5300000000002</v>
      </c>
      <c r="M4790" s="82" t="str">
        <f t="shared" si="343"/>
        <v>DC</v>
      </c>
      <c r="O4790" s="90">
        <f t="shared" si="342"/>
        <v>41993</v>
      </c>
    </row>
    <row r="4791" spans="1:15" hidden="1" x14ac:dyDescent="0.5">
      <c r="A4791" s="60" t="s">
        <v>1087</v>
      </c>
      <c r="B4791" s="60"/>
      <c r="C4791" s="60" t="s">
        <v>10</v>
      </c>
      <c r="D4791" s="61">
        <v>22947</v>
      </c>
      <c r="E4791" s="61">
        <v>17470</v>
      </c>
      <c r="F4791" s="61">
        <v>5146</v>
      </c>
      <c r="G4791" s="63">
        <v>41974</v>
      </c>
      <c r="H4791" s="63">
        <v>41973</v>
      </c>
      <c r="I4791" s="60" t="s">
        <v>1075</v>
      </c>
      <c r="J4791" s="62">
        <v>478.35</v>
      </c>
      <c r="K4791" s="62">
        <v>66.97</v>
      </c>
      <c r="L4791" s="62">
        <v>545.32000000000005</v>
      </c>
      <c r="M4791" s="82" t="str">
        <f t="shared" si="343"/>
        <v>DC</v>
      </c>
      <c r="O4791" s="90">
        <f t="shared" si="342"/>
        <v>41993</v>
      </c>
    </row>
    <row r="4792" spans="1:15" hidden="1" x14ac:dyDescent="0.5">
      <c r="A4792" s="60" t="s">
        <v>1088</v>
      </c>
      <c r="B4792" s="60"/>
      <c r="C4792" s="60" t="s">
        <v>10</v>
      </c>
      <c r="D4792" s="61">
        <v>22948</v>
      </c>
      <c r="E4792" s="61">
        <v>17471</v>
      </c>
      <c r="F4792" s="61">
        <v>5147</v>
      </c>
      <c r="G4792" s="63">
        <v>41974</v>
      </c>
      <c r="H4792" s="63">
        <v>41973</v>
      </c>
      <c r="I4792" s="60" t="s">
        <v>1075</v>
      </c>
      <c r="J4792" s="62">
        <v>478.35</v>
      </c>
      <c r="K4792" s="62">
        <v>66.97</v>
      </c>
      <c r="L4792" s="62">
        <v>545.32000000000005</v>
      </c>
      <c r="M4792" s="82" t="str">
        <f t="shared" si="343"/>
        <v>DC</v>
      </c>
      <c r="O4792" s="90">
        <f t="shared" si="342"/>
        <v>41993</v>
      </c>
    </row>
    <row r="4793" spans="1:15" hidden="1" x14ac:dyDescent="0.5">
      <c r="A4793" s="60" t="s">
        <v>1089</v>
      </c>
      <c r="B4793" s="60"/>
      <c r="C4793" s="60" t="s">
        <v>10</v>
      </c>
      <c r="D4793" s="61">
        <v>22949</v>
      </c>
      <c r="E4793" s="61">
        <v>17472</v>
      </c>
      <c r="F4793" s="61">
        <v>5148</v>
      </c>
      <c r="G4793" s="63">
        <v>41974</v>
      </c>
      <c r="H4793" s="63">
        <v>41973</v>
      </c>
      <c r="I4793" s="60" t="s">
        <v>1075</v>
      </c>
      <c r="J4793" s="62">
        <v>12616.12</v>
      </c>
      <c r="K4793" s="62">
        <v>1727.12</v>
      </c>
      <c r="L4793" s="62">
        <v>14343.24</v>
      </c>
      <c r="M4793" s="82" t="str">
        <f t="shared" si="343"/>
        <v>DC</v>
      </c>
      <c r="O4793" s="90">
        <f t="shared" si="342"/>
        <v>41993</v>
      </c>
    </row>
    <row r="4794" spans="1:15" hidden="1" x14ac:dyDescent="0.5">
      <c r="A4794" s="60" t="s">
        <v>1090</v>
      </c>
      <c r="B4794" s="60"/>
      <c r="C4794" s="60" t="s">
        <v>10</v>
      </c>
      <c r="D4794" s="61">
        <v>22950</v>
      </c>
      <c r="E4794" s="61">
        <v>17473</v>
      </c>
      <c r="F4794" s="61">
        <v>5202</v>
      </c>
      <c r="G4794" s="63">
        <v>41974</v>
      </c>
      <c r="H4794" s="63">
        <v>41973</v>
      </c>
      <c r="I4794" s="60" t="s">
        <v>1075</v>
      </c>
      <c r="J4794" s="62">
        <v>12216.56</v>
      </c>
      <c r="K4794" s="62">
        <v>1288.4000000000001</v>
      </c>
      <c r="L4794" s="62">
        <v>13504.96</v>
      </c>
      <c r="M4794" s="82" t="str">
        <f t="shared" si="343"/>
        <v>DC</v>
      </c>
      <c r="O4794" s="90">
        <f t="shared" si="342"/>
        <v>41993</v>
      </c>
    </row>
    <row r="4795" spans="1:15" hidden="1" x14ac:dyDescent="0.5">
      <c r="A4795" s="60" t="s">
        <v>1091</v>
      </c>
      <c r="B4795" s="60"/>
      <c r="C4795" s="60" t="s">
        <v>10</v>
      </c>
      <c r="D4795" s="61">
        <v>22941</v>
      </c>
      <c r="E4795" s="61">
        <v>17466</v>
      </c>
      <c r="F4795" s="61">
        <v>5298</v>
      </c>
      <c r="G4795" s="63">
        <v>41974</v>
      </c>
      <c r="H4795" s="63">
        <v>41973</v>
      </c>
      <c r="I4795" s="60" t="s">
        <v>1075</v>
      </c>
      <c r="J4795" s="62">
        <v>6751.8</v>
      </c>
      <c r="K4795" s="62">
        <v>0</v>
      </c>
      <c r="L4795" s="62">
        <v>6751.8</v>
      </c>
      <c r="M4795" s="82" t="str">
        <f t="shared" si="343"/>
        <v>DC</v>
      </c>
      <c r="O4795" s="90">
        <f t="shared" si="342"/>
        <v>41993</v>
      </c>
    </row>
    <row r="4796" spans="1:15" hidden="1" x14ac:dyDescent="0.5">
      <c r="A4796" s="60" t="s">
        <v>1092</v>
      </c>
      <c r="B4796" s="60"/>
      <c r="C4796" s="60" t="s">
        <v>10</v>
      </c>
      <c r="D4796" s="61">
        <v>22942</v>
      </c>
      <c r="E4796" s="61">
        <v>17467</v>
      </c>
      <c r="F4796" s="61">
        <v>5273</v>
      </c>
      <c r="G4796" s="63">
        <v>41974</v>
      </c>
      <c r="H4796" s="63">
        <v>41973</v>
      </c>
      <c r="I4796" s="60" t="s">
        <v>1075</v>
      </c>
      <c r="J4796" s="62">
        <v>33189</v>
      </c>
      <c r="K4796" s="62">
        <v>4646.46</v>
      </c>
      <c r="L4796" s="62">
        <v>37835.46</v>
      </c>
      <c r="M4796" s="82" t="str">
        <f t="shared" si="343"/>
        <v>DC</v>
      </c>
      <c r="O4796" s="90">
        <f t="shared" si="342"/>
        <v>41993</v>
      </c>
    </row>
    <row r="4797" spans="1:15" hidden="1" x14ac:dyDescent="0.5">
      <c r="A4797" s="60" t="s">
        <v>1093</v>
      </c>
      <c r="B4797" s="60"/>
      <c r="C4797" s="60" t="s">
        <v>10</v>
      </c>
      <c r="D4797" s="61">
        <v>22943</v>
      </c>
      <c r="E4797" s="61">
        <v>17468</v>
      </c>
      <c r="F4797" s="61">
        <v>5273</v>
      </c>
      <c r="G4797" s="63">
        <v>41974</v>
      </c>
      <c r="H4797" s="63">
        <v>41973</v>
      </c>
      <c r="I4797" s="60" t="s">
        <v>1075</v>
      </c>
      <c r="J4797" s="62">
        <v>33660.1</v>
      </c>
      <c r="K4797" s="62">
        <v>4712.42</v>
      </c>
      <c r="L4797" s="62">
        <v>38372.519999999997</v>
      </c>
      <c r="M4797" s="82" t="str">
        <f t="shared" si="343"/>
        <v>DC</v>
      </c>
      <c r="O4797" s="90">
        <f t="shared" si="342"/>
        <v>41993</v>
      </c>
    </row>
    <row r="4798" spans="1:15" hidden="1" x14ac:dyDescent="0.5">
      <c r="A4798" s="60" t="s">
        <v>1094</v>
      </c>
      <c r="B4798" s="60"/>
      <c r="C4798" s="60" t="s">
        <v>10</v>
      </c>
      <c r="D4798" s="61">
        <v>22944</v>
      </c>
      <c r="E4798" s="61">
        <v>17392</v>
      </c>
      <c r="F4798" s="61">
        <v>5268</v>
      </c>
      <c r="G4798" s="63">
        <v>41974</v>
      </c>
      <c r="H4798" s="63">
        <v>41973</v>
      </c>
      <c r="I4798" s="60" t="s">
        <v>1075</v>
      </c>
      <c r="J4798" s="62">
        <v>4480.3599999999997</v>
      </c>
      <c r="K4798" s="62">
        <v>0</v>
      </c>
      <c r="L4798" s="62">
        <v>4480.3599999999997</v>
      </c>
      <c r="M4798" s="82" t="str">
        <f t="shared" si="343"/>
        <v>DC</v>
      </c>
      <c r="O4798" s="90">
        <f t="shared" si="342"/>
        <v>41993</v>
      </c>
    </row>
    <row r="4799" spans="1:15" hidden="1" x14ac:dyDescent="0.5">
      <c r="A4799" s="60" t="s">
        <v>1095</v>
      </c>
      <c r="B4799" s="60"/>
      <c r="C4799" s="60" t="s">
        <v>10</v>
      </c>
      <c r="D4799" s="61">
        <v>22945</v>
      </c>
      <c r="E4799" s="61">
        <v>17393</v>
      </c>
      <c r="F4799" s="61">
        <v>5269</v>
      </c>
      <c r="G4799" s="63">
        <v>41974</v>
      </c>
      <c r="H4799" s="63">
        <v>41973</v>
      </c>
      <c r="I4799" s="60" t="s">
        <v>1075</v>
      </c>
      <c r="J4799" s="62">
        <v>24764.79</v>
      </c>
      <c r="K4799" s="62">
        <v>2939.77</v>
      </c>
      <c r="L4799" s="62">
        <v>27704.560000000001</v>
      </c>
      <c r="M4799" s="82" t="str">
        <f t="shared" si="343"/>
        <v>DC</v>
      </c>
      <c r="O4799" s="90">
        <f t="shared" si="342"/>
        <v>41993</v>
      </c>
    </row>
    <row r="4800" spans="1:15" hidden="1" x14ac:dyDescent="0.5">
      <c r="A4800" s="60" t="s">
        <v>1096</v>
      </c>
      <c r="B4800" s="60"/>
      <c r="C4800" s="60" t="s">
        <v>10</v>
      </c>
      <c r="D4800" s="61">
        <v>22946</v>
      </c>
      <c r="E4800" s="61">
        <v>17469</v>
      </c>
      <c r="F4800" s="61">
        <v>5222</v>
      </c>
      <c r="G4800" s="63">
        <v>41974</v>
      </c>
      <c r="H4800" s="63">
        <v>41973</v>
      </c>
      <c r="I4800" s="60" t="s">
        <v>1075</v>
      </c>
      <c r="J4800" s="62">
        <v>7676.97</v>
      </c>
      <c r="K4800" s="62">
        <v>1074.77</v>
      </c>
      <c r="L4800" s="62">
        <v>8751.74</v>
      </c>
      <c r="M4800" s="82" t="str">
        <f t="shared" si="343"/>
        <v>DC</v>
      </c>
      <c r="O4800" s="90">
        <f t="shared" si="342"/>
        <v>41993</v>
      </c>
    </row>
    <row r="4801" spans="1:15" hidden="1" x14ac:dyDescent="0.5">
      <c r="A4801" s="60" t="s">
        <v>1097</v>
      </c>
      <c r="B4801" s="60"/>
      <c r="C4801" s="60" t="s">
        <v>10</v>
      </c>
      <c r="D4801" s="61">
        <v>22953</v>
      </c>
      <c r="E4801" s="61">
        <v>17476</v>
      </c>
      <c r="F4801" s="61">
        <v>5268</v>
      </c>
      <c r="G4801" s="63">
        <v>41974</v>
      </c>
      <c r="H4801" s="63">
        <v>41973</v>
      </c>
      <c r="I4801" s="60" t="s">
        <v>1075</v>
      </c>
      <c r="J4801" s="62">
        <v>12100.94</v>
      </c>
      <c r="K4801" s="62">
        <v>0</v>
      </c>
      <c r="L4801" s="62">
        <v>12100.94</v>
      </c>
      <c r="M4801" s="82" t="str">
        <f t="shared" si="343"/>
        <v>DC</v>
      </c>
      <c r="O4801" s="90">
        <f t="shared" si="342"/>
        <v>41993</v>
      </c>
    </row>
    <row r="4802" spans="1:15" hidden="1" x14ac:dyDescent="0.5">
      <c r="A4802" s="60" t="s">
        <v>1097</v>
      </c>
      <c r="B4802" s="60"/>
      <c r="C4802" s="60" t="s">
        <v>15</v>
      </c>
      <c r="D4802" s="61">
        <v>23034</v>
      </c>
      <c r="E4802" s="61">
        <v>17558</v>
      </c>
      <c r="F4802" s="61">
        <v>5268</v>
      </c>
      <c r="G4802" s="63">
        <v>41974</v>
      </c>
      <c r="H4802" s="63">
        <v>41973</v>
      </c>
      <c r="I4802" s="60" t="s">
        <v>1075</v>
      </c>
      <c r="J4802" s="62">
        <v>-15.8</v>
      </c>
      <c r="K4802" s="62">
        <v>0</v>
      </c>
      <c r="L4802" s="62">
        <v>-15.8</v>
      </c>
      <c r="M4802" s="82" t="str">
        <f t="shared" si="343"/>
        <v>DC</v>
      </c>
      <c r="O4802" s="90">
        <f t="shared" si="342"/>
        <v>41993</v>
      </c>
    </row>
    <row r="4803" spans="1:15" hidden="1" x14ac:dyDescent="0.5">
      <c r="A4803" s="60" t="s">
        <v>1098</v>
      </c>
      <c r="B4803" s="60"/>
      <c r="C4803" s="60" t="s">
        <v>10</v>
      </c>
      <c r="D4803" s="61">
        <v>22954</v>
      </c>
      <c r="E4803" s="61">
        <v>17477</v>
      </c>
      <c r="F4803" s="61">
        <v>5269</v>
      </c>
      <c r="G4803" s="63">
        <v>41974</v>
      </c>
      <c r="H4803" s="63">
        <v>41973</v>
      </c>
      <c r="I4803" s="60" t="s">
        <v>1075</v>
      </c>
      <c r="J4803" s="62">
        <v>9227.86</v>
      </c>
      <c r="K4803" s="62">
        <v>1013.4</v>
      </c>
      <c r="L4803" s="62">
        <v>10241.26</v>
      </c>
      <c r="M4803" s="82" t="str">
        <f t="shared" si="343"/>
        <v>DC</v>
      </c>
      <c r="O4803" s="90">
        <f t="shared" si="342"/>
        <v>41993</v>
      </c>
    </row>
    <row r="4804" spans="1:15" hidden="1" x14ac:dyDescent="0.5">
      <c r="A4804" s="60" t="s">
        <v>1099</v>
      </c>
      <c r="B4804" s="60"/>
      <c r="C4804" s="60" t="s">
        <v>10</v>
      </c>
      <c r="D4804" s="61">
        <v>22951</v>
      </c>
      <c r="E4804" s="61">
        <v>17474</v>
      </c>
      <c r="F4804" s="61">
        <v>5146</v>
      </c>
      <c r="G4804" s="63">
        <v>41974</v>
      </c>
      <c r="H4804" s="63">
        <v>41973</v>
      </c>
      <c r="I4804" s="60" t="s">
        <v>1075</v>
      </c>
      <c r="J4804" s="62">
        <v>809.37</v>
      </c>
      <c r="K4804" s="62">
        <v>113.31</v>
      </c>
      <c r="L4804" s="62">
        <v>922.68</v>
      </c>
      <c r="M4804" s="82" t="str">
        <f t="shared" si="343"/>
        <v>DC</v>
      </c>
      <c r="O4804" s="90">
        <f t="shared" si="342"/>
        <v>41993</v>
      </c>
    </row>
    <row r="4805" spans="1:15" hidden="1" x14ac:dyDescent="0.5">
      <c r="A4805" s="60" t="s">
        <v>1100</v>
      </c>
      <c r="B4805" s="60"/>
      <c r="C4805" s="60" t="s">
        <v>10</v>
      </c>
      <c r="D4805" s="61">
        <v>22952</v>
      </c>
      <c r="E4805" s="61">
        <v>17475</v>
      </c>
      <c r="F4805" s="61">
        <v>2713</v>
      </c>
      <c r="G4805" s="63">
        <v>41974</v>
      </c>
      <c r="H4805" s="63">
        <v>41973</v>
      </c>
      <c r="I4805" s="60" t="s">
        <v>1075</v>
      </c>
      <c r="J4805" s="62">
        <v>5405</v>
      </c>
      <c r="K4805" s="62">
        <v>756.7</v>
      </c>
      <c r="L4805" s="62">
        <v>6161.7</v>
      </c>
      <c r="M4805" s="82" t="str">
        <f t="shared" si="343"/>
        <v>DC</v>
      </c>
      <c r="O4805" s="90">
        <f t="shared" si="342"/>
        <v>41993</v>
      </c>
    </row>
    <row r="4806" spans="1:15" x14ac:dyDescent="0.5">
      <c r="A4806" s="61">
        <v>159090</v>
      </c>
      <c r="B4806" s="60"/>
      <c r="C4806" s="60" t="s">
        <v>10</v>
      </c>
      <c r="D4806" s="61">
        <v>23015</v>
      </c>
      <c r="E4806" s="61">
        <v>17534</v>
      </c>
      <c r="F4806" s="61">
        <v>5227</v>
      </c>
      <c r="G4806" s="63">
        <v>41974</v>
      </c>
      <c r="H4806" s="63">
        <v>41964</v>
      </c>
      <c r="I4806" s="60" t="s">
        <v>1104</v>
      </c>
      <c r="J4806" s="62">
        <v>5055.16</v>
      </c>
      <c r="K4806" s="62">
        <v>707.73</v>
      </c>
      <c r="L4806" s="62">
        <v>5762.89</v>
      </c>
      <c r="M4806" s="82" t="str">
        <f t="shared" si="343"/>
        <v>DS</v>
      </c>
    </row>
    <row r="4807" spans="1:15" x14ac:dyDescent="0.5">
      <c r="A4807" s="61">
        <v>2981056</v>
      </c>
      <c r="B4807" s="61">
        <v>17479</v>
      </c>
      <c r="C4807" s="60" t="s">
        <v>10</v>
      </c>
      <c r="D4807" s="61">
        <v>22955</v>
      </c>
      <c r="E4807" s="61">
        <v>17478</v>
      </c>
      <c r="F4807" s="61">
        <v>5293</v>
      </c>
      <c r="G4807" s="63">
        <v>41974</v>
      </c>
      <c r="H4807" s="63">
        <v>41974</v>
      </c>
      <c r="I4807" s="60" t="s">
        <v>1109</v>
      </c>
      <c r="J4807" s="62">
        <v>283.66000000000003</v>
      </c>
      <c r="K4807" s="62">
        <v>20.010000000000002</v>
      </c>
      <c r="L4807" s="62">
        <v>303.67</v>
      </c>
      <c r="M4807" s="82" t="str">
        <f t="shared" si="343"/>
        <v>DS</v>
      </c>
    </row>
    <row r="4808" spans="1:15" x14ac:dyDescent="0.5">
      <c r="A4808" s="61">
        <v>5419441</v>
      </c>
      <c r="B4808" s="60"/>
      <c r="C4808" s="60" t="s">
        <v>10</v>
      </c>
      <c r="D4808" s="61">
        <v>23030</v>
      </c>
      <c r="E4808" s="61">
        <v>17485</v>
      </c>
      <c r="F4808" s="61">
        <v>5291</v>
      </c>
      <c r="G4808" s="63">
        <v>41974</v>
      </c>
      <c r="H4808" s="63">
        <v>41974</v>
      </c>
      <c r="I4808" s="60" t="s">
        <v>1112</v>
      </c>
      <c r="J4808" s="62">
        <v>795.96</v>
      </c>
      <c r="K4808" s="62">
        <v>111.43</v>
      </c>
      <c r="L4808" s="62">
        <v>907.39</v>
      </c>
      <c r="M4808" s="82" t="str">
        <f t="shared" si="343"/>
        <v>DS</v>
      </c>
    </row>
    <row r="4809" spans="1:15" x14ac:dyDescent="0.5">
      <c r="A4809" s="61">
        <v>5419442</v>
      </c>
      <c r="B4809" s="60"/>
      <c r="C4809" s="60" t="s">
        <v>10</v>
      </c>
      <c r="D4809" s="61">
        <v>23029</v>
      </c>
      <c r="E4809" s="61">
        <v>17484</v>
      </c>
      <c r="F4809" s="61">
        <v>5291</v>
      </c>
      <c r="G4809" s="63">
        <v>41974</v>
      </c>
      <c r="H4809" s="63">
        <v>41974</v>
      </c>
      <c r="I4809" s="60" t="s">
        <v>1112</v>
      </c>
      <c r="J4809" s="62">
        <v>284.20999999999998</v>
      </c>
      <c r="K4809" s="62">
        <v>39.79</v>
      </c>
      <c r="L4809" s="62">
        <v>324</v>
      </c>
      <c r="M4809" s="82" t="str">
        <f t="shared" si="343"/>
        <v>DS</v>
      </c>
    </row>
    <row r="4810" spans="1:15" x14ac:dyDescent="0.5">
      <c r="A4810" s="61">
        <v>651654</v>
      </c>
      <c r="B4810" s="60"/>
      <c r="C4810" s="60" t="s">
        <v>10</v>
      </c>
      <c r="D4810" s="61">
        <v>23032</v>
      </c>
      <c r="E4810" s="61">
        <v>17481</v>
      </c>
      <c r="F4810" s="61">
        <v>5294</v>
      </c>
      <c r="G4810" s="63">
        <v>41974</v>
      </c>
      <c r="H4810" s="63">
        <v>41974</v>
      </c>
      <c r="I4810" s="60" t="s">
        <v>1114</v>
      </c>
      <c r="J4810" s="62">
        <v>194.4</v>
      </c>
      <c r="K4810" s="62">
        <v>13.69</v>
      </c>
      <c r="L4810" s="62">
        <v>208.09</v>
      </c>
      <c r="M4810" s="82" t="str">
        <f t="shared" si="343"/>
        <v>DS</v>
      </c>
    </row>
    <row r="4811" spans="1:15" x14ac:dyDescent="0.5">
      <c r="A4811" s="61">
        <v>8347667</v>
      </c>
      <c r="B4811" s="61">
        <v>17483</v>
      </c>
      <c r="C4811" s="60" t="s">
        <v>10</v>
      </c>
      <c r="D4811" s="61">
        <v>23031</v>
      </c>
      <c r="E4811" s="61">
        <v>17482</v>
      </c>
      <c r="F4811" s="61">
        <v>5295</v>
      </c>
      <c r="G4811" s="63">
        <v>41974</v>
      </c>
      <c r="H4811" s="63">
        <v>41974</v>
      </c>
      <c r="I4811" s="60" t="s">
        <v>1115</v>
      </c>
      <c r="J4811" s="62">
        <v>662.76</v>
      </c>
      <c r="K4811" s="62">
        <v>46.12</v>
      </c>
      <c r="L4811" s="62">
        <v>708.88</v>
      </c>
      <c r="M4811" s="82" t="str">
        <f t="shared" si="343"/>
        <v>DS</v>
      </c>
      <c r="O4811" s="90">
        <f>G4811+31</f>
        <v>42005</v>
      </c>
    </row>
    <row r="4812" spans="1:15" hidden="1" x14ac:dyDescent="0.5">
      <c r="A4812" s="60" t="s">
        <v>1120</v>
      </c>
      <c r="B4812" s="60"/>
      <c r="C4812" s="60" t="s">
        <v>10</v>
      </c>
      <c r="D4812" s="61">
        <v>23033</v>
      </c>
      <c r="E4812" s="61">
        <v>17480</v>
      </c>
      <c r="F4812" s="61">
        <v>5292</v>
      </c>
      <c r="G4812" s="63">
        <v>41974</v>
      </c>
      <c r="H4812" s="63">
        <v>41974</v>
      </c>
      <c r="I4812" s="60" t="s">
        <v>1121</v>
      </c>
      <c r="J4812" s="62">
        <v>1704.8</v>
      </c>
      <c r="K4812" s="62">
        <v>0</v>
      </c>
      <c r="L4812" s="62">
        <v>1704.8</v>
      </c>
      <c r="M4812" s="82" t="str">
        <f t="shared" ref="M4812:M4843" si="344">VLOOKUP(I4812,KODE,3,0)</f>
        <v>DI</v>
      </c>
    </row>
    <row r="4813" spans="1:15" x14ac:dyDescent="0.5">
      <c r="A4813" s="61">
        <v>5419442</v>
      </c>
      <c r="B4813" s="61">
        <v>9005542469</v>
      </c>
      <c r="C4813" s="60" t="s">
        <v>15</v>
      </c>
      <c r="D4813" s="61">
        <v>23450</v>
      </c>
      <c r="E4813" s="61">
        <v>17670</v>
      </c>
      <c r="F4813" s="61">
        <v>134114</v>
      </c>
      <c r="G4813" s="63">
        <v>41974</v>
      </c>
      <c r="H4813" s="63">
        <v>41974</v>
      </c>
      <c r="I4813" s="60" t="s">
        <v>1112</v>
      </c>
      <c r="J4813" s="62">
        <v>-136.86000000000001</v>
      </c>
      <c r="K4813" s="62">
        <v>-19.16</v>
      </c>
      <c r="L4813" s="62">
        <v>-156.02000000000001</v>
      </c>
      <c r="M4813" s="82" t="str">
        <f t="shared" si="344"/>
        <v>DS</v>
      </c>
    </row>
    <row r="4814" spans="1:15" x14ac:dyDescent="0.5">
      <c r="A4814" s="61">
        <v>5419441</v>
      </c>
      <c r="B4814" s="61">
        <v>9005542468</v>
      </c>
      <c r="C4814" s="60" t="s">
        <v>15</v>
      </c>
      <c r="D4814" s="61">
        <v>23451</v>
      </c>
      <c r="E4814" s="61">
        <v>17671</v>
      </c>
      <c r="F4814" s="61">
        <v>134113</v>
      </c>
      <c r="G4814" s="63">
        <v>41974</v>
      </c>
      <c r="H4814" s="63">
        <v>41974</v>
      </c>
      <c r="I4814" s="60" t="s">
        <v>1112</v>
      </c>
      <c r="J4814" s="62">
        <v>-69.849999999999994</v>
      </c>
      <c r="K4814" s="62">
        <v>-9.7799999999999994</v>
      </c>
      <c r="L4814" s="62">
        <v>-79.63</v>
      </c>
      <c r="M4814" s="82" t="str">
        <f t="shared" si="344"/>
        <v>DS</v>
      </c>
    </row>
    <row r="4815" spans="1:15" x14ac:dyDescent="0.5">
      <c r="A4815" s="61">
        <v>5419441</v>
      </c>
      <c r="B4815" s="61">
        <v>9005506039</v>
      </c>
      <c r="C4815" s="60" t="s">
        <v>15</v>
      </c>
      <c r="D4815" s="61">
        <v>23452</v>
      </c>
      <c r="E4815" s="61">
        <v>17672</v>
      </c>
      <c r="F4815" s="61">
        <v>134115</v>
      </c>
      <c r="G4815" s="63">
        <v>41974</v>
      </c>
      <c r="H4815" s="63">
        <v>41974</v>
      </c>
      <c r="I4815" s="60" t="s">
        <v>1112</v>
      </c>
      <c r="J4815" s="62">
        <v>-61.47</v>
      </c>
      <c r="K4815" s="62">
        <v>-8.61</v>
      </c>
      <c r="L4815" s="62">
        <v>-70.08</v>
      </c>
      <c r="M4815" s="82" t="str">
        <f t="shared" si="344"/>
        <v>DS</v>
      </c>
    </row>
    <row r="4816" spans="1:15" x14ac:dyDescent="0.5">
      <c r="A4816" s="60" t="s">
        <v>1101</v>
      </c>
      <c r="B4816" s="61">
        <v>17490</v>
      </c>
      <c r="C4816" s="60" t="s">
        <v>10</v>
      </c>
      <c r="D4816" s="61">
        <v>22958</v>
      </c>
      <c r="E4816" s="61">
        <v>17455</v>
      </c>
      <c r="F4816" s="61">
        <v>5286</v>
      </c>
      <c r="G4816" s="63">
        <v>41975</v>
      </c>
      <c r="H4816" s="63">
        <v>41974</v>
      </c>
      <c r="I4816" s="60" t="s">
        <v>1102</v>
      </c>
      <c r="J4816" s="62">
        <v>13555.34</v>
      </c>
      <c r="K4816" s="62">
        <v>1607.4</v>
      </c>
      <c r="L4816" s="62">
        <v>15162.74</v>
      </c>
      <c r="M4816" s="82" t="str">
        <f t="shared" si="344"/>
        <v>DS</v>
      </c>
    </row>
    <row r="4817" spans="1:15" x14ac:dyDescent="0.5">
      <c r="A4817" s="61">
        <v>1203467</v>
      </c>
      <c r="B4817" s="60"/>
      <c r="C4817" s="60" t="s">
        <v>10</v>
      </c>
      <c r="D4817" s="61">
        <v>23028</v>
      </c>
      <c r="E4817" s="61">
        <v>17390</v>
      </c>
      <c r="F4817" s="61">
        <v>5266</v>
      </c>
      <c r="G4817" s="63">
        <v>41975</v>
      </c>
      <c r="H4817" s="63">
        <v>41973</v>
      </c>
      <c r="I4817" s="60" t="s">
        <v>1103</v>
      </c>
      <c r="J4817" s="62">
        <v>2646.4</v>
      </c>
      <c r="K4817" s="62">
        <v>370.5</v>
      </c>
      <c r="L4817" s="62">
        <v>3016.9</v>
      </c>
      <c r="M4817" s="82" t="str">
        <f t="shared" si="344"/>
        <v>DS</v>
      </c>
    </row>
    <row r="4818" spans="1:15" x14ac:dyDescent="0.5">
      <c r="A4818" s="61">
        <v>2286664</v>
      </c>
      <c r="B4818" s="61">
        <v>17495</v>
      </c>
      <c r="C4818" s="60" t="s">
        <v>10</v>
      </c>
      <c r="D4818" s="61">
        <v>23023</v>
      </c>
      <c r="E4818" s="61">
        <v>17494</v>
      </c>
      <c r="F4818" s="61">
        <v>5277</v>
      </c>
      <c r="G4818" s="63">
        <v>41975</v>
      </c>
      <c r="H4818" s="63">
        <v>41974</v>
      </c>
      <c r="I4818" s="60" t="s">
        <v>1105</v>
      </c>
      <c r="J4818" s="62">
        <v>50213.75</v>
      </c>
      <c r="K4818" s="62">
        <v>7029.93</v>
      </c>
      <c r="L4818" s="62">
        <v>57243.68</v>
      </c>
      <c r="M4818" s="82" t="str">
        <f t="shared" si="344"/>
        <v>DS</v>
      </c>
    </row>
    <row r="4819" spans="1:15" x14ac:dyDescent="0.5">
      <c r="A4819" s="61">
        <v>2286664</v>
      </c>
      <c r="B4819" s="60"/>
      <c r="C4819" s="60" t="s">
        <v>15</v>
      </c>
      <c r="D4819" s="61">
        <v>23024</v>
      </c>
      <c r="E4819" s="61">
        <v>17554</v>
      </c>
      <c r="F4819" s="61">
        <v>5277</v>
      </c>
      <c r="G4819" s="63">
        <v>41975</v>
      </c>
      <c r="H4819" s="63">
        <v>41974</v>
      </c>
      <c r="I4819" s="60" t="s">
        <v>1105</v>
      </c>
      <c r="J4819" s="62">
        <v>-44.8</v>
      </c>
      <c r="K4819" s="62">
        <v>-6.27</v>
      </c>
      <c r="L4819" s="62">
        <v>-51.07</v>
      </c>
      <c r="M4819" s="82" t="str">
        <f t="shared" si="344"/>
        <v>DS</v>
      </c>
    </row>
    <row r="4820" spans="1:15" x14ac:dyDescent="0.5">
      <c r="A4820" s="61">
        <v>35271</v>
      </c>
      <c r="B4820" s="60"/>
      <c r="C4820" s="60" t="s">
        <v>10</v>
      </c>
      <c r="D4820" s="61">
        <v>23026</v>
      </c>
      <c r="E4820" s="61">
        <v>17493</v>
      </c>
      <c r="F4820" s="61">
        <v>5266</v>
      </c>
      <c r="G4820" s="63">
        <v>41975</v>
      </c>
      <c r="H4820" s="63">
        <v>41974</v>
      </c>
      <c r="I4820" s="60" t="s">
        <v>1103</v>
      </c>
      <c r="J4820" s="62">
        <v>1346.4</v>
      </c>
      <c r="K4820" s="62">
        <v>188.49</v>
      </c>
      <c r="L4820" s="62">
        <v>1534.89</v>
      </c>
      <c r="M4820" s="82" t="str">
        <f t="shared" si="344"/>
        <v>DS</v>
      </c>
    </row>
    <row r="4821" spans="1:15" x14ac:dyDescent="0.5">
      <c r="A4821" s="61">
        <v>35272</v>
      </c>
      <c r="B4821" s="60"/>
      <c r="C4821" s="60" t="s">
        <v>10</v>
      </c>
      <c r="D4821" s="61">
        <v>23027</v>
      </c>
      <c r="E4821" s="61">
        <v>17389</v>
      </c>
      <c r="F4821" s="61">
        <v>5266</v>
      </c>
      <c r="G4821" s="63">
        <v>41975</v>
      </c>
      <c r="H4821" s="63">
        <v>41974</v>
      </c>
      <c r="I4821" s="60" t="s">
        <v>1103</v>
      </c>
      <c r="J4821" s="62">
        <v>3359.7</v>
      </c>
      <c r="K4821" s="62">
        <v>470.36</v>
      </c>
      <c r="L4821" s="62">
        <v>3830.06</v>
      </c>
      <c r="M4821" s="82" t="str">
        <f t="shared" si="344"/>
        <v>DS</v>
      </c>
    </row>
    <row r="4822" spans="1:15" hidden="1" x14ac:dyDescent="0.5">
      <c r="A4822" s="61">
        <v>41539</v>
      </c>
      <c r="B4822" s="60"/>
      <c r="C4822" s="60" t="s">
        <v>10</v>
      </c>
      <c r="D4822" s="61">
        <v>23014</v>
      </c>
      <c r="E4822" s="61">
        <v>17532</v>
      </c>
      <c r="F4822" s="61">
        <v>5404</v>
      </c>
      <c r="G4822" s="63">
        <v>41975</v>
      </c>
      <c r="H4822" s="63">
        <v>41975</v>
      </c>
      <c r="I4822" s="60" t="s">
        <v>1110</v>
      </c>
      <c r="J4822" s="62">
        <v>21303.200000000001</v>
      </c>
      <c r="K4822" s="62">
        <v>2982.45</v>
      </c>
      <c r="L4822" s="62">
        <v>24285.65</v>
      </c>
      <c r="M4822" s="82" t="str">
        <f t="shared" si="344"/>
        <v>DI</v>
      </c>
    </row>
    <row r="4823" spans="1:15" hidden="1" x14ac:dyDescent="0.5">
      <c r="A4823" s="60" t="s">
        <v>1111</v>
      </c>
      <c r="B4823" s="60"/>
      <c r="C4823" s="60" t="s">
        <v>10</v>
      </c>
      <c r="D4823" s="61">
        <v>23013</v>
      </c>
      <c r="E4823" s="61">
        <v>17533</v>
      </c>
      <c r="F4823" s="61">
        <v>5404</v>
      </c>
      <c r="G4823" s="63">
        <v>41975</v>
      </c>
      <c r="H4823" s="63">
        <v>41975</v>
      </c>
      <c r="I4823" s="60" t="s">
        <v>1110</v>
      </c>
      <c r="J4823" s="62">
        <v>350</v>
      </c>
      <c r="K4823" s="62">
        <v>49</v>
      </c>
      <c r="L4823" s="62">
        <v>399</v>
      </c>
      <c r="M4823" s="82" t="str">
        <f t="shared" si="344"/>
        <v>DI</v>
      </c>
    </row>
    <row r="4824" spans="1:15" x14ac:dyDescent="0.5">
      <c r="A4824" s="61">
        <v>52921560</v>
      </c>
      <c r="B4824" s="61">
        <v>17489</v>
      </c>
      <c r="C4824" s="60" t="s">
        <v>10</v>
      </c>
      <c r="D4824" s="61">
        <v>22957</v>
      </c>
      <c r="E4824" s="61">
        <v>17456</v>
      </c>
      <c r="F4824" s="61">
        <v>5287</v>
      </c>
      <c r="G4824" s="63">
        <v>41975</v>
      </c>
      <c r="H4824" s="63">
        <v>41975</v>
      </c>
      <c r="I4824" s="60" t="s">
        <v>1113</v>
      </c>
      <c r="J4824" s="62">
        <v>6234.64</v>
      </c>
      <c r="K4824" s="62">
        <v>436.38</v>
      </c>
      <c r="L4824" s="62">
        <v>6671.02</v>
      </c>
      <c r="M4824" s="82" t="str">
        <f t="shared" si="344"/>
        <v>DS</v>
      </c>
    </row>
    <row r="4825" spans="1:15" x14ac:dyDescent="0.5">
      <c r="A4825" s="61">
        <v>2994574</v>
      </c>
      <c r="B4825" s="60"/>
      <c r="C4825" s="60" t="s">
        <v>10</v>
      </c>
      <c r="D4825" s="61">
        <v>22959</v>
      </c>
      <c r="E4825" s="61">
        <v>17459</v>
      </c>
      <c r="F4825" s="61">
        <v>5293</v>
      </c>
      <c r="G4825" s="63">
        <v>41975</v>
      </c>
      <c r="H4825" s="63">
        <v>41975</v>
      </c>
      <c r="I4825" s="60" t="s">
        <v>1109</v>
      </c>
      <c r="J4825" s="62">
        <v>283.66000000000003</v>
      </c>
      <c r="K4825" s="62">
        <v>20.010000000000002</v>
      </c>
      <c r="L4825" s="62">
        <v>303.67</v>
      </c>
      <c r="M4825" s="82" t="str">
        <f t="shared" si="344"/>
        <v>DS</v>
      </c>
    </row>
    <row r="4826" spans="1:15" x14ac:dyDescent="0.5">
      <c r="A4826" s="61">
        <v>652791</v>
      </c>
      <c r="B4826" s="60"/>
      <c r="C4826" s="60" t="s">
        <v>10</v>
      </c>
      <c r="D4826" s="61">
        <v>23022</v>
      </c>
      <c r="E4826" s="61">
        <v>17497</v>
      </c>
      <c r="F4826" s="61">
        <v>5294</v>
      </c>
      <c r="G4826" s="63">
        <v>41975</v>
      </c>
      <c r="H4826" s="63">
        <v>41975</v>
      </c>
      <c r="I4826" s="60" t="s">
        <v>1114</v>
      </c>
      <c r="J4826" s="62">
        <v>291.60000000000002</v>
      </c>
      <c r="K4826" s="62">
        <v>20.54</v>
      </c>
      <c r="L4826" s="62">
        <v>312.14</v>
      </c>
      <c r="M4826" s="82" t="str">
        <f t="shared" si="344"/>
        <v>DS</v>
      </c>
    </row>
    <row r="4827" spans="1:15" x14ac:dyDescent="0.5">
      <c r="A4827" s="61">
        <v>8349516</v>
      </c>
      <c r="B4827" s="61">
        <v>17492</v>
      </c>
      <c r="C4827" s="60" t="s">
        <v>10</v>
      </c>
      <c r="D4827" s="61">
        <v>23019</v>
      </c>
      <c r="E4827" s="61">
        <v>17491</v>
      </c>
      <c r="F4827" s="61">
        <v>5295</v>
      </c>
      <c r="G4827" s="63">
        <v>41975</v>
      </c>
      <c r="H4827" s="63">
        <v>41975</v>
      </c>
      <c r="I4827" s="60" t="s">
        <v>1115</v>
      </c>
      <c r="J4827" s="62">
        <v>662.76</v>
      </c>
      <c r="K4827" s="62">
        <v>46.12</v>
      </c>
      <c r="L4827" s="62">
        <v>708.88</v>
      </c>
      <c r="M4827" s="82" t="str">
        <f t="shared" si="344"/>
        <v>DS</v>
      </c>
      <c r="O4827" s="90">
        <f>G4827+31</f>
        <v>42006</v>
      </c>
    </row>
    <row r="4828" spans="1:15" x14ac:dyDescent="0.5">
      <c r="A4828" s="61">
        <v>94087</v>
      </c>
      <c r="B4828" s="60"/>
      <c r="C4828" s="60" t="s">
        <v>10</v>
      </c>
      <c r="D4828" s="61">
        <v>23020</v>
      </c>
      <c r="E4828" s="61">
        <v>17496</v>
      </c>
      <c r="F4828" s="61">
        <v>5296</v>
      </c>
      <c r="G4828" s="63">
        <v>41975</v>
      </c>
      <c r="H4828" s="63">
        <v>41975</v>
      </c>
      <c r="I4828" s="60" t="s">
        <v>1116</v>
      </c>
      <c r="J4828" s="62">
        <v>393.6</v>
      </c>
      <c r="K4828" s="62">
        <v>13.78</v>
      </c>
      <c r="L4828" s="62">
        <v>407.38</v>
      </c>
      <c r="M4828" s="82" t="str">
        <f t="shared" si="344"/>
        <v>DS</v>
      </c>
    </row>
    <row r="4829" spans="1:15" hidden="1" x14ac:dyDescent="0.5">
      <c r="A4829" s="60" t="s">
        <v>1117</v>
      </c>
      <c r="B4829" s="60"/>
      <c r="C4829" s="60" t="s">
        <v>10</v>
      </c>
      <c r="D4829" s="61">
        <v>23018</v>
      </c>
      <c r="E4829" s="61">
        <v>17500</v>
      </c>
      <c r="F4829" s="61">
        <v>5297</v>
      </c>
      <c r="G4829" s="63">
        <v>41975</v>
      </c>
      <c r="H4829" s="63">
        <v>41975</v>
      </c>
      <c r="I4829" s="60" t="s">
        <v>1118</v>
      </c>
      <c r="J4829" s="62">
        <v>7012.6</v>
      </c>
      <c r="K4829" s="62">
        <v>0</v>
      </c>
      <c r="L4829" s="62">
        <v>7012.6</v>
      </c>
      <c r="M4829" s="82" t="str">
        <f t="shared" si="344"/>
        <v>DI</v>
      </c>
    </row>
    <row r="4830" spans="1:15" hidden="1" x14ac:dyDescent="0.5">
      <c r="A4830" s="60" t="s">
        <v>1122</v>
      </c>
      <c r="B4830" s="60"/>
      <c r="C4830" s="60" t="s">
        <v>10</v>
      </c>
      <c r="D4830" s="61">
        <v>23017</v>
      </c>
      <c r="E4830" s="61">
        <v>17502</v>
      </c>
      <c r="F4830" s="61">
        <v>5290</v>
      </c>
      <c r="G4830" s="63">
        <v>41975</v>
      </c>
      <c r="H4830" s="63">
        <v>41974</v>
      </c>
      <c r="I4830" s="60" t="s">
        <v>1123</v>
      </c>
      <c r="J4830" s="62">
        <v>2505</v>
      </c>
      <c r="K4830" s="62">
        <v>0</v>
      </c>
      <c r="L4830" s="62">
        <v>2505</v>
      </c>
      <c r="M4830" s="82" t="str">
        <f t="shared" si="344"/>
        <v>DI</v>
      </c>
    </row>
    <row r="4831" spans="1:15" hidden="1" x14ac:dyDescent="0.5">
      <c r="A4831" s="60" t="s">
        <v>1124</v>
      </c>
      <c r="B4831" s="60"/>
      <c r="C4831" s="60" t="s">
        <v>10</v>
      </c>
      <c r="D4831" s="61">
        <v>23016</v>
      </c>
      <c r="E4831" s="61">
        <v>17501</v>
      </c>
      <c r="F4831" s="61">
        <v>5289</v>
      </c>
      <c r="G4831" s="63">
        <v>41975</v>
      </c>
      <c r="H4831" s="63">
        <v>41975</v>
      </c>
      <c r="I4831" s="60" t="s">
        <v>1123</v>
      </c>
      <c r="J4831" s="62">
        <v>738</v>
      </c>
      <c r="K4831" s="62">
        <v>0</v>
      </c>
      <c r="L4831" s="62">
        <v>738</v>
      </c>
      <c r="M4831" s="82" t="str">
        <f t="shared" si="344"/>
        <v>DI</v>
      </c>
    </row>
    <row r="4832" spans="1:15" x14ac:dyDescent="0.5">
      <c r="A4832" s="61">
        <v>2027053</v>
      </c>
      <c r="B4832" s="60"/>
      <c r="C4832" s="60" t="s">
        <v>15</v>
      </c>
      <c r="D4832" s="61">
        <v>23458</v>
      </c>
      <c r="E4832" s="61">
        <v>17678</v>
      </c>
      <c r="F4832" s="61">
        <v>5401</v>
      </c>
      <c r="G4832" s="63">
        <v>41975</v>
      </c>
      <c r="H4832" s="63">
        <v>41974</v>
      </c>
      <c r="I4832" s="60" t="s">
        <v>1107</v>
      </c>
      <c r="J4832" s="62">
        <v>-122.5</v>
      </c>
      <c r="K4832" s="62">
        <v>-17.149999999999999</v>
      </c>
      <c r="L4832" s="62">
        <v>-139.65</v>
      </c>
      <c r="M4832" s="82" t="str">
        <f t="shared" si="344"/>
        <v>DS</v>
      </c>
    </row>
    <row r="4833" spans="1:13" x14ac:dyDescent="0.5">
      <c r="A4833" s="60" t="s">
        <v>1101</v>
      </c>
      <c r="B4833" s="61">
        <v>8170918738</v>
      </c>
      <c r="C4833" s="60" t="s">
        <v>15</v>
      </c>
      <c r="D4833" s="61">
        <v>23453</v>
      </c>
      <c r="E4833" s="61">
        <v>17673</v>
      </c>
      <c r="F4833" s="61">
        <v>335209</v>
      </c>
      <c r="G4833" s="63">
        <v>41975</v>
      </c>
      <c r="H4833" s="63">
        <v>41974</v>
      </c>
      <c r="I4833" s="60" t="s">
        <v>1102</v>
      </c>
      <c r="J4833" s="62">
        <v>-141.72</v>
      </c>
      <c r="K4833" s="62">
        <v>-16.47</v>
      </c>
      <c r="L4833" s="62">
        <v>-158.19</v>
      </c>
      <c r="M4833" s="82" t="str">
        <f t="shared" si="344"/>
        <v>DS</v>
      </c>
    </row>
    <row r="4834" spans="1:13" x14ac:dyDescent="0.5">
      <c r="A4834" s="61">
        <v>2027054</v>
      </c>
      <c r="B4834" s="60"/>
      <c r="C4834" s="60" t="s">
        <v>10</v>
      </c>
      <c r="D4834" s="61">
        <v>23456</v>
      </c>
      <c r="E4834" s="61">
        <v>17507</v>
      </c>
      <c r="F4834" s="61">
        <v>5401</v>
      </c>
      <c r="G4834" s="63">
        <v>41975</v>
      </c>
      <c r="H4834" s="63">
        <v>41974</v>
      </c>
      <c r="I4834" s="60" t="s">
        <v>1107</v>
      </c>
      <c r="J4834" s="62">
        <v>2761.55</v>
      </c>
      <c r="K4834" s="62">
        <v>386.6</v>
      </c>
      <c r="L4834" s="62">
        <v>3148.15</v>
      </c>
      <c r="M4834" s="82" t="str">
        <f t="shared" si="344"/>
        <v>DS</v>
      </c>
    </row>
    <row r="4835" spans="1:13" x14ac:dyDescent="0.5">
      <c r="A4835" s="61">
        <v>2027049</v>
      </c>
      <c r="B4835" s="60"/>
      <c r="C4835" s="60" t="s">
        <v>10</v>
      </c>
      <c r="D4835" s="61">
        <v>23461</v>
      </c>
      <c r="E4835" s="61">
        <v>17514</v>
      </c>
      <c r="F4835" s="61">
        <v>5401</v>
      </c>
      <c r="G4835" s="63">
        <v>41975</v>
      </c>
      <c r="H4835" s="63">
        <v>41988</v>
      </c>
      <c r="I4835" s="60" t="s">
        <v>1107</v>
      </c>
      <c r="J4835" s="62">
        <v>4175</v>
      </c>
      <c r="K4835" s="62">
        <v>584.52</v>
      </c>
      <c r="L4835" s="62">
        <v>4759.5200000000004</v>
      </c>
      <c r="M4835" s="82" t="str">
        <f t="shared" si="344"/>
        <v>DS</v>
      </c>
    </row>
    <row r="4836" spans="1:13" x14ac:dyDescent="0.5">
      <c r="A4836" s="61">
        <v>2027056</v>
      </c>
      <c r="B4836" s="60"/>
      <c r="C4836" s="60" t="s">
        <v>10</v>
      </c>
      <c r="D4836" s="61">
        <v>23455</v>
      </c>
      <c r="E4836" s="61">
        <v>17506</v>
      </c>
      <c r="F4836" s="61">
        <v>5401</v>
      </c>
      <c r="G4836" s="63">
        <v>41975</v>
      </c>
      <c r="H4836" s="63">
        <v>41974</v>
      </c>
      <c r="I4836" s="60" t="s">
        <v>1107</v>
      </c>
      <c r="J4836" s="62">
        <v>4292.8999999999996</v>
      </c>
      <c r="K4836" s="62">
        <v>601.02</v>
      </c>
      <c r="L4836" s="62">
        <v>4893.92</v>
      </c>
      <c r="M4836" s="82" t="str">
        <f t="shared" si="344"/>
        <v>DS</v>
      </c>
    </row>
    <row r="4837" spans="1:13" x14ac:dyDescent="0.5">
      <c r="A4837" s="61">
        <v>2027046</v>
      </c>
      <c r="B4837" s="60"/>
      <c r="C4837" s="60" t="s">
        <v>10</v>
      </c>
      <c r="D4837" s="61">
        <v>23460</v>
      </c>
      <c r="E4837" s="61">
        <v>17512</v>
      </c>
      <c r="F4837" s="61">
        <v>5401</v>
      </c>
      <c r="G4837" s="63">
        <v>41975</v>
      </c>
      <c r="H4837" s="63">
        <v>41988</v>
      </c>
      <c r="I4837" s="60" t="s">
        <v>1107</v>
      </c>
      <c r="J4837" s="62">
        <v>4425.8500000000004</v>
      </c>
      <c r="K4837" s="62">
        <v>619.63</v>
      </c>
      <c r="L4837" s="62">
        <v>5045.4799999999996</v>
      </c>
      <c r="M4837" s="82" t="str">
        <f t="shared" si="344"/>
        <v>DS</v>
      </c>
    </row>
    <row r="4838" spans="1:13" x14ac:dyDescent="0.5">
      <c r="A4838" s="61">
        <v>2027053</v>
      </c>
      <c r="B4838" s="60"/>
      <c r="C4838" s="60" t="s">
        <v>10</v>
      </c>
      <c r="D4838" s="61">
        <v>23457</v>
      </c>
      <c r="E4838" s="61">
        <v>17508</v>
      </c>
      <c r="F4838" s="61">
        <v>5401</v>
      </c>
      <c r="G4838" s="63">
        <v>41975</v>
      </c>
      <c r="H4838" s="63">
        <v>41974</v>
      </c>
      <c r="I4838" s="60" t="s">
        <v>1107</v>
      </c>
      <c r="J4838" s="62">
        <v>4441.3</v>
      </c>
      <c r="K4838" s="62">
        <v>621.79</v>
      </c>
      <c r="L4838" s="62">
        <v>5063.09</v>
      </c>
      <c r="M4838" s="82" t="str">
        <f t="shared" si="344"/>
        <v>DS</v>
      </c>
    </row>
    <row r="4839" spans="1:13" x14ac:dyDescent="0.5">
      <c r="A4839" s="61">
        <v>2027051</v>
      </c>
      <c r="B4839" s="60"/>
      <c r="C4839" s="60" t="s">
        <v>10</v>
      </c>
      <c r="D4839" s="61">
        <v>23459</v>
      </c>
      <c r="E4839" s="61">
        <v>17510</v>
      </c>
      <c r="F4839" s="61">
        <v>5401</v>
      </c>
      <c r="G4839" s="63">
        <v>41975</v>
      </c>
      <c r="H4839" s="63">
        <v>41988</v>
      </c>
      <c r="I4839" s="60" t="s">
        <v>1107</v>
      </c>
      <c r="J4839" s="62">
        <v>10047.5</v>
      </c>
      <c r="K4839" s="62">
        <v>1406.66</v>
      </c>
      <c r="L4839" s="62">
        <v>11454.16</v>
      </c>
      <c r="M4839" s="82" t="str">
        <f t="shared" si="344"/>
        <v>DS</v>
      </c>
    </row>
    <row r="4840" spans="1:13" x14ac:dyDescent="0.5">
      <c r="A4840" s="61">
        <v>2027191</v>
      </c>
      <c r="B4840" s="60"/>
      <c r="C4840" s="60" t="s">
        <v>10</v>
      </c>
      <c r="D4840" s="61">
        <v>23454</v>
      </c>
      <c r="E4840" s="61">
        <v>17504</v>
      </c>
      <c r="F4840" s="61">
        <v>5401</v>
      </c>
      <c r="G4840" s="63">
        <v>41975</v>
      </c>
      <c r="H4840" s="63">
        <v>41974</v>
      </c>
      <c r="I4840" s="60" t="s">
        <v>1107</v>
      </c>
      <c r="J4840" s="62">
        <v>10157.75</v>
      </c>
      <c r="K4840" s="62">
        <v>1422.09</v>
      </c>
      <c r="L4840" s="62">
        <v>11579.84</v>
      </c>
      <c r="M4840" s="82" t="str">
        <f t="shared" si="344"/>
        <v>DS</v>
      </c>
    </row>
    <row r="4841" spans="1:13" x14ac:dyDescent="0.5">
      <c r="A4841" s="61">
        <v>3014786</v>
      </c>
      <c r="B4841" s="61">
        <v>17531</v>
      </c>
      <c r="C4841" s="60" t="s">
        <v>10</v>
      </c>
      <c r="D4841" s="61">
        <v>22964</v>
      </c>
      <c r="E4841" s="61">
        <v>17487</v>
      </c>
      <c r="F4841" s="61">
        <v>5293</v>
      </c>
      <c r="G4841" s="63">
        <v>41976</v>
      </c>
      <c r="H4841" s="63">
        <v>41976</v>
      </c>
      <c r="I4841" s="60" t="s">
        <v>1109</v>
      </c>
      <c r="J4841" s="62">
        <v>283.66000000000003</v>
      </c>
      <c r="K4841" s="62">
        <v>20.010000000000002</v>
      </c>
      <c r="L4841" s="62">
        <v>303.67</v>
      </c>
      <c r="M4841" s="82" t="str">
        <f t="shared" si="344"/>
        <v>DS</v>
      </c>
    </row>
    <row r="4842" spans="1:13" x14ac:dyDescent="0.5">
      <c r="A4842" s="61">
        <v>654322</v>
      </c>
      <c r="B4842" s="60"/>
      <c r="C4842" s="60" t="s">
        <v>10</v>
      </c>
      <c r="D4842" s="61">
        <v>23012</v>
      </c>
      <c r="E4842" s="61">
        <v>17530</v>
      </c>
      <c r="F4842" s="61">
        <v>5294</v>
      </c>
      <c r="G4842" s="63">
        <v>41976</v>
      </c>
      <c r="H4842" s="63">
        <v>41976</v>
      </c>
      <c r="I4842" s="60" t="s">
        <v>1114</v>
      </c>
      <c r="J4842" s="62">
        <v>388.8</v>
      </c>
      <c r="K4842" s="62">
        <v>27.38</v>
      </c>
      <c r="L4842" s="62">
        <v>416.18</v>
      </c>
      <c r="M4842" s="82" t="str">
        <f t="shared" si="344"/>
        <v>DS</v>
      </c>
    </row>
    <row r="4843" spans="1:13" hidden="1" x14ac:dyDescent="0.5">
      <c r="A4843" s="60" t="s">
        <v>1119</v>
      </c>
      <c r="B4843" s="60"/>
      <c r="C4843" s="60" t="s">
        <v>10</v>
      </c>
      <c r="D4843" s="61">
        <v>23011</v>
      </c>
      <c r="E4843" s="61">
        <v>17529</v>
      </c>
      <c r="F4843" s="61">
        <v>5403</v>
      </c>
      <c r="G4843" s="63">
        <v>41976</v>
      </c>
      <c r="H4843" s="63">
        <v>41976</v>
      </c>
      <c r="I4843" s="60" t="s">
        <v>1118</v>
      </c>
      <c r="J4843" s="62">
        <v>1958</v>
      </c>
      <c r="K4843" s="62">
        <v>0</v>
      </c>
      <c r="L4843" s="62">
        <v>1958</v>
      </c>
      <c r="M4843" s="82" t="str">
        <f t="shared" si="344"/>
        <v>DI</v>
      </c>
    </row>
    <row r="4844" spans="1:13" x14ac:dyDescent="0.5">
      <c r="A4844" s="61">
        <v>748417</v>
      </c>
      <c r="B4844" s="61">
        <v>17560</v>
      </c>
      <c r="C4844" s="60" t="s">
        <v>10</v>
      </c>
      <c r="D4844" s="61">
        <v>23035</v>
      </c>
      <c r="E4844" s="61">
        <v>17559</v>
      </c>
      <c r="F4844" s="61">
        <v>5422</v>
      </c>
      <c r="G4844" s="63">
        <v>41977</v>
      </c>
      <c r="H4844" s="63">
        <v>41898</v>
      </c>
      <c r="I4844" s="60" t="s">
        <v>1380</v>
      </c>
      <c r="J4844" s="62">
        <v>3221.1</v>
      </c>
      <c r="K4844" s="62">
        <v>450.95</v>
      </c>
      <c r="L4844" s="62">
        <v>3672.05</v>
      </c>
      <c r="M4844" s="82" t="str">
        <f t="shared" ref="M4844:M4875" si="345">VLOOKUP(I4844,KODE,3,0)</f>
        <v>DS</v>
      </c>
    </row>
    <row r="4845" spans="1:13" x14ac:dyDescent="0.5">
      <c r="A4845" s="61">
        <v>52964393</v>
      </c>
      <c r="B4845" s="60" t="s">
        <v>1147</v>
      </c>
      <c r="C4845" s="60" t="s">
        <v>15</v>
      </c>
      <c r="D4845" s="61">
        <v>23446</v>
      </c>
      <c r="E4845" s="61">
        <v>17666</v>
      </c>
      <c r="F4845" s="61">
        <v>134118</v>
      </c>
      <c r="G4845" s="63">
        <v>41977</v>
      </c>
      <c r="H4845" s="63">
        <v>41977</v>
      </c>
      <c r="I4845" s="60" t="s">
        <v>1113</v>
      </c>
      <c r="J4845" s="62">
        <v>-228.86</v>
      </c>
      <c r="K4845" s="62">
        <v>-9.2100000000000009</v>
      </c>
      <c r="L4845" s="62">
        <v>-238.07</v>
      </c>
      <c r="M4845" s="82" t="str">
        <f t="shared" si="345"/>
        <v>DS</v>
      </c>
    </row>
    <row r="4846" spans="1:13" x14ac:dyDescent="0.5">
      <c r="A4846" s="61">
        <v>52964393</v>
      </c>
      <c r="B4846" s="60">
        <v>52964393</v>
      </c>
      <c r="C4846" s="60" t="s">
        <v>15</v>
      </c>
      <c r="D4846" s="61">
        <v>23447</v>
      </c>
      <c r="E4846" s="61">
        <v>17667</v>
      </c>
      <c r="F4846" s="61">
        <v>134119</v>
      </c>
      <c r="G4846" s="63">
        <v>41977</v>
      </c>
      <c r="H4846" s="63">
        <v>41977</v>
      </c>
      <c r="I4846" s="60" t="s">
        <v>1113</v>
      </c>
      <c r="J4846" s="62">
        <v>-13.64</v>
      </c>
      <c r="K4846" s="62">
        <v>-1.91</v>
      </c>
      <c r="L4846" s="62">
        <v>-15.55</v>
      </c>
      <c r="M4846" s="82" t="str">
        <f t="shared" si="345"/>
        <v>DS</v>
      </c>
    </row>
    <row r="4847" spans="1:13" hidden="1" x14ac:dyDescent="0.5">
      <c r="A4847" s="60" t="s">
        <v>1148</v>
      </c>
      <c r="B4847" s="60"/>
      <c r="C4847" s="60" t="s">
        <v>10</v>
      </c>
      <c r="D4847" s="61">
        <v>23260</v>
      </c>
      <c r="E4847" s="61">
        <v>17549</v>
      </c>
      <c r="F4847" s="61">
        <v>5292</v>
      </c>
      <c r="G4847" s="63">
        <v>41977</v>
      </c>
      <c r="H4847" s="63">
        <v>41977</v>
      </c>
      <c r="I4847" s="60" t="s">
        <v>1121</v>
      </c>
      <c r="J4847" s="62">
        <v>624.29999999999995</v>
      </c>
      <c r="K4847" s="62">
        <v>0</v>
      </c>
      <c r="L4847" s="62">
        <v>624.29999999999995</v>
      </c>
      <c r="M4847" s="82" t="str">
        <f t="shared" si="345"/>
        <v>DI</v>
      </c>
    </row>
    <row r="4848" spans="1:13" hidden="1" x14ac:dyDescent="0.5">
      <c r="A4848" s="60" t="s">
        <v>1149</v>
      </c>
      <c r="B4848" s="60"/>
      <c r="C4848" s="60" t="s">
        <v>10</v>
      </c>
      <c r="D4848" s="61">
        <v>23256</v>
      </c>
      <c r="E4848" s="61">
        <v>17579</v>
      </c>
      <c r="F4848" s="61">
        <v>5423</v>
      </c>
      <c r="G4848" s="63">
        <v>41977</v>
      </c>
      <c r="H4848" s="63">
        <v>41977</v>
      </c>
      <c r="I4848" s="60" t="s">
        <v>1123</v>
      </c>
      <c r="J4848" s="62">
        <v>1800</v>
      </c>
      <c r="K4848" s="62">
        <v>0</v>
      </c>
      <c r="L4848" s="62">
        <v>1800</v>
      </c>
      <c r="M4848" s="82" t="str">
        <f t="shared" si="345"/>
        <v>DI</v>
      </c>
    </row>
    <row r="4849" spans="1:13" x14ac:dyDescent="0.5">
      <c r="A4849" s="61">
        <v>655675</v>
      </c>
      <c r="B4849" s="60"/>
      <c r="C4849" s="60" t="s">
        <v>10</v>
      </c>
      <c r="D4849" s="61">
        <v>23262</v>
      </c>
      <c r="E4849" s="61">
        <v>17551</v>
      </c>
      <c r="F4849" s="61">
        <v>5294</v>
      </c>
      <c r="G4849" s="63">
        <v>41977</v>
      </c>
      <c r="H4849" s="63">
        <v>41977</v>
      </c>
      <c r="I4849" s="60" t="s">
        <v>1114</v>
      </c>
      <c r="J4849" s="62">
        <v>194.4</v>
      </c>
      <c r="K4849" s="62">
        <v>13.69</v>
      </c>
      <c r="L4849" s="62">
        <v>208.09</v>
      </c>
      <c r="M4849" s="82" t="str">
        <f t="shared" si="345"/>
        <v>DS</v>
      </c>
    </row>
    <row r="4850" spans="1:13" x14ac:dyDescent="0.5">
      <c r="A4850" s="61">
        <v>3029411</v>
      </c>
      <c r="B4850" s="61">
        <v>17561</v>
      </c>
      <c r="C4850" s="60" t="s">
        <v>10</v>
      </c>
      <c r="D4850" s="61">
        <v>23036</v>
      </c>
      <c r="E4850" s="61">
        <v>17524</v>
      </c>
      <c r="F4850" s="61">
        <v>5293</v>
      </c>
      <c r="G4850" s="63">
        <v>41977</v>
      </c>
      <c r="H4850" s="63">
        <v>41977</v>
      </c>
      <c r="I4850" s="60" t="s">
        <v>1109</v>
      </c>
      <c r="J4850" s="62">
        <v>283.66000000000003</v>
      </c>
      <c r="K4850" s="62">
        <v>20.010000000000002</v>
      </c>
      <c r="L4850" s="62">
        <v>303.67</v>
      </c>
      <c r="M4850" s="82" t="str">
        <f t="shared" si="345"/>
        <v>DS</v>
      </c>
    </row>
    <row r="4851" spans="1:13" x14ac:dyDescent="0.5">
      <c r="A4851" s="61">
        <v>94320</v>
      </c>
      <c r="B4851" s="60"/>
      <c r="C4851" s="60" t="s">
        <v>10</v>
      </c>
      <c r="D4851" s="61">
        <v>23261</v>
      </c>
      <c r="E4851" s="61">
        <v>17550</v>
      </c>
      <c r="F4851" s="61">
        <v>5296</v>
      </c>
      <c r="G4851" s="63">
        <v>41977</v>
      </c>
      <c r="H4851" s="63">
        <v>41977</v>
      </c>
      <c r="I4851" s="60" t="s">
        <v>1116</v>
      </c>
      <c r="J4851" s="62">
        <v>524.79999999999995</v>
      </c>
      <c r="K4851" s="62">
        <v>20.66</v>
      </c>
      <c r="L4851" s="62">
        <v>545.46</v>
      </c>
      <c r="M4851" s="82" t="str">
        <f t="shared" si="345"/>
        <v>DS</v>
      </c>
    </row>
    <row r="4852" spans="1:13" x14ac:dyDescent="0.5">
      <c r="A4852" s="61">
        <v>8352669</v>
      </c>
      <c r="B4852" s="61">
        <v>17557</v>
      </c>
      <c r="C4852" s="60" t="s">
        <v>10</v>
      </c>
      <c r="D4852" s="61">
        <v>23259</v>
      </c>
      <c r="E4852" s="61">
        <v>17556</v>
      </c>
      <c r="F4852" s="61">
        <v>5295</v>
      </c>
      <c r="G4852" s="63">
        <v>41977</v>
      </c>
      <c r="H4852" s="63">
        <v>41977</v>
      </c>
      <c r="I4852" s="60" t="s">
        <v>1115</v>
      </c>
      <c r="J4852" s="62">
        <v>331.38</v>
      </c>
      <c r="K4852" s="62">
        <v>23.06</v>
      </c>
      <c r="L4852" s="62">
        <v>354.44</v>
      </c>
      <c r="M4852" s="82" t="str">
        <f t="shared" si="345"/>
        <v>DS</v>
      </c>
    </row>
    <row r="4853" spans="1:13" x14ac:dyDescent="0.5">
      <c r="A4853" s="61">
        <v>52964395</v>
      </c>
      <c r="B4853" s="61">
        <v>17570</v>
      </c>
      <c r="C4853" s="60" t="s">
        <v>10</v>
      </c>
      <c r="D4853" s="61">
        <v>23043</v>
      </c>
      <c r="E4853" s="61">
        <v>17513</v>
      </c>
      <c r="F4853" s="61">
        <v>5406</v>
      </c>
      <c r="G4853" s="63">
        <v>41977</v>
      </c>
      <c r="H4853" s="63">
        <v>41977</v>
      </c>
      <c r="I4853" s="60" t="s">
        <v>1113</v>
      </c>
      <c r="J4853" s="62">
        <v>1125.96</v>
      </c>
      <c r="K4853" s="62">
        <v>157.63</v>
      </c>
      <c r="L4853" s="62">
        <v>1283.5899999999999</v>
      </c>
      <c r="M4853" s="82" t="str">
        <f t="shared" si="345"/>
        <v>DS</v>
      </c>
    </row>
    <row r="4854" spans="1:13" x14ac:dyDescent="0.5">
      <c r="A4854" s="61">
        <v>52964393</v>
      </c>
      <c r="B4854" s="61">
        <v>17569</v>
      </c>
      <c r="C4854" s="60" t="s">
        <v>10</v>
      </c>
      <c r="D4854" s="61">
        <v>23042</v>
      </c>
      <c r="E4854" s="61">
        <v>17511</v>
      </c>
      <c r="F4854" s="61">
        <v>5407</v>
      </c>
      <c r="G4854" s="63">
        <v>41977</v>
      </c>
      <c r="H4854" s="63">
        <v>41977</v>
      </c>
      <c r="I4854" s="60" t="s">
        <v>1113</v>
      </c>
      <c r="J4854" s="62">
        <v>5499.58</v>
      </c>
      <c r="K4854" s="62">
        <v>439.78</v>
      </c>
      <c r="L4854" s="62">
        <v>5939.36</v>
      </c>
      <c r="M4854" s="82" t="str">
        <f t="shared" si="345"/>
        <v>DS</v>
      </c>
    </row>
    <row r="4855" spans="1:13" hidden="1" x14ac:dyDescent="0.5">
      <c r="A4855" s="61">
        <v>159248</v>
      </c>
      <c r="B4855" s="60"/>
      <c r="C4855" s="60" t="s">
        <v>10</v>
      </c>
      <c r="D4855" s="61">
        <v>23258</v>
      </c>
      <c r="E4855" s="61">
        <v>17573</v>
      </c>
      <c r="F4855" s="61">
        <v>5416</v>
      </c>
      <c r="G4855" s="63">
        <v>41977</v>
      </c>
      <c r="H4855" s="63">
        <v>41977</v>
      </c>
      <c r="I4855" s="60" t="s">
        <v>1156</v>
      </c>
      <c r="J4855" s="62">
        <v>4373.68</v>
      </c>
      <c r="K4855" s="62">
        <v>612.32000000000005</v>
      </c>
      <c r="L4855" s="62">
        <v>4986</v>
      </c>
      <c r="M4855" s="82" t="str">
        <f t="shared" si="345"/>
        <v>DI</v>
      </c>
    </row>
    <row r="4856" spans="1:13" x14ac:dyDescent="0.5">
      <c r="A4856" s="61">
        <v>8170923306</v>
      </c>
      <c r="B4856" s="60"/>
      <c r="C4856" s="60" t="s">
        <v>10</v>
      </c>
      <c r="D4856" s="61">
        <v>23044</v>
      </c>
      <c r="E4856" s="61">
        <v>17509</v>
      </c>
      <c r="F4856" s="61">
        <v>5405</v>
      </c>
      <c r="G4856" s="63">
        <v>41977</v>
      </c>
      <c r="H4856" s="63">
        <v>41976</v>
      </c>
      <c r="I4856" s="60" t="s">
        <v>1102</v>
      </c>
      <c r="J4856" s="62">
        <v>18591.990000000002</v>
      </c>
      <c r="K4856" s="62">
        <v>2290.21</v>
      </c>
      <c r="L4856" s="62">
        <v>20882.2</v>
      </c>
      <c r="M4856" s="82" t="str">
        <f t="shared" si="345"/>
        <v>DS</v>
      </c>
    </row>
    <row r="4857" spans="1:13" x14ac:dyDescent="0.5">
      <c r="A4857" s="61">
        <v>33820</v>
      </c>
      <c r="B4857" s="60"/>
      <c r="C4857" s="60" t="s">
        <v>10</v>
      </c>
      <c r="D4857" s="61">
        <v>23255</v>
      </c>
      <c r="E4857" s="61">
        <v>17584</v>
      </c>
      <c r="F4857" s="61">
        <v>5421</v>
      </c>
      <c r="G4857" s="63">
        <v>41977</v>
      </c>
      <c r="H4857" s="63">
        <v>41977</v>
      </c>
      <c r="I4857" s="60" t="s">
        <v>1177</v>
      </c>
      <c r="J4857" s="62">
        <v>27591.599999999999</v>
      </c>
      <c r="K4857" s="62">
        <v>3862.82</v>
      </c>
      <c r="L4857" s="62">
        <v>31454.42</v>
      </c>
      <c r="M4857" s="82" t="str">
        <f t="shared" si="345"/>
        <v>DS</v>
      </c>
    </row>
    <row r="4858" spans="1:13" x14ac:dyDescent="0.5">
      <c r="A4858" s="60" t="s">
        <v>1141</v>
      </c>
      <c r="B4858" s="60"/>
      <c r="C4858" s="60" t="s">
        <v>10</v>
      </c>
      <c r="D4858" s="61">
        <v>23257</v>
      </c>
      <c r="E4858" s="61">
        <v>17572</v>
      </c>
      <c r="F4858" s="61">
        <v>5288</v>
      </c>
      <c r="G4858" s="63">
        <v>41977</v>
      </c>
      <c r="H4858" s="63">
        <v>41974</v>
      </c>
      <c r="I4858" s="60" t="s">
        <v>1161</v>
      </c>
      <c r="J4858" s="62">
        <v>20285.5</v>
      </c>
      <c r="K4858" s="62">
        <v>2193.7199999999998</v>
      </c>
      <c r="L4858" s="62">
        <v>22479.22</v>
      </c>
      <c r="M4858" s="82" t="str">
        <f t="shared" si="345"/>
        <v>DS</v>
      </c>
    </row>
    <row r="4859" spans="1:13" hidden="1" x14ac:dyDescent="0.5">
      <c r="A4859" s="60" t="s">
        <v>1150</v>
      </c>
      <c r="B4859" s="60"/>
      <c r="C4859" s="60" t="s">
        <v>10</v>
      </c>
      <c r="D4859" s="61">
        <v>23263</v>
      </c>
      <c r="E4859" s="61">
        <v>17591</v>
      </c>
      <c r="F4859" s="61">
        <v>5432</v>
      </c>
      <c r="G4859" s="63">
        <v>41978</v>
      </c>
      <c r="H4859" s="63">
        <v>41978</v>
      </c>
      <c r="I4859" s="60" t="s">
        <v>1123</v>
      </c>
      <c r="J4859" s="62">
        <v>1600</v>
      </c>
      <c r="K4859" s="62">
        <v>0</v>
      </c>
      <c r="L4859" s="62">
        <v>1600</v>
      </c>
      <c r="M4859" s="82" t="str">
        <f t="shared" si="345"/>
        <v>DI</v>
      </c>
    </row>
    <row r="4860" spans="1:13" x14ac:dyDescent="0.5">
      <c r="A4860" s="61">
        <v>6043048762</v>
      </c>
      <c r="B4860" s="60"/>
      <c r="C4860" s="60" t="s">
        <v>10</v>
      </c>
      <c r="D4860" s="61">
        <v>23065</v>
      </c>
      <c r="E4860" s="61">
        <v>17567</v>
      </c>
      <c r="F4860" s="61">
        <v>5293</v>
      </c>
      <c r="G4860" s="63">
        <v>41978</v>
      </c>
      <c r="H4860" s="63">
        <v>41978</v>
      </c>
      <c r="I4860" s="60" t="s">
        <v>1109</v>
      </c>
      <c r="J4860" s="62">
        <v>189.1</v>
      </c>
      <c r="K4860" s="62">
        <v>13.34</v>
      </c>
      <c r="L4860" s="62">
        <v>202.44</v>
      </c>
      <c r="M4860" s="82" t="str">
        <f t="shared" si="345"/>
        <v>DS</v>
      </c>
    </row>
    <row r="4861" spans="1:13" x14ac:dyDescent="0.5">
      <c r="A4861" s="61">
        <v>657168</v>
      </c>
      <c r="B4861" s="60"/>
      <c r="C4861" s="60" t="s">
        <v>10</v>
      </c>
      <c r="D4861" s="61">
        <v>23268</v>
      </c>
      <c r="E4861" s="61">
        <v>17583</v>
      </c>
      <c r="F4861" s="61">
        <v>5294</v>
      </c>
      <c r="G4861" s="63">
        <v>41978</v>
      </c>
      <c r="H4861" s="63">
        <v>41978</v>
      </c>
      <c r="I4861" s="60" t="s">
        <v>1114</v>
      </c>
      <c r="J4861" s="62">
        <v>194.4</v>
      </c>
      <c r="K4861" s="62">
        <v>13.69</v>
      </c>
      <c r="L4861" s="62">
        <v>208.09</v>
      </c>
      <c r="M4861" s="82" t="str">
        <f t="shared" si="345"/>
        <v>DS</v>
      </c>
    </row>
    <row r="4862" spans="1:13" x14ac:dyDescent="0.5">
      <c r="A4862" s="61">
        <v>8353921</v>
      </c>
      <c r="B4862" s="61">
        <v>17590</v>
      </c>
      <c r="C4862" s="60" t="s">
        <v>10</v>
      </c>
      <c r="D4862" s="61">
        <v>23269</v>
      </c>
      <c r="E4862" s="61">
        <v>17589</v>
      </c>
      <c r="F4862" s="61">
        <v>5295</v>
      </c>
      <c r="G4862" s="63">
        <v>41978</v>
      </c>
      <c r="H4862" s="63">
        <v>41978</v>
      </c>
      <c r="I4862" s="60" t="s">
        <v>1115</v>
      </c>
      <c r="J4862" s="62">
        <v>276.48</v>
      </c>
      <c r="K4862" s="62">
        <v>15.37</v>
      </c>
      <c r="L4862" s="62">
        <v>291.85000000000002</v>
      </c>
      <c r="M4862" s="82" t="str">
        <f t="shared" si="345"/>
        <v>DS</v>
      </c>
    </row>
    <row r="4863" spans="1:13" x14ac:dyDescent="0.5">
      <c r="A4863" s="60" t="s">
        <v>1130</v>
      </c>
      <c r="B4863" s="60"/>
      <c r="C4863" s="60" t="s">
        <v>10</v>
      </c>
      <c r="D4863" s="61">
        <v>23265</v>
      </c>
      <c r="E4863" s="61">
        <v>17592</v>
      </c>
      <c r="F4863" s="61">
        <v>5433</v>
      </c>
      <c r="G4863" s="63">
        <v>41978</v>
      </c>
      <c r="H4863" s="63">
        <v>41977</v>
      </c>
      <c r="I4863" s="60" t="s">
        <v>1073</v>
      </c>
      <c r="J4863" s="62">
        <v>735</v>
      </c>
      <c r="K4863" s="62">
        <v>102.9</v>
      </c>
      <c r="L4863" s="62">
        <v>837.9</v>
      </c>
      <c r="M4863" s="82" t="str">
        <f t="shared" si="345"/>
        <v>DS</v>
      </c>
    </row>
    <row r="4864" spans="1:13" x14ac:dyDescent="0.5">
      <c r="A4864" s="61">
        <v>100685</v>
      </c>
      <c r="B4864" s="61">
        <v>17588</v>
      </c>
      <c r="C4864" s="60" t="s">
        <v>10</v>
      </c>
      <c r="D4864" s="61">
        <v>23267</v>
      </c>
      <c r="E4864" s="61">
        <v>17503</v>
      </c>
      <c r="F4864" s="61">
        <v>5417</v>
      </c>
      <c r="G4864" s="63">
        <v>41978</v>
      </c>
      <c r="H4864" s="63">
        <v>41978</v>
      </c>
      <c r="I4864" s="60" t="s">
        <v>1167</v>
      </c>
      <c r="J4864" s="62">
        <v>4176.8</v>
      </c>
      <c r="K4864" s="62">
        <v>584.76</v>
      </c>
      <c r="L4864" s="62">
        <v>4761.5600000000004</v>
      </c>
      <c r="M4864" s="82" t="str">
        <f t="shared" si="345"/>
        <v>DS</v>
      </c>
    </row>
    <row r="4865" spans="1:15" x14ac:dyDescent="0.5">
      <c r="A4865" s="60" t="s">
        <v>1137</v>
      </c>
      <c r="B4865" s="60"/>
      <c r="C4865" s="60" t="s">
        <v>10</v>
      </c>
      <c r="D4865" s="61">
        <v>23264</v>
      </c>
      <c r="E4865" s="61">
        <v>17593</v>
      </c>
      <c r="F4865" s="61">
        <v>5433</v>
      </c>
      <c r="G4865" s="63">
        <v>41978</v>
      </c>
      <c r="H4865" s="63">
        <v>41977</v>
      </c>
      <c r="I4865" s="60" t="s">
        <v>1073</v>
      </c>
      <c r="J4865" s="62">
        <v>17763.330000000002</v>
      </c>
      <c r="K4865" s="62">
        <v>2486.87</v>
      </c>
      <c r="L4865" s="62">
        <v>20250.2</v>
      </c>
      <c r="M4865" s="82" t="str">
        <f t="shared" si="345"/>
        <v>DS</v>
      </c>
    </row>
    <row r="4866" spans="1:15" x14ac:dyDescent="0.5">
      <c r="A4866" s="61">
        <v>100684</v>
      </c>
      <c r="B4866" s="60"/>
      <c r="C4866" s="60" t="s">
        <v>10</v>
      </c>
      <c r="D4866" s="61">
        <v>23266</v>
      </c>
      <c r="E4866" s="61">
        <v>17546</v>
      </c>
      <c r="F4866" s="61">
        <v>5418</v>
      </c>
      <c r="G4866" s="63">
        <v>41978</v>
      </c>
      <c r="H4866" s="63">
        <v>41978</v>
      </c>
      <c r="I4866" s="60" t="s">
        <v>1167</v>
      </c>
      <c r="J4866" s="62">
        <v>10181.32</v>
      </c>
      <c r="K4866" s="62">
        <v>548.71</v>
      </c>
      <c r="L4866" s="62">
        <v>10730.03</v>
      </c>
      <c r="M4866" s="82" t="str">
        <f t="shared" si="345"/>
        <v>DS</v>
      </c>
    </row>
    <row r="4867" spans="1:15" hidden="1" x14ac:dyDescent="0.5">
      <c r="A4867" s="60" t="s">
        <v>1151</v>
      </c>
      <c r="B4867" s="60"/>
      <c r="C4867" s="60" t="s">
        <v>10</v>
      </c>
      <c r="D4867" s="61">
        <v>23282</v>
      </c>
      <c r="E4867" s="61">
        <v>17606</v>
      </c>
      <c r="F4867" s="61">
        <v>5428</v>
      </c>
      <c r="G4867" s="63">
        <v>41979</v>
      </c>
      <c r="H4867" s="63">
        <v>41979</v>
      </c>
      <c r="I4867" s="60" t="s">
        <v>1123</v>
      </c>
      <c r="J4867" s="62">
        <v>2560</v>
      </c>
      <c r="K4867" s="62">
        <v>0</v>
      </c>
      <c r="L4867" s="62">
        <v>2560</v>
      </c>
      <c r="M4867" s="82" t="str">
        <f t="shared" si="345"/>
        <v>DI</v>
      </c>
    </row>
    <row r="4868" spans="1:15" hidden="1" x14ac:dyDescent="0.5">
      <c r="A4868" s="60" t="s">
        <v>1152</v>
      </c>
      <c r="B4868" s="60"/>
      <c r="C4868" s="60" t="s">
        <v>10</v>
      </c>
      <c r="D4868" s="61">
        <v>23284</v>
      </c>
      <c r="E4868" s="61">
        <v>17596</v>
      </c>
      <c r="F4868" s="61">
        <v>5297</v>
      </c>
      <c r="G4868" s="63">
        <v>41979</v>
      </c>
      <c r="H4868" s="63">
        <v>41979</v>
      </c>
      <c r="I4868" s="60" t="s">
        <v>1118</v>
      </c>
      <c r="J4868" s="62">
        <v>4056.6</v>
      </c>
      <c r="K4868" s="62">
        <v>0</v>
      </c>
      <c r="L4868" s="62">
        <v>4056.6</v>
      </c>
      <c r="M4868" s="82" t="str">
        <f t="shared" si="345"/>
        <v>DI</v>
      </c>
    </row>
    <row r="4869" spans="1:15" x14ac:dyDescent="0.5">
      <c r="A4869" s="61">
        <v>3068530</v>
      </c>
      <c r="B4869" s="61">
        <v>17605</v>
      </c>
      <c r="C4869" s="60" t="s">
        <v>10</v>
      </c>
      <c r="D4869" s="61">
        <v>23077</v>
      </c>
      <c r="E4869" s="61">
        <v>17586</v>
      </c>
      <c r="F4869" s="61">
        <v>5293</v>
      </c>
      <c r="G4869" s="63">
        <v>41979</v>
      </c>
      <c r="H4869" s="63">
        <v>41979</v>
      </c>
      <c r="I4869" s="60" t="s">
        <v>1109</v>
      </c>
      <c r="J4869" s="62">
        <v>283.66000000000003</v>
      </c>
      <c r="K4869" s="62">
        <v>20.010000000000002</v>
      </c>
      <c r="L4869" s="62">
        <v>303.67</v>
      </c>
      <c r="M4869" s="82" t="str">
        <f t="shared" si="345"/>
        <v>DS</v>
      </c>
    </row>
    <row r="4870" spans="1:15" x14ac:dyDescent="0.5">
      <c r="A4870" s="61">
        <v>658416</v>
      </c>
      <c r="B4870" s="60"/>
      <c r="C4870" s="60" t="s">
        <v>10</v>
      </c>
      <c r="D4870" s="61">
        <v>23283</v>
      </c>
      <c r="E4870" s="61">
        <v>17595</v>
      </c>
      <c r="F4870" s="61">
        <v>5294</v>
      </c>
      <c r="G4870" s="63">
        <v>41979</v>
      </c>
      <c r="H4870" s="63">
        <v>41979</v>
      </c>
      <c r="I4870" s="60" t="s">
        <v>1114</v>
      </c>
      <c r="J4870" s="62">
        <v>291.60000000000002</v>
      </c>
      <c r="K4870" s="62">
        <v>20.54</v>
      </c>
      <c r="L4870" s="62">
        <v>312.14</v>
      </c>
      <c r="M4870" s="82" t="str">
        <f t="shared" si="345"/>
        <v>DS</v>
      </c>
    </row>
    <row r="4871" spans="1:15" x14ac:dyDescent="0.5">
      <c r="A4871" s="61">
        <v>817092770117604</v>
      </c>
      <c r="B4871" s="60"/>
      <c r="C4871" s="60" t="s">
        <v>10</v>
      </c>
      <c r="D4871" s="61">
        <v>23076</v>
      </c>
      <c r="E4871" s="61">
        <v>17581</v>
      </c>
      <c r="F4871" s="61">
        <v>5430</v>
      </c>
      <c r="G4871" s="63">
        <v>41979</v>
      </c>
      <c r="H4871" s="63">
        <v>41978</v>
      </c>
      <c r="I4871" s="60" t="s">
        <v>1102</v>
      </c>
      <c r="J4871" s="62">
        <v>3484.38</v>
      </c>
      <c r="K4871" s="62">
        <v>175.14</v>
      </c>
      <c r="L4871" s="62">
        <v>3659.52</v>
      </c>
      <c r="M4871" s="82" t="str">
        <f t="shared" si="345"/>
        <v>DS</v>
      </c>
    </row>
    <row r="4872" spans="1:15" x14ac:dyDescent="0.5">
      <c r="A4872" s="61">
        <v>53004954</v>
      </c>
      <c r="B4872" s="61">
        <v>17603</v>
      </c>
      <c r="C4872" s="60" t="s">
        <v>10</v>
      </c>
      <c r="D4872" s="61">
        <v>23075</v>
      </c>
      <c r="E4872" s="61">
        <v>17582</v>
      </c>
      <c r="F4872" s="61">
        <v>5429</v>
      </c>
      <c r="G4872" s="63">
        <v>41979</v>
      </c>
      <c r="H4872" s="63">
        <v>41979</v>
      </c>
      <c r="I4872" s="60" t="s">
        <v>1113</v>
      </c>
      <c r="J4872" s="62">
        <v>3862.1</v>
      </c>
      <c r="K4872" s="62">
        <v>185.58</v>
      </c>
      <c r="L4872" s="62">
        <v>4047.68</v>
      </c>
      <c r="M4872" s="82" t="str">
        <f t="shared" si="345"/>
        <v>DS</v>
      </c>
    </row>
    <row r="4873" spans="1:15" x14ac:dyDescent="0.5">
      <c r="A4873" s="60" t="s">
        <v>1135</v>
      </c>
      <c r="B4873" s="60"/>
      <c r="C4873" s="60" t="s">
        <v>10</v>
      </c>
      <c r="D4873" s="61">
        <v>23285</v>
      </c>
      <c r="E4873" s="61">
        <v>17597</v>
      </c>
      <c r="F4873" s="61">
        <v>5299</v>
      </c>
      <c r="G4873" s="63">
        <v>41979</v>
      </c>
      <c r="H4873" s="63">
        <v>41979</v>
      </c>
      <c r="I4873" s="60" t="s">
        <v>1176</v>
      </c>
      <c r="J4873" s="62">
        <v>5520.5</v>
      </c>
      <c r="K4873" s="62">
        <v>772.87</v>
      </c>
      <c r="L4873" s="62">
        <v>6293.37</v>
      </c>
      <c r="M4873" s="82" t="str">
        <f t="shared" si="345"/>
        <v>DS</v>
      </c>
    </row>
    <row r="4874" spans="1:15" hidden="1" x14ac:dyDescent="0.5">
      <c r="A4874" s="60" t="s">
        <v>1127</v>
      </c>
      <c r="B4874" s="60"/>
      <c r="C4874" s="60" t="s">
        <v>10</v>
      </c>
      <c r="D4874" s="61">
        <v>23074</v>
      </c>
      <c r="E4874" s="61">
        <v>17602</v>
      </c>
      <c r="F4874" s="61">
        <v>5300</v>
      </c>
      <c r="G4874" s="63">
        <v>41980</v>
      </c>
      <c r="H4874" s="63">
        <v>41980</v>
      </c>
      <c r="I4874" s="60" t="s">
        <v>1075</v>
      </c>
      <c r="J4874" s="62">
        <v>286.66000000000003</v>
      </c>
      <c r="K4874" s="62">
        <v>40.14</v>
      </c>
      <c r="L4874" s="62">
        <v>326.8</v>
      </c>
      <c r="M4874" s="82" t="str">
        <f t="shared" si="345"/>
        <v>DC</v>
      </c>
      <c r="O4874" s="90">
        <f t="shared" ref="O4874:O4879" si="346">G4874+19</f>
        <v>41999</v>
      </c>
    </row>
    <row r="4875" spans="1:15" hidden="1" x14ac:dyDescent="0.5">
      <c r="A4875" s="60" t="s">
        <v>1129</v>
      </c>
      <c r="B4875" s="60"/>
      <c r="C4875" s="60" t="s">
        <v>10</v>
      </c>
      <c r="D4875" s="61">
        <v>23071</v>
      </c>
      <c r="E4875" s="61">
        <v>17600</v>
      </c>
      <c r="F4875" s="61">
        <v>5202</v>
      </c>
      <c r="G4875" s="63">
        <v>41980</v>
      </c>
      <c r="H4875" s="63">
        <v>41980</v>
      </c>
      <c r="I4875" s="60" t="s">
        <v>1075</v>
      </c>
      <c r="J4875" s="62">
        <v>716.1</v>
      </c>
      <c r="K4875" s="62">
        <v>100.25</v>
      </c>
      <c r="L4875" s="62">
        <v>816.35</v>
      </c>
      <c r="M4875" s="82" t="str">
        <f t="shared" si="345"/>
        <v>DC</v>
      </c>
      <c r="O4875" s="90">
        <f t="shared" si="346"/>
        <v>41999</v>
      </c>
    </row>
    <row r="4876" spans="1:15" hidden="1" x14ac:dyDescent="0.5">
      <c r="A4876" s="60" t="s">
        <v>1132</v>
      </c>
      <c r="B4876" s="60"/>
      <c r="C4876" s="60" t="s">
        <v>10</v>
      </c>
      <c r="D4876" s="61">
        <v>23072</v>
      </c>
      <c r="E4876" s="61">
        <v>17601</v>
      </c>
      <c r="F4876" s="61">
        <v>5222</v>
      </c>
      <c r="G4876" s="63">
        <v>41980</v>
      </c>
      <c r="H4876" s="63">
        <v>41980</v>
      </c>
      <c r="I4876" s="60" t="s">
        <v>1075</v>
      </c>
      <c r="J4876" s="62">
        <v>2125.8000000000002</v>
      </c>
      <c r="K4876" s="62">
        <v>297.60000000000002</v>
      </c>
      <c r="L4876" s="62">
        <v>2423.4</v>
      </c>
      <c r="M4876" s="82" t="str">
        <f t="shared" ref="M4876:M4891" si="347">VLOOKUP(I4876,KODE,3,0)</f>
        <v>DC</v>
      </c>
      <c r="O4876" s="90">
        <f t="shared" si="346"/>
        <v>41999</v>
      </c>
    </row>
    <row r="4877" spans="1:15" hidden="1" x14ac:dyDescent="0.5">
      <c r="A4877" s="60" t="s">
        <v>1140</v>
      </c>
      <c r="B4877" s="60"/>
      <c r="C4877" s="60" t="s">
        <v>10</v>
      </c>
      <c r="D4877" s="61">
        <v>23070</v>
      </c>
      <c r="E4877" s="61">
        <v>17599</v>
      </c>
      <c r="F4877" s="61">
        <v>5148</v>
      </c>
      <c r="G4877" s="63">
        <v>41980</v>
      </c>
      <c r="H4877" s="63">
        <v>41980</v>
      </c>
      <c r="I4877" s="60" t="s">
        <v>1075</v>
      </c>
      <c r="J4877" s="62">
        <v>18418.939999999999</v>
      </c>
      <c r="K4877" s="62">
        <v>299.24</v>
      </c>
      <c r="L4877" s="62">
        <v>18718.18</v>
      </c>
      <c r="M4877" s="82" t="str">
        <f t="shared" si="347"/>
        <v>DC</v>
      </c>
      <c r="O4877" s="90">
        <f t="shared" si="346"/>
        <v>41999</v>
      </c>
    </row>
    <row r="4878" spans="1:15" hidden="1" x14ac:dyDescent="0.5">
      <c r="A4878" s="60" t="s">
        <v>1144</v>
      </c>
      <c r="B4878" s="60"/>
      <c r="C4878" s="60" t="s">
        <v>10</v>
      </c>
      <c r="D4878" s="61">
        <v>23073</v>
      </c>
      <c r="E4878" s="61">
        <v>17488</v>
      </c>
      <c r="F4878" s="61">
        <v>5402</v>
      </c>
      <c r="G4878" s="63">
        <v>41980</v>
      </c>
      <c r="H4878" s="63">
        <v>41980</v>
      </c>
      <c r="I4878" s="60" t="s">
        <v>1075</v>
      </c>
      <c r="J4878" s="62">
        <v>73733.53</v>
      </c>
      <c r="K4878" s="62">
        <v>7280.76</v>
      </c>
      <c r="L4878" s="62">
        <v>81014.289999999994</v>
      </c>
      <c r="M4878" s="82" t="str">
        <f t="shared" si="347"/>
        <v>DC</v>
      </c>
      <c r="O4878" s="90">
        <f t="shared" si="346"/>
        <v>41999</v>
      </c>
    </row>
    <row r="4879" spans="1:15" hidden="1" x14ac:dyDescent="0.5">
      <c r="A4879" s="60" t="s">
        <v>1126</v>
      </c>
      <c r="B4879" s="60"/>
      <c r="C4879" s="60" t="s">
        <v>10</v>
      </c>
      <c r="D4879" s="61">
        <v>23275</v>
      </c>
      <c r="E4879" s="61">
        <v>17527</v>
      </c>
      <c r="F4879" s="61">
        <v>5419</v>
      </c>
      <c r="G4879" s="63">
        <v>41981</v>
      </c>
      <c r="H4879" s="63">
        <v>41980</v>
      </c>
      <c r="I4879" s="60" t="s">
        <v>1075</v>
      </c>
      <c r="J4879" s="62">
        <v>6425.9</v>
      </c>
      <c r="K4879" s="62">
        <v>0</v>
      </c>
      <c r="L4879" s="62">
        <v>6425.9</v>
      </c>
      <c r="M4879" s="82" t="str">
        <f t="shared" si="347"/>
        <v>DC</v>
      </c>
      <c r="O4879" s="90">
        <f t="shared" si="346"/>
        <v>42000</v>
      </c>
    </row>
    <row r="4880" spans="1:15" x14ac:dyDescent="0.5">
      <c r="A4880" s="61">
        <v>6043072956</v>
      </c>
      <c r="B4880" s="60"/>
      <c r="C4880" s="60" t="s">
        <v>10</v>
      </c>
      <c r="D4880" s="61">
        <v>23441</v>
      </c>
      <c r="E4880" s="61">
        <v>17587</v>
      </c>
      <c r="F4880" s="61">
        <v>5293</v>
      </c>
      <c r="G4880" s="63">
        <v>41981</v>
      </c>
      <c r="H4880" s="63">
        <v>41981</v>
      </c>
      <c r="I4880" s="60" t="s">
        <v>1109</v>
      </c>
      <c r="J4880" s="62">
        <v>189.1</v>
      </c>
      <c r="K4880" s="62">
        <v>13.34</v>
      </c>
      <c r="L4880" s="62">
        <v>202.44</v>
      </c>
      <c r="M4880" s="82" t="str">
        <f t="shared" si="347"/>
        <v>DS</v>
      </c>
    </row>
    <row r="4881" spans="1:15" hidden="1" x14ac:dyDescent="0.5">
      <c r="A4881" s="60" t="s">
        <v>1128</v>
      </c>
      <c r="B4881" s="60"/>
      <c r="C4881" s="60" t="s">
        <v>10</v>
      </c>
      <c r="D4881" s="61">
        <v>23270</v>
      </c>
      <c r="E4881" s="61">
        <v>17628</v>
      </c>
      <c r="F4881" s="61">
        <v>5202</v>
      </c>
      <c r="G4881" s="63">
        <v>41981</v>
      </c>
      <c r="H4881" s="63">
        <v>41980</v>
      </c>
      <c r="I4881" s="60" t="s">
        <v>1075</v>
      </c>
      <c r="J4881" s="62">
        <v>467.5</v>
      </c>
      <c r="K4881" s="62">
        <v>65.45</v>
      </c>
      <c r="L4881" s="62">
        <v>532.95000000000005</v>
      </c>
      <c r="M4881" s="82" t="str">
        <f t="shared" si="347"/>
        <v>DC</v>
      </c>
      <c r="O4881" s="90">
        <f t="shared" ref="O4881:O4891" si="348">G4881+19</f>
        <v>42000</v>
      </c>
    </row>
    <row r="4882" spans="1:15" hidden="1" x14ac:dyDescent="0.5">
      <c r="A4882" s="60" t="s">
        <v>1131</v>
      </c>
      <c r="B4882" s="60"/>
      <c r="C4882" s="60" t="s">
        <v>10</v>
      </c>
      <c r="D4882" s="61">
        <v>23272</v>
      </c>
      <c r="E4882" s="61">
        <v>17186</v>
      </c>
      <c r="F4882" s="61">
        <v>5205</v>
      </c>
      <c r="G4882" s="63">
        <v>41981</v>
      </c>
      <c r="H4882" s="63">
        <v>41980</v>
      </c>
      <c r="I4882" s="60" t="s">
        <v>1075</v>
      </c>
      <c r="J4882" s="62">
        <v>2109.46</v>
      </c>
      <c r="K4882" s="62">
        <v>295.32</v>
      </c>
      <c r="L4882" s="62">
        <v>2404.7800000000002</v>
      </c>
      <c r="M4882" s="82" t="str">
        <f t="shared" si="347"/>
        <v>DC</v>
      </c>
      <c r="O4882" s="90">
        <f t="shared" si="348"/>
        <v>42000</v>
      </c>
    </row>
    <row r="4883" spans="1:15" hidden="1" x14ac:dyDescent="0.5">
      <c r="A4883" s="60" t="s">
        <v>1133</v>
      </c>
      <c r="B4883" s="60"/>
      <c r="C4883" s="60" t="s">
        <v>10</v>
      </c>
      <c r="D4883" s="61">
        <v>23280</v>
      </c>
      <c r="E4883" s="61">
        <v>17632</v>
      </c>
      <c r="F4883" s="61">
        <v>5420</v>
      </c>
      <c r="G4883" s="63">
        <v>41981</v>
      </c>
      <c r="H4883" s="63">
        <v>41980</v>
      </c>
      <c r="I4883" s="60" t="s">
        <v>1075</v>
      </c>
      <c r="J4883" s="62">
        <v>6005.57</v>
      </c>
      <c r="K4883" s="62">
        <v>396.87</v>
      </c>
      <c r="L4883" s="62">
        <v>6402.44</v>
      </c>
      <c r="M4883" s="82" t="str">
        <f t="shared" si="347"/>
        <v>DC</v>
      </c>
      <c r="O4883" s="90">
        <f t="shared" si="348"/>
        <v>42000</v>
      </c>
    </row>
    <row r="4884" spans="1:15" hidden="1" x14ac:dyDescent="0.5">
      <c r="A4884" s="60" t="s">
        <v>1134</v>
      </c>
      <c r="B4884" s="60"/>
      <c r="C4884" s="60" t="s">
        <v>10</v>
      </c>
      <c r="D4884" s="61">
        <v>23281</v>
      </c>
      <c r="E4884" s="61">
        <v>17633</v>
      </c>
      <c r="F4884" s="61">
        <v>2713</v>
      </c>
      <c r="G4884" s="63">
        <v>41981</v>
      </c>
      <c r="H4884" s="63">
        <v>41980</v>
      </c>
      <c r="I4884" s="60" t="s">
        <v>1075</v>
      </c>
      <c r="J4884" s="62">
        <v>4465</v>
      </c>
      <c r="K4884" s="62">
        <v>625.1</v>
      </c>
      <c r="L4884" s="62">
        <v>5090.1000000000004</v>
      </c>
      <c r="M4884" s="82" t="str">
        <f t="shared" si="347"/>
        <v>DC</v>
      </c>
      <c r="O4884" s="90">
        <f t="shared" si="348"/>
        <v>42000</v>
      </c>
    </row>
    <row r="4885" spans="1:15" hidden="1" x14ac:dyDescent="0.5">
      <c r="A4885" s="60" t="s">
        <v>1136</v>
      </c>
      <c r="B4885" s="60"/>
      <c r="C4885" s="60" t="s">
        <v>10</v>
      </c>
      <c r="D4885" s="61">
        <v>23278</v>
      </c>
      <c r="E4885" s="61">
        <v>17630</v>
      </c>
      <c r="F4885" s="61">
        <v>5203</v>
      </c>
      <c r="G4885" s="63">
        <v>41981</v>
      </c>
      <c r="H4885" s="63">
        <v>41980</v>
      </c>
      <c r="I4885" s="60" t="s">
        <v>1075</v>
      </c>
      <c r="J4885" s="62">
        <v>8987.9599999999991</v>
      </c>
      <c r="K4885" s="62">
        <v>836.41</v>
      </c>
      <c r="L4885" s="62">
        <v>9824.3700000000008</v>
      </c>
      <c r="M4885" s="82" t="str">
        <f t="shared" si="347"/>
        <v>DC</v>
      </c>
      <c r="O4885" s="90">
        <f t="shared" si="348"/>
        <v>42000</v>
      </c>
    </row>
    <row r="4886" spans="1:15" hidden="1" x14ac:dyDescent="0.5">
      <c r="A4886" s="60" t="s">
        <v>1138</v>
      </c>
      <c r="B4886" s="60"/>
      <c r="C4886" s="60" t="s">
        <v>10</v>
      </c>
      <c r="D4886" s="61">
        <v>23279</v>
      </c>
      <c r="E4886" s="61">
        <v>17631</v>
      </c>
      <c r="F4886" s="61">
        <v>5419</v>
      </c>
      <c r="G4886" s="63">
        <v>41981</v>
      </c>
      <c r="H4886" s="63">
        <v>41980</v>
      </c>
      <c r="I4886" s="60" t="s">
        <v>1075</v>
      </c>
      <c r="J4886" s="62">
        <v>10326.51</v>
      </c>
      <c r="K4886" s="62">
        <v>0</v>
      </c>
      <c r="L4886" s="62">
        <v>10326.51</v>
      </c>
      <c r="M4886" s="82" t="str">
        <f t="shared" si="347"/>
        <v>DC</v>
      </c>
      <c r="O4886" s="90">
        <f t="shared" si="348"/>
        <v>42000</v>
      </c>
    </row>
    <row r="4887" spans="1:15" hidden="1" x14ac:dyDescent="0.5">
      <c r="A4887" s="60" t="s">
        <v>1139</v>
      </c>
      <c r="B4887" s="60"/>
      <c r="C4887" s="60" t="s">
        <v>10</v>
      </c>
      <c r="D4887" s="61">
        <v>23274</v>
      </c>
      <c r="E4887" s="61">
        <v>17574</v>
      </c>
      <c r="F4887" s="61">
        <v>5427</v>
      </c>
      <c r="G4887" s="63">
        <v>41981</v>
      </c>
      <c r="H4887" s="63">
        <v>41980</v>
      </c>
      <c r="I4887" s="60" t="s">
        <v>1075</v>
      </c>
      <c r="J4887" s="62">
        <v>11652.61</v>
      </c>
      <c r="K4887" s="62">
        <v>1631.36</v>
      </c>
      <c r="L4887" s="62">
        <v>13283.97</v>
      </c>
      <c r="M4887" s="82" t="str">
        <f t="shared" si="347"/>
        <v>DC</v>
      </c>
      <c r="O4887" s="90">
        <f t="shared" si="348"/>
        <v>42000</v>
      </c>
    </row>
    <row r="4888" spans="1:15" hidden="1" x14ac:dyDescent="0.5">
      <c r="A4888" s="60" t="s">
        <v>1142</v>
      </c>
      <c r="B4888" s="60"/>
      <c r="C4888" s="60" t="s">
        <v>10</v>
      </c>
      <c r="D4888" s="61">
        <v>23276</v>
      </c>
      <c r="E4888" s="61">
        <v>17548</v>
      </c>
      <c r="F4888" s="61">
        <v>5420</v>
      </c>
      <c r="G4888" s="63">
        <v>41981</v>
      </c>
      <c r="H4888" s="63">
        <v>41980</v>
      </c>
      <c r="I4888" s="60" t="s">
        <v>1075</v>
      </c>
      <c r="J4888" s="62">
        <v>20959.259999999998</v>
      </c>
      <c r="K4888" s="62">
        <v>2934.29</v>
      </c>
      <c r="L4888" s="62">
        <v>23893.55</v>
      </c>
      <c r="M4888" s="82" t="str">
        <f t="shared" si="347"/>
        <v>DC</v>
      </c>
      <c r="O4888" s="90">
        <f t="shared" si="348"/>
        <v>42000</v>
      </c>
    </row>
    <row r="4889" spans="1:15" hidden="1" x14ac:dyDescent="0.5">
      <c r="A4889" s="60" t="s">
        <v>1143</v>
      </c>
      <c r="B4889" s="60"/>
      <c r="C4889" s="60" t="s">
        <v>10</v>
      </c>
      <c r="D4889" s="61">
        <v>23277</v>
      </c>
      <c r="E4889" s="61">
        <v>17629</v>
      </c>
      <c r="F4889" s="61">
        <v>5439</v>
      </c>
      <c r="G4889" s="63">
        <v>41981</v>
      </c>
      <c r="H4889" s="63">
        <v>41980</v>
      </c>
      <c r="I4889" s="60" t="s">
        <v>1075</v>
      </c>
      <c r="J4889" s="62">
        <v>37936.5</v>
      </c>
      <c r="K4889" s="62">
        <v>5311.11</v>
      </c>
      <c r="L4889" s="62">
        <v>43247.61</v>
      </c>
      <c r="M4889" s="82" t="str">
        <f t="shared" si="347"/>
        <v>DC</v>
      </c>
      <c r="O4889" s="90">
        <f t="shared" si="348"/>
        <v>42000</v>
      </c>
    </row>
    <row r="4890" spans="1:15" hidden="1" x14ac:dyDescent="0.5">
      <c r="A4890" s="60" t="s">
        <v>1145</v>
      </c>
      <c r="B4890" s="60"/>
      <c r="C4890" s="60" t="s">
        <v>10</v>
      </c>
      <c r="D4890" s="61">
        <v>23271</v>
      </c>
      <c r="E4890" s="61">
        <v>17184</v>
      </c>
      <c r="F4890" s="61">
        <v>5203</v>
      </c>
      <c r="G4890" s="63">
        <v>41981</v>
      </c>
      <c r="H4890" s="63">
        <v>41980</v>
      </c>
      <c r="I4890" s="60" t="s">
        <v>1075</v>
      </c>
      <c r="J4890" s="62">
        <v>76541.899999999994</v>
      </c>
      <c r="K4890" s="62">
        <v>8594.67</v>
      </c>
      <c r="L4890" s="62">
        <v>85136.57</v>
      </c>
      <c r="M4890" s="82" t="str">
        <f t="shared" si="347"/>
        <v>DC</v>
      </c>
      <c r="O4890" s="90">
        <f t="shared" si="348"/>
        <v>42000</v>
      </c>
    </row>
    <row r="4891" spans="1:15" hidden="1" x14ac:dyDescent="0.5">
      <c r="A4891" s="60" t="s">
        <v>1146</v>
      </c>
      <c r="B4891" s="60"/>
      <c r="C4891" s="60" t="s">
        <v>10</v>
      </c>
      <c r="D4891" s="61">
        <v>23273</v>
      </c>
      <c r="E4891" s="61">
        <v>17547</v>
      </c>
      <c r="F4891" s="61">
        <v>5426</v>
      </c>
      <c r="G4891" s="63">
        <v>41981</v>
      </c>
      <c r="H4891" s="63">
        <v>41980</v>
      </c>
      <c r="I4891" s="60" t="s">
        <v>1075</v>
      </c>
      <c r="J4891" s="62">
        <v>131777.28</v>
      </c>
      <c r="K4891" s="62">
        <v>13632.34</v>
      </c>
      <c r="L4891" s="62">
        <v>145409.62</v>
      </c>
      <c r="M4891" s="82" t="str">
        <f t="shared" si="347"/>
        <v>DC</v>
      </c>
      <c r="O4891" s="90">
        <f t="shared" si="348"/>
        <v>42000</v>
      </c>
    </row>
  </sheetData>
  <autoFilter ref="A1:AC4891">
    <filterColumn colId="12">
      <filters>
        <filter val="DS"/>
      </filters>
    </filterColumn>
  </autoFilter>
  <sortState ref="A2:W4891">
    <sortCondition ref="G2:G4891"/>
  </sortState>
  <dataValidations count="3">
    <dataValidation type="list" allowBlank="1" showInputMessage="1" showErrorMessage="1" sqref="B3334:B3348 B3389:B4212 B4248 B4244 B4242 B1:B969 B2740:B2741 B2757 B2759:B2763 B2765:B2769 B2743:B2755 B2771:B2809 B971:B2736 B3289 B3332 B3307:B3314 B3316:B3319 B3321:B3324 B3326:B3330 B3279:B3286 B3350:B3354 B3356 B3293 B3268:B3272 B3291 B3365 B3295:B3305 B2811:B3263 B3368:B3387 B4216:B4238 B4252:B1048576">
      <formula1>STATEDATUMS</formula1>
    </dataValidation>
    <dataValidation type="list" allowBlank="1" showInputMessage="1" showErrorMessage="1" sqref="R2:R3263 R3384:R1048576">
      <formula1>betaalwyse</formula1>
    </dataValidation>
    <dataValidation type="list" allowBlank="1" showInputMessage="1" showErrorMessage="1" sqref="N2:N4351 N4599">
      <formula1>CLAIMS</formula1>
    </dataValidation>
  </dataValidations>
  <pageMargins left="0.39" right="0.66" top="0.4" bottom="0.74803149606299213" header="0.31496062992125984" footer="0.31496062992125984"/>
  <pageSetup paperSize="256" scale="32" orientation="landscape" horizont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workbookViewId="0">
      <selection activeCell="K16" sqref="K16"/>
    </sheetView>
  </sheetViews>
  <sheetFormatPr defaultRowHeight="13.2" x14ac:dyDescent="0.25"/>
  <cols>
    <col min="1" max="1" width="29" bestFit="1" customWidth="1"/>
  </cols>
  <sheetData>
    <row r="1" spans="1:1" ht="13.8" x14ac:dyDescent="0.3">
      <c r="A1" s="59" t="s">
        <v>5</v>
      </c>
    </row>
    <row r="2" spans="1:1" ht="13.8" x14ac:dyDescent="0.3">
      <c r="A2" s="56" t="s">
        <v>13</v>
      </c>
    </row>
    <row r="3" spans="1:1" ht="13.8" x14ac:dyDescent="0.3">
      <c r="A3" s="56" t="s">
        <v>17</v>
      </c>
    </row>
    <row r="4" spans="1:1" ht="13.8" x14ac:dyDescent="0.3">
      <c r="A4" s="56" t="s">
        <v>23</v>
      </c>
    </row>
    <row r="5" spans="1:1" ht="13.8" x14ac:dyDescent="0.3">
      <c r="A5" s="56" t="s">
        <v>18</v>
      </c>
    </row>
    <row r="6" spans="1:1" ht="13.8" x14ac:dyDescent="0.3">
      <c r="A6" s="56" t="s">
        <v>22</v>
      </c>
    </row>
    <row r="7" spans="1:1" ht="13.8" x14ac:dyDescent="0.3">
      <c r="A7" s="56" t="s">
        <v>16</v>
      </c>
    </row>
    <row r="8" spans="1:1" ht="13.8" x14ac:dyDescent="0.3">
      <c r="A8" s="56" t="s">
        <v>26</v>
      </c>
    </row>
    <row r="9" spans="1:1" ht="13.8" x14ac:dyDescent="0.3">
      <c r="A9" s="56" t="s">
        <v>60</v>
      </c>
    </row>
    <row r="10" spans="1:1" ht="13.8" x14ac:dyDescent="0.3">
      <c r="A10" s="56" t="s">
        <v>20</v>
      </c>
    </row>
    <row r="11" spans="1:1" ht="13.8" x14ac:dyDescent="0.3">
      <c r="A11" s="56" t="s">
        <v>14</v>
      </c>
    </row>
    <row r="12" spans="1:1" ht="13.8" x14ac:dyDescent="0.3">
      <c r="A12" s="56" t="s">
        <v>48</v>
      </c>
    </row>
    <row r="13" spans="1:1" ht="13.8" x14ac:dyDescent="0.3">
      <c r="A13" s="56" t="s">
        <v>42</v>
      </c>
    </row>
    <row r="14" spans="1:1" ht="13.8" x14ac:dyDescent="0.3">
      <c r="A14" s="56" t="s">
        <v>25</v>
      </c>
    </row>
    <row r="15" spans="1:1" ht="13.8" x14ac:dyDescent="0.3">
      <c r="A15" s="56" t="s">
        <v>11</v>
      </c>
    </row>
    <row r="16" spans="1:1" ht="13.8" x14ac:dyDescent="0.3">
      <c r="A16" s="56" t="s">
        <v>78</v>
      </c>
    </row>
    <row r="17" spans="1:1" ht="13.8" x14ac:dyDescent="0.3">
      <c r="A17" s="56" t="s">
        <v>76</v>
      </c>
    </row>
    <row r="18" spans="1:1" ht="13.8" x14ac:dyDescent="0.3">
      <c r="A18" s="56" t="s">
        <v>70</v>
      </c>
    </row>
    <row r="19" spans="1:1" ht="13.8" x14ac:dyDescent="0.3">
      <c r="A19" s="56" t="s">
        <v>79</v>
      </c>
    </row>
    <row r="20" spans="1:1" ht="13.8" x14ac:dyDescent="0.3">
      <c r="A20" s="56" t="s">
        <v>77</v>
      </c>
    </row>
    <row r="21" spans="1:1" ht="13.8" x14ac:dyDescent="0.3">
      <c r="A21" s="56" t="s">
        <v>130</v>
      </c>
    </row>
    <row r="22" spans="1:1" ht="13.8" x14ac:dyDescent="0.3">
      <c r="A22" s="56" t="s">
        <v>168</v>
      </c>
    </row>
    <row r="23" spans="1:1" ht="13.8" x14ac:dyDescent="0.3">
      <c r="A23" s="57" t="s">
        <v>954</v>
      </c>
    </row>
    <row r="24" spans="1:1" ht="13.8" x14ac:dyDescent="0.3">
      <c r="A24" s="57" t="s">
        <v>955</v>
      </c>
    </row>
    <row r="25" spans="1:1" ht="13.8" x14ac:dyDescent="0.3">
      <c r="A25" s="56" t="s">
        <v>212</v>
      </c>
    </row>
    <row r="26" spans="1:1" ht="13.8" x14ac:dyDescent="0.3">
      <c r="A26" s="56" t="s">
        <v>956</v>
      </c>
    </row>
    <row r="27" spans="1:1" x14ac:dyDescent="0.25">
      <c r="A27" s="58" t="s">
        <v>957</v>
      </c>
    </row>
    <row r="28" spans="1:1" x14ac:dyDescent="0.25">
      <c r="A28" s="58" t="s">
        <v>408</v>
      </c>
    </row>
    <row r="29" spans="1:1" x14ac:dyDescent="0.25">
      <c r="A29" s="58" t="s">
        <v>443</v>
      </c>
    </row>
    <row r="30" spans="1:1" x14ac:dyDescent="0.25">
      <c r="A30" s="58" t="s">
        <v>958</v>
      </c>
    </row>
    <row r="31" spans="1:1" x14ac:dyDescent="0.25">
      <c r="A31" s="58" t="s">
        <v>959</v>
      </c>
    </row>
    <row r="32" spans="1:1" x14ac:dyDescent="0.25">
      <c r="A32" s="58" t="s">
        <v>960</v>
      </c>
    </row>
    <row r="33" spans="1:1" x14ac:dyDescent="0.25">
      <c r="A33" s="58" t="s">
        <v>961</v>
      </c>
    </row>
    <row r="34" spans="1:1" x14ac:dyDescent="0.25">
      <c r="A34" s="58" t="s">
        <v>962</v>
      </c>
    </row>
    <row r="35" spans="1:1" x14ac:dyDescent="0.25">
      <c r="A35" s="58" t="s">
        <v>963</v>
      </c>
    </row>
    <row r="36" spans="1:1" x14ac:dyDescent="0.25">
      <c r="A36" s="58" t="s">
        <v>953</v>
      </c>
    </row>
    <row r="37" spans="1:1" x14ac:dyDescent="0.25">
      <c r="A37" s="58" t="s">
        <v>951</v>
      </c>
    </row>
    <row r="38" spans="1:1" x14ac:dyDescent="0.25">
      <c r="A38" s="58" t="s">
        <v>952</v>
      </c>
    </row>
    <row r="39" spans="1:1" x14ac:dyDescent="0.25">
      <c r="A39" s="58" t="s">
        <v>964</v>
      </c>
    </row>
    <row r="40" spans="1:1" x14ac:dyDescent="0.25">
      <c r="A40" s="58" t="s">
        <v>965</v>
      </c>
    </row>
    <row r="41" spans="1:1" x14ac:dyDescent="0.25">
      <c r="A41" s="58" t="s">
        <v>966</v>
      </c>
    </row>
    <row r="42" spans="1:1" ht="13.8" x14ac:dyDescent="0.3">
      <c r="A42" s="54"/>
    </row>
  </sheetData>
  <autoFilter ref="A1:A1046509"/>
  <pageMargins left="0.7" right="0.7" top="0.75" bottom="0.75" header="0.3" footer="0.3"/>
  <pageSetup paperSize="25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8"/>
  <sheetViews>
    <sheetView workbookViewId="0">
      <selection activeCell="F15" sqref="F15"/>
    </sheetView>
  </sheetViews>
  <sheetFormatPr defaultRowHeight="13.8" x14ac:dyDescent="0.3"/>
  <cols>
    <col min="1" max="1" width="32.33203125" style="33" customWidth="1"/>
  </cols>
  <sheetData>
    <row r="1" spans="1:1" x14ac:dyDescent="0.3">
      <c r="A1" s="23" t="s">
        <v>5</v>
      </c>
    </row>
    <row r="2" spans="1:1" x14ac:dyDescent="0.3">
      <c r="A2" s="25" t="s">
        <v>24</v>
      </c>
    </row>
    <row r="3" spans="1:1" x14ac:dyDescent="0.3">
      <c r="A3" s="25" t="s">
        <v>46</v>
      </c>
    </row>
    <row r="4" spans="1:1" x14ac:dyDescent="0.25">
      <c r="A4" s="30" t="s">
        <v>559</v>
      </c>
    </row>
    <row r="5" spans="1:1" x14ac:dyDescent="0.3">
      <c r="A5" s="25" t="s">
        <v>128</v>
      </c>
    </row>
    <row r="6" spans="1:1" x14ac:dyDescent="0.3">
      <c r="A6" s="25" t="s">
        <v>216</v>
      </c>
    </row>
    <row r="7" spans="1:1" x14ac:dyDescent="0.3">
      <c r="A7" s="25" t="s">
        <v>81</v>
      </c>
    </row>
    <row r="8" spans="1:1" x14ac:dyDescent="0.25">
      <c r="A8" s="30" t="s">
        <v>407</v>
      </c>
    </row>
    <row r="9" spans="1:1" x14ac:dyDescent="0.3">
      <c r="A9" s="25" t="s">
        <v>28</v>
      </c>
    </row>
    <row r="10" spans="1:1" x14ac:dyDescent="0.3">
      <c r="A10" s="25" t="s">
        <v>32</v>
      </c>
    </row>
    <row r="11" spans="1:1" x14ac:dyDescent="0.3">
      <c r="A11" s="25" t="s">
        <v>44</v>
      </c>
    </row>
    <row r="12" spans="1:1" x14ac:dyDescent="0.3">
      <c r="A12" s="25" t="s">
        <v>64</v>
      </c>
    </row>
    <row r="13" spans="1:1" x14ac:dyDescent="0.25">
      <c r="A13" s="30" t="s">
        <v>650</v>
      </c>
    </row>
    <row r="14" spans="1:1" x14ac:dyDescent="0.3">
      <c r="A14" s="25" t="s">
        <v>123</v>
      </c>
    </row>
    <row r="15" spans="1:1" x14ac:dyDescent="0.3">
      <c r="A15" s="26" t="s">
        <v>267</v>
      </c>
    </row>
    <row r="16" spans="1:1" x14ac:dyDescent="0.25">
      <c r="A16" s="30" t="s">
        <v>737</v>
      </c>
    </row>
    <row r="17" spans="1:1" x14ac:dyDescent="0.3">
      <c r="A17" s="25" t="s">
        <v>90</v>
      </c>
    </row>
    <row r="18" spans="1:1" x14ac:dyDescent="0.3">
      <c r="A18" s="25" t="s">
        <v>48</v>
      </c>
    </row>
    <row r="19" spans="1:1" x14ac:dyDescent="0.25">
      <c r="A19" s="35" t="s">
        <v>838</v>
      </c>
    </row>
    <row r="20" spans="1:1" x14ac:dyDescent="0.3">
      <c r="A20" s="25" t="s">
        <v>77</v>
      </c>
    </row>
    <row r="21" spans="1:1" x14ac:dyDescent="0.3">
      <c r="A21" s="25" t="s">
        <v>79</v>
      </c>
    </row>
    <row r="22" spans="1:1" x14ac:dyDescent="0.3">
      <c r="A22" s="25" t="s">
        <v>22</v>
      </c>
    </row>
    <row r="23" spans="1:1" x14ac:dyDescent="0.3">
      <c r="A23" s="25" t="s">
        <v>13</v>
      </c>
    </row>
    <row r="24" spans="1:1" x14ac:dyDescent="0.3">
      <c r="A24" s="25" t="s">
        <v>268</v>
      </c>
    </row>
    <row r="25" spans="1:1" x14ac:dyDescent="0.3">
      <c r="A25" s="25" t="s">
        <v>14</v>
      </c>
    </row>
    <row r="26" spans="1:1" x14ac:dyDescent="0.25">
      <c r="A26" s="30" t="s">
        <v>443</v>
      </c>
    </row>
    <row r="27" spans="1:1" x14ac:dyDescent="0.25">
      <c r="A27" s="30" t="s">
        <v>408</v>
      </c>
    </row>
    <row r="28" spans="1:1" x14ac:dyDescent="0.3">
      <c r="A28" s="25" t="s">
        <v>16</v>
      </c>
    </row>
    <row r="29" spans="1:1" x14ac:dyDescent="0.3">
      <c r="A29" s="25" t="s">
        <v>26</v>
      </c>
    </row>
    <row r="30" spans="1:1" x14ac:dyDescent="0.3">
      <c r="A30" s="25" t="s">
        <v>70</v>
      </c>
    </row>
    <row r="31" spans="1:1" x14ac:dyDescent="0.3">
      <c r="A31" s="25" t="s">
        <v>114</v>
      </c>
    </row>
    <row r="32" spans="1:1" x14ac:dyDescent="0.3">
      <c r="A32" s="25" t="s">
        <v>118</v>
      </c>
    </row>
    <row r="33" spans="1:1" x14ac:dyDescent="0.3">
      <c r="A33" s="26" t="s">
        <v>266</v>
      </c>
    </row>
    <row r="34" spans="1:1" x14ac:dyDescent="0.25">
      <c r="A34" s="30" t="s">
        <v>583</v>
      </c>
    </row>
    <row r="35" spans="1:1" x14ac:dyDescent="0.25">
      <c r="A35" s="30" t="s">
        <v>731</v>
      </c>
    </row>
    <row r="36" spans="1:1" x14ac:dyDescent="0.25">
      <c r="A36" s="30" t="s">
        <v>550</v>
      </c>
    </row>
    <row r="37" spans="1:1" x14ac:dyDescent="0.25">
      <c r="A37" s="30" t="s">
        <v>495</v>
      </c>
    </row>
    <row r="38" spans="1:1" x14ac:dyDescent="0.3">
      <c r="A38" s="25" t="s">
        <v>36</v>
      </c>
    </row>
    <row r="39" spans="1:1" x14ac:dyDescent="0.3">
      <c r="A39" s="25" t="s">
        <v>78</v>
      </c>
    </row>
    <row r="40" spans="1:1" x14ac:dyDescent="0.25">
      <c r="A40" s="30" t="s">
        <v>577</v>
      </c>
    </row>
    <row r="41" spans="1:1" x14ac:dyDescent="0.3">
      <c r="A41" s="26" t="s">
        <v>736</v>
      </c>
    </row>
    <row r="42" spans="1:1" x14ac:dyDescent="0.3">
      <c r="A42" s="25" t="s">
        <v>20</v>
      </c>
    </row>
    <row r="43" spans="1:1" x14ac:dyDescent="0.3">
      <c r="A43" s="25" t="s">
        <v>17</v>
      </c>
    </row>
    <row r="44" spans="1:1" x14ac:dyDescent="0.3">
      <c r="A44" s="25" t="s">
        <v>168</v>
      </c>
    </row>
    <row r="45" spans="1:1" x14ac:dyDescent="0.3">
      <c r="A45" s="25" t="s">
        <v>130</v>
      </c>
    </row>
    <row r="46" spans="1:1" x14ac:dyDescent="0.3">
      <c r="A46" s="25" t="s">
        <v>11</v>
      </c>
    </row>
    <row r="47" spans="1:1" x14ac:dyDescent="0.3">
      <c r="A47" s="25" t="s">
        <v>23</v>
      </c>
    </row>
    <row r="48" spans="1:1" x14ac:dyDescent="0.3">
      <c r="A48" s="25" t="s">
        <v>42</v>
      </c>
    </row>
    <row r="49" spans="1:1" x14ac:dyDescent="0.3">
      <c r="A49" s="25" t="s">
        <v>212</v>
      </c>
    </row>
    <row r="50" spans="1:1" x14ac:dyDescent="0.3">
      <c r="A50" s="25" t="s">
        <v>18</v>
      </c>
    </row>
    <row r="51" spans="1:1" x14ac:dyDescent="0.25">
      <c r="A51" s="30" t="s">
        <v>634</v>
      </c>
    </row>
    <row r="52" spans="1:1" x14ac:dyDescent="0.3">
      <c r="A52" s="25" t="s">
        <v>25</v>
      </c>
    </row>
    <row r="53" spans="1:1" x14ac:dyDescent="0.3">
      <c r="A53" s="25" t="s">
        <v>76</v>
      </c>
    </row>
    <row r="54" spans="1:1" x14ac:dyDescent="0.3">
      <c r="A54" s="25" t="s">
        <v>60</v>
      </c>
    </row>
    <row r="55" spans="1:1" x14ac:dyDescent="0.25">
      <c r="A55" s="30" t="s">
        <v>635</v>
      </c>
    </row>
    <row r="56" spans="1:1" x14ac:dyDescent="0.25">
      <c r="A56" s="30" t="s">
        <v>732</v>
      </c>
    </row>
    <row r="57" spans="1:1" ht="13.2" x14ac:dyDescent="0.25">
      <c r="A57"/>
    </row>
    <row r="58" spans="1:1" ht="13.2" x14ac:dyDescent="0.25">
      <c r="A58"/>
    </row>
    <row r="59" spans="1:1" ht="13.2" x14ac:dyDescent="0.25">
      <c r="A59"/>
    </row>
    <row r="60" spans="1:1" ht="13.2" x14ac:dyDescent="0.25">
      <c r="A60"/>
    </row>
    <row r="61" spans="1:1" ht="13.2" x14ac:dyDescent="0.25">
      <c r="A61"/>
    </row>
    <row r="62" spans="1:1" ht="13.2" x14ac:dyDescent="0.25">
      <c r="A62"/>
    </row>
    <row r="63" spans="1:1" ht="13.2" x14ac:dyDescent="0.25">
      <c r="A63"/>
    </row>
    <row r="64" spans="1:1" ht="13.2" x14ac:dyDescent="0.25">
      <c r="A64"/>
    </row>
    <row r="65" spans="1:1" ht="13.2" x14ac:dyDescent="0.25">
      <c r="A65"/>
    </row>
    <row r="66" spans="1:1" ht="13.2" x14ac:dyDescent="0.25">
      <c r="A66"/>
    </row>
    <row r="67" spans="1:1" ht="13.2" x14ac:dyDescent="0.25">
      <c r="A67"/>
    </row>
    <row r="68" spans="1:1" ht="13.2" x14ac:dyDescent="0.25">
      <c r="A68"/>
    </row>
    <row r="69" spans="1:1" ht="13.2" x14ac:dyDescent="0.25">
      <c r="A69"/>
    </row>
    <row r="70" spans="1:1" ht="13.2" x14ac:dyDescent="0.25">
      <c r="A70"/>
    </row>
    <row r="71" spans="1:1" ht="13.2" x14ac:dyDescent="0.25">
      <c r="A71"/>
    </row>
    <row r="72" spans="1:1" ht="13.2" x14ac:dyDescent="0.25">
      <c r="A72"/>
    </row>
    <row r="73" spans="1:1" ht="13.2" x14ac:dyDescent="0.25">
      <c r="A73"/>
    </row>
    <row r="74" spans="1:1" ht="13.2" x14ac:dyDescent="0.25">
      <c r="A74"/>
    </row>
    <row r="75" spans="1:1" ht="13.2" x14ac:dyDescent="0.25">
      <c r="A75"/>
    </row>
    <row r="76" spans="1:1" ht="13.2" x14ac:dyDescent="0.25">
      <c r="A76"/>
    </row>
    <row r="77" spans="1:1" ht="13.2" x14ac:dyDescent="0.25">
      <c r="A77"/>
    </row>
    <row r="78" spans="1:1" ht="13.2" x14ac:dyDescent="0.25">
      <c r="A78"/>
    </row>
    <row r="79" spans="1:1" ht="13.2" x14ac:dyDescent="0.25">
      <c r="A79"/>
    </row>
    <row r="80" spans="1:1" ht="13.2" x14ac:dyDescent="0.25">
      <c r="A80"/>
    </row>
    <row r="81" spans="1:1" ht="13.2" x14ac:dyDescent="0.25">
      <c r="A81"/>
    </row>
    <row r="82" spans="1:1" ht="13.2" x14ac:dyDescent="0.25">
      <c r="A82"/>
    </row>
    <row r="83" spans="1:1" ht="13.2" x14ac:dyDescent="0.25">
      <c r="A83"/>
    </row>
    <row r="84" spans="1:1" ht="13.2" x14ac:dyDescent="0.25">
      <c r="A84"/>
    </row>
    <row r="85" spans="1:1" ht="13.2" x14ac:dyDescent="0.25">
      <c r="A85"/>
    </row>
    <row r="86" spans="1:1" ht="13.2" x14ac:dyDescent="0.25">
      <c r="A86"/>
    </row>
    <row r="87" spans="1:1" ht="13.2" x14ac:dyDescent="0.25">
      <c r="A87"/>
    </row>
    <row r="88" spans="1:1" ht="13.2" x14ac:dyDescent="0.25">
      <c r="A88"/>
    </row>
    <row r="89" spans="1:1" ht="13.2" x14ac:dyDescent="0.25">
      <c r="A89"/>
    </row>
    <row r="90" spans="1:1" ht="13.2" x14ac:dyDescent="0.25">
      <c r="A90"/>
    </row>
    <row r="91" spans="1:1" ht="13.2" x14ac:dyDescent="0.25">
      <c r="A91"/>
    </row>
    <row r="92" spans="1:1" ht="13.2" x14ac:dyDescent="0.25">
      <c r="A92"/>
    </row>
    <row r="93" spans="1:1" ht="13.2" x14ac:dyDescent="0.25">
      <c r="A93"/>
    </row>
    <row r="94" spans="1:1" ht="13.2" x14ac:dyDescent="0.25">
      <c r="A94"/>
    </row>
    <row r="95" spans="1:1" ht="13.2" x14ac:dyDescent="0.25">
      <c r="A95"/>
    </row>
    <row r="96" spans="1:1" ht="13.2" x14ac:dyDescent="0.25">
      <c r="A96"/>
    </row>
    <row r="97" spans="1:1" ht="13.2" x14ac:dyDescent="0.25">
      <c r="A97"/>
    </row>
    <row r="98" spans="1:1" ht="13.2" x14ac:dyDescent="0.25">
      <c r="A98"/>
    </row>
    <row r="99" spans="1:1" ht="13.2" x14ac:dyDescent="0.25">
      <c r="A99"/>
    </row>
    <row r="100" spans="1:1" ht="13.2" x14ac:dyDescent="0.25">
      <c r="A100"/>
    </row>
    <row r="101" spans="1:1" ht="13.2" x14ac:dyDescent="0.25">
      <c r="A101"/>
    </row>
    <row r="102" spans="1:1" ht="13.2" x14ac:dyDescent="0.25">
      <c r="A102"/>
    </row>
    <row r="103" spans="1:1" ht="13.2" x14ac:dyDescent="0.25">
      <c r="A103"/>
    </row>
    <row r="104" spans="1:1" ht="13.2" x14ac:dyDescent="0.25">
      <c r="A104"/>
    </row>
    <row r="105" spans="1:1" ht="13.2" x14ac:dyDescent="0.25">
      <c r="A105"/>
    </row>
    <row r="106" spans="1:1" ht="13.2" x14ac:dyDescent="0.25">
      <c r="A106"/>
    </row>
    <row r="107" spans="1:1" ht="13.2" x14ac:dyDescent="0.25">
      <c r="A107"/>
    </row>
    <row r="108" spans="1:1" ht="13.2" x14ac:dyDescent="0.25">
      <c r="A108"/>
    </row>
    <row r="109" spans="1:1" ht="13.2" x14ac:dyDescent="0.25">
      <c r="A109"/>
    </row>
    <row r="110" spans="1:1" ht="13.2" x14ac:dyDescent="0.25">
      <c r="A110"/>
    </row>
    <row r="111" spans="1:1" ht="13.2" x14ac:dyDescent="0.25">
      <c r="A111"/>
    </row>
    <row r="112" spans="1:1" ht="13.2" x14ac:dyDescent="0.25">
      <c r="A112"/>
    </row>
    <row r="113" spans="1:1" ht="13.2" x14ac:dyDescent="0.25">
      <c r="A113"/>
    </row>
    <row r="114" spans="1:1" ht="13.2" x14ac:dyDescent="0.25">
      <c r="A114"/>
    </row>
    <row r="115" spans="1:1" ht="13.2" x14ac:dyDescent="0.25">
      <c r="A115"/>
    </row>
    <row r="116" spans="1:1" ht="13.2" x14ac:dyDescent="0.25">
      <c r="A116"/>
    </row>
    <row r="117" spans="1:1" ht="13.2" x14ac:dyDescent="0.25">
      <c r="A117"/>
    </row>
    <row r="118" spans="1:1" ht="13.2" x14ac:dyDescent="0.25">
      <c r="A118"/>
    </row>
    <row r="119" spans="1:1" ht="13.2" x14ac:dyDescent="0.25">
      <c r="A119"/>
    </row>
    <row r="120" spans="1:1" ht="13.2" x14ac:dyDescent="0.25">
      <c r="A120"/>
    </row>
    <row r="121" spans="1:1" ht="13.2" x14ac:dyDescent="0.25">
      <c r="A121"/>
    </row>
    <row r="122" spans="1:1" ht="13.2" x14ac:dyDescent="0.25">
      <c r="A122"/>
    </row>
    <row r="123" spans="1:1" ht="13.2" x14ac:dyDescent="0.25">
      <c r="A123"/>
    </row>
    <row r="124" spans="1:1" ht="13.2" x14ac:dyDescent="0.25">
      <c r="A124"/>
    </row>
    <row r="125" spans="1:1" ht="13.2" x14ac:dyDescent="0.25">
      <c r="A125"/>
    </row>
    <row r="126" spans="1:1" ht="13.2" x14ac:dyDescent="0.25">
      <c r="A126"/>
    </row>
    <row r="127" spans="1:1" ht="13.2" x14ac:dyDescent="0.25">
      <c r="A127"/>
    </row>
    <row r="128" spans="1:1" ht="13.2" x14ac:dyDescent="0.25">
      <c r="A128"/>
    </row>
    <row r="129" spans="1:1" ht="13.2" x14ac:dyDescent="0.25">
      <c r="A129"/>
    </row>
    <row r="130" spans="1:1" ht="13.2" x14ac:dyDescent="0.25">
      <c r="A130"/>
    </row>
    <row r="131" spans="1:1" ht="13.2" x14ac:dyDescent="0.25">
      <c r="A131"/>
    </row>
    <row r="132" spans="1:1" ht="13.2" x14ac:dyDescent="0.25">
      <c r="A132"/>
    </row>
    <row r="133" spans="1:1" ht="13.2" x14ac:dyDescent="0.25">
      <c r="A133"/>
    </row>
    <row r="134" spans="1:1" ht="13.2" x14ac:dyDescent="0.25">
      <c r="A134"/>
    </row>
    <row r="135" spans="1:1" ht="13.2" x14ac:dyDescent="0.25">
      <c r="A135"/>
    </row>
    <row r="136" spans="1:1" ht="13.2" x14ac:dyDescent="0.25">
      <c r="A136"/>
    </row>
    <row r="137" spans="1:1" ht="13.2" x14ac:dyDescent="0.25">
      <c r="A137"/>
    </row>
    <row r="138" spans="1:1" ht="13.2" x14ac:dyDescent="0.25">
      <c r="A138"/>
    </row>
    <row r="139" spans="1:1" ht="13.2" x14ac:dyDescent="0.25">
      <c r="A139"/>
    </row>
    <row r="140" spans="1:1" ht="13.2" x14ac:dyDescent="0.25">
      <c r="A140"/>
    </row>
    <row r="141" spans="1:1" ht="13.2" x14ac:dyDescent="0.25">
      <c r="A141"/>
    </row>
    <row r="142" spans="1:1" ht="13.2" x14ac:dyDescent="0.25">
      <c r="A142"/>
    </row>
    <row r="143" spans="1:1" ht="13.2" x14ac:dyDescent="0.25">
      <c r="A143"/>
    </row>
    <row r="144" spans="1:1" ht="13.2" x14ac:dyDescent="0.25">
      <c r="A144"/>
    </row>
    <row r="145" spans="1:1" ht="13.2" x14ac:dyDescent="0.25">
      <c r="A145"/>
    </row>
    <row r="146" spans="1:1" ht="13.2" x14ac:dyDescent="0.25">
      <c r="A146"/>
    </row>
    <row r="147" spans="1:1" ht="13.2" x14ac:dyDescent="0.25">
      <c r="A147"/>
    </row>
    <row r="148" spans="1:1" ht="13.2" x14ac:dyDescent="0.25">
      <c r="A148"/>
    </row>
    <row r="149" spans="1:1" ht="13.2" x14ac:dyDescent="0.25">
      <c r="A149"/>
    </row>
    <row r="150" spans="1:1" ht="13.2" x14ac:dyDescent="0.25">
      <c r="A150"/>
    </row>
    <row r="151" spans="1:1" ht="13.2" x14ac:dyDescent="0.25">
      <c r="A151"/>
    </row>
    <row r="152" spans="1:1" ht="13.2" x14ac:dyDescent="0.25">
      <c r="A152"/>
    </row>
    <row r="153" spans="1:1" ht="13.2" x14ac:dyDescent="0.25">
      <c r="A153"/>
    </row>
    <row r="154" spans="1:1" ht="13.2" x14ac:dyDescent="0.25">
      <c r="A154"/>
    </row>
    <row r="155" spans="1:1" ht="13.2" x14ac:dyDescent="0.25">
      <c r="A155"/>
    </row>
    <row r="156" spans="1:1" ht="13.2" x14ac:dyDescent="0.25">
      <c r="A156"/>
    </row>
    <row r="157" spans="1:1" ht="13.2" x14ac:dyDescent="0.25">
      <c r="A157"/>
    </row>
    <row r="158" spans="1:1" ht="13.2" x14ac:dyDescent="0.25">
      <c r="A158"/>
    </row>
    <row r="159" spans="1:1" ht="13.2" x14ac:dyDescent="0.25">
      <c r="A159"/>
    </row>
    <row r="160" spans="1:1" ht="13.2" x14ac:dyDescent="0.25">
      <c r="A160"/>
    </row>
    <row r="161" spans="1:1" ht="13.2" x14ac:dyDescent="0.25">
      <c r="A161"/>
    </row>
    <row r="162" spans="1:1" ht="13.2" x14ac:dyDescent="0.25">
      <c r="A162"/>
    </row>
    <row r="163" spans="1:1" ht="13.2" x14ac:dyDescent="0.25">
      <c r="A163"/>
    </row>
    <row r="164" spans="1:1" ht="13.2" x14ac:dyDescent="0.25">
      <c r="A164"/>
    </row>
    <row r="165" spans="1:1" ht="13.2" x14ac:dyDescent="0.25">
      <c r="A165"/>
    </row>
    <row r="166" spans="1:1" ht="13.2" x14ac:dyDescent="0.25">
      <c r="A166"/>
    </row>
    <row r="167" spans="1:1" ht="13.2" x14ac:dyDescent="0.25">
      <c r="A167"/>
    </row>
    <row r="168" spans="1:1" ht="13.2" x14ac:dyDescent="0.25">
      <c r="A168"/>
    </row>
    <row r="169" spans="1:1" ht="13.2" x14ac:dyDescent="0.25">
      <c r="A169"/>
    </row>
    <row r="170" spans="1:1" ht="13.2" x14ac:dyDescent="0.25">
      <c r="A170"/>
    </row>
    <row r="171" spans="1:1" ht="13.2" x14ac:dyDescent="0.25">
      <c r="A171"/>
    </row>
    <row r="172" spans="1:1" ht="13.2" x14ac:dyDescent="0.25">
      <c r="A172"/>
    </row>
    <row r="173" spans="1:1" ht="13.2" x14ac:dyDescent="0.25">
      <c r="A173"/>
    </row>
    <row r="174" spans="1:1" ht="13.2" x14ac:dyDescent="0.25">
      <c r="A174"/>
    </row>
    <row r="175" spans="1:1" ht="13.2" x14ac:dyDescent="0.25">
      <c r="A175"/>
    </row>
    <row r="176" spans="1:1" ht="13.2" x14ac:dyDescent="0.25">
      <c r="A176"/>
    </row>
    <row r="177" spans="1:1" ht="13.2" x14ac:dyDescent="0.25">
      <c r="A177"/>
    </row>
    <row r="178" spans="1:1" ht="13.2" x14ac:dyDescent="0.25">
      <c r="A178"/>
    </row>
    <row r="179" spans="1:1" ht="13.2" x14ac:dyDescent="0.25">
      <c r="A179"/>
    </row>
    <row r="180" spans="1:1" ht="13.2" x14ac:dyDescent="0.25">
      <c r="A180"/>
    </row>
    <row r="181" spans="1:1" ht="13.2" x14ac:dyDescent="0.25">
      <c r="A181"/>
    </row>
    <row r="182" spans="1:1" ht="13.2" x14ac:dyDescent="0.25">
      <c r="A182"/>
    </row>
    <row r="183" spans="1:1" ht="13.2" x14ac:dyDescent="0.25">
      <c r="A183"/>
    </row>
    <row r="184" spans="1:1" ht="13.2" x14ac:dyDescent="0.25">
      <c r="A184"/>
    </row>
    <row r="185" spans="1:1" ht="13.2" x14ac:dyDescent="0.25">
      <c r="A185"/>
    </row>
    <row r="186" spans="1:1" ht="13.2" x14ac:dyDescent="0.25">
      <c r="A186"/>
    </row>
    <row r="187" spans="1:1" ht="13.2" x14ac:dyDescent="0.25">
      <c r="A187"/>
    </row>
    <row r="188" spans="1:1" ht="13.2" x14ac:dyDescent="0.25">
      <c r="A188"/>
    </row>
    <row r="189" spans="1:1" ht="13.2" x14ac:dyDescent="0.25">
      <c r="A189"/>
    </row>
    <row r="190" spans="1:1" ht="13.2" x14ac:dyDescent="0.25">
      <c r="A190"/>
    </row>
    <row r="191" spans="1:1" ht="13.2" x14ac:dyDescent="0.25">
      <c r="A191"/>
    </row>
    <row r="192" spans="1:1" ht="13.2" x14ac:dyDescent="0.25">
      <c r="A192"/>
    </row>
    <row r="193" spans="1:1" ht="13.2" x14ac:dyDescent="0.25">
      <c r="A193"/>
    </row>
    <row r="194" spans="1:1" ht="13.2" x14ac:dyDescent="0.25">
      <c r="A194"/>
    </row>
    <row r="195" spans="1:1" ht="13.2" x14ac:dyDescent="0.25">
      <c r="A195"/>
    </row>
    <row r="196" spans="1:1" ht="13.2" x14ac:dyDescent="0.25">
      <c r="A196"/>
    </row>
    <row r="197" spans="1:1" ht="13.2" x14ac:dyDescent="0.25">
      <c r="A197"/>
    </row>
    <row r="198" spans="1:1" ht="13.2" x14ac:dyDescent="0.25">
      <c r="A198"/>
    </row>
    <row r="199" spans="1:1" ht="13.2" x14ac:dyDescent="0.25">
      <c r="A199"/>
    </row>
    <row r="200" spans="1:1" ht="13.2" x14ac:dyDescent="0.25">
      <c r="A200"/>
    </row>
    <row r="201" spans="1:1" ht="13.2" x14ac:dyDescent="0.25">
      <c r="A201"/>
    </row>
    <row r="202" spans="1:1" ht="13.2" x14ac:dyDescent="0.25">
      <c r="A202"/>
    </row>
    <row r="203" spans="1:1" ht="13.2" x14ac:dyDescent="0.25">
      <c r="A203"/>
    </row>
    <row r="204" spans="1:1" ht="13.2" x14ac:dyDescent="0.25">
      <c r="A204"/>
    </row>
    <row r="205" spans="1:1" ht="13.2" x14ac:dyDescent="0.25">
      <c r="A205"/>
    </row>
    <row r="206" spans="1:1" ht="13.2" x14ac:dyDescent="0.25">
      <c r="A206"/>
    </row>
    <row r="207" spans="1:1" ht="13.2" x14ac:dyDescent="0.25">
      <c r="A207"/>
    </row>
    <row r="208" spans="1:1" ht="13.2" x14ac:dyDescent="0.25">
      <c r="A208"/>
    </row>
    <row r="209" spans="1:1" ht="13.2" x14ac:dyDescent="0.25">
      <c r="A209"/>
    </row>
    <row r="210" spans="1:1" ht="13.2" x14ac:dyDescent="0.25">
      <c r="A210"/>
    </row>
    <row r="211" spans="1:1" ht="13.2" x14ac:dyDescent="0.25">
      <c r="A211"/>
    </row>
    <row r="212" spans="1:1" ht="13.2" x14ac:dyDescent="0.25">
      <c r="A212"/>
    </row>
    <row r="213" spans="1:1" ht="13.2" x14ac:dyDescent="0.25">
      <c r="A213"/>
    </row>
    <row r="214" spans="1:1" ht="13.2" x14ac:dyDescent="0.25">
      <c r="A214"/>
    </row>
    <row r="215" spans="1:1" ht="13.2" x14ac:dyDescent="0.25">
      <c r="A215"/>
    </row>
    <row r="216" spans="1:1" ht="13.2" x14ac:dyDescent="0.25">
      <c r="A216"/>
    </row>
    <row r="217" spans="1:1" ht="13.2" x14ac:dyDescent="0.25">
      <c r="A217"/>
    </row>
    <row r="218" spans="1:1" ht="13.2" x14ac:dyDescent="0.25">
      <c r="A218"/>
    </row>
    <row r="219" spans="1:1" ht="13.2" x14ac:dyDescent="0.25">
      <c r="A219"/>
    </row>
    <row r="220" spans="1:1" ht="13.2" x14ac:dyDescent="0.25">
      <c r="A220"/>
    </row>
    <row r="221" spans="1:1" ht="13.2" x14ac:dyDescent="0.25">
      <c r="A221"/>
    </row>
    <row r="222" spans="1:1" ht="13.2" x14ac:dyDescent="0.25">
      <c r="A222"/>
    </row>
    <row r="223" spans="1:1" ht="13.2" x14ac:dyDescent="0.25">
      <c r="A223"/>
    </row>
    <row r="224" spans="1:1" ht="13.2" x14ac:dyDescent="0.25">
      <c r="A224"/>
    </row>
    <row r="225" spans="1:1" ht="13.2" x14ac:dyDescent="0.25">
      <c r="A225"/>
    </row>
    <row r="226" spans="1:1" ht="13.2" x14ac:dyDescent="0.25">
      <c r="A226"/>
    </row>
    <row r="227" spans="1:1" ht="13.2" x14ac:dyDescent="0.25">
      <c r="A227"/>
    </row>
    <row r="228" spans="1:1" ht="13.2" x14ac:dyDescent="0.25">
      <c r="A228"/>
    </row>
    <row r="229" spans="1:1" ht="13.2" x14ac:dyDescent="0.25">
      <c r="A229"/>
    </row>
    <row r="230" spans="1:1" ht="13.2" x14ac:dyDescent="0.25">
      <c r="A230"/>
    </row>
    <row r="231" spans="1:1" ht="13.2" x14ac:dyDescent="0.25">
      <c r="A231"/>
    </row>
    <row r="232" spans="1:1" ht="13.2" x14ac:dyDescent="0.25">
      <c r="A232"/>
    </row>
    <row r="233" spans="1:1" ht="13.2" x14ac:dyDescent="0.25">
      <c r="A233"/>
    </row>
    <row r="234" spans="1:1" ht="13.2" x14ac:dyDescent="0.25">
      <c r="A234"/>
    </row>
    <row r="235" spans="1:1" ht="13.2" x14ac:dyDescent="0.25">
      <c r="A235"/>
    </row>
    <row r="236" spans="1:1" ht="13.2" x14ac:dyDescent="0.25">
      <c r="A236"/>
    </row>
    <row r="237" spans="1:1" ht="13.2" x14ac:dyDescent="0.25">
      <c r="A237"/>
    </row>
    <row r="238" spans="1:1" ht="13.2" x14ac:dyDescent="0.25">
      <c r="A238"/>
    </row>
    <row r="239" spans="1:1" ht="13.2" x14ac:dyDescent="0.25">
      <c r="A239"/>
    </row>
    <row r="240" spans="1:1" ht="13.2" x14ac:dyDescent="0.25">
      <c r="A240"/>
    </row>
    <row r="241" spans="1:1" ht="13.2" x14ac:dyDescent="0.25">
      <c r="A241"/>
    </row>
    <row r="242" spans="1:1" ht="13.2" x14ac:dyDescent="0.25">
      <c r="A242"/>
    </row>
    <row r="243" spans="1:1" ht="13.2" x14ac:dyDescent="0.25">
      <c r="A243"/>
    </row>
    <row r="244" spans="1:1" ht="13.2" x14ac:dyDescent="0.25">
      <c r="A244"/>
    </row>
    <row r="245" spans="1:1" ht="13.2" x14ac:dyDescent="0.25">
      <c r="A245"/>
    </row>
    <row r="246" spans="1:1" ht="13.2" x14ac:dyDescent="0.25">
      <c r="A246"/>
    </row>
    <row r="247" spans="1:1" ht="13.2" x14ac:dyDescent="0.25">
      <c r="A247"/>
    </row>
    <row r="248" spans="1:1" ht="13.2" x14ac:dyDescent="0.25">
      <c r="A248"/>
    </row>
    <row r="249" spans="1:1" ht="13.2" x14ac:dyDescent="0.25">
      <c r="A249"/>
    </row>
    <row r="250" spans="1:1" ht="13.2" x14ac:dyDescent="0.25">
      <c r="A250"/>
    </row>
    <row r="251" spans="1:1" ht="13.2" x14ac:dyDescent="0.25">
      <c r="A251"/>
    </row>
    <row r="252" spans="1:1" ht="13.2" x14ac:dyDescent="0.25">
      <c r="A252"/>
    </row>
    <row r="253" spans="1:1" ht="13.2" x14ac:dyDescent="0.25">
      <c r="A253"/>
    </row>
    <row r="254" spans="1:1" ht="13.2" x14ac:dyDescent="0.25">
      <c r="A254"/>
    </row>
    <row r="255" spans="1:1" ht="13.2" x14ac:dyDescent="0.25">
      <c r="A255"/>
    </row>
    <row r="256" spans="1:1" ht="13.2" x14ac:dyDescent="0.25">
      <c r="A256"/>
    </row>
    <row r="257" spans="1:1" ht="13.2" x14ac:dyDescent="0.25">
      <c r="A257"/>
    </row>
    <row r="258" spans="1:1" ht="13.2" x14ac:dyDescent="0.25">
      <c r="A258"/>
    </row>
    <row r="259" spans="1:1" ht="13.2" x14ac:dyDescent="0.25">
      <c r="A259"/>
    </row>
    <row r="260" spans="1:1" ht="13.2" x14ac:dyDescent="0.25">
      <c r="A260"/>
    </row>
    <row r="261" spans="1:1" ht="13.2" x14ac:dyDescent="0.25">
      <c r="A261"/>
    </row>
    <row r="262" spans="1:1" ht="13.2" x14ac:dyDescent="0.25">
      <c r="A262"/>
    </row>
    <row r="263" spans="1:1" ht="13.2" x14ac:dyDescent="0.25">
      <c r="A263"/>
    </row>
    <row r="264" spans="1:1" ht="13.2" x14ac:dyDescent="0.25">
      <c r="A264"/>
    </row>
    <row r="265" spans="1:1" ht="13.2" x14ac:dyDescent="0.25">
      <c r="A265"/>
    </row>
    <row r="266" spans="1:1" ht="13.2" x14ac:dyDescent="0.25">
      <c r="A266"/>
    </row>
    <row r="267" spans="1:1" ht="13.2" x14ac:dyDescent="0.25">
      <c r="A267"/>
    </row>
    <row r="268" spans="1:1" ht="13.2" x14ac:dyDescent="0.25">
      <c r="A268"/>
    </row>
    <row r="269" spans="1:1" ht="13.2" x14ac:dyDescent="0.25">
      <c r="A269"/>
    </row>
    <row r="270" spans="1:1" ht="13.2" x14ac:dyDescent="0.25">
      <c r="A270"/>
    </row>
    <row r="271" spans="1:1" ht="13.2" x14ac:dyDescent="0.25">
      <c r="A271"/>
    </row>
    <row r="272" spans="1:1" ht="13.2" x14ac:dyDescent="0.25">
      <c r="A272"/>
    </row>
    <row r="273" spans="1:1" ht="13.2" x14ac:dyDescent="0.25">
      <c r="A273"/>
    </row>
    <row r="274" spans="1:1" ht="13.2" x14ac:dyDescent="0.25">
      <c r="A274"/>
    </row>
    <row r="275" spans="1:1" ht="13.2" x14ac:dyDescent="0.25">
      <c r="A275"/>
    </row>
    <row r="276" spans="1:1" ht="13.2" x14ac:dyDescent="0.25">
      <c r="A276"/>
    </row>
    <row r="277" spans="1:1" ht="13.2" x14ac:dyDescent="0.25">
      <c r="A277"/>
    </row>
    <row r="278" spans="1:1" ht="13.2" x14ac:dyDescent="0.25">
      <c r="A278"/>
    </row>
    <row r="279" spans="1:1" ht="13.2" x14ac:dyDescent="0.25">
      <c r="A279"/>
    </row>
    <row r="280" spans="1:1" ht="13.2" x14ac:dyDescent="0.25">
      <c r="A280"/>
    </row>
    <row r="281" spans="1:1" ht="13.2" x14ac:dyDescent="0.25">
      <c r="A281"/>
    </row>
    <row r="282" spans="1:1" ht="13.2" x14ac:dyDescent="0.25">
      <c r="A282"/>
    </row>
    <row r="283" spans="1:1" ht="13.2" x14ac:dyDescent="0.25">
      <c r="A283"/>
    </row>
    <row r="284" spans="1:1" ht="13.2" x14ac:dyDescent="0.25">
      <c r="A284"/>
    </row>
    <row r="285" spans="1:1" ht="13.2" x14ac:dyDescent="0.25">
      <c r="A285"/>
    </row>
    <row r="286" spans="1:1" ht="13.2" x14ac:dyDescent="0.25">
      <c r="A286"/>
    </row>
    <row r="287" spans="1:1" ht="13.2" x14ac:dyDescent="0.25">
      <c r="A287"/>
    </row>
    <row r="288" spans="1:1" ht="13.2" x14ac:dyDescent="0.25">
      <c r="A288"/>
    </row>
    <row r="289" spans="1:1" ht="13.2" x14ac:dyDescent="0.25">
      <c r="A289"/>
    </row>
    <row r="290" spans="1:1" ht="13.2" x14ac:dyDescent="0.25">
      <c r="A290"/>
    </row>
    <row r="291" spans="1:1" ht="13.2" x14ac:dyDescent="0.25">
      <c r="A291"/>
    </row>
    <row r="292" spans="1:1" ht="13.2" x14ac:dyDescent="0.25">
      <c r="A292"/>
    </row>
    <row r="293" spans="1:1" ht="13.2" x14ac:dyDescent="0.25">
      <c r="A293"/>
    </row>
    <row r="294" spans="1:1" ht="13.2" x14ac:dyDescent="0.25">
      <c r="A294"/>
    </row>
    <row r="295" spans="1:1" ht="13.2" x14ac:dyDescent="0.25">
      <c r="A295"/>
    </row>
    <row r="296" spans="1:1" ht="13.2" x14ac:dyDescent="0.25">
      <c r="A296"/>
    </row>
    <row r="297" spans="1:1" ht="13.2" x14ac:dyDescent="0.25">
      <c r="A297"/>
    </row>
    <row r="298" spans="1:1" ht="13.2" x14ac:dyDescent="0.25">
      <c r="A298"/>
    </row>
    <row r="299" spans="1:1" ht="13.2" x14ac:dyDescent="0.25">
      <c r="A299"/>
    </row>
    <row r="300" spans="1:1" ht="13.2" x14ac:dyDescent="0.25">
      <c r="A300"/>
    </row>
    <row r="301" spans="1:1" ht="13.2" x14ac:dyDescent="0.25">
      <c r="A301"/>
    </row>
    <row r="302" spans="1:1" ht="13.2" x14ac:dyDescent="0.25">
      <c r="A302"/>
    </row>
    <row r="303" spans="1:1" ht="13.2" x14ac:dyDescent="0.25">
      <c r="A303"/>
    </row>
    <row r="304" spans="1:1" ht="13.2" x14ac:dyDescent="0.25">
      <c r="A304"/>
    </row>
    <row r="305" spans="1:1" ht="13.2" x14ac:dyDescent="0.25">
      <c r="A305"/>
    </row>
    <row r="306" spans="1:1" ht="13.2" x14ac:dyDescent="0.25">
      <c r="A306"/>
    </row>
    <row r="307" spans="1:1" ht="13.2" x14ac:dyDescent="0.25">
      <c r="A307"/>
    </row>
    <row r="308" spans="1:1" ht="13.2" x14ac:dyDescent="0.25">
      <c r="A308"/>
    </row>
    <row r="309" spans="1:1" ht="13.2" x14ac:dyDescent="0.25">
      <c r="A309"/>
    </row>
    <row r="310" spans="1:1" ht="13.2" x14ac:dyDescent="0.25">
      <c r="A310"/>
    </row>
    <row r="311" spans="1:1" ht="13.2" x14ac:dyDescent="0.25">
      <c r="A311"/>
    </row>
    <row r="312" spans="1:1" ht="13.2" x14ac:dyDescent="0.25">
      <c r="A312"/>
    </row>
    <row r="313" spans="1:1" ht="13.2" x14ac:dyDescent="0.25">
      <c r="A313"/>
    </row>
    <row r="314" spans="1:1" ht="13.2" x14ac:dyDescent="0.25">
      <c r="A314"/>
    </row>
    <row r="315" spans="1:1" ht="13.2" x14ac:dyDescent="0.25">
      <c r="A315"/>
    </row>
    <row r="316" spans="1:1" ht="13.2" x14ac:dyDescent="0.25">
      <c r="A316"/>
    </row>
    <row r="317" spans="1:1" ht="13.2" x14ac:dyDescent="0.25">
      <c r="A317"/>
    </row>
    <row r="318" spans="1:1" ht="13.2" x14ac:dyDescent="0.25">
      <c r="A318"/>
    </row>
    <row r="319" spans="1:1" ht="13.2" x14ac:dyDescent="0.25">
      <c r="A319"/>
    </row>
    <row r="320" spans="1:1" ht="13.2" x14ac:dyDescent="0.25">
      <c r="A320"/>
    </row>
    <row r="321" spans="1:1" ht="13.2" x14ac:dyDescent="0.25">
      <c r="A321"/>
    </row>
    <row r="322" spans="1:1" ht="13.2" x14ac:dyDescent="0.25">
      <c r="A322"/>
    </row>
    <row r="323" spans="1:1" ht="13.2" x14ac:dyDescent="0.25">
      <c r="A323"/>
    </row>
    <row r="324" spans="1:1" ht="13.2" x14ac:dyDescent="0.25">
      <c r="A324"/>
    </row>
    <row r="325" spans="1:1" ht="13.2" x14ac:dyDescent="0.25">
      <c r="A325"/>
    </row>
    <row r="326" spans="1:1" ht="13.2" x14ac:dyDescent="0.25">
      <c r="A326"/>
    </row>
    <row r="327" spans="1:1" ht="13.2" x14ac:dyDescent="0.25">
      <c r="A327"/>
    </row>
    <row r="328" spans="1:1" ht="13.2" x14ac:dyDescent="0.25">
      <c r="A328"/>
    </row>
    <row r="329" spans="1:1" ht="13.2" x14ac:dyDescent="0.25">
      <c r="A329"/>
    </row>
    <row r="330" spans="1:1" ht="13.2" x14ac:dyDescent="0.25">
      <c r="A330"/>
    </row>
    <row r="331" spans="1:1" ht="13.2" x14ac:dyDescent="0.25">
      <c r="A331"/>
    </row>
    <row r="332" spans="1:1" ht="13.2" x14ac:dyDescent="0.25">
      <c r="A332"/>
    </row>
    <row r="333" spans="1:1" ht="13.2" x14ac:dyDescent="0.25">
      <c r="A333"/>
    </row>
    <row r="334" spans="1:1" ht="13.2" x14ac:dyDescent="0.25">
      <c r="A334"/>
    </row>
    <row r="335" spans="1:1" ht="13.2" x14ac:dyDescent="0.25">
      <c r="A335"/>
    </row>
    <row r="336" spans="1:1" ht="13.2" x14ac:dyDescent="0.25">
      <c r="A336"/>
    </row>
    <row r="337" spans="1:1" ht="13.2" x14ac:dyDescent="0.25">
      <c r="A337"/>
    </row>
    <row r="338" spans="1:1" ht="13.2" x14ac:dyDescent="0.25">
      <c r="A338"/>
    </row>
    <row r="339" spans="1:1" ht="13.2" x14ac:dyDescent="0.25">
      <c r="A339"/>
    </row>
    <row r="340" spans="1:1" ht="13.2" x14ac:dyDescent="0.25">
      <c r="A340"/>
    </row>
    <row r="341" spans="1:1" ht="13.2" x14ac:dyDescent="0.25">
      <c r="A341"/>
    </row>
    <row r="342" spans="1:1" ht="13.2" x14ac:dyDescent="0.25">
      <c r="A342"/>
    </row>
    <row r="343" spans="1:1" ht="13.2" x14ac:dyDescent="0.25">
      <c r="A343"/>
    </row>
    <row r="344" spans="1:1" ht="13.2" x14ac:dyDescent="0.25">
      <c r="A344"/>
    </row>
    <row r="345" spans="1:1" ht="13.2" x14ac:dyDescent="0.25">
      <c r="A345"/>
    </row>
    <row r="346" spans="1:1" ht="13.2" x14ac:dyDescent="0.25">
      <c r="A346"/>
    </row>
    <row r="347" spans="1:1" ht="13.2" x14ac:dyDescent="0.25">
      <c r="A347"/>
    </row>
    <row r="348" spans="1:1" ht="13.2" x14ac:dyDescent="0.25">
      <c r="A348"/>
    </row>
    <row r="349" spans="1:1" ht="13.2" x14ac:dyDescent="0.25">
      <c r="A349"/>
    </row>
    <row r="350" spans="1:1" ht="13.2" x14ac:dyDescent="0.25">
      <c r="A350"/>
    </row>
    <row r="351" spans="1:1" ht="13.2" x14ac:dyDescent="0.25">
      <c r="A351"/>
    </row>
    <row r="352" spans="1:1" ht="13.2" x14ac:dyDescent="0.25">
      <c r="A352"/>
    </row>
    <row r="353" spans="1:1" ht="13.2" x14ac:dyDescent="0.25">
      <c r="A353"/>
    </row>
    <row r="354" spans="1:1" ht="13.2" x14ac:dyDescent="0.25">
      <c r="A354"/>
    </row>
    <row r="355" spans="1:1" ht="13.2" x14ac:dyDescent="0.25">
      <c r="A355"/>
    </row>
    <row r="356" spans="1:1" ht="13.2" x14ac:dyDescent="0.25">
      <c r="A356"/>
    </row>
    <row r="357" spans="1:1" ht="13.2" x14ac:dyDescent="0.25">
      <c r="A357"/>
    </row>
    <row r="358" spans="1:1" ht="13.2" x14ac:dyDescent="0.25">
      <c r="A358"/>
    </row>
    <row r="359" spans="1:1" ht="13.2" x14ac:dyDescent="0.25">
      <c r="A359"/>
    </row>
    <row r="360" spans="1:1" ht="13.2" x14ac:dyDescent="0.25">
      <c r="A360"/>
    </row>
    <row r="361" spans="1:1" ht="13.2" x14ac:dyDescent="0.25">
      <c r="A361"/>
    </row>
    <row r="362" spans="1:1" ht="13.2" x14ac:dyDescent="0.25">
      <c r="A362"/>
    </row>
    <row r="363" spans="1:1" ht="13.2" x14ac:dyDescent="0.25">
      <c r="A363"/>
    </row>
    <row r="364" spans="1:1" ht="13.2" x14ac:dyDescent="0.25">
      <c r="A364"/>
    </row>
    <row r="365" spans="1:1" ht="13.2" x14ac:dyDescent="0.25">
      <c r="A365"/>
    </row>
    <row r="366" spans="1:1" ht="13.2" x14ac:dyDescent="0.25">
      <c r="A366"/>
    </row>
    <row r="367" spans="1:1" ht="13.2" x14ac:dyDescent="0.25">
      <c r="A367"/>
    </row>
    <row r="368" spans="1:1" ht="13.2" x14ac:dyDescent="0.25">
      <c r="A368"/>
    </row>
    <row r="369" spans="1:1" ht="13.2" x14ac:dyDescent="0.25">
      <c r="A369"/>
    </row>
    <row r="370" spans="1:1" ht="13.2" x14ac:dyDescent="0.25">
      <c r="A370"/>
    </row>
    <row r="371" spans="1:1" ht="13.2" x14ac:dyDescent="0.25">
      <c r="A371"/>
    </row>
    <row r="372" spans="1:1" ht="13.2" x14ac:dyDescent="0.25">
      <c r="A372"/>
    </row>
    <row r="373" spans="1:1" ht="13.2" x14ac:dyDescent="0.25">
      <c r="A373"/>
    </row>
    <row r="374" spans="1:1" ht="13.2" x14ac:dyDescent="0.25">
      <c r="A374"/>
    </row>
    <row r="375" spans="1:1" ht="13.2" x14ac:dyDescent="0.25">
      <c r="A375"/>
    </row>
    <row r="376" spans="1:1" ht="13.2" x14ac:dyDescent="0.25">
      <c r="A376"/>
    </row>
    <row r="377" spans="1:1" ht="13.2" x14ac:dyDescent="0.25">
      <c r="A377"/>
    </row>
    <row r="378" spans="1:1" ht="13.2" x14ac:dyDescent="0.25">
      <c r="A378"/>
    </row>
    <row r="379" spans="1:1" ht="13.2" x14ac:dyDescent="0.25">
      <c r="A379"/>
    </row>
    <row r="380" spans="1:1" ht="13.2" x14ac:dyDescent="0.25">
      <c r="A380"/>
    </row>
    <row r="381" spans="1:1" ht="13.2" x14ac:dyDescent="0.25">
      <c r="A381"/>
    </row>
    <row r="382" spans="1:1" ht="13.2" x14ac:dyDescent="0.25">
      <c r="A382"/>
    </row>
    <row r="383" spans="1:1" ht="13.2" x14ac:dyDescent="0.25">
      <c r="A383"/>
    </row>
    <row r="384" spans="1:1" ht="13.2" x14ac:dyDescent="0.25">
      <c r="A384"/>
    </row>
    <row r="385" spans="1:1" ht="13.2" x14ac:dyDescent="0.25">
      <c r="A385"/>
    </row>
    <row r="386" spans="1:1" ht="13.2" x14ac:dyDescent="0.25">
      <c r="A386"/>
    </row>
    <row r="387" spans="1:1" ht="13.2" x14ac:dyDescent="0.25">
      <c r="A387"/>
    </row>
    <row r="388" spans="1:1" ht="13.2" x14ac:dyDescent="0.25">
      <c r="A388"/>
    </row>
    <row r="389" spans="1:1" ht="13.2" x14ac:dyDescent="0.25">
      <c r="A389"/>
    </row>
    <row r="390" spans="1:1" ht="13.2" x14ac:dyDescent="0.25">
      <c r="A390"/>
    </row>
    <row r="391" spans="1:1" ht="13.2" x14ac:dyDescent="0.25">
      <c r="A391"/>
    </row>
    <row r="392" spans="1:1" ht="13.2" x14ac:dyDescent="0.25">
      <c r="A392"/>
    </row>
    <row r="393" spans="1:1" ht="13.2" x14ac:dyDescent="0.25">
      <c r="A393"/>
    </row>
    <row r="394" spans="1:1" ht="13.2" x14ac:dyDescent="0.25">
      <c r="A394"/>
    </row>
    <row r="395" spans="1:1" ht="13.2" x14ac:dyDescent="0.25">
      <c r="A395"/>
    </row>
    <row r="396" spans="1:1" ht="13.2" x14ac:dyDescent="0.25">
      <c r="A396"/>
    </row>
    <row r="397" spans="1:1" ht="13.2" x14ac:dyDescent="0.25">
      <c r="A397"/>
    </row>
    <row r="398" spans="1:1" ht="13.2" x14ac:dyDescent="0.25">
      <c r="A398"/>
    </row>
    <row r="399" spans="1:1" ht="13.2" x14ac:dyDescent="0.25">
      <c r="A399"/>
    </row>
    <row r="400" spans="1:1" ht="13.2" x14ac:dyDescent="0.25">
      <c r="A400"/>
    </row>
    <row r="401" spans="1:1" ht="13.2" x14ac:dyDescent="0.25">
      <c r="A401"/>
    </row>
    <row r="402" spans="1:1" ht="13.2" x14ac:dyDescent="0.25">
      <c r="A402"/>
    </row>
    <row r="403" spans="1:1" ht="13.2" x14ac:dyDescent="0.25">
      <c r="A403"/>
    </row>
    <row r="404" spans="1:1" ht="13.2" x14ac:dyDescent="0.25">
      <c r="A404"/>
    </row>
    <row r="405" spans="1:1" ht="13.2" x14ac:dyDescent="0.25">
      <c r="A405"/>
    </row>
    <row r="406" spans="1:1" ht="13.2" x14ac:dyDescent="0.25">
      <c r="A406"/>
    </row>
    <row r="407" spans="1:1" ht="13.2" x14ac:dyDescent="0.25">
      <c r="A407"/>
    </row>
    <row r="408" spans="1:1" ht="13.2" x14ac:dyDescent="0.25">
      <c r="A408"/>
    </row>
    <row r="409" spans="1:1" ht="13.2" x14ac:dyDescent="0.25">
      <c r="A409"/>
    </row>
    <row r="410" spans="1:1" ht="13.2" x14ac:dyDescent="0.25">
      <c r="A410"/>
    </row>
    <row r="411" spans="1:1" ht="13.2" x14ac:dyDescent="0.25">
      <c r="A411"/>
    </row>
    <row r="412" spans="1:1" ht="13.2" x14ac:dyDescent="0.25">
      <c r="A412"/>
    </row>
    <row r="413" spans="1:1" ht="13.2" x14ac:dyDescent="0.25">
      <c r="A413"/>
    </row>
    <row r="414" spans="1:1" ht="13.2" x14ac:dyDescent="0.25">
      <c r="A414"/>
    </row>
    <row r="415" spans="1:1" ht="13.2" x14ac:dyDescent="0.25">
      <c r="A415"/>
    </row>
    <row r="416" spans="1:1" ht="13.2" x14ac:dyDescent="0.25">
      <c r="A416"/>
    </row>
    <row r="417" spans="1:1" ht="13.2" x14ac:dyDescent="0.25">
      <c r="A417"/>
    </row>
    <row r="418" spans="1:1" ht="13.2" x14ac:dyDescent="0.25">
      <c r="A418"/>
    </row>
    <row r="419" spans="1:1" ht="13.2" x14ac:dyDescent="0.25">
      <c r="A419"/>
    </row>
    <row r="420" spans="1:1" ht="13.2" x14ac:dyDescent="0.25">
      <c r="A420"/>
    </row>
    <row r="421" spans="1:1" ht="13.2" x14ac:dyDescent="0.25">
      <c r="A421"/>
    </row>
    <row r="422" spans="1:1" ht="13.2" x14ac:dyDescent="0.25">
      <c r="A422"/>
    </row>
    <row r="423" spans="1:1" ht="13.2" x14ac:dyDescent="0.25">
      <c r="A423"/>
    </row>
    <row r="424" spans="1:1" ht="13.2" x14ac:dyDescent="0.25">
      <c r="A424"/>
    </row>
    <row r="425" spans="1:1" ht="13.2" x14ac:dyDescent="0.25">
      <c r="A425"/>
    </row>
    <row r="426" spans="1:1" ht="13.2" x14ac:dyDescent="0.25">
      <c r="A426"/>
    </row>
    <row r="427" spans="1:1" ht="13.2" x14ac:dyDescent="0.25">
      <c r="A427"/>
    </row>
    <row r="428" spans="1:1" ht="13.2" x14ac:dyDescent="0.25">
      <c r="A428"/>
    </row>
    <row r="429" spans="1:1" ht="13.2" x14ac:dyDescent="0.25">
      <c r="A429"/>
    </row>
    <row r="430" spans="1:1" ht="13.2" x14ac:dyDescent="0.25">
      <c r="A430"/>
    </row>
    <row r="431" spans="1:1" ht="13.2" x14ac:dyDescent="0.25">
      <c r="A431"/>
    </row>
    <row r="432" spans="1:1" ht="13.2" x14ac:dyDescent="0.25">
      <c r="A432"/>
    </row>
    <row r="433" spans="1:1" ht="13.2" x14ac:dyDescent="0.25">
      <c r="A433"/>
    </row>
    <row r="434" spans="1:1" ht="13.2" x14ac:dyDescent="0.25">
      <c r="A434"/>
    </row>
    <row r="435" spans="1:1" ht="13.2" x14ac:dyDescent="0.25">
      <c r="A435"/>
    </row>
    <row r="436" spans="1:1" ht="13.2" x14ac:dyDescent="0.25">
      <c r="A436"/>
    </row>
    <row r="437" spans="1:1" ht="13.2" x14ac:dyDescent="0.25">
      <c r="A437"/>
    </row>
    <row r="438" spans="1:1" ht="13.2" x14ac:dyDescent="0.25">
      <c r="A438"/>
    </row>
    <row r="439" spans="1:1" ht="13.2" x14ac:dyDescent="0.25">
      <c r="A439"/>
    </row>
    <row r="440" spans="1:1" ht="13.2" x14ac:dyDescent="0.25">
      <c r="A440"/>
    </row>
    <row r="441" spans="1:1" ht="13.2" x14ac:dyDescent="0.25">
      <c r="A441"/>
    </row>
    <row r="442" spans="1:1" ht="13.2" x14ac:dyDescent="0.25">
      <c r="A442"/>
    </row>
    <row r="443" spans="1:1" ht="13.2" x14ac:dyDescent="0.25">
      <c r="A443"/>
    </row>
    <row r="444" spans="1:1" ht="13.2" x14ac:dyDescent="0.25">
      <c r="A444"/>
    </row>
    <row r="445" spans="1:1" ht="13.2" x14ac:dyDescent="0.25">
      <c r="A445"/>
    </row>
    <row r="446" spans="1:1" ht="13.2" x14ac:dyDescent="0.25">
      <c r="A446"/>
    </row>
    <row r="447" spans="1:1" ht="13.2" x14ac:dyDescent="0.25">
      <c r="A447"/>
    </row>
    <row r="448" spans="1:1" ht="13.2" x14ac:dyDescent="0.25">
      <c r="A448"/>
    </row>
    <row r="449" spans="1:1" ht="13.2" x14ac:dyDescent="0.25">
      <c r="A449"/>
    </row>
    <row r="450" spans="1:1" ht="13.2" x14ac:dyDescent="0.25">
      <c r="A450"/>
    </row>
    <row r="451" spans="1:1" ht="13.2" x14ac:dyDescent="0.25">
      <c r="A451"/>
    </row>
    <row r="452" spans="1:1" ht="13.2" x14ac:dyDescent="0.25">
      <c r="A452"/>
    </row>
    <row r="453" spans="1:1" ht="13.2" x14ac:dyDescent="0.25">
      <c r="A453"/>
    </row>
    <row r="454" spans="1:1" ht="13.2" x14ac:dyDescent="0.25">
      <c r="A454"/>
    </row>
    <row r="455" spans="1:1" ht="13.2" x14ac:dyDescent="0.25">
      <c r="A455"/>
    </row>
    <row r="456" spans="1:1" ht="13.2" x14ac:dyDescent="0.25">
      <c r="A456"/>
    </row>
    <row r="457" spans="1:1" ht="13.2" x14ac:dyDescent="0.25">
      <c r="A457"/>
    </row>
    <row r="458" spans="1:1" ht="13.2" x14ac:dyDescent="0.25">
      <c r="A458"/>
    </row>
    <row r="459" spans="1:1" ht="13.2" x14ac:dyDescent="0.25">
      <c r="A459"/>
    </row>
    <row r="460" spans="1:1" ht="13.2" x14ac:dyDescent="0.25">
      <c r="A460"/>
    </row>
    <row r="461" spans="1:1" ht="13.2" x14ac:dyDescent="0.25">
      <c r="A461"/>
    </row>
    <row r="462" spans="1:1" ht="13.2" x14ac:dyDescent="0.25">
      <c r="A462"/>
    </row>
    <row r="463" spans="1:1" ht="13.2" x14ac:dyDescent="0.25">
      <c r="A463"/>
    </row>
    <row r="464" spans="1:1" ht="13.2" x14ac:dyDescent="0.25">
      <c r="A464"/>
    </row>
    <row r="465" spans="1:1" ht="13.2" x14ac:dyDescent="0.25">
      <c r="A465"/>
    </row>
    <row r="466" spans="1:1" ht="13.2" x14ac:dyDescent="0.25">
      <c r="A466"/>
    </row>
    <row r="467" spans="1:1" ht="13.2" x14ac:dyDescent="0.25">
      <c r="A467"/>
    </row>
    <row r="468" spans="1:1" ht="13.2" x14ac:dyDescent="0.25">
      <c r="A468"/>
    </row>
    <row r="469" spans="1:1" ht="13.2" x14ac:dyDescent="0.25">
      <c r="A469"/>
    </row>
    <row r="470" spans="1:1" ht="13.2" x14ac:dyDescent="0.25">
      <c r="A470"/>
    </row>
    <row r="471" spans="1:1" ht="13.2" x14ac:dyDescent="0.25">
      <c r="A471"/>
    </row>
    <row r="472" spans="1:1" ht="13.2" x14ac:dyDescent="0.25">
      <c r="A472"/>
    </row>
    <row r="473" spans="1:1" ht="13.2" x14ac:dyDescent="0.25">
      <c r="A473"/>
    </row>
    <row r="474" spans="1:1" ht="13.2" x14ac:dyDescent="0.25">
      <c r="A474"/>
    </row>
    <row r="475" spans="1:1" ht="13.2" x14ac:dyDescent="0.25">
      <c r="A475"/>
    </row>
    <row r="476" spans="1:1" ht="13.2" x14ac:dyDescent="0.25">
      <c r="A476"/>
    </row>
    <row r="477" spans="1:1" ht="13.2" x14ac:dyDescent="0.25">
      <c r="A477"/>
    </row>
    <row r="478" spans="1:1" ht="13.2" x14ac:dyDescent="0.25">
      <c r="A478"/>
    </row>
    <row r="479" spans="1:1" ht="13.2" x14ac:dyDescent="0.25">
      <c r="A479"/>
    </row>
    <row r="480" spans="1:1" ht="13.2" x14ac:dyDescent="0.25">
      <c r="A480"/>
    </row>
    <row r="481" spans="1:1" ht="13.2" x14ac:dyDescent="0.25">
      <c r="A481"/>
    </row>
    <row r="482" spans="1:1" ht="13.2" x14ac:dyDescent="0.25">
      <c r="A482"/>
    </row>
    <row r="483" spans="1:1" ht="13.2" x14ac:dyDescent="0.25">
      <c r="A483"/>
    </row>
    <row r="484" spans="1:1" ht="13.2" x14ac:dyDescent="0.25">
      <c r="A484"/>
    </row>
    <row r="485" spans="1:1" ht="13.2" x14ac:dyDescent="0.25">
      <c r="A485"/>
    </row>
    <row r="486" spans="1:1" ht="13.2" x14ac:dyDescent="0.25">
      <c r="A486"/>
    </row>
    <row r="487" spans="1:1" ht="13.2" x14ac:dyDescent="0.25">
      <c r="A487"/>
    </row>
    <row r="488" spans="1:1" ht="13.2" x14ac:dyDescent="0.25">
      <c r="A488"/>
    </row>
    <row r="489" spans="1:1" ht="13.2" x14ac:dyDescent="0.25">
      <c r="A489"/>
    </row>
    <row r="490" spans="1:1" ht="13.2" x14ac:dyDescent="0.25">
      <c r="A490"/>
    </row>
    <row r="491" spans="1:1" ht="13.2" x14ac:dyDescent="0.25">
      <c r="A491"/>
    </row>
    <row r="492" spans="1:1" ht="13.2" x14ac:dyDescent="0.25">
      <c r="A492"/>
    </row>
    <row r="493" spans="1:1" ht="13.2" x14ac:dyDescent="0.25">
      <c r="A493"/>
    </row>
    <row r="494" spans="1:1" ht="13.2" x14ac:dyDescent="0.25">
      <c r="A494"/>
    </row>
    <row r="495" spans="1:1" ht="13.2" x14ac:dyDescent="0.25">
      <c r="A495"/>
    </row>
    <row r="496" spans="1:1" ht="13.2" x14ac:dyDescent="0.25">
      <c r="A496"/>
    </row>
    <row r="497" spans="1:1" ht="13.2" x14ac:dyDescent="0.25">
      <c r="A497"/>
    </row>
    <row r="498" spans="1:1" ht="13.2" x14ac:dyDescent="0.25">
      <c r="A498"/>
    </row>
    <row r="499" spans="1:1" ht="13.2" x14ac:dyDescent="0.25">
      <c r="A499"/>
    </row>
    <row r="500" spans="1:1" ht="13.2" x14ac:dyDescent="0.25">
      <c r="A500"/>
    </row>
    <row r="501" spans="1:1" ht="13.2" x14ac:dyDescent="0.25">
      <c r="A501"/>
    </row>
    <row r="502" spans="1:1" ht="13.2" x14ac:dyDescent="0.25">
      <c r="A502"/>
    </row>
    <row r="503" spans="1:1" ht="13.2" x14ac:dyDescent="0.25">
      <c r="A503"/>
    </row>
    <row r="504" spans="1:1" ht="13.2" x14ac:dyDescent="0.25">
      <c r="A504"/>
    </row>
    <row r="505" spans="1:1" ht="13.2" x14ac:dyDescent="0.25">
      <c r="A505"/>
    </row>
    <row r="506" spans="1:1" ht="13.2" x14ac:dyDescent="0.25">
      <c r="A506"/>
    </row>
    <row r="507" spans="1:1" ht="13.2" x14ac:dyDescent="0.25">
      <c r="A507"/>
    </row>
    <row r="508" spans="1:1" ht="13.2" x14ac:dyDescent="0.25">
      <c r="A508"/>
    </row>
    <row r="509" spans="1:1" ht="13.2" x14ac:dyDescent="0.25">
      <c r="A509"/>
    </row>
    <row r="510" spans="1:1" ht="13.2" x14ac:dyDescent="0.25">
      <c r="A510"/>
    </row>
    <row r="511" spans="1:1" ht="13.2" x14ac:dyDescent="0.25">
      <c r="A511"/>
    </row>
    <row r="512" spans="1:1" ht="13.2" x14ac:dyDescent="0.25">
      <c r="A512"/>
    </row>
    <row r="513" spans="1:1" ht="13.2" x14ac:dyDescent="0.25">
      <c r="A513"/>
    </row>
    <row r="514" spans="1:1" ht="13.2" x14ac:dyDescent="0.25">
      <c r="A514"/>
    </row>
    <row r="515" spans="1:1" ht="13.2" x14ac:dyDescent="0.25">
      <c r="A515"/>
    </row>
    <row r="516" spans="1:1" ht="13.2" x14ac:dyDescent="0.25">
      <c r="A516"/>
    </row>
    <row r="517" spans="1:1" ht="13.2" x14ac:dyDescent="0.25">
      <c r="A517"/>
    </row>
    <row r="518" spans="1:1" ht="13.2" x14ac:dyDescent="0.25">
      <c r="A518"/>
    </row>
    <row r="519" spans="1:1" ht="13.2" x14ac:dyDescent="0.25">
      <c r="A519"/>
    </row>
    <row r="520" spans="1:1" ht="13.2" x14ac:dyDescent="0.25">
      <c r="A520"/>
    </row>
    <row r="521" spans="1:1" ht="13.2" x14ac:dyDescent="0.25">
      <c r="A521"/>
    </row>
    <row r="522" spans="1:1" ht="13.2" x14ac:dyDescent="0.25">
      <c r="A522"/>
    </row>
    <row r="523" spans="1:1" ht="13.2" x14ac:dyDescent="0.25">
      <c r="A523"/>
    </row>
    <row r="524" spans="1:1" ht="13.2" x14ac:dyDescent="0.25">
      <c r="A524"/>
    </row>
    <row r="525" spans="1:1" ht="13.2" x14ac:dyDescent="0.25">
      <c r="A525"/>
    </row>
    <row r="526" spans="1:1" ht="13.2" x14ac:dyDescent="0.25">
      <c r="A526"/>
    </row>
    <row r="527" spans="1:1" ht="13.2" x14ac:dyDescent="0.25">
      <c r="A527"/>
    </row>
    <row r="528" spans="1:1" ht="13.2" x14ac:dyDescent="0.25">
      <c r="A528"/>
    </row>
    <row r="529" spans="1:1" ht="13.2" x14ac:dyDescent="0.25">
      <c r="A529"/>
    </row>
    <row r="530" spans="1:1" ht="13.2" x14ac:dyDescent="0.25">
      <c r="A530"/>
    </row>
    <row r="531" spans="1:1" ht="13.2" x14ac:dyDescent="0.25">
      <c r="A531"/>
    </row>
    <row r="532" spans="1:1" ht="13.2" x14ac:dyDescent="0.25">
      <c r="A532"/>
    </row>
    <row r="533" spans="1:1" ht="13.2" x14ac:dyDescent="0.25">
      <c r="A533"/>
    </row>
    <row r="534" spans="1:1" ht="13.2" x14ac:dyDescent="0.25">
      <c r="A534"/>
    </row>
    <row r="535" spans="1:1" ht="13.2" x14ac:dyDescent="0.25">
      <c r="A535"/>
    </row>
    <row r="536" spans="1:1" ht="13.2" x14ac:dyDescent="0.25">
      <c r="A536"/>
    </row>
    <row r="537" spans="1:1" ht="13.2" x14ac:dyDescent="0.25">
      <c r="A537"/>
    </row>
    <row r="538" spans="1:1" ht="13.2" x14ac:dyDescent="0.25">
      <c r="A538"/>
    </row>
    <row r="539" spans="1:1" ht="13.2" x14ac:dyDescent="0.25">
      <c r="A539"/>
    </row>
    <row r="540" spans="1:1" ht="13.2" x14ac:dyDescent="0.25">
      <c r="A540"/>
    </row>
    <row r="541" spans="1:1" ht="13.2" x14ac:dyDescent="0.25">
      <c r="A541"/>
    </row>
    <row r="542" spans="1:1" ht="13.2" x14ac:dyDescent="0.25">
      <c r="A542"/>
    </row>
    <row r="543" spans="1:1" ht="13.2" x14ac:dyDescent="0.25">
      <c r="A543"/>
    </row>
    <row r="544" spans="1:1" ht="13.2" x14ac:dyDescent="0.25">
      <c r="A544"/>
    </row>
    <row r="545" spans="1:1" ht="13.2" x14ac:dyDescent="0.25">
      <c r="A545"/>
    </row>
    <row r="546" spans="1:1" ht="13.2" x14ac:dyDescent="0.25">
      <c r="A546"/>
    </row>
    <row r="547" spans="1:1" ht="13.2" x14ac:dyDescent="0.25">
      <c r="A547"/>
    </row>
    <row r="548" spans="1:1" ht="13.2" x14ac:dyDescent="0.25">
      <c r="A548"/>
    </row>
    <row r="549" spans="1:1" ht="13.2" x14ac:dyDescent="0.25">
      <c r="A549"/>
    </row>
    <row r="550" spans="1:1" ht="13.2" x14ac:dyDescent="0.25">
      <c r="A550"/>
    </row>
    <row r="551" spans="1:1" ht="13.2" x14ac:dyDescent="0.25">
      <c r="A551"/>
    </row>
    <row r="552" spans="1:1" ht="13.2" x14ac:dyDescent="0.25">
      <c r="A552"/>
    </row>
    <row r="553" spans="1:1" ht="13.2" x14ac:dyDescent="0.25">
      <c r="A553"/>
    </row>
    <row r="554" spans="1:1" ht="13.2" x14ac:dyDescent="0.25">
      <c r="A554"/>
    </row>
    <row r="555" spans="1:1" ht="13.2" x14ac:dyDescent="0.25">
      <c r="A555"/>
    </row>
    <row r="556" spans="1:1" ht="13.2" x14ac:dyDescent="0.25">
      <c r="A556"/>
    </row>
    <row r="557" spans="1:1" ht="13.2" x14ac:dyDescent="0.25">
      <c r="A557"/>
    </row>
    <row r="558" spans="1:1" ht="13.2" x14ac:dyDescent="0.25">
      <c r="A558"/>
    </row>
    <row r="559" spans="1:1" ht="13.2" x14ac:dyDescent="0.25">
      <c r="A559"/>
    </row>
    <row r="560" spans="1:1" ht="13.2" x14ac:dyDescent="0.25">
      <c r="A560"/>
    </row>
    <row r="561" spans="1:1" ht="13.2" x14ac:dyDescent="0.25">
      <c r="A561"/>
    </row>
    <row r="562" spans="1:1" ht="13.2" x14ac:dyDescent="0.25">
      <c r="A562"/>
    </row>
    <row r="563" spans="1:1" ht="13.2" x14ac:dyDescent="0.25">
      <c r="A563"/>
    </row>
    <row r="564" spans="1:1" ht="13.2" x14ac:dyDescent="0.25">
      <c r="A564"/>
    </row>
    <row r="565" spans="1:1" ht="13.2" x14ac:dyDescent="0.25">
      <c r="A565"/>
    </row>
    <row r="566" spans="1:1" ht="13.2" x14ac:dyDescent="0.25">
      <c r="A566"/>
    </row>
    <row r="567" spans="1:1" ht="13.2" x14ac:dyDescent="0.25">
      <c r="A567"/>
    </row>
    <row r="568" spans="1:1" ht="13.2" x14ac:dyDescent="0.25">
      <c r="A568"/>
    </row>
    <row r="569" spans="1:1" ht="13.2" x14ac:dyDescent="0.25">
      <c r="A569"/>
    </row>
    <row r="570" spans="1:1" ht="13.2" x14ac:dyDescent="0.25">
      <c r="A570"/>
    </row>
    <row r="571" spans="1:1" ht="13.2" x14ac:dyDescent="0.25">
      <c r="A571"/>
    </row>
    <row r="572" spans="1:1" ht="13.2" x14ac:dyDescent="0.25">
      <c r="A572"/>
    </row>
    <row r="573" spans="1:1" ht="13.2" x14ac:dyDescent="0.25">
      <c r="A573"/>
    </row>
    <row r="574" spans="1:1" ht="13.2" x14ac:dyDescent="0.25">
      <c r="A574"/>
    </row>
    <row r="575" spans="1:1" ht="13.2" x14ac:dyDescent="0.25">
      <c r="A575"/>
    </row>
    <row r="576" spans="1:1" ht="13.2" x14ac:dyDescent="0.25">
      <c r="A576"/>
    </row>
    <row r="577" spans="1:1" ht="13.2" x14ac:dyDescent="0.25">
      <c r="A577"/>
    </row>
    <row r="578" spans="1:1" ht="13.2" x14ac:dyDescent="0.25">
      <c r="A578"/>
    </row>
    <row r="579" spans="1:1" ht="13.2" x14ac:dyDescent="0.25">
      <c r="A579"/>
    </row>
    <row r="580" spans="1:1" ht="13.2" x14ac:dyDescent="0.25">
      <c r="A580"/>
    </row>
    <row r="581" spans="1:1" ht="13.2" x14ac:dyDescent="0.25">
      <c r="A581"/>
    </row>
    <row r="582" spans="1:1" ht="13.2" x14ac:dyDescent="0.25">
      <c r="A582"/>
    </row>
    <row r="583" spans="1:1" ht="13.2" x14ac:dyDescent="0.25">
      <c r="A583"/>
    </row>
    <row r="584" spans="1:1" ht="13.2" x14ac:dyDescent="0.25">
      <c r="A584"/>
    </row>
    <row r="585" spans="1:1" ht="13.2" x14ac:dyDescent="0.25">
      <c r="A585"/>
    </row>
    <row r="586" spans="1:1" ht="13.2" x14ac:dyDescent="0.25">
      <c r="A586"/>
    </row>
    <row r="587" spans="1:1" ht="13.2" x14ac:dyDescent="0.25">
      <c r="A587"/>
    </row>
    <row r="588" spans="1:1" ht="13.2" x14ac:dyDescent="0.25">
      <c r="A588"/>
    </row>
    <row r="589" spans="1:1" ht="13.2" x14ac:dyDescent="0.25">
      <c r="A589"/>
    </row>
    <row r="590" spans="1:1" ht="13.2" x14ac:dyDescent="0.25">
      <c r="A590"/>
    </row>
    <row r="591" spans="1:1" ht="13.2" x14ac:dyDescent="0.25">
      <c r="A591"/>
    </row>
    <row r="592" spans="1:1" ht="13.2" x14ac:dyDescent="0.25">
      <c r="A592"/>
    </row>
    <row r="593" spans="1:1" ht="13.2" x14ac:dyDescent="0.25">
      <c r="A593"/>
    </row>
    <row r="594" spans="1:1" ht="13.2" x14ac:dyDescent="0.25">
      <c r="A594"/>
    </row>
    <row r="595" spans="1:1" ht="13.2" x14ac:dyDescent="0.25">
      <c r="A595"/>
    </row>
    <row r="596" spans="1:1" ht="13.2" x14ac:dyDescent="0.25">
      <c r="A596"/>
    </row>
    <row r="597" spans="1:1" ht="13.2" x14ac:dyDescent="0.25">
      <c r="A597"/>
    </row>
    <row r="598" spans="1:1" ht="13.2" x14ac:dyDescent="0.25">
      <c r="A598"/>
    </row>
    <row r="599" spans="1:1" ht="13.2" x14ac:dyDescent="0.25">
      <c r="A599"/>
    </row>
    <row r="600" spans="1:1" ht="13.2" x14ac:dyDescent="0.25">
      <c r="A600"/>
    </row>
    <row r="601" spans="1:1" ht="13.2" x14ac:dyDescent="0.25">
      <c r="A601"/>
    </row>
    <row r="602" spans="1:1" ht="13.2" x14ac:dyDescent="0.25">
      <c r="A602"/>
    </row>
    <row r="603" spans="1:1" ht="13.2" x14ac:dyDescent="0.25">
      <c r="A603"/>
    </row>
    <row r="604" spans="1:1" ht="13.2" x14ac:dyDescent="0.25">
      <c r="A604"/>
    </row>
    <row r="605" spans="1:1" ht="13.2" x14ac:dyDescent="0.25">
      <c r="A605"/>
    </row>
    <row r="606" spans="1:1" ht="13.2" x14ac:dyDescent="0.25">
      <c r="A606"/>
    </row>
    <row r="607" spans="1:1" ht="13.2" x14ac:dyDescent="0.25">
      <c r="A607"/>
    </row>
    <row r="608" spans="1:1" ht="13.2" x14ac:dyDescent="0.25">
      <c r="A608"/>
    </row>
    <row r="609" spans="1:1" ht="13.2" x14ac:dyDescent="0.25">
      <c r="A609"/>
    </row>
    <row r="610" spans="1:1" ht="13.2" x14ac:dyDescent="0.25">
      <c r="A610"/>
    </row>
    <row r="611" spans="1:1" ht="13.2" x14ac:dyDescent="0.25">
      <c r="A611"/>
    </row>
    <row r="612" spans="1:1" ht="13.2" x14ac:dyDescent="0.25">
      <c r="A612"/>
    </row>
    <row r="613" spans="1:1" ht="13.2" x14ac:dyDescent="0.25">
      <c r="A613"/>
    </row>
    <row r="614" spans="1:1" ht="13.2" x14ac:dyDescent="0.25">
      <c r="A614"/>
    </row>
    <row r="615" spans="1:1" ht="13.2" x14ac:dyDescent="0.25">
      <c r="A615"/>
    </row>
    <row r="616" spans="1:1" ht="13.2" x14ac:dyDescent="0.25">
      <c r="A616"/>
    </row>
    <row r="617" spans="1:1" ht="13.2" x14ac:dyDescent="0.25">
      <c r="A617"/>
    </row>
    <row r="618" spans="1:1" ht="13.2" x14ac:dyDescent="0.25">
      <c r="A618"/>
    </row>
    <row r="619" spans="1:1" ht="13.2" x14ac:dyDescent="0.25">
      <c r="A619"/>
    </row>
    <row r="620" spans="1:1" ht="13.2" x14ac:dyDescent="0.25">
      <c r="A620"/>
    </row>
    <row r="621" spans="1:1" ht="13.2" x14ac:dyDescent="0.25">
      <c r="A621"/>
    </row>
    <row r="622" spans="1:1" ht="13.2" x14ac:dyDescent="0.25">
      <c r="A622"/>
    </row>
    <row r="623" spans="1:1" ht="13.2" x14ac:dyDescent="0.25">
      <c r="A623"/>
    </row>
    <row r="624" spans="1:1" ht="13.2" x14ac:dyDescent="0.25">
      <c r="A624"/>
    </row>
    <row r="625" spans="1:1" ht="13.2" x14ac:dyDescent="0.25">
      <c r="A625"/>
    </row>
    <row r="626" spans="1:1" ht="13.2" x14ac:dyDescent="0.25">
      <c r="A626"/>
    </row>
    <row r="627" spans="1:1" ht="13.2" x14ac:dyDescent="0.25">
      <c r="A627"/>
    </row>
    <row r="628" spans="1:1" ht="13.2" x14ac:dyDescent="0.25">
      <c r="A628"/>
    </row>
    <row r="629" spans="1:1" ht="13.2" x14ac:dyDescent="0.25">
      <c r="A629"/>
    </row>
    <row r="630" spans="1:1" ht="13.2" x14ac:dyDescent="0.25">
      <c r="A630"/>
    </row>
    <row r="631" spans="1:1" ht="13.2" x14ac:dyDescent="0.25">
      <c r="A631"/>
    </row>
    <row r="632" spans="1:1" ht="13.2" x14ac:dyDescent="0.25">
      <c r="A632"/>
    </row>
    <row r="633" spans="1:1" ht="13.2" x14ac:dyDescent="0.25">
      <c r="A633"/>
    </row>
    <row r="634" spans="1:1" ht="13.2" x14ac:dyDescent="0.25">
      <c r="A634"/>
    </row>
    <row r="635" spans="1:1" ht="13.2" x14ac:dyDescent="0.25">
      <c r="A635"/>
    </row>
    <row r="636" spans="1:1" ht="13.2" x14ac:dyDescent="0.25">
      <c r="A636"/>
    </row>
    <row r="637" spans="1:1" ht="13.2" x14ac:dyDescent="0.25">
      <c r="A637"/>
    </row>
    <row r="638" spans="1:1" ht="13.2" x14ac:dyDescent="0.25">
      <c r="A638"/>
    </row>
    <row r="639" spans="1:1" ht="13.2" x14ac:dyDescent="0.25">
      <c r="A639"/>
    </row>
    <row r="640" spans="1:1" ht="13.2" x14ac:dyDescent="0.25">
      <c r="A640"/>
    </row>
    <row r="641" spans="1:1" ht="13.2" x14ac:dyDescent="0.25">
      <c r="A641"/>
    </row>
    <row r="642" spans="1:1" ht="13.2" x14ac:dyDescent="0.25">
      <c r="A642"/>
    </row>
    <row r="643" spans="1:1" ht="13.2" x14ac:dyDescent="0.25">
      <c r="A643"/>
    </row>
    <row r="644" spans="1:1" ht="13.2" x14ac:dyDescent="0.25">
      <c r="A644"/>
    </row>
    <row r="645" spans="1:1" ht="13.2" x14ac:dyDescent="0.25">
      <c r="A645"/>
    </row>
    <row r="646" spans="1:1" ht="13.2" x14ac:dyDescent="0.25">
      <c r="A646"/>
    </row>
    <row r="647" spans="1:1" ht="13.2" x14ac:dyDescent="0.25">
      <c r="A647"/>
    </row>
    <row r="648" spans="1:1" ht="13.2" x14ac:dyDescent="0.25">
      <c r="A648"/>
    </row>
    <row r="649" spans="1:1" ht="13.2" x14ac:dyDescent="0.25">
      <c r="A649"/>
    </row>
    <row r="650" spans="1:1" ht="13.2" x14ac:dyDescent="0.25">
      <c r="A650"/>
    </row>
    <row r="651" spans="1:1" ht="13.2" x14ac:dyDescent="0.25">
      <c r="A651"/>
    </row>
    <row r="652" spans="1:1" ht="13.2" x14ac:dyDescent="0.25">
      <c r="A652"/>
    </row>
    <row r="653" spans="1:1" ht="13.2" x14ac:dyDescent="0.25">
      <c r="A653"/>
    </row>
    <row r="654" spans="1:1" ht="13.2" x14ac:dyDescent="0.25">
      <c r="A654"/>
    </row>
    <row r="655" spans="1:1" ht="13.2" x14ac:dyDescent="0.25">
      <c r="A655"/>
    </row>
    <row r="656" spans="1:1" ht="13.2" x14ac:dyDescent="0.25">
      <c r="A656"/>
    </row>
    <row r="657" spans="1:1" ht="13.2" x14ac:dyDescent="0.25">
      <c r="A657"/>
    </row>
    <row r="658" spans="1:1" ht="13.2" x14ac:dyDescent="0.25">
      <c r="A658"/>
    </row>
    <row r="659" spans="1:1" ht="13.2" x14ac:dyDescent="0.25">
      <c r="A659"/>
    </row>
    <row r="660" spans="1:1" ht="13.2" x14ac:dyDescent="0.25">
      <c r="A660"/>
    </row>
    <row r="661" spans="1:1" ht="13.2" x14ac:dyDescent="0.25">
      <c r="A661"/>
    </row>
    <row r="662" spans="1:1" ht="13.2" x14ac:dyDescent="0.25">
      <c r="A662"/>
    </row>
    <row r="663" spans="1:1" ht="13.2" x14ac:dyDescent="0.25">
      <c r="A663"/>
    </row>
    <row r="664" spans="1:1" ht="13.2" x14ac:dyDescent="0.25">
      <c r="A664"/>
    </row>
    <row r="665" spans="1:1" ht="13.2" x14ac:dyDescent="0.25">
      <c r="A665"/>
    </row>
    <row r="666" spans="1:1" ht="13.2" x14ac:dyDescent="0.25">
      <c r="A666"/>
    </row>
    <row r="667" spans="1:1" ht="13.2" x14ac:dyDescent="0.25">
      <c r="A667"/>
    </row>
    <row r="668" spans="1:1" ht="13.2" x14ac:dyDescent="0.25">
      <c r="A668"/>
    </row>
    <row r="669" spans="1:1" ht="13.2" x14ac:dyDescent="0.25">
      <c r="A669"/>
    </row>
    <row r="670" spans="1:1" ht="13.2" x14ac:dyDescent="0.25">
      <c r="A670"/>
    </row>
    <row r="671" spans="1:1" ht="13.2" x14ac:dyDescent="0.25">
      <c r="A671"/>
    </row>
    <row r="672" spans="1:1" ht="13.2" x14ac:dyDescent="0.25">
      <c r="A672"/>
    </row>
    <row r="673" spans="1:1" ht="13.2" x14ac:dyDescent="0.25">
      <c r="A673"/>
    </row>
    <row r="674" spans="1:1" ht="13.2" x14ac:dyDescent="0.25">
      <c r="A674"/>
    </row>
    <row r="675" spans="1:1" ht="13.2" x14ac:dyDescent="0.25">
      <c r="A675"/>
    </row>
    <row r="676" spans="1:1" ht="13.2" x14ac:dyDescent="0.25">
      <c r="A676"/>
    </row>
    <row r="677" spans="1:1" ht="13.2" x14ac:dyDescent="0.25">
      <c r="A677"/>
    </row>
    <row r="678" spans="1:1" ht="13.2" x14ac:dyDescent="0.25">
      <c r="A678"/>
    </row>
    <row r="679" spans="1:1" ht="13.2" x14ac:dyDescent="0.25">
      <c r="A679"/>
    </row>
    <row r="680" spans="1:1" ht="13.2" x14ac:dyDescent="0.25">
      <c r="A680"/>
    </row>
    <row r="681" spans="1:1" ht="13.2" x14ac:dyDescent="0.25">
      <c r="A681"/>
    </row>
    <row r="682" spans="1:1" ht="13.2" x14ac:dyDescent="0.25">
      <c r="A682"/>
    </row>
    <row r="683" spans="1:1" ht="13.2" x14ac:dyDescent="0.25">
      <c r="A683"/>
    </row>
    <row r="684" spans="1:1" ht="13.2" x14ac:dyDescent="0.25">
      <c r="A684"/>
    </row>
    <row r="685" spans="1:1" ht="13.2" x14ac:dyDescent="0.25">
      <c r="A685"/>
    </row>
    <row r="686" spans="1:1" ht="13.2" x14ac:dyDescent="0.25">
      <c r="A686"/>
    </row>
    <row r="687" spans="1:1" ht="13.2" x14ac:dyDescent="0.25">
      <c r="A687"/>
    </row>
    <row r="688" spans="1:1" ht="13.2" x14ac:dyDescent="0.25">
      <c r="A688"/>
    </row>
    <row r="689" spans="1:1" ht="13.2" x14ac:dyDescent="0.25">
      <c r="A689"/>
    </row>
    <row r="690" spans="1:1" ht="13.2" x14ac:dyDescent="0.25">
      <c r="A690"/>
    </row>
    <row r="691" spans="1:1" ht="13.2" x14ac:dyDescent="0.25">
      <c r="A691"/>
    </row>
    <row r="692" spans="1:1" ht="13.2" x14ac:dyDescent="0.25">
      <c r="A692"/>
    </row>
    <row r="693" spans="1:1" ht="13.2" x14ac:dyDescent="0.25">
      <c r="A693"/>
    </row>
    <row r="694" spans="1:1" ht="13.2" x14ac:dyDescent="0.25">
      <c r="A694"/>
    </row>
    <row r="695" spans="1:1" ht="13.2" x14ac:dyDescent="0.25">
      <c r="A695"/>
    </row>
    <row r="696" spans="1:1" ht="13.2" x14ac:dyDescent="0.25">
      <c r="A696"/>
    </row>
    <row r="697" spans="1:1" ht="13.2" x14ac:dyDescent="0.25">
      <c r="A697"/>
    </row>
    <row r="698" spans="1:1" ht="13.2" x14ac:dyDescent="0.25">
      <c r="A698"/>
    </row>
    <row r="699" spans="1:1" ht="13.2" x14ac:dyDescent="0.25">
      <c r="A699"/>
    </row>
    <row r="700" spans="1:1" ht="13.2" x14ac:dyDescent="0.25">
      <c r="A700"/>
    </row>
    <row r="701" spans="1:1" ht="13.2" x14ac:dyDescent="0.25">
      <c r="A701"/>
    </row>
    <row r="702" spans="1:1" ht="13.2" x14ac:dyDescent="0.25">
      <c r="A702"/>
    </row>
    <row r="703" spans="1:1" ht="13.2" x14ac:dyDescent="0.25">
      <c r="A703"/>
    </row>
    <row r="704" spans="1:1" ht="13.2" x14ac:dyDescent="0.25">
      <c r="A704"/>
    </row>
    <row r="705" spans="1:1" ht="13.2" x14ac:dyDescent="0.25">
      <c r="A705"/>
    </row>
    <row r="706" spans="1:1" ht="13.2" x14ac:dyDescent="0.25">
      <c r="A706"/>
    </row>
    <row r="707" spans="1:1" ht="13.2" x14ac:dyDescent="0.25">
      <c r="A707"/>
    </row>
    <row r="708" spans="1:1" ht="13.2" x14ac:dyDescent="0.25">
      <c r="A708"/>
    </row>
    <row r="709" spans="1:1" ht="13.2" x14ac:dyDescent="0.25">
      <c r="A709"/>
    </row>
    <row r="710" spans="1:1" ht="13.2" x14ac:dyDescent="0.25">
      <c r="A710"/>
    </row>
    <row r="711" spans="1:1" ht="13.2" x14ac:dyDescent="0.25">
      <c r="A711"/>
    </row>
    <row r="712" spans="1:1" ht="13.2" x14ac:dyDescent="0.25">
      <c r="A712"/>
    </row>
    <row r="713" spans="1:1" ht="13.2" x14ac:dyDescent="0.25">
      <c r="A713"/>
    </row>
    <row r="714" spans="1:1" ht="13.2" x14ac:dyDescent="0.25">
      <c r="A714"/>
    </row>
    <row r="715" spans="1:1" ht="13.2" x14ac:dyDescent="0.25">
      <c r="A715"/>
    </row>
    <row r="716" spans="1:1" ht="13.2" x14ac:dyDescent="0.25">
      <c r="A716"/>
    </row>
    <row r="717" spans="1:1" ht="13.2" x14ac:dyDescent="0.25">
      <c r="A717"/>
    </row>
    <row r="718" spans="1:1" ht="13.2" x14ac:dyDescent="0.25">
      <c r="A718"/>
    </row>
    <row r="719" spans="1:1" ht="13.2" x14ac:dyDescent="0.25">
      <c r="A719"/>
    </row>
    <row r="720" spans="1:1" ht="13.2" x14ac:dyDescent="0.25">
      <c r="A720"/>
    </row>
    <row r="721" spans="1:1" ht="13.2" x14ac:dyDescent="0.25">
      <c r="A721"/>
    </row>
    <row r="722" spans="1:1" ht="13.2" x14ac:dyDescent="0.25">
      <c r="A722"/>
    </row>
    <row r="723" spans="1:1" ht="13.2" x14ac:dyDescent="0.25">
      <c r="A723"/>
    </row>
    <row r="724" spans="1:1" ht="13.2" x14ac:dyDescent="0.25">
      <c r="A724"/>
    </row>
    <row r="725" spans="1:1" ht="13.2" x14ac:dyDescent="0.25">
      <c r="A725"/>
    </row>
    <row r="726" spans="1:1" ht="13.2" x14ac:dyDescent="0.25">
      <c r="A726"/>
    </row>
    <row r="727" spans="1:1" ht="13.2" x14ac:dyDescent="0.25">
      <c r="A727"/>
    </row>
    <row r="728" spans="1:1" ht="13.2" x14ac:dyDescent="0.25">
      <c r="A728"/>
    </row>
    <row r="729" spans="1:1" ht="13.2" x14ac:dyDescent="0.25">
      <c r="A729"/>
    </row>
    <row r="730" spans="1:1" ht="13.2" x14ac:dyDescent="0.25">
      <c r="A730"/>
    </row>
    <row r="731" spans="1:1" ht="13.2" x14ac:dyDescent="0.25">
      <c r="A731"/>
    </row>
    <row r="732" spans="1:1" ht="13.2" x14ac:dyDescent="0.25">
      <c r="A732"/>
    </row>
    <row r="733" spans="1:1" ht="13.2" x14ac:dyDescent="0.25">
      <c r="A733"/>
    </row>
    <row r="734" spans="1:1" ht="13.2" x14ac:dyDescent="0.25">
      <c r="A734"/>
    </row>
    <row r="735" spans="1:1" ht="13.2" x14ac:dyDescent="0.25">
      <c r="A735"/>
    </row>
    <row r="736" spans="1:1" ht="13.2" x14ac:dyDescent="0.25">
      <c r="A736"/>
    </row>
    <row r="737" spans="1:1" ht="13.2" x14ac:dyDescent="0.25">
      <c r="A737"/>
    </row>
    <row r="738" spans="1:1" ht="13.2" x14ac:dyDescent="0.25">
      <c r="A738"/>
    </row>
    <row r="739" spans="1:1" ht="13.2" x14ac:dyDescent="0.25">
      <c r="A739"/>
    </row>
    <row r="740" spans="1:1" ht="13.2" x14ac:dyDescent="0.25">
      <c r="A740"/>
    </row>
    <row r="741" spans="1:1" ht="13.2" x14ac:dyDescent="0.25">
      <c r="A741"/>
    </row>
    <row r="742" spans="1:1" ht="13.2" x14ac:dyDescent="0.25">
      <c r="A742"/>
    </row>
    <row r="743" spans="1:1" ht="13.2" x14ac:dyDescent="0.25">
      <c r="A743"/>
    </row>
    <row r="744" spans="1:1" ht="13.2" x14ac:dyDescent="0.25">
      <c r="A744"/>
    </row>
    <row r="745" spans="1:1" ht="13.2" x14ac:dyDescent="0.25">
      <c r="A745"/>
    </row>
    <row r="746" spans="1:1" ht="13.2" x14ac:dyDescent="0.25">
      <c r="A746"/>
    </row>
    <row r="747" spans="1:1" ht="13.2" x14ac:dyDescent="0.25">
      <c r="A747"/>
    </row>
    <row r="748" spans="1:1" ht="13.2" x14ac:dyDescent="0.25">
      <c r="A748"/>
    </row>
    <row r="749" spans="1:1" ht="13.2" x14ac:dyDescent="0.25">
      <c r="A749"/>
    </row>
    <row r="750" spans="1:1" ht="13.2" x14ac:dyDescent="0.25">
      <c r="A750"/>
    </row>
    <row r="751" spans="1:1" ht="13.2" x14ac:dyDescent="0.25">
      <c r="A751"/>
    </row>
    <row r="752" spans="1:1" ht="13.2" x14ac:dyDescent="0.25">
      <c r="A752"/>
    </row>
    <row r="753" spans="1:1" ht="13.2" x14ac:dyDescent="0.25">
      <c r="A753"/>
    </row>
    <row r="754" spans="1:1" ht="13.2" x14ac:dyDescent="0.25">
      <c r="A754"/>
    </row>
    <row r="755" spans="1:1" ht="13.2" x14ac:dyDescent="0.25">
      <c r="A755"/>
    </row>
    <row r="756" spans="1:1" ht="13.2" x14ac:dyDescent="0.25">
      <c r="A756"/>
    </row>
    <row r="757" spans="1:1" ht="13.2" x14ac:dyDescent="0.25">
      <c r="A757"/>
    </row>
    <row r="758" spans="1:1" ht="13.2" x14ac:dyDescent="0.25">
      <c r="A758"/>
    </row>
    <row r="759" spans="1:1" ht="13.2" x14ac:dyDescent="0.25">
      <c r="A759"/>
    </row>
    <row r="760" spans="1:1" ht="13.2" x14ac:dyDescent="0.25">
      <c r="A760"/>
    </row>
    <row r="761" spans="1:1" ht="13.2" x14ac:dyDescent="0.25">
      <c r="A761"/>
    </row>
    <row r="762" spans="1:1" ht="13.2" x14ac:dyDescent="0.25">
      <c r="A762"/>
    </row>
    <row r="763" spans="1:1" ht="13.2" x14ac:dyDescent="0.25">
      <c r="A763"/>
    </row>
    <row r="764" spans="1:1" ht="13.2" x14ac:dyDescent="0.25">
      <c r="A764"/>
    </row>
    <row r="765" spans="1:1" ht="13.2" x14ac:dyDescent="0.25">
      <c r="A765"/>
    </row>
    <row r="766" spans="1:1" ht="13.2" x14ac:dyDescent="0.25">
      <c r="A766"/>
    </row>
    <row r="767" spans="1:1" ht="13.2" x14ac:dyDescent="0.25">
      <c r="A767"/>
    </row>
    <row r="768" spans="1:1" ht="13.2" x14ac:dyDescent="0.25">
      <c r="A768"/>
    </row>
    <row r="769" spans="1:1" ht="13.2" x14ac:dyDescent="0.25">
      <c r="A769"/>
    </row>
    <row r="770" spans="1:1" ht="13.2" x14ac:dyDescent="0.25">
      <c r="A770"/>
    </row>
    <row r="771" spans="1:1" ht="13.2" x14ac:dyDescent="0.25">
      <c r="A771"/>
    </row>
    <row r="772" spans="1:1" ht="13.2" x14ac:dyDescent="0.25">
      <c r="A772"/>
    </row>
    <row r="773" spans="1:1" ht="13.2" x14ac:dyDescent="0.25">
      <c r="A773"/>
    </row>
    <row r="774" spans="1:1" ht="13.2" x14ac:dyDescent="0.25">
      <c r="A774"/>
    </row>
    <row r="775" spans="1:1" ht="13.2" x14ac:dyDescent="0.25">
      <c r="A775"/>
    </row>
    <row r="776" spans="1:1" ht="13.2" x14ac:dyDescent="0.25">
      <c r="A776"/>
    </row>
    <row r="777" spans="1:1" ht="13.2" x14ac:dyDescent="0.25">
      <c r="A777"/>
    </row>
    <row r="778" spans="1:1" ht="13.2" x14ac:dyDescent="0.25">
      <c r="A778"/>
    </row>
    <row r="779" spans="1:1" ht="13.2" x14ac:dyDescent="0.25">
      <c r="A779"/>
    </row>
    <row r="780" spans="1:1" ht="13.2" x14ac:dyDescent="0.25">
      <c r="A780"/>
    </row>
    <row r="781" spans="1:1" ht="13.2" x14ac:dyDescent="0.25">
      <c r="A781"/>
    </row>
    <row r="782" spans="1:1" ht="13.2" x14ac:dyDescent="0.25">
      <c r="A782"/>
    </row>
    <row r="783" spans="1:1" ht="13.2" x14ac:dyDescent="0.25">
      <c r="A783"/>
    </row>
    <row r="784" spans="1:1" ht="13.2" x14ac:dyDescent="0.25">
      <c r="A784"/>
    </row>
    <row r="785" spans="1:1" ht="13.2" x14ac:dyDescent="0.25">
      <c r="A785"/>
    </row>
    <row r="786" spans="1:1" ht="13.2" x14ac:dyDescent="0.25">
      <c r="A786"/>
    </row>
    <row r="787" spans="1:1" ht="13.2" x14ac:dyDescent="0.25">
      <c r="A787"/>
    </row>
    <row r="788" spans="1:1" ht="13.2" x14ac:dyDescent="0.25">
      <c r="A788"/>
    </row>
    <row r="789" spans="1:1" ht="13.2" x14ac:dyDescent="0.25">
      <c r="A789"/>
    </row>
    <row r="790" spans="1:1" ht="13.2" x14ac:dyDescent="0.25">
      <c r="A790"/>
    </row>
    <row r="791" spans="1:1" ht="13.2" x14ac:dyDescent="0.25">
      <c r="A791"/>
    </row>
    <row r="792" spans="1:1" ht="13.2" x14ac:dyDescent="0.25">
      <c r="A792"/>
    </row>
    <row r="793" spans="1:1" ht="13.2" x14ac:dyDescent="0.25">
      <c r="A793"/>
    </row>
    <row r="794" spans="1:1" ht="13.2" x14ac:dyDescent="0.25">
      <c r="A794"/>
    </row>
    <row r="795" spans="1:1" ht="13.2" x14ac:dyDescent="0.25">
      <c r="A795"/>
    </row>
    <row r="796" spans="1:1" ht="13.2" x14ac:dyDescent="0.25">
      <c r="A796"/>
    </row>
    <row r="797" spans="1:1" ht="13.2" x14ac:dyDescent="0.25">
      <c r="A797"/>
    </row>
    <row r="798" spans="1:1" ht="13.2" x14ac:dyDescent="0.25">
      <c r="A798"/>
    </row>
    <row r="799" spans="1:1" ht="13.2" x14ac:dyDescent="0.25">
      <c r="A799"/>
    </row>
    <row r="800" spans="1:1" ht="13.2" x14ac:dyDescent="0.25">
      <c r="A800"/>
    </row>
    <row r="801" spans="1:1" ht="13.2" x14ac:dyDescent="0.25">
      <c r="A801"/>
    </row>
    <row r="802" spans="1:1" ht="13.2" x14ac:dyDescent="0.25">
      <c r="A802"/>
    </row>
    <row r="803" spans="1:1" ht="13.2" x14ac:dyDescent="0.25">
      <c r="A803"/>
    </row>
    <row r="804" spans="1:1" ht="13.2" x14ac:dyDescent="0.25">
      <c r="A804"/>
    </row>
    <row r="805" spans="1:1" ht="13.2" x14ac:dyDescent="0.25">
      <c r="A805"/>
    </row>
    <row r="806" spans="1:1" ht="13.2" x14ac:dyDescent="0.25">
      <c r="A806"/>
    </row>
    <row r="807" spans="1:1" ht="13.2" x14ac:dyDescent="0.25">
      <c r="A807"/>
    </row>
    <row r="808" spans="1:1" ht="13.2" x14ac:dyDescent="0.25">
      <c r="A808"/>
    </row>
    <row r="809" spans="1:1" ht="13.2" x14ac:dyDescent="0.25">
      <c r="A809"/>
    </row>
    <row r="810" spans="1:1" ht="13.2" x14ac:dyDescent="0.25">
      <c r="A810"/>
    </row>
    <row r="811" spans="1:1" ht="13.2" x14ac:dyDescent="0.25">
      <c r="A811"/>
    </row>
    <row r="812" spans="1:1" ht="13.2" x14ac:dyDescent="0.25">
      <c r="A812"/>
    </row>
    <row r="813" spans="1:1" ht="13.2" x14ac:dyDescent="0.25">
      <c r="A813"/>
    </row>
    <row r="814" spans="1:1" ht="13.2" x14ac:dyDescent="0.25">
      <c r="A814"/>
    </row>
    <row r="815" spans="1:1" ht="13.2" x14ac:dyDescent="0.25">
      <c r="A815"/>
    </row>
    <row r="816" spans="1:1" ht="13.2" x14ac:dyDescent="0.25">
      <c r="A816"/>
    </row>
    <row r="817" spans="1:1" ht="13.2" x14ac:dyDescent="0.25">
      <c r="A817"/>
    </row>
    <row r="818" spans="1:1" ht="13.2" x14ac:dyDescent="0.25">
      <c r="A818"/>
    </row>
    <row r="819" spans="1:1" ht="13.2" x14ac:dyDescent="0.25">
      <c r="A819"/>
    </row>
    <row r="820" spans="1:1" ht="13.2" x14ac:dyDescent="0.25">
      <c r="A820"/>
    </row>
    <row r="821" spans="1:1" ht="13.2" x14ac:dyDescent="0.25">
      <c r="A821"/>
    </row>
    <row r="822" spans="1:1" ht="13.2" x14ac:dyDescent="0.25">
      <c r="A822"/>
    </row>
    <row r="823" spans="1:1" ht="13.2" x14ac:dyDescent="0.25">
      <c r="A823"/>
    </row>
    <row r="824" spans="1:1" ht="13.2" x14ac:dyDescent="0.25">
      <c r="A824"/>
    </row>
    <row r="825" spans="1:1" ht="13.2" x14ac:dyDescent="0.25">
      <c r="A825"/>
    </row>
    <row r="826" spans="1:1" ht="13.2" x14ac:dyDescent="0.25">
      <c r="A826"/>
    </row>
    <row r="827" spans="1:1" ht="13.2" x14ac:dyDescent="0.25">
      <c r="A827"/>
    </row>
    <row r="828" spans="1:1" ht="13.2" x14ac:dyDescent="0.25">
      <c r="A828"/>
    </row>
    <row r="829" spans="1:1" ht="13.2" x14ac:dyDescent="0.25">
      <c r="A829"/>
    </row>
    <row r="830" spans="1:1" ht="13.2" x14ac:dyDescent="0.25">
      <c r="A830"/>
    </row>
    <row r="831" spans="1:1" ht="13.2" x14ac:dyDescent="0.25">
      <c r="A831"/>
    </row>
    <row r="832" spans="1:1" ht="13.2" x14ac:dyDescent="0.25">
      <c r="A832"/>
    </row>
    <row r="833" spans="1:1" ht="13.2" x14ac:dyDescent="0.25">
      <c r="A833"/>
    </row>
    <row r="834" spans="1:1" ht="13.2" x14ac:dyDescent="0.25">
      <c r="A834"/>
    </row>
    <row r="835" spans="1:1" ht="13.2" x14ac:dyDescent="0.25">
      <c r="A835"/>
    </row>
    <row r="836" spans="1:1" ht="13.2" x14ac:dyDescent="0.25">
      <c r="A836"/>
    </row>
    <row r="837" spans="1:1" ht="13.2" x14ac:dyDescent="0.25">
      <c r="A837"/>
    </row>
    <row r="838" spans="1:1" ht="13.2" x14ac:dyDescent="0.25">
      <c r="A838"/>
    </row>
    <row r="839" spans="1:1" ht="13.2" x14ac:dyDescent="0.25">
      <c r="A839"/>
    </row>
    <row r="840" spans="1:1" ht="13.2" x14ac:dyDescent="0.25">
      <c r="A840"/>
    </row>
    <row r="841" spans="1:1" ht="13.2" x14ac:dyDescent="0.25">
      <c r="A841"/>
    </row>
    <row r="842" spans="1:1" ht="13.2" x14ac:dyDescent="0.25">
      <c r="A842"/>
    </row>
    <row r="843" spans="1:1" ht="13.2" x14ac:dyDescent="0.25">
      <c r="A843"/>
    </row>
    <row r="844" spans="1:1" ht="13.2" x14ac:dyDescent="0.25">
      <c r="A844"/>
    </row>
    <row r="845" spans="1:1" ht="13.2" x14ac:dyDescent="0.25">
      <c r="A845"/>
    </row>
    <row r="846" spans="1:1" ht="13.2" x14ac:dyDescent="0.25">
      <c r="A846"/>
    </row>
    <row r="847" spans="1:1" ht="13.2" x14ac:dyDescent="0.25">
      <c r="A847"/>
    </row>
    <row r="848" spans="1:1" ht="13.2" x14ac:dyDescent="0.25">
      <c r="A848"/>
    </row>
    <row r="849" spans="1:1" ht="13.2" x14ac:dyDescent="0.25">
      <c r="A849"/>
    </row>
    <row r="850" spans="1:1" ht="13.2" x14ac:dyDescent="0.25">
      <c r="A850"/>
    </row>
    <row r="851" spans="1:1" ht="13.2" x14ac:dyDescent="0.25">
      <c r="A851"/>
    </row>
    <row r="852" spans="1:1" ht="13.2" x14ac:dyDescent="0.25">
      <c r="A852"/>
    </row>
    <row r="853" spans="1:1" ht="13.2" x14ac:dyDescent="0.25">
      <c r="A853"/>
    </row>
    <row r="854" spans="1:1" ht="13.2" x14ac:dyDescent="0.25">
      <c r="A854"/>
    </row>
    <row r="855" spans="1:1" ht="13.2" x14ac:dyDescent="0.25">
      <c r="A855"/>
    </row>
    <row r="856" spans="1:1" ht="13.2" x14ac:dyDescent="0.25">
      <c r="A856"/>
    </row>
    <row r="857" spans="1:1" ht="13.2" x14ac:dyDescent="0.25">
      <c r="A857"/>
    </row>
    <row r="858" spans="1:1" ht="13.2" x14ac:dyDescent="0.25">
      <c r="A858"/>
    </row>
    <row r="859" spans="1:1" ht="13.2" x14ac:dyDescent="0.25">
      <c r="A859"/>
    </row>
    <row r="860" spans="1:1" ht="13.2" x14ac:dyDescent="0.25">
      <c r="A860"/>
    </row>
    <row r="861" spans="1:1" ht="13.2" x14ac:dyDescent="0.25">
      <c r="A861"/>
    </row>
    <row r="862" spans="1:1" ht="13.2" x14ac:dyDescent="0.25">
      <c r="A862"/>
    </row>
    <row r="863" spans="1:1" ht="13.2" x14ac:dyDescent="0.25">
      <c r="A863"/>
    </row>
    <row r="864" spans="1:1" ht="13.2" x14ac:dyDescent="0.25">
      <c r="A864"/>
    </row>
    <row r="865" spans="1:1" ht="13.2" x14ac:dyDescent="0.25">
      <c r="A865"/>
    </row>
    <row r="866" spans="1:1" ht="13.2" x14ac:dyDescent="0.25">
      <c r="A866"/>
    </row>
    <row r="867" spans="1:1" ht="13.2" x14ac:dyDescent="0.25">
      <c r="A867"/>
    </row>
    <row r="868" spans="1:1" ht="13.2" x14ac:dyDescent="0.25">
      <c r="A868"/>
    </row>
    <row r="869" spans="1:1" ht="13.2" x14ac:dyDescent="0.25">
      <c r="A869"/>
    </row>
    <row r="870" spans="1:1" ht="13.2" x14ac:dyDescent="0.25">
      <c r="A870"/>
    </row>
    <row r="871" spans="1:1" ht="13.2" x14ac:dyDescent="0.25">
      <c r="A871"/>
    </row>
    <row r="872" spans="1:1" ht="13.2" x14ac:dyDescent="0.25">
      <c r="A872"/>
    </row>
    <row r="873" spans="1:1" ht="13.2" x14ac:dyDescent="0.25">
      <c r="A873"/>
    </row>
    <row r="874" spans="1:1" ht="13.2" x14ac:dyDescent="0.25">
      <c r="A874"/>
    </row>
    <row r="875" spans="1:1" ht="13.2" x14ac:dyDescent="0.25">
      <c r="A875"/>
    </row>
    <row r="876" spans="1:1" ht="13.2" x14ac:dyDescent="0.25">
      <c r="A876"/>
    </row>
    <row r="877" spans="1:1" ht="13.2" x14ac:dyDescent="0.25">
      <c r="A877"/>
    </row>
    <row r="878" spans="1:1" ht="13.2" x14ac:dyDescent="0.25">
      <c r="A878"/>
    </row>
    <row r="879" spans="1:1" ht="13.2" x14ac:dyDescent="0.25">
      <c r="A879"/>
    </row>
    <row r="880" spans="1:1" ht="13.2" x14ac:dyDescent="0.25">
      <c r="A880"/>
    </row>
    <row r="881" spans="1:1" ht="13.2" x14ac:dyDescent="0.25">
      <c r="A881"/>
    </row>
    <row r="882" spans="1:1" ht="13.2" x14ac:dyDescent="0.25">
      <c r="A882"/>
    </row>
    <row r="883" spans="1:1" ht="13.2" x14ac:dyDescent="0.25">
      <c r="A883"/>
    </row>
    <row r="884" spans="1:1" ht="13.2" x14ac:dyDescent="0.25">
      <c r="A884"/>
    </row>
    <row r="885" spans="1:1" ht="13.2" x14ac:dyDescent="0.25">
      <c r="A885"/>
    </row>
    <row r="886" spans="1:1" ht="13.2" x14ac:dyDescent="0.25">
      <c r="A886"/>
    </row>
    <row r="887" spans="1:1" ht="13.2" x14ac:dyDescent="0.25">
      <c r="A887"/>
    </row>
    <row r="888" spans="1:1" ht="13.2" x14ac:dyDescent="0.25">
      <c r="A888"/>
    </row>
    <row r="889" spans="1:1" ht="13.2" x14ac:dyDescent="0.25">
      <c r="A889"/>
    </row>
    <row r="890" spans="1:1" ht="13.2" x14ac:dyDescent="0.25">
      <c r="A890"/>
    </row>
    <row r="891" spans="1:1" ht="13.2" x14ac:dyDescent="0.25">
      <c r="A891"/>
    </row>
    <row r="892" spans="1:1" ht="13.2" x14ac:dyDescent="0.25">
      <c r="A892"/>
    </row>
    <row r="893" spans="1:1" ht="13.2" x14ac:dyDescent="0.25">
      <c r="A893"/>
    </row>
    <row r="894" spans="1:1" ht="13.2" x14ac:dyDescent="0.25">
      <c r="A894"/>
    </row>
    <row r="895" spans="1:1" ht="13.2" x14ac:dyDescent="0.25">
      <c r="A895"/>
    </row>
    <row r="896" spans="1:1" ht="13.2" x14ac:dyDescent="0.25">
      <c r="A896"/>
    </row>
    <row r="897" spans="1:1" ht="13.2" x14ac:dyDescent="0.25">
      <c r="A897"/>
    </row>
    <row r="898" spans="1:1" ht="13.2" x14ac:dyDescent="0.25">
      <c r="A898"/>
    </row>
    <row r="899" spans="1:1" ht="13.2" x14ac:dyDescent="0.25">
      <c r="A899"/>
    </row>
    <row r="900" spans="1:1" ht="13.2" x14ac:dyDescent="0.25">
      <c r="A900"/>
    </row>
    <row r="901" spans="1:1" ht="13.2" x14ac:dyDescent="0.25">
      <c r="A901"/>
    </row>
    <row r="902" spans="1:1" ht="13.2" x14ac:dyDescent="0.25">
      <c r="A902"/>
    </row>
    <row r="903" spans="1:1" ht="13.2" x14ac:dyDescent="0.25">
      <c r="A903"/>
    </row>
    <row r="904" spans="1:1" ht="13.2" x14ac:dyDescent="0.25">
      <c r="A904"/>
    </row>
    <row r="905" spans="1:1" ht="13.2" x14ac:dyDescent="0.25">
      <c r="A905"/>
    </row>
    <row r="906" spans="1:1" ht="13.2" x14ac:dyDescent="0.25">
      <c r="A906"/>
    </row>
    <row r="907" spans="1:1" ht="13.2" x14ac:dyDescent="0.25">
      <c r="A907"/>
    </row>
    <row r="908" spans="1:1" ht="13.2" x14ac:dyDescent="0.25">
      <c r="A908"/>
    </row>
    <row r="909" spans="1:1" ht="13.2" x14ac:dyDescent="0.25">
      <c r="A909"/>
    </row>
    <row r="910" spans="1:1" ht="13.2" x14ac:dyDescent="0.25">
      <c r="A910"/>
    </row>
    <row r="911" spans="1:1" ht="13.2" x14ac:dyDescent="0.25">
      <c r="A911"/>
    </row>
    <row r="912" spans="1:1" ht="13.2" x14ac:dyDescent="0.25">
      <c r="A912"/>
    </row>
    <row r="913" spans="1:1" ht="13.2" x14ac:dyDescent="0.25">
      <c r="A913"/>
    </row>
    <row r="914" spans="1:1" ht="13.2" x14ac:dyDescent="0.25">
      <c r="A914"/>
    </row>
    <row r="915" spans="1:1" ht="13.2" x14ac:dyDescent="0.25">
      <c r="A915"/>
    </row>
    <row r="916" spans="1:1" ht="13.2" x14ac:dyDescent="0.25">
      <c r="A916"/>
    </row>
    <row r="917" spans="1:1" ht="13.2" x14ac:dyDescent="0.25">
      <c r="A917"/>
    </row>
    <row r="918" spans="1:1" ht="13.2" x14ac:dyDescent="0.25">
      <c r="A918"/>
    </row>
    <row r="919" spans="1:1" ht="13.2" x14ac:dyDescent="0.25">
      <c r="A919"/>
    </row>
    <row r="920" spans="1:1" ht="13.2" x14ac:dyDescent="0.25">
      <c r="A920"/>
    </row>
    <row r="921" spans="1:1" ht="13.2" x14ac:dyDescent="0.25">
      <c r="A921"/>
    </row>
    <row r="922" spans="1:1" ht="13.2" x14ac:dyDescent="0.25">
      <c r="A922"/>
    </row>
    <row r="923" spans="1:1" ht="13.2" x14ac:dyDescent="0.25">
      <c r="A923"/>
    </row>
    <row r="924" spans="1:1" ht="13.2" x14ac:dyDescent="0.25">
      <c r="A924"/>
    </row>
    <row r="925" spans="1:1" ht="13.2" x14ac:dyDescent="0.25">
      <c r="A925"/>
    </row>
    <row r="926" spans="1:1" ht="13.2" x14ac:dyDescent="0.25">
      <c r="A926"/>
    </row>
    <row r="927" spans="1:1" ht="13.2" x14ac:dyDescent="0.25">
      <c r="A927"/>
    </row>
    <row r="928" spans="1:1" ht="13.2" x14ac:dyDescent="0.25">
      <c r="A928"/>
    </row>
    <row r="929" spans="1:1" ht="13.2" x14ac:dyDescent="0.25">
      <c r="A929"/>
    </row>
    <row r="930" spans="1:1" ht="13.2" x14ac:dyDescent="0.25">
      <c r="A930"/>
    </row>
    <row r="931" spans="1:1" ht="13.2" x14ac:dyDescent="0.25">
      <c r="A931"/>
    </row>
    <row r="932" spans="1:1" ht="13.2" x14ac:dyDescent="0.25">
      <c r="A932"/>
    </row>
    <row r="933" spans="1:1" ht="13.2" x14ac:dyDescent="0.25">
      <c r="A933"/>
    </row>
    <row r="934" spans="1:1" ht="13.2" x14ac:dyDescent="0.25">
      <c r="A934"/>
    </row>
    <row r="935" spans="1:1" ht="13.2" x14ac:dyDescent="0.25">
      <c r="A935"/>
    </row>
    <row r="936" spans="1:1" ht="13.2" x14ac:dyDescent="0.25">
      <c r="A936"/>
    </row>
    <row r="937" spans="1:1" ht="13.2" x14ac:dyDescent="0.25">
      <c r="A937"/>
    </row>
    <row r="938" spans="1:1" ht="13.2" x14ac:dyDescent="0.25">
      <c r="A938"/>
    </row>
    <row r="939" spans="1:1" ht="13.2" x14ac:dyDescent="0.25">
      <c r="A939"/>
    </row>
    <row r="940" spans="1:1" ht="13.2" x14ac:dyDescent="0.25">
      <c r="A940"/>
    </row>
    <row r="941" spans="1:1" ht="13.2" x14ac:dyDescent="0.25">
      <c r="A941"/>
    </row>
    <row r="942" spans="1:1" ht="13.2" x14ac:dyDescent="0.25">
      <c r="A942"/>
    </row>
    <row r="943" spans="1:1" ht="13.2" x14ac:dyDescent="0.25">
      <c r="A943"/>
    </row>
    <row r="944" spans="1:1" ht="13.2" x14ac:dyDescent="0.25">
      <c r="A944"/>
    </row>
    <row r="945" spans="1:1" ht="13.2" x14ac:dyDescent="0.25">
      <c r="A945"/>
    </row>
    <row r="946" spans="1:1" ht="13.2" x14ac:dyDescent="0.25">
      <c r="A946"/>
    </row>
    <row r="947" spans="1:1" ht="13.2" x14ac:dyDescent="0.25">
      <c r="A947"/>
    </row>
    <row r="948" spans="1:1" ht="13.2" x14ac:dyDescent="0.25">
      <c r="A948"/>
    </row>
    <row r="949" spans="1:1" ht="13.2" x14ac:dyDescent="0.25">
      <c r="A949"/>
    </row>
    <row r="950" spans="1:1" ht="13.2" x14ac:dyDescent="0.25">
      <c r="A950"/>
    </row>
    <row r="951" spans="1:1" ht="13.2" x14ac:dyDescent="0.25">
      <c r="A951"/>
    </row>
    <row r="952" spans="1:1" ht="13.2" x14ac:dyDescent="0.25">
      <c r="A952"/>
    </row>
    <row r="953" spans="1:1" ht="13.2" x14ac:dyDescent="0.25">
      <c r="A953"/>
    </row>
    <row r="954" spans="1:1" ht="13.2" x14ac:dyDescent="0.25">
      <c r="A954"/>
    </row>
    <row r="955" spans="1:1" ht="13.2" x14ac:dyDescent="0.25">
      <c r="A955"/>
    </row>
    <row r="956" spans="1:1" ht="13.2" x14ac:dyDescent="0.25">
      <c r="A956"/>
    </row>
    <row r="957" spans="1:1" ht="13.2" x14ac:dyDescent="0.25">
      <c r="A957"/>
    </row>
    <row r="958" spans="1:1" ht="13.2" x14ac:dyDescent="0.25">
      <c r="A958"/>
    </row>
    <row r="959" spans="1:1" ht="13.2" x14ac:dyDescent="0.25">
      <c r="A959"/>
    </row>
    <row r="960" spans="1:1" ht="13.2" x14ac:dyDescent="0.25">
      <c r="A960"/>
    </row>
    <row r="961" spans="1:1" ht="13.2" x14ac:dyDescent="0.25">
      <c r="A961"/>
    </row>
    <row r="962" spans="1:1" ht="13.2" x14ac:dyDescent="0.25">
      <c r="A962"/>
    </row>
    <row r="963" spans="1:1" ht="13.2" x14ac:dyDescent="0.25">
      <c r="A963"/>
    </row>
    <row r="964" spans="1:1" ht="13.2" x14ac:dyDescent="0.25">
      <c r="A964"/>
    </row>
    <row r="965" spans="1:1" ht="13.2" x14ac:dyDescent="0.25">
      <c r="A965"/>
    </row>
    <row r="966" spans="1:1" ht="13.2" x14ac:dyDescent="0.25">
      <c r="A966"/>
    </row>
    <row r="967" spans="1:1" ht="13.2" x14ac:dyDescent="0.25">
      <c r="A967"/>
    </row>
    <row r="968" spans="1:1" ht="13.2" x14ac:dyDescent="0.25">
      <c r="A968"/>
    </row>
    <row r="969" spans="1:1" ht="13.2" x14ac:dyDescent="0.25">
      <c r="A969"/>
    </row>
    <row r="970" spans="1:1" ht="13.2" x14ac:dyDescent="0.25">
      <c r="A970"/>
    </row>
    <row r="971" spans="1:1" ht="13.2" x14ac:dyDescent="0.25">
      <c r="A971"/>
    </row>
    <row r="972" spans="1:1" ht="13.2" x14ac:dyDescent="0.25">
      <c r="A972"/>
    </row>
    <row r="973" spans="1:1" ht="13.2" x14ac:dyDescent="0.25">
      <c r="A973"/>
    </row>
    <row r="974" spans="1:1" ht="13.2" x14ac:dyDescent="0.25">
      <c r="A974"/>
    </row>
    <row r="975" spans="1:1" ht="13.2" x14ac:dyDescent="0.25">
      <c r="A975"/>
    </row>
    <row r="976" spans="1:1" ht="13.2" x14ac:dyDescent="0.25">
      <c r="A976"/>
    </row>
    <row r="977" spans="1:1" ht="13.2" x14ac:dyDescent="0.25">
      <c r="A977"/>
    </row>
    <row r="978" spans="1:1" ht="13.2" x14ac:dyDescent="0.25">
      <c r="A978"/>
    </row>
    <row r="979" spans="1:1" ht="13.2" x14ac:dyDescent="0.25">
      <c r="A979"/>
    </row>
    <row r="980" spans="1:1" ht="13.2" x14ac:dyDescent="0.25">
      <c r="A980"/>
    </row>
    <row r="981" spans="1:1" ht="13.2" x14ac:dyDescent="0.25">
      <c r="A981"/>
    </row>
    <row r="982" spans="1:1" ht="13.2" x14ac:dyDescent="0.25">
      <c r="A982"/>
    </row>
    <row r="983" spans="1:1" ht="13.2" x14ac:dyDescent="0.25">
      <c r="A983"/>
    </row>
    <row r="984" spans="1:1" ht="13.2" x14ac:dyDescent="0.25">
      <c r="A984"/>
    </row>
    <row r="985" spans="1:1" ht="13.2" x14ac:dyDescent="0.25">
      <c r="A985"/>
    </row>
    <row r="986" spans="1:1" ht="13.2" x14ac:dyDescent="0.25">
      <c r="A986"/>
    </row>
    <row r="987" spans="1:1" ht="13.2" x14ac:dyDescent="0.25">
      <c r="A987"/>
    </row>
    <row r="988" spans="1:1" ht="13.2" x14ac:dyDescent="0.25">
      <c r="A988"/>
    </row>
    <row r="989" spans="1:1" ht="13.2" x14ac:dyDescent="0.25">
      <c r="A989"/>
    </row>
    <row r="990" spans="1:1" ht="13.2" x14ac:dyDescent="0.25">
      <c r="A990"/>
    </row>
    <row r="991" spans="1:1" ht="13.2" x14ac:dyDescent="0.25">
      <c r="A991"/>
    </row>
    <row r="992" spans="1:1" ht="13.2" x14ac:dyDescent="0.25">
      <c r="A992"/>
    </row>
    <row r="993" spans="1:1" ht="13.2" x14ac:dyDescent="0.25">
      <c r="A993"/>
    </row>
    <row r="994" spans="1:1" ht="13.2" x14ac:dyDescent="0.25">
      <c r="A994"/>
    </row>
    <row r="995" spans="1:1" ht="13.2" x14ac:dyDescent="0.25">
      <c r="A995"/>
    </row>
    <row r="996" spans="1:1" ht="13.2" x14ac:dyDescent="0.25">
      <c r="A996"/>
    </row>
    <row r="997" spans="1:1" ht="13.2" x14ac:dyDescent="0.25">
      <c r="A997"/>
    </row>
    <row r="998" spans="1:1" ht="13.2" x14ac:dyDescent="0.25">
      <c r="A998"/>
    </row>
    <row r="999" spans="1:1" ht="13.2" x14ac:dyDescent="0.25">
      <c r="A999"/>
    </row>
    <row r="1000" spans="1:1" ht="13.2" x14ac:dyDescent="0.25">
      <c r="A1000"/>
    </row>
    <row r="1001" spans="1:1" ht="13.2" x14ac:dyDescent="0.25">
      <c r="A1001"/>
    </row>
    <row r="1002" spans="1:1" ht="13.2" x14ac:dyDescent="0.25">
      <c r="A1002"/>
    </row>
    <row r="1003" spans="1:1" ht="13.2" x14ac:dyDescent="0.25">
      <c r="A1003"/>
    </row>
    <row r="1004" spans="1:1" ht="13.2" x14ac:dyDescent="0.25">
      <c r="A1004"/>
    </row>
    <row r="1005" spans="1:1" ht="13.2" x14ac:dyDescent="0.25">
      <c r="A1005"/>
    </row>
    <row r="1006" spans="1:1" ht="13.2" x14ac:dyDescent="0.25">
      <c r="A1006"/>
    </row>
    <row r="1007" spans="1:1" ht="13.2" x14ac:dyDescent="0.25">
      <c r="A1007"/>
    </row>
    <row r="1008" spans="1:1" ht="13.2" x14ac:dyDescent="0.25">
      <c r="A1008"/>
    </row>
    <row r="1009" spans="1:1" ht="13.2" x14ac:dyDescent="0.25">
      <c r="A1009"/>
    </row>
    <row r="1010" spans="1:1" ht="13.2" x14ac:dyDescent="0.25">
      <c r="A1010"/>
    </row>
    <row r="1011" spans="1:1" ht="13.2" x14ac:dyDescent="0.25">
      <c r="A1011"/>
    </row>
    <row r="1012" spans="1:1" ht="13.2" x14ac:dyDescent="0.25">
      <c r="A1012"/>
    </row>
    <row r="1013" spans="1:1" ht="13.2" x14ac:dyDescent="0.25">
      <c r="A1013"/>
    </row>
    <row r="1014" spans="1:1" ht="13.2" x14ac:dyDescent="0.25">
      <c r="A1014"/>
    </row>
    <row r="1015" spans="1:1" ht="13.2" x14ac:dyDescent="0.25">
      <c r="A1015"/>
    </row>
    <row r="1016" spans="1:1" ht="13.2" x14ac:dyDescent="0.25">
      <c r="A1016"/>
    </row>
    <row r="1017" spans="1:1" ht="13.2" x14ac:dyDescent="0.25">
      <c r="A1017"/>
    </row>
    <row r="1018" spans="1:1" ht="13.2" x14ac:dyDescent="0.25">
      <c r="A1018"/>
    </row>
    <row r="1019" spans="1:1" ht="13.2" x14ac:dyDescent="0.25">
      <c r="A1019"/>
    </row>
    <row r="1020" spans="1:1" ht="13.2" x14ac:dyDescent="0.25">
      <c r="A1020"/>
    </row>
    <row r="1021" spans="1:1" ht="13.2" x14ac:dyDescent="0.25">
      <c r="A1021"/>
    </row>
    <row r="1022" spans="1:1" ht="13.2" x14ac:dyDescent="0.25">
      <c r="A1022"/>
    </row>
    <row r="1023" spans="1:1" ht="13.2" x14ac:dyDescent="0.25">
      <c r="A1023"/>
    </row>
    <row r="1024" spans="1:1" ht="13.2" x14ac:dyDescent="0.25">
      <c r="A1024"/>
    </row>
    <row r="1025" spans="1:1" ht="13.2" x14ac:dyDescent="0.25">
      <c r="A1025"/>
    </row>
    <row r="1026" spans="1:1" ht="13.2" x14ac:dyDescent="0.25">
      <c r="A1026"/>
    </row>
    <row r="1027" spans="1:1" ht="13.2" x14ac:dyDescent="0.25">
      <c r="A1027"/>
    </row>
    <row r="1028" spans="1:1" ht="13.2" x14ac:dyDescent="0.25">
      <c r="A1028"/>
    </row>
    <row r="1029" spans="1:1" ht="13.2" x14ac:dyDescent="0.25">
      <c r="A1029"/>
    </row>
    <row r="1030" spans="1:1" ht="13.2" x14ac:dyDescent="0.25">
      <c r="A1030"/>
    </row>
    <row r="1031" spans="1:1" ht="13.2" x14ac:dyDescent="0.25">
      <c r="A1031"/>
    </row>
    <row r="1032" spans="1:1" ht="13.2" x14ac:dyDescent="0.25">
      <c r="A1032"/>
    </row>
    <row r="1033" spans="1:1" ht="13.2" x14ac:dyDescent="0.25">
      <c r="A1033"/>
    </row>
    <row r="1034" spans="1:1" ht="13.2" x14ac:dyDescent="0.25">
      <c r="A1034"/>
    </row>
    <row r="1035" spans="1:1" ht="13.2" x14ac:dyDescent="0.25">
      <c r="A1035"/>
    </row>
    <row r="1036" spans="1:1" ht="13.2" x14ac:dyDescent="0.25">
      <c r="A1036"/>
    </row>
    <row r="1037" spans="1:1" ht="13.2" x14ac:dyDescent="0.25">
      <c r="A1037"/>
    </row>
    <row r="1038" spans="1:1" ht="13.2" x14ac:dyDescent="0.25">
      <c r="A1038"/>
    </row>
    <row r="1039" spans="1:1" ht="13.2" x14ac:dyDescent="0.25">
      <c r="A1039"/>
    </row>
    <row r="1040" spans="1:1" ht="13.2" x14ac:dyDescent="0.25">
      <c r="A1040"/>
    </row>
    <row r="1041" spans="1:1" ht="13.2" x14ac:dyDescent="0.25">
      <c r="A1041"/>
    </row>
    <row r="1042" spans="1:1" ht="13.2" x14ac:dyDescent="0.25">
      <c r="A1042"/>
    </row>
    <row r="1043" spans="1:1" ht="13.2" x14ac:dyDescent="0.25">
      <c r="A1043"/>
    </row>
    <row r="1044" spans="1:1" ht="13.2" x14ac:dyDescent="0.25">
      <c r="A1044"/>
    </row>
    <row r="1045" spans="1:1" ht="13.2" x14ac:dyDescent="0.25">
      <c r="A1045"/>
    </row>
    <row r="1046" spans="1:1" ht="13.2" x14ac:dyDescent="0.25">
      <c r="A1046"/>
    </row>
    <row r="1047" spans="1:1" ht="13.2" x14ac:dyDescent="0.25">
      <c r="A1047"/>
    </row>
    <row r="1048" spans="1:1" ht="13.2" x14ac:dyDescent="0.25">
      <c r="A1048"/>
    </row>
    <row r="1049" spans="1:1" ht="13.2" x14ac:dyDescent="0.25">
      <c r="A1049"/>
    </row>
    <row r="1050" spans="1:1" ht="13.2" x14ac:dyDescent="0.25">
      <c r="A1050"/>
    </row>
    <row r="1051" spans="1:1" ht="13.2" x14ac:dyDescent="0.25">
      <c r="A1051"/>
    </row>
    <row r="1052" spans="1:1" ht="13.2" x14ac:dyDescent="0.25">
      <c r="A1052"/>
    </row>
    <row r="1053" spans="1:1" ht="13.2" x14ac:dyDescent="0.25">
      <c r="A1053"/>
    </row>
    <row r="1054" spans="1:1" ht="13.2" x14ac:dyDescent="0.25">
      <c r="A1054"/>
    </row>
    <row r="1055" spans="1:1" ht="13.2" x14ac:dyDescent="0.25">
      <c r="A1055"/>
    </row>
    <row r="1056" spans="1:1" ht="13.2" x14ac:dyDescent="0.25">
      <c r="A1056"/>
    </row>
    <row r="1057" spans="1:1" ht="13.2" x14ac:dyDescent="0.25">
      <c r="A1057"/>
    </row>
    <row r="1058" spans="1:1" ht="13.2" x14ac:dyDescent="0.25">
      <c r="A1058"/>
    </row>
    <row r="1059" spans="1:1" ht="13.2" x14ac:dyDescent="0.25">
      <c r="A1059"/>
    </row>
    <row r="1060" spans="1:1" ht="13.2" x14ac:dyDescent="0.25">
      <c r="A1060"/>
    </row>
    <row r="1061" spans="1:1" ht="13.2" x14ac:dyDescent="0.25">
      <c r="A1061"/>
    </row>
    <row r="1062" spans="1:1" ht="13.2" x14ac:dyDescent="0.25">
      <c r="A1062"/>
    </row>
    <row r="1063" spans="1:1" ht="13.2" x14ac:dyDescent="0.25">
      <c r="A1063"/>
    </row>
    <row r="1064" spans="1:1" ht="13.2" x14ac:dyDescent="0.25">
      <c r="A1064"/>
    </row>
    <row r="1065" spans="1:1" ht="13.2" x14ac:dyDescent="0.25">
      <c r="A1065"/>
    </row>
    <row r="1066" spans="1:1" ht="13.2" x14ac:dyDescent="0.25">
      <c r="A1066"/>
    </row>
    <row r="1067" spans="1:1" ht="13.2" x14ac:dyDescent="0.25">
      <c r="A1067"/>
    </row>
    <row r="1068" spans="1:1" ht="13.2" x14ac:dyDescent="0.25">
      <c r="A1068"/>
    </row>
    <row r="1069" spans="1:1" ht="13.2" x14ac:dyDescent="0.25">
      <c r="A1069"/>
    </row>
    <row r="1070" spans="1:1" ht="13.2" x14ac:dyDescent="0.25">
      <c r="A1070"/>
    </row>
    <row r="1071" spans="1:1" ht="13.2" x14ac:dyDescent="0.25">
      <c r="A1071"/>
    </row>
    <row r="1072" spans="1:1" ht="13.2" x14ac:dyDescent="0.25">
      <c r="A1072"/>
    </row>
    <row r="1073" spans="1:1" ht="13.2" x14ac:dyDescent="0.25">
      <c r="A1073"/>
    </row>
    <row r="1074" spans="1:1" ht="13.2" x14ac:dyDescent="0.25">
      <c r="A1074"/>
    </row>
    <row r="1075" spans="1:1" ht="13.2" x14ac:dyDescent="0.25">
      <c r="A1075"/>
    </row>
    <row r="1076" spans="1:1" ht="13.2" x14ac:dyDescent="0.25">
      <c r="A1076"/>
    </row>
    <row r="1077" spans="1:1" ht="13.2" x14ac:dyDescent="0.25">
      <c r="A1077"/>
    </row>
    <row r="1078" spans="1:1" ht="13.2" x14ac:dyDescent="0.25">
      <c r="A1078"/>
    </row>
    <row r="1079" spans="1:1" ht="13.2" x14ac:dyDescent="0.25">
      <c r="A1079"/>
    </row>
    <row r="1080" spans="1:1" ht="13.2" x14ac:dyDescent="0.25">
      <c r="A1080"/>
    </row>
    <row r="1081" spans="1:1" ht="13.2" x14ac:dyDescent="0.25">
      <c r="A1081"/>
    </row>
    <row r="1082" spans="1:1" ht="13.2" x14ac:dyDescent="0.25">
      <c r="A1082"/>
    </row>
    <row r="1083" spans="1:1" ht="13.2" x14ac:dyDescent="0.25">
      <c r="A1083"/>
    </row>
    <row r="1084" spans="1:1" ht="13.2" x14ac:dyDescent="0.25">
      <c r="A1084"/>
    </row>
    <row r="1085" spans="1:1" ht="13.2" x14ac:dyDescent="0.25">
      <c r="A1085"/>
    </row>
    <row r="1086" spans="1:1" ht="13.2" x14ac:dyDescent="0.25">
      <c r="A1086"/>
    </row>
    <row r="1087" spans="1:1" ht="13.2" x14ac:dyDescent="0.25">
      <c r="A1087"/>
    </row>
    <row r="1088" spans="1:1" ht="13.2" x14ac:dyDescent="0.25">
      <c r="A1088"/>
    </row>
    <row r="1089" spans="1:1" ht="13.2" x14ac:dyDescent="0.25">
      <c r="A1089"/>
    </row>
    <row r="1090" spans="1:1" ht="13.2" x14ac:dyDescent="0.25">
      <c r="A1090"/>
    </row>
    <row r="1091" spans="1:1" ht="13.2" x14ac:dyDescent="0.25">
      <c r="A1091"/>
    </row>
    <row r="1092" spans="1:1" ht="13.2" x14ac:dyDescent="0.25">
      <c r="A1092"/>
    </row>
    <row r="1093" spans="1:1" ht="13.2" x14ac:dyDescent="0.25">
      <c r="A1093"/>
    </row>
    <row r="1094" spans="1:1" ht="13.2" x14ac:dyDescent="0.25">
      <c r="A1094"/>
    </row>
    <row r="1095" spans="1:1" ht="13.2" x14ac:dyDescent="0.25">
      <c r="A1095"/>
    </row>
    <row r="1096" spans="1:1" ht="13.2" x14ac:dyDescent="0.25">
      <c r="A1096"/>
    </row>
    <row r="1097" spans="1:1" ht="13.2" x14ac:dyDescent="0.25">
      <c r="A1097"/>
    </row>
    <row r="1098" spans="1:1" ht="13.2" x14ac:dyDescent="0.25">
      <c r="A1098"/>
    </row>
    <row r="1099" spans="1:1" ht="13.2" x14ac:dyDescent="0.25">
      <c r="A1099"/>
    </row>
    <row r="1100" spans="1:1" ht="13.2" x14ac:dyDescent="0.25">
      <c r="A1100"/>
    </row>
    <row r="1101" spans="1:1" ht="13.2" x14ac:dyDescent="0.25">
      <c r="A1101"/>
    </row>
    <row r="1102" spans="1:1" ht="13.2" x14ac:dyDescent="0.25">
      <c r="A1102"/>
    </row>
    <row r="1103" spans="1:1" ht="13.2" x14ac:dyDescent="0.25">
      <c r="A1103"/>
    </row>
    <row r="1104" spans="1:1" ht="13.2" x14ac:dyDescent="0.25">
      <c r="A1104"/>
    </row>
    <row r="1105" spans="1:1" ht="13.2" x14ac:dyDescent="0.25">
      <c r="A1105"/>
    </row>
    <row r="1106" spans="1:1" ht="13.2" x14ac:dyDescent="0.25">
      <c r="A1106"/>
    </row>
    <row r="1107" spans="1:1" ht="13.2" x14ac:dyDescent="0.25">
      <c r="A1107"/>
    </row>
    <row r="1108" spans="1:1" ht="13.2" x14ac:dyDescent="0.25">
      <c r="A1108"/>
    </row>
    <row r="1109" spans="1:1" ht="13.2" x14ac:dyDescent="0.25">
      <c r="A1109"/>
    </row>
    <row r="1110" spans="1:1" ht="13.2" x14ac:dyDescent="0.25">
      <c r="A1110"/>
    </row>
    <row r="1111" spans="1:1" ht="13.2" x14ac:dyDescent="0.25">
      <c r="A1111"/>
    </row>
    <row r="1112" spans="1:1" ht="13.2" x14ac:dyDescent="0.25">
      <c r="A1112"/>
    </row>
    <row r="1113" spans="1:1" ht="13.2" x14ac:dyDescent="0.25">
      <c r="A1113"/>
    </row>
    <row r="1114" spans="1:1" ht="13.2" x14ac:dyDescent="0.25">
      <c r="A1114"/>
    </row>
    <row r="1115" spans="1:1" ht="13.2" x14ac:dyDescent="0.25">
      <c r="A1115"/>
    </row>
    <row r="1116" spans="1:1" ht="13.2" x14ac:dyDescent="0.25">
      <c r="A1116"/>
    </row>
    <row r="1117" spans="1:1" ht="13.2" x14ac:dyDescent="0.25">
      <c r="A1117"/>
    </row>
    <row r="1118" spans="1:1" ht="13.2" x14ac:dyDescent="0.25">
      <c r="A1118"/>
    </row>
    <row r="1119" spans="1:1" ht="13.2" x14ac:dyDescent="0.25">
      <c r="A1119"/>
    </row>
    <row r="1120" spans="1:1" ht="13.2" x14ac:dyDescent="0.25">
      <c r="A1120"/>
    </row>
    <row r="1121" spans="1:1" ht="13.2" x14ac:dyDescent="0.25">
      <c r="A1121"/>
    </row>
    <row r="1122" spans="1:1" ht="13.2" x14ac:dyDescent="0.25">
      <c r="A1122"/>
    </row>
    <row r="1123" spans="1:1" ht="13.2" x14ac:dyDescent="0.25">
      <c r="A1123"/>
    </row>
    <row r="1124" spans="1:1" ht="13.2" x14ac:dyDescent="0.25">
      <c r="A1124"/>
    </row>
    <row r="1125" spans="1:1" ht="13.2" x14ac:dyDescent="0.25">
      <c r="A1125"/>
    </row>
    <row r="1126" spans="1:1" ht="13.2" x14ac:dyDescent="0.25">
      <c r="A1126"/>
    </row>
    <row r="1127" spans="1:1" ht="13.2" x14ac:dyDescent="0.25">
      <c r="A1127"/>
    </row>
    <row r="1128" spans="1:1" ht="13.2" x14ac:dyDescent="0.25">
      <c r="A1128"/>
    </row>
    <row r="1129" spans="1:1" ht="13.2" x14ac:dyDescent="0.25">
      <c r="A1129"/>
    </row>
    <row r="1130" spans="1:1" ht="13.2" x14ac:dyDescent="0.25">
      <c r="A1130"/>
    </row>
    <row r="1131" spans="1:1" ht="13.2" x14ac:dyDescent="0.25">
      <c r="A1131"/>
    </row>
    <row r="1132" spans="1:1" ht="13.2" x14ac:dyDescent="0.25">
      <c r="A1132"/>
    </row>
    <row r="1133" spans="1:1" ht="13.2" x14ac:dyDescent="0.25">
      <c r="A1133"/>
    </row>
    <row r="1134" spans="1:1" ht="13.2" x14ac:dyDescent="0.25">
      <c r="A1134"/>
    </row>
    <row r="1135" spans="1:1" ht="13.2" x14ac:dyDescent="0.25">
      <c r="A1135"/>
    </row>
    <row r="1136" spans="1:1" ht="13.2" x14ac:dyDescent="0.25">
      <c r="A1136"/>
    </row>
    <row r="1137" spans="1:1" ht="13.2" x14ac:dyDescent="0.25">
      <c r="A1137"/>
    </row>
    <row r="1138" spans="1:1" ht="13.2" x14ac:dyDescent="0.25">
      <c r="A1138"/>
    </row>
    <row r="1139" spans="1:1" ht="13.2" x14ac:dyDescent="0.25">
      <c r="A1139"/>
    </row>
    <row r="1140" spans="1:1" ht="13.2" x14ac:dyDescent="0.25">
      <c r="A1140"/>
    </row>
    <row r="1141" spans="1:1" ht="13.2" x14ac:dyDescent="0.25">
      <c r="A1141"/>
    </row>
    <row r="1142" spans="1:1" ht="13.2" x14ac:dyDescent="0.25">
      <c r="A1142"/>
    </row>
    <row r="1143" spans="1:1" ht="13.2" x14ac:dyDescent="0.25">
      <c r="A1143"/>
    </row>
    <row r="1144" spans="1:1" ht="13.2" x14ac:dyDescent="0.25">
      <c r="A1144"/>
    </row>
    <row r="1145" spans="1:1" ht="13.2" x14ac:dyDescent="0.25">
      <c r="A1145"/>
    </row>
    <row r="1146" spans="1:1" ht="13.2" x14ac:dyDescent="0.25">
      <c r="A1146"/>
    </row>
    <row r="1147" spans="1:1" ht="13.2" x14ac:dyDescent="0.25">
      <c r="A1147"/>
    </row>
    <row r="1148" spans="1:1" ht="13.2" x14ac:dyDescent="0.25">
      <c r="A1148"/>
    </row>
    <row r="1149" spans="1:1" ht="13.2" x14ac:dyDescent="0.25">
      <c r="A1149"/>
    </row>
    <row r="1150" spans="1:1" ht="13.2" x14ac:dyDescent="0.25">
      <c r="A1150"/>
    </row>
    <row r="1151" spans="1:1" ht="13.2" x14ac:dyDescent="0.25">
      <c r="A1151"/>
    </row>
    <row r="1152" spans="1:1" ht="13.2" x14ac:dyDescent="0.25">
      <c r="A1152"/>
    </row>
    <row r="1153" spans="1:1" ht="13.2" x14ac:dyDescent="0.25">
      <c r="A1153"/>
    </row>
    <row r="1154" spans="1:1" ht="13.2" x14ac:dyDescent="0.25">
      <c r="A1154"/>
    </row>
    <row r="1155" spans="1:1" ht="13.2" x14ac:dyDescent="0.25">
      <c r="A1155"/>
    </row>
    <row r="1156" spans="1:1" ht="13.2" x14ac:dyDescent="0.25">
      <c r="A1156"/>
    </row>
    <row r="1157" spans="1:1" ht="13.2" x14ac:dyDescent="0.25">
      <c r="A1157"/>
    </row>
    <row r="1158" spans="1:1" ht="13.2" x14ac:dyDescent="0.25">
      <c r="A1158"/>
    </row>
    <row r="1159" spans="1:1" ht="13.2" x14ac:dyDescent="0.25">
      <c r="A1159"/>
    </row>
    <row r="1160" spans="1:1" ht="13.2" x14ac:dyDescent="0.25">
      <c r="A1160"/>
    </row>
    <row r="1161" spans="1:1" ht="13.2" x14ac:dyDescent="0.25">
      <c r="A1161"/>
    </row>
    <row r="1162" spans="1:1" ht="13.2" x14ac:dyDescent="0.25">
      <c r="A1162"/>
    </row>
    <row r="1163" spans="1:1" ht="13.2" x14ac:dyDescent="0.25">
      <c r="A1163"/>
    </row>
    <row r="1164" spans="1:1" ht="13.2" x14ac:dyDescent="0.25">
      <c r="A1164"/>
    </row>
    <row r="1165" spans="1:1" ht="13.2" x14ac:dyDescent="0.25">
      <c r="A1165"/>
    </row>
    <row r="1166" spans="1:1" ht="13.2" x14ac:dyDescent="0.25">
      <c r="A1166"/>
    </row>
    <row r="1167" spans="1:1" ht="13.2" x14ac:dyDescent="0.25">
      <c r="A1167"/>
    </row>
    <row r="1168" spans="1:1" ht="13.2" x14ac:dyDescent="0.25">
      <c r="A1168"/>
    </row>
    <row r="1169" spans="1:1" ht="13.2" x14ac:dyDescent="0.25">
      <c r="A1169"/>
    </row>
    <row r="1170" spans="1:1" ht="13.2" x14ac:dyDescent="0.25">
      <c r="A1170"/>
    </row>
    <row r="1171" spans="1:1" ht="13.2" x14ac:dyDescent="0.25">
      <c r="A1171"/>
    </row>
    <row r="1172" spans="1:1" ht="13.2" x14ac:dyDescent="0.25">
      <c r="A1172"/>
    </row>
    <row r="1173" spans="1:1" ht="13.2" x14ac:dyDescent="0.25">
      <c r="A1173"/>
    </row>
    <row r="1174" spans="1:1" ht="13.2" x14ac:dyDescent="0.25">
      <c r="A1174"/>
    </row>
    <row r="1175" spans="1:1" ht="13.2" x14ac:dyDescent="0.25">
      <c r="A1175"/>
    </row>
    <row r="1176" spans="1:1" ht="13.2" x14ac:dyDescent="0.25">
      <c r="A1176"/>
    </row>
    <row r="1177" spans="1:1" ht="13.2" x14ac:dyDescent="0.25">
      <c r="A1177"/>
    </row>
    <row r="1178" spans="1:1" ht="13.2" x14ac:dyDescent="0.25">
      <c r="A1178"/>
    </row>
    <row r="1179" spans="1:1" ht="13.2" x14ac:dyDescent="0.25">
      <c r="A1179"/>
    </row>
    <row r="1180" spans="1:1" ht="13.2" x14ac:dyDescent="0.25">
      <c r="A1180"/>
    </row>
    <row r="1181" spans="1:1" ht="13.2" x14ac:dyDescent="0.25">
      <c r="A1181"/>
    </row>
    <row r="1182" spans="1:1" ht="13.2" x14ac:dyDescent="0.25">
      <c r="A1182"/>
    </row>
    <row r="1183" spans="1:1" ht="13.2" x14ac:dyDescent="0.25">
      <c r="A1183"/>
    </row>
    <row r="1184" spans="1:1" ht="13.2" x14ac:dyDescent="0.25">
      <c r="A1184"/>
    </row>
    <row r="1185" spans="1:1" ht="13.2" x14ac:dyDescent="0.25">
      <c r="A1185"/>
    </row>
    <row r="1186" spans="1:1" ht="13.2" x14ac:dyDescent="0.25">
      <c r="A1186"/>
    </row>
    <row r="1187" spans="1:1" ht="13.2" x14ac:dyDescent="0.25">
      <c r="A1187"/>
    </row>
    <row r="1188" spans="1:1" ht="13.2" x14ac:dyDescent="0.25">
      <c r="A1188"/>
    </row>
    <row r="1189" spans="1:1" ht="13.2" x14ac:dyDescent="0.25">
      <c r="A1189"/>
    </row>
    <row r="1190" spans="1:1" ht="13.2" x14ac:dyDescent="0.25">
      <c r="A1190"/>
    </row>
    <row r="1191" spans="1:1" ht="13.2" x14ac:dyDescent="0.25">
      <c r="A1191"/>
    </row>
    <row r="1192" spans="1:1" ht="13.2" x14ac:dyDescent="0.25">
      <c r="A1192"/>
    </row>
    <row r="1193" spans="1:1" ht="13.2" x14ac:dyDescent="0.25">
      <c r="A1193"/>
    </row>
    <row r="1194" spans="1:1" ht="13.2" x14ac:dyDescent="0.25">
      <c r="A1194"/>
    </row>
    <row r="1195" spans="1:1" ht="13.2" x14ac:dyDescent="0.25">
      <c r="A1195"/>
    </row>
    <row r="1196" spans="1:1" ht="13.2" x14ac:dyDescent="0.25">
      <c r="A1196"/>
    </row>
    <row r="1197" spans="1:1" ht="13.2" x14ac:dyDescent="0.25">
      <c r="A1197"/>
    </row>
    <row r="1198" spans="1:1" ht="13.2" x14ac:dyDescent="0.25">
      <c r="A1198"/>
    </row>
    <row r="1199" spans="1:1" ht="13.2" x14ac:dyDescent="0.25">
      <c r="A1199"/>
    </row>
    <row r="1200" spans="1:1" ht="13.2" x14ac:dyDescent="0.25">
      <c r="A1200"/>
    </row>
    <row r="1201" spans="1:1" ht="13.2" x14ac:dyDescent="0.25">
      <c r="A1201"/>
    </row>
    <row r="1202" spans="1:1" ht="13.2" x14ac:dyDescent="0.25">
      <c r="A1202"/>
    </row>
    <row r="1203" spans="1:1" ht="13.2" x14ac:dyDescent="0.25">
      <c r="A1203"/>
    </row>
    <row r="1204" spans="1:1" ht="13.2" x14ac:dyDescent="0.25">
      <c r="A1204"/>
    </row>
    <row r="1205" spans="1:1" ht="13.2" x14ac:dyDescent="0.25">
      <c r="A1205"/>
    </row>
    <row r="1206" spans="1:1" ht="13.2" x14ac:dyDescent="0.25">
      <c r="A1206"/>
    </row>
    <row r="1207" spans="1:1" ht="13.2" x14ac:dyDescent="0.25">
      <c r="A1207"/>
    </row>
    <row r="1208" spans="1:1" ht="13.2" x14ac:dyDescent="0.25">
      <c r="A1208"/>
    </row>
    <row r="1209" spans="1:1" ht="13.2" x14ac:dyDescent="0.25">
      <c r="A1209"/>
    </row>
    <row r="1210" spans="1:1" ht="13.2" x14ac:dyDescent="0.25">
      <c r="A1210"/>
    </row>
    <row r="1211" spans="1:1" ht="13.2" x14ac:dyDescent="0.25">
      <c r="A1211"/>
    </row>
    <row r="1212" spans="1:1" ht="13.2" x14ac:dyDescent="0.25">
      <c r="A1212"/>
    </row>
    <row r="1213" spans="1:1" ht="13.2" x14ac:dyDescent="0.25">
      <c r="A1213"/>
    </row>
    <row r="1214" spans="1:1" ht="13.2" x14ac:dyDescent="0.25">
      <c r="A1214"/>
    </row>
    <row r="1215" spans="1:1" ht="13.2" x14ac:dyDescent="0.25">
      <c r="A1215"/>
    </row>
    <row r="1216" spans="1:1" ht="13.2" x14ac:dyDescent="0.25">
      <c r="A1216"/>
    </row>
    <row r="1217" spans="1:1" ht="13.2" x14ac:dyDescent="0.25">
      <c r="A1217"/>
    </row>
    <row r="1218" spans="1:1" ht="13.2" x14ac:dyDescent="0.25">
      <c r="A1218"/>
    </row>
    <row r="1219" spans="1:1" ht="13.2" x14ac:dyDescent="0.25">
      <c r="A1219"/>
    </row>
    <row r="1220" spans="1:1" ht="13.2" x14ac:dyDescent="0.25">
      <c r="A1220"/>
    </row>
    <row r="1221" spans="1:1" ht="13.2" x14ac:dyDescent="0.25">
      <c r="A1221"/>
    </row>
    <row r="1222" spans="1:1" ht="13.2" x14ac:dyDescent="0.25">
      <c r="A1222"/>
    </row>
    <row r="1223" spans="1:1" ht="13.2" x14ac:dyDescent="0.25">
      <c r="A1223"/>
    </row>
    <row r="1224" spans="1:1" ht="13.2" x14ac:dyDescent="0.25">
      <c r="A1224"/>
    </row>
    <row r="1225" spans="1:1" ht="13.2" x14ac:dyDescent="0.25">
      <c r="A1225"/>
    </row>
    <row r="1226" spans="1:1" ht="13.2" x14ac:dyDescent="0.25">
      <c r="A1226"/>
    </row>
    <row r="1227" spans="1:1" ht="13.2" x14ac:dyDescent="0.25">
      <c r="A1227"/>
    </row>
    <row r="1228" spans="1:1" ht="13.2" x14ac:dyDescent="0.25">
      <c r="A1228"/>
    </row>
    <row r="1229" spans="1:1" ht="13.2" x14ac:dyDescent="0.25">
      <c r="A1229"/>
    </row>
    <row r="1230" spans="1:1" ht="13.2" x14ac:dyDescent="0.25">
      <c r="A1230"/>
    </row>
    <row r="1231" spans="1:1" ht="13.2" x14ac:dyDescent="0.25">
      <c r="A1231"/>
    </row>
    <row r="1232" spans="1:1" ht="13.2" x14ac:dyDescent="0.25">
      <c r="A1232"/>
    </row>
    <row r="1233" spans="1:1" ht="13.2" x14ac:dyDescent="0.25">
      <c r="A1233"/>
    </row>
    <row r="1234" spans="1:1" ht="13.2" x14ac:dyDescent="0.25">
      <c r="A1234"/>
    </row>
    <row r="1235" spans="1:1" ht="13.2" x14ac:dyDescent="0.25">
      <c r="A1235"/>
    </row>
    <row r="1236" spans="1:1" ht="13.2" x14ac:dyDescent="0.25">
      <c r="A1236"/>
    </row>
    <row r="1237" spans="1:1" ht="13.2" x14ac:dyDescent="0.25">
      <c r="A1237"/>
    </row>
    <row r="1238" spans="1:1" ht="13.2" x14ac:dyDescent="0.25">
      <c r="A1238"/>
    </row>
    <row r="1239" spans="1:1" ht="13.2" x14ac:dyDescent="0.25">
      <c r="A1239"/>
    </row>
    <row r="1240" spans="1:1" ht="13.2" x14ac:dyDescent="0.25">
      <c r="A1240"/>
    </row>
    <row r="1241" spans="1:1" ht="13.2" x14ac:dyDescent="0.25">
      <c r="A1241"/>
    </row>
    <row r="1242" spans="1:1" ht="13.2" x14ac:dyDescent="0.25">
      <c r="A1242"/>
    </row>
    <row r="1243" spans="1:1" ht="13.2" x14ac:dyDescent="0.25">
      <c r="A1243"/>
    </row>
    <row r="1244" spans="1:1" ht="13.2" x14ac:dyDescent="0.25">
      <c r="A1244"/>
    </row>
    <row r="1245" spans="1:1" ht="13.2" x14ac:dyDescent="0.25">
      <c r="A1245"/>
    </row>
    <row r="1246" spans="1:1" ht="13.2" x14ac:dyDescent="0.25">
      <c r="A1246"/>
    </row>
    <row r="1247" spans="1:1" ht="13.2" x14ac:dyDescent="0.25">
      <c r="A1247"/>
    </row>
    <row r="1248" spans="1:1" ht="13.2" x14ac:dyDescent="0.25">
      <c r="A1248"/>
    </row>
    <row r="1249" spans="1:1" ht="13.2" x14ac:dyDescent="0.25">
      <c r="A1249"/>
    </row>
    <row r="1250" spans="1:1" ht="13.2" x14ac:dyDescent="0.25">
      <c r="A1250"/>
    </row>
    <row r="1251" spans="1:1" ht="13.2" x14ac:dyDescent="0.25">
      <c r="A1251"/>
    </row>
    <row r="1252" spans="1:1" ht="13.2" x14ac:dyDescent="0.25">
      <c r="A1252"/>
    </row>
    <row r="1253" spans="1:1" ht="13.2" x14ac:dyDescent="0.25">
      <c r="A1253"/>
    </row>
    <row r="1254" spans="1:1" ht="13.2" x14ac:dyDescent="0.25">
      <c r="A1254"/>
    </row>
    <row r="1255" spans="1:1" ht="13.2" x14ac:dyDescent="0.25">
      <c r="A1255"/>
    </row>
    <row r="1256" spans="1:1" ht="13.2" x14ac:dyDescent="0.25">
      <c r="A1256"/>
    </row>
    <row r="1257" spans="1:1" ht="13.2" x14ac:dyDescent="0.25">
      <c r="A1257"/>
    </row>
    <row r="1258" spans="1:1" ht="13.2" x14ac:dyDescent="0.25">
      <c r="A1258"/>
    </row>
    <row r="1259" spans="1:1" ht="13.2" x14ac:dyDescent="0.25">
      <c r="A1259"/>
    </row>
    <row r="1260" spans="1:1" ht="13.2" x14ac:dyDescent="0.25">
      <c r="A1260"/>
    </row>
    <row r="1261" spans="1:1" ht="13.2" x14ac:dyDescent="0.25">
      <c r="A1261"/>
    </row>
    <row r="1262" spans="1:1" ht="13.2" x14ac:dyDescent="0.25">
      <c r="A1262"/>
    </row>
    <row r="1263" spans="1:1" ht="13.2" x14ac:dyDescent="0.25">
      <c r="A1263"/>
    </row>
    <row r="1264" spans="1:1" ht="13.2" x14ac:dyDescent="0.25">
      <c r="A1264"/>
    </row>
    <row r="1265" spans="1:1" ht="13.2" x14ac:dyDescent="0.25">
      <c r="A1265"/>
    </row>
    <row r="1266" spans="1:1" ht="13.2" x14ac:dyDescent="0.25">
      <c r="A1266"/>
    </row>
    <row r="1267" spans="1:1" ht="13.2" x14ac:dyDescent="0.25">
      <c r="A1267"/>
    </row>
    <row r="1268" spans="1:1" ht="13.2" x14ac:dyDescent="0.25">
      <c r="A1268"/>
    </row>
    <row r="1269" spans="1:1" ht="13.2" x14ac:dyDescent="0.25">
      <c r="A1269"/>
    </row>
    <row r="1270" spans="1:1" ht="13.2" x14ac:dyDescent="0.25">
      <c r="A1270"/>
    </row>
    <row r="1271" spans="1:1" ht="13.2" x14ac:dyDescent="0.25">
      <c r="A1271"/>
    </row>
    <row r="1272" spans="1:1" ht="13.2" x14ac:dyDescent="0.25">
      <c r="A1272"/>
    </row>
    <row r="1273" spans="1:1" ht="13.2" x14ac:dyDescent="0.25">
      <c r="A1273"/>
    </row>
    <row r="1274" spans="1:1" ht="13.2" x14ac:dyDescent="0.25">
      <c r="A1274"/>
    </row>
    <row r="1275" spans="1:1" ht="13.2" x14ac:dyDescent="0.25">
      <c r="A1275"/>
    </row>
    <row r="1276" spans="1:1" ht="13.2" x14ac:dyDescent="0.25">
      <c r="A1276"/>
    </row>
    <row r="1277" spans="1:1" ht="13.2" x14ac:dyDescent="0.25">
      <c r="A1277"/>
    </row>
    <row r="1278" spans="1:1" ht="13.2" x14ac:dyDescent="0.25">
      <c r="A1278"/>
    </row>
    <row r="1279" spans="1:1" ht="13.2" x14ac:dyDescent="0.25">
      <c r="A1279"/>
    </row>
    <row r="1280" spans="1:1" ht="13.2" x14ac:dyDescent="0.25">
      <c r="A1280"/>
    </row>
    <row r="1281" spans="1:1" ht="13.2" x14ac:dyDescent="0.25">
      <c r="A1281"/>
    </row>
    <row r="1282" spans="1:1" ht="13.2" x14ac:dyDescent="0.25">
      <c r="A1282"/>
    </row>
    <row r="1283" spans="1:1" ht="13.2" x14ac:dyDescent="0.25">
      <c r="A1283"/>
    </row>
    <row r="1284" spans="1:1" ht="13.2" x14ac:dyDescent="0.25">
      <c r="A1284"/>
    </row>
    <row r="1285" spans="1:1" ht="13.2" x14ac:dyDescent="0.25">
      <c r="A1285"/>
    </row>
    <row r="1286" spans="1:1" ht="13.2" x14ac:dyDescent="0.25">
      <c r="A1286"/>
    </row>
    <row r="1287" spans="1:1" ht="13.2" x14ac:dyDescent="0.25">
      <c r="A1287"/>
    </row>
    <row r="1288" spans="1:1" ht="13.2" x14ac:dyDescent="0.25">
      <c r="A1288"/>
    </row>
    <row r="1289" spans="1:1" ht="13.2" x14ac:dyDescent="0.25">
      <c r="A1289"/>
    </row>
    <row r="1290" spans="1:1" ht="13.2" x14ac:dyDescent="0.25">
      <c r="A1290"/>
    </row>
    <row r="1291" spans="1:1" ht="13.2" x14ac:dyDescent="0.25">
      <c r="A1291"/>
    </row>
    <row r="1292" spans="1:1" ht="13.2" x14ac:dyDescent="0.25">
      <c r="A1292"/>
    </row>
    <row r="1293" spans="1:1" ht="13.2" x14ac:dyDescent="0.25">
      <c r="A1293"/>
    </row>
    <row r="1294" spans="1:1" ht="13.2" x14ac:dyDescent="0.25">
      <c r="A1294"/>
    </row>
    <row r="1295" spans="1:1" ht="13.2" x14ac:dyDescent="0.25">
      <c r="A1295"/>
    </row>
    <row r="1296" spans="1:1" ht="13.2" x14ac:dyDescent="0.25">
      <c r="A1296"/>
    </row>
    <row r="1297" spans="1:1" ht="13.2" x14ac:dyDescent="0.25">
      <c r="A1297"/>
    </row>
    <row r="1298" spans="1:1" ht="13.2" x14ac:dyDescent="0.25">
      <c r="A1298"/>
    </row>
    <row r="1299" spans="1:1" ht="13.2" x14ac:dyDescent="0.25">
      <c r="A1299"/>
    </row>
    <row r="1300" spans="1:1" ht="13.2" x14ac:dyDescent="0.25">
      <c r="A1300"/>
    </row>
    <row r="1301" spans="1:1" ht="13.2" x14ac:dyDescent="0.25">
      <c r="A1301"/>
    </row>
    <row r="1302" spans="1:1" ht="13.2" x14ac:dyDescent="0.25">
      <c r="A1302"/>
    </row>
    <row r="1303" spans="1:1" ht="13.2" x14ac:dyDescent="0.25">
      <c r="A1303"/>
    </row>
    <row r="1304" spans="1:1" ht="13.2" x14ac:dyDescent="0.25">
      <c r="A1304"/>
    </row>
    <row r="1305" spans="1:1" ht="13.2" x14ac:dyDescent="0.25">
      <c r="A1305"/>
    </row>
    <row r="1306" spans="1:1" ht="13.2" x14ac:dyDescent="0.25">
      <c r="A1306"/>
    </row>
    <row r="1307" spans="1:1" ht="13.2" x14ac:dyDescent="0.25">
      <c r="A1307"/>
    </row>
    <row r="1308" spans="1:1" ht="13.2" x14ac:dyDescent="0.25">
      <c r="A1308"/>
    </row>
    <row r="1309" spans="1:1" ht="13.2" x14ac:dyDescent="0.25">
      <c r="A1309"/>
    </row>
    <row r="1310" spans="1:1" ht="13.2" x14ac:dyDescent="0.25">
      <c r="A1310"/>
    </row>
    <row r="1311" spans="1:1" ht="13.2" x14ac:dyDescent="0.25">
      <c r="A1311"/>
    </row>
    <row r="1312" spans="1:1" ht="13.2" x14ac:dyDescent="0.25">
      <c r="A1312"/>
    </row>
    <row r="1313" spans="1:1" ht="13.2" x14ac:dyDescent="0.25">
      <c r="A1313"/>
    </row>
    <row r="1314" spans="1:1" ht="13.2" x14ac:dyDescent="0.25">
      <c r="A1314"/>
    </row>
    <row r="1315" spans="1:1" ht="13.2" x14ac:dyDescent="0.25">
      <c r="A1315"/>
    </row>
    <row r="1316" spans="1:1" ht="13.2" x14ac:dyDescent="0.25">
      <c r="A1316"/>
    </row>
    <row r="1317" spans="1:1" ht="13.2" x14ac:dyDescent="0.25">
      <c r="A1317"/>
    </row>
    <row r="1318" spans="1:1" ht="13.2" x14ac:dyDescent="0.25">
      <c r="A1318"/>
    </row>
    <row r="1319" spans="1:1" ht="13.2" x14ac:dyDescent="0.25">
      <c r="A1319"/>
    </row>
    <row r="1320" spans="1:1" ht="13.2" x14ac:dyDescent="0.25">
      <c r="A1320"/>
    </row>
    <row r="1321" spans="1:1" ht="13.2" x14ac:dyDescent="0.25">
      <c r="A1321"/>
    </row>
    <row r="1322" spans="1:1" ht="13.2" x14ac:dyDescent="0.25">
      <c r="A1322"/>
    </row>
    <row r="1323" spans="1:1" ht="13.2" x14ac:dyDescent="0.25">
      <c r="A1323"/>
    </row>
    <row r="1324" spans="1:1" ht="13.2" x14ac:dyDescent="0.25">
      <c r="A1324"/>
    </row>
    <row r="1325" spans="1:1" ht="13.2" x14ac:dyDescent="0.25">
      <c r="A1325"/>
    </row>
    <row r="1326" spans="1:1" ht="13.2" x14ac:dyDescent="0.25">
      <c r="A1326"/>
    </row>
    <row r="1327" spans="1:1" ht="13.2" x14ac:dyDescent="0.25">
      <c r="A1327"/>
    </row>
    <row r="1328" spans="1:1" ht="13.2" x14ac:dyDescent="0.25">
      <c r="A1328"/>
    </row>
    <row r="1329" spans="1:1" ht="13.2" x14ac:dyDescent="0.25">
      <c r="A1329"/>
    </row>
    <row r="1330" spans="1:1" ht="13.2" x14ac:dyDescent="0.25">
      <c r="A1330"/>
    </row>
    <row r="1331" spans="1:1" ht="13.2" x14ac:dyDescent="0.25">
      <c r="A1331"/>
    </row>
    <row r="1332" spans="1:1" ht="13.2" x14ac:dyDescent="0.25">
      <c r="A1332"/>
    </row>
    <row r="1333" spans="1:1" ht="13.2" x14ac:dyDescent="0.25">
      <c r="A1333"/>
    </row>
    <row r="1334" spans="1:1" ht="13.2" x14ac:dyDescent="0.25">
      <c r="A1334"/>
    </row>
    <row r="1335" spans="1:1" ht="13.2" x14ac:dyDescent="0.25">
      <c r="A1335"/>
    </row>
    <row r="1336" spans="1:1" ht="13.2" x14ac:dyDescent="0.25">
      <c r="A1336"/>
    </row>
    <row r="1337" spans="1:1" ht="13.2" x14ac:dyDescent="0.25">
      <c r="A1337"/>
    </row>
    <row r="1338" spans="1:1" ht="13.2" x14ac:dyDescent="0.25">
      <c r="A1338"/>
    </row>
    <row r="1339" spans="1:1" ht="13.2" x14ac:dyDescent="0.25">
      <c r="A1339"/>
    </row>
    <row r="1340" spans="1:1" ht="13.2" x14ac:dyDescent="0.25">
      <c r="A1340"/>
    </row>
    <row r="1341" spans="1:1" ht="13.2" x14ac:dyDescent="0.25">
      <c r="A1341"/>
    </row>
    <row r="1342" spans="1:1" ht="13.2" x14ac:dyDescent="0.25">
      <c r="A1342"/>
    </row>
    <row r="1343" spans="1:1" ht="13.2" x14ac:dyDescent="0.25">
      <c r="A1343"/>
    </row>
    <row r="1344" spans="1:1" ht="13.2" x14ac:dyDescent="0.25">
      <c r="A1344"/>
    </row>
    <row r="1345" spans="1:1" ht="13.2" x14ac:dyDescent="0.25">
      <c r="A1345"/>
    </row>
    <row r="1346" spans="1:1" ht="13.2" x14ac:dyDescent="0.25">
      <c r="A1346"/>
    </row>
    <row r="1347" spans="1:1" ht="13.2" x14ac:dyDescent="0.25">
      <c r="A1347"/>
    </row>
    <row r="1348" spans="1:1" ht="13.2" x14ac:dyDescent="0.25">
      <c r="A1348"/>
    </row>
    <row r="1349" spans="1:1" ht="13.2" x14ac:dyDescent="0.25">
      <c r="A1349"/>
    </row>
    <row r="1350" spans="1:1" ht="13.2" x14ac:dyDescent="0.25">
      <c r="A1350"/>
    </row>
    <row r="1351" spans="1:1" ht="13.2" x14ac:dyDescent="0.25">
      <c r="A1351"/>
    </row>
    <row r="1352" spans="1:1" ht="13.2" x14ac:dyDescent="0.25">
      <c r="A1352"/>
    </row>
    <row r="1353" spans="1:1" ht="13.2" x14ac:dyDescent="0.25">
      <c r="A1353"/>
    </row>
    <row r="1354" spans="1:1" ht="13.2" x14ac:dyDescent="0.25">
      <c r="A1354"/>
    </row>
    <row r="1355" spans="1:1" ht="13.2" x14ac:dyDescent="0.25">
      <c r="A1355"/>
    </row>
    <row r="1356" spans="1:1" ht="13.2" x14ac:dyDescent="0.25">
      <c r="A1356"/>
    </row>
    <row r="1357" spans="1:1" ht="13.2" x14ac:dyDescent="0.25">
      <c r="A1357"/>
    </row>
    <row r="1358" spans="1:1" ht="13.2" x14ac:dyDescent="0.25">
      <c r="A1358"/>
    </row>
    <row r="1359" spans="1:1" ht="13.2" x14ac:dyDescent="0.25">
      <c r="A1359"/>
    </row>
    <row r="1360" spans="1:1" ht="13.2" x14ac:dyDescent="0.25">
      <c r="A1360"/>
    </row>
    <row r="1361" spans="1:1" ht="13.2" x14ac:dyDescent="0.25">
      <c r="A1361"/>
    </row>
    <row r="1362" spans="1:1" ht="13.2" x14ac:dyDescent="0.25">
      <c r="A1362"/>
    </row>
    <row r="1363" spans="1:1" ht="13.2" x14ac:dyDescent="0.25">
      <c r="A1363"/>
    </row>
    <row r="1364" spans="1:1" ht="13.2" x14ac:dyDescent="0.25">
      <c r="A1364"/>
    </row>
    <row r="1365" spans="1:1" ht="13.2" x14ac:dyDescent="0.25">
      <c r="A1365"/>
    </row>
    <row r="1366" spans="1:1" ht="13.2" x14ac:dyDescent="0.25">
      <c r="A1366"/>
    </row>
    <row r="1367" spans="1:1" ht="13.2" x14ac:dyDescent="0.25">
      <c r="A1367"/>
    </row>
    <row r="1368" spans="1:1" ht="13.2" x14ac:dyDescent="0.25">
      <c r="A1368"/>
    </row>
    <row r="1369" spans="1:1" ht="13.2" x14ac:dyDescent="0.25">
      <c r="A1369"/>
    </row>
    <row r="1370" spans="1:1" ht="13.2" x14ac:dyDescent="0.25">
      <c r="A1370"/>
    </row>
    <row r="1371" spans="1:1" ht="13.2" x14ac:dyDescent="0.25">
      <c r="A1371"/>
    </row>
    <row r="1372" spans="1:1" ht="13.2" x14ac:dyDescent="0.25">
      <c r="A1372"/>
    </row>
    <row r="1373" spans="1:1" ht="13.2" x14ac:dyDescent="0.25">
      <c r="A1373"/>
    </row>
    <row r="1374" spans="1:1" ht="13.2" x14ac:dyDescent="0.25">
      <c r="A1374"/>
    </row>
    <row r="1375" spans="1:1" ht="13.2" x14ac:dyDescent="0.25">
      <c r="A1375"/>
    </row>
    <row r="1376" spans="1:1" ht="13.2" x14ac:dyDescent="0.25">
      <c r="A1376"/>
    </row>
    <row r="1377" spans="1:1" ht="13.2" x14ac:dyDescent="0.25">
      <c r="A1377"/>
    </row>
    <row r="1378" spans="1:1" ht="13.2" x14ac:dyDescent="0.25">
      <c r="A1378"/>
    </row>
    <row r="1379" spans="1:1" ht="13.2" x14ac:dyDescent="0.25">
      <c r="A1379"/>
    </row>
    <row r="1380" spans="1:1" ht="13.2" x14ac:dyDescent="0.25">
      <c r="A1380"/>
    </row>
    <row r="1381" spans="1:1" ht="13.2" x14ac:dyDescent="0.25">
      <c r="A1381"/>
    </row>
    <row r="1382" spans="1:1" ht="13.2" x14ac:dyDescent="0.25">
      <c r="A1382"/>
    </row>
    <row r="1383" spans="1:1" ht="13.2" x14ac:dyDescent="0.25">
      <c r="A1383"/>
    </row>
    <row r="1384" spans="1:1" ht="13.2" x14ac:dyDescent="0.25">
      <c r="A1384"/>
    </row>
    <row r="1385" spans="1:1" ht="13.2" x14ac:dyDescent="0.25">
      <c r="A1385"/>
    </row>
    <row r="1386" spans="1:1" ht="13.2" x14ac:dyDescent="0.25">
      <c r="A1386"/>
    </row>
    <row r="1387" spans="1:1" ht="13.2" x14ac:dyDescent="0.25">
      <c r="A1387"/>
    </row>
    <row r="1388" spans="1:1" ht="13.2" x14ac:dyDescent="0.25">
      <c r="A1388"/>
    </row>
    <row r="1389" spans="1:1" ht="13.2" x14ac:dyDescent="0.25">
      <c r="A1389"/>
    </row>
    <row r="1390" spans="1:1" ht="13.2" x14ac:dyDescent="0.25">
      <c r="A1390"/>
    </row>
    <row r="1391" spans="1:1" ht="13.2" x14ac:dyDescent="0.25">
      <c r="A1391"/>
    </row>
    <row r="1392" spans="1:1" ht="13.2" x14ac:dyDescent="0.25">
      <c r="A1392"/>
    </row>
    <row r="1393" spans="1:1" ht="13.2" x14ac:dyDescent="0.25">
      <c r="A1393"/>
    </row>
    <row r="1394" spans="1:1" ht="13.2" x14ac:dyDescent="0.25">
      <c r="A1394"/>
    </row>
    <row r="1395" spans="1:1" ht="13.2" x14ac:dyDescent="0.25">
      <c r="A1395"/>
    </row>
    <row r="1396" spans="1:1" ht="13.2" x14ac:dyDescent="0.25">
      <c r="A1396"/>
    </row>
    <row r="1397" spans="1:1" ht="13.2" x14ac:dyDescent="0.25">
      <c r="A1397"/>
    </row>
    <row r="1398" spans="1:1" ht="13.2" x14ac:dyDescent="0.25">
      <c r="A1398"/>
    </row>
    <row r="1399" spans="1:1" ht="13.2" x14ac:dyDescent="0.25">
      <c r="A1399"/>
    </row>
    <row r="1400" spans="1:1" ht="13.2" x14ac:dyDescent="0.25">
      <c r="A1400"/>
    </row>
    <row r="1401" spans="1:1" ht="13.2" x14ac:dyDescent="0.25">
      <c r="A1401"/>
    </row>
    <row r="1402" spans="1:1" ht="13.2" x14ac:dyDescent="0.25">
      <c r="A1402"/>
    </row>
    <row r="1403" spans="1:1" ht="13.2" x14ac:dyDescent="0.25">
      <c r="A1403"/>
    </row>
    <row r="1404" spans="1:1" ht="13.2" x14ac:dyDescent="0.25">
      <c r="A1404"/>
    </row>
    <row r="1405" spans="1:1" ht="13.2" x14ac:dyDescent="0.25">
      <c r="A1405"/>
    </row>
    <row r="1406" spans="1:1" ht="13.2" x14ac:dyDescent="0.25">
      <c r="A1406"/>
    </row>
    <row r="1407" spans="1:1" ht="13.2" x14ac:dyDescent="0.25">
      <c r="A1407"/>
    </row>
    <row r="1408" spans="1:1" ht="13.2" x14ac:dyDescent="0.25">
      <c r="A1408"/>
    </row>
    <row r="1409" spans="1:1" ht="13.2" x14ac:dyDescent="0.25">
      <c r="A1409"/>
    </row>
    <row r="1410" spans="1:1" ht="13.2" x14ac:dyDescent="0.25">
      <c r="A1410"/>
    </row>
    <row r="1411" spans="1:1" ht="13.2" x14ac:dyDescent="0.25">
      <c r="A1411"/>
    </row>
    <row r="1412" spans="1:1" ht="13.2" x14ac:dyDescent="0.25">
      <c r="A1412"/>
    </row>
    <row r="1413" spans="1:1" ht="13.2" x14ac:dyDescent="0.25">
      <c r="A1413"/>
    </row>
    <row r="1414" spans="1:1" ht="13.2" x14ac:dyDescent="0.25">
      <c r="A1414"/>
    </row>
    <row r="1415" spans="1:1" ht="13.2" x14ac:dyDescent="0.25">
      <c r="A1415"/>
    </row>
    <row r="1416" spans="1:1" ht="13.2" x14ac:dyDescent="0.25">
      <c r="A1416"/>
    </row>
    <row r="1417" spans="1:1" ht="13.2" x14ac:dyDescent="0.25">
      <c r="A1417"/>
    </row>
    <row r="1418" spans="1:1" ht="13.2" x14ac:dyDescent="0.25">
      <c r="A1418"/>
    </row>
    <row r="1419" spans="1:1" ht="13.2" x14ac:dyDescent="0.25">
      <c r="A1419"/>
    </row>
    <row r="1420" spans="1:1" ht="13.2" x14ac:dyDescent="0.25">
      <c r="A1420"/>
    </row>
    <row r="1421" spans="1:1" ht="13.2" x14ac:dyDescent="0.25">
      <c r="A1421"/>
    </row>
    <row r="1422" spans="1:1" ht="13.2" x14ac:dyDescent="0.25">
      <c r="A1422"/>
    </row>
    <row r="1423" spans="1:1" ht="13.2" x14ac:dyDescent="0.25">
      <c r="A1423"/>
    </row>
    <row r="1424" spans="1:1" ht="13.2" x14ac:dyDescent="0.25">
      <c r="A1424"/>
    </row>
    <row r="1425" spans="1:1" ht="13.2" x14ac:dyDescent="0.25">
      <c r="A1425"/>
    </row>
    <row r="1426" spans="1:1" ht="13.2" x14ac:dyDescent="0.25">
      <c r="A1426"/>
    </row>
    <row r="1427" spans="1:1" ht="13.2" x14ac:dyDescent="0.25">
      <c r="A1427"/>
    </row>
    <row r="1428" spans="1:1" ht="13.2" x14ac:dyDescent="0.25">
      <c r="A1428"/>
    </row>
    <row r="1429" spans="1:1" ht="13.2" x14ac:dyDescent="0.25">
      <c r="A1429"/>
    </row>
    <row r="1430" spans="1:1" ht="13.2" x14ac:dyDescent="0.25">
      <c r="A1430"/>
    </row>
    <row r="1431" spans="1:1" ht="13.2" x14ac:dyDescent="0.25">
      <c r="A1431"/>
    </row>
    <row r="1432" spans="1:1" ht="13.2" x14ac:dyDescent="0.25">
      <c r="A1432"/>
    </row>
    <row r="1433" spans="1:1" ht="13.2" x14ac:dyDescent="0.25">
      <c r="A1433"/>
    </row>
    <row r="1434" spans="1:1" ht="13.2" x14ac:dyDescent="0.25">
      <c r="A1434"/>
    </row>
    <row r="1435" spans="1:1" ht="13.2" x14ac:dyDescent="0.25">
      <c r="A1435"/>
    </row>
    <row r="1436" spans="1:1" ht="13.2" x14ac:dyDescent="0.25">
      <c r="A1436"/>
    </row>
    <row r="1437" spans="1:1" ht="13.2" x14ac:dyDescent="0.25">
      <c r="A1437"/>
    </row>
    <row r="1438" spans="1:1" ht="13.2" x14ac:dyDescent="0.25">
      <c r="A1438"/>
    </row>
    <row r="1439" spans="1:1" ht="13.2" x14ac:dyDescent="0.25">
      <c r="A1439"/>
    </row>
    <row r="1440" spans="1:1" ht="13.2" x14ac:dyDescent="0.25">
      <c r="A1440"/>
    </row>
    <row r="1441" spans="1:1" ht="13.2" x14ac:dyDescent="0.25">
      <c r="A1441"/>
    </row>
    <row r="1442" spans="1:1" ht="13.2" x14ac:dyDescent="0.25">
      <c r="A1442"/>
    </row>
    <row r="1443" spans="1:1" ht="13.2" x14ac:dyDescent="0.25">
      <c r="A1443"/>
    </row>
    <row r="1444" spans="1:1" ht="13.2" x14ac:dyDescent="0.25">
      <c r="A1444"/>
    </row>
    <row r="1445" spans="1:1" ht="13.2" x14ac:dyDescent="0.25">
      <c r="A1445"/>
    </row>
    <row r="1446" spans="1:1" ht="13.2" x14ac:dyDescent="0.25">
      <c r="A1446"/>
    </row>
    <row r="1447" spans="1:1" ht="13.2" x14ac:dyDescent="0.25">
      <c r="A1447"/>
    </row>
    <row r="1448" spans="1:1" ht="13.2" x14ac:dyDescent="0.25">
      <c r="A1448"/>
    </row>
    <row r="1449" spans="1:1" ht="13.2" x14ac:dyDescent="0.25">
      <c r="A1449"/>
    </row>
    <row r="1450" spans="1:1" ht="13.2" x14ac:dyDescent="0.25">
      <c r="A1450"/>
    </row>
    <row r="1451" spans="1:1" ht="13.2" x14ac:dyDescent="0.25">
      <c r="A1451"/>
    </row>
    <row r="1452" spans="1:1" ht="13.2" x14ac:dyDescent="0.25">
      <c r="A1452"/>
    </row>
    <row r="1453" spans="1:1" ht="13.2" x14ac:dyDescent="0.25">
      <c r="A1453"/>
    </row>
    <row r="1454" spans="1:1" ht="13.2" x14ac:dyDescent="0.25">
      <c r="A1454"/>
    </row>
    <row r="1455" spans="1:1" ht="13.2" x14ac:dyDescent="0.25">
      <c r="A1455"/>
    </row>
    <row r="1456" spans="1:1" ht="13.2" x14ac:dyDescent="0.25">
      <c r="A1456"/>
    </row>
    <row r="1457" spans="1:1" ht="13.2" x14ac:dyDescent="0.25">
      <c r="A1457"/>
    </row>
    <row r="1458" spans="1:1" ht="13.2" x14ac:dyDescent="0.25">
      <c r="A1458"/>
    </row>
    <row r="1459" spans="1:1" ht="13.2" x14ac:dyDescent="0.25">
      <c r="A1459"/>
    </row>
    <row r="1460" spans="1:1" ht="13.2" x14ac:dyDescent="0.25">
      <c r="A1460"/>
    </row>
    <row r="1461" spans="1:1" ht="13.2" x14ac:dyDescent="0.25">
      <c r="A1461"/>
    </row>
    <row r="1462" spans="1:1" ht="13.2" x14ac:dyDescent="0.25">
      <c r="A1462"/>
    </row>
    <row r="1463" spans="1:1" ht="13.2" x14ac:dyDescent="0.25">
      <c r="A1463"/>
    </row>
    <row r="1464" spans="1:1" ht="13.2" x14ac:dyDescent="0.25">
      <c r="A1464"/>
    </row>
    <row r="1465" spans="1:1" ht="13.2" x14ac:dyDescent="0.25">
      <c r="A1465"/>
    </row>
    <row r="1466" spans="1:1" ht="13.2" x14ac:dyDescent="0.25">
      <c r="A1466"/>
    </row>
    <row r="1467" spans="1:1" ht="13.2" x14ac:dyDescent="0.25">
      <c r="A1467"/>
    </row>
    <row r="1468" spans="1:1" ht="13.2" x14ac:dyDescent="0.25">
      <c r="A1468"/>
    </row>
    <row r="1469" spans="1:1" ht="13.2" x14ac:dyDescent="0.25">
      <c r="A1469"/>
    </row>
    <row r="1470" spans="1:1" ht="13.2" x14ac:dyDescent="0.25">
      <c r="A1470"/>
    </row>
    <row r="1471" spans="1:1" ht="13.2" x14ac:dyDescent="0.25">
      <c r="A1471"/>
    </row>
    <row r="1472" spans="1:1" ht="13.2" x14ac:dyDescent="0.25">
      <c r="A1472"/>
    </row>
    <row r="1473" spans="1:1" ht="13.2" x14ac:dyDescent="0.25">
      <c r="A1473"/>
    </row>
    <row r="1474" spans="1:1" ht="13.2" x14ac:dyDescent="0.25">
      <c r="A1474"/>
    </row>
    <row r="1475" spans="1:1" ht="13.2" x14ac:dyDescent="0.25">
      <c r="A1475"/>
    </row>
    <row r="1476" spans="1:1" ht="13.2" x14ac:dyDescent="0.25">
      <c r="A1476"/>
    </row>
    <row r="1477" spans="1:1" ht="13.2" x14ac:dyDescent="0.25">
      <c r="A1477"/>
    </row>
    <row r="1478" spans="1:1" ht="13.2" x14ac:dyDescent="0.25">
      <c r="A1478"/>
    </row>
    <row r="1479" spans="1:1" ht="13.2" x14ac:dyDescent="0.25">
      <c r="A1479"/>
    </row>
    <row r="1480" spans="1:1" ht="13.2" x14ac:dyDescent="0.25">
      <c r="A1480"/>
    </row>
    <row r="1481" spans="1:1" ht="13.2" x14ac:dyDescent="0.25">
      <c r="A1481"/>
    </row>
    <row r="1482" spans="1:1" ht="13.2" x14ac:dyDescent="0.25">
      <c r="A1482"/>
    </row>
    <row r="1483" spans="1:1" ht="13.2" x14ac:dyDescent="0.25">
      <c r="A1483"/>
    </row>
    <row r="1484" spans="1:1" ht="13.2" x14ac:dyDescent="0.25">
      <c r="A1484"/>
    </row>
    <row r="1485" spans="1:1" ht="13.2" x14ac:dyDescent="0.25">
      <c r="A1485"/>
    </row>
    <row r="1486" spans="1:1" ht="13.2" x14ac:dyDescent="0.25">
      <c r="A1486"/>
    </row>
    <row r="1487" spans="1:1" ht="13.2" x14ac:dyDescent="0.25">
      <c r="A1487"/>
    </row>
    <row r="1488" spans="1:1" ht="13.2" x14ac:dyDescent="0.25">
      <c r="A1488"/>
    </row>
    <row r="1489" spans="1:1" ht="13.2" x14ac:dyDescent="0.25">
      <c r="A1489"/>
    </row>
    <row r="1490" spans="1:1" ht="13.2" x14ac:dyDescent="0.25">
      <c r="A1490"/>
    </row>
    <row r="1491" spans="1:1" ht="13.2" x14ac:dyDescent="0.25">
      <c r="A1491"/>
    </row>
    <row r="1492" spans="1:1" ht="13.2" x14ac:dyDescent="0.25">
      <c r="A1492"/>
    </row>
    <row r="1493" spans="1:1" ht="13.2" x14ac:dyDescent="0.25">
      <c r="A1493"/>
    </row>
    <row r="1494" spans="1:1" ht="13.2" x14ac:dyDescent="0.25">
      <c r="A1494"/>
    </row>
    <row r="1495" spans="1:1" ht="13.2" x14ac:dyDescent="0.25">
      <c r="A1495"/>
    </row>
    <row r="1496" spans="1:1" ht="13.2" x14ac:dyDescent="0.25">
      <c r="A1496"/>
    </row>
    <row r="1497" spans="1:1" ht="13.2" x14ac:dyDescent="0.25">
      <c r="A1497"/>
    </row>
    <row r="1498" spans="1:1" ht="13.2" x14ac:dyDescent="0.25">
      <c r="A1498"/>
    </row>
    <row r="1499" spans="1:1" ht="13.2" x14ac:dyDescent="0.25">
      <c r="A1499"/>
    </row>
    <row r="1500" spans="1:1" ht="13.2" x14ac:dyDescent="0.25">
      <c r="A1500"/>
    </row>
    <row r="1501" spans="1:1" ht="13.2" x14ac:dyDescent="0.25">
      <c r="A1501"/>
    </row>
    <row r="1502" spans="1:1" ht="13.2" x14ac:dyDescent="0.25">
      <c r="A1502"/>
    </row>
    <row r="1503" spans="1:1" ht="13.2" x14ac:dyDescent="0.25">
      <c r="A1503"/>
    </row>
    <row r="1504" spans="1:1" ht="13.2" x14ac:dyDescent="0.25">
      <c r="A1504"/>
    </row>
    <row r="1505" spans="1:1" ht="13.2" x14ac:dyDescent="0.25">
      <c r="A1505"/>
    </row>
    <row r="1506" spans="1:1" ht="13.2" x14ac:dyDescent="0.25">
      <c r="A1506"/>
    </row>
    <row r="1507" spans="1:1" ht="13.2" x14ac:dyDescent="0.25">
      <c r="A1507"/>
    </row>
    <row r="1508" spans="1:1" ht="13.2" x14ac:dyDescent="0.25">
      <c r="A1508"/>
    </row>
    <row r="1509" spans="1:1" ht="13.2" x14ac:dyDescent="0.25">
      <c r="A1509"/>
    </row>
    <row r="1510" spans="1:1" ht="13.2" x14ac:dyDescent="0.25">
      <c r="A1510"/>
    </row>
    <row r="1511" spans="1:1" ht="13.2" x14ac:dyDescent="0.25">
      <c r="A1511"/>
    </row>
    <row r="1512" spans="1:1" ht="13.2" x14ac:dyDescent="0.25">
      <c r="A1512"/>
    </row>
    <row r="1513" spans="1:1" ht="13.2" x14ac:dyDescent="0.25">
      <c r="A1513"/>
    </row>
    <row r="1514" spans="1:1" ht="13.2" x14ac:dyDescent="0.25">
      <c r="A1514"/>
    </row>
    <row r="1515" spans="1:1" ht="13.2" x14ac:dyDescent="0.25">
      <c r="A1515"/>
    </row>
    <row r="1516" spans="1:1" ht="13.2" x14ac:dyDescent="0.25">
      <c r="A1516"/>
    </row>
    <row r="1517" spans="1:1" ht="13.2" x14ac:dyDescent="0.25">
      <c r="A1517"/>
    </row>
    <row r="1518" spans="1:1" ht="13.2" x14ac:dyDescent="0.25">
      <c r="A1518"/>
    </row>
    <row r="1519" spans="1:1" ht="13.2" x14ac:dyDescent="0.25">
      <c r="A1519"/>
    </row>
    <row r="1520" spans="1:1" ht="13.2" x14ac:dyDescent="0.25">
      <c r="A1520"/>
    </row>
    <row r="1521" spans="1:1" ht="13.2" x14ac:dyDescent="0.25">
      <c r="A1521"/>
    </row>
    <row r="1522" spans="1:1" ht="13.2" x14ac:dyDescent="0.25">
      <c r="A1522"/>
    </row>
    <row r="1523" spans="1:1" ht="13.2" x14ac:dyDescent="0.25">
      <c r="A1523"/>
    </row>
    <row r="1524" spans="1:1" ht="13.2" x14ac:dyDescent="0.25">
      <c r="A1524"/>
    </row>
    <row r="1525" spans="1:1" ht="13.2" x14ac:dyDescent="0.25">
      <c r="A1525"/>
    </row>
    <row r="1526" spans="1:1" ht="13.2" x14ac:dyDescent="0.25">
      <c r="A1526"/>
    </row>
    <row r="1527" spans="1:1" ht="13.2" x14ac:dyDescent="0.25">
      <c r="A1527"/>
    </row>
    <row r="1528" spans="1:1" ht="13.2" x14ac:dyDescent="0.25">
      <c r="A1528"/>
    </row>
    <row r="1529" spans="1:1" ht="13.2" x14ac:dyDescent="0.25">
      <c r="A1529"/>
    </row>
    <row r="1530" spans="1:1" ht="13.2" x14ac:dyDescent="0.25">
      <c r="A1530"/>
    </row>
    <row r="1531" spans="1:1" ht="13.2" x14ac:dyDescent="0.25">
      <c r="A1531"/>
    </row>
    <row r="1532" spans="1:1" ht="13.2" x14ac:dyDescent="0.25">
      <c r="A1532"/>
    </row>
    <row r="1533" spans="1:1" ht="13.2" x14ac:dyDescent="0.25">
      <c r="A1533"/>
    </row>
    <row r="1534" spans="1:1" ht="13.2" x14ac:dyDescent="0.25">
      <c r="A1534"/>
    </row>
    <row r="1535" spans="1:1" ht="13.2" x14ac:dyDescent="0.25">
      <c r="A1535"/>
    </row>
    <row r="1536" spans="1:1" ht="13.2" x14ac:dyDescent="0.25">
      <c r="A1536"/>
    </row>
    <row r="1537" spans="1:1" ht="13.2" x14ac:dyDescent="0.25">
      <c r="A1537"/>
    </row>
    <row r="1538" spans="1:1" ht="13.2" x14ac:dyDescent="0.25">
      <c r="A1538"/>
    </row>
    <row r="1539" spans="1:1" ht="13.2" x14ac:dyDescent="0.25">
      <c r="A1539"/>
    </row>
    <row r="1540" spans="1:1" ht="13.2" x14ac:dyDescent="0.25">
      <c r="A1540"/>
    </row>
    <row r="1541" spans="1:1" ht="13.2" x14ac:dyDescent="0.25">
      <c r="A1541"/>
    </row>
    <row r="1542" spans="1:1" ht="13.2" x14ac:dyDescent="0.25">
      <c r="A1542"/>
    </row>
    <row r="1543" spans="1:1" ht="13.2" x14ac:dyDescent="0.25">
      <c r="A1543"/>
    </row>
    <row r="1544" spans="1:1" ht="13.2" x14ac:dyDescent="0.25">
      <c r="A1544"/>
    </row>
    <row r="1545" spans="1:1" ht="13.2" x14ac:dyDescent="0.25">
      <c r="A1545"/>
    </row>
    <row r="1546" spans="1:1" ht="13.2" x14ac:dyDescent="0.25">
      <c r="A1546"/>
    </row>
    <row r="1547" spans="1:1" ht="13.2" x14ac:dyDescent="0.25">
      <c r="A1547"/>
    </row>
    <row r="1548" spans="1:1" ht="13.2" x14ac:dyDescent="0.25">
      <c r="A1548"/>
    </row>
    <row r="1549" spans="1:1" ht="13.2" x14ac:dyDescent="0.25">
      <c r="A1549"/>
    </row>
    <row r="1550" spans="1:1" ht="13.2" x14ac:dyDescent="0.25">
      <c r="A1550"/>
    </row>
    <row r="1551" spans="1:1" ht="13.2" x14ac:dyDescent="0.25">
      <c r="A1551"/>
    </row>
    <row r="1552" spans="1:1" ht="13.2" x14ac:dyDescent="0.25">
      <c r="A1552"/>
    </row>
    <row r="1553" spans="1:1" ht="13.2" x14ac:dyDescent="0.25">
      <c r="A1553"/>
    </row>
    <row r="1554" spans="1:1" ht="13.2" x14ac:dyDescent="0.25">
      <c r="A1554"/>
    </row>
    <row r="1555" spans="1:1" ht="13.2" x14ac:dyDescent="0.25">
      <c r="A1555"/>
    </row>
    <row r="1556" spans="1:1" ht="13.2" x14ac:dyDescent="0.25">
      <c r="A1556"/>
    </row>
    <row r="1557" spans="1:1" ht="13.2" x14ac:dyDescent="0.25">
      <c r="A1557"/>
    </row>
    <row r="1558" spans="1:1" ht="13.2" x14ac:dyDescent="0.25">
      <c r="A1558"/>
    </row>
    <row r="1559" spans="1:1" ht="13.2" x14ac:dyDescent="0.25">
      <c r="A1559"/>
    </row>
    <row r="1560" spans="1:1" ht="13.2" x14ac:dyDescent="0.25">
      <c r="A1560"/>
    </row>
    <row r="1561" spans="1:1" ht="13.2" x14ac:dyDescent="0.25">
      <c r="A1561"/>
    </row>
    <row r="1562" spans="1:1" ht="13.2" x14ac:dyDescent="0.25">
      <c r="A1562"/>
    </row>
    <row r="1563" spans="1:1" ht="13.2" x14ac:dyDescent="0.25">
      <c r="A1563"/>
    </row>
    <row r="1564" spans="1:1" ht="13.2" x14ac:dyDescent="0.25">
      <c r="A1564"/>
    </row>
    <row r="1565" spans="1:1" ht="13.2" x14ac:dyDescent="0.25">
      <c r="A1565"/>
    </row>
    <row r="1566" spans="1:1" ht="13.2" x14ac:dyDescent="0.25">
      <c r="A1566"/>
    </row>
    <row r="1567" spans="1:1" ht="13.2" x14ac:dyDescent="0.25">
      <c r="A1567"/>
    </row>
    <row r="1568" spans="1:1" ht="13.2" x14ac:dyDescent="0.25">
      <c r="A1568"/>
    </row>
    <row r="1569" spans="1:1" ht="13.2" x14ac:dyDescent="0.25">
      <c r="A1569"/>
    </row>
    <row r="1570" spans="1:1" ht="13.2" x14ac:dyDescent="0.25">
      <c r="A1570"/>
    </row>
    <row r="1571" spans="1:1" ht="13.2" x14ac:dyDescent="0.25">
      <c r="A1571"/>
    </row>
    <row r="1572" spans="1:1" ht="13.2" x14ac:dyDescent="0.25">
      <c r="A1572"/>
    </row>
    <row r="1573" spans="1:1" ht="13.2" x14ac:dyDescent="0.25">
      <c r="A1573"/>
    </row>
    <row r="1574" spans="1:1" ht="13.2" x14ac:dyDescent="0.25">
      <c r="A1574"/>
    </row>
    <row r="1575" spans="1:1" ht="13.2" x14ac:dyDescent="0.25">
      <c r="A1575"/>
    </row>
    <row r="1576" spans="1:1" ht="13.2" x14ac:dyDescent="0.25">
      <c r="A1576"/>
    </row>
    <row r="1577" spans="1:1" ht="13.2" x14ac:dyDescent="0.25">
      <c r="A1577"/>
    </row>
    <row r="1578" spans="1:1" ht="13.2" x14ac:dyDescent="0.25">
      <c r="A1578"/>
    </row>
    <row r="1579" spans="1:1" ht="13.2" x14ac:dyDescent="0.25">
      <c r="A1579"/>
    </row>
    <row r="1580" spans="1:1" ht="13.2" x14ac:dyDescent="0.25">
      <c r="A1580"/>
    </row>
    <row r="1581" spans="1:1" ht="13.2" x14ac:dyDescent="0.25">
      <c r="A1581"/>
    </row>
    <row r="1582" spans="1:1" ht="13.2" x14ac:dyDescent="0.25">
      <c r="A1582"/>
    </row>
    <row r="1583" spans="1:1" ht="13.2" x14ac:dyDescent="0.25">
      <c r="A1583"/>
    </row>
    <row r="1584" spans="1:1" ht="13.2" x14ac:dyDescent="0.25">
      <c r="A1584"/>
    </row>
    <row r="1585" spans="1:1" ht="13.2" x14ac:dyDescent="0.25">
      <c r="A1585"/>
    </row>
    <row r="1586" spans="1:1" ht="13.2" x14ac:dyDescent="0.25">
      <c r="A1586"/>
    </row>
    <row r="1587" spans="1:1" ht="13.2" x14ac:dyDescent="0.25">
      <c r="A1587"/>
    </row>
    <row r="1588" spans="1:1" ht="13.2" x14ac:dyDescent="0.25">
      <c r="A1588"/>
    </row>
    <row r="1589" spans="1:1" ht="13.2" x14ac:dyDescent="0.25">
      <c r="A1589"/>
    </row>
    <row r="1590" spans="1:1" ht="13.2" x14ac:dyDescent="0.25">
      <c r="A1590"/>
    </row>
    <row r="1591" spans="1:1" ht="13.2" x14ac:dyDescent="0.25">
      <c r="A1591"/>
    </row>
    <row r="1592" spans="1:1" ht="13.2" x14ac:dyDescent="0.25">
      <c r="A1592"/>
    </row>
    <row r="1593" spans="1:1" ht="13.2" x14ac:dyDescent="0.25">
      <c r="A1593"/>
    </row>
    <row r="1594" spans="1:1" ht="13.2" x14ac:dyDescent="0.25">
      <c r="A1594"/>
    </row>
    <row r="1595" spans="1:1" ht="13.2" x14ac:dyDescent="0.25">
      <c r="A1595"/>
    </row>
    <row r="1596" spans="1:1" ht="13.2" x14ac:dyDescent="0.25">
      <c r="A1596"/>
    </row>
    <row r="1597" spans="1:1" ht="13.2" x14ac:dyDescent="0.25">
      <c r="A1597"/>
    </row>
    <row r="1598" spans="1:1" ht="13.2" x14ac:dyDescent="0.25">
      <c r="A1598"/>
    </row>
    <row r="1599" spans="1:1" ht="13.2" x14ac:dyDescent="0.25">
      <c r="A1599"/>
    </row>
    <row r="1600" spans="1:1" ht="13.2" x14ac:dyDescent="0.25">
      <c r="A1600"/>
    </row>
    <row r="1601" spans="1:1" ht="13.2" x14ac:dyDescent="0.25">
      <c r="A1601"/>
    </row>
    <row r="1602" spans="1:1" ht="13.2" x14ac:dyDescent="0.25">
      <c r="A1602"/>
    </row>
    <row r="1603" spans="1:1" ht="13.2" x14ac:dyDescent="0.25">
      <c r="A1603"/>
    </row>
    <row r="1604" spans="1:1" ht="13.2" x14ac:dyDescent="0.25">
      <c r="A1604"/>
    </row>
    <row r="1605" spans="1:1" ht="13.2" x14ac:dyDescent="0.25">
      <c r="A1605"/>
    </row>
    <row r="1606" spans="1:1" ht="13.2" x14ac:dyDescent="0.25">
      <c r="A1606"/>
    </row>
    <row r="1607" spans="1:1" ht="13.2" x14ac:dyDescent="0.25">
      <c r="A1607"/>
    </row>
    <row r="1608" spans="1:1" ht="13.2" x14ac:dyDescent="0.25">
      <c r="A1608"/>
    </row>
    <row r="1609" spans="1:1" ht="13.2" x14ac:dyDescent="0.25">
      <c r="A1609"/>
    </row>
    <row r="1610" spans="1:1" ht="13.2" x14ac:dyDescent="0.25">
      <c r="A1610"/>
    </row>
    <row r="1611" spans="1:1" ht="13.2" x14ac:dyDescent="0.25">
      <c r="A1611"/>
    </row>
    <row r="1612" spans="1:1" ht="13.2" x14ac:dyDescent="0.25">
      <c r="A1612"/>
    </row>
    <row r="1613" spans="1:1" ht="13.2" x14ac:dyDescent="0.25">
      <c r="A1613"/>
    </row>
    <row r="1614" spans="1:1" ht="13.2" x14ac:dyDescent="0.25">
      <c r="A1614"/>
    </row>
    <row r="1615" spans="1:1" ht="13.2" x14ac:dyDescent="0.25">
      <c r="A1615"/>
    </row>
    <row r="1616" spans="1:1" ht="13.2" x14ac:dyDescent="0.25">
      <c r="A1616"/>
    </row>
    <row r="1617" spans="1:1" ht="13.2" x14ac:dyDescent="0.25">
      <c r="A1617"/>
    </row>
    <row r="1618" spans="1:1" ht="13.2" x14ac:dyDescent="0.25">
      <c r="A1618"/>
    </row>
    <row r="1619" spans="1:1" ht="13.2" x14ac:dyDescent="0.25">
      <c r="A1619"/>
    </row>
    <row r="1620" spans="1:1" ht="13.2" x14ac:dyDescent="0.25">
      <c r="A1620"/>
    </row>
    <row r="1621" spans="1:1" ht="13.2" x14ac:dyDescent="0.25">
      <c r="A1621"/>
    </row>
    <row r="1622" spans="1:1" ht="13.2" x14ac:dyDescent="0.25">
      <c r="A1622"/>
    </row>
    <row r="1623" spans="1:1" ht="13.2" x14ac:dyDescent="0.25">
      <c r="A1623"/>
    </row>
    <row r="1624" spans="1:1" ht="13.2" x14ac:dyDescent="0.25">
      <c r="A1624"/>
    </row>
    <row r="1625" spans="1:1" ht="13.2" x14ac:dyDescent="0.25">
      <c r="A1625"/>
    </row>
    <row r="1626" spans="1:1" ht="13.2" x14ac:dyDescent="0.25">
      <c r="A1626"/>
    </row>
    <row r="1627" spans="1:1" ht="13.2" x14ac:dyDescent="0.25">
      <c r="A1627"/>
    </row>
    <row r="1628" spans="1:1" ht="13.2" x14ac:dyDescent="0.25">
      <c r="A1628"/>
    </row>
    <row r="1629" spans="1:1" ht="13.2" x14ac:dyDescent="0.25">
      <c r="A1629"/>
    </row>
    <row r="1630" spans="1:1" ht="13.2" x14ac:dyDescent="0.25">
      <c r="A1630"/>
    </row>
    <row r="1631" spans="1:1" ht="13.2" x14ac:dyDescent="0.25">
      <c r="A1631"/>
    </row>
    <row r="1632" spans="1:1" ht="13.2" x14ac:dyDescent="0.25">
      <c r="A1632"/>
    </row>
    <row r="1633" spans="1:1" ht="13.2" x14ac:dyDescent="0.25">
      <c r="A1633"/>
    </row>
    <row r="1634" spans="1:1" ht="13.2" x14ac:dyDescent="0.25">
      <c r="A1634"/>
    </row>
    <row r="1635" spans="1:1" ht="13.2" x14ac:dyDescent="0.25">
      <c r="A1635"/>
    </row>
    <row r="1636" spans="1:1" ht="13.2" x14ac:dyDescent="0.25">
      <c r="A1636"/>
    </row>
    <row r="1637" spans="1:1" ht="13.2" x14ac:dyDescent="0.25">
      <c r="A1637"/>
    </row>
    <row r="1638" spans="1:1" ht="13.2" x14ac:dyDescent="0.25">
      <c r="A1638"/>
    </row>
    <row r="1639" spans="1:1" ht="13.2" x14ac:dyDescent="0.25">
      <c r="A1639"/>
    </row>
    <row r="1640" spans="1:1" ht="13.2" x14ac:dyDescent="0.25">
      <c r="A1640"/>
    </row>
    <row r="1641" spans="1:1" ht="13.2" x14ac:dyDescent="0.25">
      <c r="A1641"/>
    </row>
    <row r="1642" spans="1:1" ht="13.2" x14ac:dyDescent="0.25">
      <c r="A1642"/>
    </row>
    <row r="1643" spans="1:1" ht="13.2" x14ac:dyDescent="0.25">
      <c r="A1643"/>
    </row>
    <row r="1644" spans="1:1" ht="13.2" x14ac:dyDescent="0.25">
      <c r="A1644"/>
    </row>
    <row r="1645" spans="1:1" ht="13.2" x14ac:dyDescent="0.25">
      <c r="A1645"/>
    </row>
    <row r="1646" spans="1:1" ht="13.2" x14ac:dyDescent="0.25">
      <c r="A1646"/>
    </row>
    <row r="1647" spans="1:1" ht="13.2" x14ac:dyDescent="0.25">
      <c r="A1647"/>
    </row>
    <row r="1648" spans="1:1" ht="13.2" x14ac:dyDescent="0.25">
      <c r="A1648"/>
    </row>
    <row r="1649" spans="1:1" ht="13.2" x14ac:dyDescent="0.25">
      <c r="A1649"/>
    </row>
    <row r="1650" spans="1:1" ht="13.2" x14ac:dyDescent="0.25">
      <c r="A1650"/>
    </row>
    <row r="1651" spans="1:1" ht="13.2" x14ac:dyDescent="0.25">
      <c r="A1651"/>
    </row>
    <row r="1652" spans="1:1" ht="13.2" x14ac:dyDescent="0.25">
      <c r="A1652"/>
    </row>
    <row r="1653" spans="1:1" ht="13.2" x14ac:dyDescent="0.25">
      <c r="A1653"/>
    </row>
    <row r="1654" spans="1:1" ht="13.2" x14ac:dyDescent="0.25">
      <c r="A1654"/>
    </row>
    <row r="1655" spans="1:1" ht="13.2" x14ac:dyDescent="0.25">
      <c r="A1655"/>
    </row>
    <row r="1656" spans="1:1" ht="13.2" x14ac:dyDescent="0.25">
      <c r="A1656"/>
    </row>
    <row r="1657" spans="1:1" ht="13.2" x14ac:dyDescent="0.25">
      <c r="A1657"/>
    </row>
    <row r="1658" spans="1:1" ht="13.2" x14ac:dyDescent="0.25">
      <c r="A1658"/>
    </row>
    <row r="1659" spans="1:1" ht="13.2" x14ac:dyDescent="0.25">
      <c r="A1659"/>
    </row>
    <row r="1660" spans="1:1" ht="13.2" x14ac:dyDescent="0.25">
      <c r="A1660"/>
    </row>
    <row r="1661" spans="1:1" ht="13.2" x14ac:dyDescent="0.25">
      <c r="A1661"/>
    </row>
    <row r="1662" spans="1:1" ht="13.2" x14ac:dyDescent="0.25">
      <c r="A1662"/>
    </row>
    <row r="1663" spans="1:1" ht="13.2" x14ac:dyDescent="0.25">
      <c r="A1663"/>
    </row>
    <row r="1664" spans="1:1" ht="13.2" x14ac:dyDescent="0.25">
      <c r="A1664"/>
    </row>
    <row r="1665" spans="1:1" ht="13.2" x14ac:dyDescent="0.25">
      <c r="A1665"/>
    </row>
    <row r="1666" spans="1:1" ht="13.2" x14ac:dyDescent="0.25">
      <c r="A1666"/>
    </row>
    <row r="1667" spans="1:1" ht="13.2" x14ac:dyDescent="0.25">
      <c r="A1667"/>
    </row>
    <row r="1668" spans="1:1" ht="13.2" x14ac:dyDescent="0.25">
      <c r="A1668"/>
    </row>
    <row r="1669" spans="1:1" ht="13.2" x14ac:dyDescent="0.25">
      <c r="A1669"/>
    </row>
    <row r="1670" spans="1:1" ht="13.2" x14ac:dyDescent="0.25">
      <c r="A1670"/>
    </row>
    <row r="1671" spans="1:1" ht="13.2" x14ac:dyDescent="0.25">
      <c r="A1671"/>
    </row>
    <row r="1672" spans="1:1" ht="13.2" x14ac:dyDescent="0.25">
      <c r="A1672"/>
    </row>
    <row r="1673" spans="1:1" ht="13.2" x14ac:dyDescent="0.25">
      <c r="A1673"/>
    </row>
    <row r="1674" spans="1:1" ht="13.2" x14ac:dyDescent="0.25">
      <c r="A1674"/>
    </row>
    <row r="1675" spans="1:1" ht="13.2" x14ac:dyDescent="0.25">
      <c r="A1675"/>
    </row>
    <row r="1676" spans="1:1" ht="13.2" x14ac:dyDescent="0.25">
      <c r="A1676"/>
    </row>
    <row r="1677" spans="1:1" ht="13.2" x14ac:dyDescent="0.25">
      <c r="A1677"/>
    </row>
    <row r="1678" spans="1:1" ht="13.2" x14ac:dyDescent="0.25">
      <c r="A1678"/>
    </row>
    <row r="1679" spans="1:1" ht="13.2" x14ac:dyDescent="0.25">
      <c r="A1679"/>
    </row>
    <row r="1680" spans="1:1" ht="13.2" x14ac:dyDescent="0.25">
      <c r="A1680"/>
    </row>
    <row r="1681" spans="1:1" ht="13.2" x14ac:dyDescent="0.25">
      <c r="A1681"/>
    </row>
    <row r="1682" spans="1:1" ht="13.2" x14ac:dyDescent="0.25">
      <c r="A1682"/>
    </row>
    <row r="1683" spans="1:1" ht="13.2" x14ac:dyDescent="0.25">
      <c r="A1683"/>
    </row>
    <row r="1684" spans="1:1" ht="13.2" x14ac:dyDescent="0.25">
      <c r="A1684"/>
    </row>
    <row r="1685" spans="1:1" ht="13.2" x14ac:dyDescent="0.25">
      <c r="A1685"/>
    </row>
    <row r="1686" spans="1:1" ht="13.2" x14ac:dyDescent="0.25">
      <c r="A1686"/>
    </row>
    <row r="1687" spans="1:1" ht="13.2" x14ac:dyDescent="0.25">
      <c r="A1687"/>
    </row>
    <row r="1688" spans="1:1" ht="13.2" x14ac:dyDescent="0.25">
      <c r="A1688"/>
    </row>
    <row r="1689" spans="1:1" ht="13.2" x14ac:dyDescent="0.25">
      <c r="A1689"/>
    </row>
    <row r="1690" spans="1:1" ht="13.2" x14ac:dyDescent="0.25">
      <c r="A1690"/>
    </row>
    <row r="1691" spans="1:1" ht="13.2" x14ac:dyDescent="0.25">
      <c r="A1691"/>
    </row>
    <row r="1692" spans="1:1" ht="13.2" x14ac:dyDescent="0.25">
      <c r="A1692"/>
    </row>
    <row r="1693" spans="1:1" ht="13.2" x14ac:dyDescent="0.25">
      <c r="A1693"/>
    </row>
    <row r="1694" spans="1:1" ht="13.2" x14ac:dyDescent="0.25">
      <c r="A1694"/>
    </row>
    <row r="1695" spans="1:1" ht="13.2" x14ac:dyDescent="0.25">
      <c r="A1695"/>
    </row>
    <row r="1696" spans="1:1" ht="13.2" x14ac:dyDescent="0.25">
      <c r="A1696"/>
    </row>
    <row r="1697" spans="1:1" ht="13.2" x14ac:dyDescent="0.25">
      <c r="A1697"/>
    </row>
    <row r="1698" spans="1:1" ht="13.2" x14ac:dyDescent="0.25">
      <c r="A1698"/>
    </row>
    <row r="1699" spans="1:1" ht="13.2" x14ac:dyDescent="0.25">
      <c r="A1699"/>
    </row>
    <row r="1700" spans="1:1" ht="13.2" x14ac:dyDescent="0.25">
      <c r="A1700"/>
    </row>
    <row r="1701" spans="1:1" ht="13.2" x14ac:dyDescent="0.25">
      <c r="A1701"/>
    </row>
    <row r="1702" spans="1:1" ht="13.2" x14ac:dyDescent="0.25">
      <c r="A1702"/>
    </row>
    <row r="1703" spans="1:1" ht="13.2" x14ac:dyDescent="0.25">
      <c r="A1703"/>
    </row>
    <row r="1704" spans="1:1" ht="13.2" x14ac:dyDescent="0.25">
      <c r="A1704"/>
    </row>
    <row r="1705" spans="1:1" ht="13.2" x14ac:dyDescent="0.25">
      <c r="A1705"/>
    </row>
    <row r="1706" spans="1:1" ht="13.2" x14ac:dyDescent="0.25">
      <c r="A1706"/>
    </row>
    <row r="1707" spans="1:1" ht="13.2" x14ac:dyDescent="0.25">
      <c r="A1707"/>
    </row>
    <row r="1708" spans="1:1" ht="13.2" x14ac:dyDescent="0.25">
      <c r="A1708"/>
    </row>
    <row r="1709" spans="1:1" ht="13.2" x14ac:dyDescent="0.25">
      <c r="A1709"/>
    </row>
    <row r="1710" spans="1:1" ht="13.2" x14ac:dyDescent="0.25">
      <c r="A1710"/>
    </row>
    <row r="1711" spans="1:1" ht="13.2" x14ac:dyDescent="0.25">
      <c r="A1711"/>
    </row>
    <row r="1712" spans="1:1" ht="13.2" x14ac:dyDescent="0.25">
      <c r="A1712"/>
    </row>
    <row r="1713" spans="1:1" ht="13.2" x14ac:dyDescent="0.25">
      <c r="A1713"/>
    </row>
    <row r="1714" spans="1:1" ht="13.2" x14ac:dyDescent="0.25">
      <c r="A1714"/>
    </row>
    <row r="1715" spans="1:1" ht="13.2" x14ac:dyDescent="0.25">
      <c r="A1715"/>
    </row>
    <row r="1716" spans="1:1" ht="13.2" x14ac:dyDescent="0.25">
      <c r="A1716"/>
    </row>
    <row r="1717" spans="1:1" ht="13.2" x14ac:dyDescent="0.25">
      <c r="A1717"/>
    </row>
    <row r="1718" spans="1:1" ht="13.2" x14ac:dyDescent="0.25">
      <c r="A1718"/>
    </row>
    <row r="1719" spans="1:1" ht="13.2" x14ac:dyDescent="0.25">
      <c r="A1719"/>
    </row>
    <row r="1720" spans="1:1" ht="13.2" x14ac:dyDescent="0.25">
      <c r="A1720"/>
    </row>
    <row r="1721" spans="1:1" ht="13.2" x14ac:dyDescent="0.25">
      <c r="A1721"/>
    </row>
    <row r="1722" spans="1:1" ht="13.2" x14ac:dyDescent="0.25">
      <c r="A1722"/>
    </row>
    <row r="1723" spans="1:1" ht="13.2" x14ac:dyDescent="0.25">
      <c r="A1723"/>
    </row>
    <row r="1724" spans="1:1" ht="13.2" x14ac:dyDescent="0.25">
      <c r="A1724"/>
    </row>
    <row r="1725" spans="1:1" ht="13.2" x14ac:dyDescent="0.25">
      <c r="A1725"/>
    </row>
    <row r="1726" spans="1:1" ht="13.2" x14ac:dyDescent="0.25">
      <c r="A1726"/>
    </row>
    <row r="1727" spans="1:1" ht="13.2" x14ac:dyDescent="0.25">
      <c r="A1727"/>
    </row>
    <row r="1728" spans="1:1" ht="13.2" x14ac:dyDescent="0.25">
      <c r="A1728"/>
    </row>
    <row r="1729" spans="1:1" ht="13.2" x14ac:dyDescent="0.25">
      <c r="A1729"/>
    </row>
    <row r="1730" spans="1:1" ht="13.2" x14ac:dyDescent="0.25">
      <c r="A1730"/>
    </row>
    <row r="1731" spans="1:1" ht="13.2" x14ac:dyDescent="0.25">
      <c r="A1731"/>
    </row>
    <row r="1732" spans="1:1" ht="13.2" x14ac:dyDescent="0.25">
      <c r="A1732"/>
    </row>
    <row r="1733" spans="1:1" ht="13.2" x14ac:dyDescent="0.25">
      <c r="A1733"/>
    </row>
    <row r="1734" spans="1:1" ht="13.2" x14ac:dyDescent="0.25">
      <c r="A1734"/>
    </row>
    <row r="1735" spans="1:1" ht="13.2" x14ac:dyDescent="0.25">
      <c r="A1735"/>
    </row>
    <row r="1736" spans="1:1" ht="13.2" x14ac:dyDescent="0.25">
      <c r="A1736"/>
    </row>
    <row r="1737" spans="1:1" ht="13.2" x14ac:dyDescent="0.25">
      <c r="A1737"/>
    </row>
    <row r="1738" spans="1:1" ht="13.2" x14ac:dyDescent="0.25">
      <c r="A1738"/>
    </row>
    <row r="1739" spans="1:1" ht="13.2" x14ac:dyDescent="0.25">
      <c r="A1739"/>
    </row>
    <row r="1740" spans="1:1" ht="13.2" x14ac:dyDescent="0.25">
      <c r="A1740"/>
    </row>
    <row r="1741" spans="1:1" ht="13.2" x14ac:dyDescent="0.25">
      <c r="A1741"/>
    </row>
    <row r="1742" spans="1:1" ht="13.2" x14ac:dyDescent="0.25">
      <c r="A1742"/>
    </row>
    <row r="1743" spans="1:1" ht="13.2" x14ac:dyDescent="0.25">
      <c r="A1743"/>
    </row>
    <row r="1744" spans="1:1" ht="13.2" x14ac:dyDescent="0.25">
      <c r="A1744"/>
    </row>
    <row r="1745" spans="1:1" ht="13.2" x14ac:dyDescent="0.25">
      <c r="A1745"/>
    </row>
    <row r="1746" spans="1:1" ht="13.2" x14ac:dyDescent="0.25">
      <c r="A1746"/>
    </row>
    <row r="1747" spans="1:1" ht="13.2" x14ac:dyDescent="0.25">
      <c r="A1747"/>
    </row>
    <row r="1748" spans="1:1" ht="13.2" x14ac:dyDescent="0.25">
      <c r="A1748"/>
    </row>
    <row r="1749" spans="1:1" ht="13.2" x14ac:dyDescent="0.25">
      <c r="A1749"/>
    </row>
    <row r="1750" spans="1:1" ht="13.2" x14ac:dyDescent="0.25">
      <c r="A1750"/>
    </row>
    <row r="1751" spans="1:1" ht="13.2" x14ac:dyDescent="0.25">
      <c r="A1751"/>
    </row>
    <row r="1752" spans="1:1" ht="13.2" x14ac:dyDescent="0.25">
      <c r="A1752"/>
    </row>
    <row r="1753" spans="1:1" ht="13.2" x14ac:dyDescent="0.25">
      <c r="A1753"/>
    </row>
    <row r="1754" spans="1:1" ht="13.2" x14ac:dyDescent="0.25">
      <c r="A1754"/>
    </row>
    <row r="1755" spans="1:1" ht="13.2" x14ac:dyDescent="0.25">
      <c r="A1755"/>
    </row>
    <row r="1756" spans="1:1" ht="13.2" x14ac:dyDescent="0.25">
      <c r="A1756"/>
    </row>
    <row r="1757" spans="1:1" ht="13.2" x14ac:dyDescent="0.25">
      <c r="A1757"/>
    </row>
    <row r="1758" spans="1:1" ht="13.2" x14ac:dyDescent="0.25">
      <c r="A1758"/>
    </row>
    <row r="1759" spans="1:1" ht="13.2" x14ac:dyDescent="0.25">
      <c r="A1759"/>
    </row>
    <row r="1760" spans="1:1" ht="13.2" x14ac:dyDescent="0.25">
      <c r="A1760"/>
    </row>
    <row r="1761" spans="1:1" ht="13.2" x14ac:dyDescent="0.25">
      <c r="A1761"/>
    </row>
    <row r="1762" spans="1:1" ht="13.2" x14ac:dyDescent="0.25">
      <c r="A1762"/>
    </row>
    <row r="1763" spans="1:1" ht="13.2" x14ac:dyDescent="0.25">
      <c r="A1763"/>
    </row>
    <row r="1764" spans="1:1" ht="13.2" x14ac:dyDescent="0.25">
      <c r="A1764"/>
    </row>
    <row r="1765" spans="1:1" ht="13.2" x14ac:dyDescent="0.25">
      <c r="A1765"/>
    </row>
    <row r="1766" spans="1:1" ht="13.2" x14ac:dyDescent="0.25">
      <c r="A1766"/>
    </row>
    <row r="1767" spans="1:1" ht="13.2" x14ac:dyDescent="0.25">
      <c r="A1767"/>
    </row>
    <row r="1768" spans="1:1" ht="13.2" x14ac:dyDescent="0.25">
      <c r="A1768"/>
    </row>
    <row r="1769" spans="1:1" ht="13.2" x14ac:dyDescent="0.25">
      <c r="A1769"/>
    </row>
    <row r="1770" spans="1:1" ht="13.2" x14ac:dyDescent="0.25">
      <c r="A1770"/>
    </row>
    <row r="1771" spans="1:1" ht="13.2" x14ac:dyDescent="0.25">
      <c r="A1771"/>
    </row>
    <row r="1772" spans="1:1" ht="13.2" x14ac:dyDescent="0.25">
      <c r="A1772"/>
    </row>
    <row r="1773" spans="1:1" ht="13.2" x14ac:dyDescent="0.25">
      <c r="A1773"/>
    </row>
    <row r="1774" spans="1:1" ht="13.2" x14ac:dyDescent="0.25">
      <c r="A1774"/>
    </row>
    <row r="1775" spans="1:1" ht="13.2" x14ac:dyDescent="0.25">
      <c r="A1775"/>
    </row>
    <row r="1776" spans="1:1" ht="13.2" x14ac:dyDescent="0.25">
      <c r="A1776"/>
    </row>
    <row r="1777" spans="1:1" ht="13.2" x14ac:dyDescent="0.25">
      <c r="A1777"/>
    </row>
    <row r="1778" spans="1:1" ht="13.2" x14ac:dyDescent="0.25">
      <c r="A1778"/>
    </row>
    <row r="1779" spans="1:1" ht="13.2" x14ac:dyDescent="0.25">
      <c r="A1779"/>
    </row>
    <row r="1780" spans="1:1" ht="13.2" x14ac:dyDescent="0.25">
      <c r="A1780"/>
    </row>
    <row r="1781" spans="1:1" ht="13.2" x14ac:dyDescent="0.25">
      <c r="A1781"/>
    </row>
    <row r="1782" spans="1:1" ht="13.2" x14ac:dyDescent="0.25">
      <c r="A1782"/>
    </row>
    <row r="1783" spans="1:1" ht="13.2" x14ac:dyDescent="0.25">
      <c r="A1783"/>
    </row>
    <row r="1784" spans="1:1" ht="13.2" x14ac:dyDescent="0.25">
      <c r="A1784"/>
    </row>
    <row r="1785" spans="1:1" ht="13.2" x14ac:dyDescent="0.25">
      <c r="A1785"/>
    </row>
    <row r="1786" spans="1:1" ht="13.2" x14ac:dyDescent="0.25">
      <c r="A1786"/>
    </row>
    <row r="1787" spans="1:1" ht="13.2" x14ac:dyDescent="0.25">
      <c r="A1787"/>
    </row>
    <row r="1788" spans="1:1" ht="13.2" x14ac:dyDescent="0.25">
      <c r="A1788"/>
    </row>
    <row r="1789" spans="1:1" ht="13.2" x14ac:dyDescent="0.25">
      <c r="A1789"/>
    </row>
    <row r="1790" spans="1:1" ht="13.2" x14ac:dyDescent="0.25">
      <c r="A1790"/>
    </row>
    <row r="1791" spans="1:1" ht="13.2" x14ac:dyDescent="0.25">
      <c r="A1791"/>
    </row>
    <row r="1792" spans="1:1" ht="13.2" x14ac:dyDescent="0.25">
      <c r="A1792"/>
    </row>
    <row r="1793" spans="1:1" ht="13.2" x14ac:dyDescent="0.25">
      <c r="A1793"/>
    </row>
    <row r="1794" spans="1:1" ht="13.2" x14ac:dyDescent="0.25">
      <c r="A1794"/>
    </row>
    <row r="1795" spans="1:1" ht="13.2" x14ac:dyDescent="0.25">
      <c r="A1795"/>
    </row>
    <row r="1796" spans="1:1" ht="13.2" x14ac:dyDescent="0.25">
      <c r="A1796"/>
    </row>
    <row r="1797" spans="1:1" ht="13.2" x14ac:dyDescent="0.25">
      <c r="A1797"/>
    </row>
    <row r="1798" spans="1:1" ht="13.2" x14ac:dyDescent="0.25">
      <c r="A1798"/>
    </row>
    <row r="1799" spans="1:1" ht="13.2" x14ac:dyDescent="0.25">
      <c r="A1799"/>
    </row>
    <row r="1800" spans="1:1" ht="13.2" x14ac:dyDescent="0.25">
      <c r="A1800"/>
    </row>
    <row r="1801" spans="1:1" ht="13.2" x14ac:dyDescent="0.25">
      <c r="A1801"/>
    </row>
    <row r="1802" spans="1:1" ht="13.2" x14ac:dyDescent="0.25">
      <c r="A1802"/>
    </row>
    <row r="1803" spans="1:1" ht="13.2" x14ac:dyDescent="0.25">
      <c r="A1803"/>
    </row>
    <row r="1804" spans="1:1" ht="13.2" x14ac:dyDescent="0.25">
      <c r="A1804"/>
    </row>
    <row r="1805" spans="1:1" ht="13.2" x14ac:dyDescent="0.25">
      <c r="A1805"/>
    </row>
    <row r="1806" spans="1:1" ht="13.2" x14ac:dyDescent="0.25">
      <c r="A1806"/>
    </row>
    <row r="1807" spans="1:1" ht="13.2" x14ac:dyDescent="0.25">
      <c r="A1807"/>
    </row>
    <row r="1808" spans="1:1" ht="13.2" x14ac:dyDescent="0.25">
      <c r="A1808"/>
    </row>
    <row r="1809" spans="1:1" ht="13.2" x14ac:dyDescent="0.25">
      <c r="A1809"/>
    </row>
    <row r="1810" spans="1:1" ht="13.2" x14ac:dyDescent="0.25">
      <c r="A1810"/>
    </row>
    <row r="1811" spans="1:1" ht="13.2" x14ac:dyDescent="0.25">
      <c r="A1811"/>
    </row>
    <row r="1812" spans="1:1" ht="13.2" x14ac:dyDescent="0.25">
      <c r="A1812"/>
    </row>
    <row r="1813" spans="1:1" ht="13.2" x14ac:dyDescent="0.25">
      <c r="A1813"/>
    </row>
    <row r="1814" spans="1:1" ht="13.2" x14ac:dyDescent="0.25">
      <c r="A1814"/>
    </row>
    <row r="1815" spans="1:1" ht="13.2" x14ac:dyDescent="0.25">
      <c r="A1815"/>
    </row>
    <row r="1816" spans="1:1" ht="13.2" x14ac:dyDescent="0.25">
      <c r="A1816"/>
    </row>
    <row r="1817" spans="1:1" ht="13.2" x14ac:dyDescent="0.25">
      <c r="A1817"/>
    </row>
    <row r="1818" spans="1:1" ht="13.2" x14ac:dyDescent="0.25">
      <c r="A1818"/>
    </row>
    <row r="1819" spans="1:1" ht="13.2" x14ac:dyDescent="0.25">
      <c r="A1819"/>
    </row>
    <row r="1820" spans="1:1" ht="13.2" x14ac:dyDescent="0.25">
      <c r="A1820"/>
    </row>
    <row r="1821" spans="1:1" ht="13.2" x14ac:dyDescent="0.25">
      <c r="A1821"/>
    </row>
    <row r="1822" spans="1:1" ht="13.2" x14ac:dyDescent="0.25">
      <c r="A1822"/>
    </row>
    <row r="1823" spans="1:1" ht="13.2" x14ac:dyDescent="0.25">
      <c r="A1823"/>
    </row>
    <row r="1824" spans="1:1" ht="13.2" x14ac:dyDescent="0.25">
      <c r="A1824"/>
    </row>
    <row r="1825" spans="1:1" ht="13.2" x14ac:dyDescent="0.25">
      <c r="A1825"/>
    </row>
    <row r="1826" spans="1:1" ht="13.2" x14ac:dyDescent="0.25">
      <c r="A1826"/>
    </row>
    <row r="1827" spans="1:1" ht="13.2" x14ac:dyDescent="0.25">
      <c r="A1827"/>
    </row>
    <row r="1828" spans="1:1" ht="13.2" x14ac:dyDescent="0.25">
      <c r="A1828"/>
    </row>
    <row r="1829" spans="1:1" ht="13.2" x14ac:dyDescent="0.25">
      <c r="A1829"/>
    </row>
    <row r="1830" spans="1:1" ht="13.2" x14ac:dyDescent="0.25">
      <c r="A1830"/>
    </row>
    <row r="1831" spans="1:1" ht="13.2" x14ac:dyDescent="0.25">
      <c r="A1831"/>
    </row>
    <row r="1832" spans="1:1" ht="13.2" x14ac:dyDescent="0.25">
      <c r="A1832"/>
    </row>
    <row r="1833" spans="1:1" ht="13.2" x14ac:dyDescent="0.25">
      <c r="A1833"/>
    </row>
    <row r="1834" spans="1:1" ht="13.2" x14ac:dyDescent="0.25">
      <c r="A1834"/>
    </row>
    <row r="1835" spans="1:1" ht="13.2" x14ac:dyDescent="0.25">
      <c r="A1835"/>
    </row>
    <row r="1836" spans="1:1" ht="13.2" x14ac:dyDescent="0.25">
      <c r="A1836"/>
    </row>
    <row r="1837" spans="1:1" ht="13.2" x14ac:dyDescent="0.25">
      <c r="A1837"/>
    </row>
    <row r="1838" spans="1:1" ht="13.2" x14ac:dyDescent="0.25">
      <c r="A1838"/>
    </row>
    <row r="1839" spans="1:1" ht="13.2" x14ac:dyDescent="0.25">
      <c r="A1839"/>
    </row>
    <row r="1840" spans="1:1" ht="13.2" x14ac:dyDescent="0.25">
      <c r="A1840"/>
    </row>
    <row r="1841" spans="1:1" ht="13.2" x14ac:dyDescent="0.25">
      <c r="A1841"/>
    </row>
    <row r="1842" spans="1:1" ht="13.2" x14ac:dyDescent="0.25">
      <c r="A1842"/>
    </row>
    <row r="1843" spans="1:1" ht="13.2" x14ac:dyDescent="0.25">
      <c r="A1843"/>
    </row>
    <row r="1844" spans="1:1" ht="13.2" x14ac:dyDescent="0.25">
      <c r="A1844"/>
    </row>
    <row r="1845" spans="1:1" ht="13.2" x14ac:dyDescent="0.25">
      <c r="A1845"/>
    </row>
    <row r="1846" spans="1:1" ht="13.2" x14ac:dyDescent="0.25">
      <c r="A1846"/>
    </row>
    <row r="1847" spans="1:1" ht="13.2" x14ac:dyDescent="0.25">
      <c r="A1847"/>
    </row>
    <row r="1848" spans="1:1" ht="13.2" x14ac:dyDescent="0.25">
      <c r="A1848"/>
    </row>
    <row r="1849" spans="1:1" ht="13.2" x14ac:dyDescent="0.25">
      <c r="A1849"/>
    </row>
    <row r="1850" spans="1:1" ht="13.2" x14ac:dyDescent="0.25">
      <c r="A1850"/>
    </row>
    <row r="1851" spans="1:1" ht="13.2" x14ac:dyDescent="0.25">
      <c r="A1851"/>
    </row>
    <row r="1852" spans="1:1" ht="13.2" x14ac:dyDescent="0.25">
      <c r="A1852"/>
    </row>
    <row r="1853" spans="1:1" ht="13.2" x14ac:dyDescent="0.25">
      <c r="A1853"/>
    </row>
    <row r="1854" spans="1:1" ht="13.2" x14ac:dyDescent="0.25">
      <c r="A1854"/>
    </row>
    <row r="1855" spans="1:1" ht="13.2" x14ac:dyDescent="0.25">
      <c r="A1855"/>
    </row>
    <row r="1856" spans="1:1" ht="13.2" x14ac:dyDescent="0.25">
      <c r="A1856"/>
    </row>
    <row r="1857" spans="1:1" ht="13.2" x14ac:dyDescent="0.25">
      <c r="A1857"/>
    </row>
    <row r="1858" spans="1:1" ht="13.2" x14ac:dyDescent="0.25">
      <c r="A1858"/>
    </row>
    <row r="1859" spans="1:1" ht="13.2" x14ac:dyDescent="0.25">
      <c r="A1859"/>
    </row>
    <row r="1860" spans="1:1" ht="13.2" x14ac:dyDescent="0.25">
      <c r="A1860"/>
    </row>
    <row r="1861" spans="1:1" ht="13.2" x14ac:dyDescent="0.25">
      <c r="A1861"/>
    </row>
    <row r="1862" spans="1:1" ht="13.2" x14ac:dyDescent="0.25">
      <c r="A1862"/>
    </row>
    <row r="1863" spans="1:1" ht="13.2" x14ac:dyDescent="0.25">
      <c r="A1863"/>
    </row>
    <row r="1864" spans="1:1" ht="13.2" x14ac:dyDescent="0.25">
      <c r="A1864"/>
    </row>
    <row r="1865" spans="1:1" ht="13.2" x14ac:dyDescent="0.25">
      <c r="A1865"/>
    </row>
    <row r="1866" spans="1:1" ht="13.2" x14ac:dyDescent="0.25">
      <c r="A1866"/>
    </row>
    <row r="1867" spans="1:1" ht="13.2" x14ac:dyDescent="0.25">
      <c r="A1867"/>
    </row>
    <row r="1868" spans="1:1" ht="13.2" x14ac:dyDescent="0.25">
      <c r="A1868"/>
    </row>
    <row r="1869" spans="1:1" ht="13.2" x14ac:dyDescent="0.25">
      <c r="A1869"/>
    </row>
    <row r="1870" spans="1:1" ht="13.2" x14ac:dyDescent="0.25">
      <c r="A1870"/>
    </row>
    <row r="1871" spans="1:1" ht="13.2" x14ac:dyDescent="0.25">
      <c r="A1871"/>
    </row>
    <row r="1872" spans="1:1" ht="13.2" x14ac:dyDescent="0.25">
      <c r="A1872"/>
    </row>
    <row r="1873" spans="1:1" ht="13.2" x14ac:dyDescent="0.25">
      <c r="A1873"/>
    </row>
    <row r="1874" spans="1:1" ht="13.2" x14ac:dyDescent="0.25">
      <c r="A1874"/>
    </row>
    <row r="1875" spans="1:1" ht="13.2" x14ac:dyDescent="0.25">
      <c r="A1875"/>
    </row>
    <row r="1876" spans="1:1" ht="13.2" x14ac:dyDescent="0.25">
      <c r="A1876"/>
    </row>
    <row r="1877" spans="1:1" ht="13.2" x14ac:dyDescent="0.25">
      <c r="A1877"/>
    </row>
    <row r="1878" spans="1:1" ht="13.2" x14ac:dyDescent="0.25">
      <c r="A1878"/>
    </row>
    <row r="1879" spans="1:1" ht="13.2" x14ac:dyDescent="0.25">
      <c r="A1879"/>
    </row>
    <row r="1880" spans="1:1" ht="13.2" x14ac:dyDescent="0.25">
      <c r="A1880"/>
    </row>
    <row r="1881" spans="1:1" ht="13.2" x14ac:dyDescent="0.25">
      <c r="A1881"/>
    </row>
    <row r="1882" spans="1:1" ht="13.2" x14ac:dyDescent="0.25">
      <c r="A1882"/>
    </row>
    <row r="1883" spans="1:1" ht="13.2" x14ac:dyDescent="0.25">
      <c r="A1883"/>
    </row>
    <row r="1884" spans="1:1" ht="13.2" x14ac:dyDescent="0.25">
      <c r="A1884"/>
    </row>
    <row r="1885" spans="1:1" ht="13.2" x14ac:dyDescent="0.25">
      <c r="A1885"/>
    </row>
    <row r="1886" spans="1:1" ht="13.2" x14ac:dyDescent="0.25">
      <c r="A1886"/>
    </row>
    <row r="1887" spans="1:1" ht="13.2" x14ac:dyDescent="0.25">
      <c r="A1887"/>
    </row>
    <row r="1888" spans="1:1" ht="13.2" x14ac:dyDescent="0.25">
      <c r="A1888"/>
    </row>
    <row r="1889" spans="1:1" ht="13.2" x14ac:dyDescent="0.25">
      <c r="A1889"/>
    </row>
    <row r="1890" spans="1:1" ht="13.2" x14ac:dyDescent="0.25">
      <c r="A1890"/>
    </row>
    <row r="1891" spans="1:1" ht="13.2" x14ac:dyDescent="0.25">
      <c r="A1891"/>
    </row>
    <row r="1892" spans="1:1" ht="13.2" x14ac:dyDescent="0.25">
      <c r="A1892"/>
    </row>
    <row r="1893" spans="1:1" ht="13.2" x14ac:dyDescent="0.25">
      <c r="A1893"/>
    </row>
    <row r="1894" spans="1:1" ht="13.2" x14ac:dyDescent="0.25">
      <c r="A1894"/>
    </row>
    <row r="1895" spans="1:1" ht="13.2" x14ac:dyDescent="0.25">
      <c r="A1895"/>
    </row>
    <row r="1896" spans="1:1" ht="13.2" x14ac:dyDescent="0.25">
      <c r="A1896"/>
    </row>
    <row r="1897" spans="1:1" ht="13.2" x14ac:dyDescent="0.25">
      <c r="A1897"/>
    </row>
    <row r="1898" spans="1:1" ht="13.2" x14ac:dyDescent="0.25">
      <c r="A1898"/>
    </row>
    <row r="1899" spans="1:1" ht="13.2" x14ac:dyDescent="0.25">
      <c r="A1899"/>
    </row>
    <row r="1900" spans="1:1" ht="13.2" x14ac:dyDescent="0.25">
      <c r="A1900"/>
    </row>
    <row r="1901" spans="1:1" ht="13.2" x14ac:dyDescent="0.25">
      <c r="A1901"/>
    </row>
    <row r="1902" spans="1:1" ht="13.2" x14ac:dyDescent="0.25">
      <c r="A1902"/>
    </row>
    <row r="1903" spans="1:1" ht="13.2" x14ac:dyDescent="0.25">
      <c r="A1903"/>
    </row>
    <row r="1904" spans="1:1" ht="13.2" x14ac:dyDescent="0.25">
      <c r="A1904"/>
    </row>
    <row r="1905" spans="1:1" ht="13.2" x14ac:dyDescent="0.25">
      <c r="A1905"/>
    </row>
    <row r="1906" spans="1:1" ht="13.2" x14ac:dyDescent="0.25">
      <c r="A1906"/>
    </row>
    <row r="1907" spans="1:1" ht="13.2" x14ac:dyDescent="0.25">
      <c r="A1907"/>
    </row>
    <row r="1908" spans="1:1" ht="13.2" x14ac:dyDescent="0.25">
      <c r="A1908"/>
    </row>
    <row r="1909" spans="1:1" ht="13.2" x14ac:dyDescent="0.25">
      <c r="A1909"/>
    </row>
    <row r="1910" spans="1:1" ht="13.2" x14ac:dyDescent="0.25">
      <c r="A1910"/>
    </row>
    <row r="1911" spans="1:1" ht="13.2" x14ac:dyDescent="0.25">
      <c r="A1911"/>
    </row>
    <row r="1912" spans="1:1" ht="13.2" x14ac:dyDescent="0.25">
      <c r="A1912"/>
    </row>
    <row r="1913" spans="1:1" ht="13.2" x14ac:dyDescent="0.25">
      <c r="A1913"/>
    </row>
    <row r="1914" spans="1:1" ht="13.2" x14ac:dyDescent="0.25">
      <c r="A1914"/>
    </row>
    <row r="1915" spans="1:1" ht="13.2" x14ac:dyDescent="0.25">
      <c r="A1915"/>
    </row>
    <row r="1916" spans="1:1" ht="13.2" x14ac:dyDescent="0.25">
      <c r="A1916"/>
    </row>
    <row r="1917" spans="1:1" ht="13.2" x14ac:dyDescent="0.25">
      <c r="A1917"/>
    </row>
    <row r="1918" spans="1:1" ht="13.2" x14ac:dyDescent="0.25">
      <c r="A1918"/>
    </row>
    <row r="1919" spans="1:1" ht="13.2" x14ac:dyDescent="0.25">
      <c r="A1919"/>
    </row>
    <row r="1920" spans="1:1" ht="13.2" x14ac:dyDescent="0.25">
      <c r="A1920"/>
    </row>
    <row r="1921" spans="1:1" ht="13.2" x14ac:dyDescent="0.25">
      <c r="A1921"/>
    </row>
    <row r="1922" spans="1:1" ht="13.2" x14ac:dyDescent="0.25">
      <c r="A1922"/>
    </row>
    <row r="1923" spans="1:1" ht="13.2" x14ac:dyDescent="0.25">
      <c r="A1923"/>
    </row>
    <row r="1924" spans="1:1" ht="13.2" x14ac:dyDescent="0.25">
      <c r="A1924"/>
    </row>
    <row r="1925" spans="1:1" ht="13.2" x14ac:dyDescent="0.25">
      <c r="A1925"/>
    </row>
    <row r="1926" spans="1:1" ht="13.2" x14ac:dyDescent="0.25">
      <c r="A1926"/>
    </row>
    <row r="1927" spans="1:1" ht="13.2" x14ac:dyDescent="0.25">
      <c r="A1927"/>
    </row>
    <row r="1928" spans="1:1" ht="13.2" x14ac:dyDescent="0.25">
      <c r="A1928"/>
    </row>
    <row r="1929" spans="1:1" ht="13.2" x14ac:dyDescent="0.25">
      <c r="A1929"/>
    </row>
    <row r="1930" spans="1:1" ht="13.2" x14ac:dyDescent="0.25">
      <c r="A1930"/>
    </row>
    <row r="1931" spans="1:1" ht="13.2" x14ac:dyDescent="0.25">
      <c r="A1931"/>
    </row>
    <row r="1932" spans="1:1" ht="13.2" x14ac:dyDescent="0.25">
      <c r="A1932"/>
    </row>
    <row r="1933" spans="1:1" ht="13.2" x14ac:dyDescent="0.25">
      <c r="A1933"/>
    </row>
    <row r="1934" spans="1:1" ht="13.2" x14ac:dyDescent="0.25">
      <c r="A1934"/>
    </row>
    <row r="1935" spans="1:1" ht="13.2" x14ac:dyDescent="0.25">
      <c r="A1935"/>
    </row>
    <row r="1936" spans="1:1" ht="13.2" x14ac:dyDescent="0.25">
      <c r="A1936"/>
    </row>
    <row r="1937" spans="1:1" ht="13.2" x14ac:dyDescent="0.25">
      <c r="A1937"/>
    </row>
    <row r="1938" spans="1:1" ht="13.2" x14ac:dyDescent="0.25">
      <c r="A1938"/>
    </row>
    <row r="1939" spans="1:1" ht="13.2" x14ac:dyDescent="0.25">
      <c r="A1939"/>
    </row>
    <row r="1940" spans="1:1" ht="13.2" x14ac:dyDescent="0.25">
      <c r="A1940"/>
    </row>
    <row r="1941" spans="1:1" ht="13.2" x14ac:dyDescent="0.25">
      <c r="A1941"/>
    </row>
    <row r="1942" spans="1:1" ht="13.2" x14ac:dyDescent="0.25">
      <c r="A1942"/>
    </row>
    <row r="1943" spans="1:1" ht="13.2" x14ac:dyDescent="0.25">
      <c r="A1943"/>
    </row>
    <row r="1944" spans="1:1" ht="13.2" x14ac:dyDescent="0.25">
      <c r="A1944"/>
    </row>
    <row r="1945" spans="1:1" ht="13.2" x14ac:dyDescent="0.25">
      <c r="A1945"/>
    </row>
    <row r="1946" spans="1:1" ht="13.2" x14ac:dyDescent="0.25">
      <c r="A1946"/>
    </row>
    <row r="1947" spans="1:1" ht="13.2" x14ac:dyDescent="0.25">
      <c r="A1947"/>
    </row>
    <row r="1948" spans="1:1" ht="13.2" x14ac:dyDescent="0.25">
      <c r="A1948"/>
    </row>
    <row r="1949" spans="1:1" ht="13.2" x14ac:dyDescent="0.25">
      <c r="A1949"/>
    </row>
    <row r="1950" spans="1:1" ht="13.2" x14ac:dyDescent="0.25">
      <c r="A1950"/>
    </row>
    <row r="1951" spans="1:1" ht="13.2" x14ac:dyDescent="0.25">
      <c r="A1951"/>
    </row>
    <row r="1952" spans="1:1" ht="13.2" x14ac:dyDescent="0.25">
      <c r="A1952"/>
    </row>
    <row r="1953" spans="1:1" ht="13.2" x14ac:dyDescent="0.25">
      <c r="A1953"/>
    </row>
    <row r="1954" spans="1:1" ht="13.2" x14ac:dyDescent="0.25">
      <c r="A1954"/>
    </row>
    <row r="1955" spans="1:1" ht="13.2" x14ac:dyDescent="0.25">
      <c r="A1955"/>
    </row>
    <row r="1956" spans="1:1" ht="13.2" x14ac:dyDescent="0.25">
      <c r="A1956"/>
    </row>
    <row r="1957" spans="1:1" ht="13.2" x14ac:dyDescent="0.25">
      <c r="A1957"/>
    </row>
    <row r="1958" spans="1:1" ht="13.2" x14ac:dyDescent="0.25">
      <c r="A1958"/>
    </row>
    <row r="1959" spans="1:1" ht="13.2" x14ac:dyDescent="0.25">
      <c r="A1959"/>
    </row>
    <row r="1960" spans="1:1" ht="13.2" x14ac:dyDescent="0.25">
      <c r="A1960"/>
    </row>
    <row r="1961" spans="1:1" ht="13.2" x14ac:dyDescent="0.25">
      <c r="A1961"/>
    </row>
    <row r="1962" spans="1:1" ht="13.2" x14ac:dyDescent="0.25">
      <c r="A1962"/>
    </row>
    <row r="1963" spans="1:1" ht="13.2" x14ac:dyDescent="0.25">
      <c r="A1963"/>
    </row>
    <row r="1964" spans="1:1" ht="13.2" x14ac:dyDescent="0.25">
      <c r="A1964"/>
    </row>
    <row r="1965" spans="1:1" ht="13.2" x14ac:dyDescent="0.25">
      <c r="A1965"/>
    </row>
    <row r="1966" spans="1:1" ht="13.2" x14ac:dyDescent="0.25">
      <c r="A1966"/>
    </row>
    <row r="1967" spans="1:1" ht="13.2" x14ac:dyDescent="0.25">
      <c r="A1967"/>
    </row>
    <row r="1968" spans="1:1" ht="13.2" x14ac:dyDescent="0.25">
      <c r="A1968"/>
    </row>
    <row r="1969" spans="1:1" ht="13.2" x14ac:dyDescent="0.25">
      <c r="A1969"/>
    </row>
    <row r="1970" spans="1:1" ht="13.2" x14ac:dyDescent="0.25">
      <c r="A1970"/>
    </row>
    <row r="1971" spans="1:1" ht="13.2" x14ac:dyDescent="0.25">
      <c r="A1971"/>
    </row>
    <row r="1972" spans="1:1" ht="13.2" x14ac:dyDescent="0.25">
      <c r="A1972"/>
    </row>
    <row r="1973" spans="1:1" ht="13.2" x14ac:dyDescent="0.25">
      <c r="A1973"/>
    </row>
    <row r="1974" spans="1:1" ht="13.2" x14ac:dyDescent="0.25">
      <c r="A1974"/>
    </row>
    <row r="1975" spans="1:1" ht="13.2" x14ac:dyDescent="0.25">
      <c r="A1975"/>
    </row>
    <row r="1976" spans="1:1" ht="13.2" x14ac:dyDescent="0.25">
      <c r="A1976"/>
    </row>
    <row r="1977" spans="1:1" ht="13.2" x14ac:dyDescent="0.25">
      <c r="A1977"/>
    </row>
    <row r="1978" spans="1:1" ht="13.2" x14ac:dyDescent="0.25">
      <c r="A1978"/>
    </row>
    <row r="1979" spans="1:1" ht="13.2" x14ac:dyDescent="0.25">
      <c r="A1979"/>
    </row>
    <row r="1980" spans="1:1" ht="13.2" x14ac:dyDescent="0.25">
      <c r="A1980"/>
    </row>
    <row r="1981" spans="1:1" ht="13.2" x14ac:dyDescent="0.25">
      <c r="A1981"/>
    </row>
    <row r="1982" spans="1:1" ht="13.2" x14ac:dyDescent="0.25">
      <c r="A1982"/>
    </row>
    <row r="1983" spans="1:1" ht="13.2" x14ac:dyDescent="0.25">
      <c r="A1983"/>
    </row>
    <row r="1984" spans="1:1" ht="13.2" x14ac:dyDescent="0.25">
      <c r="A1984"/>
    </row>
    <row r="1985" spans="1:1" ht="13.2" x14ac:dyDescent="0.25">
      <c r="A1985"/>
    </row>
    <row r="1986" spans="1:1" ht="13.2" x14ac:dyDescent="0.25">
      <c r="A1986"/>
    </row>
    <row r="1987" spans="1:1" ht="13.2" x14ac:dyDescent="0.25">
      <c r="A1987"/>
    </row>
    <row r="1988" spans="1:1" ht="13.2" x14ac:dyDescent="0.25">
      <c r="A1988"/>
    </row>
    <row r="1989" spans="1:1" ht="13.2" x14ac:dyDescent="0.25">
      <c r="A1989"/>
    </row>
    <row r="1990" spans="1:1" ht="13.2" x14ac:dyDescent="0.25">
      <c r="A1990"/>
    </row>
    <row r="1991" spans="1:1" ht="13.2" x14ac:dyDescent="0.25">
      <c r="A1991"/>
    </row>
    <row r="1992" spans="1:1" ht="13.2" x14ac:dyDescent="0.25">
      <c r="A1992"/>
    </row>
    <row r="1993" spans="1:1" ht="13.2" x14ac:dyDescent="0.25">
      <c r="A1993"/>
    </row>
    <row r="1994" spans="1:1" ht="13.2" x14ac:dyDescent="0.25">
      <c r="A1994"/>
    </row>
    <row r="1995" spans="1:1" ht="13.2" x14ac:dyDescent="0.25">
      <c r="A1995"/>
    </row>
    <row r="1996" spans="1:1" ht="13.2" x14ac:dyDescent="0.25">
      <c r="A1996"/>
    </row>
    <row r="1997" spans="1:1" ht="13.2" x14ac:dyDescent="0.25">
      <c r="A1997"/>
    </row>
    <row r="1998" spans="1:1" ht="13.2" x14ac:dyDescent="0.25">
      <c r="A1998"/>
    </row>
    <row r="1999" spans="1:1" ht="13.2" x14ac:dyDescent="0.25">
      <c r="A1999"/>
    </row>
    <row r="2000" spans="1:1" ht="13.2" x14ac:dyDescent="0.25">
      <c r="A2000"/>
    </row>
    <row r="2001" spans="1:1" ht="13.2" x14ac:dyDescent="0.25">
      <c r="A2001"/>
    </row>
    <row r="2002" spans="1:1" ht="13.2" x14ac:dyDescent="0.25">
      <c r="A2002"/>
    </row>
    <row r="2003" spans="1:1" ht="13.2" x14ac:dyDescent="0.25">
      <c r="A2003"/>
    </row>
    <row r="2004" spans="1:1" ht="13.2" x14ac:dyDescent="0.25">
      <c r="A2004"/>
    </row>
    <row r="2005" spans="1:1" ht="13.2" x14ac:dyDescent="0.25">
      <c r="A2005"/>
    </row>
    <row r="2006" spans="1:1" ht="13.2" x14ac:dyDescent="0.25">
      <c r="A2006"/>
    </row>
    <row r="2007" spans="1:1" ht="13.2" x14ac:dyDescent="0.25">
      <c r="A2007"/>
    </row>
    <row r="2008" spans="1:1" ht="13.2" x14ac:dyDescent="0.25">
      <c r="A2008"/>
    </row>
    <row r="2009" spans="1:1" ht="13.2" x14ac:dyDescent="0.25">
      <c r="A2009"/>
    </row>
    <row r="2010" spans="1:1" ht="13.2" x14ac:dyDescent="0.25">
      <c r="A2010"/>
    </row>
    <row r="2011" spans="1:1" ht="13.2" x14ac:dyDescent="0.25">
      <c r="A2011"/>
    </row>
    <row r="2012" spans="1:1" ht="13.2" x14ac:dyDescent="0.25">
      <c r="A2012"/>
    </row>
    <row r="2013" spans="1:1" ht="13.2" x14ac:dyDescent="0.25">
      <c r="A2013"/>
    </row>
    <row r="2014" spans="1:1" ht="13.2" x14ac:dyDescent="0.25">
      <c r="A2014"/>
    </row>
    <row r="2015" spans="1:1" ht="13.2" x14ac:dyDescent="0.25">
      <c r="A2015"/>
    </row>
    <row r="2016" spans="1:1" ht="13.2" x14ac:dyDescent="0.25">
      <c r="A2016"/>
    </row>
    <row r="2017" spans="1:1" ht="13.2" x14ac:dyDescent="0.25">
      <c r="A2017"/>
    </row>
    <row r="2018" spans="1:1" ht="13.2" x14ac:dyDescent="0.25">
      <c r="A2018"/>
    </row>
    <row r="2019" spans="1:1" ht="13.2" x14ac:dyDescent="0.25">
      <c r="A2019"/>
    </row>
    <row r="2020" spans="1:1" ht="13.2" x14ac:dyDescent="0.25">
      <c r="A2020"/>
    </row>
    <row r="2021" spans="1:1" ht="13.2" x14ac:dyDescent="0.25">
      <c r="A2021"/>
    </row>
    <row r="2022" spans="1:1" ht="13.2" x14ac:dyDescent="0.25">
      <c r="A2022"/>
    </row>
    <row r="2023" spans="1:1" ht="13.2" x14ac:dyDescent="0.25">
      <c r="A2023"/>
    </row>
    <row r="2024" spans="1:1" ht="13.2" x14ac:dyDescent="0.25">
      <c r="A2024"/>
    </row>
    <row r="2025" spans="1:1" ht="13.2" x14ac:dyDescent="0.25">
      <c r="A2025"/>
    </row>
    <row r="2026" spans="1:1" ht="13.2" x14ac:dyDescent="0.25">
      <c r="A2026"/>
    </row>
    <row r="2027" spans="1:1" ht="13.2" x14ac:dyDescent="0.25">
      <c r="A2027"/>
    </row>
    <row r="2028" spans="1:1" ht="13.2" x14ac:dyDescent="0.25">
      <c r="A2028"/>
    </row>
    <row r="2029" spans="1:1" ht="13.2" x14ac:dyDescent="0.25">
      <c r="A2029"/>
    </row>
    <row r="2030" spans="1:1" ht="13.2" x14ac:dyDescent="0.25">
      <c r="A2030"/>
    </row>
    <row r="2031" spans="1:1" ht="13.2" x14ac:dyDescent="0.25">
      <c r="A2031"/>
    </row>
    <row r="2032" spans="1:1" ht="13.2" x14ac:dyDescent="0.25">
      <c r="A2032"/>
    </row>
    <row r="2033" spans="1:1" ht="13.2" x14ac:dyDescent="0.25">
      <c r="A2033"/>
    </row>
    <row r="2034" spans="1:1" ht="13.2" x14ac:dyDescent="0.25">
      <c r="A2034"/>
    </row>
    <row r="2035" spans="1:1" ht="13.2" x14ac:dyDescent="0.25">
      <c r="A2035"/>
    </row>
    <row r="2036" spans="1:1" ht="13.2" x14ac:dyDescent="0.25">
      <c r="A2036"/>
    </row>
    <row r="2037" spans="1:1" ht="13.2" x14ac:dyDescent="0.25">
      <c r="A2037"/>
    </row>
    <row r="2038" spans="1:1" ht="13.2" x14ac:dyDescent="0.25">
      <c r="A2038"/>
    </row>
    <row r="2039" spans="1:1" ht="13.2" x14ac:dyDescent="0.25">
      <c r="A2039"/>
    </row>
    <row r="2040" spans="1:1" ht="13.2" x14ac:dyDescent="0.25">
      <c r="A2040"/>
    </row>
    <row r="2041" spans="1:1" ht="13.2" x14ac:dyDescent="0.25">
      <c r="A2041"/>
    </row>
    <row r="2042" spans="1:1" ht="13.2" x14ac:dyDescent="0.25">
      <c r="A2042"/>
    </row>
    <row r="2043" spans="1:1" ht="13.2" x14ac:dyDescent="0.25">
      <c r="A2043"/>
    </row>
    <row r="2044" spans="1:1" ht="13.2" x14ac:dyDescent="0.25">
      <c r="A2044"/>
    </row>
    <row r="2045" spans="1:1" ht="13.2" x14ac:dyDescent="0.25">
      <c r="A2045"/>
    </row>
    <row r="2046" spans="1:1" ht="13.2" x14ac:dyDescent="0.25">
      <c r="A2046"/>
    </row>
    <row r="2047" spans="1:1" ht="13.2" x14ac:dyDescent="0.25">
      <c r="A2047"/>
    </row>
    <row r="2048" spans="1:1" ht="13.2" x14ac:dyDescent="0.25">
      <c r="A2048"/>
    </row>
    <row r="2049" spans="1:1" ht="13.2" x14ac:dyDescent="0.25">
      <c r="A2049"/>
    </row>
    <row r="2050" spans="1:1" ht="13.2" x14ac:dyDescent="0.25">
      <c r="A2050"/>
    </row>
    <row r="2051" spans="1:1" ht="13.2" x14ac:dyDescent="0.25">
      <c r="A2051"/>
    </row>
    <row r="2052" spans="1:1" ht="13.2" x14ac:dyDescent="0.25">
      <c r="A2052"/>
    </row>
    <row r="2053" spans="1:1" ht="13.2" x14ac:dyDescent="0.25">
      <c r="A2053"/>
    </row>
    <row r="2054" spans="1:1" ht="13.2" x14ac:dyDescent="0.25">
      <c r="A2054"/>
    </row>
    <row r="2055" spans="1:1" ht="13.2" x14ac:dyDescent="0.25">
      <c r="A2055"/>
    </row>
    <row r="2056" spans="1:1" ht="13.2" x14ac:dyDescent="0.25">
      <c r="A2056"/>
    </row>
    <row r="2057" spans="1:1" ht="13.2" x14ac:dyDescent="0.25">
      <c r="A2057"/>
    </row>
    <row r="2058" spans="1:1" ht="13.2" x14ac:dyDescent="0.25">
      <c r="A2058"/>
    </row>
    <row r="2059" spans="1:1" ht="13.2" x14ac:dyDescent="0.25">
      <c r="A2059"/>
    </row>
    <row r="2060" spans="1:1" ht="13.2" x14ac:dyDescent="0.25">
      <c r="A2060"/>
    </row>
    <row r="2061" spans="1:1" ht="13.2" x14ac:dyDescent="0.25">
      <c r="A2061"/>
    </row>
    <row r="2062" spans="1:1" ht="13.2" x14ac:dyDescent="0.25">
      <c r="A2062"/>
    </row>
    <row r="2063" spans="1:1" ht="13.2" x14ac:dyDescent="0.25">
      <c r="A2063"/>
    </row>
    <row r="2064" spans="1:1" ht="13.2" x14ac:dyDescent="0.25">
      <c r="A2064"/>
    </row>
    <row r="2065" spans="1:1" ht="13.2" x14ac:dyDescent="0.25">
      <c r="A2065"/>
    </row>
    <row r="2066" spans="1:1" ht="13.2" x14ac:dyDescent="0.25">
      <c r="A2066"/>
    </row>
    <row r="2067" spans="1:1" ht="13.2" x14ac:dyDescent="0.25">
      <c r="A2067"/>
    </row>
    <row r="2068" spans="1:1" ht="13.2" x14ac:dyDescent="0.25">
      <c r="A2068"/>
    </row>
    <row r="2069" spans="1:1" ht="13.2" x14ac:dyDescent="0.25">
      <c r="A2069"/>
    </row>
    <row r="2070" spans="1:1" ht="13.2" x14ac:dyDescent="0.25">
      <c r="A2070"/>
    </row>
    <row r="2071" spans="1:1" ht="13.2" x14ac:dyDescent="0.25">
      <c r="A2071"/>
    </row>
    <row r="2072" spans="1:1" ht="13.2" x14ac:dyDescent="0.25">
      <c r="A2072"/>
    </row>
    <row r="2073" spans="1:1" ht="13.2" x14ac:dyDescent="0.25">
      <c r="A2073"/>
    </row>
    <row r="2074" spans="1:1" ht="13.2" x14ac:dyDescent="0.25">
      <c r="A2074"/>
    </row>
    <row r="2075" spans="1:1" ht="13.2" x14ac:dyDescent="0.25">
      <c r="A2075"/>
    </row>
    <row r="2076" spans="1:1" ht="13.2" x14ac:dyDescent="0.25">
      <c r="A2076"/>
    </row>
    <row r="2077" spans="1:1" ht="13.2" x14ac:dyDescent="0.25">
      <c r="A2077"/>
    </row>
    <row r="2078" spans="1:1" ht="13.2" x14ac:dyDescent="0.25">
      <c r="A2078"/>
    </row>
    <row r="2079" spans="1:1" ht="13.2" x14ac:dyDescent="0.25">
      <c r="A2079"/>
    </row>
    <row r="2080" spans="1:1" ht="13.2" x14ac:dyDescent="0.25">
      <c r="A2080"/>
    </row>
    <row r="2081" spans="1:1" ht="13.2" x14ac:dyDescent="0.25">
      <c r="A2081"/>
    </row>
    <row r="2082" spans="1:1" ht="13.2" x14ac:dyDescent="0.25">
      <c r="A2082"/>
    </row>
    <row r="2083" spans="1:1" ht="13.2" x14ac:dyDescent="0.25">
      <c r="A2083"/>
    </row>
    <row r="2084" spans="1:1" ht="13.2" x14ac:dyDescent="0.25">
      <c r="A2084"/>
    </row>
    <row r="2085" spans="1:1" ht="13.2" x14ac:dyDescent="0.25">
      <c r="A2085"/>
    </row>
    <row r="2086" spans="1:1" ht="13.2" x14ac:dyDescent="0.25">
      <c r="A2086"/>
    </row>
    <row r="2087" spans="1:1" ht="13.2" x14ac:dyDescent="0.25">
      <c r="A2087"/>
    </row>
    <row r="2088" spans="1:1" ht="13.2" x14ac:dyDescent="0.25">
      <c r="A2088"/>
    </row>
    <row r="2089" spans="1:1" ht="13.2" x14ac:dyDescent="0.25">
      <c r="A2089"/>
    </row>
    <row r="2090" spans="1:1" ht="13.2" x14ac:dyDescent="0.25">
      <c r="A2090"/>
    </row>
    <row r="2091" spans="1:1" ht="13.2" x14ac:dyDescent="0.25">
      <c r="A2091"/>
    </row>
    <row r="2092" spans="1:1" ht="13.2" x14ac:dyDescent="0.25">
      <c r="A2092"/>
    </row>
    <row r="2093" spans="1:1" ht="13.2" x14ac:dyDescent="0.25">
      <c r="A2093"/>
    </row>
    <row r="2094" spans="1:1" ht="13.2" x14ac:dyDescent="0.25">
      <c r="A2094"/>
    </row>
    <row r="2095" spans="1:1" ht="13.2" x14ac:dyDescent="0.25">
      <c r="A2095"/>
    </row>
    <row r="2096" spans="1:1" ht="13.2" x14ac:dyDescent="0.25">
      <c r="A2096"/>
    </row>
    <row r="2097" spans="1:1" ht="13.2" x14ac:dyDescent="0.25">
      <c r="A2097"/>
    </row>
    <row r="2098" spans="1:1" ht="13.2" x14ac:dyDescent="0.25">
      <c r="A2098"/>
    </row>
    <row r="2099" spans="1:1" ht="13.2" x14ac:dyDescent="0.25">
      <c r="A2099"/>
    </row>
    <row r="2100" spans="1:1" ht="13.2" x14ac:dyDescent="0.25">
      <c r="A2100"/>
    </row>
    <row r="2101" spans="1:1" ht="13.2" x14ac:dyDescent="0.25">
      <c r="A2101"/>
    </row>
    <row r="2102" spans="1:1" ht="13.2" x14ac:dyDescent="0.25">
      <c r="A2102"/>
    </row>
    <row r="2103" spans="1:1" ht="13.2" x14ac:dyDescent="0.25">
      <c r="A2103"/>
    </row>
    <row r="2104" spans="1:1" ht="13.2" x14ac:dyDescent="0.25">
      <c r="A2104"/>
    </row>
    <row r="2105" spans="1:1" ht="13.2" x14ac:dyDescent="0.25">
      <c r="A2105"/>
    </row>
    <row r="2106" spans="1:1" ht="13.2" x14ac:dyDescent="0.25">
      <c r="A2106"/>
    </row>
    <row r="2107" spans="1:1" ht="13.2" x14ac:dyDescent="0.25">
      <c r="A2107"/>
    </row>
    <row r="2108" spans="1:1" ht="13.2" x14ac:dyDescent="0.25">
      <c r="A2108"/>
    </row>
    <row r="2109" spans="1:1" ht="13.2" x14ac:dyDescent="0.25">
      <c r="A2109"/>
    </row>
    <row r="2110" spans="1:1" ht="13.2" x14ac:dyDescent="0.25">
      <c r="A2110"/>
    </row>
    <row r="2111" spans="1:1" ht="13.2" x14ac:dyDescent="0.25">
      <c r="A2111"/>
    </row>
    <row r="2112" spans="1:1" ht="13.2" x14ac:dyDescent="0.25">
      <c r="A2112"/>
    </row>
    <row r="2113" spans="1:1" ht="13.2" x14ac:dyDescent="0.25">
      <c r="A2113"/>
    </row>
    <row r="2114" spans="1:1" ht="13.2" x14ac:dyDescent="0.25">
      <c r="A2114"/>
    </row>
    <row r="2115" spans="1:1" ht="13.2" x14ac:dyDescent="0.25">
      <c r="A2115"/>
    </row>
    <row r="2116" spans="1:1" ht="13.2" x14ac:dyDescent="0.25">
      <c r="A2116"/>
    </row>
    <row r="2117" spans="1:1" ht="13.2" x14ac:dyDescent="0.25">
      <c r="A2117"/>
    </row>
    <row r="2118" spans="1:1" ht="13.2" x14ac:dyDescent="0.25">
      <c r="A2118"/>
    </row>
    <row r="2119" spans="1:1" ht="13.2" x14ac:dyDescent="0.25">
      <c r="A2119"/>
    </row>
    <row r="2120" spans="1:1" ht="13.2" x14ac:dyDescent="0.25">
      <c r="A2120"/>
    </row>
    <row r="2121" spans="1:1" ht="13.2" x14ac:dyDescent="0.25">
      <c r="A2121"/>
    </row>
    <row r="2122" spans="1:1" ht="13.2" x14ac:dyDescent="0.25">
      <c r="A2122"/>
    </row>
    <row r="2123" spans="1:1" ht="13.2" x14ac:dyDescent="0.25">
      <c r="A2123"/>
    </row>
    <row r="2124" spans="1:1" ht="13.2" x14ac:dyDescent="0.25">
      <c r="A2124"/>
    </row>
    <row r="2125" spans="1:1" ht="13.2" x14ac:dyDescent="0.25">
      <c r="A2125"/>
    </row>
    <row r="2126" spans="1:1" ht="13.2" x14ac:dyDescent="0.25">
      <c r="A2126"/>
    </row>
    <row r="2127" spans="1:1" ht="13.2" x14ac:dyDescent="0.25">
      <c r="A2127"/>
    </row>
    <row r="2128" spans="1:1" ht="13.2" x14ac:dyDescent="0.25">
      <c r="A2128"/>
    </row>
    <row r="2129" spans="1:1" ht="13.2" x14ac:dyDescent="0.25">
      <c r="A2129"/>
    </row>
    <row r="2130" spans="1:1" ht="13.2" x14ac:dyDescent="0.25">
      <c r="A2130"/>
    </row>
    <row r="2131" spans="1:1" ht="13.2" x14ac:dyDescent="0.25">
      <c r="A2131"/>
    </row>
    <row r="2132" spans="1:1" ht="13.2" x14ac:dyDescent="0.25">
      <c r="A2132"/>
    </row>
    <row r="2133" spans="1:1" ht="13.2" x14ac:dyDescent="0.25">
      <c r="A2133"/>
    </row>
    <row r="2134" spans="1:1" ht="13.2" x14ac:dyDescent="0.25">
      <c r="A2134"/>
    </row>
    <row r="2135" spans="1:1" ht="13.2" x14ac:dyDescent="0.25">
      <c r="A2135"/>
    </row>
    <row r="2136" spans="1:1" ht="13.2" x14ac:dyDescent="0.25">
      <c r="A2136"/>
    </row>
    <row r="2137" spans="1:1" ht="13.2" x14ac:dyDescent="0.25">
      <c r="A2137"/>
    </row>
    <row r="2138" spans="1:1" ht="13.2" x14ac:dyDescent="0.25">
      <c r="A2138"/>
    </row>
    <row r="2139" spans="1:1" ht="13.2" x14ac:dyDescent="0.25">
      <c r="A2139"/>
    </row>
    <row r="2140" spans="1:1" ht="13.2" x14ac:dyDescent="0.25">
      <c r="A2140"/>
    </row>
    <row r="2141" spans="1:1" ht="13.2" x14ac:dyDescent="0.25">
      <c r="A2141"/>
    </row>
    <row r="2142" spans="1:1" ht="13.2" x14ac:dyDescent="0.25">
      <c r="A2142"/>
    </row>
    <row r="2143" spans="1:1" ht="13.2" x14ac:dyDescent="0.25">
      <c r="A2143"/>
    </row>
    <row r="2144" spans="1:1" ht="13.2" x14ac:dyDescent="0.25">
      <c r="A2144"/>
    </row>
    <row r="2145" spans="1:1" ht="13.2" x14ac:dyDescent="0.25">
      <c r="A2145"/>
    </row>
    <row r="2146" spans="1:1" ht="13.2" x14ac:dyDescent="0.25">
      <c r="A2146"/>
    </row>
    <row r="2147" spans="1:1" ht="13.2" x14ac:dyDescent="0.25">
      <c r="A2147"/>
    </row>
    <row r="2148" spans="1:1" ht="13.2" x14ac:dyDescent="0.25">
      <c r="A2148"/>
    </row>
    <row r="2149" spans="1:1" ht="13.2" x14ac:dyDescent="0.25">
      <c r="A2149"/>
    </row>
    <row r="2150" spans="1:1" ht="13.2" x14ac:dyDescent="0.25">
      <c r="A2150"/>
    </row>
    <row r="2151" spans="1:1" ht="13.2" x14ac:dyDescent="0.25">
      <c r="A2151"/>
    </row>
    <row r="2152" spans="1:1" ht="13.2" x14ac:dyDescent="0.25">
      <c r="A2152"/>
    </row>
    <row r="2153" spans="1:1" ht="13.2" x14ac:dyDescent="0.25">
      <c r="A2153"/>
    </row>
    <row r="2154" spans="1:1" ht="13.2" x14ac:dyDescent="0.25">
      <c r="A2154"/>
    </row>
    <row r="2155" spans="1:1" ht="13.2" x14ac:dyDescent="0.25">
      <c r="A2155"/>
    </row>
    <row r="2156" spans="1:1" ht="13.2" x14ac:dyDescent="0.25">
      <c r="A2156"/>
    </row>
    <row r="2157" spans="1:1" ht="13.2" x14ac:dyDescent="0.25">
      <c r="A2157"/>
    </row>
    <row r="2158" spans="1:1" ht="13.2" x14ac:dyDescent="0.25">
      <c r="A2158"/>
    </row>
    <row r="2159" spans="1:1" ht="13.2" x14ac:dyDescent="0.25">
      <c r="A2159"/>
    </row>
    <row r="2160" spans="1:1" ht="13.2" x14ac:dyDescent="0.25">
      <c r="A2160"/>
    </row>
    <row r="2161" spans="1:1" ht="13.2" x14ac:dyDescent="0.25">
      <c r="A2161"/>
    </row>
    <row r="2162" spans="1:1" ht="13.2" x14ac:dyDescent="0.25">
      <c r="A2162"/>
    </row>
    <row r="2163" spans="1:1" ht="13.2" x14ac:dyDescent="0.25">
      <c r="A2163"/>
    </row>
    <row r="2164" spans="1:1" ht="13.2" x14ac:dyDescent="0.25">
      <c r="A2164"/>
    </row>
    <row r="2165" spans="1:1" ht="13.2" x14ac:dyDescent="0.25">
      <c r="A2165"/>
    </row>
    <row r="2166" spans="1:1" ht="13.2" x14ac:dyDescent="0.25">
      <c r="A2166"/>
    </row>
    <row r="2167" spans="1:1" ht="13.2" x14ac:dyDescent="0.25">
      <c r="A2167"/>
    </row>
    <row r="2168" spans="1:1" ht="13.2" x14ac:dyDescent="0.25">
      <c r="A2168"/>
    </row>
    <row r="2169" spans="1:1" ht="13.2" x14ac:dyDescent="0.25">
      <c r="A2169"/>
    </row>
    <row r="2170" spans="1:1" ht="13.2" x14ac:dyDescent="0.25">
      <c r="A2170"/>
    </row>
    <row r="2171" spans="1:1" ht="13.2" x14ac:dyDescent="0.25">
      <c r="A2171"/>
    </row>
    <row r="2172" spans="1:1" ht="13.2" x14ac:dyDescent="0.25">
      <c r="A2172"/>
    </row>
    <row r="2173" spans="1:1" ht="13.2" x14ac:dyDescent="0.25">
      <c r="A2173"/>
    </row>
    <row r="2174" spans="1:1" ht="13.2" x14ac:dyDescent="0.25">
      <c r="A2174"/>
    </row>
    <row r="2175" spans="1:1" ht="13.2" x14ac:dyDescent="0.25">
      <c r="A2175"/>
    </row>
    <row r="2176" spans="1:1" ht="13.2" x14ac:dyDescent="0.25">
      <c r="A2176"/>
    </row>
    <row r="2177" spans="1:1" ht="13.2" x14ac:dyDescent="0.25">
      <c r="A2177"/>
    </row>
    <row r="2178" spans="1:1" ht="13.2" x14ac:dyDescent="0.25">
      <c r="A2178"/>
    </row>
    <row r="2179" spans="1:1" ht="13.2" x14ac:dyDescent="0.25">
      <c r="A2179"/>
    </row>
    <row r="2180" spans="1:1" ht="13.2" x14ac:dyDescent="0.25">
      <c r="A2180"/>
    </row>
    <row r="2181" spans="1:1" ht="13.2" x14ac:dyDescent="0.25">
      <c r="A2181"/>
    </row>
    <row r="2182" spans="1:1" ht="13.2" x14ac:dyDescent="0.25">
      <c r="A2182"/>
    </row>
    <row r="2183" spans="1:1" ht="13.2" x14ac:dyDescent="0.25">
      <c r="A2183"/>
    </row>
    <row r="2184" spans="1:1" ht="13.2" x14ac:dyDescent="0.25">
      <c r="A2184"/>
    </row>
    <row r="2185" spans="1:1" ht="13.2" x14ac:dyDescent="0.25">
      <c r="A2185"/>
    </row>
    <row r="2186" spans="1:1" ht="13.2" x14ac:dyDescent="0.25">
      <c r="A2186"/>
    </row>
    <row r="2187" spans="1:1" ht="13.2" x14ac:dyDescent="0.25">
      <c r="A2187"/>
    </row>
    <row r="2188" spans="1:1" ht="13.2" x14ac:dyDescent="0.25">
      <c r="A2188"/>
    </row>
    <row r="2189" spans="1:1" ht="13.2" x14ac:dyDescent="0.25">
      <c r="A2189"/>
    </row>
    <row r="2190" spans="1:1" ht="13.2" x14ac:dyDescent="0.25">
      <c r="A2190"/>
    </row>
    <row r="2191" spans="1:1" ht="13.2" x14ac:dyDescent="0.25">
      <c r="A2191"/>
    </row>
    <row r="2192" spans="1:1" ht="13.2" x14ac:dyDescent="0.25">
      <c r="A2192"/>
    </row>
    <row r="2193" spans="1:1" ht="13.2" x14ac:dyDescent="0.25">
      <c r="A2193"/>
    </row>
    <row r="2194" spans="1:1" ht="13.2" x14ac:dyDescent="0.25">
      <c r="A2194"/>
    </row>
    <row r="2195" spans="1:1" ht="13.2" x14ac:dyDescent="0.25">
      <c r="A2195"/>
    </row>
    <row r="2196" spans="1:1" ht="13.2" x14ac:dyDescent="0.25">
      <c r="A2196"/>
    </row>
    <row r="2197" spans="1:1" ht="13.2" x14ac:dyDescent="0.25">
      <c r="A2197"/>
    </row>
    <row r="2198" spans="1:1" ht="13.2" x14ac:dyDescent="0.25">
      <c r="A2198"/>
    </row>
    <row r="2199" spans="1:1" ht="13.2" x14ac:dyDescent="0.25">
      <c r="A2199"/>
    </row>
    <row r="2200" spans="1:1" ht="13.2" x14ac:dyDescent="0.25">
      <c r="A2200"/>
    </row>
    <row r="2201" spans="1:1" ht="13.2" x14ac:dyDescent="0.25">
      <c r="A2201"/>
    </row>
    <row r="2202" spans="1:1" ht="13.2" x14ac:dyDescent="0.25">
      <c r="A2202"/>
    </row>
    <row r="2203" spans="1:1" ht="13.2" x14ac:dyDescent="0.25">
      <c r="A2203"/>
    </row>
    <row r="2204" spans="1:1" ht="13.2" x14ac:dyDescent="0.25">
      <c r="A2204"/>
    </row>
    <row r="2205" spans="1:1" ht="13.2" x14ac:dyDescent="0.25">
      <c r="A2205"/>
    </row>
    <row r="2206" spans="1:1" ht="13.2" x14ac:dyDescent="0.25">
      <c r="A2206"/>
    </row>
    <row r="2207" spans="1:1" ht="13.2" x14ac:dyDescent="0.25">
      <c r="A2207"/>
    </row>
    <row r="2208" spans="1:1" ht="13.2" x14ac:dyDescent="0.25">
      <c r="A2208"/>
    </row>
    <row r="2209" spans="1:1" ht="13.2" x14ac:dyDescent="0.25">
      <c r="A2209"/>
    </row>
    <row r="2210" spans="1:1" ht="13.2" x14ac:dyDescent="0.25">
      <c r="A2210"/>
    </row>
    <row r="2211" spans="1:1" ht="13.2" x14ac:dyDescent="0.25">
      <c r="A2211"/>
    </row>
    <row r="2212" spans="1:1" ht="13.2" x14ac:dyDescent="0.25">
      <c r="A2212"/>
    </row>
    <row r="2213" spans="1:1" ht="13.2" x14ac:dyDescent="0.25">
      <c r="A2213"/>
    </row>
    <row r="2214" spans="1:1" ht="13.2" x14ac:dyDescent="0.25">
      <c r="A2214"/>
    </row>
    <row r="2215" spans="1:1" ht="13.2" x14ac:dyDescent="0.25">
      <c r="A2215"/>
    </row>
    <row r="2216" spans="1:1" ht="13.2" x14ac:dyDescent="0.25">
      <c r="A2216"/>
    </row>
    <row r="2217" spans="1:1" ht="13.2" x14ac:dyDescent="0.25">
      <c r="A2217"/>
    </row>
    <row r="2218" spans="1:1" ht="13.2" x14ac:dyDescent="0.25">
      <c r="A2218"/>
    </row>
    <row r="2219" spans="1:1" ht="13.2" x14ac:dyDescent="0.25">
      <c r="A2219"/>
    </row>
    <row r="2220" spans="1:1" ht="13.2" x14ac:dyDescent="0.25">
      <c r="A2220"/>
    </row>
    <row r="2221" spans="1:1" ht="13.2" x14ac:dyDescent="0.25">
      <c r="A2221"/>
    </row>
    <row r="2222" spans="1:1" ht="13.2" x14ac:dyDescent="0.25">
      <c r="A2222"/>
    </row>
    <row r="2223" spans="1:1" ht="13.2" x14ac:dyDescent="0.25">
      <c r="A2223"/>
    </row>
    <row r="2224" spans="1:1" ht="13.2" x14ac:dyDescent="0.25">
      <c r="A2224"/>
    </row>
    <row r="2225" spans="1:1" ht="13.2" x14ac:dyDescent="0.25">
      <c r="A2225"/>
    </row>
    <row r="2226" spans="1:1" ht="13.2" x14ac:dyDescent="0.25">
      <c r="A2226"/>
    </row>
    <row r="2227" spans="1:1" ht="13.2" x14ac:dyDescent="0.25">
      <c r="A2227"/>
    </row>
    <row r="2228" spans="1:1" ht="13.2" x14ac:dyDescent="0.25">
      <c r="A2228"/>
    </row>
    <row r="2229" spans="1:1" ht="13.2" x14ac:dyDescent="0.25">
      <c r="A2229"/>
    </row>
    <row r="2230" spans="1:1" ht="13.2" x14ac:dyDescent="0.25">
      <c r="A2230"/>
    </row>
    <row r="2231" spans="1:1" ht="13.2" x14ac:dyDescent="0.25">
      <c r="A2231"/>
    </row>
    <row r="2232" spans="1:1" ht="13.2" x14ac:dyDescent="0.25">
      <c r="A2232"/>
    </row>
    <row r="2233" spans="1:1" ht="13.2" x14ac:dyDescent="0.25">
      <c r="A2233"/>
    </row>
    <row r="2234" spans="1:1" ht="13.2" x14ac:dyDescent="0.25">
      <c r="A2234"/>
    </row>
    <row r="2235" spans="1:1" ht="13.2" x14ac:dyDescent="0.25">
      <c r="A2235"/>
    </row>
    <row r="2236" spans="1:1" ht="13.2" x14ac:dyDescent="0.25">
      <c r="A2236"/>
    </row>
    <row r="2237" spans="1:1" ht="13.2" x14ac:dyDescent="0.25">
      <c r="A2237"/>
    </row>
    <row r="2238" spans="1:1" ht="13.2" x14ac:dyDescent="0.25">
      <c r="A2238"/>
    </row>
    <row r="2239" spans="1:1" ht="13.2" x14ac:dyDescent="0.25">
      <c r="A2239"/>
    </row>
    <row r="2240" spans="1:1" ht="13.2" x14ac:dyDescent="0.25">
      <c r="A2240"/>
    </row>
    <row r="2241" spans="1:1" ht="13.2" x14ac:dyDescent="0.25">
      <c r="A2241"/>
    </row>
    <row r="2242" spans="1:1" ht="13.2" x14ac:dyDescent="0.25">
      <c r="A2242"/>
    </row>
    <row r="2243" spans="1:1" ht="13.2" x14ac:dyDescent="0.25">
      <c r="A2243"/>
    </row>
    <row r="2244" spans="1:1" ht="13.2" x14ac:dyDescent="0.25">
      <c r="A2244"/>
    </row>
    <row r="2245" spans="1:1" ht="13.2" x14ac:dyDescent="0.25">
      <c r="A2245"/>
    </row>
    <row r="2246" spans="1:1" ht="13.2" x14ac:dyDescent="0.25">
      <c r="A2246"/>
    </row>
    <row r="2247" spans="1:1" ht="13.2" x14ac:dyDescent="0.25">
      <c r="A2247"/>
    </row>
    <row r="2248" spans="1:1" ht="13.2" x14ac:dyDescent="0.25">
      <c r="A2248"/>
    </row>
    <row r="2249" spans="1:1" ht="13.2" x14ac:dyDescent="0.25">
      <c r="A2249"/>
    </row>
    <row r="2250" spans="1:1" ht="13.2" x14ac:dyDescent="0.25">
      <c r="A2250"/>
    </row>
    <row r="2251" spans="1:1" ht="13.2" x14ac:dyDescent="0.25">
      <c r="A2251"/>
    </row>
    <row r="2252" spans="1:1" ht="13.2" x14ac:dyDescent="0.25">
      <c r="A2252"/>
    </row>
    <row r="2253" spans="1:1" ht="13.2" x14ac:dyDescent="0.25">
      <c r="A2253"/>
    </row>
    <row r="2254" spans="1:1" ht="13.2" x14ac:dyDescent="0.25">
      <c r="A2254"/>
    </row>
    <row r="2255" spans="1:1" ht="13.2" x14ac:dyDescent="0.25">
      <c r="A2255"/>
    </row>
    <row r="2256" spans="1:1" ht="13.2" x14ac:dyDescent="0.25">
      <c r="A2256"/>
    </row>
    <row r="2257" spans="1:1" ht="13.2" x14ac:dyDescent="0.25">
      <c r="A2257"/>
    </row>
    <row r="2258" spans="1:1" ht="13.2" x14ac:dyDescent="0.25">
      <c r="A2258"/>
    </row>
    <row r="2259" spans="1:1" ht="13.2" x14ac:dyDescent="0.25">
      <c r="A2259"/>
    </row>
    <row r="2260" spans="1:1" ht="13.2" x14ac:dyDescent="0.25">
      <c r="A2260"/>
    </row>
    <row r="2261" spans="1:1" ht="13.2" x14ac:dyDescent="0.25">
      <c r="A2261"/>
    </row>
    <row r="2262" spans="1:1" ht="13.2" x14ac:dyDescent="0.25">
      <c r="A2262"/>
    </row>
    <row r="2263" spans="1:1" ht="13.2" x14ac:dyDescent="0.25">
      <c r="A2263"/>
    </row>
    <row r="2264" spans="1:1" ht="13.2" x14ac:dyDescent="0.25">
      <c r="A2264"/>
    </row>
    <row r="2265" spans="1:1" ht="13.2" x14ac:dyDescent="0.25">
      <c r="A2265"/>
    </row>
    <row r="2266" spans="1:1" ht="13.2" x14ac:dyDescent="0.25">
      <c r="A2266"/>
    </row>
    <row r="2267" spans="1:1" ht="13.2" x14ac:dyDescent="0.25">
      <c r="A2267"/>
    </row>
    <row r="2268" spans="1:1" ht="13.2" x14ac:dyDescent="0.25">
      <c r="A2268"/>
    </row>
    <row r="2269" spans="1:1" ht="13.2" x14ac:dyDescent="0.25">
      <c r="A2269"/>
    </row>
    <row r="2270" spans="1:1" ht="13.2" x14ac:dyDescent="0.25">
      <c r="A2270"/>
    </row>
    <row r="2271" spans="1:1" ht="13.2" x14ac:dyDescent="0.25">
      <c r="A2271"/>
    </row>
    <row r="2272" spans="1:1" ht="13.2" x14ac:dyDescent="0.25">
      <c r="A2272"/>
    </row>
    <row r="2273" spans="1:1" ht="13.2" x14ac:dyDescent="0.25">
      <c r="A2273"/>
    </row>
    <row r="2274" spans="1:1" ht="13.2" x14ac:dyDescent="0.25">
      <c r="A2274"/>
    </row>
    <row r="2275" spans="1:1" ht="13.2" x14ac:dyDescent="0.25">
      <c r="A2275"/>
    </row>
    <row r="2276" spans="1:1" ht="13.2" x14ac:dyDescent="0.25">
      <c r="A2276"/>
    </row>
    <row r="2277" spans="1:1" ht="13.2" x14ac:dyDescent="0.25">
      <c r="A2277"/>
    </row>
    <row r="2278" spans="1:1" ht="13.2" x14ac:dyDescent="0.25">
      <c r="A2278"/>
    </row>
    <row r="2279" spans="1:1" ht="13.2" x14ac:dyDescent="0.25">
      <c r="A2279"/>
    </row>
    <row r="2280" spans="1:1" ht="13.2" x14ac:dyDescent="0.25">
      <c r="A2280"/>
    </row>
    <row r="2281" spans="1:1" ht="13.2" x14ac:dyDescent="0.25">
      <c r="A2281"/>
    </row>
    <row r="2282" spans="1:1" ht="13.2" x14ac:dyDescent="0.25">
      <c r="A2282"/>
    </row>
    <row r="2283" spans="1:1" ht="13.2" x14ac:dyDescent="0.25">
      <c r="A2283"/>
    </row>
    <row r="2284" spans="1:1" ht="13.2" x14ac:dyDescent="0.25">
      <c r="A2284"/>
    </row>
    <row r="2285" spans="1:1" ht="13.2" x14ac:dyDescent="0.25">
      <c r="A2285"/>
    </row>
    <row r="2286" spans="1:1" ht="13.2" x14ac:dyDescent="0.25">
      <c r="A2286"/>
    </row>
    <row r="2287" spans="1:1" ht="13.2" x14ac:dyDescent="0.25">
      <c r="A2287"/>
    </row>
    <row r="2288" spans="1:1" ht="13.2" x14ac:dyDescent="0.25">
      <c r="A2288"/>
    </row>
    <row r="2289" spans="1:1" ht="13.2" x14ac:dyDescent="0.25">
      <c r="A2289"/>
    </row>
    <row r="2290" spans="1:1" ht="13.2" x14ac:dyDescent="0.25">
      <c r="A2290"/>
    </row>
    <row r="2291" spans="1:1" ht="13.2" x14ac:dyDescent="0.25">
      <c r="A2291"/>
    </row>
    <row r="2292" spans="1:1" ht="13.2" x14ac:dyDescent="0.25">
      <c r="A2292"/>
    </row>
    <row r="2293" spans="1:1" ht="13.2" x14ac:dyDescent="0.25">
      <c r="A2293"/>
    </row>
    <row r="2294" spans="1:1" ht="13.2" x14ac:dyDescent="0.25">
      <c r="A2294"/>
    </row>
    <row r="2295" spans="1:1" ht="13.2" x14ac:dyDescent="0.25">
      <c r="A2295"/>
    </row>
    <row r="2296" spans="1:1" ht="13.2" x14ac:dyDescent="0.25">
      <c r="A2296"/>
    </row>
    <row r="2297" spans="1:1" ht="13.2" x14ac:dyDescent="0.25">
      <c r="A2297"/>
    </row>
    <row r="2298" spans="1:1" ht="13.2" x14ac:dyDescent="0.25">
      <c r="A2298"/>
    </row>
    <row r="2299" spans="1:1" ht="13.2" x14ac:dyDescent="0.25">
      <c r="A2299"/>
    </row>
    <row r="2300" spans="1:1" ht="13.2" x14ac:dyDescent="0.25">
      <c r="A2300"/>
    </row>
    <row r="2301" spans="1:1" ht="13.2" x14ac:dyDescent="0.25">
      <c r="A2301"/>
    </row>
    <row r="2302" spans="1:1" ht="13.2" x14ac:dyDescent="0.25">
      <c r="A2302"/>
    </row>
    <row r="2303" spans="1:1" ht="13.2" x14ac:dyDescent="0.25">
      <c r="A2303"/>
    </row>
    <row r="2304" spans="1:1" ht="13.2" x14ac:dyDescent="0.25">
      <c r="A2304"/>
    </row>
    <row r="2305" spans="1:1" ht="13.2" x14ac:dyDescent="0.25">
      <c r="A2305"/>
    </row>
    <row r="2306" spans="1:1" ht="13.2" x14ac:dyDescent="0.25">
      <c r="A2306"/>
    </row>
    <row r="2307" spans="1:1" ht="13.2" x14ac:dyDescent="0.25">
      <c r="A2307"/>
    </row>
    <row r="2308" spans="1:1" ht="13.2" x14ac:dyDescent="0.25">
      <c r="A2308"/>
    </row>
    <row r="2309" spans="1:1" ht="13.2" x14ac:dyDescent="0.25">
      <c r="A2309"/>
    </row>
    <row r="2310" spans="1:1" ht="13.2" x14ac:dyDescent="0.25">
      <c r="A2310"/>
    </row>
    <row r="2311" spans="1:1" ht="13.2" x14ac:dyDescent="0.25">
      <c r="A2311"/>
    </row>
    <row r="2312" spans="1:1" ht="13.2" x14ac:dyDescent="0.25">
      <c r="A2312"/>
    </row>
    <row r="2313" spans="1:1" ht="13.2" x14ac:dyDescent="0.25">
      <c r="A2313"/>
    </row>
    <row r="2314" spans="1:1" ht="13.2" x14ac:dyDescent="0.25">
      <c r="A2314"/>
    </row>
    <row r="2315" spans="1:1" ht="13.2" x14ac:dyDescent="0.25">
      <c r="A2315"/>
    </row>
    <row r="2316" spans="1:1" ht="13.2" x14ac:dyDescent="0.25">
      <c r="A2316"/>
    </row>
    <row r="2317" spans="1:1" ht="13.2" x14ac:dyDescent="0.25">
      <c r="A2317"/>
    </row>
    <row r="2318" spans="1:1" ht="13.2" x14ac:dyDescent="0.25">
      <c r="A2318"/>
    </row>
    <row r="2319" spans="1:1" ht="13.2" x14ac:dyDescent="0.25">
      <c r="A2319"/>
    </row>
    <row r="2320" spans="1:1" ht="13.2" x14ac:dyDescent="0.25">
      <c r="A2320"/>
    </row>
    <row r="2321" spans="1:1" ht="13.2" x14ac:dyDescent="0.25">
      <c r="A2321"/>
    </row>
    <row r="2322" spans="1:1" ht="13.2" x14ac:dyDescent="0.25">
      <c r="A2322"/>
    </row>
    <row r="2323" spans="1:1" ht="13.2" x14ac:dyDescent="0.25">
      <c r="A2323"/>
    </row>
    <row r="2324" spans="1:1" ht="13.2" x14ac:dyDescent="0.25">
      <c r="A2324"/>
    </row>
    <row r="2325" spans="1:1" ht="13.2" x14ac:dyDescent="0.25">
      <c r="A2325"/>
    </row>
    <row r="2326" spans="1:1" ht="13.2" x14ac:dyDescent="0.25">
      <c r="A2326"/>
    </row>
    <row r="2327" spans="1:1" ht="13.2" x14ac:dyDescent="0.25">
      <c r="A2327"/>
    </row>
    <row r="2328" spans="1:1" ht="13.2" x14ac:dyDescent="0.25">
      <c r="A2328"/>
    </row>
    <row r="2329" spans="1:1" ht="13.2" x14ac:dyDescent="0.25">
      <c r="A2329"/>
    </row>
    <row r="2330" spans="1:1" ht="13.2" x14ac:dyDescent="0.25">
      <c r="A2330"/>
    </row>
    <row r="2331" spans="1:1" ht="13.2" x14ac:dyDescent="0.25">
      <c r="A2331"/>
    </row>
    <row r="2332" spans="1:1" ht="13.2" x14ac:dyDescent="0.25">
      <c r="A2332"/>
    </row>
    <row r="2333" spans="1:1" ht="13.2" x14ac:dyDescent="0.25">
      <c r="A2333"/>
    </row>
    <row r="2334" spans="1:1" ht="13.2" x14ac:dyDescent="0.25">
      <c r="A2334"/>
    </row>
    <row r="2335" spans="1:1" ht="13.2" x14ac:dyDescent="0.25">
      <c r="A2335"/>
    </row>
    <row r="2336" spans="1:1" ht="13.2" x14ac:dyDescent="0.25">
      <c r="A2336"/>
    </row>
    <row r="2337" spans="1:1" ht="13.2" x14ac:dyDescent="0.25">
      <c r="A2337"/>
    </row>
    <row r="2338" spans="1:1" ht="13.2" x14ac:dyDescent="0.25">
      <c r="A2338"/>
    </row>
    <row r="2339" spans="1:1" ht="13.2" x14ac:dyDescent="0.25">
      <c r="A2339"/>
    </row>
    <row r="2340" spans="1:1" ht="13.2" x14ac:dyDescent="0.25">
      <c r="A2340"/>
    </row>
    <row r="2341" spans="1:1" ht="13.2" x14ac:dyDescent="0.25">
      <c r="A2341"/>
    </row>
    <row r="2342" spans="1:1" ht="13.2" x14ac:dyDescent="0.25">
      <c r="A2342"/>
    </row>
    <row r="2343" spans="1:1" ht="13.2" x14ac:dyDescent="0.25">
      <c r="A2343"/>
    </row>
    <row r="2344" spans="1:1" ht="13.2" x14ac:dyDescent="0.25">
      <c r="A2344"/>
    </row>
    <row r="2345" spans="1:1" ht="13.2" x14ac:dyDescent="0.25">
      <c r="A2345"/>
    </row>
    <row r="2346" spans="1:1" ht="13.2" x14ac:dyDescent="0.25">
      <c r="A2346"/>
    </row>
    <row r="2347" spans="1:1" ht="13.2" x14ac:dyDescent="0.25">
      <c r="A2347"/>
    </row>
    <row r="2348" spans="1:1" ht="13.2" x14ac:dyDescent="0.25">
      <c r="A2348"/>
    </row>
    <row r="2349" spans="1:1" ht="13.2" x14ac:dyDescent="0.25">
      <c r="A2349"/>
    </row>
    <row r="2350" spans="1:1" ht="13.2" x14ac:dyDescent="0.25">
      <c r="A2350"/>
    </row>
    <row r="2351" spans="1:1" ht="13.2" x14ac:dyDescent="0.25">
      <c r="A2351"/>
    </row>
    <row r="2352" spans="1:1" ht="13.2" x14ac:dyDescent="0.25">
      <c r="A2352"/>
    </row>
    <row r="2353" spans="1:1" ht="13.2" x14ac:dyDescent="0.25">
      <c r="A2353"/>
    </row>
    <row r="2354" spans="1:1" ht="13.2" x14ac:dyDescent="0.25">
      <c r="A2354"/>
    </row>
    <row r="2355" spans="1:1" ht="13.2" x14ac:dyDescent="0.25">
      <c r="A2355"/>
    </row>
    <row r="2356" spans="1:1" ht="13.2" x14ac:dyDescent="0.25">
      <c r="A2356"/>
    </row>
    <row r="2357" spans="1:1" ht="13.2" x14ac:dyDescent="0.25">
      <c r="A2357"/>
    </row>
    <row r="2358" spans="1:1" ht="13.2" x14ac:dyDescent="0.25">
      <c r="A2358"/>
    </row>
    <row r="2359" spans="1:1" ht="13.2" x14ac:dyDescent="0.25">
      <c r="A2359"/>
    </row>
    <row r="2360" spans="1:1" ht="13.2" x14ac:dyDescent="0.25">
      <c r="A2360"/>
    </row>
    <row r="2361" spans="1:1" ht="13.2" x14ac:dyDescent="0.25">
      <c r="A2361"/>
    </row>
    <row r="2362" spans="1:1" ht="13.2" x14ac:dyDescent="0.25">
      <c r="A2362"/>
    </row>
    <row r="2363" spans="1:1" ht="13.2" x14ac:dyDescent="0.25">
      <c r="A2363"/>
    </row>
    <row r="2364" spans="1:1" ht="13.2" x14ac:dyDescent="0.25">
      <c r="A2364"/>
    </row>
    <row r="2365" spans="1:1" ht="13.2" x14ac:dyDescent="0.25">
      <c r="A2365"/>
    </row>
    <row r="2366" spans="1:1" ht="13.2" x14ac:dyDescent="0.25">
      <c r="A2366"/>
    </row>
    <row r="2367" spans="1:1" ht="13.2" x14ac:dyDescent="0.25">
      <c r="A2367"/>
    </row>
    <row r="2368" spans="1:1" ht="13.2" x14ac:dyDescent="0.25">
      <c r="A2368"/>
    </row>
    <row r="2369" spans="1:1" ht="13.2" x14ac:dyDescent="0.25">
      <c r="A2369"/>
    </row>
    <row r="2370" spans="1:1" ht="13.2" x14ac:dyDescent="0.25">
      <c r="A2370"/>
    </row>
    <row r="2371" spans="1:1" ht="13.2" x14ac:dyDescent="0.25">
      <c r="A2371"/>
    </row>
    <row r="2372" spans="1:1" ht="13.2" x14ac:dyDescent="0.25">
      <c r="A2372"/>
    </row>
    <row r="2373" spans="1:1" ht="13.2" x14ac:dyDescent="0.25">
      <c r="A2373"/>
    </row>
    <row r="2374" spans="1:1" ht="13.2" x14ac:dyDescent="0.25">
      <c r="A2374"/>
    </row>
    <row r="2375" spans="1:1" ht="13.2" x14ac:dyDescent="0.25">
      <c r="A2375"/>
    </row>
    <row r="2376" spans="1:1" ht="13.2" x14ac:dyDescent="0.25">
      <c r="A2376"/>
    </row>
    <row r="2377" spans="1:1" ht="13.2" x14ac:dyDescent="0.25">
      <c r="A2377"/>
    </row>
    <row r="2378" spans="1:1" ht="13.2" x14ac:dyDescent="0.25">
      <c r="A2378"/>
    </row>
    <row r="2379" spans="1:1" ht="13.2" x14ac:dyDescent="0.25">
      <c r="A2379"/>
    </row>
    <row r="2380" spans="1:1" ht="13.2" x14ac:dyDescent="0.25">
      <c r="A2380"/>
    </row>
    <row r="2381" spans="1:1" ht="13.2" x14ac:dyDescent="0.25">
      <c r="A2381"/>
    </row>
    <row r="2382" spans="1:1" ht="13.2" x14ac:dyDescent="0.25">
      <c r="A2382"/>
    </row>
    <row r="2383" spans="1:1" ht="13.2" x14ac:dyDescent="0.25">
      <c r="A2383"/>
    </row>
    <row r="2384" spans="1:1" ht="13.2" x14ac:dyDescent="0.25">
      <c r="A2384"/>
    </row>
    <row r="2385" spans="1:1" ht="13.2" x14ac:dyDescent="0.25">
      <c r="A2385"/>
    </row>
    <row r="2386" spans="1:1" ht="13.2" x14ac:dyDescent="0.25">
      <c r="A2386"/>
    </row>
    <row r="2387" spans="1:1" ht="13.2" x14ac:dyDescent="0.25">
      <c r="A2387"/>
    </row>
    <row r="2388" spans="1:1" ht="13.2" x14ac:dyDescent="0.25">
      <c r="A2388"/>
    </row>
    <row r="2389" spans="1:1" ht="13.2" x14ac:dyDescent="0.25">
      <c r="A2389"/>
    </row>
    <row r="2390" spans="1:1" ht="13.2" x14ac:dyDescent="0.25">
      <c r="A2390"/>
    </row>
    <row r="2391" spans="1:1" ht="13.2" x14ac:dyDescent="0.25">
      <c r="A2391"/>
    </row>
    <row r="2392" spans="1:1" ht="13.2" x14ac:dyDescent="0.25">
      <c r="A2392"/>
    </row>
    <row r="2393" spans="1:1" ht="13.2" x14ac:dyDescent="0.25">
      <c r="A2393"/>
    </row>
    <row r="2394" spans="1:1" ht="13.2" x14ac:dyDescent="0.25">
      <c r="A2394"/>
    </row>
    <row r="2395" spans="1:1" ht="13.2" x14ac:dyDescent="0.25">
      <c r="A2395"/>
    </row>
    <row r="2396" spans="1:1" ht="13.2" x14ac:dyDescent="0.25">
      <c r="A2396"/>
    </row>
    <row r="2397" spans="1:1" ht="13.2" x14ac:dyDescent="0.25">
      <c r="A2397"/>
    </row>
    <row r="2398" spans="1:1" ht="13.2" x14ac:dyDescent="0.25">
      <c r="A2398"/>
    </row>
    <row r="2399" spans="1:1" ht="13.2" x14ac:dyDescent="0.25">
      <c r="A2399"/>
    </row>
    <row r="2400" spans="1:1" ht="13.2" x14ac:dyDescent="0.25">
      <c r="A2400"/>
    </row>
    <row r="2401" spans="1:1" ht="13.2" x14ac:dyDescent="0.25">
      <c r="A2401"/>
    </row>
    <row r="2402" spans="1:1" ht="13.2" x14ac:dyDescent="0.25">
      <c r="A2402"/>
    </row>
    <row r="2403" spans="1:1" ht="13.2" x14ac:dyDescent="0.25">
      <c r="A2403"/>
    </row>
    <row r="2404" spans="1:1" ht="13.2" x14ac:dyDescent="0.25">
      <c r="A2404"/>
    </row>
    <row r="2405" spans="1:1" ht="13.2" x14ac:dyDescent="0.25">
      <c r="A2405"/>
    </row>
    <row r="2406" spans="1:1" ht="13.2" x14ac:dyDescent="0.25">
      <c r="A2406"/>
    </row>
    <row r="2407" spans="1:1" ht="13.2" x14ac:dyDescent="0.25">
      <c r="A2407"/>
    </row>
    <row r="2408" spans="1:1" ht="13.2" x14ac:dyDescent="0.25">
      <c r="A2408"/>
    </row>
    <row r="2409" spans="1:1" ht="13.2" x14ac:dyDescent="0.25">
      <c r="A2409"/>
    </row>
    <row r="2410" spans="1:1" ht="13.2" x14ac:dyDescent="0.25">
      <c r="A2410"/>
    </row>
    <row r="2411" spans="1:1" ht="13.2" x14ac:dyDescent="0.25">
      <c r="A2411"/>
    </row>
    <row r="2412" spans="1:1" ht="13.2" x14ac:dyDescent="0.25">
      <c r="A2412"/>
    </row>
    <row r="2413" spans="1:1" ht="13.2" x14ac:dyDescent="0.25">
      <c r="A2413"/>
    </row>
    <row r="2414" spans="1:1" ht="13.2" x14ac:dyDescent="0.25">
      <c r="A2414"/>
    </row>
    <row r="2415" spans="1:1" ht="13.2" x14ac:dyDescent="0.25">
      <c r="A2415"/>
    </row>
    <row r="2416" spans="1:1" ht="13.2" x14ac:dyDescent="0.25">
      <c r="A2416"/>
    </row>
    <row r="2417" spans="1:1" ht="13.2" x14ac:dyDescent="0.25">
      <c r="A2417"/>
    </row>
    <row r="2418" spans="1:1" ht="13.2" x14ac:dyDescent="0.25">
      <c r="A2418"/>
    </row>
    <row r="2419" spans="1:1" ht="13.2" x14ac:dyDescent="0.25">
      <c r="A2419"/>
    </row>
    <row r="2420" spans="1:1" ht="13.2" x14ac:dyDescent="0.25">
      <c r="A2420"/>
    </row>
    <row r="2421" spans="1:1" ht="13.2" x14ac:dyDescent="0.25">
      <c r="A2421"/>
    </row>
    <row r="2422" spans="1:1" ht="13.2" x14ac:dyDescent="0.25">
      <c r="A2422"/>
    </row>
    <row r="2423" spans="1:1" ht="13.2" x14ac:dyDescent="0.25">
      <c r="A2423"/>
    </row>
    <row r="2424" spans="1:1" ht="13.2" x14ac:dyDescent="0.25">
      <c r="A2424"/>
    </row>
    <row r="2425" spans="1:1" ht="13.2" x14ac:dyDescent="0.25">
      <c r="A2425"/>
    </row>
    <row r="2426" spans="1:1" ht="13.2" x14ac:dyDescent="0.25">
      <c r="A2426"/>
    </row>
    <row r="2427" spans="1:1" ht="13.2" x14ac:dyDescent="0.25">
      <c r="A2427"/>
    </row>
    <row r="2428" spans="1:1" ht="13.2" x14ac:dyDescent="0.25">
      <c r="A2428"/>
    </row>
    <row r="2429" spans="1:1" ht="13.2" x14ac:dyDescent="0.25">
      <c r="A2429"/>
    </row>
    <row r="2430" spans="1:1" ht="13.2" x14ac:dyDescent="0.25">
      <c r="A2430"/>
    </row>
    <row r="2431" spans="1:1" ht="13.2" x14ac:dyDescent="0.25">
      <c r="A2431"/>
    </row>
    <row r="2432" spans="1:1" ht="13.2" x14ac:dyDescent="0.25">
      <c r="A2432"/>
    </row>
    <row r="2433" spans="1:1" ht="13.2" x14ac:dyDescent="0.25">
      <c r="A2433"/>
    </row>
    <row r="2434" spans="1:1" ht="13.2" x14ac:dyDescent="0.25">
      <c r="A2434"/>
    </row>
    <row r="2435" spans="1:1" ht="13.2" x14ac:dyDescent="0.25">
      <c r="A2435"/>
    </row>
    <row r="2436" spans="1:1" ht="13.2" x14ac:dyDescent="0.25">
      <c r="A2436"/>
    </row>
    <row r="2437" spans="1:1" ht="13.2" x14ac:dyDescent="0.25">
      <c r="A2437"/>
    </row>
    <row r="2438" spans="1:1" ht="13.2" x14ac:dyDescent="0.25">
      <c r="A2438"/>
    </row>
    <row r="2439" spans="1:1" ht="13.2" x14ac:dyDescent="0.25">
      <c r="A2439"/>
    </row>
    <row r="2440" spans="1:1" ht="13.2" x14ac:dyDescent="0.25">
      <c r="A2440"/>
    </row>
    <row r="2441" spans="1:1" ht="13.2" x14ac:dyDescent="0.25">
      <c r="A2441"/>
    </row>
    <row r="2442" spans="1:1" ht="13.2" x14ac:dyDescent="0.25">
      <c r="A2442"/>
    </row>
    <row r="2443" spans="1:1" ht="13.2" x14ac:dyDescent="0.25">
      <c r="A2443"/>
    </row>
    <row r="2444" spans="1:1" ht="13.2" x14ac:dyDescent="0.25">
      <c r="A2444"/>
    </row>
    <row r="2445" spans="1:1" ht="13.2" x14ac:dyDescent="0.25">
      <c r="A2445"/>
    </row>
    <row r="2446" spans="1:1" ht="13.2" x14ac:dyDescent="0.25">
      <c r="A2446"/>
    </row>
    <row r="2447" spans="1:1" ht="13.2" x14ac:dyDescent="0.25">
      <c r="A2447"/>
    </row>
    <row r="2448" spans="1:1" ht="13.2" x14ac:dyDescent="0.25">
      <c r="A2448"/>
    </row>
    <row r="2449" spans="1:1" ht="13.2" x14ac:dyDescent="0.25">
      <c r="A2449"/>
    </row>
    <row r="2450" spans="1:1" ht="13.2" x14ac:dyDescent="0.25">
      <c r="A2450"/>
    </row>
    <row r="2451" spans="1:1" ht="13.2" x14ac:dyDescent="0.25">
      <c r="A2451"/>
    </row>
    <row r="2452" spans="1:1" ht="13.2" x14ac:dyDescent="0.25">
      <c r="A2452"/>
    </row>
    <row r="2453" spans="1:1" ht="13.2" x14ac:dyDescent="0.25">
      <c r="A2453"/>
    </row>
    <row r="2454" spans="1:1" ht="13.2" x14ac:dyDescent="0.25">
      <c r="A2454"/>
    </row>
    <row r="2455" spans="1:1" ht="13.2" x14ac:dyDescent="0.25">
      <c r="A2455"/>
    </row>
    <row r="2456" spans="1:1" ht="13.2" x14ac:dyDescent="0.25">
      <c r="A2456"/>
    </row>
    <row r="2457" spans="1:1" ht="13.2" x14ac:dyDescent="0.25">
      <c r="A2457"/>
    </row>
    <row r="2458" spans="1:1" ht="13.2" x14ac:dyDescent="0.25">
      <c r="A2458"/>
    </row>
    <row r="2459" spans="1:1" ht="13.2" x14ac:dyDescent="0.25">
      <c r="A2459"/>
    </row>
    <row r="2460" spans="1:1" ht="13.2" x14ac:dyDescent="0.25">
      <c r="A2460"/>
    </row>
    <row r="2461" spans="1:1" ht="13.2" x14ac:dyDescent="0.25">
      <c r="A2461"/>
    </row>
    <row r="2462" spans="1:1" ht="13.2" x14ac:dyDescent="0.25">
      <c r="A2462"/>
    </row>
    <row r="2463" spans="1:1" ht="13.2" x14ac:dyDescent="0.25">
      <c r="A2463"/>
    </row>
    <row r="2464" spans="1:1" ht="13.2" x14ac:dyDescent="0.25">
      <c r="A2464"/>
    </row>
    <row r="2465" spans="1:1" ht="13.2" x14ac:dyDescent="0.25">
      <c r="A2465"/>
    </row>
    <row r="2466" spans="1:1" ht="13.2" x14ac:dyDescent="0.25">
      <c r="A2466"/>
    </row>
    <row r="2467" spans="1:1" ht="13.2" x14ac:dyDescent="0.25">
      <c r="A2467"/>
    </row>
    <row r="2468" spans="1:1" ht="13.2" x14ac:dyDescent="0.25">
      <c r="A2468"/>
    </row>
    <row r="2469" spans="1:1" ht="13.2" x14ac:dyDescent="0.25">
      <c r="A2469"/>
    </row>
    <row r="2470" spans="1:1" ht="13.2" x14ac:dyDescent="0.25">
      <c r="A2470"/>
    </row>
    <row r="2471" spans="1:1" ht="13.2" x14ac:dyDescent="0.25">
      <c r="A2471"/>
    </row>
    <row r="2472" spans="1:1" ht="13.2" x14ac:dyDescent="0.25">
      <c r="A2472"/>
    </row>
    <row r="2473" spans="1:1" ht="13.2" x14ac:dyDescent="0.25">
      <c r="A2473"/>
    </row>
    <row r="2474" spans="1:1" ht="13.2" x14ac:dyDescent="0.25">
      <c r="A2474"/>
    </row>
    <row r="2475" spans="1:1" ht="13.2" x14ac:dyDescent="0.25">
      <c r="A2475"/>
    </row>
    <row r="2476" spans="1:1" ht="13.2" x14ac:dyDescent="0.25">
      <c r="A2476"/>
    </row>
    <row r="2477" spans="1:1" ht="13.2" x14ac:dyDescent="0.25">
      <c r="A2477"/>
    </row>
    <row r="2478" spans="1:1" ht="13.2" x14ac:dyDescent="0.25">
      <c r="A2478"/>
    </row>
    <row r="2479" spans="1:1" ht="13.2" x14ac:dyDescent="0.25">
      <c r="A2479"/>
    </row>
    <row r="2480" spans="1:1" ht="13.2" x14ac:dyDescent="0.25">
      <c r="A2480"/>
    </row>
    <row r="2481" spans="1:1" ht="13.2" x14ac:dyDescent="0.25">
      <c r="A2481"/>
    </row>
    <row r="2482" spans="1:1" ht="13.2" x14ac:dyDescent="0.25">
      <c r="A2482"/>
    </row>
    <row r="2483" spans="1:1" ht="13.2" x14ac:dyDescent="0.25">
      <c r="A2483"/>
    </row>
    <row r="2484" spans="1:1" ht="13.2" x14ac:dyDescent="0.25">
      <c r="A2484"/>
    </row>
    <row r="2485" spans="1:1" ht="13.2" x14ac:dyDescent="0.25">
      <c r="A2485"/>
    </row>
    <row r="2486" spans="1:1" ht="13.2" x14ac:dyDescent="0.25">
      <c r="A2486"/>
    </row>
    <row r="2487" spans="1:1" ht="13.2" x14ac:dyDescent="0.25">
      <c r="A2487"/>
    </row>
    <row r="2488" spans="1:1" ht="13.2" x14ac:dyDescent="0.25">
      <c r="A2488"/>
    </row>
    <row r="2489" spans="1:1" ht="13.2" x14ac:dyDescent="0.25">
      <c r="A2489"/>
    </row>
    <row r="2490" spans="1:1" ht="13.2" x14ac:dyDescent="0.25">
      <c r="A2490"/>
    </row>
    <row r="2491" spans="1:1" ht="13.2" x14ac:dyDescent="0.25">
      <c r="A2491"/>
    </row>
    <row r="2492" spans="1:1" ht="13.2" x14ac:dyDescent="0.25">
      <c r="A2492"/>
    </row>
    <row r="2493" spans="1:1" ht="13.2" x14ac:dyDescent="0.25">
      <c r="A2493"/>
    </row>
    <row r="2494" spans="1:1" ht="13.2" x14ac:dyDescent="0.25">
      <c r="A2494"/>
    </row>
    <row r="2495" spans="1:1" ht="13.2" x14ac:dyDescent="0.25">
      <c r="A2495"/>
    </row>
    <row r="2496" spans="1:1" ht="13.2" x14ac:dyDescent="0.25">
      <c r="A2496"/>
    </row>
    <row r="2497" spans="1:1" ht="13.2" x14ac:dyDescent="0.25">
      <c r="A2497"/>
    </row>
    <row r="2498" spans="1:1" ht="13.2" x14ac:dyDescent="0.25">
      <c r="A2498"/>
    </row>
    <row r="2499" spans="1:1" ht="13.2" x14ac:dyDescent="0.25">
      <c r="A2499"/>
    </row>
    <row r="2500" spans="1:1" ht="13.2" x14ac:dyDescent="0.25">
      <c r="A2500"/>
    </row>
    <row r="2501" spans="1:1" ht="13.2" x14ac:dyDescent="0.25">
      <c r="A2501"/>
    </row>
    <row r="2502" spans="1:1" ht="13.2" x14ac:dyDescent="0.25">
      <c r="A2502"/>
    </row>
    <row r="2503" spans="1:1" ht="13.2" x14ac:dyDescent="0.25">
      <c r="A2503"/>
    </row>
    <row r="2504" spans="1:1" ht="13.2" x14ac:dyDescent="0.25">
      <c r="A2504"/>
    </row>
    <row r="2505" spans="1:1" ht="13.2" x14ac:dyDescent="0.25">
      <c r="A2505"/>
    </row>
    <row r="2506" spans="1:1" ht="13.2" x14ac:dyDescent="0.25">
      <c r="A2506"/>
    </row>
    <row r="2507" spans="1:1" ht="13.2" x14ac:dyDescent="0.25">
      <c r="A2507"/>
    </row>
    <row r="2508" spans="1:1" ht="13.2" x14ac:dyDescent="0.25">
      <c r="A2508"/>
    </row>
    <row r="2509" spans="1:1" ht="13.2" x14ac:dyDescent="0.25">
      <c r="A2509"/>
    </row>
    <row r="2510" spans="1:1" ht="13.2" x14ac:dyDescent="0.25">
      <c r="A2510"/>
    </row>
    <row r="2511" spans="1:1" ht="13.2" x14ac:dyDescent="0.25">
      <c r="A2511"/>
    </row>
    <row r="2512" spans="1:1" ht="13.2" x14ac:dyDescent="0.25">
      <c r="A2512"/>
    </row>
    <row r="2513" spans="1:1" ht="13.2" x14ac:dyDescent="0.25">
      <c r="A2513"/>
    </row>
    <row r="2514" spans="1:1" ht="13.2" x14ac:dyDescent="0.25">
      <c r="A2514"/>
    </row>
    <row r="2515" spans="1:1" ht="13.2" x14ac:dyDescent="0.25">
      <c r="A2515"/>
    </row>
    <row r="2516" spans="1:1" ht="13.2" x14ac:dyDescent="0.25">
      <c r="A2516"/>
    </row>
    <row r="2517" spans="1:1" ht="13.2" x14ac:dyDescent="0.25">
      <c r="A2517"/>
    </row>
    <row r="2518" spans="1:1" ht="13.2" x14ac:dyDescent="0.25">
      <c r="A2518"/>
    </row>
    <row r="2519" spans="1:1" ht="13.2" x14ac:dyDescent="0.25">
      <c r="A2519"/>
    </row>
    <row r="2520" spans="1:1" ht="13.2" x14ac:dyDescent="0.25">
      <c r="A2520"/>
    </row>
    <row r="2521" spans="1:1" ht="13.2" x14ac:dyDescent="0.25">
      <c r="A2521"/>
    </row>
    <row r="2522" spans="1:1" ht="13.2" x14ac:dyDescent="0.25">
      <c r="A2522"/>
    </row>
    <row r="2523" spans="1:1" ht="13.2" x14ac:dyDescent="0.25">
      <c r="A2523"/>
    </row>
    <row r="2524" spans="1:1" ht="13.2" x14ac:dyDescent="0.25">
      <c r="A2524"/>
    </row>
    <row r="2525" spans="1:1" ht="13.2" x14ac:dyDescent="0.25">
      <c r="A2525"/>
    </row>
    <row r="2526" spans="1:1" ht="13.2" x14ac:dyDescent="0.25">
      <c r="A2526"/>
    </row>
    <row r="2527" spans="1:1" ht="13.2" x14ac:dyDescent="0.25">
      <c r="A2527"/>
    </row>
    <row r="2528" spans="1:1" ht="13.2" x14ac:dyDescent="0.25">
      <c r="A2528"/>
    </row>
    <row r="2529" spans="1:1" ht="13.2" x14ac:dyDescent="0.25">
      <c r="A2529"/>
    </row>
    <row r="2530" spans="1:1" ht="13.2" x14ac:dyDescent="0.25">
      <c r="A2530"/>
    </row>
    <row r="2531" spans="1:1" ht="13.2" x14ac:dyDescent="0.25">
      <c r="A2531"/>
    </row>
    <row r="2532" spans="1:1" ht="13.2" x14ac:dyDescent="0.25">
      <c r="A2532"/>
    </row>
    <row r="2533" spans="1:1" ht="13.2" x14ac:dyDescent="0.25">
      <c r="A2533"/>
    </row>
    <row r="2534" spans="1:1" ht="13.2" x14ac:dyDescent="0.25">
      <c r="A2534"/>
    </row>
    <row r="2535" spans="1:1" ht="13.2" x14ac:dyDescent="0.25">
      <c r="A2535"/>
    </row>
    <row r="2536" spans="1:1" ht="13.2" x14ac:dyDescent="0.25">
      <c r="A2536"/>
    </row>
    <row r="2537" spans="1:1" ht="13.2" x14ac:dyDescent="0.25">
      <c r="A2537"/>
    </row>
    <row r="2538" spans="1:1" ht="13.2" x14ac:dyDescent="0.25">
      <c r="A2538"/>
    </row>
    <row r="2539" spans="1:1" ht="13.2" x14ac:dyDescent="0.25">
      <c r="A2539"/>
    </row>
    <row r="2540" spans="1:1" ht="13.2" x14ac:dyDescent="0.25">
      <c r="A2540"/>
    </row>
    <row r="2541" spans="1:1" ht="13.2" x14ac:dyDescent="0.25">
      <c r="A2541"/>
    </row>
    <row r="2542" spans="1:1" ht="13.2" x14ac:dyDescent="0.25">
      <c r="A2542"/>
    </row>
    <row r="2543" spans="1:1" ht="13.2" x14ac:dyDescent="0.25">
      <c r="A2543"/>
    </row>
    <row r="2544" spans="1:1" ht="13.2" x14ac:dyDescent="0.25">
      <c r="A2544"/>
    </row>
    <row r="2545" spans="1:1" ht="13.2" x14ac:dyDescent="0.25">
      <c r="A2545"/>
    </row>
    <row r="2546" spans="1:1" ht="13.2" x14ac:dyDescent="0.25">
      <c r="A2546"/>
    </row>
    <row r="2547" spans="1:1" ht="13.2" x14ac:dyDescent="0.25">
      <c r="A2547"/>
    </row>
    <row r="2548" spans="1:1" ht="13.2" x14ac:dyDescent="0.25">
      <c r="A2548"/>
    </row>
    <row r="2549" spans="1:1" ht="13.2" x14ac:dyDescent="0.25">
      <c r="A2549"/>
    </row>
    <row r="2550" spans="1:1" ht="13.2" x14ac:dyDescent="0.25">
      <c r="A2550"/>
    </row>
    <row r="2551" spans="1:1" ht="13.2" x14ac:dyDescent="0.25">
      <c r="A2551"/>
    </row>
    <row r="2552" spans="1:1" ht="13.2" x14ac:dyDescent="0.25">
      <c r="A2552"/>
    </row>
    <row r="2553" spans="1:1" ht="13.2" x14ac:dyDescent="0.25">
      <c r="A2553"/>
    </row>
    <row r="2554" spans="1:1" ht="13.2" x14ac:dyDescent="0.25">
      <c r="A2554"/>
    </row>
    <row r="2555" spans="1:1" ht="13.2" x14ac:dyDescent="0.25">
      <c r="A2555"/>
    </row>
    <row r="2556" spans="1:1" ht="13.2" x14ac:dyDescent="0.25">
      <c r="A2556"/>
    </row>
    <row r="2557" spans="1:1" ht="13.2" x14ac:dyDescent="0.25">
      <c r="A2557"/>
    </row>
    <row r="2558" spans="1:1" ht="13.2" x14ac:dyDescent="0.25">
      <c r="A2558"/>
    </row>
    <row r="2559" spans="1:1" ht="13.2" x14ac:dyDescent="0.25">
      <c r="A2559"/>
    </row>
    <row r="2560" spans="1:1" ht="13.2" x14ac:dyDescent="0.25">
      <c r="A2560"/>
    </row>
    <row r="2561" spans="1:1" ht="13.2" x14ac:dyDescent="0.25">
      <c r="A2561"/>
    </row>
    <row r="2562" spans="1:1" ht="13.2" x14ac:dyDescent="0.25">
      <c r="A2562"/>
    </row>
    <row r="2563" spans="1:1" ht="13.2" x14ac:dyDescent="0.25">
      <c r="A2563"/>
    </row>
    <row r="2564" spans="1:1" ht="13.2" x14ac:dyDescent="0.25">
      <c r="A2564"/>
    </row>
    <row r="2565" spans="1:1" ht="13.2" x14ac:dyDescent="0.25">
      <c r="A2565"/>
    </row>
    <row r="2566" spans="1:1" ht="13.2" x14ac:dyDescent="0.25">
      <c r="A2566"/>
    </row>
    <row r="2567" spans="1:1" ht="13.2" x14ac:dyDescent="0.25">
      <c r="A2567"/>
    </row>
    <row r="2568" spans="1:1" ht="13.2" x14ac:dyDescent="0.25">
      <c r="A2568"/>
    </row>
    <row r="2569" spans="1:1" ht="13.2" x14ac:dyDescent="0.25">
      <c r="A2569"/>
    </row>
    <row r="2570" spans="1:1" ht="13.2" x14ac:dyDescent="0.25">
      <c r="A2570"/>
    </row>
    <row r="2571" spans="1:1" ht="13.2" x14ac:dyDescent="0.25">
      <c r="A2571"/>
    </row>
    <row r="2572" spans="1:1" ht="13.2" x14ac:dyDescent="0.25">
      <c r="A2572"/>
    </row>
    <row r="2573" spans="1:1" ht="13.2" x14ac:dyDescent="0.25">
      <c r="A2573"/>
    </row>
    <row r="2574" spans="1:1" ht="13.2" x14ac:dyDescent="0.25">
      <c r="A2574"/>
    </row>
    <row r="2575" spans="1:1" ht="13.2" x14ac:dyDescent="0.25">
      <c r="A2575"/>
    </row>
    <row r="2576" spans="1:1" ht="13.2" x14ac:dyDescent="0.25">
      <c r="A2576"/>
    </row>
    <row r="2577" spans="1:1" ht="13.2" x14ac:dyDescent="0.25">
      <c r="A2577"/>
    </row>
    <row r="2578" spans="1:1" ht="13.2" x14ac:dyDescent="0.25">
      <c r="A2578"/>
    </row>
    <row r="2579" spans="1:1" ht="13.2" x14ac:dyDescent="0.25">
      <c r="A2579"/>
    </row>
    <row r="2580" spans="1:1" ht="13.2" x14ac:dyDescent="0.25">
      <c r="A2580"/>
    </row>
    <row r="2581" spans="1:1" ht="13.2" x14ac:dyDescent="0.25">
      <c r="A2581"/>
    </row>
    <row r="2582" spans="1:1" ht="13.2" x14ac:dyDescent="0.25">
      <c r="A2582"/>
    </row>
    <row r="2583" spans="1:1" ht="13.2" x14ac:dyDescent="0.25">
      <c r="A2583"/>
    </row>
    <row r="2584" spans="1:1" ht="13.2" x14ac:dyDescent="0.25">
      <c r="A2584"/>
    </row>
    <row r="2585" spans="1:1" ht="13.2" x14ac:dyDescent="0.25">
      <c r="A2585"/>
    </row>
    <row r="2586" spans="1:1" ht="13.2" x14ac:dyDescent="0.25">
      <c r="A2586"/>
    </row>
    <row r="2587" spans="1:1" ht="13.2" x14ac:dyDescent="0.25">
      <c r="A2587"/>
    </row>
    <row r="2588" spans="1:1" ht="13.2" x14ac:dyDescent="0.25">
      <c r="A2588"/>
    </row>
    <row r="2589" spans="1:1" ht="13.2" x14ac:dyDescent="0.25">
      <c r="A2589"/>
    </row>
    <row r="2590" spans="1:1" ht="13.2" x14ac:dyDescent="0.25">
      <c r="A2590"/>
    </row>
    <row r="2591" spans="1:1" ht="13.2" x14ac:dyDescent="0.25">
      <c r="A2591"/>
    </row>
    <row r="2592" spans="1:1" ht="13.2" x14ac:dyDescent="0.25">
      <c r="A2592"/>
    </row>
    <row r="2593" spans="1:1" ht="13.2" x14ac:dyDescent="0.25">
      <c r="A2593"/>
    </row>
    <row r="2594" spans="1:1" ht="13.2" x14ac:dyDescent="0.25">
      <c r="A2594"/>
    </row>
    <row r="2595" spans="1:1" ht="13.2" x14ac:dyDescent="0.25">
      <c r="A2595"/>
    </row>
    <row r="2596" spans="1:1" ht="13.2" x14ac:dyDescent="0.25">
      <c r="A2596"/>
    </row>
    <row r="2597" spans="1:1" ht="13.2" x14ac:dyDescent="0.25">
      <c r="A2597"/>
    </row>
    <row r="2598" spans="1:1" ht="13.2" x14ac:dyDescent="0.25">
      <c r="A2598"/>
    </row>
    <row r="2599" spans="1:1" ht="13.2" x14ac:dyDescent="0.25">
      <c r="A2599"/>
    </row>
    <row r="2600" spans="1:1" ht="13.2" x14ac:dyDescent="0.25">
      <c r="A2600"/>
    </row>
    <row r="2601" spans="1:1" ht="13.2" x14ac:dyDescent="0.25">
      <c r="A2601"/>
    </row>
    <row r="2602" spans="1:1" ht="13.2" x14ac:dyDescent="0.25">
      <c r="A2602"/>
    </row>
    <row r="2603" spans="1:1" ht="13.2" x14ac:dyDescent="0.25">
      <c r="A2603"/>
    </row>
    <row r="2604" spans="1:1" ht="13.2" x14ac:dyDescent="0.25">
      <c r="A2604"/>
    </row>
    <row r="2605" spans="1:1" ht="13.2" x14ac:dyDescent="0.25">
      <c r="A2605"/>
    </row>
    <row r="2606" spans="1:1" ht="13.2" x14ac:dyDescent="0.25">
      <c r="A2606"/>
    </row>
    <row r="2607" spans="1:1" ht="13.2" x14ac:dyDescent="0.25">
      <c r="A2607"/>
    </row>
    <row r="2608" spans="1:1" ht="13.2" x14ac:dyDescent="0.25">
      <c r="A2608"/>
    </row>
    <row r="2609" spans="1:1" ht="13.2" x14ac:dyDescent="0.25">
      <c r="A2609"/>
    </row>
    <row r="2610" spans="1:1" ht="13.2" x14ac:dyDescent="0.25">
      <c r="A2610"/>
    </row>
    <row r="2611" spans="1:1" ht="13.2" x14ac:dyDescent="0.25">
      <c r="A2611"/>
    </row>
    <row r="2612" spans="1:1" ht="13.2" x14ac:dyDescent="0.25">
      <c r="A2612"/>
    </row>
    <row r="2613" spans="1:1" ht="13.2" x14ac:dyDescent="0.25">
      <c r="A2613"/>
    </row>
    <row r="2614" spans="1:1" ht="13.2" x14ac:dyDescent="0.25">
      <c r="A2614"/>
    </row>
    <row r="2615" spans="1:1" ht="13.2" x14ac:dyDescent="0.25">
      <c r="A2615"/>
    </row>
    <row r="2616" spans="1:1" ht="13.2" x14ac:dyDescent="0.25">
      <c r="A2616"/>
    </row>
    <row r="2617" spans="1:1" ht="13.2" x14ac:dyDescent="0.25">
      <c r="A2617"/>
    </row>
    <row r="2618" spans="1:1" ht="13.2" x14ac:dyDescent="0.25">
      <c r="A2618"/>
    </row>
    <row r="2619" spans="1:1" ht="13.2" x14ac:dyDescent="0.25">
      <c r="A2619"/>
    </row>
    <row r="2620" spans="1:1" ht="13.2" x14ac:dyDescent="0.25">
      <c r="A2620"/>
    </row>
    <row r="2621" spans="1:1" ht="13.2" x14ac:dyDescent="0.25">
      <c r="A2621"/>
    </row>
    <row r="2622" spans="1:1" ht="13.2" x14ac:dyDescent="0.25">
      <c r="A2622"/>
    </row>
    <row r="2623" spans="1:1" ht="13.2" x14ac:dyDescent="0.25">
      <c r="A2623"/>
    </row>
    <row r="2624" spans="1:1" ht="13.2" x14ac:dyDescent="0.25">
      <c r="A2624"/>
    </row>
    <row r="2625" spans="1:1" ht="13.2" x14ac:dyDescent="0.25">
      <c r="A2625"/>
    </row>
    <row r="2626" spans="1:1" ht="13.2" x14ac:dyDescent="0.25">
      <c r="A2626"/>
    </row>
    <row r="2627" spans="1:1" ht="13.2" x14ac:dyDescent="0.25">
      <c r="A2627"/>
    </row>
    <row r="2628" spans="1:1" ht="13.2" x14ac:dyDescent="0.25">
      <c r="A2628"/>
    </row>
    <row r="2629" spans="1:1" ht="13.2" x14ac:dyDescent="0.25">
      <c r="A2629"/>
    </row>
    <row r="2630" spans="1:1" ht="13.2" x14ac:dyDescent="0.25">
      <c r="A2630"/>
    </row>
    <row r="2631" spans="1:1" ht="13.2" x14ac:dyDescent="0.25">
      <c r="A2631"/>
    </row>
    <row r="2632" spans="1:1" ht="13.2" x14ac:dyDescent="0.25">
      <c r="A2632"/>
    </row>
    <row r="2633" spans="1:1" ht="13.2" x14ac:dyDescent="0.25">
      <c r="A2633"/>
    </row>
    <row r="2634" spans="1:1" ht="13.2" x14ac:dyDescent="0.25">
      <c r="A2634"/>
    </row>
    <row r="2635" spans="1:1" ht="13.2" x14ac:dyDescent="0.25">
      <c r="A2635"/>
    </row>
    <row r="2636" spans="1:1" ht="13.2" x14ac:dyDescent="0.25">
      <c r="A2636"/>
    </row>
    <row r="2637" spans="1:1" ht="13.2" x14ac:dyDescent="0.25">
      <c r="A2637"/>
    </row>
    <row r="2638" spans="1:1" ht="13.2" x14ac:dyDescent="0.25">
      <c r="A2638"/>
    </row>
    <row r="2639" spans="1:1" ht="13.2" x14ac:dyDescent="0.25">
      <c r="A2639"/>
    </row>
    <row r="2640" spans="1:1" ht="13.2" x14ac:dyDescent="0.25">
      <c r="A2640"/>
    </row>
    <row r="2641" spans="1:1" ht="13.2" x14ac:dyDescent="0.25">
      <c r="A2641"/>
    </row>
    <row r="2642" spans="1:1" ht="13.2" x14ac:dyDescent="0.25">
      <c r="A2642"/>
    </row>
    <row r="2643" spans="1:1" ht="13.2" x14ac:dyDescent="0.25">
      <c r="A2643"/>
    </row>
    <row r="2644" spans="1:1" ht="13.2" x14ac:dyDescent="0.25">
      <c r="A2644"/>
    </row>
    <row r="2645" spans="1:1" ht="13.2" x14ac:dyDescent="0.25">
      <c r="A2645"/>
    </row>
    <row r="2646" spans="1:1" ht="13.2" x14ac:dyDescent="0.25">
      <c r="A2646"/>
    </row>
    <row r="2647" spans="1:1" ht="13.2" x14ac:dyDescent="0.25">
      <c r="A2647"/>
    </row>
    <row r="2648" spans="1:1" ht="13.2" x14ac:dyDescent="0.25">
      <c r="A2648"/>
    </row>
    <row r="2649" spans="1:1" ht="13.2" x14ac:dyDescent="0.25">
      <c r="A2649"/>
    </row>
    <row r="2650" spans="1:1" ht="13.2" x14ac:dyDescent="0.25">
      <c r="A2650"/>
    </row>
    <row r="2651" spans="1:1" ht="13.2" x14ac:dyDescent="0.25">
      <c r="A2651"/>
    </row>
    <row r="2652" spans="1:1" ht="13.2" x14ac:dyDescent="0.25">
      <c r="A2652"/>
    </row>
    <row r="2653" spans="1:1" ht="13.2" x14ac:dyDescent="0.25">
      <c r="A2653"/>
    </row>
    <row r="2654" spans="1:1" ht="13.2" x14ac:dyDescent="0.25">
      <c r="A2654"/>
    </row>
    <row r="2655" spans="1:1" ht="13.2" x14ac:dyDescent="0.25">
      <c r="A2655"/>
    </row>
    <row r="2656" spans="1:1" ht="13.2" x14ac:dyDescent="0.25">
      <c r="A2656"/>
    </row>
    <row r="2657" spans="1:1" ht="13.2" x14ac:dyDescent="0.25">
      <c r="A2657"/>
    </row>
    <row r="2658" spans="1:1" ht="13.2" x14ac:dyDescent="0.25">
      <c r="A2658"/>
    </row>
    <row r="2659" spans="1:1" ht="13.2" x14ac:dyDescent="0.25">
      <c r="A2659"/>
    </row>
    <row r="2660" spans="1:1" ht="13.2" x14ac:dyDescent="0.25">
      <c r="A2660"/>
    </row>
    <row r="2661" spans="1:1" ht="13.2" x14ac:dyDescent="0.25">
      <c r="A2661"/>
    </row>
    <row r="2662" spans="1:1" ht="13.2" x14ac:dyDescent="0.25">
      <c r="A2662"/>
    </row>
    <row r="2663" spans="1:1" ht="13.2" x14ac:dyDescent="0.25">
      <c r="A2663"/>
    </row>
    <row r="2664" spans="1:1" ht="13.2" x14ac:dyDescent="0.25">
      <c r="A2664"/>
    </row>
    <row r="2665" spans="1:1" ht="13.2" x14ac:dyDescent="0.25">
      <c r="A2665"/>
    </row>
    <row r="2666" spans="1:1" ht="13.2" x14ac:dyDescent="0.25">
      <c r="A2666"/>
    </row>
    <row r="2667" spans="1:1" ht="13.2" x14ac:dyDescent="0.25">
      <c r="A2667"/>
    </row>
    <row r="2668" spans="1:1" ht="13.2" x14ac:dyDescent="0.25">
      <c r="A2668"/>
    </row>
    <row r="2669" spans="1:1" ht="13.2" x14ac:dyDescent="0.25">
      <c r="A2669"/>
    </row>
    <row r="2670" spans="1:1" ht="13.2" x14ac:dyDescent="0.25">
      <c r="A2670"/>
    </row>
    <row r="2671" spans="1:1" ht="13.2" x14ac:dyDescent="0.25">
      <c r="A2671"/>
    </row>
    <row r="2672" spans="1:1" ht="13.2" x14ac:dyDescent="0.25">
      <c r="A2672"/>
    </row>
    <row r="2673" spans="1:1" ht="13.2" x14ac:dyDescent="0.25">
      <c r="A2673"/>
    </row>
    <row r="2674" spans="1:1" ht="13.2" x14ac:dyDescent="0.25">
      <c r="A2674"/>
    </row>
    <row r="2675" spans="1:1" ht="13.2" x14ac:dyDescent="0.25">
      <c r="A2675"/>
    </row>
    <row r="2676" spans="1:1" ht="13.2" x14ac:dyDescent="0.25">
      <c r="A2676"/>
    </row>
    <row r="2677" spans="1:1" ht="13.2" x14ac:dyDescent="0.25">
      <c r="A2677"/>
    </row>
    <row r="2678" spans="1:1" ht="13.2" x14ac:dyDescent="0.25">
      <c r="A2678"/>
    </row>
    <row r="2679" spans="1:1" ht="13.2" x14ac:dyDescent="0.25">
      <c r="A2679"/>
    </row>
    <row r="2680" spans="1:1" ht="13.2" x14ac:dyDescent="0.25">
      <c r="A2680"/>
    </row>
    <row r="2681" spans="1:1" ht="13.2" x14ac:dyDescent="0.25">
      <c r="A2681"/>
    </row>
    <row r="2682" spans="1:1" ht="13.2" x14ac:dyDescent="0.25">
      <c r="A2682"/>
    </row>
    <row r="2683" spans="1:1" ht="13.2" x14ac:dyDescent="0.25">
      <c r="A2683"/>
    </row>
    <row r="2684" spans="1:1" ht="13.2" x14ac:dyDescent="0.25">
      <c r="A2684"/>
    </row>
    <row r="2685" spans="1:1" ht="13.2" x14ac:dyDescent="0.25">
      <c r="A2685"/>
    </row>
    <row r="2686" spans="1:1" ht="13.2" x14ac:dyDescent="0.25">
      <c r="A2686"/>
    </row>
    <row r="2687" spans="1:1" ht="13.2" x14ac:dyDescent="0.25">
      <c r="A2687"/>
    </row>
    <row r="2688" spans="1:1" ht="13.2" x14ac:dyDescent="0.25">
      <c r="A2688"/>
    </row>
    <row r="2689" spans="1:1" ht="13.2" x14ac:dyDescent="0.25">
      <c r="A2689"/>
    </row>
    <row r="2690" spans="1:1" ht="13.2" x14ac:dyDescent="0.25">
      <c r="A2690"/>
    </row>
    <row r="2691" spans="1:1" ht="13.2" x14ac:dyDescent="0.25">
      <c r="A2691"/>
    </row>
    <row r="2692" spans="1:1" ht="13.2" x14ac:dyDescent="0.25">
      <c r="A2692"/>
    </row>
    <row r="2693" spans="1:1" ht="13.2" x14ac:dyDescent="0.25">
      <c r="A2693"/>
    </row>
    <row r="2694" spans="1:1" ht="13.2" x14ac:dyDescent="0.25">
      <c r="A2694"/>
    </row>
    <row r="2695" spans="1:1" ht="13.2" x14ac:dyDescent="0.25">
      <c r="A2695"/>
    </row>
    <row r="2696" spans="1:1" ht="13.2" x14ac:dyDescent="0.25">
      <c r="A2696"/>
    </row>
    <row r="2697" spans="1:1" ht="13.2" x14ac:dyDescent="0.25">
      <c r="A2697"/>
    </row>
    <row r="2698" spans="1:1" ht="13.2" x14ac:dyDescent="0.25">
      <c r="A2698"/>
    </row>
    <row r="2699" spans="1:1" ht="13.2" x14ac:dyDescent="0.25">
      <c r="A2699"/>
    </row>
    <row r="2700" spans="1:1" ht="13.2" x14ac:dyDescent="0.25">
      <c r="A2700"/>
    </row>
    <row r="2701" spans="1:1" ht="13.2" x14ac:dyDescent="0.25">
      <c r="A2701"/>
    </row>
    <row r="2702" spans="1:1" ht="13.2" x14ac:dyDescent="0.25">
      <c r="A2702"/>
    </row>
    <row r="2703" spans="1:1" ht="13.2" x14ac:dyDescent="0.25">
      <c r="A2703"/>
    </row>
    <row r="2704" spans="1:1" ht="13.2" x14ac:dyDescent="0.25">
      <c r="A2704"/>
    </row>
    <row r="2705" spans="1:1" ht="13.2" x14ac:dyDescent="0.25">
      <c r="A2705"/>
    </row>
    <row r="2706" spans="1:1" ht="13.2" x14ac:dyDescent="0.25">
      <c r="A2706"/>
    </row>
    <row r="2707" spans="1:1" ht="13.2" x14ac:dyDescent="0.25">
      <c r="A2707"/>
    </row>
    <row r="2708" spans="1:1" ht="13.2" x14ac:dyDescent="0.25">
      <c r="A2708"/>
    </row>
    <row r="2709" spans="1:1" ht="13.2" x14ac:dyDescent="0.25">
      <c r="A2709"/>
    </row>
    <row r="2710" spans="1:1" ht="13.2" x14ac:dyDescent="0.25">
      <c r="A2710"/>
    </row>
    <row r="2711" spans="1:1" ht="13.2" x14ac:dyDescent="0.25">
      <c r="A2711"/>
    </row>
    <row r="2712" spans="1:1" ht="13.2" x14ac:dyDescent="0.25">
      <c r="A2712"/>
    </row>
    <row r="2713" spans="1:1" ht="13.2" x14ac:dyDescent="0.25">
      <c r="A2713"/>
    </row>
    <row r="2714" spans="1:1" ht="13.2" x14ac:dyDescent="0.25">
      <c r="A2714"/>
    </row>
    <row r="2715" spans="1:1" ht="13.2" x14ac:dyDescent="0.25">
      <c r="A2715"/>
    </row>
    <row r="2716" spans="1:1" ht="13.2" x14ac:dyDescent="0.25">
      <c r="A2716"/>
    </row>
    <row r="2717" spans="1:1" ht="13.2" x14ac:dyDescent="0.25">
      <c r="A2717"/>
    </row>
    <row r="2718" spans="1:1" ht="13.2" x14ac:dyDescent="0.25">
      <c r="A2718"/>
    </row>
    <row r="2719" spans="1:1" ht="13.2" x14ac:dyDescent="0.25">
      <c r="A2719"/>
    </row>
    <row r="2720" spans="1:1" ht="13.2" x14ac:dyDescent="0.25">
      <c r="A2720"/>
    </row>
    <row r="2721" spans="1:1" ht="13.2" x14ac:dyDescent="0.25">
      <c r="A2721"/>
    </row>
    <row r="2722" spans="1:1" ht="13.2" x14ac:dyDescent="0.25">
      <c r="A2722"/>
    </row>
    <row r="2723" spans="1:1" ht="13.2" x14ac:dyDescent="0.25">
      <c r="A2723"/>
    </row>
    <row r="2724" spans="1:1" ht="13.2" x14ac:dyDescent="0.25">
      <c r="A2724"/>
    </row>
    <row r="2725" spans="1:1" ht="13.2" x14ac:dyDescent="0.25">
      <c r="A2725"/>
    </row>
    <row r="2726" spans="1:1" ht="13.2" x14ac:dyDescent="0.25">
      <c r="A2726"/>
    </row>
    <row r="2727" spans="1:1" ht="13.2" x14ac:dyDescent="0.25">
      <c r="A2727"/>
    </row>
    <row r="2728" spans="1:1" ht="13.2" x14ac:dyDescent="0.25">
      <c r="A2728"/>
    </row>
    <row r="2729" spans="1:1" ht="13.2" x14ac:dyDescent="0.25">
      <c r="A2729"/>
    </row>
    <row r="2730" spans="1:1" ht="13.2" x14ac:dyDescent="0.25">
      <c r="A2730"/>
    </row>
    <row r="2731" spans="1:1" ht="13.2" x14ac:dyDescent="0.25">
      <c r="A2731"/>
    </row>
    <row r="2732" spans="1:1" ht="13.2" x14ac:dyDescent="0.25">
      <c r="A2732"/>
    </row>
    <row r="2733" spans="1:1" ht="13.2" x14ac:dyDescent="0.25">
      <c r="A2733"/>
    </row>
    <row r="2734" spans="1:1" ht="13.2" x14ac:dyDescent="0.25">
      <c r="A2734"/>
    </row>
    <row r="2735" spans="1:1" ht="13.2" x14ac:dyDescent="0.25">
      <c r="A2735"/>
    </row>
    <row r="2736" spans="1:1" ht="13.2" x14ac:dyDescent="0.25">
      <c r="A2736"/>
    </row>
    <row r="2737" spans="1:1" ht="13.2" x14ac:dyDescent="0.25">
      <c r="A2737"/>
    </row>
    <row r="2738" spans="1:1" ht="13.2" x14ac:dyDescent="0.25">
      <c r="A2738"/>
    </row>
    <row r="2739" spans="1:1" ht="13.2" x14ac:dyDescent="0.25">
      <c r="A2739"/>
    </row>
    <row r="2740" spans="1:1" ht="13.2" x14ac:dyDescent="0.25">
      <c r="A2740"/>
    </row>
    <row r="2741" spans="1:1" ht="13.2" x14ac:dyDescent="0.25">
      <c r="A2741"/>
    </row>
    <row r="2742" spans="1:1" ht="13.2" x14ac:dyDescent="0.25">
      <c r="A2742"/>
    </row>
    <row r="2743" spans="1:1" ht="13.2" x14ac:dyDescent="0.25">
      <c r="A2743"/>
    </row>
    <row r="2744" spans="1:1" ht="13.2" x14ac:dyDescent="0.25">
      <c r="A2744"/>
    </row>
    <row r="2745" spans="1:1" ht="13.2" x14ac:dyDescent="0.25">
      <c r="A2745"/>
    </row>
    <row r="2746" spans="1:1" ht="13.2" x14ac:dyDescent="0.25">
      <c r="A2746"/>
    </row>
    <row r="2747" spans="1:1" ht="13.2" x14ac:dyDescent="0.25">
      <c r="A2747"/>
    </row>
    <row r="2748" spans="1:1" ht="13.2" x14ac:dyDescent="0.25">
      <c r="A2748"/>
    </row>
    <row r="2749" spans="1:1" ht="13.2" x14ac:dyDescent="0.25">
      <c r="A2749"/>
    </row>
    <row r="2750" spans="1:1" ht="13.2" x14ac:dyDescent="0.25">
      <c r="A2750"/>
    </row>
    <row r="2751" spans="1:1" ht="13.2" x14ac:dyDescent="0.25">
      <c r="A2751"/>
    </row>
    <row r="2752" spans="1:1" ht="13.2" x14ac:dyDescent="0.25">
      <c r="A2752"/>
    </row>
    <row r="2753" spans="1:1" ht="13.2" x14ac:dyDescent="0.25">
      <c r="A2753"/>
    </row>
    <row r="2754" spans="1:1" ht="13.2" x14ac:dyDescent="0.25">
      <c r="A2754"/>
    </row>
    <row r="2755" spans="1:1" ht="13.2" x14ac:dyDescent="0.25">
      <c r="A2755"/>
    </row>
    <row r="2756" spans="1:1" ht="13.2" x14ac:dyDescent="0.25">
      <c r="A2756"/>
    </row>
    <row r="2757" spans="1:1" ht="13.2" x14ac:dyDescent="0.25">
      <c r="A2757"/>
    </row>
    <row r="2758" spans="1:1" ht="13.2" x14ac:dyDescent="0.25">
      <c r="A2758"/>
    </row>
    <row r="2759" spans="1:1" ht="13.2" x14ac:dyDescent="0.25">
      <c r="A2759"/>
    </row>
    <row r="2760" spans="1:1" ht="13.2" x14ac:dyDescent="0.25">
      <c r="A2760"/>
    </row>
    <row r="2761" spans="1:1" ht="13.2" x14ac:dyDescent="0.25">
      <c r="A2761"/>
    </row>
    <row r="2762" spans="1:1" ht="13.2" x14ac:dyDescent="0.25">
      <c r="A2762"/>
    </row>
    <row r="2763" spans="1:1" ht="13.2" x14ac:dyDescent="0.25">
      <c r="A2763"/>
    </row>
    <row r="2764" spans="1:1" ht="13.2" x14ac:dyDescent="0.25">
      <c r="A2764"/>
    </row>
    <row r="2765" spans="1:1" ht="13.2" x14ac:dyDescent="0.25">
      <c r="A2765"/>
    </row>
    <row r="2766" spans="1:1" ht="13.2" x14ac:dyDescent="0.25">
      <c r="A2766"/>
    </row>
    <row r="2767" spans="1:1" ht="13.2" x14ac:dyDescent="0.25">
      <c r="A2767"/>
    </row>
    <row r="2768" spans="1:1" ht="13.2" x14ac:dyDescent="0.25">
      <c r="A2768"/>
    </row>
    <row r="2769" spans="1:1" ht="13.2" x14ac:dyDescent="0.25">
      <c r="A2769"/>
    </row>
    <row r="2770" spans="1:1" ht="13.2" x14ac:dyDescent="0.25">
      <c r="A2770"/>
    </row>
    <row r="2771" spans="1:1" ht="13.2" x14ac:dyDescent="0.25">
      <c r="A2771"/>
    </row>
    <row r="2772" spans="1:1" ht="13.2" x14ac:dyDescent="0.25">
      <c r="A2772"/>
    </row>
    <row r="2773" spans="1:1" ht="13.2" x14ac:dyDescent="0.25">
      <c r="A2773"/>
    </row>
    <row r="2774" spans="1:1" ht="13.2" x14ac:dyDescent="0.25">
      <c r="A2774"/>
    </row>
    <row r="2775" spans="1:1" ht="13.2" x14ac:dyDescent="0.25">
      <c r="A2775"/>
    </row>
    <row r="2776" spans="1:1" ht="13.2" x14ac:dyDescent="0.25">
      <c r="A2776"/>
    </row>
    <row r="2777" spans="1:1" ht="13.2" x14ac:dyDescent="0.25">
      <c r="A2777"/>
    </row>
    <row r="2778" spans="1:1" ht="13.2" x14ac:dyDescent="0.25">
      <c r="A2778"/>
    </row>
    <row r="2779" spans="1:1" ht="13.2" x14ac:dyDescent="0.25">
      <c r="A2779"/>
    </row>
    <row r="2780" spans="1:1" ht="13.2" x14ac:dyDescent="0.25">
      <c r="A2780"/>
    </row>
    <row r="2781" spans="1:1" ht="13.2" x14ac:dyDescent="0.25">
      <c r="A2781"/>
    </row>
    <row r="2782" spans="1:1" ht="13.2" x14ac:dyDescent="0.25">
      <c r="A2782"/>
    </row>
    <row r="2783" spans="1:1" ht="13.2" x14ac:dyDescent="0.25">
      <c r="A2783"/>
    </row>
    <row r="2784" spans="1:1" ht="13.2" x14ac:dyDescent="0.25">
      <c r="A2784"/>
    </row>
    <row r="2785" spans="1:1" ht="13.2" x14ac:dyDescent="0.25">
      <c r="A2785"/>
    </row>
    <row r="2786" spans="1:1" ht="13.2" x14ac:dyDescent="0.25">
      <c r="A2786"/>
    </row>
    <row r="2787" spans="1:1" ht="13.2" x14ac:dyDescent="0.25">
      <c r="A2787"/>
    </row>
    <row r="2788" spans="1:1" ht="13.2" x14ac:dyDescent="0.25">
      <c r="A2788"/>
    </row>
    <row r="2789" spans="1:1" ht="13.2" x14ac:dyDescent="0.25">
      <c r="A2789"/>
    </row>
    <row r="2790" spans="1:1" ht="13.2" x14ac:dyDescent="0.25">
      <c r="A2790"/>
    </row>
    <row r="2791" spans="1:1" ht="13.2" x14ac:dyDescent="0.25">
      <c r="A2791"/>
    </row>
    <row r="2792" spans="1:1" ht="13.2" x14ac:dyDescent="0.25">
      <c r="A2792"/>
    </row>
    <row r="2793" spans="1:1" ht="13.2" x14ac:dyDescent="0.25">
      <c r="A2793"/>
    </row>
    <row r="2794" spans="1:1" ht="13.2" x14ac:dyDescent="0.25">
      <c r="A2794"/>
    </row>
    <row r="2795" spans="1:1" ht="13.2" x14ac:dyDescent="0.25">
      <c r="A2795"/>
    </row>
    <row r="2796" spans="1:1" ht="13.2" x14ac:dyDescent="0.25">
      <c r="A2796"/>
    </row>
    <row r="2797" spans="1:1" ht="13.2" x14ac:dyDescent="0.25">
      <c r="A2797"/>
    </row>
    <row r="2798" spans="1:1" ht="13.2" x14ac:dyDescent="0.25">
      <c r="A2798"/>
    </row>
    <row r="2799" spans="1:1" ht="13.2" x14ac:dyDescent="0.25">
      <c r="A2799"/>
    </row>
    <row r="2800" spans="1:1" ht="13.2" x14ac:dyDescent="0.25">
      <c r="A2800"/>
    </row>
    <row r="2801" spans="1:1" ht="13.2" x14ac:dyDescent="0.25">
      <c r="A2801"/>
    </row>
    <row r="2802" spans="1:1" ht="13.2" x14ac:dyDescent="0.25">
      <c r="A2802"/>
    </row>
    <row r="2803" spans="1:1" ht="13.2" x14ac:dyDescent="0.25">
      <c r="A2803"/>
    </row>
    <row r="2804" spans="1:1" ht="13.2" x14ac:dyDescent="0.25">
      <c r="A2804"/>
    </row>
    <row r="2805" spans="1:1" ht="13.2" x14ac:dyDescent="0.25">
      <c r="A2805"/>
    </row>
    <row r="2806" spans="1:1" ht="13.2" x14ac:dyDescent="0.25">
      <c r="A2806"/>
    </row>
    <row r="2807" spans="1:1" ht="13.2" x14ac:dyDescent="0.25">
      <c r="A2807"/>
    </row>
    <row r="2808" spans="1:1" ht="13.2" x14ac:dyDescent="0.25">
      <c r="A2808"/>
    </row>
    <row r="2809" spans="1:1" ht="13.2" x14ac:dyDescent="0.25">
      <c r="A2809"/>
    </row>
    <row r="2810" spans="1:1" ht="13.2" x14ac:dyDescent="0.25">
      <c r="A2810"/>
    </row>
    <row r="2811" spans="1:1" ht="13.2" x14ac:dyDescent="0.25">
      <c r="A2811"/>
    </row>
    <row r="2812" spans="1:1" ht="13.2" x14ac:dyDescent="0.25">
      <c r="A2812"/>
    </row>
    <row r="2813" spans="1:1" ht="13.2" x14ac:dyDescent="0.25">
      <c r="A2813"/>
    </row>
    <row r="2814" spans="1:1" ht="13.2" x14ac:dyDescent="0.25">
      <c r="A2814"/>
    </row>
    <row r="2815" spans="1:1" ht="13.2" x14ac:dyDescent="0.25">
      <c r="A2815"/>
    </row>
    <row r="2816" spans="1:1" ht="13.2" x14ac:dyDescent="0.25">
      <c r="A2816"/>
    </row>
    <row r="2817" spans="1:1" ht="13.2" x14ac:dyDescent="0.25">
      <c r="A2817"/>
    </row>
    <row r="2818" spans="1:1" ht="13.2" x14ac:dyDescent="0.25">
      <c r="A2818"/>
    </row>
    <row r="2819" spans="1:1" ht="13.2" x14ac:dyDescent="0.25">
      <c r="A2819"/>
    </row>
    <row r="2820" spans="1:1" ht="13.2" x14ac:dyDescent="0.25">
      <c r="A2820"/>
    </row>
    <row r="2821" spans="1:1" ht="13.2" x14ac:dyDescent="0.25">
      <c r="A2821"/>
    </row>
    <row r="2822" spans="1:1" ht="13.2" x14ac:dyDescent="0.25">
      <c r="A2822"/>
    </row>
    <row r="2823" spans="1:1" ht="13.2" x14ac:dyDescent="0.25">
      <c r="A2823"/>
    </row>
    <row r="2824" spans="1:1" ht="13.2" x14ac:dyDescent="0.25">
      <c r="A2824"/>
    </row>
    <row r="2825" spans="1:1" ht="13.2" x14ac:dyDescent="0.25">
      <c r="A2825"/>
    </row>
    <row r="2826" spans="1:1" ht="13.2" x14ac:dyDescent="0.25">
      <c r="A2826"/>
    </row>
    <row r="2827" spans="1:1" ht="13.2" x14ac:dyDescent="0.25">
      <c r="A2827"/>
    </row>
    <row r="2828" spans="1:1" ht="13.2" x14ac:dyDescent="0.25">
      <c r="A2828"/>
    </row>
    <row r="2829" spans="1:1" ht="13.2" x14ac:dyDescent="0.25">
      <c r="A2829"/>
    </row>
    <row r="2830" spans="1:1" ht="13.2" x14ac:dyDescent="0.25">
      <c r="A2830"/>
    </row>
    <row r="2831" spans="1:1" ht="13.2" x14ac:dyDescent="0.25">
      <c r="A2831"/>
    </row>
    <row r="2832" spans="1:1" ht="13.2" x14ac:dyDescent="0.25">
      <c r="A2832"/>
    </row>
    <row r="2833" spans="1:1" ht="13.2" x14ac:dyDescent="0.25">
      <c r="A2833"/>
    </row>
    <row r="2834" spans="1:1" ht="13.2" x14ac:dyDescent="0.25">
      <c r="A2834"/>
    </row>
    <row r="2835" spans="1:1" ht="13.2" x14ac:dyDescent="0.25">
      <c r="A2835"/>
    </row>
    <row r="2836" spans="1:1" ht="13.2" x14ac:dyDescent="0.25">
      <c r="A2836"/>
    </row>
    <row r="2837" spans="1:1" ht="13.2" x14ac:dyDescent="0.25">
      <c r="A2837"/>
    </row>
    <row r="2838" spans="1:1" ht="13.2" x14ac:dyDescent="0.25">
      <c r="A2838"/>
    </row>
    <row r="2839" spans="1:1" ht="13.2" x14ac:dyDescent="0.25">
      <c r="A2839"/>
    </row>
    <row r="2840" spans="1:1" ht="13.2" x14ac:dyDescent="0.25">
      <c r="A2840"/>
    </row>
    <row r="2841" spans="1:1" ht="13.2" x14ac:dyDescent="0.25">
      <c r="A2841"/>
    </row>
    <row r="2842" spans="1:1" ht="13.2" x14ac:dyDescent="0.25">
      <c r="A2842"/>
    </row>
    <row r="2843" spans="1:1" ht="13.2" x14ac:dyDescent="0.25">
      <c r="A2843"/>
    </row>
    <row r="2844" spans="1:1" ht="13.2" x14ac:dyDescent="0.25">
      <c r="A2844"/>
    </row>
    <row r="2845" spans="1:1" ht="13.2" x14ac:dyDescent="0.25">
      <c r="A2845"/>
    </row>
    <row r="2846" spans="1:1" ht="13.2" x14ac:dyDescent="0.25">
      <c r="A2846"/>
    </row>
    <row r="2847" spans="1:1" ht="13.2" x14ac:dyDescent="0.25">
      <c r="A2847"/>
    </row>
    <row r="2848" spans="1:1" ht="13.2" x14ac:dyDescent="0.25">
      <c r="A2848"/>
    </row>
    <row r="2849" spans="1:1" ht="13.2" x14ac:dyDescent="0.25">
      <c r="A2849"/>
    </row>
    <row r="2850" spans="1:1" ht="13.2" x14ac:dyDescent="0.25">
      <c r="A2850"/>
    </row>
    <row r="2851" spans="1:1" ht="13.2" x14ac:dyDescent="0.25">
      <c r="A2851"/>
    </row>
    <row r="2852" spans="1:1" ht="13.2" x14ac:dyDescent="0.25">
      <c r="A2852"/>
    </row>
    <row r="2853" spans="1:1" ht="13.2" x14ac:dyDescent="0.25">
      <c r="A2853"/>
    </row>
    <row r="2854" spans="1:1" ht="13.2" x14ac:dyDescent="0.25">
      <c r="A2854"/>
    </row>
    <row r="2855" spans="1:1" ht="13.2" x14ac:dyDescent="0.25">
      <c r="A2855"/>
    </row>
    <row r="2856" spans="1:1" ht="13.2" x14ac:dyDescent="0.25">
      <c r="A2856"/>
    </row>
    <row r="2857" spans="1:1" ht="13.2" x14ac:dyDescent="0.25">
      <c r="A2857"/>
    </row>
    <row r="2858" spans="1:1" ht="13.2" x14ac:dyDescent="0.25">
      <c r="A2858"/>
    </row>
    <row r="2859" spans="1:1" ht="13.2" x14ac:dyDescent="0.25">
      <c r="A2859"/>
    </row>
    <row r="2860" spans="1:1" ht="13.2" x14ac:dyDescent="0.25">
      <c r="A2860"/>
    </row>
    <row r="2861" spans="1:1" ht="13.2" x14ac:dyDescent="0.25">
      <c r="A2861"/>
    </row>
    <row r="2862" spans="1:1" ht="13.2" x14ac:dyDescent="0.25">
      <c r="A2862"/>
    </row>
    <row r="2863" spans="1:1" ht="13.2" x14ac:dyDescent="0.25">
      <c r="A2863"/>
    </row>
    <row r="2864" spans="1:1" ht="13.2" x14ac:dyDescent="0.25">
      <c r="A2864"/>
    </row>
    <row r="2865" spans="1:1" ht="13.2" x14ac:dyDescent="0.25">
      <c r="A2865"/>
    </row>
    <row r="2866" spans="1:1" ht="13.2" x14ac:dyDescent="0.25">
      <c r="A2866"/>
    </row>
    <row r="2867" spans="1:1" ht="13.2" x14ac:dyDescent="0.25">
      <c r="A2867"/>
    </row>
    <row r="2868" spans="1:1" ht="13.2" x14ac:dyDescent="0.25">
      <c r="A2868"/>
    </row>
    <row r="2869" spans="1:1" ht="13.2" x14ac:dyDescent="0.25">
      <c r="A2869"/>
    </row>
    <row r="2870" spans="1:1" ht="13.2" x14ac:dyDescent="0.25">
      <c r="A2870"/>
    </row>
    <row r="2871" spans="1:1" ht="13.2" x14ac:dyDescent="0.25">
      <c r="A2871"/>
    </row>
    <row r="2872" spans="1:1" ht="13.2" x14ac:dyDescent="0.25">
      <c r="A2872"/>
    </row>
    <row r="2873" spans="1:1" ht="13.2" x14ac:dyDescent="0.25">
      <c r="A2873"/>
    </row>
    <row r="2874" spans="1:1" ht="13.2" x14ac:dyDescent="0.25">
      <c r="A2874"/>
    </row>
    <row r="2875" spans="1:1" ht="13.2" x14ac:dyDescent="0.25">
      <c r="A2875"/>
    </row>
    <row r="2876" spans="1:1" ht="13.2" x14ac:dyDescent="0.25">
      <c r="A2876"/>
    </row>
    <row r="2877" spans="1:1" ht="13.2" x14ac:dyDescent="0.25">
      <c r="A2877"/>
    </row>
    <row r="2878" spans="1:1" ht="13.2" x14ac:dyDescent="0.25">
      <c r="A2878"/>
    </row>
    <row r="2879" spans="1:1" ht="13.2" x14ac:dyDescent="0.25">
      <c r="A2879"/>
    </row>
    <row r="2880" spans="1:1" ht="13.2" x14ac:dyDescent="0.25">
      <c r="A2880"/>
    </row>
    <row r="2881" spans="1:1" ht="13.2" x14ac:dyDescent="0.25">
      <c r="A2881"/>
    </row>
    <row r="2882" spans="1:1" ht="13.2" x14ac:dyDescent="0.25">
      <c r="A2882"/>
    </row>
    <row r="2883" spans="1:1" ht="13.2" x14ac:dyDescent="0.25">
      <c r="A2883"/>
    </row>
    <row r="2884" spans="1:1" ht="13.2" x14ac:dyDescent="0.25">
      <c r="A2884"/>
    </row>
    <row r="2885" spans="1:1" ht="13.2" x14ac:dyDescent="0.25">
      <c r="A2885"/>
    </row>
    <row r="2886" spans="1:1" ht="13.2" x14ac:dyDescent="0.25">
      <c r="A2886"/>
    </row>
    <row r="2887" spans="1:1" ht="13.2" x14ac:dyDescent="0.25">
      <c r="A2887"/>
    </row>
    <row r="2888" spans="1:1" ht="13.2" x14ac:dyDescent="0.25">
      <c r="A2888"/>
    </row>
    <row r="2889" spans="1:1" ht="13.2" x14ac:dyDescent="0.25">
      <c r="A2889"/>
    </row>
    <row r="2890" spans="1:1" ht="13.2" x14ac:dyDescent="0.25">
      <c r="A2890"/>
    </row>
    <row r="2891" spans="1:1" ht="13.2" x14ac:dyDescent="0.25">
      <c r="A2891"/>
    </row>
    <row r="2892" spans="1:1" ht="13.2" x14ac:dyDescent="0.25">
      <c r="A2892"/>
    </row>
    <row r="2893" spans="1:1" ht="13.2" x14ac:dyDescent="0.25">
      <c r="A2893"/>
    </row>
    <row r="2894" spans="1:1" ht="13.2" x14ac:dyDescent="0.25">
      <c r="A2894"/>
    </row>
    <row r="2895" spans="1:1" ht="13.2" x14ac:dyDescent="0.25">
      <c r="A2895"/>
    </row>
    <row r="2896" spans="1:1" ht="13.2" x14ac:dyDescent="0.25">
      <c r="A2896"/>
    </row>
    <row r="2897" spans="1:1" ht="13.2" x14ac:dyDescent="0.25">
      <c r="A2897"/>
    </row>
    <row r="2898" spans="1:1" ht="13.2" x14ac:dyDescent="0.25">
      <c r="A2898"/>
    </row>
    <row r="2899" spans="1:1" ht="13.2" x14ac:dyDescent="0.25">
      <c r="A2899"/>
    </row>
    <row r="2900" spans="1:1" ht="13.2" x14ac:dyDescent="0.25">
      <c r="A2900"/>
    </row>
    <row r="2901" spans="1:1" ht="13.2" x14ac:dyDescent="0.25">
      <c r="A2901"/>
    </row>
    <row r="2902" spans="1:1" ht="13.2" x14ac:dyDescent="0.25">
      <c r="A2902"/>
    </row>
    <row r="2903" spans="1:1" ht="13.2" x14ac:dyDescent="0.25">
      <c r="A2903"/>
    </row>
    <row r="2904" spans="1:1" ht="13.2" x14ac:dyDescent="0.25">
      <c r="A2904"/>
    </row>
    <row r="2905" spans="1:1" ht="13.2" x14ac:dyDescent="0.25">
      <c r="A2905"/>
    </row>
    <row r="2906" spans="1:1" ht="13.2" x14ac:dyDescent="0.25">
      <c r="A2906"/>
    </row>
    <row r="2907" spans="1:1" ht="13.2" x14ac:dyDescent="0.25">
      <c r="A2907"/>
    </row>
    <row r="2908" spans="1:1" ht="13.2" x14ac:dyDescent="0.25">
      <c r="A2908"/>
    </row>
    <row r="2909" spans="1:1" ht="13.2" x14ac:dyDescent="0.25">
      <c r="A2909"/>
    </row>
    <row r="2910" spans="1:1" ht="13.2" x14ac:dyDescent="0.25">
      <c r="A2910"/>
    </row>
    <row r="2911" spans="1:1" ht="13.2" x14ac:dyDescent="0.25">
      <c r="A2911"/>
    </row>
    <row r="2912" spans="1:1" ht="13.2" x14ac:dyDescent="0.25">
      <c r="A2912"/>
    </row>
    <row r="2913" spans="1:1" ht="13.2" x14ac:dyDescent="0.25">
      <c r="A2913"/>
    </row>
    <row r="2914" spans="1:1" ht="13.2" x14ac:dyDescent="0.25">
      <c r="A2914"/>
    </row>
    <row r="2915" spans="1:1" ht="13.2" x14ac:dyDescent="0.25">
      <c r="A2915"/>
    </row>
    <row r="2916" spans="1:1" ht="13.2" x14ac:dyDescent="0.25">
      <c r="A2916"/>
    </row>
    <row r="2917" spans="1:1" ht="13.2" x14ac:dyDescent="0.25">
      <c r="A2917"/>
    </row>
    <row r="2918" spans="1:1" ht="13.2" x14ac:dyDescent="0.25">
      <c r="A2918"/>
    </row>
    <row r="2919" spans="1:1" ht="13.2" x14ac:dyDescent="0.25">
      <c r="A2919"/>
    </row>
    <row r="2920" spans="1:1" ht="13.2" x14ac:dyDescent="0.25">
      <c r="A2920"/>
    </row>
    <row r="2921" spans="1:1" ht="13.2" x14ac:dyDescent="0.25">
      <c r="A2921"/>
    </row>
    <row r="2922" spans="1:1" ht="13.2" x14ac:dyDescent="0.25">
      <c r="A2922"/>
    </row>
    <row r="2923" spans="1:1" ht="13.2" x14ac:dyDescent="0.25">
      <c r="A2923"/>
    </row>
    <row r="2924" spans="1:1" ht="13.2" x14ac:dyDescent="0.25">
      <c r="A2924"/>
    </row>
    <row r="2925" spans="1:1" ht="13.2" x14ac:dyDescent="0.25">
      <c r="A2925"/>
    </row>
    <row r="2926" spans="1:1" ht="13.2" x14ac:dyDescent="0.25">
      <c r="A2926"/>
    </row>
    <row r="2927" spans="1:1" ht="13.2" x14ac:dyDescent="0.25">
      <c r="A2927"/>
    </row>
    <row r="2928" spans="1:1" ht="13.2" x14ac:dyDescent="0.25">
      <c r="A2928"/>
    </row>
    <row r="2929" spans="1:1" ht="13.2" x14ac:dyDescent="0.25">
      <c r="A2929"/>
    </row>
    <row r="2930" spans="1:1" ht="13.2" x14ac:dyDescent="0.25">
      <c r="A2930"/>
    </row>
    <row r="2931" spans="1:1" ht="13.2" x14ac:dyDescent="0.25">
      <c r="A2931"/>
    </row>
    <row r="2932" spans="1:1" ht="13.2" x14ac:dyDescent="0.25">
      <c r="A2932"/>
    </row>
    <row r="2933" spans="1:1" ht="13.2" x14ac:dyDescent="0.25">
      <c r="A2933"/>
    </row>
    <row r="2934" spans="1:1" ht="13.2" x14ac:dyDescent="0.25">
      <c r="A2934"/>
    </row>
    <row r="2935" spans="1:1" ht="13.2" x14ac:dyDescent="0.25">
      <c r="A2935"/>
    </row>
    <row r="2936" spans="1:1" ht="13.2" x14ac:dyDescent="0.25">
      <c r="A2936"/>
    </row>
    <row r="2937" spans="1:1" ht="13.2" x14ac:dyDescent="0.25">
      <c r="A2937"/>
    </row>
    <row r="2938" spans="1:1" ht="13.2" x14ac:dyDescent="0.25">
      <c r="A2938"/>
    </row>
    <row r="2939" spans="1:1" ht="13.2" x14ac:dyDescent="0.25">
      <c r="A2939"/>
    </row>
    <row r="2940" spans="1:1" ht="13.2" x14ac:dyDescent="0.25">
      <c r="A2940"/>
    </row>
    <row r="2941" spans="1:1" ht="13.2" x14ac:dyDescent="0.25">
      <c r="A2941"/>
    </row>
    <row r="2942" spans="1:1" ht="13.2" x14ac:dyDescent="0.25">
      <c r="A2942"/>
    </row>
    <row r="2943" spans="1:1" ht="13.2" x14ac:dyDescent="0.25">
      <c r="A2943"/>
    </row>
    <row r="2944" spans="1:1" ht="13.2" x14ac:dyDescent="0.25">
      <c r="A2944"/>
    </row>
    <row r="2945" spans="1:1" ht="13.2" x14ac:dyDescent="0.25">
      <c r="A2945"/>
    </row>
    <row r="2946" spans="1:1" ht="13.2" x14ac:dyDescent="0.25">
      <c r="A2946"/>
    </row>
    <row r="2947" spans="1:1" ht="13.2" x14ac:dyDescent="0.25">
      <c r="A2947"/>
    </row>
    <row r="2948" spans="1:1" ht="13.2" x14ac:dyDescent="0.25">
      <c r="A2948"/>
    </row>
    <row r="2949" spans="1:1" ht="13.2" x14ac:dyDescent="0.25">
      <c r="A2949"/>
    </row>
    <row r="2950" spans="1:1" ht="13.2" x14ac:dyDescent="0.25">
      <c r="A2950"/>
    </row>
    <row r="2951" spans="1:1" ht="13.2" x14ac:dyDescent="0.25">
      <c r="A2951"/>
    </row>
    <row r="2952" spans="1:1" ht="13.2" x14ac:dyDescent="0.25">
      <c r="A2952"/>
    </row>
    <row r="2953" spans="1:1" ht="13.2" x14ac:dyDescent="0.25">
      <c r="A2953"/>
    </row>
    <row r="2954" spans="1:1" ht="13.2" x14ac:dyDescent="0.25">
      <c r="A2954"/>
    </row>
    <row r="2955" spans="1:1" ht="13.2" x14ac:dyDescent="0.25">
      <c r="A2955"/>
    </row>
    <row r="2956" spans="1:1" ht="13.2" x14ac:dyDescent="0.25">
      <c r="A2956"/>
    </row>
    <row r="2957" spans="1:1" ht="13.2" x14ac:dyDescent="0.25">
      <c r="A2957"/>
    </row>
    <row r="2958" spans="1:1" ht="13.2" x14ac:dyDescent="0.25">
      <c r="A2958"/>
    </row>
    <row r="2959" spans="1:1" ht="13.2" x14ac:dyDescent="0.25">
      <c r="A2959"/>
    </row>
    <row r="2960" spans="1:1" ht="13.2" x14ac:dyDescent="0.25">
      <c r="A2960"/>
    </row>
    <row r="2961" spans="1:1" ht="13.2" x14ac:dyDescent="0.25">
      <c r="A2961"/>
    </row>
    <row r="2962" spans="1:1" ht="13.2" x14ac:dyDescent="0.25">
      <c r="A2962"/>
    </row>
    <row r="2963" spans="1:1" ht="13.2" x14ac:dyDescent="0.25">
      <c r="A2963"/>
    </row>
    <row r="2964" spans="1:1" ht="13.2" x14ac:dyDescent="0.25">
      <c r="A2964"/>
    </row>
    <row r="2965" spans="1:1" ht="13.2" x14ac:dyDescent="0.25">
      <c r="A2965"/>
    </row>
    <row r="2966" spans="1:1" ht="13.2" x14ac:dyDescent="0.25">
      <c r="A2966"/>
    </row>
    <row r="2967" spans="1:1" ht="13.2" x14ac:dyDescent="0.25">
      <c r="A2967"/>
    </row>
    <row r="2968" spans="1:1" ht="13.2" x14ac:dyDescent="0.25">
      <c r="A2968"/>
    </row>
    <row r="2969" spans="1:1" ht="13.2" x14ac:dyDescent="0.25">
      <c r="A2969"/>
    </row>
    <row r="2970" spans="1:1" ht="13.2" x14ac:dyDescent="0.25">
      <c r="A2970"/>
    </row>
    <row r="2971" spans="1:1" ht="13.2" x14ac:dyDescent="0.25">
      <c r="A2971"/>
    </row>
    <row r="2972" spans="1:1" ht="13.2" x14ac:dyDescent="0.25">
      <c r="A2972"/>
    </row>
    <row r="2973" spans="1:1" ht="13.2" x14ac:dyDescent="0.25">
      <c r="A2973"/>
    </row>
    <row r="2974" spans="1:1" ht="13.2" x14ac:dyDescent="0.25">
      <c r="A2974"/>
    </row>
    <row r="2975" spans="1:1" ht="13.2" x14ac:dyDescent="0.25">
      <c r="A2975"/>
    </row>
    <row r="2976" spans="1:1" ht="13.2" x14ac:dyDescent="0.25">
      <c r="A2976"/>
    </row>
    <row r="2977" spans="1:1" ht="13.2" x14ac:dyDescent="0.25">
      <c r="A2977"/>
    </row>
    <row r="2978" spans="1:1" ht="13.2" x14ac:dyDescent="0.25">
      <c r="A2978"/>
    </row>
    <row r="2979" spans="1:1" ht="13.2" x14ac:dyDescent="0.25">
      <c r="A2979"/>
    </row>
    <row r="2980" spans="1:1" ht="13.2" x14ac:dyDescent="0.25">
      <c r="A2980"/>
    </row>
    <row r="2981" spans="1:1" ht="13.2" x14ac:dyDescent="0.25">
      <c r="A2981"/>
    </row>
    <row r="2982" spans="1:1" ht="13.2" x14ac:dyDescent="0.25">
      <c r="A2982"/>
    </row>
    <row r="2983" spans="1:1" ht="13.2" x14ac:dyDescent="0.25">
      <c r="A2983"/>
    </row>
    <row r="2984" spans="1:1" ht="13.2" x14ac:dyDescent="0.25">
      <c r="A2984"/>
    </row>
    <row r="2985" spans="1:1" ht="13.2" x14ac:dyDescent="0.25">
      <c r="A2985"/>
    </row>
    <row r="2986" spans="1:1" ht="13.2" x14ac:dyDescent="0.25">
      <c r="A2986"/>
    </row>
    <row r="2987" spans="1:1" ht="13.2" x14ac:dyDescent="0.25">
      <c r="A2987"/>
    </row>
    <row r="2988" spans="1:1" ht="13.2" x14ac:dyDescent="0.25">
      <c r="A2988"/>
    </row>
    <row r="2989" spans="1:1" ht="13.2" x14ac:dyDescent="0.25">
      <c r="A2989"/>
    </row>
    <row r="2990" spans="1:1" ht="13.2" x14ac:dyDescent="0.25">
      <c r="A2990"/>
    </row>
    <row r="2991" spans="1:1" ht="13.2" x14ac:dyDescent="0.25">
      <c r="A2991"/>
    </row>
    <row r="2992" spans="1:1" ht="13.2" x14ac:dyDescent="0.25">
      <c r="A2992"/>
    </row>
    <row r="2993" spans="1:1" ht="13.2" x14ac:dyDescent="0.25">
      <c r="A2993"/>
    </row>
    <row r="2994" spans="1:1" ht="13.2" x14ac:dyDescent="0.25">
      <c r="A2994"/>
    </row>
    <row r="2995" spans="1:1" ht="13.2" x14ac:dyDescent="0.25">
      <c r="A2995"/>
    </row>
    <row r="2996" spans="1:1" ht="13.2" x14ac:dyDescent="0.25">
      <c r="A2996"/>
    </row>
    <row r="2997" spans="1:1" ht="13.2" x14ac:dyDescent="0.25">
      <c r="A2997"/>
    </row>
    <row r="2998" spans="1:1" ht="13.2" x14ac:dyDescent="0.25">
      <c r="A2998"/>
    </row>
    <row r="2999" spans="1:1" ht="13.2" x14ac:dyDescent="0.25">
      <c r="A2999"/>
    </row>
    <row r="3000" spans="1:1" ht="13.2" x14ac:dyDescent="0.25">
      <c r="A3000"/>
    </row>
    <row r="3001" spans="1:1" ht="13.2" x14ac:dyDescent="0.25">
      <c r="A3001"/>
    </row>
    <row r="3002" spans="1:1" ht="13.2" x14ac:dyDescent="0.25">
      <c r="A3002"/>
    </row>
    <row r="3003" spans="1:1" ht="13.2" x14ac:dyDescent="0.25">
      <c r="A3003"/>
    </row>
    <row r="3004" spans="1:1" ht="13.2" x14ac:dyDescent="0.25">
      <c r="A3004"/>
    </row>
    <row r="3005" spans="1:1" ht="13.2" x14ac:dyDescent="0.25">
      <c r="A3005"/>
    </row>
    <row r="3006" spans="1:1" ht="13.2" x14ac:dyDescent="0.25">
      <c r="A3006"/>
    </row>
    <row r="3007" spans="1:1" ht="13.2" x14ac:dyDescent="0.25">
      <c r="A3007"/>
    </row>
    <row r="3008" spans="1:1" ht="13.2" x14ac:dyDescent="0.25">
      <c r="A3008"/>
    </row>
    <row r="3009" spans="1:1" ht="13.2" x14ac:dyDescent="0.25">
      <c r="A3009"/>
    </row>
    <row r="3010" spans="1:1" ht="13.2" x14ac:dyDescent="0.25">
      <c r="A3010"/>
    </row>
    <row r="3011" spans="1:1" ht="13.2" x14ac:dyDescent="0.25">
      <c r="A3011"/>
    </row>
    <row r="3012" spans="1:1" ht="13.2" x14ac:dyDescent="0.25">
      <c r="A3012"/>
    </row>
    <row r="3013" spans="1:1" ht="13.2" x14ac:dyDescent="0.25">
      <c r="A3013"/>
    </row>
    <row r="3014" spans="1:1" ht="13.2" x14ac:dyDescent="0.25">
      <c r="A3014"/>
    </row>
    <row r="3015" spans="1:1" ht="13.2" x14ac:dyDescent="0.25">
      <c r="A3015"/>
    </row>
    <row r="3016" spans="1:1" ht="13.2" x14ac:dyDescent="0.25">
      <c r="A3016"/>
    </row>
    <row r="3017" spans="1:1" ht="13.2" x14ac:dyDescent="0.25">
      <c r="A3017"/>
    </row>
    <row r="3018" spans="1:1" ht="13.2" x14ac:dyDescent="0.25">
      <c r="A3018"/>
    </row>
    <row r="3019" spans="1:1" ht="13.2" x14ac:dyDescent="0.25">
      <c r="A3019"/>
    </row>
    <row r="3020" spans="1:1" ht="13.2" x14ac:dyDescent="0.25">
      <c r="A3020"/>
    </row>
    <row r="3021" spans="1:1" ht="13.2" x14ac:dyDescent="0.25">
      <c r="A3021"/>
    </row>
    <row r="3022" spans="1:1" ht="13.2" x14ac:dyDescent="0.25">
      <c r="A3022"/>
    </row>
    <row r="3023" spans="1:1" ht="13.2" x14ac:dyDescent="0.25">
      <c r="A3023"/>
    </row>
    <row r="3024" spans="1:1" ht="13.2" x14ac:dyDescent="0.25">
      <c r="A3024"/>
    </row>
    <row r="3025" spans="1:1" ht="13.2" x14ac:dyDescent="0.25">
      <c r="A3025"/>
    </row>
    <row r="3026" spans="1:1" ht="13.2" x14ac:dyDescent="0.25">
      <c r="A3026"/>
    </row>
    <row r="3027" spans="1:1" ht="13.2" x14ac:dyDescent="0.25">
      <c r="A3027"/>
    </row>
    <row r="3028" spans="1:1" ht="13.2" x14ac:dyDescent="0.25">
      <c r="A3028"/>
    </row>
    <row r="3029" spans="1:1" ht="13.2" x14ac:dyDescent="0.25">
      <c r="A3029"/>
    </row>
    <row r="3030" spans="1:1" ht="13.2" x14ac:dyDescent="0.25">
      <c r="A3030"/>
    </row>
    <row r="3031" spans="1:1" ht="13.2" x14ac:dyDescent="0.25">
      <c r="A3031"/>
    </row>
    <row r="3032" spans="1:1" ht="13.2" x14ac:dyDescent="0.25">
      <c r="A3032"/>
    </row>
    <row r="3033" spans="1:1" ht="13.2" x14ac:dyDescent="0.25">
      <c r="A3033"/>
    </row>
    <row r="3034" spans="1:1" ht="13.2" x14ac:dyDescent="0.25">
      <c r="A3034"/>
    </row>
    <row r="3035" spans="1:1" ht="13.2" x14ac:dyDescent="0.25">
      <c r="A3035"/>
    </row>
    <row r="3036" spans="1:1" ht="13.2" x14ac:dyDescent="0.25">
      <c r="A3036"/>
    </row>
    <row r="3037" spans="1:1" ht="13.2" x14ac:dyDescent="0.25">
      <c r="A3037"/>
    </row>
    <row r="3038" spans="1:1" ht="13.2" x14ac:dyDescent="0.25">
      <c r="A3038"/>
    </row>
    <row r="3039" spans="1:1" ht="13.2" x14ac:dyDescent="0.25">
      <c r="A3039"/>
    </row>
    <row r="3040" spans="1:1" ht="13.2" x14ac:dyDescent="0.25">
      <c r="A3040"/>
    </row>
    <row r="3041" spans="1:1" ht="13.2" x14ac:dyDescent="0.25">
      <c r="A3041"/>
    </row>
    <row r="3042" spans="1:1" ht="13.2" x14ac:dyDescent="0.25">
      <c r="A3042"/>
    </row>
    <row r="3043" spans="1:1" ht="13.2" x14ac:dyDescent="0.25">
      <c r="A3043"/>
    </row>
    <row r="3044" spans="1:1" ht="13.2" x14ac:dyDescent="0.25">
      <c r="A3044"/>
    </row>
    <row r="3045" spans="1:1" ht="13.2" x14ac:dyDescent="0.25">
      <c r="A3045"/>
    </row>
    <row r="3046" spans="1:1" ht="13.2" x14ac:dyDescent="0.25">
      <c r="A3046"/>
    </row>
    <row r="3047" spans="1:1" ht="13.2" x14ac:dyDescent="0.25">
      <c r="A3047"/>
    </row>
    <row r="3048" spans="1:1" ht="13.2" x14ac:dyDescent="0.25">
      <c r="A3048"/>
    </row>
    <row r="3049" spans="1:1" ht="13.2" x14ac:dyDescent="0.25">
      <c r="A3049"/>
    </row>
    <row r="3050" spans="1:1" ht="13.2" x14ac:dyDescent="0.25">
      <c r="A3050"/>
    </row>
    <row r="3051" spans="1:1" ht="13.2" x14ac:dyDescent="0.25">
      <c r="A3051"/>
    </row>
    <row r="3052" spans="1:1" ht="13.2" x14ac:dyDescent="0.25">
      <c r="A3052"/>
    </row>
    <row r="3053" spans="1:1" ht="13.2" x14ac:dyDescent="0.25">
      <c r="A3053"/>
    </row>
    <row r="3054" spans="1:1" ht="13.2" x14ac:dyDescent="0.25">
      <c r="A3054"/>
    </row>
    <row r="3055" spans="1:1" ht="13.2" x14ac:dyDescent="0.25">
      <c r="A3055"/>
    </row>
    <row r="3056" spans="1:1" ht="13.2" x14ac:dyDescent="0.25">
      <c r="A3056"/>
    </row>
    <row r="3057" spans="1:1" ht="13.2" x14ac:dyDescent="0.25">
      <c r="A3057"/>
    </row>
    <row r="3058" spans="1:1" ht="13.2" x14ac:dyDescent="0.25">
      <c r="A3058"/>
    </row>
    <row r="3059" spans="1:1" ht="13.2" x14ac:dyDescent="0.25">
      <c r="A3059"/>
    </row>
    <row r="3060" spans="1:1" ht="13.2" x14ac:dyDescent="0.25">
      <c r="A3060"/>
    </row>
    <row r="3061" spans="1:1" ht="13.2" x14ac:dyDescent="0.25">
      <c r="A3061"/>
    </row>
    <row r="3062" spans="1:1" ht="13.2" x14ac:dyDescent="0.25">
      <c r="A3062"/>
    </row>
    <row r="3063" spans="1:1" ht="13.2" x14ac:dyDescent="0.25">
      <c r="A3063"/>
    </row>
    <row r="3064" spans="1:1" ht="13.2" x14ac:dyDescent="0.25">
      <c r="A3064"/>
    </row>
    <row r="3065" spans="1:1" ht="13.2" x14ac:dyDescent="0.25">
      <c r="A3065"/>
    </row>
    <row r="3066" spans="1:1" ht="13.2" x14ac:dyDescent="0.25">
      <c r="A3066"/>
    </row>
    <row r="3067" spans="1:1" ht="13.2" x14ac:dyDescent="0.25">
      <c r="A3067"/>
    </row>
    <row r="3068" spans="1:1" ht="13.2" x14ac:dyDescent="0.25">
      <c r="A3068"/>
    </row>
    <row r="3069" spans="1:1" ht="13.2" x14ac:dyDescent="0.25">
      <c r="A3069"/>
    </row>
    <row r="3070" spans="1:1" ht="13.2" x14ac:dyDescent="0.25">
      <c r="A3070"/>
    </row>
    <row r="3071" spans="1:1" ht="13.2" x14ac:dyDescent="0.25">
      <c r="A3071"/>
    </row>
    <row r="3072" spans="1:1" ht="13.2" x14ac:dyDescent="0.25">
      <c r="A3072"/>
    </row>
    <row r="3073" spans="1:1" ht="13.2" x14ac:dyDescent="0.25">
      <c r="A3073"/>
    </row>
    <row r="3074" spans="1:1" ht="13.2" x14ac:dyDescent="0.25">
      <c r="A3074"/>
    </row>
    <row r="3075" spans="1:1" ht="13.2" x14ac:dyDescent="0.25">
      <c r="A3075"/>
    </row>
    <row r="3076" spans="1:1" ht="13.2" x14ac:dyDescent="0.25">
      <c r="A3076"/>
    </row>
    <row r="3077" spans="1:1" ht="13.2" x14ac:dyDescent="0.25">
      <c r="A3077"/>
    </row>
    <row r="3078" spans="1:1" ht="13.2" x14ac:dyDescent="0.25">
      <c r="A3078"/>
    </row>
    <row r="3079" spans="1:1" ht="13.2" x14ac:dyDescent="0.25">
      <c r="A3079"/>
    </row>
    <row r="3080" spans="1:1" ht="13.2" x14ac:dyDescent="0.25">
      <c r="A3080"/>
    </row>
    <row r="3081" spans="1:1" ht="13.2" x14ac:dyDescent="0.25">
      <c r="A3081"/>
    </row>
    <row r="3082" spans="1:1" ht="13.2" x14ac:dyDescent="0.25">
      <c r="A3082"/>
    </row>
    <row r="3083" spans="1:1" ht="13.2" x14ac:dyDescent="0.25">
      <c r="A3083"/>
    </row>
    <row r="3084" spans="1:1" ht="13.2" x14ac:dyDescent="0.25">
      <c r="A3084"/>
    </row>
    <row r="3085" spans="1:1" ht="13.2" x14ac:dyDescent="0.25">
      <c r="A3085"/>
    </row>
    <row r="3086" spans="1:1" ht="13.2" x14ac:dyDescent="0.25">
      <c r="A3086"/>
    </row>
    <row r="3087" spans="1:1" ht="13.2" x14ac:dyDescent="0.25">
      <c r="A3087"/>
    </row>
    <row r="3088" spans="1:1" ht="13.2" x14ac:dyDescent="0.25">
      <c r="A3088"/>
    </row>
    <row r="3089" spans="1:1" ht="13.2" x14ac:dyDescent="0.25">
      <c r="A3089"/>
    </row>
    <row r="3090" spans="1:1" ht="13.2" x14ac:dyDescent="0.25">
      <c r="A3090"/>
    </row>
    <row r="3091" spans="1:1" ht="13.2" x14ac:dyDescent="0.25">
      <c r="A3091"/>
    </row>
    <row r="3092" spans="1:1" ht="13.2" x14ac:dyDescent="0.25">
      <c r="A3092"/>
    </row>
    <row r="3093" spans="1:1" ht="13.2" x14ac:dyDescent="0.25">
      <c r="A3093"/>
    </row>
    <row r="3094" spans="1:1" ht="13.2" x14ac:dyDescent="0.25">
      <c r="A3094"/>
    </row>
    <row r="3095" spans="1:1" ht="13.2" x14ac:dyDescent="0.25">
      <c r="A3095"/>
    </row>
    <row r="3096" spans="1:1" ht="13.2" x14ac:dyDescent="0.25">
      <c r="A3096"/>
    </row>
    <row r="3097" spans="1:1" ht="13.2" x14ac:dyDescent="0.25">
      <c r="A3097"/>
    </row>
    <row r="3098" spans="1:1" ht="13.2" x14ac:dyDescent="0.25">
      <c r="A3098"/>
    </row>
    <row r="3099" spans="1:1" ht="13.2" x14ac:dyDescent="0.25">
      <c r="A3099"/>
    </row>
    <row r="3100" spans="1:1" ht="13.2" x14ac:dyDescent="0.25">
      <c r="A3100"/>
    </row>
    <row r="3101" spans="1:1" ht="13.2" x14ac:dyDescent="0.25">
      <c r="A3101"/>
    </row>
    <row r="3102" spans="1:1" ht="13.2" x14ac:dyDescent="0.25">
      <c r="A3102"/>
    </row>
    <row r="3103" spans="1:1" ht="13.2" x14ac:dyDescent="0.25">
      <c r="A3103"/>
    </row>
    <row r="3104" spans="1:1" ht="13.2" x14ac:dyDescent="0.25">
      <c r="A3104"/>
    </row>
    <row r="3105" spans="1:1" ht="13.2" x14ac:dyDescent="0.25">
      <c r="A3105"/>
    </row>
    <row r="3106" spans="1:1" ht="13.2" x14ac:dyDescent="0.25">
      <c r="A3106"/>
    </row>
    <row r="3107" spans="1:1" ht="13.2" x14ac:dyDescent="0.25">
      <c r="A3107"/>
    </row>
    <row r="3108" spans="1:1" ht="13.2" x14ac:dyDescent="0.25">
      <c r="A3108"/>
    </row>
    <row r="3109" spans="1:1" ht="13.2" x14ac:dyDescent="0.25">
      <c r="A3109"/>
    </row>
    <row r="3110" spans="1:1" ht="13.2" x14ac:dyDescent="0.25">
      <c r="A3110"/>
    </row>
    <row r="3111" spans="1:1" ht="13.2" x14ac:dyDescent="0.25">
      <c r="A3111"/>
    </row>
    <row r="3112" spans="1:1" ht="13.2" x14ac:dyDescent="0.25">
      <c r="A3112"/>
    </row>
    <row r="3113" spans="1:1" ht="13.2" x14ac:dyDescent="0.25">
      <c r="A3113"/>
    </row>
    <row r="3114" spans="1:1" ht="13.2" x14ac:dyDescent="0.25">
      <c r="A3114"/>
    </row>
    <row r="3115" spans="1:1" ht="13.2" x14ac:dyDescent="0.25">
      <c r="A3115"/>
    </row>
    <row r="3116" spans="1:1" ht="13.2" x14ac:dyDescent="0.25">
      <c r="A3116"/>
    </row>
    <row r="3117" spans="1:1" ht="13.2" x14ac:dyDescent="0.25">
      <c r="A3117"/>
    </row>
    <row r="3118" spans="1:1" ht="13.2" x14ac:dyDescent="0.25">
      <c r="A3118"/>
    </row>
    <row r="3119" spans="1:1" ht="13.2" x14ac:dyDescent="0.25">
      <c r="A3119"/>
    </row>
    <row r="3120" spans="1:1" ht="13.2" x14ac:dyDescent="0.25">
      <c r="A3120"/>
    </row>
    <row r="3121" spans="1:1" ht="13.2" x14ac:dyDescent="0.25">
      <c r="A3121"/>
    </row>
    <row r="3122" spans="1:1" ht="13.2" x14ac:dyDescent="0.25">
      <c r="A3122"/>
    </row>
    <row r="3123" spans="1:1" ht="13.2" x14ac:dyDescent="0.25">
      <c r="A3123"/>
    </row>
    <row r="3124" spans="1:1" ht="13.2" x14ac:dyDescent="0.25">
      <c r="A3124"/>
    </row>
    <row r="3125" spans="1:1" ht="13.2" x14ac:dyDescent="0.25">
      <c r="A3125"/>
    </row>
    <row r="3126" spans="1:1" ht="13.2" x14ac:dyDescent="0.25">
      <c r="A3126"/>
    </row>
    <row r="3127" spans="1:1" ht="13.2" x14ac:dyDescent="0.25">
      <c r="A3127"/>
    </row>
    <row r="3128" spans="1:1" ht="13.2" x14ac:dyDescent="0.25">
      <c r="A3128"/>
    </row>
    <row r="3129" spans="1:1" ht="13.2" x14ac:dyDescent="0.25">
      <c r="A3129"/>
    </row>
    <row r="3130" spans="1:1" ht="13.2" x14ac:dyDescent="0.25">
      <c r="A3130"/>
    </row>
    <row r="3131" spans="1:1" ht="13.2" x14ac:dyDescent="0.25">
      <c r="A3131"/>
    </row>
    <row r="3132" spans="1:1" ht="13.2" x14ac:dyDescent="0.25">
      <c r="A3132"/>
    </row>
    <row r="3133" spans="1:1" ht="13.2" x14ac:dyDescent="0.25">
      <c r="A3133"/>
    </row>
    <row r="3134" spans="1:1" ht="13.2" x14ac:dyDescent="0.25">
      <c r="A3134"/>
    </row>
    <row r="3135" spans="1:1" ht="13.2" x14ac:dyDescent="0.25">
      <c r="A3135"/>
    </row>
    <row r="3136" spans="1:1" ht="13.2" x14ac:dyDescent="0.25">
      <c r="A3136"/>
    </row>
    <row r="3137" spans="1:1" ht="13.2" x14ac:dyDescent="0.25">
      <c r="A3137"/>
    </row>
    <row r="3138" spans="1:1" ht="13.2" x14ac:dyDescent="0.25">
      <c r="A3138"/>
    </row>
    <row r="3139" spans="1:1" ht="13.2" x14ac:dyDescent="0.25">
      <c r="A3139"/>
    </row>
    <row r="3140" spans="1:1" ht="13.2" x14ac:dyDescent="0.25">
      <c r="A3140"/>
    </row>
    <row r="3141" spans="1:1" ht="13.2" x14ac:dyDescent="0.25">
      <c r="A3141"/>
    </row>
    <row r="3142" spans="1:1" ht="13.2" x14ac:dyDescent="0.25">
      <c r="A3142"/>
    </row>
    <row r="3143" spans="1:1" ht="13.2" x14ac:dyDescent="0.25">
      <c r="A3143"/>
    </row>
    <row r="3144" spans="1:1" ht="13.2" x14ac:dyDescent="0.25">
      <c r="A3144"/>
    </row>
    <row r="3145" spans="1:1" ht="13.2" x14ac:dyDescent="0.25">
      <c r="A3145"/>
    </row>
    <row r="3146" spans="1:1" ht="13.2" x14ac:dyDescent="0.25">
      <c r="A3146"/>
    </row>
    <row r="3147" spans="1:1" ht="13.2" x14ac:dyDescent="0.25">
      <c r="A3147"/>
    </row>
    <row r="3148" spans="1:1" ht="13.2" x14ac:dyDescent="0.25">
      <c r="A3148"/>
    </row>
    <row r="3149" spans="1:1" ht="13.2" x14ac:dyDescent="0.25">
      <c r="A3149"/>
    </row>
    <row r="3150" spans="1:1" ht="13.2" x14ac:dyDescent="0.25">
      <c r="A3150"/>
    </row>
    <row r="3151" spans="1:1" ht="13.2" x14ac:dyDescent="0.25">
      <c r="A3151"/>
    </row>
    <row r="3152" spans="1:1" ht="13.2" x14ac:dyDescent="0.25">
      <c r="A3152"/>
    </row>
    <row r="3153" spans="1:1" ht="13.2" x14ac:dyDescent="0.25">
      <c r="A3153"/>
    </row>
    <row r="3154" spans="1:1" ht="13.2" x14ac:dyDescent="0.25">
      <c r="A3154"/>
    </row>
    <row r="3155" spans="1:1" ht="13.2" x14ac:dyDescent="0.25">
      <c r="A3155"/>
    </row>
    <row r="3156" spans="1:1" ht="13.2" x14ac:dyDescent="0.25">
      <c r="A3156"/>
    </row>
    <row r="3157" spans="1:1" ht="13.2" x14ac:dyDescent="0.25">
      <c r="A3157"/>
    </row>
    <row r="3158" spans="1:1" ht="13.2" x14ac:dyDescent="0.25">
      <c r="A3158"/>
    </row>
    <row r="3159" spans="1:1" ht="13.2" x14ac:dyDescent="0.25">
      <c r="A3159"/>
    </row>
    <row r="3160" spans="1:1" ht="13.2" x14ac:dyDescent="0.25">
      <c r="A3160"/>
    </row>
    <row r="3161" spans="1:1" ht="13.2" x14ac:dyDescent="0.25">
      <c r="A3161"/>
    </row>
    <row r="3162" spans="1:1" ht="13.2" x14ac:dyDescent="0.25">
      <c r="A3162"/>
    </row>
    <row r="3163" spans="1:1" ht="13.2" x14ac:dyDescent="0.25">
      <c r="A3163"/>
    </row>
    <row r="3164" spans="1:1" ht="13.2" x14ac:dyDescent="0.25">
      <c r="A3164"/>
    </row>
    <row r="3165" spans="1:1" ht="13.2" x14ac:dyDescent="0.25">
      <c r="A3165"/>
    </row>
    <row r="3166" spans="1:1" ht="13.2" x14ac:dyDescent="0.25">
      <c r="A3166"/>
    </row>
    <row r="3167" spans="1:1" ht="13.2" x14ac:dyDescent="0.25">
      <c r="A3167"/>
    </row>
    <row r="3168" spans="1:1" ht="13.2" x14ac:dyDescent="0.25">
      <c r="A3168"/>
    </row>
    <row r="3169" spans="1:1" ht="13.2" x14ac:dyDescent="0.25">
      <c r="A3169"/>
    </row>
    <row r="3170" spans="1:1" ht="13.2" x14ac:dyDescent="0.25">
      <c r="A3170"/>
    </row>
    <row r="3171" spans="1:1" ht="13.2" x14ac:dyDescent="0.25">
      <c r="A3171"/>
    </row>
    <row r="3172" spans="1:1" ht="13.2" x14ac:dyDescent="0.25">
      <c r="A3172"/>
    </row>
    <row r="3173" spans="1:1" ht="13.2" x14ac:dyDescent="0.25">
      <c r="A3173"/>
    </row>
    <row r="3174" spans="1:1" ht="13.2" x14ac:dyDescent="0.25">
      <c r="A3174"/>
    </row>
    <row r="3175" spans="1:1" ht="13.2" x14ac:dyDescent="0.25">
      <c r="A3175"/>
    </row>
    <row r="3176" spans="1:1" ht="13.2" x14ac:dyDescent="0.25">
      <c r="A3176"/>
    </row>
    <row r="3177" spans="1:1" ht="13.2" x14ac:dyDescent="0.25">
      <c r="A3177"/>
    </row>
    <row r="3178" spans="1:1" ht="13.2" x14ac:dyDescent="0.25">
      <c r="A3178"/>
    </row>
    <row r="3179" spans="1:1" ht="13.2" x14ac:dyDescent="0.25">
      <c r="A3179"/>
    </row>
    <row r="3180" spans="1:1" ht="13.2" x14ac:dyDescent="0.25">
      <c r="A3180"/>
    </row>
    <row r="3181" spans="1:1" ht="13.2" x14ac:dyDescent="0.25">
      <c r="A3181"/>
    </row>
    <row r="3182" spans="1:1" ht="13.2" x14ac:dyDescent="0.25">
      <c r="A3182"/>
    </row>
    <row r="3183" spans="1:1" ht="13.2" x14ac:dyDescent="0.25">
      <c r="A3183"/>
    </row>
    <row r="3184" spans="1:1" ht="13.2" x14ac:dyDescent="0.25">
      <c r="A3184"/>
    </row>
    <row r="3185" spans="1:1" ht="13.2" x14ac:dyDescent="0.25">
      <c r="A3185"/>
    </row>
    <row r="3186" spans="1:1" ht="13.2" x14ac:dyDescent="0.25">
      <c r="A3186"/>
    </row>
    <row r="3187" spans="1:1" ht="13.2" x14ac:dyDescent="0.25">
      <c r="A3187"/>
    </row>
    <row r="3188" spans="1:1" ht="13.2" x14ac:dyDescent="0.25">
      <c r="A3188"/>
    </row>
    <row r="3189" spans="1:1" ht="13.2" x14ac:dyDescent="0.25">
      <c r="A3189"/>
    </row>
    <row r="3190" spans="1:1" ht="13.2" x14ac:dyDescent="0.25">
      <c r="A3190"/>
    </row>
    <row r="3191" spans="1:1" ht="13.2" x14ac:dyDescent="0.25">
      <c r="A3191"/>
    </row>
    <row r="3192" spans="1:1" ht="13.2" x14ac:dyDescent="0.25">
      <c r="A3192"/>
    </row>
    <row r="3193" spans="1:1" ht="13.2" x14ac:dyDescent="0.25">
      <c r="A3193"/>
    </row>
    <row r="3194" spans="1:1" ht="13.2" x14ac:dyDescent="0.25">
      <c r="A3194"/>
    </row>
    <row r="3195" spans="1:1" ht="13.2" x14ac:dyDescent="0.25">
      <c r="A3195"/>
    </row>
    <row r="3196" spans="1:1" ht="13.2" x14ac:dyDescent="0.25">
      <c r="A3196"/>
    </row>
    <row r="3197" spans="1:1" ht="13.2" x14ac:dyDescent="0.25">
      <c r="A3197"/>
    </row>
    <row r="3198" spans="1:1" ht="13.2" x14ac:dyDescent="0.25">
      <c r="A3198"/>
    </row>
    <row r="3199" spans="1:1" ht="13.2" x14ac:dyDescent="0.25">
      <c r="A3199"/>
    </row>
    <row r="3200" spans="1:1" ht="13.2" x14ac:dyDescent="0.25">
      <c r="A3200"/>
    </row>
    <row r="3201" spans="1:1" ht="13.2" x14ac:dyDescent="0.25">
      <c r="A3201"/>
    </row>
    <row r="3202" spans="1:1" ht="13.2" x14ac:dyDescent="0.25">
      <c r="A3202"/>
    </row>
    <row r="3203" spans="1:1" ht="13.2" x14ac:dyDescent="0.25">
      <c r="A3203"/>
    </row>
    <row r="3204" spans="1:1" ht="13.2" x14ac:dyDescent="0.25">
      <c r="A3204"/>
    </row>
    <row r="3205" spans="1:1" ht="13.2" x14ac:dyDescent="0.25">
      <c r="A3205"/>
    </row>
    <row r="3206" spans="1:1" ht="13.2" x14ac:dyDescent="0.25">
      <c r="A3206"/>
    </row>
    <row r="3207" spans="1:1" ht="13.2" x14ac:dyDescent="0.25">
      <c r="A3207"/>
    </row>
    <row r="3208" spans="1:1" ht="13.2" x14ac:dyDescent="0.25">
      <c r="A3208"/>
    </row>
    <row r="3209" spans="1:1" ht="13.2" x14ac:dyDescent="0.25">
      <c r="A3209"/>
    </row>
    <row r="3210" spans="1:1" ht="13.2" x14ac:dyDescent="0.25">
      <c r="A3210"/>
    </row>
    <row r="3211" spans="1:1" ht="13.2" x14ac:dyDescent="0.25">
      <c r="A3211"/>
    </row>
    <row r="3212" spans="1:1" ht="13.2" x14ac:dyDescent="0.25">
      <c r="A3212"/>
    </row>
    <row r="3213" spans="1:1" ht="13.2" x14ac:dyDescent="0.25">
      <c r="A3213"/>
    </row>
    <row r="3214" spans="1:1" ht="13.2" x14ac:dyDescent="0.25">
      <c r="A3214"/>
    </row>
    <row r="3215" spans="1:1" ht="13.2" x14ac:dyDescent="0.25">
      <c r="A3215"/>
    </row>
    <row r="3216" spans="1:1" ht="13.2" x14ac:dyDescent="0.25">
      <c r="A3216"/>
    </row>
    <row r="3217" spans="1:1" ht="13.2" x14ac:dyDescent="0.25">
      <c r="A3217"/>
    </row>
    <row r="3218" spans="1:1" ht="13.2" x14ac:dyDescent="0.25">
      <c r="A3218"/>
    </row>
    <row r="3219" spans="1:1" ht="13.2" x14ac:dyDescent="0.25">
      <c r="A3219"/>
    </row>
    <row r="3220" spans="1:1" ht="13.2" x14ac:dyDescent="0.25">
      <c r="A3220"/>
    </row>
    <row r="3221" spans="1:1" ht="13.2" x14ac:dyDescent="0.25">
      <c r="A3221"/>
    </row>
    <row r="3222" spans="1:1" ht="13.2" x14ac:dyDescent="0.25">
      <c r="A3222"/>
    </row>
    <row r="3223" spans="1:1" ht="13.2" x14ac:dyDescent="0.25">
      <c r="A3223"/>
    </row>
    <row r="3224" spans="1:1" ht="13.2" x14ac:dyDescent="0.25">
      <c r="A3224"/>
    </row>
    <row r="3225" spans="1:1" ht="13.2" x14ac:dyDescent="0.25">
      <c r="A3225"/>
    </row>
    <row r="3226" spans="1:1" ht="13.2" x14ac:dyDescent="0.25">
      <c r="A3226"/>
    </row>
    <row r="3227" spans="1:1" ht="13.2" x14ac:dyDescent="0.25">
      <c r="A3227"/>
    </row>
    <row r="3228" spans="1:1" ht="13.2" x14ac:dyDescent="0.25">
      <c r="A3228"/>
    </row>
    <row r="3229" spans="1:1" ht="13.2" x14ac:dyDescent="0.25">
      <c r="A3229"/>
    </row>
    <row r="3230" spans="1:1" ht="13.2" x14ac:dyDescent="0.25">
      <c r="A3230"/>
    </row>
    <row r="3231" spans="1:1" ht="13.2" x14ac:dyDescent="0.25">
      <c r="A3231"/>
    </row>
    <row r="3232" spans="1:1" ht="13.2" x14ac:dyDescent="0.25">
      <c r="A3232"/>
    </row>
    <row r="3233" spans="1:1" ht="13.2" x14ac:dyDescent="0.25">
      <c r="A3233"/>
    </row>
    <row r="3234" spans="1:1" ht="13.2" x14ac:dyDescent="0.25">
      <c r="A3234"/>
    </row>
    <row r="3235" spans="1:1" ht="13.2" x14ac:dyDescent="0.25">
      <c r="A3235"/>
    </row>
    <row r="3236" spans="1:1" ht="13.2" x14ac:dyDescent="0.25">
      <c r="A3236"/>
    </row>
    <row r="3237" spans="1:1" ht="13.2" x14ac:dyDescent="0.25">
      <c r="A3237"/>
    </row>
    <row r="3238" spans="1:1" ht="13.2" x14ac:dyDescent="0.25">
      <c r="A3238"/>
    </row>
    <row r="3239" spans="1:1" ht="13.2" x14ac:dyDescent="0.25">
      <c r="A3239"/>
    </row>
    <row r="3240" spans="1:1" ht="13.2" x14ac:dyDescent="0.25">
      <c r="A3240"/>
    </row>
    <row r="3241" spans="1:1" ht="13.2" x14ac:dyDescent="0.25">
      <c r="A3241"/>
    </row>
    <row r="3242" spans="1:1" ht="13.2" x14ac:dyDescent="0.25">
      <c r="A3242"/>
    </row>
    <row r="3243" spans="1:1" ht="13.2" x14ac:dyDescent="0.25">
      <c r="A3243"/>
    </row>
    <row r="3244" spans="1:1" ht="13.2" x14ac:dyDescent="0.25">
      <c r="A3244"/>
    </row>
    <row r="3245" spans="1:1" ht="13.2" x14ac:dyDescent="0.25">
      <c r="A3245"/>
    </row>
    <row r="3246" spans="1:1" ht="13.2" x14ac:dyDescent="0.25">
      <c r="A3246"/>
    </row>
    <row r="3247" spans="1:1" ht="13.2" x14ac:dyDescent="0.25">
      <c r="A3247"/>
    </row>
    <row r="3248" spans="1:1" ht="13.2" x14ac:dyDescent="0.25">
      <c r="A3248"/>
    </row>
    <row r="3249" spans="1:1" ht="13.2" x14ac:dyDescent="0.25">
      <c r="A3249"/>
    </row>
    <row r="3250" spans="1:1" ht="13.2" x14ac:dyDescent="0.25">
      <c r="A3250"/>
    </row>
    <row r="3251" spans="1:1" ht="13.2" x14ac:dyDescent="0.25">
      <c r="A3251"/>
    </row>
    <row r="3252" spans="1:1" ht="13.2" x14ac:dyDescent="0.25">
      <c r="A3252"/>
    </row>
    <row r="3253" spans="1:1" ht="13.2" x14ac:dyDescent="0.25">
      <c r="A3253"/>
    </row>
    <row r="3254" spans="1:1" ht="13.2" x14ac:dyDescent="0.25">
      <c r="A3254"/>
    </row>
    <row r="3255" spans="1:1" ht="13.2" x14ac:dyDescent="0.25">
      <c r="A3255"/>
    </row>
    <row r="3256" spans="1:1" ht="13.2" x14ac:dyDescent="0.25">
      <c r="A3256"/>
    </row>
    <row r="3257" spans="1:1" ht="13.2" x14ac:dyDescent="0.25">
      <c r="A3257"/>
    </row>
    <row r="3258" spans="1:1" ht="13.2" x14ac:dyDescent="0.25">
      <c r="A3258"/>
    </row>
    <row r="3259" spans="1:1" ht="13.2" x14ac:dyDescent="0.25">
      <c r="A3259"/>
    </row>
    <row r="3260" spans="1:1" ht="13.2" x14ac:dyDescent="0.25">
      <c r="A3260"/>
    </row>
    <row r="3261" spans="1:1" ht="13.2" x14ac:dyDescent="0.25">
      <c r="A3261"/>
    </row>
    <row r="3262" spans="1:1" ht="13.2" x14ac:dyDescent="0.25">
      <c r="A3262"/>
    </row>
    <row r="3263" spans="1:1" ht="13.2" x14ac:dyDescent="0.25">
      <c r="A3263"/>
    </row>
    <row r="3264" spans="1:1" ht="13.2" x14ac:dyDescent="0.25">
      <c r="A3264"/>
    </row>
    <row r="3265" spans="1:1" ht="13.2" x14ac:dyDescent="0.25">
      <c r="A3265"/>
    </row>
    <row r="3266" spans="1:1" ht="13.2" x14ac:dyDescent="0.25">
      <c r="A3266"/>
    </row>
    <row r="3267" spans="1:1" ht="13.2" x14ac:dyDescent="0.25">
      <c r="A3267"/>
    </row>
    <row r="3268" spans="1:1" ht="13.2" x14ac:dyDescent="0.25">
      <c r="A3268"/>
    </row>
    <row r="3269" spans="1:1" ht="13.2" x14ac:dyDescent="0.25">
      <c r="A3269"/>
    </row>
    <row r="3270" spans="1:1" ht="13.2" x14ac:dyDescent="0.25">
      <c r="A3270"/>
    </row>
    <row r="3271" spans="1:1" ht="13.2" x14ac:dyDescent="0.25">
      <c r="A3271"/>
    </row>
    <row r="3272" spans="1:1" ht="13.2" x14ac:dyDescent="0.25">
      <c r="A3272"/>
    </row>
    <row r="3273" spans="1:1" ht="13.2" x14ac:dyDescent="0.25">
      <c r="A3273"/>
    </row>
    <row r="3274" spans="1:1" ht="13.2" x14ac:dyDescent="0.25">
      <c r="A3274"/>
    </row>
    <row r="3275" spans="1:1" ht="13.2" x14ac:dyDescent="0.25">
      <c r="A3275"/>
    </row>
    <row r="3276" spans="1:1" ht="13.2" x14ac:dyDescent="0.25">
      <c r="A3276"/>
    </row>
    <row r="3277" spans="1:1" ht="13.2" x14ac:dyDescent="0.25">
      <c r="A3277"/>
    </row>
    <row r="3278" spans="1:1" ht="13.2" x14ac:dyDescent="0.25">
      <c r="A3278"/>
    </row>
    <row r="3279" spans="1:1" ht="13.2" x14ac:dyDescent="0.25">
      <c r="A3279"/>
    </row>
    <row r="3280" spans="1:1" ht="13.2" x14ac:dyDescent="0.25">
      <c r="A3280"/>
    </row>
    <row r="3281" spans="1:1" ht="13.2" x14ac:dyDescent="0.25">
      <c r="A3281"/>
    </row>
    <row r="3282" spans="1:1" ht="13.2" x14ac:dyDescent="0.25">
      <c r="A3282"/>
    </row>
    <row r="3283" spans="1:1" ht="13.2" x14ac:dyDescent="0.25">
      <c r="A3283"/>
    </row>
    <row r="3284" spans="1:1" ht="13.2" x14ac:dyDescent="0.25">
      <c r="A3284"/>
    </row>
    <row r="3285" spans="1:1" ht="13.2" x14ac:dyDescent="0.25">
      <c r="A3285"/>
    </row>
    <row r="3286" spans="1:1" ht="13.2" x14ac:dyDescent="0.25">
      <c r="A3286"/>
    </row>
    <row r="3287" spans="1:1" ht="13.2" x14ac:dyDescent="0.25">
      <c r="A3287"/>
    </row>
    <row r="3288" spans="1:1" ht="13.2" x14ac:dyDescent="0.25">
      <c r="A3288"/>
    </row>
    <row r="3289" spans="1:1" ht="13.2" x14ac:dyDescent="0.25">
      <c r="A3289"/>
    </row>
    <row r="3290" spans="1:1" ht="13.2" x14ac:dyDescent="0.25">
      <c r="A3290"/>
    </row>
    <row r="3291" spans="1:1" ht="13.2" x14ac:dyDescent="0.25">
      <c r="A3291"/>
    </row>
    <row r="3292" spans="1:1" ht="13.2" x14ac:dyDescent="0.25">
      <c r="A3292"/>
    </row>
    <row r="3293" spans="1:1" ht="13.2" x14ac:dyDescent="0.25">
      <c r="A3293"/>
    </row>
    <row r="3294" spans="1:1" ht="13.2" x14ac:dyDescent="0.25">
      <c r="A3294"/>
    </row>
    <row r="3295" spans="1:1" ht="13.2" x14ac:dyDescent="0.25">
      <c r="A3295"/>
    </row>
    <row r="3296" spans="1:1" ht="13.2" x14ac:dyDescent="0.25">
      <c r="A3296"/>
    </row>
    <row r="3297" spans="1:1" ht="13.2" x14ac:dyDescent="0.25">
      <c r="A3297"/>
    </row>
    <row r="3298" spans="1:1" ht="13.2" x14ac:dyDescent="0.25">
      <c r="A3298"/>
    </row>
    <row r="3299" spans="1:1" ht="13.2" x14ac:dyDescent="0.25">
      <c r="A3299"/>
    </row>
    <row r="3300" spans="1:1" ht="13.2" x14ac:dyDescent="0.25">
      <c r="A3300"/>
    </row>
    <row r="3301" spans="1:1" ht="13.2" x14ac:dyDescent="0.25">
      <c r="A3301"/>
    </row>
    <row r="3302" spans="1:1" ht="13.2" x14ac:dyDescent="0.25">
      <c r="A3302"/>
    </row>
    <row r="3303" spans="1:1" ht="13.2" x14ac:dyDescent="0.25">
      <c r="A3303"/>
    </row>
    <row r="3304" spans="1:1" ht="13.2" x14ac:dyDescent="0.25">
      <c r="A3304"/>
    </row>
    <row r="3305" spans="1:1" ht="13.2" x14ac:dyDescent="0.25">
      <c r="A3305"/>
    </row>
    <row r="3306" spans="1:1" ht="13.2" x14ac:dyDescent="0.25">
      <c r="A3306"/>
    </row>
    <row r="3307" spans="1:1" ht="13.2" x14ac:dyDescent="0.25">
      <c r="A3307"/>
    </row>
    <row r="3308" spans="1:1" ht="13.2" x14ac:dyDescent="0.25">
      <c r="A3308"/>
    </row>
    <row r="3309" spans="1:1" ht="13.2" x14ac:dyDescent="0.25">
      <c r="A3309"/>
    </row>
    <row r="3310" spans="1:1" ht="13.2" x14ac:dyDescent="0.25">
      <c r="A3310"/>
    </row>
    <row r="3311" spans="1:1" ht="13.2" x14ac:dyDescent="0.25">
      <c r="A3311"/>
    </row>
    <row r="3312" spans="1:1" ht="13.2" x14ac:dyDescent="0.25">
      <c r="A3312"/>
    </row>
    <row r="3313" spans="1:1" ht="13.2" x14ac:dyDescent="0.25">
      <c r="A3313"/>
    </row>
    <row r="3314" spans="1:1" ht="13.2" x14ac:dyDescent="0.25">
      <c r="A3314"/>
    </row>
    <row r="3315" spans="1:1" ht="13.2" x14ac:dyDescent="0.25">
      <c r="A3315"/>
    </row>
    <row r="3316" spans="1:1" ht="13.2" x14ac:dyDescent="0.25">
      <c r="A3316"/>
    </row>
    <row r="3317" spans="1:1" ht="13.2" x14ac:dyDescent="0.25">
      <c r="A3317"/>
    </row>
    <row r="3318" spans="1:1" ht="13.2" x14ac:dyDescent="0.25">
      <c r="A3318"/>
    </row>
    <row r="3319" spans="1:1" ht="13.2" x14ac:dyDescent="0.25">
      <c r="A3319"/>
    </row>
    <row r="3320" spans="1:1" ht="13.2" x14ac:dyDescent="0.25">
      <c r="A3320"/>
    </row>
    <row r="3321" spans="1:1" ht="13.2" x14ac:dyDescent="0.25">
      <c r="A3321"/>
    </row>
    <row r="3322" spans="1:1" ht="13.2" x14ac:dyDescent="0.25">
      <c r="A3322"/>
    </row>
    <row r="3323" spans="1:1" ht="13.2" x14ac:dyDescent="0.25">
      <c r="A3323"/>
    </row>
    <row r="3324" spans="1:1" ht="13.2" x14ac:dyDescent="0.25">
      <c r="A3324"/>
    </row>
    <row r="3325" spans="1:1" ht="13.2" x14ac:dyDescent="0.25">
      <c r="A3325"/>
    </row>
    <row r="3326" spans="1:1" ht="13.2" x14ac:dyDescent="0.25">
      <c r="A3326"/>
    </row>
    <row r="3327" spans="1:1" ht="13.2" x14ac:dyDescent="0.25">
      <c r="A3327"/>
    </row>
    <row r="3328" spans="1:1" ht="13.2" x14ac:dyDescent="0.25">
      <c r="A3328"/>
    </row>
    <row r="3329" spans="1:1" ht="13.2" x14ac:dyDescent="0.25">
      <c r="A3329"/>
    </row>
    <row r="3330" spans="1:1" ht="13.2" x14ac:dyDescent="0.25">
      <c r="A3330"/>
    </row>
    <row r="3331" spans="1:1" ht="13.2" x14ac:dyDescent="0.25">
      <c r="A3331"/>
    </row>
    <row r="3332" spans="1:1" ht="13.2" x14ac:dyDescent="0.25">
      <c r="A3332"/>
    </row>
    <row r="3333" spans="1:1" ht="13.2" x14ac:dyDescent="0.25">
      <c r="A3333"/>
    </row>
    <row r="3334" spans="1:1" ht="13.2" x14ac:dyDescent="0.25">
      <c r="A3334"/>
    </row>
    <row r="3335" spans="1:1" ht="13.2" x14ac:dyDescent="0.25">
      <c r="A3335"/>
    </row>
    <row r="3336" spans="1:1" ht="13.2" x14ac:dyDescent="0.25">
      <c r="A3336"/>
    </row>
    <row r="3337" spans="1:1" ht="13.2" x14ac:dyDescent="0.25">
      <c r="A3337"/>
    </row>
    <row r="3338" spans="1:1" ht="13.2" x14ac:dyDescent="0.25">
      <c r="A3338"/>
    </row>
    <row r="3339" spans="1:1" ht="13.2" x14ac:dyDescent="0.25">
      <c r="A3339"/>
    </row>
    <row r="3340" spans="1:1" ht="13.2" x14ac:dyDescent="0.25">
      <c r="A3340"/>
    </row>
    <row r="3341" spans="1:1" ht="13.2" x14ac:dyDescent="0.25">
      <c r="A3341"/>
    </row>
    <row r="3342" spans="1:1" ht="13.2" x14ac:dyDescent="0.25">
      <c r="A3342"/>
    </row>
    <row r="3343" spans="1:1" ht="13.2" x14ac:dyDescent="0.25">
      <c r="A3343"/>
    </row>
    <row r="3344" spans="1:1" ht="13.2" x14ac:dyDescent="0.25">
      <c r="A3344"/>
    </row>
    <row r="3345" spans="1:1" ht="13.2" x14ac:dyDescent="0.25">
      <c r="A3345"/>
    </row>
    <row r="3346" spans="1:1" ht="13.2" x14ac:dyDescent="0.25">
      <c r="A3346"/>
    </row>
    <row r="3347" spans="1:1" ht="13.2" x14ac:dyDescent="0.25">
      <c r="A3347"/>
    </row>
    <row r="3348" spans="1:1" ht="13.2" x14ac:dyDescent="0.25">
      <c r="A3348"/>
    </row>
    <row r="3349" spans="1:1" ht="13.2" x14ac:dyDescent="0.25">
      <c r="A3349"/>
    </row>
    <row r="3350" spans="1:1" ht="13.2" x14ac:dyDescent="0.25">
      <c r="A3350"/>
    </row>
    <row r="3351" spans="1:1" ht="13.2" x14ac:dyDescent="0.25">
      <c r="A3351"/>
    </row>
    <row r="3352" spans="1:1" ht="13.2" x14ac:dyDescent="0.25">
      <c r="A3352"/>
    </row>
    <row r="3353" spans="1:1" ht="13.2" x14ac:dyDescent="0.25">
      <c r="A3353"/>
    </row>
    <row r="3354" spans="1:1" ht="13.2" x14ac:dyDescent="0.25">
      <c r="A3354"/>
    </row>
    <row r="3355" spans="1:1" ht="13.2" x14ac:dyDescent="0.25">
      <c r="A3355"/>
    </row>
    <row r="3356" spans="1:1" ht="13.2" x14ac:dyDescent="0.25">
      <c r="A3356"/>
    </row>
    <row r="3357" spans="1:1" ht="13.2" x14ac:dyDescent="0.25">
      <c r="A3357"/>
    </row>
    <row r="3358" spans="1:1" ht="13.2" x14ac:dyDescent="0.25">
      <c r="A3358"/>
    </row>
    <row r="3359" spans="1:1" ht="13.2" x14ac:dyDescent="0.25">
      <c r="A3359"/>
    </row>
    <row r="3360" spans="1:1" ht="13.2" x14ac:dyDescent="0.25">
      <c r="A3360"/>
    </row>
    <row r="3361" spans="1:1" ht="13.2" x14ac:dyDescent="0.25">
      <c r="A3361"/>
    </row>
    <row r="3362" spans="1:1" ht="13.2" x14ac:dyDescent="0.25">
      <c r="A3362"/>
    </row>
    <row r="3363" spans="1:1" ht="13.2" x14ac:dyDescent="0.25">
      <c r="A3363"/>
    </row>
    <row r="3364" spans="1:1" ht="13.2" x14ac:dyDescent="0.25">
      <c r="A3364"/>
    </row>
    <row r="3365" spans="1:1" ht="13.2" x14ac:dyDescent="0.25">
      <c r="A3365"/>
    </row>
    <row r="3366" spans="1:1" ht="13.2" x14ac:dyDescent="0.25">
      <c r="A3366"/>
    </row>
    <row r="3367" spans="1:1" ht="13.2" x14ac:dyDescent="0.25">
      <c r="A3367"/>
    </row>
    <row r="3368" spans="1:1" ht="13.2" x14ac:dyDescent="0.25">
      <c r="A3368"/>
    </row>
    <row r="3369" spans="1:1" ht="13.2" x14ac:dyDescent="0.25">
      <c r="A3369"/>
    </row>
    <row r="3370" spans="1:1" ht="13.2" x14ac:dyDescent="0.25">
      <c r="A3370"/>
    </row>
    <row r="3371" spans="1:1" ht="13.2" x14ac:dyDescent="0.25">
      <c r="A3371"/>
    </row>
    <row r="3372" spans="1:1" ht="13.2" x14ac:dyDescent="0.25">
      <c r="A3372"/>
    </row>
    <row r="3373" spans="1:1" ht="13.2" x14ac:dyDescent="0.25">
      <c r="A3373"/>
    </row>
    <row r="3374" spans="1:1" ht="13.2" x14ac:dyDescent="0.25">
      <c r="A3374"/>
    </row>
    <row r="3375" spans="1:1" ht="13.2" x14ac:dyDescent="0.25">
      <c r="A3375"/>
    </row>
    <row r="3376" spans="1:1" ht="13.2" x14ac:dyDescent="0.25">
      <c r="A3376"/>
    </row>
    <row r="3377" spans="1:1" ht="13.2" x14ac:dyDescent="0.25">
      <c r="A3377"/>
    </row>
    <row r="3378" spans="1:1" ht="13.2" x14ac:dyDescent="0.25">
      <c r="A3378"/>
    </row>
    <row r="3379" spans="1:1" ht="13.2" x14ac:dyDescent="0.25">
      <c r="A3379"/>
    </row>
    <row r="3380" spans="1:1" ht="13.2" x14ac:dyDescent="0.25">
      <c r="A3380"/>
    </row>
    <row r="3381" spans="1:1" ht="13.2" x14ac:dyDescent="0.25">
      <c r="A3381"/>
    </row>
    <row r="3382" spans="1:1" ht="13.2" x14ac:dyDescent="0.25">
      <c r="A3382"/>
    </row>
    <row r="3383" spans="1:1" ht="13.2" x14ac:dyDescent="0.25">
      <c r="A3383"/>
    </row>
    <row r="3384" spans="1:1" ht="13.2" x14ac:dyDescent="0.25">
      <c r="A3384"/>
    </row>
    <row r="3385" spans="1:1" ht="13.2" x14ac:dyDescent="0.25">
      <c r="A3385"/>
    </row>
    <row r="3386" spans="1:1" ht="13.2" x14ac:dyDescent="0.25">
      <c r="A3386"/>
    </row>
    <row r="3387" spans="1:1" ht="13.2" x14ac:dyDescent="0.25">
      <c r="A3387"/>
    </row>
    <row r="3388" spans="1:1" ht="13.2" x14ac:dyDescent="0.25">
      <c r="A3388"/>
    </row>
    <row r="3389" spans="1:1" ht="13.2" x14ac:dyDescent="0.25">
      <c r="A3389"/>
    </row>
    <row r="3390" spans="1:1" ht="13.2" x14ac:dyDescent="0.25">
      <c r="A3390"/>
    </row>
    <row r="3391" spans="1:1" ht="13.2" x14ac:dyDescent="0.25">
      <c r="A3391"/>
    </row>
    <row r="3392" spans="1:1" ht="13.2" x14ac:dyDescent="0.25">
      <c r="A3392"/>
    </row>
    <row r="3393" spans="1:1" ht="13.2" x14ac:dyDescent="0.25">
      <c r="A3393"/>
    </row>
    <row r="3394" spans="1:1" ht="13.2" x14ac:dyDescent="0.25">
      <c r="A3394"/>
    </row>
    <row r="3395" spans="1:1" ht="13.2" x14ac:dyDescent="0.25">
      <c r="A3395"/>
    </row>
    <row r="3396" spans="1:1" ht="13.2" x14ac:dyDescent="0.25">
      <c r="A3396"/>
    </row>
    <row r="3397" spans="1:1" ht="13.2" x14ac:dyDescent="0.25">
      <c r="A3397"/>
    </row>
    <row r="3398" spans="1:1" ht="13.2" x14ac:dyDescent="0.25">
      <c r="A3398"/>
    </row>
    <row r="3399" spans="1:1" ht="13.2" x14ac:dyDescent="0.25">
      <c r="A3399"/>
    </row>
    <row r="3400" spans="1:1" ht="13.2" x14ac:dyDescent="0.25">
      <c r="A3400"/>
    </row>
    <row r="3401" spans="1:1" ht="13.2" x14ac:dyDescent="0.25">
      <c r="A3401"/>
    </row>
    <row r="3402" spans="1:1" ht="13.2" x14ac:dyDescent="0.25">
      <c r="A3402"/>
    </row>
    <row r="3403" spans="1:1" ht="13.2" x14ac:dyDescent="0.25">
      <c r="A3403"/>
    </row>
    <row r="3404" spans="1:1" ht="13.2" x14ac:dyDescent="0.25">
      <c r="A3404"/>
    </row>
    <row r="3405" spans="1:1" ht="13.2" x14ac:dyDescent="0.25">
      <c r="A3405"/>
    </row>
    <row r="3406" spans="1:1" ht="13.2" x14ac:dyDescent="0.25">
      <c r="A3406"/>
    </row>
    <row r="3407" spans="1:1" ht="13.2" x14ac:dyDescent="0.25">
      <c r="A3407"/>
    </row>
    <row r="3408" spans="1:1" ht="13.2" x14ac:dyDescent="0.25">
      <c r="A3408"/>
    </row>
    <row r="3409" spans="1:1" ht="13.2" x14ac:dyDescent="0.25">
      <c r="A3409"/>
    </row>
    <row r="3410" spans="1:1" ht="13.2" x14ac:dyDescent="0.25">
      <c r="A3410"/>
    </row>
    <row r="3411" spans="1:1" ht="13.2" x14ac:dyDescent="0.25">
      <c r="A3411"/>
    </row>
    <row r="3412" spans="1:1" ht="13.2" x14ac:dyDescent="0.25">
      <c r="A3412"/>
    </row>
    <row r="3413" spans="1:1" ht="13.2" x14ac:dyDescent="0.25">
      <c r="A3413"/>
    </row>
    <row r="3414" spans="1:1" ht="13.2" x14ac:dyDescent="0.25">
      <c r="A3414"/>
    </row>
    <row r="3415" spans="1:1" ht="13.2" x14ac:dyDescent="0.25">
      <c r="A3415"/>
    </row>
    <row r="3416" spans="1:1" ht="13.2" x14ac:dyDescent="0.25">
      <c r="A3416"/>
    </row>
    <row r="3417" spans="1:1" ht="13.2" x14ac:dyDescent="0.25">
      <c r="A3417"/>
    </row>
    <row r="3418" spans="1:1" ht="13.2" x14ac:dyDescent="0.25">
      <c r="A3418"/>
    </row>
    <row r="3419" spans="1:1" ht="13.2" x14ac:dyDescent="0.25">
      <c r="A3419"/>
    </row>
    <row r="3420" spans="1:1" ht="13.2" x14ac:dyDescent="0.25">
      <c r="A3420"/>
    </row>
    <row r="3421" spans="1:1" ht="13.2" x14ac:dyDescent="0.25">
      <c r="A3421"/>
    </row>
    <row r="3422" spans="1:1" ht="13.2" x14ac:dyDescent="0.25">
      <c r="A3422"/>
    </row>
    <row r="3423" spans="1:1" ht="13.2" x14ac:dyDescent="0.25">
      <c r="A3423"/>
    </row>
    <row r="3424" spans="1:1" ht="13.2" x14ac:dyDescent="0.25">
      <c r="A3424"/>
    </row>
    <row r="3425" spans="1:1" ht="13.2" x14ac:dyDescent="0.25">
      <c r="A3425"/>
    </row>
    <row r="3426" spans="1:1" ht="13.2" x14ac:dyDescent="0.25">
      <c r="A3426"/>
    </row>
    <row r="3427" spans="1:1" ht="13.2" x14ac:dyDescent="0.25">
      <c r="A3427"/>
    </row>
    <row r="3428" spans="1:1" ht="13.2" x14ac:dyDescent="0.25">
      <c r="A3428"/>
    </row>
    <row r="3429" spans="1:1" ht="13.2" x14ac:dyDescent="0.25">
      <c r="A3429"/>
    </row>
    <row r="3430" spans="1:1" ht="13.2" x14ac:dyDescent="0.25">
      <c r="A3430"/>
    </row>
    <row r="3431" spans="1:1" ht="13.2" x14ac:dyDescent="0.25">
      <c r="A3431"/>
    </row>
    <row r="3432" spans="1:1" ht="13.2" x14ac:dyDescent="0.25">
      <c r="A3432"/>
    </row>
    <row r="3433" spans="1:1" ht="13.2" x14ac:dyDescent="0.25">
      <c r="A3433"/>
    </row>
    <row r="3434" spans="1:1" ht="13.2" x14ac:dyDescent="0.25">
      <c r="A3434"/>
    </row>
    <row r="3435" spans="1:1" ht="13.2" x14ac:dyDescent="0.25">
      <c r="A3435"/>
    </row>
    <row r="3436" spans="1:1" ht="13.2" x14ac:dyDescent="0.25">
      <c r="A3436"/>
    </row>
    <row r="3437" spans="1:1" ht="13.2" x14ac:dyDescent="0.25">
      <c r="A3437"/>
    </row>
    <row r="3438" spans="1:1" ht="13.2" x14ac:dyDescent="0.25">
      <c r="A3438"/>
    </row>
    <row r="3439" spans="1:1" ht="13.2" x14ac:dyDescent="0.25">
      <c r="A3439"/>
    </row>
    <row r="3440" spans="1:1" ht="13.2" x14ac:dyDescent="0.25">
      <c r="A3440"/>
    </row>
    <row r="3441" spans="1:1" ht="13.2" x14ac:dyDescent="0.25">
      <c r="A3441"/>
    </row>
    <row r="3442" spans="1:1" ht="13.2" x14ac:dyDescent="0.25">
      <c r="A3442"/>
    </row>
    <row r="3443" spans="1:1" ht="13.2" x14ac:dyDescent="0.25">
      <c r="A3443"/>
    </row>
    <row r="3444" spans="1:1" ht="13.2" x14ac:dyDescent="0.25">
      <c r="A3444"/>
    </row>
    <row r="3445" spans="1:1" ht="13.2" x14ac:dyDescent="0.25">
      <c r="A3445"/>
    </row>
    <row r="3446" spans="1:1" ht="13.2" x14ac:dyDescent="0.25">
      <c r="A3446"/>
    </row>
    <row r="3447" spans="1:1" ht="13.2" x14ac:dyDescent="0.25">
      <c r="A3447"/>
    </row>
    <row r="3448" spans="1:1" ht="13.2" x14ac:dyDescent="0.25">
      <c r="A3448"/>
    </row>
    <row r="3449" spans="1:1" ht="13.2" x14ac:dyDescent="0.25">
      <c r="A3449"/>
    </row>
    <row r="3450" spans="1:1" ht="13.2" x14ac:dyDescent="0.25">
      <c r="A3450"/>
    </row>
    <row r="3451" spans="1:1" ht="13.2" x14ac:dyDescent="0.25">
      <c r="A3451"/>
    </row>
    <row r="3452" spans="1:1" ht="13.2" x14ac:dyDescent="0.25">
      <c r="A3452"/>
    </row>
    <row r="3453" spans="1:1" ht="13.2" x14ac:dyDescent="0.25">
      <c r="A3453"/>
    </row>
    <row r="3454" spans="1:1" ht="13.2" x14ac:dyDescent="0.25">
      <c r="A3454"/>
    </row>
    <row r="3455" spans="1:1" ht="13.2" x14ac:dyDescent="0.25">
      <c r="A3455"/>
    </row>
    <row r="3456" spans="1:1" ht="13.2" x14ac:dyDescent="0.25">
      <c r="A3456"/>
    </row>
    <row r="3457" spans="1:1" ht="13.2" x14ac:dyDescent="0.25">
      <c r="A3457"/>
    </row>
    <row r="3458" spans="1:1" ht="13.2" x14ac:dyDescent="0.25">
      <c r="A3458"/>
    </row>
    <row r="3459" spans="1:1" ht="13.2" x14ac:dyDescent="0.25">
      <c r="A3459"/>
    </row>
    <row r="3460" spans="1:1" ht="13.2" x14ac:dyDescent="0.25">
      <c r="A3460"/>
    </row>
    <row r="3461" spans="1:1" ht="13.2" x14ac:dyDescent="0.25">
      <c r="A3461"/>
    </row>
    <row r="3462" spans="1:1" ht="13.2" x14ac:dyDescent="0.25">
      <c r="A3462"/>
    </row>
    <row r="3463" spans="1:1" ht="13.2" x14ac:dyDescent="0.25">
      <c r="A3463"/>
    </row>
    <row r="3464" spans="1:1" ht="13.2" x14ac:dyDescent="0.25">
      <c r="A3464"/>
    </row>
    <row r="3465" spans="1:1" ht="13.2" x14ac:dyDescent="0.25">
      <c r="A3465"/>
    </row>
    <row r="3466" spans="1:1" ht="13.2" x14ac:dyDescent="0.25">
      <c r="A3466"/>
    </row>
    <row r="3467" spans="1:1" ht="13.2" x14ac:dyDescent="0.25">
      <c r="A3467"/>
    </row>
    <row r="3468" spans="1:1" ht="13.2" x14ac:dyDescent="0.25">
      <c r="A3468"/>
    </row>
    <row r="3469" spans="1:1" ht="13.2" x14ac:dyDescent="0.25">
      <c r="A3469"/>
    </row>
    <row r="3470" spans="1:1" ht="13.2" x14ac:dyDescent="0.25">
      <c r="A3470"/>
    </row>
    <row r="3471" spans="1:1" ht="13.2" x14ac:dyDescent="0.25">
      <c r="A3471"/>
    </row>
    <row r="3472" spans="1:1" ht="13.2" x14ac:dyDescent="0.25">
      <c r="A3472"/>
    </row>
    <row r="3473" spans="1:1" ht="13.2" x14ac:dyDescent="0.25">
      <c r="A3473"/>
    </row>
    <row r="3474" spans="1:1" ht="13.2" x14ac:dyDescent="0.25">
      <c r="A3474"/>
    </row>
    <row r="3475" spans="1:1" ht="13.2" x14ac:dyDescent="0.25">
      <c r="A3475"/>
    </row>
    <row r="3476" spans="1:1" ht="13.2" x14ac:dyDescent="0.25">
      <c r="A3476"/>
    </row>
    <row r="3477" spans="1:1" ht="13.2" x14ac:dyDescent="0.25">
      <c r="A3477"/>
    </row>
    <row r="3478" spans="1:1" ht="13.2" x14ac:dyDescent="0.25">
      <c r="A3478"/>
    </row>
    <row r="3479" spans="1:1" ht="13.2" x14ac:dyDescent="0.25">
      <c r="A3479"/>
    </row>
    <row r="3480" spans="1:1" ht="13.2" x14ac:dyDescent="0.25">
      <c r="A3480"/>
    </row>
    <row r="3481" spans="1:1" ht="13.2" x14ac:dyDescent="0.25">
      <c r="A3481"/>
    </row>
    <row r="3482" spans="1:1" ht="13.2" x14ac:dyDescent="0.25">
      <c r="A3482"/>
    </row>
    <row r="3483" spans="1:1" ht="13.2" x14ac:dyDescent="0.25">
      <c r="A3483"/>
    </row>
    <row r="3484" spans="1:1" ht="13.2" x14ac:dyDescent="0.25">
      <c r="A3484"/>
    </row>
    <row r="3485" spans="1:1" ht="13.2" x14ac:dyDescent="0.25">
      <c r="A3485"/>
    </row>
    <row r="3486" spans="1:1" ht="13.2" x14ac:dyDescent="0.25">
      <c r="A3486"/>
    </row>
    <row r="3487" spans="1:1" ht="13.2" x14ac:dyDescent="0.25">
      <c r="A3487"/>
    </row>
    <row r="3488" spans="1:1" ht="13.2" x14ac:dyDescent="0.25">
      <c r="A3488"/>
    </row>
    <row r="3489" spans="1:1" ht="13.2" x14ac:dyDescent="0.25">
      <c r="A3489"/>
    </row>
    <row r="3490" spans="1:1" ht="13.2" x14ac:dyDescent="0.25">
      <c r="A3490"/>
    </row>
    <row r="3491" spans="1:1" ht="13.2" x14ac:dyDescent="0.25">
      <c r="A3491"/>
    </row>
    <row r="3492" spans="1:1" ht="13.2" x14ac:dyDescent="0.25">
      <c r="A3492"/>
    </row>
    <row r="3493" spans="1:1" ht="13.2" x14ac:dyDescent="0.25">
      <c r="A3493"/>
    </row>
    <row r="3494" spans="1:1" ht="13.2" x14ac:dyDescent="0.25">
      <c r="A3494"/>
    </row>
    <row r="3495" spans="1:1" ht="13.2" x14ac:dyDescent="0.25">
      <c r="A3495"/>
    </row>
    <row r="3496" spans="1:1" ht="13.2" x14ac:dyDescent="0.25">
      <c r="A3496"/>
    </row>
    <row r="3497" spans="1:1" ht="13.2" x14ac:dyDescent="0.25">
      <c r="A3497"/>
    </row>
    <row r="3498" spans="1:1" ht="13.2" x14ac:dyDescent="0.25">
      <c r="A3498"/>
    </row>
    <row r="3499" spans="1:1" ht="13.2" x14ac:dyDescent="0.25">
      <c r="A3499"/>
    </row>
    <row r="3500" spans="1:1" ht="13.2" x14ac:dyDescent="0.25">
      <c r="A3500"/>
    </row>
    <row r="3501" spans="1:1" ht="13.2" x14ac:dyDescent="0.25">
      <c r="A3501"/>
    </row>
    <row r="3502" spans="1:1" ht="13.2" x14ac:dyDescent="0.25">
      <c r="A3502"/>
    </row>
    <row r="3503" spans="1:1" ht="13.2" x14ac:dyDescent="0.25">
      <c r="A3503"/>
    </row>
    <row r="3504" spans="1:1" ht="13.2" x14ac:dyDescent="0.25">
      <c r="A3504"/>
    </row>
    <row r="3505" spans="1:1" ht="13.2" x14ac:dyDescent="0.25">
      <c r="A3505"/>
    </row>
    <row r="3506" spans="1:1" ht="13.2" x14ac:dyDescent="0.25">
      <c r="A3506"/>
    </row>
    <row r="3507" spans="1:1" ht="13.2" x14ac:dyDescent="0.25">
      <c r="A3507"/>
    </row>
    <row r="3508" spans="1:1" ht="13.2" x14ac:dyDescent="0.25">
      <c r="A3508"/>
    </row>
    <row r="3509" spans="1:1" ht="13.2" x14ac:dyDescent="0.25">
      <c r="A3509"/>
    </row>
    <row r="3510" spans="1:1" ht="13.2" x14ac:dyDescent="0.25">
      <c r="A3510"/>
    </row>
    <row r="3511" spans="1:1" ht="13.2" x14ac:dyDescent="0.25">
      <c r="A3511"/>
    </row>
    <row r="3512" spans="1:1" ht="13.2" x14ac:dyDescent="0.25">
      <c r="A3512"/>
    </row>
    <row r="3513" spans="1:1" ht="13.2" x14ac:dyDescent="0.25">
      <c r="A3513"/>
    </row>
    <row r="3514" spans="1:1" ht="13.2" x14ac:dyDescent="0.25">
      <c r="A3514"/>
    </row>
    <row r="3515" spans="1:1" ht="13.2" x14ac:dyDescent="0.25">
      <c r="A3515"/>
    </row>
    <row r="3516" spans="1:1" ht="13.2" x14ac:dyDescent="0.25">
      <c r="A3516"/>
    </row>
    <row r="3517" spans="1:1" ht="13.2" x14ac:dyDescent="0.25">
      <c r="A3517"/>
    </row>
    <row r="3518" spans="1:1" ht="13.2" x14ac:dyDescent="0.25">
      <c r="A3518"/>
    </row>
    <row r="3519" spans="1:1" ht="13.2" x14ac:dyDescent="0.25">
      <c r="A3519"/>
    </row>
    <row r="3520" spans="1:1" ht="13.2" x14ac:dyDescent="0.25">
      <c r="A3520"/>
    </row>
    <row r="3521" spans="1:1" ht="13.2" x14ac:dyDescent="0.25">
      <c r="A3521"/>
    </row>
    <row r="3522" spans="1:1" ht="13.2" x14ac:dyDescent="0.25">
      <c r="A3522"/>
    </row>
    <row r="3523" spans="1:1" ht="13.2" x14ac:dyDescent="0.25">
      <c r="A3523"/>
    </row>
    <row r="3524" spans="1:1" ht="13.2" x14ac:dyDescent="0.25">
      <c r="A3524"/>
    </row>
    <row r="3525" spans="1:1" ht="13.2" x14ac:dyDescent="0.25">
      <c r="A3525"/>
    </row>
    <row r="3526" spans="1:1" ht="13.2" x14ac:dyDescent="0.25">
      <c r="A3526"/>
    </row>
    <row r="3527" spans="1:1" ht="13.2" x14ac:dyDescent="0.25">
      <c r="A3527"/>
    </row>
    <row r="3528" spans="1:1" ht="13.2" x14ac:dyDescent="0.25">
      <c r="A3528"/>
    </row>
    <row r="3529" spans="1:1" ht="13.2" x14ac:dyDescent="0.25">
      <c r="A3529"/>
    </row>
    <row r="3530" spans="1:1" ht="13.2" x14ac:dyDescent="0.25">
      <c r="A3530"/>
    </row>
    <row r="3531" spans="1:1" ht="13.2" x14ac:dyDescent="0.25">
      <c r="A3531"/>
    </row>
    <row r="3532" spans="1:1" ht="13.2" x14ac:dyDescent="0.25">
      <c r="A3532"/>
    </row>
    <row r="3533" spans="1:1" ht="13.2" x14ac:dyDescent="0.25">
      <c r="A3533"/>
    </row>
    <row r="3534" spans="1:1" ht="13.2" x14ac:dyDescent="0.25">
      <c r="A3534"/>
    </row>
    <row r="3535" spans="1:1" ht="13.2" x14ac:dyDescent="0.25">
      <c r="A3535"/>
    </row>
    <row r="3536" spans="1:1" ht="13.2" x14ac:dyDescent="0.25">
      <c r="A3536"/>
    </row>
    <row r="3537" spans="1:1" ht="13.2" x14ac:dyDescent="0.25">
      <c r="A3537"/>
    </row>
    <row r="3538" spans="1:1" ht="13.2" x14ac:dyDescent="0.25">
      <c r="A3538"/>
    </row>
    <row r="3539" spans="1:1" ht="13.2" x14ac:dyDescent="0.25">
      <c r="A3539"/>
    </row>
    <row r="3540" spans="1:1" ht="13.2" x14ac:dyDescent="0.25">
      <c r="A3540"/>
    </row>
    <row r="3541" spans="1:1" ht="13.2" x14ac:dyDescent="0.25">
      <c r="A3541"/>
    </row>
    <row r="3542" spans="1:1" ht="13.2" x14ac:dyDescent="0.25">
      <c r="A3542"/>
    </row>
    <row r="3543" spans="1:1" ht="13.2" x14ac:dyDescent="0.25">
      <c r="A3543"/>
    </row>
    <row r="3544" spans="1:1" ht="13.2" x14ac:dyDescent="0.25">
      <c r="A3544"/>
    </row>
    <row r="3545" spans="1:1" ht="13.2" x14ac:dyDescent="0.25">
      <c r="A3545"/>
    </row>
    <row r="3546" spans="1:1" ht="13.2" x14ac:dyDescent="0.25">
      <c r="A3546"/>
    </row>
    <row r="3547" spans="1:1" ht="13.2" x14ac:dyDescent="0.25">
      <c r="A3547"/>
    </row>
    <row r="3548" spans="1:1" ht="13.2" x14ac:dyDescent="0.25">
      <c r="A3548"/>
    </row>
    <row r="3549" spans="1:1" ht="13.2" x14ac:dyDescent="0.25">
      <c r="A3549"/>
    </row>
    <row r="3550" spans="1:1" ht="13.2" x14ac:dyDescent="0.25">
      <c r="A3550"/>
    </row>
    <row r="3551" spans="1:1" ht="13.2" x14ac:dyDescent="0.25">
      <c r="A3551"/>
    </row>
    <row r="3552" spans="1:1" ht="13.2" x14ac:dyDescent="0.25">
      <c r="A3552"/>
    </row>
    <row r="3553" spans="1:1" ht="13.2" x14ac:dyDescent="0.25">
      <c r="A3553"/>
    </row>
    <row r="3554" spans="1:1" ht="13.2" x14ac:dyDescent="0.25">
      <c r="A3554"/>
    </row>
    <row r="3555" spans="1:1" ht="13.2" x14ac:dyDescent="0.25">
      <c r="A3555"/>
    </row>
    <row r="3556" spans="1:1" ht="13.2" x14ac:dyDescent="0.25">
      <c r="A3556"/>
    </row>
    <row r="3557" spans="1:1" ht="13.2" x14ac:dyDescent="0.25">
      <c r="A3557"/>
    </row>
    <row r="3558" spans="1:1" ht="13.2" x14ac:dyDescent="0.25">
      <c r="A3558"/>
    </row>
    <row r="3559" spans="1:1" ht="13.2" x14ac:dyDescent="0.25">
      <c r="A3559"/>
    </row>
    <row r="3560" spans="1:1" ht="13.2" x14ac:dyDescent="0.25">
      <c r="A3560"/>
    </row>
    <row r="3561" spans="1:1" ht="13.2" x14ac:dyDescent="0.25">
      <c r="A3561"/>
    </row>
    <row r="3562" spans="1:1" ht="13.2" x14ac:dyDescent="0.25">
      <c r="A3562"/>
    </row>
    <row r="3563" spans="1:1" ht="13.2" x14ac:dyDescent="0.25">
      <c r="A3563"/>
    </row>
    <row r="3564" spans="1:1" ht="13.2" x14ac:dyDescent="0.25">
      <c r="A3564"/>
    </row>
    <row r="3565" spans="1:1" ht="13.2" x14ac:dyDescent="0.25">
      <c r="A3565"/>
    </row>
    <row r="3566" spans="1:1" ht="13.2" x14ac:dyDescent="0.25">
      <c r="A3566"/>
    </row>
    <row r="3567" spans="1:1" ht="13.2" x14ac:dyDescent="0.25">
      <c r="A3567"/>
    </row>
    <row r="3568" spans="1:1" ht="13.2" x14ac:dyDescent="0.25">
      <c r="A3568"/>
    </row>
    <row r="3569" spans="1:1" ht="13.2" x14ac:dyDescent="0.25">
      <c r="A3569"/>
    </row>
    <row r="3570" spans="1:1" ht="13.2" x14ac:dyDescent="0.25">
      <c r="A3570"/>
    </row>
    <row r="3571" spans="1:1" ht="13.2" x14ac:dyDescent="0.25">
      <c r="A3571"/>
    </row>
    <row r="3572" spans="1:1" ht="13.2" x14ac:dyDescent="0.25">
      <c r="A3572"/>
    </row>
    <row r="3573" spans="1:1" ht="13.2" x14ac:dyDescent="0.25">
      <c r="A3573"/>
    </row>
    <row r="3574" spans="1:1" ht="13.2" x14ac:dyDescent="0.25">
      <c r="A3574"/>
    </row>
    <row r="3575" spans="1:1" ht="13.2" x14ac:dyDescent="0.25">
      <c r="A3575"/>
    </row>
    <row r="3576" spans="1:1" ht="13.2" x14ac:dyDescent="0.25">
      <c r="A3576"/>
    </row>
    <row r="3577" spans="1:1" ht="13.2" x14ac:dyDescent="0.25">
      <c r="A3577"/>
    </row>
    <row r="3578" spans="1:1" ht="13.2" x14ac:dyDescent="0.25">
      <c r="A3578"/>
    </row>
    <row r="3579" spans="1:1" ht="13.2" x14ac:dyDescent="0.25">
      <c r="A3579"/>
    </row>
    <row r="3580" spans="1:1" ht="13.2" x14ac:dyDescent="0.25">
      <c r="A3580"/>
    </row>
    <row r="3581" spans="1:1" ht="13.2" x14ac:dyDescent="0.25">
      <c r="A3581"/>
    </row>
    <row r="3582" spans="1:1" ht="13.2" x14ac:dyDescent="0.25">
      <c r="A3582"/>
    </row>
    <row r="3583" spans="1:1" ht="13.2" x14ac:dyDescent="0.25">
      <c r="A3583"/>
    </row>
    <row r="3584" spans="1:1" ht="13.2" x14ac:dyDescent="0.25">
      <c r="A3584"/>
    </row>
    <row r="3585" spans="1:1" ht="13.2" x14ac:dyDescent="0.25">
      <c r="A3585"/>
    </row>
    <row r="3586" spans="1:1" ht="13.2" x14ac:dyDescent="0.25">
      <c r="A3586"/>
    </row>
    <row r="3587" spans="1:1" ht="13.2" x14ac:dyDescent="0.25">
      <c r="A3587"/>
    </row>
    <row r="3588" spans="1:1" ht="13.2" x14ac:dyDescent="0.25">
      <c r="A3588"/>
    </row>
    <row r="3589" spans="1:1" ht="13.2" x14ac:dyDescent="0.25">
      <c r="A3589"/>
    </row>
    <row r="3590" spans="1:1" ht="13.2" x14ac:dyDescent="0.25">
      <c r="A3590"/>
    </row>
    <row r="3591" spans="1:1" ht="13.2" x14ac:dyDescent="0.25">
      <c r="A3591"/>
    </row>
    <row r="3592" spans="1:1" ht="13.2" x14ac:dyDescent="0.25">
      <c r="A3592"/>
    </row>
    <row r="3593" spans="1:1" ht="13.2" x14ac:dyDescent="0.25">
      <c r="A3593"/>
    </row>
    <row r="3594" spans="1:1" ht="13.2" x14ac:dyDescent="0.25">
      <c r="A3594"/>
    </row>
    <row r="3595" spans="1:1" ht="13.2" x14ac:dyDescent="0.25">
      <c r="A3595"/>
    </row>
    <row r="3596" spans="1:1" ht="13.2" x14ac:dyDescent="0.25">
      <c r="A3596"/>
    </row>
    <row r="3597" spans="1:1" ht="13.2" x14ac:dyDescent="0.25">
      <c r="A3597"/>
    </row>
    <row r="3598" spans="1:1" ht="13.2" x14ac:dyDescent="0.25">
      <c r="A3598"/>
    </row>
    <row r="3599" spans="1:1" ht="13.2" x14ac:dyDescent="0.25">
      <c r="A3599"/>
    </row>
    <row r="3600" spans="1:1" ht="13.2" x14ac:dyDescent="0.25">
      <c r="A3600"/>
    </row>
    <row r="3601" spans="1:1" ht="13.2" x14ac:dyDescent="0.25">
      <c r="A3601"/>
    </row>
    <row r="3602" spans="1:1" ht="13.2" x14ac:dyDescent="0.25">
      <c r="A3602"/>
    </row>
    <row r="3603" spans="1:1" ht="13.2" x14ac:dyDescent="0.25">
      <c r="A3603"/>
    </row>
    <row r="3604" spans="1:1" ht="13.2" x14ac:dyDescent="0.25">
      <c r="A3604"/>
    </row>
    <row r="3605" spans="1:1" ht="13.2" x14ac:dyDescent="0.25">
      <c r="A3605"/>
    </row>
    <row r="3606" spans="1:1" ht="13.2" x14ac:dyDescent="0.25">
      <c r="A3606"/>
    </row>
    <row r="3607" spans="1:1" ht="13.2" x14ac:dyDescent="0.25">
      <c r="A3607"/>
    </row>
    <row r="3608" spans="1:1" ht="13.2" x14ac:dyDescent="0.25">
      <c r="A3608"/>
    </row>
    <row r="3609" spans="1:1" ht="13.2" x14ac:dyDescent="0.25">
      <c r="A3609"/>
    </row>
    <row r="3610" spans="1:1" ht="13.2" x14ac:dyDescent="0.25">
      <c r="A3610"/>
    </row>
    <row r="3611" spans="1:1" ht="13.2" x14ac:dyDescent="0.25">
      <c r="A3611"/>
    </row>
    <row r="3612" spans="1:1" ht="13.2" x14ac:dyDescent="0.25">
      <c r="A3612"/>
    </row>
    <row r="3613" spans="1:1" ht="13.2" x14ac:dyDescent="0.25">
      <c r="A3613"/>
    </row>
    <row r="3614" spans="1:1" ht="13.2" x14ac:dyDescent="0.25">
      <c r="A3614"/>
    </row>
    <row r="3615" spans="1:1" ht="13.2" x14ac:dyDescent="0.25">
      <c r="A3615"/>
    </row>
    <row r="3616" spans="1:1" ht="13.2" x14ac:dyDescent="0.25">
      <c r="A3616"/>
    </row>
    <row r="3617" spans="1:1" ht="13.2" x14ac:dyDescent="0.25">
      <c r="A3617"/>
    </row>
    <row r="3618" spans="1:1" ht="13.2" x14ac:dyDescent="0.25">
      <c r="A3618"/>
    </row>
    <row r="3619" spans="1:1" ht="13.2" x14ac:dyDescent="0.25">
      <c r="A3619"/>
    </row>
    <row r="3620" spans="1:1" ht="13.2" x14ac:dyDescent="0.25">
      <c r="A3620"/>
    </row>
    <row r="3621" spans="1:1" ht="13.2" x14ac:dyDescent="0.25">
      <c r="A3621"/>
    </row>
    <row r="3622" spans="1:1" ht="13.2" x14ac:dyDescent="0.25">
      <c r="A3622"/>
    </row>
    <row r="3623" spans="1:1" ht="13.2" x14ac:dyDescent="0.25">
      <c r="A3623"/>
    </row>
    <row r="3624" spans="1:1" ht="13.2" x14ac:dyDescent="0.25">
      <c r="A3624"/>
    </row>
    <row r="3625" spans="1:1" ht="13.2" x14ac:dyDescent="0.25">
      <c r="A3625"/>
    </row>
    <row r="3626" spans="1:1" ht="13.2" x14ac:dyDescent="0.25">
      <c r="A3626"/>
    </row>
    <row r="3627" spans="1:1" ht="13.2" x14ac:dyDescent="0.25">
      <c r="A3627"/>
    </row>
    <row r="3628" spans="1:1" ht="13.2" x14ac:dyDescent="0.25">
      <c r="A3628"/>
    </row>
    <row r="3629" spans="1:1" ht="13.2" x14ac:dyDescent="0.25">
      <c r="A3629"/>
    </row>
    <row r="3630" spans="1:1" ht="13.2" x14ac:dyDescent="0.25">
      <c r="A3630"/>
    </row>
    <row r="3631" spans="1:1" ht="13.2" x14ac:dyDescent="0.25">
      <c r="A3631"/>
    </row>
    <row r="3632" spans="1:1" ht="13.2" x14ac:dyDescent="0.25">
      <c r="A3632"/>
    </row>
    <row r="3633" spans="1:1" ht="13.2" x14ac:dyDescent="0.25">
      <c r="A3633"/>
    </row>
    <row r="3634" spans="1:1" ht="13.2" x14ac:dyDescent="0.25">
      <c r="A3634"/>
    </row>
    <row r="3635" spans="1:1" ht="13.2" x14ac:dyDescent="0.25">
      <c r="A3635"/>
    </row>
    <row r="3636" spans="1:1" ht="13.2" x14ac:dyDescent="0.25">
      <c r="A3636"/>
    </row>
    <row r="3637" spans="1:1" ht="13.2" x14ac:dyDescent="0.25">
      <c r="A3637"/>
    </row>
    <row r="3638" spans="1:1" ht="13.2" x14ac:dyDescent="0.25">
      <c r="A3638"/>
    </row>
    <row r="3639" spans="1:1" ht="13.2" x14ac:dyDescent="0.25">
      <c r="A3639"/>
    </row>
    <row r="3640" spans="1:1" ht="13.2" x14ac:dyDescent="0.25">
      <c r="A3640"/>
    </row>
    <row r="3641" spans="1:1" ht="13.2" x14ac:dyDescent="0.25">
      <c r="A3641"/>
    </row>
    <row r="3642" spans="1:1" ht="13.2" x14ac:dyDescent="0.25">
      <c r="A3642"/>
    </row>
    <row r="3643" spans="1:1" ht="13.2" x14ac:dyDescent="0.25">
      <c r="A3643"/>
    </row>
    <row r="3644" spans="1:1" ht="13.2" x14ac:dyDescent="0.25">
      <c r="A3644"/>
    </row>
    <row r="3645" spans="1:1" ht="13.2" x14ac:dyDescent="0.25">
      <c r="A3645"/>
    </row>
    <row r="3646" spans="1:1" ht="13.2" x14ac:dyDescent="0.25">
      <c r="A3646"/>
    </row>
    <row r="3647" spans="1:1" ht="13.2" x14ac:dyDescent="0.25">
      <c r="A3647"/>
    </row>
    <row r="3648" spans="1:1" ht="13.2" x14ac:dyDescent="0.25">
      <c r="A3648"/>
    </row>
    <row r="3649" spans="1:1" ht="13.2" x14ac:dyDescent="0.25">
      <c r="A3649"/>
    </row>
    <row r="3650" spans="1:1" ht="13.2" x14ac:dyDescent="0.25">
      <c r="A3650"/>
    </row>
    <row r="3651" spans="1:1" ht="13.2" x14ac:dyDescent="0.25">
      <c r="A3651"/>
    </row>
    <row r="3652" spans="1:1" ht="13.2" x14ac:dyDescent="0.25">
      <c r="A3652"/>
    </row>
    <row r="3653" spans="1:1" ht="13.2" x14ac:dyDescent="0.25">
      <c r="A3653"/>
    </row>
    <row r="3654" spans="1:1" ht="13.2" x14ac:dyDescent="0.25">
      <c r="A3654"/>
    </row>
    <row r="3655" spans="1:1" ht="13.2" x14ac:dyDescent="0.25">
      <c r="A3655"/>
    </row>
    <row r="3656" spans="1:1" ht="13.2" x14ac:dyDescent="0.25">
      <c r="A3656"/>
    </row>
    <row r="3657" spans="1:1" ht="13.2" x14ac:dyDescent="0.25">
      <c r="A3657"/>
    </row>
    <row r="3658" spans="1:1" ht="13.2" x14ac:dyDescent="0.25">
      <c r="A3658"/>
    </row>
    <row r="3659" spans="1:1" ht="13.2" x14ac:dyDescent="0.25">
      <c r="A3659"/>
    </row>
    <row r="3660" spans="1:1" ht="13.2" x14ac:dyDescent="0.25">
      <c r="A3660"/>
    </row>
    <row r="3661" spans="1:1" ht="13.2" x14ac:dyDescent="0.25">
      <c r="A3661"/>
    </row>
    <row r="3662" spans="1:1" ht="13.2" x14ac:dyDescent="0.25">
      <c r="A3662"/>
    </row>
    <row r="3663" spans="1:1" ht="13.2" x14ac:dyDescent="0.25">
      <c r="A3663"/>
    </row>
    <row r="3664" spans="1:1" ht="13.2" x14ac:dyDescent="0.25">
      <c r="A3664"/>
    </row>
    <row r="3665" spans="1:1" ht="13.2" x14ac:dyDescent="0.25">
      <c r="A3665"/>
    </row>
    <row r="3666" spans="1:1" ht="13.2" x14ac:dyDescent="0.25">
      <c r="A3666"/>
    </row>
    <row r="3667" spans="1:1" ht="13.2" x14ac:dyDescent="0.25">
      <c r="A3667"/>
    </row>
    <row r="3668" spans="1:1" ht="13.2" x14ac:dyDescent="0.25">
      <c r="A3668"/>
    </row>
    <row r="3669" spans="1:1" ht="13.2" x14ac:dyDescent="0.25">
      <c r="A3669"/>
    </row>
    <row r="3670" spans="1:1" ht="13.2" x14ac:dyDescent="0.25">
      <c r="A3670"/>
    </row>
    <row r="3671" spans="1:1" ht="13.2" x14ac:dyDescent="0.25">
      <c r="A3671"/>
    </row>
    <row r="3672" spans="1:1" ht="13.2" x14ac:dyDescent="0.25">
      <c r="A3672"/>
    </row>
    <row r="3673" spans="1:1" ht="13.2" x14ac:dyDescent="0.25">
      <c r="A3673"/>
    </row>
    <row r="3674" spans="1:1" ht="13.2" x14ac:dyDescent="0.25">
      <c r="A3674"/>
    </row>
    <row r="3675" spans="1:1" ht="13.2" x14ac:dyDescent="0.25">
      <c r="A3675"/>
    </row>
    <row r="3676" spans="1:1" ht="13.2" x14ac:dyDescent="0.25">
      <c r="A3676"/>
    </row>
    <row r="3677" spans="1:1" ht="13.2" x14ac:dyDescent="0.25">
      <c r="A3677"/>
    </row>
    <row r="3678" spans="1:1" ht="13.2" x14ac:dyDescent="0.25">
      <c r="A3678"/>
    </row>
    <row r="3679" spans="1:1" ht="13.2" x14ac:dyDescent="0.25">
      <c r="A3679"/>
    </row>
    <row r="3680" spans="1:1" ht="13.2" x14ac:dyDescent="0.25">
      <c r="A3680"/>
    </row>
    <row r="3681" spans="1:1" ht="13.2" x14ac:dyDescent="0.25">
      <c r="A3681"/>
    </row>
    <row r="3682" spans="1:1" ht="13.2" x14ac:dyDescent="0.25">
      <c r="A3682"/>
    </row>
    <row r="3683" spans="1:1" ht="13.2" x14ac:dyDescent="0.25">
      <c r="A3683"/>
    </row>
    <row r="3684" spans="1:1" ht="13.2" x14ac:dyDescent="0.25">
      <c r="A3684"/>
    </row>
    <row r="3685" spans="1:1" ht="13.2" x14ac:dyDescent="0.25">
      <c r="A3685"/>
    </row>
    <row r="3686" spans="1:1" ht="13.2" x14ac:dyDescent="0.25">
      <c r="A3686"/>
    </row>
    <row r="3687" spans="1:1" ht="13.2" x14ac:dyDescent="0.25">
      <c r="A3687"/>
    </row>
    <row r="3688" spans="1:1" ht="13.2" x14ac:dyDescent="0.25">
      <c r="A3688"/>
    </row>
    <row r="3689" spans="1:1" ht="13.2" x14ac:dyDescent="0.25">
      <c r="A3689"/>
    </row>
    <row r="3690" spans="1:1" ht="13.2" x14ac:dyDescent="0.25">
      <c r="A3690"/>
    </row>
    <row r="3691" spans="1:1" ht="13.2" x14ac:dyDescent="0.25">
      <c r="A3691"/>
    </row>
    <row r="3692" spans="1:1" ht="13.2" x14ac:dyDescent="0.25">
      <c r="A3692"/>
    </row>
    <row r="3693" spans="1:1" ht="13.2" x14ac:dyDescent="0.25">
      <c r="A3693"/>
    </row>
    <row r="3694" spans="1:1" ht="13.2" x14ac:dyDescent="0.25">
      <c r="A3694"/>
    </row>
    <row r="3695" spans="1:1" ht="13.2" x14ac:dyDescent="0.25">
      <c r="A3695"/>
    </row>
    <row r="3696" spans="1:1" ht="13.2" x14ac:dyDescent="0.25">
      <c r="A3696"/>
    </row>
    <row r="3697" spans="1:1" ht="13.2" x14ac:dyDescent="0.25">
      <c r="A3697"/>
    </row>
    <row r="3698" spans="1:1" ht="13.2" x14ac:dyDescent="0.25">
      <c r="A3698"/>
    </row>
    <row r="3699" spans="1:1" ht="13.2" x14ac:dyDescent="0.25">
      <c r="A3699"/>
    </row>
    <row r="3700" spans="1:1" ht="13.2" x14ac:dyDescent="0.25">
      <c r="A3700"/>
    </row>
    <row r="3701" spans="1:1" ht="13.2" x14ac:dyDescent="0.25">
      <c r="A3701"/>
    </row>
    <row r="3702" spans="1:1" ht="13.2" x14ac:dyDescent="0.25">
      <c r="A3702"/>
    </row>
    <row r="3703" spans="1:1" ht="13.2" x14ac:dyDescent="0.25">
      <c r="A3703"/>
    </row>
    <row r="3704" spans="1:1" ht="13.2" x14ac:dyDescent="0.25">
      <c r="A3704"/>
    </row>
    <row r="3705" spans="1:1" ht="13.2" x14ac:dyDescent="0.25">
      <c r="A3705"/>
    </row>
    <row r="3706" spans="1:1" ht="13.2" x14ac:dyDescent="0.25">
      <c r="A3706"/>
    </row>
    <row r="3707" spans="1:1" ht="13.2" x14ac:dyDescent="0.25">
      <c r="A3707"/>
    </row>
    <row r="3708" spans="1:1" ht="13.2" x14ac:dyDescent="0.25">
      <c r="A3708"/>
    </row>
    <row r="3709" spans="1:1" ht="13.2" x14ac:dyDescent="0.25">
      <c r="A3709"/>
    </row>
    <row r="3710" spans="1:1" ht="13.2" x14ac:dyDescent="0.25">
      <c r="A3710"/>
    </row>
    <row r="3711" spans="1:1" ht="13.2" x14ac:dyDescent="0.25">
      <c r="A3711"/>
    </row>
    <row r="3712" spans="1:1" ht="13.2" x14ac:dyDescent="0.25">
      <c r="A3712"/>
    </row>
    <row r="3713" spans="1:1" ht="13.2" x14ac:dyDescent="0.25">
      <c r="A3713"/>
    </row>
    <row r="3714" spans="1:1" ht="13.2" x14ac:dyDescent="0.25">
      <c r="A3714"/>
    </row>
    <row r="3715" spans="1:1" ht="13.2" x14ac:dyDescent="0.25">
      <c r="A3715"/>
    </row>
    <row r="3716" spans="1:1" ht="13.2" x14ac:dyDescent="0.25">
      <c r="A3716"/>
    </row>
    <row r="3717" spans="1:1" ht="13.2" x14ac:dyDescent="0.25">
      <c r="A3717"/>
    </row>
    <row r="3718" spans="1:1" ht="13.2" x14ac:dyDescent="0.25">
      <c r="A3718"/>
    </row>
    <row r="3719" spans="1:1" ht="13.2" x14ac:dyDescent="0.25">
      <c r="A3719"/>
    </row>
    <row r="3720" spans="1:1" ht="13.2" x14ac:dyDescent="0.25">
      <c r="A3720"/>
    </row>
    <row r="3721" spans="1:1" ht="13.2" x14ac:dyDescent="0.25">
      <c r="A3721"/>
    </row>
    <row r="3722" spans="1:1" ht="13.2" x14ac:dyDescent="0.25">
      <c r="A3722"/>
    </row>
    <row r="3723" spans="1:1" ht="13.2" x14ac:dyDescent="0.25">
      <c r="A3723"/>
    </row>
    <row r="3724" spans="1:1" ht="13.2" x14ac:dyDescent="0.25">
      <c r="A3724"/>
    </row>
    <row r="3725" spans="1:1" ht="13.2" x14ac:dyDescent="0.25">
      <c r="A3725"/>
    </row>
    <row r="3726" spans="1:1" ht="13.2" x14ac:dyDescent="0.25">
      <c r="A3726"/>
    </row>
    <row r="3727" spans="1:1" ht="13.2" x14ac:dyDescent="0.25">
      <c r="A3727"/>
    </row>
    <row r="3728" spans="1:1" ht="13.2" x14ac:dyDescent="0.25">
      <c r="A3728"/>
    </row>
    <row r="3729" spans="1:1" ht="13.2" x14ac:dyDescent="0.25">
      <c r="A3729"/>
    </row>
    <row r="3730" spans="1:1" ht="13.2" x14ac:dyDescent="0.25">
      <c r="A3730"/>
    </row>
    <row r="3731" spans="1:1" ht="13.2" x14ac:dyDescent="0.25">
      <c r="A3731"/>
    </row>
    <row r="3732" spans="1:1" ht="13.2" x14ac:dyDescent="0.25">
      <c r="A3732"/>
    </row>
    <row r="3733" spans="1:1" ht="13.2" x14ac:dyDescent="0.25">
      <c r="A3733"/>
    </row>
    <row r="3734" spans="1:1" ht="13.2" x14ac:dyDescent="0.25">
      <c r="A3734"/>
    </row>
    <row r="3735" spans="1:1" ht="13.2" x14ac:dyDescent="0.25">
      <c r="A3735"/>
    </row>
    <row r="3736" spans="1:1" ht="13.2" x14ac:dyDescent="0.25">
      <c r="A3736"/>
    </row>
    <row r="3737" spans="1:1" ht="13.2" x14ac:dyDescent="0.25">
      <c r="A3737"/>
    </row>
    <row r="3738" spans="1:1" ht="13.2" x14ac:dyDescent="0.25">
      <c r="A3738"/>
    </row>
    <row r="3739" spans="1:1" ht="13.2" x14ac:dyDescent="0.25">
      <c r="A3739"/>
    </row>
    <row r="3740" spans="1:1" ht="13.2" x14ac:dyDescent="0.25">
      <c r="A3740"/>
    </row>
    <row r="3741" spans="1:1" ht="13.2" x14ac:dyDescent="0.25">
      <c r="A3741"/>
    </row>
    <row r="3742" spans="1:1" ht="13.2" x14ac:dyDescent="0.25">
      <c r="A3742"/>
    </row>
    <row r="3743" spans="1:1" ht="13.2" x14ac:dyDescent="0.25">
      <c r="A3743"/>
    </row>
    <row r="3744" spans="1:1" ht="13.2" x14ac:dyDescent="0.25">
      <c r="A3744"/>
    </row>
    <row r="3745" spans="1:1" ht="13.2" x14ac:dyDescent="0.25">
      <c r="A3745"/>
    </row>
    <row r="3746" spans="1:1" ht="13.2" x14ac:dyDescent="0.25">
      <c r="A3746"/>
    </row>
    <row r="3747" spans="1:1" ht="13.2" x14ac:dyDescent="0.25">
      <c r="A3747"/>
    </row>
    <row r="3748" spans="1:1" ht="13.2" x14ac:dyDescent="0.25">
      <c r="A3748"/>
    </row>
    <row r="3749" spans="1:1" ht="13.2" x14ac:dyDescent="0.25">
      <c r="A3749"/>
    </row>
    <row r="3750" spans="1:1" ht="13.2" x14ac:dyDescent="0.25">
      <c r="A3750"/>
    </row>
    <row r="3751" spans="1:1" ht="13.2" x14ac:dyDescent="0.25">
      <c r="A3751"/>
    </row>
    <row r="3752" spans="1:1" ht="13.2" x14ac:dyDescent="0.25">
      <c r="A3752"/>
    </row>
    <row r="3753" spans="1:1" ht="13.2" x14ac:dyDescent="0.25">
      <c r="A3753"/>
    </row>
    <row r="3754" spans="1:1" ht="13.2" x14ac:dyDescent="0.25">
      <c r="A3754"/>
    </row>
    <row r="3755" spans="1:1" ht="13.2" x14ac:dyDescent="0.25">
      <c r="A3755"/>
    </row>
    <row r="3756" spans="1:1" ht="13.2" x14ac:dyDescent="0.25">
      <c r="A3756"/>
    </row>
    <row r="3757" spans="1:1" ht="13.2" x14ac:dyDescent="0.25">
      <c r="A3757"/>
    </row>
    <row r="3758" spans="1:1" ht="13.2" x14ac:dyDescent="0.25">
      <c r="A3758"/>
    </row>
    <row r="3759" spans="1:1" ht="13.2" x14ac:dyDescent="0.25">
      <c r="A3759"/>
    </row>
    <row r="3760" spans="1:1" ht="13.2" x14ac:dyDescent="0.25">
      <c r="A3760"/>
    </row>
    <row r="3761" spans="1:1" ht="13.2" x14ac:dyDescent="0.25">
      <c r="A3761"/>
    </row>
    <row r="3762" spans="1:1" ht="13.2" x14ac:dyDescent="0.25">
      <c r="A3762"/>
    </row>
    <row r="3763" spans="1:1" ht="13.2" x14ac:dyDescent="0.25">
      <c r="A3763"/>
    </row>
    <row r="3764" spans="1:1" ht="13.2" x14ac:dyDescent="0.25">
      <c r="A3764"/>
    </row>
    <row r="3765" spans="1:1" ht="13.2" x14ac:dyDescent="0.25">
      <c r="A3765"/>
    </row>
    <row r="3766" spans="1:1" ht="13.2" x14ac:dyDescent="0.25">
      <c r="A3766"/>
    </row>
    <row r="3767" spans="1:1" ht="13.2" x14ac:dyDescent="0.25">
      <c r="A3767"/>
    </row>
    <row r="3768" spans="1:1" ht="13.2" x14ac:dyDescent="0.25">
      <c r="A3768"/>
    </row>
    <row r="3769" spans="1:1" ht="13.2" x14ac:dyDescent="0.25">
      <c r="A3769"/>
    </row>
    <row r="3770" spans="1:1" ht="13.2" x14ac:dyDescent="0.25">
      <c r="A3770"/>
    </row>
    <row r="3771" spans="1:1" ht="13.2" x14ac:dyDescent="0.25">
      <c r="A3771"/>
    </row>
    <row r="3772" spans="1:1" ht="13.2" x14ac:dyDescent="0.25">
      <c r="A3772"/>
    </row>
    <row r="3773" spans="1:1" ht="13.2" x14ac:dyDescent="0.25">
      <c r="A3773"/>
    </row>
    <row r="3774" spans="1:1" ht="13.2" x14ac:dyDescent="0.25">
      <c r="A3774"/>
    </row>
    <row r="3775" spans="1:1" ht="13.2" x14ac:dyDescent="0.25">
      <c r="A3775"/>
    </row>
    <row r="3776" spans="1:1" ht="13.2" x14ac:dyDescent="0.25">
      <c r="A3776"/>
    </row>
    <row r="3777" spans="1:1" ht="13.2" x14ac:dyDescent="0.25">
      <c r="A3777"/>
    </row>
    <row r="3778" spans="1:1" ht="13.2" x14ac:dyDescent="0.25">
      <c r="A3778"/>
    </row>
    <row r="3779" spans="1:1" ht="13.2" x14ac:dyDescent="0.25">
      <c r="A3779"/>
    </row>
    <row r="3780" spans="1:1" ht="13.2" x14ac:dyDescent="0.25">
      <c r="A3780"/>
    </row>
    <row r="3781" spans="1:1" ht="13.2" x14ac:dyDescent="0.25">
      <c r="A3781"/>
    </row>
    <row r="3782" spans="1:1" ht="13.2" x14ac:dyDescent="0.25">
      <c r="A3782"/>
    </row>
    <row r="3783" spans="1:1" ht="13.2" x14ac:dyDescent="0.25">
      <c r="A3783"/>
    </row>
    <row r="3784" spans="1:1" ht="13.2" x14ac:dyDescent="0.25">
      <c r="A3784"/>
    </row>
    <row r="3785" spans="1:1" ht="13.2" x14ac:dyDescent="0.25">
      <c r="A3785"/>
    </row>
    <row r="3786" spans="1:1" ht="13.2" x14ac:dyDescent="0.25">
      <c r="A3786"/>
    </row>
    <row r="3787" spans="1:1" ht="13.2" x14ac:dyDescent="0.25">
      <c r="A3787"/>
    </row>
    <row r="3788" spans="1:1" ht="13.2" x14ac:dyDescent="0.25">
      <c r="A3788"/>
    </row>
  </sheetData>
  <sortState ref="A2:A3788">
    <sortCondition ref="A2:A3788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14"/>
  <sheetViews>
    <sheetView workbookViewId="0">
      <pane xSplit="4" ySplit="2" topLeftCell="E63" activePane="bottomRight" state="frozen"/>
      <selection pane="topRight" activeCell="D1" sqref="D1"/>
      <selection pane="bottomLeft" activeCell="A3" sqref="A3"/>
      <selection pane="bottomRight" activeCell="Y24" sqref="Y24"/>
    </sheetView>
  </sheetViews>
  <sheetFormatPr defaultRowHeight="13.2" x14ac:dyDescent="0.25"/>
  <cols>
    <col min="1" max="1" width="14.88671875" style="21" customWidth="1"/>
    <col min="2" max="2" width="18.44140625" style="21" customWidth="1"/>
    <col min="3" max="3" width="18.44140625" customWidth="1"/>
    <col min="4" max="5" width="18.44140625" style="8" customWidth="1"/>
    <col min="6" max="7" width="18.44140625" style="13" customWidth="1"/>
    <col min="8" max="8" width="18.44140625" style="11" customWidth="1"/>
    <col min="9" max="9" width="21.44140625" style="5" bestFit="1" customWidth="1"/>
    <col min="10" max="10" width="18.33203125" bestFit="1" customWidth="1"/>
    <col min="11" max="11" width="19.33203125" bestFit="1" customWidth="1"/>
    <col min="12" max="12" width="24.88671875" customWidth="1"/>
    <col min="13" max="13" width="25.5546875" bestFit="1" customWidth="1"/>
    <col min="14" max="14" width="23.44140625" bestFit="1" customWidth="1"/>
    <col min="15" max="16" width="22.44140625" bestFit="1" customWidth="1"/>
    <col min="17" max="17" width="20.6640625" customWidth="1"/>
    <col min="18" max="18" width="20.33203125" bestFit="1" customWidth="1"/>
    <col min="19" max="24" width="12" bestFit="1" customWidth="1"/>
    <col min="25" max="53" width="25.6640625" customWidth="1"/>
  </cols>
  <sheetData>
    <row r="1" spans="1:53" x14ac:dyDescent="0.25">
      <c r="A1" s="17" t="s">
        <v>133</v>
      </c>
      <c r="B1" s="17" t="s">
        <v>132</v>
      </c>
      <c r="C1" s="180" t="s">
        <v>149</v>
      </c>
      <c r="D1" s="181"/>
      <c r="E1" s="182" t="s">
        <v>150</v>
      </c>
      <c r="F1" s="182"/>
      <c r="G1" s="183" t="s">
        <v>152</v>
      </c>
      <c r="H1" s="183"/>
      <c r="I1" s="4" t="s">
        <v>24</v>
      </c>
      <c r="J1" s="1" t="s">
        <v>46</v>
      </c>
      <c r="K1" s="2" t="s">
        <v>128</v>
      </c>
      <c r="L1" s="2" t="s">
        <v>81</v>
      </c>
      <c r="M1" s="1" t="s">
        <v>28</v>
      </c>
      <c r="N1" s="1" t="s">
        <v>32</v>
      </c>
      <c r="O1" s="1" t="s">
        <v>44</v>
      </c>
      <c r="P1" s="1" t="s">
        <v>64</v>
      </c>
      <c r="Q1" s="2" t="s">
        <v>123</v>
      </c>
      <c r="R1" s="2" t="s">
        <v>90</v>
      </c>
      <c r="S1" s="2" t="str">
        <f>verskaffersterme!A12</f>
        <v>DI - STONE FD</v>
      </c>
      <c r="T1" s="2" t="str">
        <f>verskaffersterme!A13</f>
        <v>DI - EERSTERUST MEAT TRD CC</v>
      </c>
      <c r="U1" s="2" t="str">
        <f>verskaffersterme!A14</f>
        <v>DI - FRUIT n VEG SMALL SUPP</v>
      </c>
      <c r="V1" s="2" t="str">
        <f>verskaffersterme!A15</f>
        <v>DI - BERAS WHOLESALERS</v>
      </c>
      <c r="W1" s="2" t="str">
        <f>verskaffersterme!A16</f>
        <v>DI - NUUT 5</v>
      </c>
      <c r="X1" s="2" t="str">
        <f>verskaffersterme!A17</f>
        <v>DI - NUUT 6</v>
      </c>
      <c r="Y1" s="1" t="s">
        <v>48</v>
      </c>
      <c r="Z1" s="2" t="s">
        <v>77</v>
      </c>
      <c r="AA1" s="2" t="s">
        <v>79</v>
      </c>
      <c r="AB1" s="1" t="s">
        <v>22</v>
      </c>
      <c r="AC1" s="1" t="s">
        <v>13</v>
      </c>
      <c r="AD1" s="1" t="s">
        <v>14</v>
      </c>
      <c r="AE1" s="1" t="s">
        <v>16</v>
      </c>
      <c r="AF1" s="1" t="s">
        <v>26</v>
      </c>
      <c r="AG1" s="2" t="s">
        <v>70</v>
      </c>
      <c r="AH1" s="2" t="s">
        <v>114</v>
      </c>
      <c r="AI1" s="2" t="s">
        <v>118</v>
      </c>
      <c r="AJ1" s="1" t="s">
        <v>36</v>
      </c>
      <c r="AK1" s="2" t="s">
        <v>78</v>
      </c>
      <c r="AL1" s="1" t="s">
        <v>20</v>
      </c>
      <c r="AM1" s="1" t="s">
        <v>17</v>
      </c>
      <c r="AN1" s="2" t="s">
        <v>130</v>
      </c>
      <c r="AO1" s="1" t="s">
        <v>11</v>
      </c>
      <c r="AP1" s="1" t="s">
        <v>23</v>
      </c>
      <c r="AQ1" s="1" t="s">
        <v>42</v>
      </c>
      <c r="AR1" s="1" t="s">
        <v>18</v>
      </c>
      <c r="AS1" s="1" t="s">
        <v>25</v>
      </c>
      <c r="AT1" s="2" t="s">
        <v>76</v>
      </c>
      <c r="AU1" s="1" t="s">
        <v>60</v>
      </c>
      <c r="AV1" s="1" t="str">
        <f>verskaffersterme!A41</f>
        <v>DS - PRIMECO MEAT</v>
      </c>
      <c r="AW1" s="1" t="str">
        <f>verskaffersterme!A42</f>
        <v>DS - ELLIES ELECTRONICS</v>
      </c>
      <c r="AX1" s="1" t="str">
        <f>verskaffersterme!A43</f>
        <v>DS - NESTLE SA PTY LTD</v>
      </c>
      <c r="AY1" s="1" t="str">
        <f>verskaffersterme!A44</f>
        <v>DS - STARKE AYRES PTY LTD</v>
      </c>
      <c r="AZ1" s="1" t="str">
        <f>verskaffersterme!A45</f>
        <v>DS - CADBURY SA</v>
      </c>
      <c r="BA1" s="1" t="str">
        <f>verskaffersterme!A65</f>
        <v>DS - NUUT 20</v>
      </c>
    </row>
    <row r="2" spans="1:53" x14ac:dyDescent="0.25">
      <c r="A2" s="18"/>
      <c r="B2" s="18"/>
      <c r="C2" s="15"/>
      <c r="D2" s="15"/>
      <c r="E2" s="12"/>
      <c r="F2" s="12"/>
      <c r="G2" s="16"/>
      <c r="H2" s="16"/>
      <c r="I2" s="4"/>
      <c r="J2" s="1"/>
      <c r="K2" s="2"/>
      <c r="L2" s="2"/>
      <c r="M2" s="1"/>
      <c r="N2" s="1"/>
      <c r="O2" s="1"/>
      <c r="P2" s="1"/>
      <c r="Q2" s="2"/>
      <c r="R2" s="2"/>
      <c r="S2" s="2"/>
      <c r="T2" s="2"/>
      <c r="U2" s="2"/>
      <c r="V2" s="2"/>
      <c r="W2" s="2"/>
      <c r="X2" s="2"/>
      <c r="Y2" s="1"/>
      <c r="Z2" s="2"/>
      <c r="AA2" s="2"/>
      <c r="AB2" s="1"/>
      <c r="AC2" s="1"/>
      <c r="AD2" s="1"/>
      <c r="AE2" s="1"/>
      <c r="AF2" s="1"/>
      <c r="AG2" s="2"/>
      <c r="AH2" s="2"/>
      <c r="AI2" s="2"/>
      <c r="AJ2" s="1"/>
      <c r="AK2" s="2"/>
      <c r="AL2" s="1"/>
      <c r="AM2" s="1"/>
      <c r="AN2" s="2"/>
      <c r="AO2" s="1"/>
      <c r="AP2" s="1"/>
      <c r="AQ2" s="1"/>
      <c r="AR2" s="1"/>
      <c r="AS2" s="1"/>
      <c r="AT2" s="2"/>
      <c r="AU2" s="1"/>
      <c r="AV2" s="1"/>
      <c r="AW2" s="1"/>
      <c r="AX2" s="1"/>
      <c r="AY2" s="1"/>
      <c r="AZ2" s="1"/>
      <c r="BA2" s="1"/>
    </row>
    <row r="3" spans="1:53" x14ac:dyDescent="0.25">
      <c r="A3" s="19" t="s">
        <v>139</v>
      </c>
      <c r="B3" s="20">
        <v>41579</v>
      </c>
      <c r="C3" s="7"/>
      <c r="D3" s="15"/>
      <c r="E3" s="14">
        <f>B3+31</f>
        <v>41610</v>
      </c>
      <c r="F3" s="12">
        <f>SUM(Y3:BA3)</f>
        <v>23552.829999999998</v>
      </c>
      <c r="G3" s="16"/>
      <c r="H3" s="16"/>
      <c r="I3" s="4">
        <f>SUMIFS('grv lys'!$L$2:$L$2863,'grv lys'!$G$2:$G$2863,'bereken betaaldatum bedrag'!B3,'grv lys'!$I$2:$I$2863,'bereken betaaldatum bedrag'!I$1)</f>
        <v>123224.85</v>
      </c>
      <c r="J3" s="4">
        <f>SUMIFS('grv lys'!$L$2:$L$2863,'grv lys'!$I$2:$I$2863,'bereken betaaldatum bedrag'!$J$1,'grv lys'!$T$2:$T$2863,'bereken betaaldatum bedrag'!B3)</f>
        <v>0</v>
      </c>
      <c r="K3" s="4">
        <f>SUMIFS('grv lys'!$L$2:$L$2863,'grv lys'!$I$2:$I$2863,'bereken betaaldatum bedrag'!$K$1,'grv lys'!$T$2:$T$2863,'bereken betaaldatum bedrag'!B3)</f>
        <v>0</v>
      </c>
      <c r="L3" s="4">
        <f>SUMIFS('grv lys'!$L$2:$L$2863,'grv lys'!$I$2:$I$2863,'bereken betaaldatum bedrag'!$L$1,'grv lys'!$T$2:$T$2863,'bereken betaaldatum bedrag'!B3)</f>
        <v>0</v>
      </c>
      <c r="M3" s="4">
        <f>SUMIFS('grv lys'!$L$2:$L$2863,'grv lys'!$I$2:$I$2863,'bereken betaaldatum bedrag'!$M$1,'grv lys'!$T$2:$T$2863,'bereken betaaldatum bedrag'!B3)</f>
        <v>0</v>
      </c>
      <c r="N3" s="4">
        <f>SUMIFS('grv lys'!$L$2:$L$2863,'grv lys'!$I$2:$I$2863,'bereken betaaldatum bedrag'!$N$1,'grv lys'!$T$2:$T$2863,'bereken betaaldatum bedrag'!B3)</f>
        <v>0</v>
      </c>
      <c r="O3" s="4">
        <f>SUMIFS('grv lys'!$L$2:$L$2863,'grv lys'!$I$2:$I$2863,'bereken betaaldatum bedrag'!$O$1,'grv lys'!$T$2:$T$2863,'bereken betaaldatum bedrag'!B3)</f>
        <v>0</v>
      </c>
      <c r="P3" s="4">
        <f>SUMIFS('grv lys'!$L$2:$L$2863,'grv lys'!$I$2:$I$2863,'bereken betaaldatum bedrag'!$P$1,'grv lys'!$T$2:$T$2863,'bereken betaaldatum bedrag'!B3)</f>
        <v>0</v>
      </c>
      <c r="Q3" s="4">
        <f>SUMIFS('grv lys'!$L$2:$L$2863,'grv lys'!$I$2:$I$2863,'bereken betaaldatum bedrag'!$Q$1,'grv lys'!$T$2:$T$2863,'bereken betaaldatum bedrag'!B3)</f>
        <v>0</v>
      </c>
      <c r="R3" s="4">
        <f>SUMIFS('grv lys'!$L$2:$L$2863,'grv lys'!$I$2:$I$2863,'bereken betaaldatum bedrag'!$R$1,'grv lys'!$T$2:$T$2863,'bereken betaaldatum bedrag'!B3)</f>
        <v>0</v>
      </c>
      <c r="S3" s="4">
        <f>SUMIFS('grv lys'!$L$2:$L$2863,'grv lys'!$I$2:$I$2863,'bereken betaaldatum bedrag'!$S$1,'grv lys'!$T$2:$T$2863,'bereken betaaldatum bedrag'!B3)</f>
        <v>0</v>
      </c>
      <c r="T3" s="4">
        <f>SUMIFS('grv lys'!$L$2:$L$2863,'grv lys'!$I$2:$I$2863,'bereken betaaldatum bedrag'!$T$1,'grv lys'!$T$2:$T$2863,'bereken betaaldatum bedrag'!B3)</f>
        <v>0</v>
      </c>
      <c r="U3" s="4">
        <f>SUMIFS('grv lys'!$L$2:$L$2863,'grv lys'!$I$2:$I$2863,'bereken betaaldatum bedrag'!$U$1,'grv lys'!$T$2:$T$2863,'bereken betaaldatum bedrag'!B3)</f>
        <v>0</v>
      </c>
      <c r="V3" s="4">
        <f>SUMIFS('grv lys'!$L$2:$L$2863,'grv lys'!$I$2:$I$2863,'bereken betaaldatum bedrag'!$V$1,'grv lys'!$T$2:$T$2863,'bereken betaaldatum bedrag'!B3)</f>
        <v>0</v>
      </c>
      <c r="W3" s="4">
        <f>SUMIFS('grv lys'!$L$2:$L$2863,'grv lys'!$I$2:$I$2863,'bereken betaaldatum bedrag'!$W$1,'grv lys'!$T$2:$T$2863,'bereken betaaldatum bedrag'!B3)</f>
        <v>0</v>
      </c>
      <c r="X3" s="4">
        <f>SUMIFS('grv lys'!$L$2:$L$2863,'grv lys'!$I$2:$I$2863,'bereken betaaldatum bedrag'!$X$1,'grv lys'!$T$2:$T$2863,'bereken betaaldatum bedrag'!B3)</f>
        <v>0</v>
      </c>
      <c r="Y3" s="4">
        <f>SUMIFS('grv lys'!$L$2:$L$2863,'grv lys'!$I$2:$I$2863,'bereken betaaldatum bedrag'!$Y$1,'grv lys'!$G$2:$G$2863,'bereken betaaldatum bedrag'!B3)</f>
        <v>0</v>
      </c>
      <c r="Z3" s="4">
        <f>SUMIFS('grv lys'!$L$2:$L$2863,'grv lys'!$I$2:$I$2863,'bereken betaaldatum bedrag'!$Z$1,'grv lys'!$G$2:$G$2863,'bereken betaaldatum bedrag'!B3)</f>
        <v>0</v>
      </c>
      <c r="AA3" s="4">
        <f>SUMIFS('grv lys'!$L$2:$L$2863,'grv lys'!$I$2:$I$2863,'bereken betaaldatum bedrag'!$AA$1,'grv lys'!$G$2:$G$2863,'bereken betaaldatum bedrag'!B3)</f>
        <v>0</v>
      </c>
      <c r="AB3" s="4">
        <f>SUMIFS('grv lys'!$L$2:$L$2863,'grv lys'!$I$2:$I$2863,'bereken betaaldatum bedrag'!$AB$1,'grv lys'!$G$2:$G$2863,'bereken betaaldatum bedrag'!B3)</f>
        <v>0</v>
      </c>
      <c r="AC3" s="4">
        <f>SUMIFS('grv lys'!$L$2:$L$2863,'grv lys'!$I$2:$I$2863,'bereken betaaldatum bedrag'!$AC$1,'grv lys'!$G$2:$G$2863,'bereken betaaldatum bedrag'!B3)</f>
        <v>538.29</v>
      </c>
      <c r="AD3" s="4">
        <f>SUMIFS('grv lys'!$L$2:$L$2863,'grv lys'!$I$2:$I$2863,'bereken betaaldatum bedrag'!$AD$1,'grv lys'!$G$2:$G$2863,'bereken betaaldatum bedrag'!B3)</f>
        <v>0</v>
      </c>
      <c r="AE3" s="4">
        <f>SUMIFS('grv lys'!$L$2:$L$2863,'grv lys'!$I$2:$I$2863,'bereken betaaldatum bedrag'!$AE$1,'grv lys'!$G$2:$G$2863,'bereken betaaldatum bedrag'!B3)</f>
        <v>0</v>
      </c>
      <c r="AF3" s="4">
        <f>SUMIFS('grv lys'!$L$2:$L$2863,'grv lys'!$I$2:$I$2863,'bereken betaaldatum bedrag'!$AF$1,'grv lys'!$G$2:$G$2863,'bereken betaaldatum bedrag'!B3)</f>
        <v>0</v>
      </c>
      <c r="AG3" s="4">
        <f>SUMIFS('grv lys'!$L$2:$L$2863,'grv lys'!$I$2:$I$2863,'bereken betaaldatum bedrag'!$AG$1,'grv lys'!$G$2:$G$2863,'bereken betaaldatum bedrag'!B3)</f>
        <v>0</v>
      </c>
      <c r="AH3" s="4">
        <f>SUMIFS('grv lys'!$L$2:$L$2863,'grv lys'!$I$2:$I$2863,'bereken betaaldatum bedrag'!$AH$1,'grv lys'!$G$2:$G$2863,'bereken betaaldatum bedrag'!B3)</f>
        <v>0</v>
      </c>
      <c r="AI3" s="4">
        <f>SUMIFS('grv lys'!$L$2:$L$2863,'grv lys'!$I$2:$I$2863,'bereken betaaldatum bedrag'!$AI$1,'grv lys'!$G$2:$G$2863,'bereken betaaldatum bedrag'!B3)</f>
        <v>0</v>
      </c>
      <c r="AJ3" s="4">
        <f>SUMIFS('grv lys'!$L$2:$L$2863,'grv lys'!$I$2:$I$2863,'bereken betaaldatum bedrag'!$AJ$1,'grv lys'!$G$2:$G$2863,'bereken betaaldatum bedrag'!B3)</f>
        <v>8436</v>
      </c>
      <c r="AK3" s="4">
        <f>SUMIFS('grv lys'!$L$2:$L$2863,'grv lys'!$I$2:$I$2863,'bereken betaaldatum bedrag'!$AK$1,'grv lys'!$G$2:$G$2863,'bereken betaaldatum bedrag'!B3)</f>
        <v>0</v>
      </c>
      <c r="AL3" s="4">
        <f>SUMIFS('grv lys'!$L$2:$L$2863,'grv lys'!$I$2:$I$2863,'bereken betaaldatum bedrag'!$AL$1,'grv lys'!$G$2:$G$2863,'bereken betaaldatum bedrag'!B3)</f>
        <v>0</v>
      </c>
      <c r="AM3" s="4">
        <f>SUMIFS('grv lys'!$L$2:$L$2863,'grv lys'!$I$2:$I$2863,'bereken betaaldatum bedrag'!$AM$1,'grv lys'!$G$2:$G$2863,'bereken betaaldatum bedrag'!B3)</f>
        <v>13433.56</v>
      </c>
      <c r="AN3" s="4">
        <f>SUMIFS('grv lys'!$L$2:$L$2863,'grv lys'!$I$2:$I$2863,'bereken betaaldatum bedrag'!$AN$1,'grv lys'!$G$2:$G$2863,'bereken betaaldatum bedrag'!B3)</f>
        <v>0</v>
      </c>
      <c r="AO3" s="4">
        <f>SUMIFS('grv lys'!$L$2:$L$2863,'grv lys'!$I$2:$I$2863,'bereken betaaldatum bedrag'!$AO$1,'grv lys'!$G$2:$G$2863,'bereken betaaldatum bedrag'!B3)</f>
        <v>0</v>
      </c>
      <c r="AP3" s="4">
        <f>SUMIFS('grv lys'!$L$2:$L$2863,'grv lys'!$I$2:$I$2863,'bereken betaaldatum bedrag'!$AP$1,'grv lys'!$G$2:$G$2863,'bereken betaaldatum bedrag'!B3)</f>
        <v>648</v>
      </c>
      <c r="AQ3" s="4">
        <f>SUMIFS('grv lys'!$L$2:$L$2863,'grv lys'!$I$2:$I$2863,'bereken betaaldatum bedrag'!$AQ$1,'grv lys'!$G$2:$G$2863,'bereken betaaldatum bedrag'!B3)</f>
        <v>0</v>
      </c>
      <c r="AR3" s="4">
        <f>SUMIFS('grv lys'!$L$2:$L$2863,'grv lys'!$I$2:$I$2863,'bereken betaaldatum bedrag'!$AR$1,'grv lys'!$G$2:$G$2863,'bereken betaaldatum bedrag'!B3)</f>
        <v>496.98</v>
      </c>
      <c r="AS3" s="4">
        <f>SUMIFS('grv lys'!$L$2:$L$2863,'grv lys'!$I$2:$I$2863,'bereken betaaldatum bedrag'!$AS$1,'grv lys'!$G$2:$G$2863,'bereken betaaldatum bedrag'!B3)</f>
        <v>0</v>
      </c>
      <c r="AT3" s="4">
        <f>SUMIFS('grv lys'!$L$2:$L$2863,'grv lys'!$I$2:$I$2863,'bereken betaaldatum bedrag'!$AT$1,'grv lys'!$G$2:$G$2863,'bereken betaaldatum bedrag'!B3)</f>
        <v>0</v>
      </c>
      <c r="AU3" s="4">
        <f>SUMIFS('grv lys'!$L$2:$L$2863,'grv lys'!$I$2:$I$2863,'bereken betaaldatum bedrag'!$AU$1,'grv lys'!$G$2:$G$2863,'bereken betaaldatum bedrag'!B3)</f>
        <v>0</v>
      </c>
      <c r="AV3" s="4">
        <f>SUMIFS('grv lys'!$L$2:$L$2863,'grv lys'!$I$2:$I$2863,'bereken betaaldatum bedrag'!$AV$1,'grv lys'!$G$2:$G$2863,'bereken betaaldatum bedrag'!B3)</f>
        <v>0</v>
      </c>
      <c r="AW3" s="4">
        <f>SUMIFS('grv lys'!$L$2:$L$2863,'grv lys'!$I$2:$I$2863,'bereken betaaldatum bedrag'!$AW$1,'grv lys'!$G$2:$G$2863,'bereken betaaldatum bedrag'!B3)</f>
        <v>0</v>
      </c>
      <c r="AX3" s="4">
        <f>SUMIFS('grv lys'!$L$2:$L$2863,'grv lys'!$I$2:$I$2863,'bereken betaaldatum bedrag'!$AX$1,'grv lys'!$G$2:$G$2863,'bereken betaaldatum bedrag'!B3)</f>
        <v>0</v>
      </c>
      <c r="AY3" s="4">
        <f>SUMIFS('grv lys'!$L$2:$L$2863,'grv lys'!$I$2:$I$2863,'bereken betaaldatum bedrag'!$AY$1,'grv lys'!$G$2:$G$2863,'bereken betaaldatum bedrag'!B3)</f>
        <v>0</v>
      </c>
      <c r="AZ3" s="4">
        <f>SUMIFS('grv lys'!$L$2:$L$2863,'grv lys'!$I$2:$I$2863,'bereken betaaldatum bedrag'!$AZ$1,'grv lys'!$G$2:$G$2863,'bereken betaaldatum bedrag'!B3)</f>
        <v>0</v>
      </c>
      <c r="BA3" s="4">
        <f>SUMIFS('grv lys'!$L$2:$L$2863,'grv lys'!$I$2:$I$2863,'bereken betaaldatum bedrag'!$BA$1,'grv lys'!$G$2:$G$2863,'bereken betaaldatum bedrag'!B3)</f>
        <v>0</v>
      </c>
    </row>
    <row r="4" spans="1:53" x14ac:dyDescent="0.25">
      <c r="A4" s="21" t="s">
        <v>140</v>
      </c>
      <c r="B4" s="22">
        <v>41580</v>
      </c>
      <c r="C4" s="7"/>
      <c r="D4" s="15"/>
      <c r="E4" s="14"/>
      <c r="F4" s="12"/>
      <c r="G4" s="16"/>
      <c r="H4" s="16"/>
      <c r="I4" s="4">
        <f>SUMIFS('grv lys'!$L$2:$L$2863,'grv lys'!$G$2:$G$2863,'bereken betaaldatum bedrag'!B4,'grv lys'!$I$2:$I$2863,'bereken betaaldatum bedrag'!I$1)</f>
        <v>0</v>
      </c>
      <c r="J4" s="4">
        <f>SUMIFS('grv lys'!$L$2:$L$2863,'grv lys'!$I$2:$I$2863,'bereken betaaldatum bedrag'!$J$1,'grv lys'!$T$2:$T$2863,'bereken betaaldatum bedrag'!B4)</f>
        <v>0</v>
      </c>
      <c r="K4" s="4">
        <f>SUMIFS('grv lys'!$L$2:$L$2863,'grv lys'!$I$2:$I$2863,'bereken betaaldatum bedrag'!$K$1,'grv lys'!$T$2:$T$2863,'bereken betaaldatum bedrag'!B4)</f>
        <v>0</v>
      </c>
      <c r="L4" s="4">
        <f>SUMIFS('grv lys'!$L$2:$L$2863,'grv lys'!$I$2:$I$2863,'bereken betaaldatum bedrag'!$L$1,'grv lys'!$T$2:$T$2863,'bereken betaaldatum bedrag'!B4)</f>
        <v>0</v>
      </c>
      <c r="M4" s="4">
        <f>SUMIFS('grv lys'!$L$2:$L$2863,'grv lys'!$I$2:$I$2863,'bereken betaaldatum bedrag'!$M$1,'grv lys'!$T$2:$T$2863,'bereken betaaldatum bedrag'!B4)</f>
        <v>0</v>
      </c>
      <c r="N4" s="4">
        <f>SUMIFS('grv lys'!$L$2:$L$2863,'grv lys'!$I$2:$I$2863,'bereken betaaldatum bedrag'!$N$1,'grv lys'!$T$2:$T$2863,'bereken betaaldatum bedrag'!B4)</f>
        <v>0</v>
      </c>
      <c r="O4" s="4">
        <f>SUMIFS('grv lys'!$L$2:$L$2863,'grv lys'!$I$2:$I$2863,'bereken betaaldatum bedrag'!$O$1,'grv lys'!$T$2:$T$2863,'bereken betaaldatum bedrag'!B4)</f>
        <v>0</v>
      </c>
      <c r="P4" s="4">
        <f>SUMIFS('grv lys'!$L$2:$L$2863,'grv lys'!$I$2:$I$2863,'bereken betaaldatum bedrag'!$P$1,'grv lys'!$T$2:$T$2863,'bereken betaaldatum bedrag'!B4)</f>
        <v>0</v>
      </c>
      <c r="Q4" s="4">
        <f>SUMIFS('grv lys'!$L$2:$L$2863,'grv lys'!$I$2:$I$2863,'bereken betaaldatum bedrag'!$Q$1,'grv lys'!$T$2:$T$2863,'bereken betaaldatum bedrag'!B4)</f>
        <v>0</v>
      </c>
      <c r="R4" s="4">
        <f>SUMIFS('grv lys'!$L$2:$L$2863,'grv lys'!$I$2:$I$2863,'bereken betaaldatum bedrag'!$R$1,'grv lys'!$T$2:$T$2863,'bereken betaaldatum bedrag'!B4)</f>
        <v>0</v>
      </c>
      <c r="S4" s="4" t="e">
        <f>SUMIFS('grv lys'!Y3:Y3266,'grv lys'!T3:T2863,'bereken betaaldatum bedrag'!B4,'grv lys'!V3:V3266,'bereken betaaldatum bedrag'!$S$1)</f>
        <v>#VALUE!</v>
      </c>
      <c r="T4" s="4" t="e">
        <f>SUMIFS('grv lys'!Z3:Z3266,'grv lys'!U3:U2863,'bereken betaaldatum bedrag'!B4,'grv lys'!W3:W3266,'bereken betaaldatum bedrag'!$T$1)</f>
        <v>#VALUE!</v>
      </c>
      <c r="U4" s="4">
        <f>SUMIFS('grv lys'!$L$2:$L$2863,'grv lys'!$I$2:$I$2863,'bereken betaaldatum bedrag'!$U$1,'grv lys'!$T$2:$T$2863,'bereken betaaldatum bedrag'!B4)</f>
        <v>0</v>
      </c>
      <c r="V4" s="4">
        <f>SUMIFS('grv lys'!$L$2:$L$2863,'grv lys'!$I$2:$I$2863,'bereken betaaldatum bedrag'!$V$1,'grv lys'!$T$2:$T$2863,'bereken betaaldatum bedrag'!B4)</f>
        <v>0</v>
      </c>
      <c r="W4" s="4">
        <f>SUMIFS('grv lys'!$L$2:$L$2863,'grv lys'!$I$2:$I$2863,'bereken betaaldatum bedrag'!$W$1,'grv lys'!$T$2:$T$2863,'bereken betaaldatum bedrag'!B4)</f>
        <v>0</v>
      </c>
      <c r="X4" s="4">
        <f>SUMIFS('grv lys'!$L$2:$L$2863,'grv lys'!$I$2:$I$2863,'bereken betaaldatum bedrag'!$X$1,'grv lys'!$T$2:$T$2863,'bereken betaaldatum bedrag'!B4)</f>
        <v>0</v>
      </c>
      <c r="Y4" s="4">
        <f>SUMIFS('grv lys'!$L$2:$L$2863,'grv lys'!$I$2:$I$2863,'bereken betaaldatum bedrag'!$Y$1,'grv lys'!$G$2:$G$2863,'bereken betaaldatum bedrag'!B4)</f>
        <v>0</v>
      </c>
      <c r="Z4" s="4">
        <f>SUMIFS('grv lys'!$L$2:$L$2863,'grv lys'!$I$2:$I$2863,'bereken betaaldatum bedrag'!$Z$1,'grv lys'!$G$2:$G$2863,'bereken betaaldatum bedrag'!B4)</f>
        <v>0</v>
      </c>
      <c r="AA4" s="4">
        <f>SUMIFS('grv lys'!$L$2:$L$2863,'grv lys'!$I$2:$I$2863,'bereken betaaldatum bedrag'!$AA$1,'grv lys'!$G$2:$G$2863,'bereken betaaldatum bedrag'!B4)</f>
        <v>0</v>
      </c>
      <c r="AB4" s="4">
        <f>SUMIFS('grv lys'!$L$2:$L$2863,'grv lys'!$I$2:$I$2863,'bereken betaaldatum bedrag'!$AB$1,'grv lys'!$G$2:$G$2863,'bereken betaaldatum bedrag'!B4)</f>
        <v>12232.24</v>
      </c>
      <c r="AC4" s="4">
        <f>SUMIFS('grv lys'!$L$2:$L$2863,'grv lys'!$I$2:$I$2863,'bereken betaaldatum bedrag'!$AC$1,'grv lys'!$G$2:$G$2863,'bereken betaaldatum bedrag'!B4)</f>
        <v>0</v>
      </c>
      <c r="AD4" s="4">
        <f>SUMIFS('grv lys'!$L$2:$L$2863,'grv lys'!$I$2:$I$2863,'bereken betaaldatum bedrag'!$AD$1,'grv lys'!$G$2:$G$2863,'bereken betaaldatum bedrag'!B4)</f>
        <v>0</v>
      </c>
      <c r="AE4" s="4">
        <f>SUMIFS('grv lys'!$L$2:$L$2863,'grv lys'!$I$2:$I$2863,'bereken betaaldatum bedrag'!$AE$1,'grv lys'!$G$2:$G$2863,'bereken betaaldatum bedrag'!B4)</f>
        <v>51554.42</v>
      </c>
      <c r="AF4" s="4">
        <f>SUMIFS('grv lys'!$L$2:$L$2863,'grv lys'!$I$2:$I$2863,'bereken betaaldatum bedrag'!$AF$1,'grv lys'!$G$2:$G$2863,'bereken betaaldatum bedrag'!B4)</f>
        <v>3989.77</v>
      </c>
      <c r="AG4" s="4">
        <f>SUMIFS('grv lys'!$L$2:$L$2863,'grv lys'!$I$2:$I$2863,'bereken betaaldatum bedrag'!$AG$1,'grv lys'!$G$2:$G$2863,'bereken betaaldatum bedrag'!B4)</f>
        <v>0</v>
      </c>
      <c r="AH4" s="4">
        <f>SUMIFS('grv lys'!$L$2:$L$2863,'grv lys'!$I$2:$I$2863,'bereken betaaldatum bedrag'!$AH$1,'grv lys'!$G$2:$G$2863,'bereken betaaldatum bedrag'!B4)</f>
        <v>0</v>
      </c>
      <c r="AI4" s="4">
        <f>SUMIFS('grv lys'!$L$2:$L$2863,'grv lys'!$I$2:$I$2863,'bereken betaaldatum bedrag'!$AI$1,'grv lys'!$G$2:$G$2863,'bereken betaaldatum bedrag'!B4)</f>
        <v>0</v>
      </c>
      <c r="AJ4" s="4">
        <f>SUMIFS('grv lys'!$L$2:$L$2863,'grv lys'!$I$2:$I$2863,'bereken betaaldatum bedrag'!$AJ$1,'grv lys'!$G$2:$G$2863,'bereken betaaldatum bedrag'!B4)</f>
        <v>0</v>
      </c>
      <c r="AK4" s="4">
        <f>SUMIFS('grv lys'!$L$2:$L$2863,'grv lys'!$I$2:$I$2863,'bereken betaaldatum bedrag'!$AK$1,'grv lys'!$G$2:$G$2863,'bereken betaaldatum bedrag'!B4)</f>
        <v>0</v>
      </c>
      <c r="AL4" s="4">
        <f>SUMIFS('grv lys'!$L$2:$L$2863,'grv lys'!$I$2:$I$2863,'bereken betaaldatum bedrag'!$AL$1,'grv lys'!$G$2:$G$2863,'bereken betaaldatum bedrag'!B4)</f>
        <v>0</v>
      </c>
      <c r="AM4" s="4">
        <f>SUMIFS('grv lys'!$L$2:$L$2863,'grv lys'!$I$2:$I$2863,'bereken betaaldatum bedrag'!$AM$1,'grv lys'!$G$2:$G$2863,'bereken betaaldatum bedrag'!B4)</f>
        <v>0</v>
      </c>
      <c r="AN4" s="4">
        <f>SUMIFS('grv lys'!$L$2:$L$2863,'grv lys'!$I$2:$I$2863,'bereken betaaldatum bedrag'!$AN$1,'grv lys'!$G$2:$G$2863,'bereken betaaldatum bedrag'!B4)</f>
        <v>0</v>
      </c>
      <c r="AO4" s="4">
        <f>SUMIFS('grv lys'!$L$2:$L$2863,'grv lys'!$I$2:$I$2863,'bereken betaaldatum bedrag'!$AO$1,'grv lys'!$G$2:$G$2863,'bereken betaaldatum bedrag'!B4)</f>
        <v>0</v>
      </c>
      <c r="AP4" s="4">
        <f>SUMIFS('grv lys'!$L$2:$L$2863,'grv lys'!$I$2:$I$2863,'bereken betaaldatum bedrag'!$AP$1,'grv lys'!$G$2:$G$2863,'bereken betaaldatum bedrag'!B4)</f>
        <v>0</v>
      </c>
      <c r="AQ4" s="4">
        <f>SUMIFS('grv lys'!$L$2:$L$2863,'grv lys'!$I$2:$I$2863,'bereken betaaldatum bedrag'!$AQ$1,'grv lys'!$G$2:$G$2863,'bereken betaaldatum bedrag'!B4)</f>
        <v>0</v>
      </c>
      <c r="AR4" s="4">
        <f>SUMIFS('grv lys'!$L$2:$L$2863,'grv lys'!$I$2:$I$2863,'bereken betaaldatum bedrag'!$AR$1,'grv lys'!$G$2:$G$2863,'bereken betaaldatum bedrag'!B4)</f>
        <v>409.98</v>
      </c>
      <c r="AS4" s="4">
        <f>SUMIFS('grv lys'!$L$2:$L$2863,'grv lys'!$I$2:$I$2863,'bereken betaaldatum bedrag'!$AS$1,'grv lys'!$G$2:$G$2863,'bereken betaaldatum bedrag'!B4)</f>
        <v>0</v>
      </c>
      <c r="AT4" s="4">
        <f>SUMIFS('grv lys'!$L$2:$L$2863,'grv lys'!$I$2:$I$2863,'bereken betaaldatum bedrag'!$AT$1,'grv lys'!$G$2:$G$2863,'bereken betaaldatum bedrag'!B4)</f>
        <v>0</v>
      </c>
      <c r="AU4" s="4">
        <f>SUMIFS('grv lys'!$L$2:$L$2863,'grv lys'!$I$2:$I$2863,'bereken betaaldatum bedrag'!$AU$1,'grv lys'!$G$2:$G$2863,'bereken betaaldatum bedrag'!B4)</f>
        <v>15699.98</v>
      </c>
      <c r="AV4" s="4">
        <f>SUMIFS('grv lys'!$L$2:$L$2863,'grv lys'!$I$2:$I$2863,'bereken betaaldatum bedrag'!$AV$1,'grv lys'!$G$2:$G$2863,'bereken betaaldatum bedrag'!B4)</f>
        <v>0</v>
      </c>
      <c r="AW4" s="4">
        <f>SUMIFS('grv lys'!$L$2:$L$2863,'grv lys'!$I$2:$I$2863,'bereken betaaldatum bedrag'!$AW$1,'grv lys'!$G$2:$G$2863,'bereken betaaldatum bedrag'!B4)</f>
        <v>0</v>
      </c>
      <c r="AX4" s="4">
        <f>SUMIFS('grv lys'!$L$2:$L$2863,'grv lys'!$I$2:$I$2863,'bereken betaaldatum bedrag'!$AX$1,'grv lys'!$G$2:$G$2863,'bereken betaaldatum bedrag'!B4)</f>
        <v>0</v>
      </c>
      <c r="AY4" s="4">
        <f>SUMIFS('grv lys'!$L$2:$L$2863,'grv lys'!$I$2:$I$2863,'bereken betaaldatum bedrag'!$AY$1,'grv lys'!$G$2:$G$2863,'bereken betaaldatum bedrag'!B4)</f>
        <v>0</v>
      </c>
      <c r="AZ4" s="4">
        <f>SUMIFS('grv lys'!$L$2:$L$2863,'grv lys'!$I$2:$I$2863,'bereken betaaldatum bedrag'!$AZ$1,'grv lys'!$G$2:$G$2863,'bereken betaaldatum bedrag'!B4)</f>
        <v>0</v>
      </c>
      <c r="BA4" s="4">
        <f>SUMIFS('grv lys'!$L$2:$L$2863,'grv lys'!$I$2:$I$2863,'bereken betaaldatum bedrag'!$BA$1,'grv lys'!$G$2:$G$2863,'bereken betaaldatum bedrag'!B4)</f>
        <v>0</v>
      </c>
    </row>
    <row r="5" spans="1:53" x14ac:dyDescent="0.25">
      <c r="A5" s="21" t="s">
        <v>134</v>
      </c>
      <c r="B5" s="22">
        <v>41581</v>
      </c>
      <c r="C5" s="7"/>
      <c r="D5" s="15"/>
      <c r="E5" s="14"/>
      <c r="F5" s="12"/>
      <c r="G5" s="16"/>
      <c r="H5" s="16"/>
      <c r="I5" s="4">
        <f>SUMIFS('grv lys'!$L$2:$L$2863,'grv lys'!$G$2:$G$2863,'bereken betaaldatum bedrag'!B5,'grv lys'!$I$2:$I$2863,'bereken betaaldatum bedrag'!I$1)</f>
        <v>234351.93</v>
      </c>
      <c r="J5" s="4">
        <f>SUMIFS('grv lys'!$L$2:$L$2863,'grv lys'!$I$2:$I$2863,'bereken betaaldatum bedrag'!$J$1,'grv lys'!$T$2:$T$2863,'bereken betaaldatum bedrag'!B5)</f>
        <v>0</v>
      </c>
      <c r="K5" s="4">
        <f>SUMIFS('grv lys'!$L$2:$L$2863,'grv lys'!$I$2:$I$2863,'bereken betaaldatum bedrag'!$K$1,'grv lys'!$T$2:$T$2863,'bereken betaaldatum bedrag'!B5)</f>
        <v>0</v>
      </c>
      <c r="L5" s="4">
        <f>SUMIFS('grv lys'!$L$2:$L$2863,'grv lys'!$I$2:$I$2863,'bereken betaaldatum bedrag'!$L$1,'grv lys'!$T$2:$T$2863,'bereken betaaldatum bedrag'!B5)</f>
        <v>0</v>
      </c>
      <c r="M5" s="4">
        <f>SUMIFS('grv lys'!$L$2:$L$2863,'grv lys'!$I$2:$I$2863,'bereken betaaldatum bedrag'!$M$1,'grv lys'!$T$2:$T$2863,'bereken betaaldatum bedrag'!B5)</f>
        <v>0</v>
      </c>
      <c r="N5" s="4">
        <f>SUMIFS('grv lys'!$L$2:$L$2863,'grv lys'!$I$2:$I$2863,'bereken betaaldatum bedrag'!$N$1,'grv lys'!$T$2:$T$2863,'bereken betaaldatum bedrag'!B5)</f>
        <v>0</v>
      </c>
      <c r="O5" s="4">
        <f>SUMIFS('grv lys'!$L$2:$L$2863,'grv lys'!$I$2:$I$2863,'bereken betaaldatum bedrag'!$O$1,'grv lys'!$T$2:$T$2863,'bereken betaaldatum bedrag'!B5)</f>
        <v>0</v>
      </c>
      <c r="P5" s="4">
        <f>SUMIFS('grv lys'!$L$2:$L$2863,'grv lys'!$I$2:$I$2863,'bereken betaaldatum bedrag'!$P$1,'grv lys'!$T$2:$T$2863,'bereken betaaldatum bedrag'!B5)</f>
        <v>0</v>
      </c>
      <c r="Q5" s="4">
        <f>SUMIFS('grv lys'!$L$2:$L$2863,'grv lys'!$I$2:$I$2863,'bereken betaaldatum bedrag'!$Q$1,'grv lys'!$T$2:$T$2863,'bereken betaaldatum bedrag'!B5)</f>
        <v>0</v>
      </c>
      <c r="R5" s="4">
        <f>SUMIFS('grv lys'!$L$2:$L$2863,'grv lys'!$I$2:$I$2863,'bereken betaaldatum bedrag'!$R$1,'grv lys'!$T$2:$T$2863,'bereken betaaldatum bedrag'!B5)</f>
        <v>0</v>
      </c>
      <c r="S5" s="4" t="e">
        <f>SUMIFS('grv lys'!Y4:Y3267,'grv lys'!T4:T2863,'bereken betaaldatum bedrag'!B5,'grv lys'!V4:V3267,'bereken betaaldatum bedrag'!$S$1)</f>
        <v>#VALUE!</v>
      </c>
      <c r="T5" s="4" t="e">
        <f>SUMIFS('grv lys'!Z4:Z3267,'grv lys'!U4:U2863,'bereken betaaldatum bedrag'!B5,'grv lys'!W4:W3267,'bereken betaaldatum bedrag'!$T$1)</f>
        <v>#VALUE!</v>
      </c>
      <c r="U5" s="4">
        <f>SUMIFS('grv lys'!$L$2:$L$2863,'grv lys'!$I$2:$I$2863,'bereken betaaldatum bedrag'!$U$1,'grv lys'!$T$2:$T$2863,'bereken betaaldatum bedrag'!B5)</f>
        <v>0</v>
      </c>
      <c r="V5" s="4">
        <f>SUMIFS('grv lys'!$L$2:$L$2863,'grv lys'!$I$2:$I$2863,'bereken betaaldatum bedrag'!$V$1,'grv lys'!$T$2:$T$2863,'bereken betaaldatum bedrag'!B5)</f>
        <v>0</v>
      </c>
      <c r="W5" s="4">
        <f>SUMIFS('grv lys'!$L$2:$L$2863,'grv lys'!$I$2:$I$2863,'bereken betaaldatum bedrag'!$W$1,'grv lys'!$T$2:$T$2863,'bereken betaaldatum bedrag'!B5)</f>
        <v>0</v>
      </c>
      <c r="X5" s="4">
        <f>SUMIFS('grv lys'!$L$2:$L$2863,'grv lys'!$I$2:$I$2863,'bereken betaaldatum bedrag'!$X$1,'grv lys'!$T$2:$T$2863,'bereken betaaldatum bedrag'!B5)</f>
        <v>0</v>
      </c>
      <c r="Y5" s="4">
        <f>SUMIFS('grv lys'!$L$2:$L$2863,'grv lys'!$I$2:$I$2863,'bereken betaaldatum bedrag'!$Y$1,'grv lys'!$G$2:$G$2863,'bereken betaaldatum bedrag'!B5)</f>
        <v>0</v>
      </c>
      <c r="Z5" s="4">
        <f>SUMIFS('grv lys'!$L$2:$L$2863,'grv lys'!$I$2:$I$2863,'bereken betaaldatum bedrag'!$Z$1,'grv lys'!$G$2:$G$2863,'bereken betaaldatum bedrag'!B5)</f>
        <v>0</v>
      </c>
      <c r="AA5" s="4">
        <f>SUMIFS('grv lys'!$L$2:$L$2863,'grv lys'!$I$2:$I$2863,'bereken betaaldatum bedrag'!$AA$1,'grv lys'!$G$2:$G$2863,'bereken betaaldatum bedrag'!B5)</f>
        <v>0</v>
      </c>
      <c r="AB5" s="4">
        <f>SUMIFS('grv lys'!$L$2:$L$2863,'grv lys'!$I$2:$I$2863,'bereken betaaldatum bedrag'!$AB$1,'grv lys'!$G$2:$G$2863,'bereken betaaldatum bedrag'!B5)</f>
        <v>0</v>
      </c>
      <c r="AC5" s="4">
        <f>SUMIFS('grv lys'!$L$2:$L$2863,'grv lys'!$I$2:$I$2863,'bereken betaaldatum bedrag'!$AC$1,'grv lys'!$G$2:$G$2863,'bereken betaaldatum bedrag'!B5)</f>
        <v>0</v>
      </c>
      <c r="AD5" s="4">
        <f>SUMIFS('grv lys'!$L$2:$L$2863,'grv lys'!$I$2:$I$2863,'bereken betaaldatum bedrag'!$AD$1,'grv lys'!$G$2:$G$2863,'bereken betaaldatum bedrag'!B5)</f>
        <v>0</v>
      </c>
      <c r="AE5" s="4">
        <f>SUMIFS('grv lys'!$L$2:$L$2863,'grv lys'!$I$2:$I$2863,'bereken betaaldatum bedrag'!$AE$1,'grv lys'!$G$2:$G$2863,'bereken betaaldatum bedrag'!B5)</f>
        <v>0</v>
      </c>
      <c r="AF5" s="4">
        <f>SUMIFS('grv lys'!$L$2:$L$2863,'grv lys'!$I$2:$I$2863,'bereken betaaldatum bedrag'!$AF$1,'grv lys'!$G$2:$G$2863,'bereken betaaldatum bedrag'!B5)</f>
        <v>0</v>
      </c>
      <c r="AG5" s="4">
        <f>SUMIFS('grv lys'!$L$2:$L$2863,'grv lys'!$I$2:$I$2863,'bereken betaaldatum bedrag'!$AG$1,'grv lys'!$G$2:$G$2863,'bereken betaaldatum bedrag'!B5)</f>
        <v>0</v>
      </c>
      <c r="AH5" s="4">
        <f>SUMIFS('grv lys'!$L$2:$L$2863,'grv lys'!$I$2:$I$2863,'bereken betaaldatum bedrag'!$AH$1,'grv lys'!$G$2:$G$2863,'bereken betaaldatum bedrag'!B5)</f>
        <v>0</v>
      </c>
      <c r="AI5" s="4">
        <f>SUMIFS('grv lys'!$L$2:$L$2863,'grv lys'!$I$2:$I$2863,'bereken betaaldatum bedrag'!$AI$1,'grv lys'!$G$2:$G$2863,'bereken betaaldatum bedrag'!B5)</f>
        <v>0</v>
      </c>
      <c r="AJ5" s="4">
        <f>SUMIFS('grv lys'!$L$2:$L$2863,'grv lys'!$I$2:$I$2863,'bereken betaaldatum bedrag'!$AJ$1,'grv lys'!$G$2:$G$2863,'bereken betaaldatum bedrag'!B5)</f>
        <v>0</v>
      </c>
      <c r="AK5" s="4">
        <f>SUMIFS('grv lys'!$L$2:$L$2863,'grv lys'!$I$2:$I$2863,'bereken betaaldatum bedrag'!$AK$1,'grv lys'!$G$2:$G$2863,'bereken betaaldatum bedrag'!B5)</f>
        <v>0</v>
      </c>
      <c r="AL5" s="4">
        <f>SUMIFS('grv lys'!$L$2:$L$2863,'grv lys'!$I$2:$I$2863,'bereken betaaldatum bedrag'!$AL$1,'grv lys'!$G$2:$G$2863,'bereken betaaldatum bedrag'!B5)</f>
        <v>0</v>
      </c>
      <c r="AM5" s="4">
        <f>SUMIFS('grv lys'!$L$2:$L$2863,'grv lys'!$I$2:$I$2863,'bereken betaaldatum bedrag'!$AM$1,'grv lys'!$G$2:$G$2863,'bereken betaaldatum bedrag'!B5)</f>
        <v>0</v>
      </c>
      <c r="AN5" s="4">
        <f>SUMIFS('grv lys'!$L$2:$L$2863,'grv lys'!$I$2:$I$2863,'bereken betaaldatum bedrag'!$AN$1,'grv lys'!$G$2:$G$2863,'bereken betaaldatum bedrag'!B5)</f>
        <v>0</v>
      </c>
      <c r="AO5" s="4">
        <f>SUMIFS('grv lys'!$L$2:$L$2863,'grv lys'!$I$2:$I$2863,'bereken betaaldatum bedrag'!$AO$1,'grv lys'!$G$2:$G$2863,'bereken betaaldatum bedrag'!B5)</f>
        <v>0</v>
      </c>
      <c r="AP5" s="4">
        <f>SUMIFS('grv lys'!$L$2:$L$2863,'grv lys'!$I$2:$I$2863,'bereken betaaldatum bedrag'!$AP$1,'grv lys'!$G$2:$G$2863,'bereken betaaldatum bedrag'!B5)</f>
        <v>0</v>
      </c>
      <c r="AQ5" s="4">
        <f>SUMIFS('grv lys'!$L$2:$L$2863,'grv lys'!$I$2:$I$2863,'bereken betaaldatum bedrag'!$AQ$1,'grv lys'!$G$2:$G$2863,'bereken betaaldatum bedrag'!B5)</f>
        <v>0</v>
      </c>
      <c r="AR5" s="4">
        <f>SUMIFS('grv lys'!$L$2:$L$2863,'grv lys'!$I$2:$I$2863,'bereken betaaldatum bedrag'!$AR$1,'grv lys'!$G$2:$G$2863,'bereken betaaldatum bedrag'!B5)</f>
        <v>0</v>
      </c>
      <c r="AS5" s="4">
        <f>SUMIFS('grv lys'!$L$2:$L$2863,'grv lys'!$I$2:$I$2863,'bereken betaaldatum bedrag'!$AS$1,'grv lys'!$G$2:$G$2863,'bereken betaaldatum bedrag'!B5)</f>
        <v>0</v>
      </c>
      <c r="AT5" s="4">
        <f>SUMIFS('grv lys'!$L$2:$L$2863,'grv lys'!$I$2:$I$2863,'bereken betaaldatum bedrag'!$AT$1,'grv lys'!$G$2:$G$2863,'bereken betaaldatum bedrag'!B5)</f>
        <v>0</v>
      </c>
      <c r="AU5" s="4">
        <f>SUMIFS('grv lys'!$L$2:$L$2863,'grv lys'!$I$2:$I$2863,'bereken betaaldatum bedrag'!$AU$1,'grv lys'!$G$2:$G$2863,'bereken betaaldatum bedrag'!B5)</f>
        <v>0</v>
      </c>
      <c r="AV5" s="4">
        <f>SUMIFS('grv lys'!$L$2:$L$2863,'grv lys'!$I$2:$I$2863,'bereken betaaldatum bedrag'!$AV$1,'grv lys'!$G$2:$G$2863,'bereken betaaldatum bedrag'!B5)</f>
        <v>0</v>
      </c>
      <c r="AW5" s="4">
        <f>SUMIFS('grv lys'!$L$2:$L$2863,'grv lys'!$I$2:$I$2863,'bereken betaaldatum bedrag'!$AW$1,'grv lys'!$G$2:$G$2863,'bereken betaaldatum bedrag'!B5)</f>
        <v>0</v>
      </c>
      <c r="AX5" s="4">
        <f>SUMIFS('grv lys'!$L$2:$L$2863,'grv lys'!$I$2:$I$2863,'bereken betaaldatum bedrag'!$AX$1,'grv lys'!$G$2:$G$2863,'bereken betaaldatum bedrag'!B5)</f>
        <v>0</v>
      </c>
      <c r="AY5" s="4">
        <f>SUMIFS('grv lys'!$L$2:$L$2863,'grv lys'!$I$2:$I$2863,'bereken betaaldatum bedrag'!$AY$1,'grv lys'!$G$2:$G$2863,'bereken betaaldatum bedrag'!B5)</f>
        <v>0</v>
      </c>
      <c r="AZ5" s="4">
        <f>SUMIFS('grv lys'!$L$2:$L$2863,'grv lys'!$I$2:$I$2863,'bereken betaaldatum bedrag'!$AZ$1,'grv lys'!$G$2:$G$2863,'bereken betaaldatum bedrag'!B5)</f>
        <v>0</v>
      </c>
      <c r="BA5" s="4">
        <f>SUMIFS('grv lys'!$L$2:$L$2863,'grv lys'!$I$2:$I$2863,'bereken betaaldatum bedrag'!$BA$1,'grv lys'!$G$2:$G$2863,'bereken betaaldatum bedrag'!B5)</f>
        <v>0</v>
      </c>
    </row>
    <row r="6" spans="1:53" x14ac:dyDescent="0.25">
      <c r="A6" s="21" t="s">
        <v>135</v>
      </c>
      <c r="B6" s="22">
        <v>41582</v>
      </c>
      <c r="C6" s="7"/>
      <c r="D6" s="15"/>
      <c r="E6" s="14"/>
      <c r="F6" s="12"/>
      <c r="G6" s="16"/>
      <c r="H6" s="16"/>
      <c r="I6" s="4">
        <f>SUMIFS('grv lys'!$L$2:$L$2863,'grv lys'!$G$2:$G$2863,'bereken betaaldatum bedrag'!B6,'grv lys'!$I$2:$I$2863,'bereken betaaldatum bedrag'!I$1)</f>
        <v>0</v>
      </c>
      <c r="J6" s="4">
        <f>SUMIFS('grv lys'!$L$2:$L$2863,'grv lys'!$I$2:$I$2863,'bereken betaaldatum bedrag'!$J$1,'grv lys'!$T$2:$T$2863,'bereken betaaldatum bedrag'!B6)</f>
        <v>0</v>
      </c>
      <c r="K6" s="4">
        <f>SUMIFS('grv lys'!$L$2:$L$2863,'grv lys'!$I$2:$I$2863,'bereken betaaldatum bedrag'!$K$1,'grv lys'!$T$2:$T$2863,'bereken betaaldatum bedrag'!B6)</f>
        <v>0</v>
      </c>
      <c r="L6" s="4">
        <f>SUMIFS('grv lys'!$L$2:$L$2863,'grv lys'!$I$2:$I$2863,'bereken betaaldatum bedrag'!$L$1,'grv lys'!$T$2:$T$2863,'bereken betaaldatum bedrag'!B6)</f>
        <v>0</v>
      </c>
      <c r="M6" s="4">
        <f>SUMIFS('grv lys'!$L$2:$L$2863,'grv lys'!$I$2:$I$2863,'bereken betaaldatum bedrag'!$M$1,'grv lys'!$T$2:$T$2863,'bereken betaaldatum bedrag'!B6)</f>
        <v>0</v>
      </c>
      <c r="N6" s="4">
        <f>SUMIFS('grv lys'!$L$2:$L$2863,'grv lys'!$I$2:$I$2863,'bereken betaaldatum bedrag'!$N$1,'grv lys'!$T$2:$T$2863,'bereken betaaldatum bedrag'!B6)</f>
        <v>0</v>
      </c>
      <c r="O6" s="4">
        <f>SUMIFS('grv lys'!$L$2:$L$2863,'grv lys'!$I$2:$I$2863,'bereken betaaldatum bedrag'!$O$1,'grv lys'!$T$2:$T$2863,'bereken betaaldatum bedrag'!B6)</f>
        <v>0</v>
      </c>
      <c r="P6" s="4">
        <f>SUMIFS('grv lys'!$L$2:$L$2863,'grv lys'!$I$2:$I$2863,'bereken betaaldatum bedrag'!$P$1,'grv lys'!$T$2:$T$2863,'bereken betaaldatum bedrag'!B6)</f>
        <v>0</v>
      </c>
      <c r="Q6" s="4">
        <f>SUMIFS('grv lys'!$L$2:$L$2863,'grv lys'!$I$2:$I$2863,'bereken betaaldatum bedrag'!$Q$1,'grv lys'!$T$2:$T$2863,'bereken betaaldatum bedrag'!B6)</f>
        <v>0</v>
      </c>
      <c r="R6" s="4">
        <f>SUMIFS('grv lys'!$L$2:$L$2863,'grv lys'!$I$2:$I$2863,'bereken betaaldatum bedrag'!$R$1,'grv lys'!$T$2:$T$2863,'bereken betaaldatum bedrag'!B6)</f>
        <v>0</v>
      </c>
      <c r="S6" s="4" t="e">
        <f>SUMIFS('grv lys'!Y5:Y3268,'grv lys'!T5:T2863,'bereken betaaldatum bedrag'!B6,'grv lys'!V5:V3268,'bereken betaaldatum bedrag'!$S$1)</f>
        <v>#VALUE!</v>
      </c>
      <c r="T6" s="4" t="e">
        <f>SUMIFS('grv lys'!Z5:Z3268,'grv lys'!U5:U2863,'bereken betaaldatum bedrag'!B6,'grv lys'!W5:W3268,'bereken betaaldatum bedrag'!$T$1)</f>
        <v>#VALUE!</v>
      </c>
      <c r="U6" s="4">
        <f>SUMIFS('grv lys'!$L$2:$L$2863,'grv lys'!$I$2:$I$2863,'bereken betaaldatum bedrag'!$U$1,'grv lys'!$T$2:$T$2863,'bereken betaaldatum bedrag'!B6)</f>
        <v>0</v>
      </c>
      <c r="V6" s="4">
        <f>SUMIFS('grv lys'!$L$2:$L$2863,'grv lys'!$I$2:$I$2863,'bereken betaaldatum bedrag'!$V$1,'grv lys'!$T$2:$T$2863,'bereken betaaldatum bedrag'!B6)</f>
        <v>0</v>
      </c>
      <c r="W6" s="4">
        <f>SUMIFS('grv lys'!$L$2:$L$2863,'grv lys'!$I$2:$I$2863,'bereken betaaldatum bedrag'!$W$1,'grv lys'!$T$2:$T$2863,'bereken betaaldatum bedrag'!B6)</f>
        <v>0</v>
      </c>
      <c r="X6" s="4">
        <f>SUMIFS('grv lys'!$L$2:$L$2863,'grv lys'!$I$2:$I$2863,'bereken betaaldatum bedrag'!$X$1,'grv lys'!$T$2:$T$2863,'bereken betaaldatum bedrag'!B6)</f>
        <v>0</v>
      </c>
      <c r="Y6" s="4">
        <f>SUMIFS('grv lys'!$L$2:$L$2863,'grv lys'!$I$2:$I$2863,'bereken betaaldatum bedrag'!$Y$1,'grv lys'!$G$2:$G$2863,'bereken betaaldatum bedrag'!B6)</f>
        <v>0</v>
      </c>
      <c r="Z6" s="4">
        <f>SUMIFS('grv lys'!$L$2:$L$2863,'grv lys'!$I$2:$I$2863,'bereken betaaldatum bedrag'!$Z$1,'grv lys'!$G$2:$G$2863,'bereken betaaldatum bedrag'!B6)</f>
        <v>0</v>
      </c>
      <c r="AA6" s="4">
        <f>SUMIFS('grv lys'!$L$2:$L$2863,'grv lys'!$I$2:$I$2863,'bereken betaaldatum bedrag'!$AA$1,'grv lys'!$G$2:$G$2863,'bereken betaaldatum bedrag'!B6)</f>
        <v>0</v>
      </c>
      <c r="AB6" s="4">
        <f>SUMIFS('grv lys'!$L$2:$L$2863,'grv lys'!$I$2:$I$2863,'bereken betaaldatum bedrag'!$AB$1,'grv lys'!$G$2:$G$2863,'bereken betaaldatum bedrag'!B6)</f>
        <v>0</v>
      </c>
      <c r="AC6" s="4">
        <f>SUMIFS('grv lys'!$L$2:$L$2863,'grv lys'!$I$2:$I$2863,'bereken betaaldatum bedrag'!$AC$1,'grv lys'!$G$2:$G$2863,'bereken betaaldatum bedrag'!B6)</f>
        <v>0</v>
      </c>
      <c r="AD6" s="4">
        <f>SUMIFS('grv lys'!$L$2:$L$2863,'grv lys'!$I$2:$I$2863,'bereken betaaldatum bedrag'!$AD$1,'grv lys'!$G$2:$G$2863,'bereken betaaldatum bedrag'!B6)</f>
        <v>0</v>
      </c>
      <c r="AE6" s="4">
        <f>SUMIFS('grv lys'!$L$2:$L$2863,'grv lys'!$I$2:$I$2863,'bereken betaaldatum bedrag'!$AE$1,'grv lys'!$G$2:$G$2863,'bereken betaaldatum bedrag'!B6)</f>
        <v>0</v>
      </c>
      <c r="AF6" s="4">
        <f>SUMIFS('grv lys'!$L$2:$L$2863,'grv lys'!$I$2:$I$2863,'bereken betaaldatum bedrag'!$AF$1,'grv lys'!$G$2:$G$2863,'bereken betaaldatum bedrag'!B6)</f>
        <v>6737.58</v>
      </c>
      <c r="AG6" s="4">
        <f>SUMIFS('grv lys'!$L$2:$L$2863,'grv lys'!$I$2:$I$2863,'bereken betaaldatum bedrag'!$AG$1,'grv lys'!$G$2:$G$2863,'bereken betaaldatum bedrag'!B6)</f>
        <v>0</v>
      </c>
      <c r="AH6" s="4">
        <f>SUMIFS('grv lys'!$L$2:$L$2863,'grv lys'!$I$2:$I$2863,'bereken betaaldatum bedrag'!$AH$1,'grv lys'!$G$2:$G$2863,'bereken betaaldatum bedrag'!B6)</f>
        <v>0</v>
      </c>
      <c r="AI6" s="4">
        <f>SUMIFS('grv lys'!$L$2:$L$2863,'grv lys'!$I$2:$I$2863,'bereken betaaldatum bedrag'!$AI$1,'grv lys'!$G$2:$G$2863,'bereken betaaldatum bedrag'!B6)</f>
        <v>0</v>
      </c>
      <c r="AJ6" s="4">
        <f>SUMIFS('grv lys'!$L$2:$L$2863,'grv lys'!$I$2:$I$2863,'bereken betaaldatum bedrag'!$AJ$1,'grv lys'!$G$2:$G$2863,'bereken betaaldatum bedrag'!B6)</f>
        <v>0</v>
      </c>
      <c r="AK6" s="4">
        <f>SUMIFS('grv lys'!$L$2:$L$2863,'grv lys'!$I$2:$I$2863,'bereken betaaldatum bedrag'!$AK$1,'grv lys'!$G$2:$G$2863,'bereken betaaldatum bedrag'!B6)</f>
        <v>0</v>
      </c>
      <c r="AL6" s="4">
        <f>SUMIFS('grv lys'!$L$2:$L$2863,'grv lys'!$I$2:$I$2863,'bereken betaaldatum bedrag'!$AL$1,'grv lys'!$G$2:$G$2863,'bereken betaaldatum bedrag'!B6)</f>
        <v>876</v>
      </c>
      <c r="AM6" s="4">
        <f>SUMIFS('grv lys'!$L$2:$L$2863,'grv lys'!$I$2:$I$2863,'bereken betaaldatum bedrag'!$AM$1,'grv lys'!$G$2:$G$2863,'bereken betaaldatum bedrag'!B6)</f>
        <v>0</v>
      </c>
      <c r="AN6" s="4">
        <f>SUMIFS('grv lys'!$L$2:$L$2863,'grv lys'!$I$2:$I$2863,'bereken betaaldatum bedrag'!$AN$1,'grv lys'!$G$2:$G$2863,'bereken betaaldatum bedrag'!B6)</f>
        <v>0</v>
      </c>
      <c r="AO6" s="4">
        <f>SUMIFS('grv lys'!$L$2:$L$2863,'grv lys'!$I$2:$I$2863,'bereken betaaldatum bedrag'!$AO$1,'grv lys'!$G$2:$G$2863,'bereken betaaldatum bedrag'!B6)</f>
        <v>0</v>
      </c>
      <c r="AP6" s="4">
        <f>SUMIFS('grv lys'!$L$2:$L$2863,'grv lys'!$I$2:$I$2863,'bereken betaaldatum bedrag'!$AP$1,'grv lys'!$G$2:$G$2863,'bereken betaaldatum bedrag'!B6)</f>
        <v>0</v>
      </c>
      <c r="AQ6" s="4">
        <f>SUMIFS('grv lys'!$L$2:$L$2863,'grv lys'!$I$2:$I$2863,'bereken betaaldatum bedrag'!$AQ$1,'grv lys'!$G$2:$G$2863,'bereken betaaldatum bedrag'!B6)</f>
        <v>0</v>
      </c>
      <c r="AR6" s="4">
        <f>SUMIFS('grv lys'!$L$2:$L$2863,'grv lys'!$I$2:$I$2863,'bereken betaaldatum bedrag'!$AR$1,'grv lys'!$G$2:$G$2863,'bereken betaaldatum bedrag'!B6)</f>
        <v>0</v>
      </c>
      <c r="AS6" s="4">
        <f>SUMIFS('grv lys'!$L$2:$L$2863,'grv lys'!$I$2:$I$2863,'bereken betaaldatum bedrag'!$AS$1,'grv lys'!$G$2:$G$2863,'bereken betaaldatum bedrag'!B6)</f>
        <v>0</v>
      </c>
      <c r="AT6" s="4">
        <f>SUMIFS('grv lys'!$L$2:$L$2863,'grv lys'!$I$2:$I$2863,'bereken betaaldatum bedrag'!$AT$1,'grv lys'!$G$2:$G$2863,'bereken betaaldatum bedrag'!B6)</f>
        <v>0</v>
      </c>
      <c r="AU6" s="4">
        <f>SUMIFS('grv lys'!$L$2:$L$2863,'grv lys'!$I$2:$I$2863,'bereken betaaldatum bedrag'!$AU$1,'grv lys'!$G$2:$G$2863,'bereken betaaldatum bedrag'!B6)</f>
        <v>12900.11</v>
      </c>
      <c r="AV6" s="4">
        <f>SUMIFS('grv lys'!$L$2:$L$2863,'grv lys'!$I$2:$I$2863,'bereken betaaldatum bedrag'!$AV$1,'grv lys'!$G$2:$G$2863,'bereken betaaldatum bedrag'!B6)</f>
        <v>0</v>
      </c>
      <c r="AW6" s="4">
        <f>SUMIFS('grv lys'!$L$2:$L$2863,'grv lys'!$I$2:$I$2863,'bereken betaaldatum bedrag'!$AW$1,'grv lys'!$G$2:$G$2863,'bereken betaaldatum bedrag'!B6)</f>
        <v>0</v>
      </c>
      <c r="AX6" s="4">
        <f>SUMIFS('grv lys'!$L$2:$L$2863,'grv lys'!$I$2:$I$2863,'bereken betaaldatum bedrag'!$AX$1,'grv lys'!$G$2:$G$2863,'bereken betaaldatum bedrag'!B6)</f>
        <v>0</v>
      </c>
      <c r="AY6" s="4">
        <f>SUMIFS('grv lys'!$L$2:$L$2863,'grv lys'!$I$2:$I$2863,'bereken betaaldatum bedrag'!$AY$1,'grv lys'!$G$2:$G$2863,'bereken betaaldatum bedrag'!B6)</f>
        <v>0</v>
      </c>
      <c r="AZ6" s="4">
        <f>SUMIFS('grv lys'!$L$2:$L$2863,'grv lys'!$I$2:$I$2863,'bereken betaaldatum bedrag'!$AZ$1,'grv lys'!$G$2:$G$2863,'bereken betaaldatum bedrag'!B6)</f>
        <v>0</v>
      </c>
      <c r="BA6" s="4">
        <f>SUMIFS('grv lys'!$L$2:$L$2863,'grv lys'!$I$2:$I$2863,'bereken betaaldatum bedrag'!$BA$1,'grv lys'!$G$2:$G$2863,'bereken betaaldatum bedrag'!B6)</f>
        <v>0</v>
      </c>
    </row>
    <row r="7" spans="1:53" x14ac:dyDescent="0.25">
      <c r="A7" s="21" t="s">
        <v>136</v>
      </c>
      <c r="B7" s="22">
        <v>41583</v>
      </c>
      <c r="C7" s="7"/>
      <c r="D7" s="15"/>
      <c r="E7" s="14"/>
      <c r="F7" s="12"/>
      <c r="G7" s="16"/>
      <c r="H7" s="16"/>
      <c r="I7" s="4">
        <f>SUMIFS('grv lys'!$L$2:$L$2863,'grv lys'!$G$2:$G$2863,'bereken betaaldatum bedrag'!B7,'grv lys'!$I$2:$I$2863,'bereken betaaldatum bedrag'!I$1)</f>
        <v>0</v>
      </c>
      <c r="J7" s="4">
        <f>SUMIFS('grv lys'!$L$2:$L$2863,'grv lys'!$I$2:$I$2863,'bereken betaaldatum bedrag'!$J$1,'grv lys'!$T$2:$T$2863,'bereken betaaldatum bedrag'!B7)</f>
        <v>0</v>
      </c>
      <c r="K7" s="4">
        <f>SUMIFS('grv lys'!$L$2:$L$2863,'grv lys'!$I$2:$I$2863,'bereken betaaldatum bedrag'!$K$1,'grv lys'!$T$2:$T$2863,'bereken betaaldatum bedrag'!B7)</f>
        <v>0</v>
      </c>
      <c r="L7" s="4">
        <f>SUMIFS('grv lys'!$L$2:$L$2863,'grv lys'!$I$2:$I$2863,'bereken betaaldatum bedrag'!$L$1,'grv lys'!$T$2:$T$2863,'bereken betaaldatum bedrag'!B7)</f>
        <v>0</v>
      </c>
      <c r="M7" s="4">
        <f>SUMIFS('grv lys'!$L$2:$L$2863,'grv lys'!$I$2:$I$2863,'bereken betaaldatum bedrag'!$M$1,'grv lys'!$T$2:$T$2863,'bereken betaaldatum bedrag'!B7)</f>
        <v>0</v>
      </c>
      <c r="N7" s="4">
        <f>SUMIFS('grv lys'!$L$2:$L$2863,'grv lys'!$I$2:$I$2863,'bereken betaaldatum bedrag'!$N$1,'grv lys'!$T$2:$T$2863,'bereken betaaldatum bedrag'!B7)</f>
        <v>0</v>
      </c>
      <c r="O7" s="4">
        <f>SUMIFS('grv lys'!$L$2:$L$2863,'grv lys'!$I$2:$I$2863,'bereken betaaldatum bedrag'!$O$1,'grv lys'!$T$2:$T$2863,'bereken betaaldatum bedrag'!B7)</f>
        <v>0</v>
      </c>
      <c r="P7" s="4">
        <f>SUMIFS('grv lys'!$L$2:$L$2863,'grv lys'!$I$2:$I$2863,'bereken betaaldatum bedrag'!$P$1,'grv lys'!$T$2:$T$2863,'bereken betaaldatum bedrag'!B7)</f>
        <v>900</v>
      </c>
      <c r="Q7" s="4">
        <f>SUMIFS('grv lys'!$L$2:$L$2863,'grv lys'!$I$2:$I$2863,'bereken betaaldatum bedrag'!$Q$1,'grv lys'!$T$2:$T$2863,'bereken betaaldatum bedrag'!B7)</f>
        <v>0</v>
      </c>
      <c r="R7" s="4">
        <f>SUMIFS('grv lys'!$L$2:$L$2863,'grv lys'!$I$2:$I$2863,'bereken betaaldatum bedrag'!$R$1,'grv lys'!$T$2:$T$2863,'bereken betaaldatum bedrag'!B7)</f>
        <v>0</v>
      </c>
      <c r="S7" s="4" t="e">
        <f>SUMIFS('grv lys'!Y6:Y3269,'grv lys'!T6:T2863,'bereken betaaldatum bedrag'!B7,'grv lys'!V6:V3269,'bereken betaaldatum bedrag'!$S$1)</f>
        <v>#VALUE!</v>
      </c>
      <c r="T7" s="4" t="e">
        <f>SUMIFS('grv lys'!Z6:Z3269,'grv lys'!U6:U2863,'bereken betaaldatum bedrag'!B7,'grv lys'!W6:W3269,'bereken betaaldatum bedrag'!$T$1)</f>
        <v>#VALUE!</v>
      </c>
      <c r="U7" s="4">
        <f>SUMIFS('grv lys'!$L$2:$L$2863,'grv lys'!$I$2:$I$2863,'bereken betaaldatum bedrag'!$U$1,'grv lys'!$T$2:$T$2863,'bereken betaaldatum bedrag'!B7)</f>
        <v>0</v>
      </c>
      <c r="V7" s="4">
        <f>SUMIFS('grv lys'!$L$2:$L$2863,'grv lys'!$I$2:$I$2863,'bereken betaaldatum bedrag'!$V$1,'grv lys'!$T$2:$T$2863,'bereken betaaldatum bedrag'!B7)</f>
        <v>0</v>
      </c>
      <c r="W7" s="4">
        <f>SUMIFS('grv lys'!$L$2:$L$2863,'grv lys'!$I$2:$I$2863,'bereken betaaldatum bedrag'!$W$1,'grv lys'!$T$2:$T$2863,'bereken betaaldatum bedrag'!B7)</f>
        <v>0</v>
      </c>
      <c r="X7" s="4">
        <f>SUMIFS('grv lys'!$L$2:$L$2863,'grv lys'!$I$2:$I$2863,'bereken betaaldatum bedrag'!$X$1,'grv lys'!$T$2:$T$2863,'bereken betaaldatum bedrag'!B7)</f>
        <v>0</v>
      </c>
      <c r="Y7" s="4">
        <f>SUMIFS('grv lys'!$L$2:$L$2863,'grv lys'!$I$2:$I$2863,'bereken betaaldatum bedrag'!$Y$1,'grv lys'!$G$2:$G$2863,'bereken betaaldatum bedrag'!B7)</f>
        <v>0</v>
      </c>
      <c r="Z7" s="4">
        <f>SUMIFS('grv lys'!$L$2:$L$2863,'grv lys'!$I$2:$I$2863,'bereken betaaldatum bedrag'!$Z$1,'grv lys'!$G$2:$G$2863,'bereken betaaldatum bedrag'!B7)</f>
        <v>0</v>
      </c>
      <c r="AA7" s="4">
        <f>SUMIFS('grv lys'!$L$2:$L$2863,'grv lys'!$I$2:$I$2863,'bereken betaaldatum bedrag'!$AA$1,'grv lys'!$G$2:$G$2863,'bereken betaaldatum bedrag'!B7)</f>
        <v>0</v>
      </c>
      <c r="AB7" s="4">
        <f>SUMIFS('grv lys'!$L$2:$L$2863,'grv lys'!$I$2:$I$2863,'bereken betaaldatum bedrag'!$AB$1,'grv lys'!$G$2:$G$2863,'bereken betaaldatum bedrag'!B7)</f>
        <v>0</v>
      </c>
      <c r="AC7" s="4">
        <f>SUMIFS('grv lys'!$L$2:$L$2863,'grv lys'!$I$2:$I$2863,'bereken betaaldatum bedrag'!$AC$1,'grv lys'!$G$2:$G$2863,'bereken betaaldatum bedrag'!B7)</f>
        <v>0</v>
      </c>
      <c r="AD7" s="4">
        <f>SUMIFS('grv lys'!$L$2:$L$2863,'grv lys'!$I$2:$I$2863,'bereken betaaldatum bedrag'!$AD$1,'grv lys'!$G$2:$G$2863,'bereken betaaldatum bedrag'!B7)</f>
        <v>7406.6600000000008</v>
      </c>
      <c r="AE7" s="4">
        <f>SUMIFS('grv lys'!$L$2:$L$2863,'grv lys'!$I$2:$I$2863,'bereken betaaldatum bedrag'!$AE$1,'grv lys'!$G$2:$G$2863,'bereken betaaldatum bedrag'!B7)</f>
        <v>0</v>
      </c>
      <c r="AF7" s="4">
        <f>SUMIFS('grv lys'!$L$2:$L$2863,'grv lys'!$I$2:$I$2863,'bereken betaaldatum bedrag'!$AF$1,'grv lys'!$G$2:$G$2863,'bereken betaaldatum bedrag'!B7)</f>
        <v>0</v>
      </c>
      <c r="AG7" s="4">
        <f>SUMIFS('grv lys'!$L$2:$L$2863,'grv lys'!$I$2:$I$2863,'bereken betaaldatum bedrag'!$AG$1,'grv lys'!$G$2:$G$2863,'bereken betaaldatum bedrag'!B7)</f>
        <v>0</v>
      </c>
      <c r="AH7" s="4">
        <f>SUMIFS('grv lys'!$L$2:$L$2863,'grv lys'!$I$2:$I$2863,'bereken betaaldatum bedrag'!$AH$1,'grv lys'!$G$2:$G$2863,'bereken betaaldatum bedrag'!B7)</f>
        <v>0</v>
      </c>
      <c r="AI7" s="4">
        <f>SUMIFS('grv lys'!$L$2:$L$2863,'grv lys'!$I$2:$I$2863,'bereken betaaldatum bedrag'!$AI$1,'grv lys'!$G$2:$G$2863,'bereken betaaldatum bedrag'!B7)</f>
        <v>0</v>
      </c>
      <c r="AJ7" s="4">
        <f>SUMIFS('grv lys'!$L$2:$L$2863,'grv lys'!$I$2:$I$2863,'bereken betaaldatum bedrag'!$AJ$1,'grv lys'!$G$2:$G$2863,'bereken betaaldatum bedrag'!B7)</f>
        <v>6823</v>
      </c>
      <c r="AK7" s="4">
        <f>SUMIFS('grv lys'!$L$2:$L$2863,'grv lys'!$I$2:$I$2863,'bereken betaaldatum bedrag'!$AK$1,'grv lys'!$G$2:$G$2863,'bereken betaaldatum bedrag'!B7)</f>
        <v>0</v>
      </c>
      <c r="AL7" s="4">
        <f>SUMIFS('grv lys'!$L$2:$L$2863,'grv lys'!$I$2:$I$2863,'bereken betaaldatum bedrag'!$AL$1,'grv lys'!$G$2:$G$2863,'bereken betaaldatum bedrag'!B7)</f>
        <v>0</v>
      </c>
      <c r="AM7" s="4">
        <f>SUMIFS('grv lys'!$L$2:$L$2863,'grv lys'!$I$2:$I$2863,'bereken betaaldatum bedrag'!$AM$1,'grv lys'!$G$2:$G$2863,'bereken betaaldatum bedrag'!B7)</f>
        <v>0</v>
      </c>
      <c r="AN7" s="4">
        <f>SUMIFS('grv lys'!$L$2:$L$2863,'grv lys'!$I$2:$I$2863,'bereken betaaldatum bedrag'!$AN$1,'grv lys'!$G$2:$G$2863,'bereken betaaldatum bedrag'!B7)</f>
        <v>0</v>
      </c>
      <c r="AO7" s="4">
        <f>SUMIFS('grv lys'!$L$2:$L$2863,'grv lys'!$I$2:$I$2863,'bereken betaaldatum bedrag'!$AO$1,'grv lys'!$G$2:$G$2863,'bereken betaaldatum bedrag'!B7)</f>
        <v>0</v>
      </c>
      <c r="AP7" s="4">
        <f>SUMIFS('grv lys'!$L$2:$L$2863,'grv lys'!$I$2:$I$2863,'bereken betaaldatum bedrag'!$AP$1,'grv lys'!$G$2:$G$2863,'bereken betaaldatum bedrag'!B7)</f>
        <v>561.6</v>
      </c>
      <c r="AQ7" s="4">
        <f>SUMIFS('grv lys'!$L$2:$L$2863,'grv lys'!$I$2:$I$2863,'bereken betaaldatum bedrag'!$AQ$1,'grv lys'!$G$2:$G$2863,'bereken betaaldatum bedrag'!B7)</f>
        <v>0</v>
      </c>
      <c r="AR7" s="4">
        <f>SUMIFS('grv lys'!$L$2:$L$2863,'grv lys'!$I$2:$I$2863,'bereken betaaldatum bedrag'!$AR$1,'grv lys'!$G$2:$G$2863,'bereken betaaldatum bedrag'!B7)</f>
        <v>409.98</v>
      </c>
      <c r="AS7" s="4">
        <f>SUMIFS('grv lys'!$L$2:$L$2863,'grv lys'!$I$2:$I$2863,'bereken betaaldatum bedrag'!$AS$1,'grv lys'!$G$2:$G$2863,'bereken betaaldatum bedrag'!B7)</f>
        <v>0</v>
      </c>
      <c r="AT7" s="4">
        <f>SUMIFS('grv lys'!$L$2:$L$2863,'grv lys'!$I$2:$I$2863,'bereken betaaldatum bedrag'!$AT$1,'grv lys'!$G$2:$G$2863,'bereken betaaldatum bedrag'!B7)</f>
        <v>0</v>
      </c>
      <c r="AU7" s="4">
        <f>SUMIFS('grv lys'!$L$2:$L$2863,'grv lys'!$I$2:$I$2863,'bereken betaaldatum bedrag'!$AU$1,'grv lys'!$G$2:$G$2863,'bereken betaaldatum bedrag'!B7)</f>
        <v>0</v>
      </c>
      <c r="AV7" s="4">
        <f>SUMIFS('grv lys'!$L$2:$L$2863,'grv lys'!$I$2:$I$2863,'bereken betaaldatum bedrag'!$AV$1,'grv lys'!$G$2:$G$2863,'bereken betaaldatum bedrag'!B7)</f>
        <v>0</v>
      </c>
      <c r="AW7" s="4">
        <f>SUMIFS('grv lys'!$L$2:$L$2863,'grv lys'!$I$2:$I$2863,'bereken betaaldatum bedrag'!$AW$1,'grv lys'!$G$2:$G$2863,'bereken betaaldatum bedrag'!B7)</f>
        <v>0</v>
      </c>
      <c r="AX7" s="4">
        <f>SUMIFS('grv lys'!$L$2:$L$2863,'grv lys'!$I$2:$I$2863,'bereken betaaldatum bedrag'!$AX$1,'grv lys'!$G$2:$G$2863,'bereken betaaldatum bedrag'!B7)</f>
        <v>0</v>
      </c>
      <c r="AY7" s="4">
        <f>SUMIFS('grv lys'!$L$2:$L$2863,'grv lys'!$I$2:$I$2863,'bereken betaaldatum bedrag'!$AY$1,'grv lys'!$G$2:$G$2863,'bereken betaaldatum bedrag'!B7)</f>
        <v>0</v>
      </c>
      <c r="AZ7" s="4">
        <f>SUMIFS('grv lys'!$L$2:$L$2863,'grv lys'!$I$2:$I$2863,'bereken betaaldatum bedrag'!$AZ$1,'grv lys'!$G$2:$G$2863,'bereken betaaldatum bedrag'!B7)</f>
        <v>0</v>
      </c>
      <c r="BA7" s="4">
        <f>SUMIFS('grv lys'!$L$2:$L$2863,'grv lys'!$I$2:$I$2863,'bereken betaaldatum bedrag'!$BA$1,'grv lys'!$G$2:$G$2863,'bereken betaaldatum bedrag'!B7)</f>
        <v>0</v>
      </c>
    </row>
    <row r="8" spans="1:53" x14ac:dyDescent="0.25">
      <c r="A8" s="21" t="s">
        <v>137</v>
      </c>
      <c r="B8" s="22">
        <v>41584</v>
      </c>
      <c r="C8" s="7"/>
      <c r="D8" s="15"/>
      <c r="E8" s="14"/>
      <c r="F8" s="12"/>
      <c r="G8" s="16"/>
      <c r="H8" s="16"/>
      <c r="I8" s="4">
        <f>SUMIFS('grv lys'!$L$2:$L$2863,'grv lys'!$G$2:$G$2863,'bereken betaaldatum bedrag'!B8,'grv lys'!$I$2:$I$2863,'bereken betaaldatum bedrag'!I$1)</f>
        <v>0</v>
      </c>
      <c r="J8" s="4">
        <f>SUMIFS('grv lys'!$L$2:$L$2863,'grv lys'!$I$2:$I$2863,'bereken betaaldatum bedrag'!$J$1,'grv lys'!$T$2:$T$2863,'bereken betaaldatum bedrag'!B8)</f>
        <v>0</v>
      </c>
      <c r="K8" s="4">
        <f>SUMIFS('grv lys'!$L$2:$L$2863,'grv lys'!$I$2:$I$2863,'bereken betaaldatum bedrag'!$K$1,'grv lys'!$T$2:$T$2863,'bereken betaaldatum bedrag'!B8)</f>
        <v>0</v>
      </c>
      <c r="L8" s="4">
        <f>SUMIFS('grv lys'!$L$2:$L$2863,'grv lys'!$I$2:$I$2863,'bereken betaaldatum bedrag'!$L$1,'grv lys'!$T$2:$T$2863,'bereken betaaldatum bedrag'!B8)</f>
        <v>0</v>
      </c>
      <c r="M8" s="4">
        <f>SUMIFS('grv lys'!$L$2:$L$2863,'grv lys'!$I$2:$I$2863,'bereken betaaldatum bedrag'!$M$1,'grv lys'!$T$2:$T$2863,'bereken betaaldatum bedrag'!B8)</f>
        <v>0</v>
      </c>
      <c r="N8" s="4">
        <f>SUMIFS('grv lys'!$L$2:$L$2863,'grv lys'!$I$2:$I$2863,'bereken betaaldatum bedrag'!$N$1,'grv lys'!$T$2:$T$2863,'bereken betaaldatum bedrag'!B8)</f>
        <v>0</v>
      </c>
      <c r="O8" s="4">
        <f>SUMIFS('grv lys'!$L$2:$L$2863,'grv lys'!$I$2:$I$2863,'bereken betaaldatum bedrag'!$O$1,'grv lys'!$T$2:$T$2863,'bereken betaaldatum bedrag'!B8)</f>
        <v>0</v>
      </c>
      <c r="P8" s="4">
        <f>SUMIFS('grv lys'!$L$2:$L$2863,'grv lys'!$I$2:$I$2863,'bereken betaaldatum bedrag'!$P$1,'grv lys'!$T$2:$T$2863,'bereken betaaldatum bedrag'!B8)</f>
        <v>0</v>
      </c>
      <c r="Q8" s="4">
        <f>SUMIFS('grv lys'!$L$2:$L$2863,'grv lys'!$I$2:$I$2863,'bereken betaaldatum bedrag'!$Q$1,'grv lys'!$T$2:$T$2863,'bereken betaaldatum bedrag'!B8)</f>
        <v>0</v>
      </c>
      <c r="R8" s="4">
        <f>SUMIFS('grv lys'!$L$2:$L$2863,'grv lys'!$I$2:$I$2863,'bereken betaaldatum bedrag'!$R$1,'grv lys'!$T$2:$T$2863,'bereken betaaldatum bedrag'!B8)</f>
        <v>0</v>
      </c>
      <c r="S8" s="4" t="e">
        <f>SUMIFS('grv lys'!Y7:Y3270,'grv lys'!T7:T2863,'bereken betaaldatum bedrag'!B8,'grv lys'!V7:V3270,'bereken betaaldatum bedrag'!$S$1)</f>
        <v>#VALUE!</v>
      </c>
      <c r="T8" s="4" t="e">
        <f>SUMIFS('grv lys'!Z7:Z3270,'grv lys'!U7:U2863,'bereken betaaldatum bedrag'!B8,'grv lys'!W7:W3270,'bereken betaaldatum bedrag'!$T$1)</f>
        <v>#VALUE!</v>
      </c>
      <c r="U8" s="4">
        <f>SUMIFS('grv lys'!$L$2:$L$2863,'grv lys'!$I$2:$I$2863,'bereken betaaldatum bedrag'!$U$1,'grv lys'!$T$2:$T$2863,'bereken betaaldatum bedrag'!B8)</f>
        <v>0</v>
      </c>
      <c r="V8" s="4">
        <f>SUMIFS('grv lys'!$L$2:$L$2863,'grv lys'!$I$2:$I$2863,'bereken betaaldatum bedrag'!$V$1,'grv lys'!$T$2:$T$2863,'bereken betaaldatum bedrag'!B8)</f>
        <v>0</v>
      </c>
      <c r="W8" s="4">
        <f>SUMIFS('grv lys'!$L$2:$L$2863,'grv lys'!$I$2:$I$2863,'bereken betaaldatum bedrag'!$W$1,'grv lys'!$T$2:$T$2863,'bereken betaaldatum bedrag'!B8)</f>
        <v>0</v>
      </c>
      <c r="X8" s="4">
        <f>SUMIFS('grv lys'!$L$2:$L$2863,'grv lys'!$I$2:$I$2863,'bereken betaaldatum bedrag'!$X$1,'grv lys'!$T$2:$T$2863,'bereken betaaldatum bedrag'!B8)</f>
        <v>0</v>
      </c>
      <c r="Y8" s="4">
        <f>SUMIFS('grv lys'!$L$2:$L$2863,'grv lys'!$I$2:$I$2863,'bereken betaaldatum bedrag'!$Y$1,'grv lys'!$G$2:$G$2863,'bereken betaaldatum bedrag'!B8)</f>
        <v>76588.34</v>
      </c>
      <c r="Z8" s="4">
        <f>SUMIFS('grv lys'!$L$2:$L$2863,'grv lys'!$I$2:$I$2863,'bereken betaaldatum bedrag'!$Z$1,'grv lys'!$G$2:$G$2863,'bereken betaaldatum bedrag'!B8)</f>
        <v>0</v>
      </c>
      <c r="AA8" s="4">
        <f>SUMIFS('grv lys'!$L$2:$L$2863,'grv lys'!$I$2:$I$2863,'bereken betaaldatum bedrag'!$AA$1,'grv lys'!$G$2:$G$2863,'bereken betaaldatum bedrag'!B8)</f>
        <v>0</v>
      </c>
      <c r="AB8" s="4">
        <f>SUMIFS('grv lys'!$L$2:$L$2863,'grv lys'!$I$2:$I$2863,'bereken betaaldatum bedrag'!$AB$1,'grv lys'!$G$2:$G$2863,'bereken betaaldatum bedrag'!B8)</f>
        <v>0</v>
      </c>
      <c r="AC8" s="4">
        <f>SUMIFS('grv lys'!$L$2:$L$2863,'grv lys'!$I$2:$I$2863,'bereken betaaldatum bedrag'!$AC$1,'grv lys'!$G$2:$G$2863,'bereken betaaldatum bedrag'!B8)</f>
        <v>0</v>
      </c>
      <c r="AD8" s="4">
        <f>SUMIFS('grv lys'!$L$2:$L$2863,'grv lys'!$I$2:$I$2863,'bereken betaaldatum bedrag'!$AD$1,'grv lys'!$G$2:$G$2863,'bereken betaaldatum bedrag'!B8)</f>
        <v>0</v>
      </c>
      <c r="AE8" s="4">
        <f>SUMIFS('grv lys'!$L$2:$L$2863,'grv lys'!$I$2:$I$2863,'bereken betaaldatum bedrag'!$AE$1,'grv lys'!$G$2:$G$2863,'bereken betaaldatum bedrag'!B8)</f>
        <v>0</v>
      </c>
      <c r="AF8" s="4">
        <f>SUMIFS('grv lys'!$L$2:$L$2863,'grv lys'!$I$2:$I$2863,'bereken betaaldatum bedrag'!$AF$1,'grv lys'!$G$2:$G$2863,'bereken betaaldatum bedrag'!B8)</f>
        <v>0</v>
      </c>
      <c r="AG8" s="4">
        <f>SUMIFS('grv lys'!$L$2:$L$2863,'grv lys'!$I$2:$I$2863,'bereken betaaldatum bedrag'!$AG$1,'grv lys'!$G$2:$G$2863,'bereken betaaldatum bedrag'!B8)</f>
        <v>0</v>
      </c>
      <c r="AH8" s="4">
        <f>SUMIFS('grv lys'!$L$2:$L$2863,'grv lys'!$I$2:$I$2863,'bereken betaaldatum bedrag'!$AH$1,'grv lys'!$G$2:$G$2863,'bereken betaaldatum bedrag'!B8)</f>
        <v>0</v>
      </c>
      <c r="AI8" s="4">
        <f>SUMIFS('grv lys'!$L$2:$L$2863,'grv lys'!$I$2:$I$2863,'bereken betaaldatum bedrag'!$AI$1,'grv lys'!$G$2:$G$2863,'bereken betaaldatum bedrag'!B8)</f>
        <v>0</v>
      </c>
      <c r="AJ8" s="4">
        <f>SUMIFS('grv lys'!$L$2:$L$2863,'grv lys'!$I$2:$I$2863,'bereken betaaldatum bedrag'!$AJ$1,'grv lys'!$G$2:$G$2863,'bereken betaaldatum bedrag'!B8)</f>
        <v>0</v>
      </c>
      <c r="AK8" s="4">
        <f>SUMIFS('grv lys'!$L$2:$L$2863,'grv lys'!$I$2:$I$2863,'bereken betaaldatum bedrag'!$AK$1,'grv lys'!$G$2:$G$2863,'bereken betaaldatum bedrag'!B8)</f>
        <v>0</v>
      </c>
      <c r="AL8" s="4">
        <f>SUMIFS('grv lys'!$L$2:$L$2863,'grv lys'!$I$2:$I$2863,'bereken betaaldatum bedrag'!$AL$1,'grv lys'!$G$2:$G$2863,'bereken betaaldatum bedrag'!B8)</f>
        <v>0</v>
      </c>
      <c r="AM8" s="4">
        <f>SUMIFS('grv lys'!$L$2:$L$2863,'grv lys'!$I$2:$I$2863,'bereken betaaldatum bedrag'!$AM$1,'grv lys'!$G$2:$G$2863,'bereken betaaldatum bedrag'!B8)</f>
        <v>0</v>
      </c>
      <c r="AN8" s="4">
        <f>SUMIFS('grv lys'!$L$2:$L$2863,'grv lys'!$I$2:$I$2863,'bereken betaaldatum bedrag'!$AN$1,'grv lys'!$G$2:$G$2863,'bereken betaaldatum bedrag'!B8)</f>
        <v>0</v>
      </c>
      <c r="AO8" s="4">
        <f>SUMIFS('grv lys'!$L$2:$L$2863,'grv lys'!$I$2:$I$2863,'bereken betaaldatum bedrag'!$AO$1,'grv lys'!$G$2:$G$2863,'bereken betaaldatum bedrag'!B8)</f>
        <v>0</v>
      </c>
      <c r="AP8" s="4">
        <f>SUMIFS('grv lys'!$L$2:$L$2863,'grv lys'!$I$2:$I$2863,'bereken betaaldatum bedrag'!$AP$1,'grv lys'!$G$2:$G$2863,'bereken betaaldatum bedrag'!B8)</f>
        <v>237.61</v>
      </c>
      <c r="AQ8" s="4">
        <f>SUMIFS('grv lys'!$L$2:$L$2863,'grv lys'!$I$2:$I$2863,'bereken betaaldatum bedrag'!$AQ$1,'grv lys'!$G$2:$G$2863,'bereken betaaldatum bedrag'!B8)</f>
        <v>11318.14</v>
      </c>
      <c r="AR8" s="4">
        <f>SUMIFS('grv lys'!$L$2:$L$2863,'grv lys'!$I$2:$I$2863,'bereken betaaldatum bedrag'!$AR$1,'grv lys'!$G$2:$G$2863,'bereken betaaldatum bedrag'!B8)</f>
        <v>279.48</v>
      </c>
      <c r="AS8" s="4">
        <f>SUMIFS('grv lys'!$L$2:$L$2863,'grv lys'!$I$2:$I$2863,'bereken betaaldatum bedrag'!$AS$1,'grv lys'!$G$2:$G$2863,'bereken betaaldatum bedrag'!B8)</f>
        <v>6123.28</v>
      </c>
      <c r="AT8" s="4">
        <f>SUMIFS('grv lys'!$L$2:$L$2863,'grv lys'!$I$2:$I$2863,'bereken betaaldatum bedrag'!$AT$1,'grv lys'!$G$2:$G$2863,'bereken betaaldatum bedrag'!B8)</f>
        <v>0</v>
      </c>
      <c r="AU8" s="4">
        <f>SUMIFS('grv lys'!$L$2:$L$2863,'grv lys'!$I$2:$I$2863,'bereken betaaldatum bedrag'!$AU$1,'grv lys'!$G$2:$G$2863,'bereken betaaldatum bedrag'!B8)</f>
        <v>0</v>
      </c>
      <c r="AV8" s="4">
        <f>SUMIFS('grv lys'!$L$2:$L$2863,'grv lys'!$I$2:$I$2863,'bereken betaaldatum bedrag'!$AV$1,'grv lys'!$G$2:$G$2863,'bereken betaaldatum bedrag'!B8)</f>
        <v>0</v>
      </c>
      <c r="AW8" s="4">
        <f>SUMIFS('grv lys'!$L$2:$L$2863,'grv lys'!$I$2:$I$2863,'bereken betaaldatum bedrag'!$AW$1,'grv lys'!$G$2:$G$2863,'bereken betaaldatum bedrag'!B8)</f>
        <v>0</v>
      </c>
      <c r="AX8" s="4">
        <f>SUMIFS('grv lys'!$L$2:$L$2863,'grv lys'!$I$2:$I$2863,'bereken betaaldatum bedrag'!$AX$1,'grv lys'!$G$2:$G$2863,'bereken betaaldatum bedrag'!B8)</f>
        <v>0</v>
      </c>
      <c r="AY8" s="4">
        <f>SUMIFS('grv lys'!$L$2:$L$2863,'grv lys'!$I$2:$I$2863,'bereken betaaldatum bedrag'!$AY$1,'grv lys'!$G$2:$G$2863,'bereken betaaldatum bedrag'!B8)</f>
        <v>0</v>
      </c>
      <c r="AZ8" s="4">
        <f>SUMIFS('grv lys'!$L$2:$L$2863,'grv lys'!$I$2:$I$2863,'bereken betaaldatum bedrag'!$AZ$1,'grv lys'!$G$2:$G$2863,'bereken betaaldatum bedrag'!B8)</f>
        <v>0</v>
      </c>
      <c r="BA8" s="4">
        <f>SUMIFS('grv lys'!$L$2:$L$2863,'grv lys'!$I$2:$I$2863,'bereken betaaldatum bedrag'!$BA$1,'grv lys'!$G$2:$G$2863,'bereken betaaldatum bedrag'!B8)</f>
        <v>0</v>
      </c>
    </row>
    <row r="9" spans="1:53" x14ac:dyDescent="0.25">
      <c r="A9" s="21" t="s">
        <v>138</v>
      </c>
      <c r="B9" s="22">
        <v>41585</v>
      </c>
      <c r="C9" s="7"/>
      <c r="D9" s="15"/>
      <c r="E9" s="14"/>
      <c r="F9" s="12"/>
      <c r="G9" s="16"/>
      <c r="H9" s="16"/>
      <c r="I9" s="4">
        <f>SUMIFS('grv lys'!$L$2:$L$2863,'grv lys'!$G$2:$G$2863,'bereken betaaldatum bedrag'!B9,'grv lys'!$I$2:$I$2863,'bereken betaaldatum bedrag'!I$1)</f>
        <v>84121.75</v>
      </c>
      <c r="J9" s="4">
        <f>SUMIFS('grv lys'!$L$2:$L$2863,'grv lys'!$I$2:$I$2863,'bereken betaaldatum bedrag'!$J$1,'grv lys'!$T$2:$T$2863,'bereken betaaldatum bedrag'!B9)</f>
        <v>0</v>
      </c>
      <c r="K9" s="4">
        <f>SUMIFS('grv lys'!$L$2:$L$2863,'grv lys'!$I$2:$I$2863,'bereken betaaldatum bedrag'!$K$1,'grv lys'!$T$2:$T$2863,'bereken betaaldatum bedrag'!B9)</f>
        <v>0</v>
      </c>
      <c r="L9" s="4">
        <f>SUMIFS('grv lys'!$L$2:$L$2863,'grv lys'!$I$2:$I$2863,'bereken betaaldatum bedrag'!$L$1,'grv lys'!$T$2:$T$2863,'bereken betaaldatum bedrag'!B9)</f>
        <v>0</v>
      </c>
      <c r="M9" s="4">
        <f>SUMIFS('grv lys'!$L$2:$L$2863,'grv lys'!$I$2:$I$2863,'bereken betaaldatum bedrag'!$M$1,'grv lys'!$T$2:$T$2863,'bereken betaaldatum bedrag'!B9)</f>
        <v>0</v>
      </c>
      <c r="N9" s="4">
        <f>SUMIFS('grv lys'!$L$2:$L$2863,'grv lys'!$I$2:$I$2863,'bereken betaaldatum bedrag'!$N$1,'grv lys'!$T$2:$T$2863,'bereken betaaldatum bedrag'!B9)</f>
        <v>0</v>
      </c>
      <c r="O9" s="4">
        <f>SUMIFS('grv lys'!$L$2:$L$2863,'grv lys'!$I$2:$I$2863,'bereken betaaldatum bedrag'!$O$1,'grv lys'!$T$2:$T$2863,'bereken betaaldatum bedrag'!B9)</f>
        <v>0</v>
      </c>
      <c r="P9" s="4">
        <f>SUMIFS('grv lys'!$L$2:$L$2863,'grv lys'!$I$2:$I$2863,'bereken betaaldatum bedrag'!$P$1,'grv lys'!$T$2:$T$2863,'bereken betaaldatum bedrag'!B9)</f>
        <v>0</v>
      </c>
      <c r="Q9" s="4">
        <f>SUMIFS('grv lys'!$L$2:$L$2863,'grv lys'!$I$2:$I$2863,'bereken betaaldatum bedrag'!$Q$1,'grv lys'!$T$2:$T$2863,'bereken betaaldatum bedrag'!B9)</f>
        <v>0</v>
      </c>
      <c r="R9" s="4">
        <f>SUMIFS('grv lys'!$L$2:$L$2863,'grv lys'!$I$2:$I$2863,'bereken betaaldatum bedrag'!$R$1,'grv lys'!$T$2:$T$2863,'bereken betaaldatum bedrag'!B9)</f>
        <v>0</v>
      </c>
      <c r="S9" s="4" t="e">
        <f>SUMIFS('grv lys'!Y8:Y3271,'grv lys'!T8:T2863,'bereken betaaldatum bedrag'!B9,'grv lys'!V8:V3271,'bereken betaaldatum bedrag'!$S$1)</f>
        <v>#VALUE!</v>
      </c>
      <c r="T9" s="4" t="e">
        <f>SUMIFS('grv lys'!Z8:Z3271,'grv lys'!U8:U2863,'bereken betaaldatum bedrag'!B9,'grv lys'!W8:W3271,'bereken betaaldatum bedrag'!$T$1)</f>
        <v>#VALUE!</v>
      </c>
      <c r="U9" s="4">
        <f>SUMIFS('grv lys'!$L$2:$L$2863,'grv lys'!$I$2:$I$2863,'bereken betaaldatum bedrag'!$U$1,'grv lys'!$T$2:$T$2863,'bereken betaaldatum bedrag'!B9)</f>
        <v>0</v>
      </c>
      <c r="V9" s="4">
        <f>SUMIFS('grv lys'!$L$2:$L$2863,'grv lys'!$I$2:$I$2863,'bereken betaaldatum bedrag'!$V$1,'grv lys'!$T$2:$T$2863,'bereken betaaldatum bedrag'!B9)</f>
        <v>0</v>
      </c>
      <c r="W9" s="4">
        <f>SUMIFS('grv lys'!$L$2:$L$2863,'grv lys'!$I$2:$I$2863,'bereken betaaldatum bedrag'!$W$1,'grv lys'!$T$2:$T$2863,'bereken betaaldatum bedrag'!B9)</f>
        <v>0</v>
      </c>
      <c r="X9" s="4">
        <f>SUMIFS('grv lys'!$L$2:$L$2863,'grv lys'!$I$2:$I$2863,'bereken betaaldatum bedrag'!$X$1,'grv lys'!$T$2:$T$2863,'bereken betaaldatum bedrag'!B9)</f>
        <v>0</v>
      </c>
      <c r="Y9" s="4">
        <f>SUMIFS('grv lys'!$L$2:$L$2863,'grv lys'!$I$2:$I$2863,'bereken betaaldatum bedrag'!$Y$1,'grv lys'!$G$2:$G$2863,'bereken betaaldatum bedrag'!B9)</f>
        <v>0</v>
      </c>
      <c r="Z9" s="4">
        <f>SUMIFS('grv lys'!$L$2:$L$2863,'grv lys'!$I$2:$I$2863,'bereken betaaldatum bedrag'!$Z$1,'grv lys'!$G$2:$G$2863,'bereken betaaldatum bedrag'!B9)</f>
        <v>0</v>
      </c>
      <c r="AA9" s="4">
        <f>SUMIFS('grv lys'!$L$2:$L$2863,'grv lys'!$I$2:$I$2863,'bereken betaaldatum bedrag'!$AA$1,'grv lys'!$G$2:$G$2863,'bereken betaaldatum bedrag'!B9)</f>
        <v>0</v>
      </c>
      <c r="AB9" s="4">
        <f>SUMIFS('grv lys'!$L$2:$L$2863,'grv lys'!$I$2:$I$2863,'bereken betaaldatum bedrag'!$AB$1,'grv lys'!$G$2:$G$2863,'bereken betaaldatum bedrag'!B9)</f>
        <v>0</v>
      </c>
      <c r="AC9" s="4">
        <f>SUMIFS('grv lys'!$L$2:$L$2863,'grv lys'!$I$2:$I$2863,'bereken betaaldatum bedrag'!$AC$1,'grv lys'!$G$2:$G$2863,'bereken betaaldatum bedrag'!B9)</f>
        <v>493.34</v>
      </c>
      <c r="AD9" s="4">
        <f>SUMIFS('grv lys'!$L$2:$L$2863,'grv lys'!$I$2:$I$2863,'bereken betaaldatum bedrag'!$AD$1,'grv lys'!$G$2:$G$2863,'bereken betaaldatum bedrag'!B9)</f>
        <v>5387.74</v>
      </c>
      <c r="AE9" s="4">
        <f>SUMIFS('grv lys'!$L$2:$L$2863,'grv lys'!$I$2:$I$2863,'bereken betaaldatum bedrag'!$AE$1,'grv lys'!$G$2:$G$2863,'bereken betaaldatum bedrag'!B9)</f>
        <v>0</v>
      </c>
      <c r="AF9" s="4">
        <f>SUMIFS('grv lys'!$L$2:$L$2863,'grv lys'!$I$2:$I$2863,'bereken betaaldatum bedrag'!$AF$1,'grv lys'!$G$2:$G$2863,'bereken betaaldatum bedrag'!B9)</f>
        <v>5848.33</v>
      </c>
      <c r="AG9" s="4">
        <f>SUMIFS('grv lys'!$L$2:$L$2863,'grv lys'!$I$2:$I$2863,'bereken betaaldatum bedrag'!$AG$1,'grv lys'!$G$2:$G$2863,'bereken betaaldatum bedrag'!B9)</f>
        <v>0</v>
      </c>
      <c r="AH9" s="4">
        <f>SUMIFS('grv lys'!$L$2:$L$2863,'grv lys'!$I$2:$I$2863,'bereken betaaldatum bedrag'!$AH$1,'grv lys'!$G$2:$G$2863,'bereken betaaldatum bedrag'!B9)</f>
        <v>0</v>
      </c>
      <c r="AI9" s="4">
        <f>SUMIFS('grv lys'!$L$2:$L$2863,'grv lys'!$I$2:$I$2863,'bereken betaaldatum bedrag'!$AI$1,'grv lys'!$G$2:$G$2863,'bereken betaaldatum bedrag'!B9)</f>
        <v>0</v>
      </c>
      <c r="AJ9" s="4">
        <f>SUMIFS('grv lys'!$L$2:$L$2863,'grv lys'!$I$2:$I$2863,'bereken betaaldatum bedrag'!$AJ$1,'grv lys'!$G$2:$G$2863,'bereken betaaldatum bedrag'!B9)</f>
        <v>0</v>
      </c>
      <c r="AK9" s="4">
        <f>SUMIFS('grv lys'!$L$2:$L$2863,'grv lys'!$I$2:$I$2863,'bereken betaaldatum bedrag'!$AK$1,'grv lys'!$G$2:$G$2863,'bereken betaaldatum bedrag'!B9)</f>
        <v>0</v>
      </c>
      <c r="AL9" s="4">
        <f>SUMIFS('grv lys'!$L$2:$L$2863,'grv lys'!$I$2:$I$2863,'bereken betaaldatum bedrag'!$AL$1,'grv lys'!$G$2:$G$2863,'bereken betaaldatum bedrag'!B9)</f>
        <v>0</v>
      </c>
      <c r="AM9" s="4">
        <f>SUMIFS('grv lys'!$L$2:$L$2863,'grv lys'!$I$2:$I$2863,'bereken betaaldatum bedrag'!$AM$1,'grv lys'!$G$2:$G$2863,'bereken betaaldatum bedrag'!B9)</f>
        <v>0</v>
      </c>
      <c r="AN9" s="4">
        <f>SUMIFS('grv lys'!$L$2:$L$2863,'grv lys'!$I$2:$I$2863,'bereken betaaldatum bedrag'!$AN$1,'grv lys'!$G$2:$G$2863,'bereken betaaldatum bedrag'!B9)</f>
        <v>0</v>
      </c>
      <c r="AO9" s="4">
        <f>SUMIFS('grv lys'!$L$2:$L$2863,'grv lys'!$I$2:$I$2863,'bereken betaaldatum bedrag'!$AO$1,'grv lys'!$G$2:$G$2863,'bereken betaaldatum bedrag'!B9)</f>
        <v>18407.240000000002</v>
      </c>
      <c r="AP9" s="4">
        <f>SUMIFS('grv lys'!$L$2:$L$2863,'grv lys'!$I$2:$I$2863,'bereken betaaldatum bedrag'!$AP$1,'grv lys'!$G$2:$G$2863,'bereken betaaldatum bedrag'!B9)</f>
        <v>230.4</v>
      </c>
      <c r="AQ9" s="4">
        <f>SUMIFS('grv lys'!$L$2:$L$2863,'grv lys'!$I$2:$I$2863,'bereken betaaldatum bedrag'!$AQ$1,'grv lys'!$G$2:$G$2863,'bereken betaaldatum bedrag'!B9)</f>
        <v>0</v>
      </c>
      <c r="AR9" s="4">
        <f>SUMIFS('grv lys'!$L$2:$L$2863,'grv lys'!$I$2:$I$2863,'bereken betaaldatum bedrag'!$AR$1,'grv lys'!$G$2:$G$2863,'bereken betaaldatum bedrag'!B9)</f>
        <v>186.32</v>
      </c>
      <c r="AS9" s="4">
        <f>SUMIFS('grv lys'!$L$2:$L$2863,'grv lys'!$I$2:$I$2863,'bereken betaaldatum bedrag'!$AS$1,'grv lys'!$G$2:$G$2863,'bereken betaaldatum bedrag'!B9)</f>
        <v>0</v>
      </c>
      <c r="AT9" s="4">
        <f>SUMIFS('grv lys'!$L$2:$L$2863,'grv lys'!$I$2:$I$2863,'bereken betaaldatum bedrag'!$AT$1,'grv lys'!$G$2:$G$2863,'bereken betaaldatum bedrag'!B9)</f>
        <v>0</v>
      </c>
      <c r="AU9" s="4">
        <f>SUMIFS('grv lys'!$L$2:$L$2863,'grv lys'!$I$2:$I$2863,'bereken betaaldatum bedrag'!$AU$1,'grv lys'!$G$2:$G$2863,'bereken betaaldatum bedrag'!B9)</f>
        <v>28880.09</v>
      </c>
      <c r="AV9" s="4">
        <f>SUMIFS('grv lys'!$L$2:$L$2863,'grv lys'!$I$2:$I$2863,'bereken betaaldatum bedrag'!$AV$1,'grv lys'!$G$2:$G$2863,'bereken betaaldatum bedrag'!B9)</f>
        <v>0</v>
      </c>
      <c r="AW9" s="4">
        <f>SUMIFS('grv lys'!$L$2:$L$2863,'grv lys'!$I$2:$I$2863,'bereken betaaldatum bedrag'!$AW$1,'grv lys'!$G$2:$G$2863,'bereken betaaldatum bedrag'!B9)</f>
        <v>0</v>
      </c>
      <c r="AX9" s="4">
        <f>SUMIFS('grv lys'!$L$2:$L$2863,'grv lys'!$I$2:$I$2863,'bereken betaaldatum bedrag'!$AX$1,'grv lys'!$G$2:$G$2863,'bereken betaaldatum bedrag'!B9)</f>
        <v>0</v>
      </c>
      <c r="AY9" s="4">
        <f>SUMIFS('grv lys'!$L$2:$L$2863,'grv lys'!$I$2:$I$2863,'bereken betaaldatum bedrag'!$AY$1,'grv lys'!$G$2:$G$2863,'bereken betaaldatum bedrag'!B9)</f>
        <v>0</v>
      </c>
      <c r="AZ9" s="4">
        <f>SUMIFS('grv lys'!$L$2:$L$2863,'grv lys'!$I$2:$I$2863,'bereken betaaldatum bedrag'!$AZ$1,'grv lys'!$G$2:$G$2863,'bereken betaaldatum bedrag'!B9)</f>
        <v>0</v>
      </c>
      <c r="BA9" s="4">
        <f>SUMIFS('grv lys'!$L$2:$L$2863,'grv lys'!$I$2:$I$2863,'bereken betaaldatum bedrag'!$BA$1,'grv lys'!$G$2:$G$2863,'bereken betaaldatum bedrag'!B9)</f>
        <v>0</v>
      </c>
    </row>
    <row r="10" spans="1:53" x14ac:dyDescent="0.25">
      <c r="A10" s="21" t="s">
        <v>139</v>
      </c>
      <c r="B10" s="22">
        <v>41586</v>
      </c>
      <c r="C10" s="7">
        <f>B10+19</f>
        <v>41605</v>
      </c>
      <c r="D10" s="6">
        <f>SUM(I4:I10)</f>
        <v>318473.68</v>
      </c>
      <c r="E10" s="14">
        <f>B10+31</f>
        <v>41617</v>
      </c>
      <c r="F10" s="12">
        <f>SUM(Y4:BA10)</f>
        <v>313376.28999999998</v>
      </c>
      <c r="G10" s="10">
        <f>B10</f>
        <v>41586</v>
      </c>
      <c r="H10" s="9" t="e">
        <f>SUM(J4:X10)</f>
        <v>#VALUE!</v>
      </c>
      <c r="I10" s="4">
        <f>SUMIFS('grv lys'!$L$2:$L$2863,'grv lys'!$G$2:$G$2863,'bereken betaaldatum bedrag'!B10,'grv lys'!$I$2:$I$2863,'bereken betaaldatum bedrag'!I$1)</f>
        <v>0</v>
      </c>
      <c r="J10" s="4">
        <f>SUMIFS('grv lys'!$L$2:$L$2863,'grv lys'!$I$2:$I$2863,'bereken betaaldatum bedrag'!$J$1,'grv lys'!$T$2:$T$2863,'bereken betaaldatum bedrag'!B10)</f>
        <v>0</v>
      </c>
      <c r="K10" s="4">
        <f>SUMIFS('grv lys'!$L$2:$L$2863,'grv lys'!$I$2:$I$2863,'bereken betaaldatum bedrag'!$K$1,'grv lys'!$T$2:$T$2863,'bereken betaaldatum bedrag'!B10)</f>
        <v>0</v>
      </c>
      <c r="L10" s="4">
        <f>SUMIFS('grv lys'!$L$2:$L$2863,'grv lys'!$I$2:$I$2863,'bereken betaaldatum bedrag'!$L$1,'grv lys'!$T$2:$T$2863,'bereken betaaldatum bedrag'!B10)</f>
        <v>0</v>
      </c>
      <c r="M10" s="4">
        <f>SUMIFS('grv lys'!$L$2:$L$2863,'grv lys'!$I$2:$I$2863,'bereken betaaldatum bedrag'!$M$1,'grv lys'!$T$2:$T$2863,'bereken betaaldatum bedrag'!B10)</f>
        <v>0</v>
      </c>
      <c r="N10" s="4">
        <f>SUMIFS('grv lys'!$L$2:$L$2863,'grv lys'!$I$2:$I$2863,'bereken betaaldatum bedrag'!$N$1,'grv lys'!$T$2:$T$2863,'bereken betaaldatum bedrag'!B10)</f>
        <v>0</v>
      </c>
      <c r="O10" s="4">
        <f>SUMIFS('grv lys'!$L$2:$L$2863,'grv lys'!$I$2:$I$2863,'bereken betaaldatum bedrag'!$O$1,'grv lys'!$T$2:$T$2863,'bereken betaaldatum bedrag'!B10)</f>
        <v>0</v>
      </c>
      <c r="P10" s="4">
        <f>SUMIFS('grv lys'!$L$2:$L$2863,'grv lys'!$I$2:$I$2863,'bereken betaaldatum bedrag'!$P$1,'grv lys'!$T$2:$T$2863,'bereken betaaldatum bedrag'!B10)</f>
        <v>900</v>
      </c>
      <c r="Q10" s="4">
        <f>SUMIFS('grv lys'!$L$2:$L$2863,'grv lys'!$I$2:$I$2863,'bereken betaaldatum bedrag'!$Q$1,'grv lys'!$T$2:$T$2863,'bereken betaaldatum bedrag'!B10)</f>
        <v>0</v>
      </c>
      <c r="R10" s="4">
        <f>SUMIFS('grv lys'!$L$2:$L$2863,'grv lys'!$I$2:$I$2863,'bereken betaaldatum bedrag'!$R$1,'grv lys'!$T$2:$T$2863,'bereken betaaldatum bedrag'!B10)</f>
        <v>0</v>
      </c>
      <c r="S10" s="4" t="e">
        <f>SUMIFS('grv lys'!Y9:Y3272,'grv lys'!T9:T2863,'bereken betaaldatum bedrag'!B10,'grv lys'!V9:V3272,'bereken betaaldatum bedrag'!$S$1)</f>
        <v>#VALUE!</v>
      </c>
      <c r="T10" s="4" t="e">
        <f>SUMIFS('grv lys'!Z9:Z3272,'grv lys'!U9:U2863,'bereken betaaldatum bedrag'!B10,'grv lys'!W9:W3272,'bereken betaaldatum bedrag'!$T$1)</f>
        <v>#VALUE!</v>
      </c>
      <c r="U10" s="4">
        <f>SUMIFS('grv lys'!$L$2:$L$2863,'grv lys'!$I$2:$I$2863,'bereken betaaldatum bedrag'!$U$1,'grv lys'!$T$2:$T$2863,'bereken betaaldatum bedrag'!B10)</f>
        <v>0</v>
      </c>
      <c r="V10" s="4">
        <f>SUMIFS('grv lys'!$L$2:$L$2863,'grv lys'!$I$2:$I$2863,'bereken betaaldatum bedrag'!$V$1,'grv lys'!$T$2:$T$2863,'bereken betaaldatum bedrag'!B10)</f>
        <v>0</v>
      </c>
      <c r="W10" s="4">
        <f>SUMIFS('grv lys'!$L$2:$L$2863,'grv lys'!$I$2:$I$2863,'bereken betaaldatum bedrag'!$W$1,'grv lys'!$T$2:$T$2863,'bereken betaaldatum bedrag'!B10)</f>
        <v>0</v>
      </c>
      <c r="X10" s="4">
        <f>SUMIFS('grv lys'!$L$2:$L$2863,'grv lys'!$I$2:$I$2863,'bereken betaaldatum bedrag'!$X$1,'grv lys'!$T$2:$T$2863,'bereken betaaldatum bedrag'!B10)</f>
        <v>0</v>
      </c>
      <c r="Y10" s="4">
        <f>SUMIFS('grv lys'!$L$2:$L$2863,'grv lys'!$I$2:$I$2863,'bereken betaaldatum bedrag'!$Y$1,'grv lys'!$G$2:$G$2863,'bereken betaaldatum bedrag'!B10)</f>
        <v>0</v>
      </c>
      <c r="Z10" s="4">
        <f>SUMIFS('grv lys'!$L$2:$L$2863,'grv lys'!$I$2:$I$2863,'bereken betaaldatum bedrag'!$Z$1,'grv lys'!$G$2:$G$2863,'bereken betaaldatum bedrag'!B10)</f>
        <v>0</v>
      </c>
      <c r="AA10" s="4">
        <f>SUMIFS('grv lys'!$L$2:$L$2863,'grv lys'!$I$2:$I$2863,'bereken betaaldatum bedrag'!$AA$1,'grv lys'!$G$2:$G$2863,'bereken betaaldatum bedrag'!B10)</f>
        <v>0</v>
      </c>
      <c r="AB10" s="4">
        <f>SUMIFS('grv lys'!$L$2:$L$2863,'grv lys'!$I$2:$I$2863,'bereken betaaldatum bedrag'!$AB$1,'grv lys'!$G$2:$G$2863,'bereken betaaldatum bedrag'!B10)</f>
        <v>25519.07</v>
      </c>
      <c r="AC10" s="4">
        <f>SUMIFS('grv lys'!$L$2:$L$2863,'grv lys'!$I$2:$I$2863,'bereken betaaldatum bedrag'!$AC$1,'grv lys'!$G$2:$G$2863,'bereken betaaldatum bedrag'!B10)</f>
        <v>0</v>
      </c>
      <c r="AD10" s="4">
        <f>SUMIFS('grv lys'!$L$2:$L$2863,'grv lys'!$I$2:$I$2863,'bereken betaaldatum bedrag'!$AD$1,'grv lys'!$G$2:$G$2863,'bereken betaaldatum bedrag'!B10)</f>
        <v>0</v>
      </c>
      <c r="AE10" s="4">
        <f>SUMIFS('grv lys'!$L$2:$L$2863,'grv lys'!$I$2:$I$2863,'bereken betaaldatum bedrag'!$AE$1,'grv lys'!$G$2:$G$2863,'bereken betaaldatum bedrag'!B10)</f>
        <v>0</v>
      </c>
      <c r="AF10" s="4">
        <f>SUMIFS('grv lys'!$L$2:$L$2863,'grv lys'!$I$2:$I$2863,'bereken betaaldatum bedrag'!$AF$1,'grv lys'!$G$2:$G$2863,'bereken betaaldatum bedrag'!B10)</f>
        <v>0</v>
      </c>
      <c r="AG10" s="4">
        <f>SUMIFS('grv lys'!$L$2:$L$2863,'grv lys'!$I$2:$I$2863,'bereken betaaldatum bedrag'!$AG$1,'grv lys'!$G$2:$G$2863,'bereken betaaldatum bedrag'!B10)</f>
        <v>0</v>
      </c>
      <c r="AH10" s="4">
        <f>SUMIFS('grv lys'!$L$2:$L$2863,'grv lys'!$I$2:$I$2863,'bereken betaaldatum bedrag'!$AH$1,'grv lys'!$G$2:$G$2863,'bereken betaaldatum bedrag'!B10)</f>
        <v>0</v>
      </c>
      <c r="AI10" s="4">
        <f>SUMIFS('grv lys'!$L$2:$L$2863,'grv lys'!$I$2:$I$2863,'bereken betaaldatum bedrag'!$AI$1,'grv lys'!$G$2:$G$2863,'bereken betaaldatum bedrag'!B10)</f>
        <v>0</v>
      </c>
      <c r="AJ10" s="4">
        <f>SUMIFS('grv lys'!$L$2:$L$2863,'grv lys'!$I$2:$I$2863,'bereken betaaldatum bedrag'!$AJ$1,'grv lys'!$G$2:$G$2863,'bereken betaaldatum bedrag'!B10)</f>
        <v>5044</v>
      </c>
      <c r="AK10" s="4">
        <f>SUMIFS('grv lys'!$L$2:$L$2863,'grv lys'!$I$2:$I$2863,'bereken betaaldatum bedrag'!$AK$1,'grv lys'!$G$2:$G$2863,'bereken betaaldatum bedrag'!B10)</f>
        <v>0</v>
      </c>
      <c r="AL10" s="4">
        <f>SUMIFS('grv lys'!$L$2:$L$2863,'grv lys'!$I$2:$I$2863,'bereken betaaldatum bedrag'!$AL$1,'grv lys'!$G$2:$G$2863,'bereken betaaldatum bedrag'!B10)</f>
        <v>0</v>
      </c>
      <c r="AM10" s="4">
        <f>SUMIFS('grv lys'!$L$2:$L$2863,'grv lys'!$I$2:$I$2863,'bereken betaaldatum bedrag'!$AM$1,'grv lys'!$G$2:$G$2863,'bereken betaaldatum bedrag'!B10)</f>
        <v>9001.77</v>
      </c>
      <c r="AN10" s="4">
        <f>SUMIFS('grv lys'!$L$2:$L$2863,'grv lys'!$I$2:$I$2863,'bereken betaaldatum bedrag'!$AN$1,'grv lys'!$G$2:$G$2863,'bereken betaaldatum bedrag'!B10)</f>
        <v>0</v>
      </c>
      <c r="AO10" s="4">
        <f>SUMIFS('grv lys'!$L$2:$L$2863,'grv lys'!$I$2:$I$2863,'bereken betaaldatum bedrag'!$AO$1,'grv lys'!$G$2:$G$2863,'bereken betaaldatum bedrag'!B10)</f>
        <v>0</v>
      </c>
      <c r="AP10" s="4">
        <f>SUMIFS('grv lys'!$L$2:$L$2863,'grv lys'!$I$2:$I$2863,'bereken betaaldatum bedrag'!$AP$1,'grv lys'!$G$2:$G$2863,'bereken betaaldatum bedrag'!B10)</f>
        <v>0</v>
      </c>
      <c r="AQ10" s="4">
        <f>SUMIFS('grv lys'!$L$2:$L$2863,'grv lys'!$I$2:$I$2863,'bereken betaaldatum bedrag'!$AQ$1,'grv lys'!$G$2:$G$2863,'bereken betaaldatum bedrag'!B10)</f>
        <v>0</v>
      </c>
      <c r="AR10" s="4">
        <f>SUMIFS('grv lys'!$L$2:$L$2863,'grv lys'!$I$2:$I$2863,'bereken betaaldatum bedrag'!$AR$1,'grv lys'!$G$2:$G$2863,'bereken betaaldatum bedrag'!B10)</f>
        <v>229.82</v>
      </c>
      <c r="AS10" s="4">
        <f>SUMIFS('grv lys'!$L$2:$L$2863,'grv lys'!$I$2:$I$2863,'bereken betaaldatum bedrag'!$AS$1,'grv lys'!$G$2:$G$2863,'bereken betaaldatum bedrag'!B10)</f>
        <v>0</v>
      </c>
      <c r="AT10" s="4">
        <f>SUMIFS('grv lys'!$L$2:$L$2863,'grv lys'!$I$2:$I$2863,'bereken betaaldatum bedrag'!$AT$1,'grv lys'!$G$2:$G$2863,'bereken betaaldatum bedrag'!B10)</f>
        <v>0</v>
      </c>
      <c r="AU10" s="4">
        <f>SUMIFS('grv lys'!$L$2:$L$2863,'grv lys'!$I$2:$I$2863,'bereken betaaldatum bedrag'!$AU$1,'grv lys'!$G$2:$G$2863,'bereken betaaldatum bedrag'!B10)</f>
        <v>0</v>
      </c>
      <c r="AV10" s="4">
        <f>SUMIFS('grv lys'!$L$2:$L$2863,'grv lys'!$I$2:$I$2863,'bereken betaaldatum bedrag'!$AV$1,'grv lys'!$G$2:$G$2863,'bereken betaaldatum bedrag'!B10)</f>
        <v>0</v>
      </c>
      <c r="AW10" s="4">
        <f>SUMIFS('grv lys'!$L$2:$L$2863,'grv lys'!$I$2:$I$2863,'bereken betaaldatum bedrag'!$AW$1,'grv lys'!$G$2:$G$2863,'bereken betaaldatum bedrag'!B10)</f>
        <v>0</v>
      </c>
      <c r="AX10" s="4">
        <f>SUMIFS('grv lys'!$L$2:$L$2863,'grv lys'!$I$2:$I$2863,'bereken betaaldatum bedrag'!$AX$1,'grv lys'!$G$2:$G$2863,'bereken betaaldatum bedrag'!B10)</f>
        <v>0</v>
      </c>
      <c r="AY10" s="4">
        <f>SUMIFS('grv lys'!$L$2:$L$2863,'grv lys'!$I$2:$I$2863,'bereken betaaldatum bedrag'!$AY$1,'grv lys'!$G$2:$G$2863,'bereken betaaldatum bedrag'!B10)</f>
        <v>0</v>
      </c>
      <c r="AZ10" s="4">
        <f>SUMIFS('grv lys'!$L$2:$L$2863,'grv lys'!$I$2:$I$2863,'bereken betaaldatum bedrag'!$AZ$1,'grv lys'!$G$2:$G$2863,'bereken betaaldatum bedrag'!B10)</f>
        <v>0</v>
      </c>
      <c r="BA10" s="4">
        <f>SUMIFS('grv lys'!$L$2:$L$2863,'grv lys'!$I$2:$I$2863,'bereken betaaldatum bedrag'!$BA$1,'grv lys'!$G$2:$G$2863,'bereken betaaldatum bedrag'!B10)</f>
        <v>0</v>
      </c>
    </row>
    <row r="11" spans="1:53" x14ac:dyDescent="0.25">
      <c r="A11" s="19" t="s">
        <v>140</v>
      </c>
      <c r="B11" s="20">
        <v>41587</v>
      </c>
      <c r="C11" s="7"/>
      <c r="D11" s="15" t="s">
        <v>148</v>
      </c>
      <c r="E11" s="14"/>
      <c r="F11" s="12"/>
      <c r="G11" s="16"/>
      <c r="H11" s="16"/>
      <c r="I11" s="4">
        <f>SUMIFS('grv lys'!$L$2:$L$2863,'grv lys'!$G$2:$G$2863,'bereken betaaldatum bedrag'!B11,'grv lys'!$I$2:$I$2863,'bereken betaaldatum bedrag'!I$1)</f>
        <v>0</v>
      </c>
      <c r="J11" s="4">
        <f>SUMIFS('grv lys'!$L$2:$L$2863,'grv lys'!$I$2:$I$2863,'bereken betaaldatum bedrag'!$J$1,'grv lys'!$T$2:$T$2863,'bereken betaaldatum bedrag'!B11)</f>
        <v>5912.59</v>
      </c>
      <c r="K11" s="4">
        <f>SUMIFS('grv lys'!$L$2:$L$2863,'grv lys'!$I$2:$I$2863,'bereken betaaldatum bedrag'!$K$1,'grv lys'!$T$2:$T$2863,'bereken betaaldatum bedrag'!B11)</f>
        <v>0</v>
      </c>
      <c r="L11" s="4">
        <f>SUMIFS('grv lys'!$L$2:$L$2863,'grv lys'!$I$2:$I$2863,'bereken betaaldatum bedrag'!$L$1,'grv lys'!$T$2:$T$2863,'bereken betaaldatum bedrag'!B11)</f>
        <v>0</v>
      </c>
      <c r="M11" s="4">
        <f>SUMIFS('grv lys'!$L$2:$L$2863,'grv lys'!$I$2:$I$2863,'bereken betaaldatum bedrag'!$M$1,'grv lys'!$T$2:$T$2863,'bereken betaaldatum bedrag'!B11)</f>
        <v>0</v>
      </c>
      <c r="N11" s="4">
        <f>SUMIFS('grv lys'!$L$2:$L$2863,'grv lys'!$I$2:$I$2863,'bereken betaaldatum bedrag'!$N$1,'grv lys'!$T$2:$T$2863,'bereken betaaldatum bedrag'!B11)</f>
        <v>0</v>
      </c>
      <c r="O11" s="4">
        <f>SUMIFS('grv lys'!$L$2:$L$2863,'grv lys'!$I$2:$I$2863,'bereken betaaldatum bedrag'!$O$1,'grv lys'!$T$2:$T$2863,'bereken betaaldatum bedrag'!B11)</f>
        <v>0</v>
      </c>
      <c r="P11" s="4">
        <f>SUMIFS('grv lys'!$L$2:$L$2863,'grv lys'!$I$2:$I$2863,'bereken betaaldatum bedrag'!$P$1,'grv lys'!$T$2:$T$2863,'bereken betaaldatum bedrag'!B11)</f>
        <v>0</v>
      </c>
      <c r="Q11" s="4">
        <f>SUMIFS('grv lys'!$L$2:$L$2863,'grv lys'!$I$2:$I$2863,'bereken betaaldatum bedrag'!$Q$1,'grv lys'!$T$2:$T$2863,'bereken betaaldatum bedrag'!B11)</f>
        <v>0</v>
      </c>
      <c r="R11" s="4">
        <f>SUMIFS('grv lys'!$L$2:$L$2863,'grv lys'!$I$2:$I$2863,'bereken betaaldatum bedrag'!$R$1,'grv lys'!$T$2:$T$2863,'bereken betaaldatum bedrag'!B11)</f>
        <v>0</v>
      </c>
      <c r="S11" s="4" t="e">
        <f>SUMIFS('grv lys'!Y10:Y3273,'grv lys'!T10:T2863,'bereken betaaldatum bedrag'!B11,'grv lys'!V10:V3273,'bereken betaaldatum bedrag'!$S$1)</f>
        <v>#VALUE!</v>
      </c>
      <c r="T11" s="4" t="e">
        <f>SUMIFS('grv lys'!Z10:Z3273,'grv lys'!U10:U2863,'bereken betaaldatum bedrag'!B11,'grv lys'!W10:W3273,'bereken betaaldatum bedrag'!$T$1)</f>
        <v>#VALUE!</v>
      </c>
      <c r="U11" s="4">
        <f>SUMIFS('grv lys'!$L$2:$L$2863,'grv lys'!$I$2:$I$2863,'bereken betaaldatum bedrag'!$U$1,'grv lys'!$T$2:$T$2863,'bereken betaaldatum bedrag'!B11)</f>
        <v>0</v>
      </c>
      <c r="V11" s="4">
        <f>SUMIFS('grv lys'!$L$2:$L$2863,'grv lys'!$I$2:$I$2863,'bereken betaaldatum bedrag'!$V$1,'grv lys'!$T$2:$T$2863,'bereken betaaldatum bedrag'!B11)</f>
        <v>0</v>
      </c>
      <c r="W11" s="4">
        <f>SUMIFS('grv lys'!$L$2:$L$2863,'grv lys'!$I$2:$I$2863,'bereken betaaldatum bedrag'!$W$1,'grv lys'!$T$2:$T$2863,'bereken betaaldatum bedrag'!B11)</f>
        <v>0</v>
      </c>
      <c r="X11" s="4">
        <f>SUMIFS('grv lys'!$L$2:$L$2863,'grv lys'!$I$2:$I$2863,'bereken betaaldatum bedrag'!$X$1,'grv lys'!$T$2:$T$2863,'bereken betaaldatum bedrag'!B11)</f>
        <v>0</v>
      </c>
      <c r="Y11" s="4">
        <f>SUMIFS('grv lys'!$L$2:$L$2863,'grv lys'!$I$2:$I$2863,'bereken betaaldatum bedrag'!$Y$1,'grv lys'!$G$2:$G$2863,'bereken betaaldatum bedrag'!B11)</f>
        <v>0</v>
      </c>
      <c r="Z11" s="4">
        <f>SUMIFS('grv lys'!$L$2:$L$2863,'grv lys'!$I$2:$I$2863,'bereken betaaldatum bedrag'!$Z$1,'grv lys'!$G$2:$G$2863,'bereken betaaldatum bedrag'!B11)</f>
        <v>0</v>
      </c>
      <c r="AA11" s="4">
        <f>SUMIFS('grv lys'!$L$2:$L$2863,'grv lys'!$I$2:$I$2863,'bereken betaaldatum bedrag'!$AA$1,'grv lys'!$G$2:$G$2863,'bereken betaaldatum bedrag'!B11)</f>
        <v>0</v>
      </c>
      <c r="AB11" s="4">
        <f>SUMIFS('grv lys'!$L$2:$L$2863,'grv lys'!$I$2:$I$2863,'bereken betaaldatum bedrag'!$AB$1,'grv lys'!$G$2:$G$2863,'bereken betaaldatum bedrag'!B11)</f>
        <v>0</v>
      </c>
      <c r="AC11" s="4">
        <f>SUMIFS('grv lys'!$L$2:$L$2863,'grv lys'!$I$2:$I$2863,'bereken betaaldatum bedrag'!$AC$1,'grv lys'!$G$2:$G$2863,'bereken betaaldatum bedrag'!B11)</f>
        <v>493.34</v>
      </c>
      <c r="AD11" s="4">
        <f>SUMIFS('grv lys'!$L$2:$L$2863,'grv lys'!$I$2:$I$2863,'bereken betaaldatum bedrag'!$AD$1,'grv lys'!$G$2:$G$2863,'bereken betaaldatum bedrag'!B11)</f>
        <v>4150.12</v>
      </c>
      <c r="AE11" s="4">
        <f>SUMIFS('grv lys'!$L$2:$L$2863,'grv lys'!$I$2:$I$2863,'bereken betaaldatum bedrag'!$AE$1,'grv lys'!$G$2:$G$2863,'bereken betaaldatum bedrag'!B11)</f>
        <v>66456.38</v>
      </c>
      <c r="AF11" s="4">
        <f>SUMIFS('grv lys'!$L$2:$L$2863,'grv lys'!$I$2:$I$2863,'bereken betaaldatum bedrag'!$AF$1,'grv lys'!$G$2:$G$2863,'bereken betaaldatum bedrag'!B11)</f>
        <v>4873.96</v>
      </c>
      <c r="AG11" s="4">
        <f>SUMIFS('grv lys'!$L$2:$L$2863,'grv lys'!$I$2:$I$2863,'bereken betaaldatum bedrag'!$AG$1,'grv lys'!$G$2:$G$2863,'bereken betaaldatum bedrag'!B11)</f>
        <v>0</v>
      </c>
      <c r="AH11" s="4">
        <f>SUMIFS('grv lys'!$L$2:$L$2863,'grv lys'!$I$2:$I$2863,'bereken betaaldatum bedrag'!$AH$1,'grv lys'!$G$2:$G$2863,'bereken betaaldatum bedrag'!B11)</f>
        <v>0</v>
      </c>
      <c r="AI11" s="4">
        <f>SUMIFS('grv lys'!$L$2:$L$2863,'grv lys'!$I$2:$I$2863,'bereken betaaldatum bedrag'!$AI$1,'grv lys'!$G$2:$G$2863,'bereken betaaldatum bedrag'!B11)</f>
        <v>0</v>
      </c>
      <c r="AJ11" s="4">
        <f>SUMIFS('grv lys'!$L$2:$L$2863,'grv lys'!$I$2:$I$2863,'bereken betaaldatum bedrag'!$AJ$1,'grv lys'!$G$2:$G$2863,'bereken betaaldatum bedrag'!B11)</f>
        <v>0</v>
      </c>
      <c r="AK11" s="4">
        <f>SUMIFS('grv lys'!$L$2:$L$2863,'grv lys'!$I$2:$I$2863,'bereken betaaldatum bedrag'!$AK$1,'grv lys'!$G$2:$G$2863,'bereken betaaldatum bedrag'!B11)</f>
        <v>0</v>
      </c>
      <c r="AL11" s="4">
        <f>SUMIFS('grv lys'!$L$2:$L$2863,'grv lys'!$I$2:$I$2863,'bereken betaaldatum bedrag'!$AL$1,'grv lys'!$G$2:$G$2863,'bereken betaaldatum bedrag'!B11)</f>
        <v>0</v>
      </c>
      <c r="AM11" s="4">
        <f>SUMIFS('grv lys'!$L$2:$L$2863,'grv lys'!$I$2:$I$2863,'bereken betaaldatum bedrag'!$AM$1,'grv lys'!$G$2:$G$2863,'bereken betaaldatum bedrag'!B11)</f>
        <v>0</v>
      </c>
      <c r="AN11" s="4">
        <f>SUMIFS('grv lys'!$L$2:$L$2863,'grv lys'!$I$2:$I$2863,'bereken betaaldatum bedrag'!$AN$1,'grv lys'!$G$2:$G$2863,'bereken betaaldatum bedrag'!B11)</f>
        <v>0</v>
      </c>
      <c r="AO11" s="4">
        <f>SUMIFS('grv lys'!$L$2:$L$2863,'grv lys'!$I$2:$I$2863,'bereken betaaldatum bedrag'!$AO$1,'grv lys'!$G$2:$G$2863,'bereken betaaldatum bedrag'!B11)</f>
        <v>0</v>
      </c>
      <c r="AP11" s="4">
        <f>SUMIFS('grv lys'!$L$2:$L$2863,'grv lys'!$I$2:$I$2863,'bereken betaaldatum bedrag'!$AP$1,'grv lys'!$G$2:$G$2863,'bereken betaaldatum bedrag'!B11)</f>
        <v>0</v>
      </c>
      <c r="AQ11" s="4">
        <f>SUMIFS('grv lys'!$L$2:$L$2863,'grv lys'!$I$2:$I$2863,'bereken betaaldatum bedrag'!$AQ$1,'grv lys'!$G$2:$G$2863,'bereken betaaldatum bedrag'!B11)</f>
        <v>0</v>
      </c>
      <c r="AR11" s="4">
        <f>SUMIFS('grv lys'!$L$2:$L$2863,'grv lys'!$I$2:$I$2863,'bereken betaaldatum bedrag'!$AR$1,'grv lys'!$G$2:$G$2863,'bereken betaaldatum bedrag'!B11)</f>
        <v>409.98</v>
      </c>
      <c r="AS11" s="4">
        <f>SUMIFS('grv lys'!$L$2:$L$2863,'grv lys'!$I$2:$I$2863,'bereken betaaldatum bedrag'!$AS$1,'grv lys'!$G$2:$G$2863,'bereken betaaldatum bedrag'!B11)</f>
        <v>0</v>
      </c>
      <c r="AT11" s="4">
        <f>SUMIFS('grv lys'!$L$2:$L$2863,'grv lys'!$I$2:$I$2863,'bereken betaaldatum bedrag'!$AT$1,'grv lys'!$G$2:$G$2863,'bereken betaaldatum bedrag'!B11)</f>
        <v>0</v>
      </c>
      <c r="AU11" s="4">
        <f>SUMIFS('grv lys'!$L$2:$L$2863,'grv lys'!$I$2:$I$2863,'bereken betaaldatum bedrag'!$AU$1,'grv lys'!$G$2:$G$2863,'bereken betaaldatum bedrag'!B11)</f>
        <v>0</v>
      </c>
      <c r="AV11" s="4">
        <f>SUMIFS('grv lys'!$L$2:$L$2863,'grv lys'!$I$2:$I$2863,'bereken betaaldatum bedrag'!$AV$1,'grv lys'!$G$2:$G$2863,'bereken betaaldatum bedrag'!B11)</f>
        <v>0</v>
      </c>
      <c r="AW11" s="4">
        <f>SUMIFS('grv lys'!$L$2:$L$2863,'grv lys'!$I$2:$I$2863,'bereken betaaldatum bedrag'!$AW$1,'grv lys'!$G$2:$G$2863,'bereken betaaldatum bedrag'!B11)</f>
        <v>0</v>
      </c>
      <c r="AX11" s="4">
        <f>SUMIFS('grv lys'!$L$2:$L$2863,'grv lys'!$I$2:$I$2863,'bereken betaaldatum bedrag'!$AX$1,'grv lys'!$G$2:$G$2863,'bereken betaaldatum bedrag'!B11)</f>
        <v>0</v>
      </c>
      <c r="AY11" s="4">
        <f>SUMIFS('grv lys'!$L$2:$L$2863,'grv lys'!$I$2:$I$2863,'bereken betaaldatum bedrag'!$AY$1,'grv lys'!$G$2:$G$2863,'bereken betaaldatum bedrag'!B11)</f>
        <v>0</v>
      </c>
      <c r="AZ11" s="4">
        <f>SUMIFS('grv lys'!$L$2:$L$2863,'grv lys'!$I$2:$I$2863,'bereken betaaldatum bedrag'!$AZ$1,'grv lys'!$G$2:$G$2863,'bereken betaaldatum bedrag'!B11)</f>
        <v>0</v>
      </c>
      <c r="BA11" s="4">
        <f>SUMIFS('grv lys'!$L$2:$L$2863,'grv lys'!$I$2:$I$2863,'bereken betaaldatum bedrag'!$BA$1,'grv lys'!$G$2:$G$2863,'bereken betaaldatum bedrag'!B11)</f>
        <v>0</v>
      </c>
    </row>
    <row r="12" spans="1:53" x14ac:dyDescent="0.25">
      <c r="A12" s="19" t="s">
        <v>134</v>
      </c>
      <c r="B12" s="20">
        <v>41588</v>
      </c>
      <c r="C12" s="7"/>
      <c r="D12" s="15" t="s">
        <v>148</v>
      </c>
      <c r="E12" s="14"/>
      <c r="F12" s="12"/>
      <c r="G12" s="16"/>
      <c r="H12" s="16"/>
      <c r="I12" s="4">
        <f>SUMIFS('grv lys'!$L$2:$L$2863,'grv lys'!$G$2:$G$2863,'bereken betaaldatum bedrag'!B12,'grv lys'!$I$2:$I$2863,'bereken betaaldatum bedrag'!I$1)</f>
        <v>12568.07</v>
      </c>
      <c r="J12" s="4">
        <f>SUMIFS('grv lys'!$L$2:$L$2863,'grv lys'!$I$2:$I$2863,'bereken betaaldatum bedrag'!$J$1,'grv lys'!$T$2:$T$2863,'bereken betaaldatum bedrag'!B12)</f>
        <v>0</v>
      </c>
      <c r="K12" s="4">
        <f>SUMIFS('grv lys'!$L$2:$L$2863,'grv lys'!$I$2:$I$2863,'bereken betaaldatum bedrag'!$K$1,'grv lys'!$T$2:$T$2863,'bereken betaaldatum bedrag'!B12)</f>
        <v>0</v>
      </c>
      <c r="L12" s="4">
        <f>SUMIFS('grv lys'!$L$2:$L$2863,'grv lys'!$I$2:$I$2863,'bereken betaaldatum bedrag'!$L$1,'grv lys'!$T$2:$T$2863,'bereken betaaldatum bedrag'!B12)</f>
        <v>0</v>
      </c>
      <c r="M12" s="4">
        <f>SUMIFS('grv lys'!$L$2:$L$2863,'grv lys'!$I$2:$I$2863,'bereken betaaldatum bedrag'!$M$1,'grv lys'!$T$2:$T$2863,'bereken betaaldatum bedrag'!B12)</f>
        <v>0</v>
      </c>
      <c r="N12" s="4">
        <f>SUMIFS('grv lys'!$L$2:$L$2863,'grv lys'!$I$2:$I$2863,'bereken betaaldatum bedrag'!$N$1,'grv lys'!$T$2:$T$2863,'bereken betaaldatum bedrag'!B12)</f>
        <v>0</v>
      </c>
      <c r="O12" s="4">
        <f>SUMIFS('grv lys'!$L$2:$L$2863,'grv lys'!$I$2:$I$2863,'bereken betaaldatum bedrag'!$O$1,'grv lys'!$T$2:$T$2863,'bereken betaaldatum bedrag'!B12)</f>
        <v>0</v>
      </c>
      <c r="P12" s="4">
        <f>SUMIFS('grv lys'!$L$2:$L$2863,'grv lys'!$I$2:$I$2863,'bereken betaaldatum bedrag'!$P$1,'grv lys'!$T$2:$T$2863,'bereken betaaldatum bedrag'!B12)</f>
        <v>0</v>
      </c>
      <c r="Q12" s="4">
        <f>SUMIFS('grv lys'!$L$2:$L$2863,'grv lys'!$I$2:$I$2863,'bereken betaaldatum bedrag'!$Q$1,'grv lys'!$T$2:$T$2863,'bereken betaaldatum bedrag'!B12)</f>
        <v>0</v>
      </c>
      <c r="R12" s="4">
        <f>SUMIFS('grv lys'!$L$2:$L$2863,'grv lys'!$I$2:$I$2863,'bereken betaaldatum bedrag'!$R$1,'grv lys'!$T$2:$T$2863,'bereken betaaldatum bedrag'!B12)</f>
        <v>0</v>
      </c>
      <c r="S12" s="4" t="e">
        <f>SUMIFS('grv lys'!Y11:Y3274,'grv lys'!T11:T2863,'bereken betaaldatum bedrag'!B12,'grv lys'!V11:V3274,'bereken betaaldatum bedrag'!$S$1)</f>
        <v>#VALUE!</v>
      </c>
      <c r="T12" s="4" t="e">
        <f>SUMIFS('grv lys'!Z11:Z3274,'grv lys'!U11:U2863,'bereken betaaldatum bedrag'!B12,'grv lys'!W11:W3274,'bereken betaaldatum bedrag'!$T$1)</f>
        <v>#VALUE!</v>
      </c>
      <c r="U12" s="4">
        <f>SUMIFS('grv lys'!$L$2:$L$2863,'grv lys'!$I$2:$I$2863,'bereken betaaldatum bedrag'!$U$1,'grv lys'!$T$2:$T$2863,'bereken betaaldatum bedrag'!B12)</f>
        <v>0</v>
      </c>
      <c r="V12" s="4">
        <f>SUMIFS('grv lys'!$L$2:$L$2863,'grv lys'!$I$2:$I$2863,'bereken betaaldatum bedrag'!$V$1,'grv lys'!$T$2:$T$2863,'bereken betaaldatum bedrag'!B12)</f>
        <v>0</v>
      </c>
      <c r="W12" s="4">
        <f>SUMIFS('grv lys'!$L$2:$L$2863,'grv lys'!$I$2:$I$2863,'bereken betaaldatum bedrag'!$W$1,'grv lys'!$T$2:$T$2863,'bereken betaaldatum bedrag'!B12)</f>
        <v>0</v>
      </c>
      <c r="X12" s="4">
        <f>SUMIFS('grv lys'!$L$2:$L$2863,'grv lys'!$I$2:$I$2863,'bereken betaaldatum bedrag'!$X$1,'grv lys'!$T$2:$T$2863,'bereken betaaldatum bedrag'!B12)</f>
        <v>0</v>
      </c>
      <c r="Y12" s="4">
        <f>SUMIFS('grv lys'!$L$2:$L$2863,'grv lys'!$I$2:$I$2863,'bereken betaaldatum bedrag'!$Y$1,'grv lys'!$G$2:$G$2863,'bereken betaaldatum bedrag'!B12)</f>
        <v>0</v>
      </c>
      <c r="Z12" s="4">
        <f>SUMIFS('grv lys'!$L$2:$L$2863,'grv lys'!$I$2:$I$2863,'bereken betaaldatum bedrag'!$Z$1,'grv lys'!$G$2:$G$2863,'bereken betaaldatum bedrag'!B12)</f>
        <v>0</v>
      </c>
      <c r="AA12" s="4">
        <f>SUMIFS('grv lys'!$L$2:$L$2863,'grv lys'!$I$2:$I$2863,'bereken betaaldatum bedrag'!$AA$1,'grv lys'!$G$2:$G$2863,'bereken betaaldatum bedrag'!B12)</f>
        <v>0</v>
      </c>
      <c r="AB12" s="4">
        <f>SUMIFS('grv lys'!$L$2:$L$2863,'grv lys'!$I$2:$I$2863,'bereken betaaldatum bedrag'!$AB$1,'grv lys'!$G$2:$G$2863,'bereken betaaldatum bedrag'!B12)</f>
        <v>0</v>
      </c>
      <c r="AC12" s="4">
        <f>SUMIFS('grv lys'!$L$2:$L$2863,'grv lys'!$I$2:$I$2863,'bereken betaaldatum bedrag'!$AC$1,'grv lys'!$G$2:$G$2863,'bereken betaaldatum bedrag'!B12)</f>
        <v>0</v>
      </c>
      <c r="AD12" s="4">
        <f>SUMIFS('grv lys'!$L$2:$L$2863,'grv lys'!$I$2:$I$2863,'bereken betaaldatum bedrag'!$AD$1,'grv lys'!$G$2:$G$2863,'bereken betaaldatum bedrag'!B12)</f>
        <v>0</v>
      </c>
      <c r="AE12" s="4">
        <f>SUMIFS('grv lys'!$L$2:$L$2863,'grv lys'!$I$2:$I$2863,'bereken betaaldatum bedrag'!$AE$1,'grv lys'!$G$2:$G$2863,'bereken betaaldatum bedrag'!B12)</f>
        <v>0</v>
      </c>
      <c r="AF12" s="4">
        <f>SUMIFS('grv lys'!$L$2:$L$2863,'grv lys'!$I$2:$I$2863,'bereken betaaldatum bedrag'!$AF$1,'grv lys'!$G$2:$G$2863,'bereken betaaldatum bedrag'!B12)</f>
        <v>0</v>
      </c>
      <c r="AG12" s="4">
        <f>SUMIFS('grv lys'!$L$2:$L$2863,'grv lys'!$I$2:$I$2863,'bereken betaaldatum bedrag'!$AG$1,'grv lys'!$G$2:$G$2863,'bereken betaaldatum bedrag'!B12)</f>
        <v>0</v>
      </c>
      <c r="AH12" s="4">
        <f>SUMIFS('grv lys'!$L$2:$L$2863,'grv lys'!$I$2:$I$2863,'bereken betaaldatum bedrag'!$AH$1,'grv lys'!$G$2:$G$2863,'bereken betaaldatum bedrag'!B12)</f>
        <v>0</v>
      </c>
      <c r="AI12" s="4">
        <f>SUMIFS('grv lys'!$L$2:$L$2863,'grv lys'!$I$2:$I$2863,'bereken betaaldatum bedrag'!$AI$1,'grv lys'!$G$2:$G$2863,'bereken betaaldatum bedrag'!B12)</f>
        <v>0</v>
      </c>
      <c r="AJ12" s="4">
        <f>SUMIFS('grv lys'!$L$2:$L$2863,'grv lys'!$I$2:$I$2863,'bereken betaaldatum bedrag'!$AJ$1,'grv lys'!$G$2:$G$2863,'bereken betaaldatum bedrag'!B12)</f>
        <v>0</v>
      </c>
      <c r="AK12" s="4">
        <f>SUMIFS('grv lys'!$L$2:$L$2863,'grv lys'!$I$2:$I$2863,'bereken betaaldatum bedrag'!$AK$1,'grv lys'!$G$2:$G$2863,'bereken betaaldatum bedrag'!B12)</f>
        <v>0</v>
      </c>
      <c r="AL12" s="4">
        <f>SUMIFS('grv lys'!$L$2:$L$2863,'grv lys'!$I$2:$I$2863,'bereken betaaldatum bedrag'!$AL$1,'grv lys'!$G$2:$G$2863,'bereken betaaldatum bedrag'!B12)</f>
        <v>0</v>
      </c>
      <c r="AM12" s="4">
        <f>SUMIFS('grv lys'!$L$2:$L$2863,'grv lys'!$I$2:$I$2863,'bereken betaaldatum bedrag'!$AM$1,'grv lys'!$G$2:$G$2863,'bereken betaaldatum bedrag'!B12)</f>
        <v>0</v>
      </c>
      <c r="AN12" s="4">
        <f>SUMIFS('grv lys'!$L$2:$L$2863,'grv lys'!$I$2:$I$2863,'bereken betaaldatum bedrag'!$AN$1,'grv lys'!$G$2:$G$2863,'bereken betaaldatum bedrag'!B12)</f>
        <v>0</v>
      </c>
      <c r="AO12" s="4">
        <f>SUMIFS('grv lys'!$L$2:$L$2863,'grv lys'!$I$2:$I$2863,'bereken betaaldatum bedrag'!$AO$1,'grv lys'!$G$2:$G$2863,'bereken betaaldatum bedrag'!B12)</f>
        <v>0</v>
      </c>
      <c r="AP12" s="4">
        <f>SUMIFS('grv lys'!$L$2:$L$2863,'grv lys'!$I$2:$I$2863,'bereken betaaldatum bedrag'!$AP$1,'grv lys'!$G$2:$G$2863,'bereken betaaldatum bedrag'!B12)</f>
        <v>0</v>
      </c>
      <c r="AQ12" s="4">
        <f>SUMIFS('grv lys'!$L$2:$L$2863,'grv lys'!$I$2:$I$2863,'bereken betaaldatum bedrag'!$AQ$1,'grv lys'!$G$2:$G$2863,'bereken betaaldatum bedrag'!B12)</f>
        <v>0</v>
      </c>
      <c r="AR12" s="4">
        <f>SUMIFS('grv lys'!$L$2:$L$2863,'grv lys'!$I$2:$I$2863,'bereken betaaldatum bedrag'!$AR$1,'grv lys'!$G$2:$G$2863,'bereken betaaldatum bedrag'!B12)</f>
        <v>0</v>
      </c>
      <c r="AS12" s="4">
        <f>SUMIFS('grv lys'!$L$2:$L$2863,'grv lys'!$I$2:$I$2863,'bereken betaaldatum bedrag'!$AS$1,'grv lys'!$G$2:$G$2863,'bereken betaaldatum bedrag'!B12)</f>
        <v>0</v>
      </c>
      <c r="AT12" s="4">
        <f>SUMIFS('grv lys'!$L$2:$L$2863,'grv lys'!$I$2:$I$2863,'bereken betaaldatum bedrag'!$AT$1,'grv lys'!$G$2:$G$2863,'bereken betaaldatum bedrag'!B12)</f>
        <v>0</v>
      </c>
      <c r="AU12" s="4">
        <f>SUMIFS('grv lys'!$L$2:$L$2863,'grv lys'!$I$2:$I$2863,'bereken betaaldatum bedrag'!$AU$1,'grv lys'!$G$2:$G$2863,'bereken betaaldatum bedrag'!B12)</f>
        <v>0</v>
      </c>
      <c r="AV12" s="4">
        <f>SUMIFS('grv lys'!$L$2:$L$2863,'grv lys'!$I$2:$I$2863,'bereken betaaldatum bedrag'!$AV$1,'grv lys'!$G$2:$G$2863,'bereken betaaldatum bedrag'!B12)</f>
        <v>0</v>
      </c>
      <c r="AW12" s="4">
        <f>SUMIFS('grv lys'!$L$2:$L$2863,'grv lys'!$I$2:$I$2863,'bereken betaaldatum bedrag'!$AW$1,'grv lys'!$G$2:$G$2863,'bereken betaaldatum bedrag'!B12)</f>
        <v>0</v>
      </c>
      <c r="AX12" s="4">
        <f>SUMIFS('grv lys'!$L$2:$L$2863,'grv lys'!$I$2:$I$2863,'bereken betaaldatum bedrag'!$AX$1,'grv lys'!$G$2:$G$2863,'bereken betaaldatum bedrag'!B12)</f>
        <v>0</v>
      </c>
      <c r="AY12" s="4">
        <f>SUMIFS('grv lys'!$L$2:$L$2863,'grv lys'!$I$2:$I$2863,'bereken betaaldatum bedrag'!$AY$1,'grv lys'!$G$2:$G$2863,'bereken betaaldatum bedrag'!B12)</f>
        <v>0</v>
      </c>
      <c r="AZ12" s="4">
        <f>SUMIFS('grv lys'!$L$2:$L$2863,'grv lys'!$I$2:$I$2863,'bereken betaaldatum bedrag'!$AZ$1,'grv lys'!$G$2:$G$2863,'bereken betaaldatum bedrag'!B12)</f>
        <v>0</v>
      </c>
      <c r="BA12" s="4">
        <f>SUMIFS('grv lys'!$L$2:$L$2863,'grv lys'!$I$2:$I$2863,'bereken betaaldatum bedrag'!$BA$1,'grv lys'!$G$2:$G$2863,'bereken betaaldatum bedrag'!B12)</f>
        <v>0</v>
      </c>
    </row>
    <row r="13" spans="1:53" x14ac:dyDescent="0.25">
      <c r="A13" s="19" t="s">
        <v>135</v>
      </c>
      <c r="B13" s="20">
        <v>41589</v>
      </c>
      <c r="C13" s="7"/>
      <c r="D13" s="15" t="s">
        <v>148</v>
      </c>
      <c r="E13" s="14"/>
      <c r="F13" s="12"/>
      <c r="G13" s="16"/>
      <c r="H13" s="16"/>
      <c r="I13" s="4">
        <f>SUMIFS('grv lys'!$L$2:$L$2863,'grv lys'!$G$2:$G$2863,'bereken betaaldatum bedrag'!B13,'grv lys'!$I$2:$I$2863,'bereken betaaldatum bedrag'!I$1)</f>
        <v>209146.76999999996</v>
      </c>
      <c r="J13" s="4">
        <f>SUMIFS('grv lys'!$L$2:$L$2863,'grv lys'!$I$2:$I$2863,'bereken betaaldatum bedrag'!$J$1,'grv lys'!$T$2:$T$2863,'bereken betaaldatum bedrag'!B13)</f>
        <v>0</v>
      </c>
      <c r="K13" s="4">
        <f>SUMIFS('grv lys'!$L$2:$L$2863,'grv lys'!$I$2:$I$2863,'bereken betaaldatum bedrag'!$K$1,'grv lys'!$T$2:$T$2863,'bereken betaaldatum bedrag'!B13)</f>
        <v>0</v>
      </c>
      <c r="L13" s="4">
        <f>SUMIFS('grv lys'!$L$2:$L$2863,'grv lys'!$I$2:$I$2863,'bereken betaaldatum bedrag'!$L$1,'grv lys'!$T$2:$T$2863,'bereken betaaldatum bedrag'!B13)</f>
        <v>0</v>
      </c>
      <c r="M13" s="4">
        <f>SUMIFS('grv lys'!$L$2:$L$2863,'grv lys'!$I$2:$I$2863,'bereken betaaldatum bedrag'!$M$1,'grv lys'!$T$2:$T$2863,'bereken betaaldatum bedrag'!B13)</f>
        <v>0</v>
      </c>
      <c r="N13" s="4">
        <f>SUMIFS('grv lys'!$L$2:$L$2863,'grv lys'!$I$2:$I$2863,'bereken betaaldatum bedrag'!$N$1,'grv lys'!$T$2:$T$2863,'bereken betaaldatum bedrag'!B13)</f>
        <v>0</v>
      </c>
      <c r="O13" s="4">
        <f>SUMIFS('grv lys'!$L$2:$L$2863,'grv lys'!$I$2:$I$2863,'bereken betaaldatum bedrag'!$O$1,'grv lys'!$T$2:$T$2863,'bereken betaaldatum bedrag'!B13)</f>
        <v>5776.95</v>
      </c>
      <c r="P13" s="4">
        <f>SUMIFS('grv lys'!$L$2:$L$2863,'grv lys'!$I$2:$I$2863,'bereken betaaldatum bedrag'!$P$1,'grv lys'!$T$2:$T$2863,'bereken betaaldatum bedrag'!B13)</f>
        <v>0</v>
      </c>
      <c r="Q13" s="4">
        <f>SUMIFS('grv lys'!$L$2:$L$2863,'grv lys'!$I$2:$I$2863,'bereken betaaldatum bedrag'!$Q$1,'grv lys'!$T$2:$T$2863,'bereken betaaldatum bedrag'!B13)</f>
        <v>0</v>
      </c>
      <c r="R13" s="4">
        <f>SUMIFS('grv lys'!$L$2:$L$2863,'grv lys'!$I$2:$I$2863,'bereken betaaldatum bedrag'!$R$1,'grv lys'!$T$2:$T$2863,'bereken betaaldatum bedrag'!B13)</f>
        <v>0</v>
      </c>
      <c r="S13" s="4" t="e">
        <f>SUMIFS('grv lys'!Y12:Y3275,'grv lys'!T12:T2863,'bereken betaaldatum bedrag'!B13,'grv lys'!V12:V3275,'bereken betaaldatum bedrag'!$S$1)</f>
        <v>#VALUE!</v>
      </c>
      <c r="T13" s="4" t="e">
        <f>SUMIFS('grv lys'!Z12:Z3275,'grv lys'!U12:U2863,'bereken betaaldatum bedrag'!B13,'grv lys'!W12:W3275,'bereken betaaldatum bedrag'!$T$1)</f>
        <v>#VALUE!</v>
      </c>
      <c r="U13" s="4">
        <f>SUMIFS('grv lys'!$L$2:$L$2863,'grv lys'!$I$2:$I$2863,'bereken betaaldatum bedrag'!$U$1,'grv lys'!$T$2:$T$2863,'bereken betaaldatum bedrag'!B13)</f>
        <v>0</v>
      </c>
      <c r="V13" s="4">
        <f>SUMIFS('grv lys'!$L$2:$L$2863,'grv lys'!$I$2:$I$2863,'bereken betaaldatum bedrag'!$V$1,'grv lys'!$T$2:$T$2863,'bereken betaaldatum bedrag'!B13)</f>
        <v>0</v>
      </c>
      <c r="W13" s="4">
        <f>SUMIFS('grv lys'!$L$2:$L$2863,'grv lys'!$I$2:$I$2863,'bereken betaaldatum bedrag'!$W$1,'grv lys'!$T$2:$T$2863,'bereken betaaldatum bedrag'!B13)</f>
        <v>0</v>
      </c>
      <c r="X13" s="4">
        <f>SUMIFS('grv lys'!$L$2:$L$2863,'grv lys'!$I$2:$I$2863,'bereken betaaldatum bedrag'!$X$1,'grv lys'!$T$2:$T$2863,'bereken betaaldatum bedrag'!B13)</f>
        <v>0</v>
      </c>
      <c r="Y13" s="4">
        <f>SUMIFS('grv lys'!$L$2:$L$2863,'grv lys'!$I$2:$I$2863,'bereken betaaldatum bedrag'!$Y$1,'grv lys'!$G$2:$G$2863,'bereken betaaldatum bedrag'!B13)</f>
        <v>0</v>
      </c>
      <c r="Z13" s="4">
        <f>SUMIFS('grv lys'!$L$2:$L$2863,'grv lys'!$I$2:$I$2863,'bereken betaaldatum bedrag'!$Z$1,'grv lys'!$G$2:$G$2863,'bereken betaaldatum bedrag'!B13)</f>
        <v>0</v>
      </c>
      <c r="AA13" s="4">
        <f>SUMIFS('grv lys'!$L$2:$L$2863,'grv lys'!$I$2:$I$2863,'bereken betaaldatum bedrag'!$AA$1,'grv lys'!$G$2:$G$2863,'bereken betaaldatum bedrag'!B13)</f>
        <v>0</v>
      </c>
      <c r="AB13" s="4">
        <f>SUMIFS('grv lys'!$L$2:$L$2863,'grv lys'!$I$2:$I$2863,'bereken betaaldatum bedrag'!$AB$1,'grv lys'!$G$2:$G$2863,'bereken betaaldatum bedrag'!B13)</f>
        <v>0</v>
      </c>
      <c r="AC13" s="4">
        <f>SUMIFS('grv lys'!$L$2:$L$2863,'grv lys'!$I$2:$I$2863,'bereken betaaldatum bedrag'!$AC$1,'grv lys'!$G$2:$G$2863,'bereken betaaldatum bedrag'!B13)</f>
        <v>406.94</v>
      </c>
      <c r="AD13" s="4">
        <f>SUMIFS('grv lys'!$L$2:$L$2863,'grv lys'!$I$2:$I$2863,'bereken betaaldatum bedrag'!$AD$1,'grv lys'!$G$2:$G$2863,'bereken betaaldatum bedrag'!B13)</f>
        <v>0</v>
      </c>
      <c r="AE13" s="4">
        <f>SUMIFS('grv lys'!$L$2:$L$2863,'grv lys'!$I$2:$I$2863,'bereken betaaldatum bedrag'!$AE$1,'grv lys'!$G$2:$G$2863,'bereken betaaldatum bedrag'!B13)</f>
        <v>0</v>
      </c>
      <c r="AF13" s="4">
        <f>SUMIFS('grv lys'!$L$2:$L$2863,'grv lys'!$I$2:$I$2863,'bereken betaaldatum bedrag'!$AF$1,'grv lys'!$G$2:$G$2863,'bereken betaaldatum bedrag'!B13)</f>
        <v>0</v>
      </c>
      <c r="AG13" s="4">
        <f>SUMIFS('grv lys'!$L$2:$L$2863,'grv lys'!$I$2:$I$2863,'bereken betaaldatum bedrag'!$AG$1,'grv lys'!$G$2:$G$2863,'bereken betaaldatum bedrag'!B13)</f>
        <v>0</v>
      </c>
      <c r="AH13" s="4">
        <f>SUMIFS('grv lys'!$L$2:$L$2863,'grv lys'!$I$2:$I$2863,'bereken betaaldatum bedrag'!$AH$1,'grv lys'!$G$2:$G$2863,'bereken betaaldatum bedrag'!B13)</f>
        <v>0</v>
      </c>
      <c r="AI13" s="4">
        <f>SUMIFS('grv lys'!$L$2:$L$2863,'grv lys'!$I$2:$I$2863,'bereken betaaldatum bedrag'!$AI$1,'grv lys'!$G$2:$G$2863,'bereken betaaldatum bedrag'!B13)</f>
        <v>0</v>
      </c>
      <c r="AJ13" s="4">
        <f>SUMIFS('grv lys'!$L$2:$L$2863,'grv lys'!$I$2:$I$2863,'bereken betaaldatum bedrag'!$AJ$1,'grv lys'!$G$2:$G$2863,'bereken betaaldatum bedrag'!B13)</f>
        <v>0</v>
      </c>
      <c r="AK13" s="4">
        <f>SUMIFS('grv lys'!$L$2:$L$2863,'grv lys'!$I$2:$I$2863,'bereken betaaldatum bedrag'!$AK$1,'grv lys'!$G$2:$G$2863,'bereken betaaldatum bedrag'!B13)</f>
        <v>0</v>
      </c>
      <c r="AL13" s="4">
        <f>SUMIFS('grv lys'!$L$2:$L$2863,'grv lys'!$I$2:$I$2863,'bereken betaaldatum bedrag'!$AL$1,'grv lys'!$G$2:$G$2863,'bereken betaaldatum bedrag'!B13)</f>
        <v>0</v>
      </c>
      <c r="AM13" s="4">
        <f>SUMIFS('grv lys'!$L$2:$L$2863,'grv lys'!$I$2:$I$2863,'bereken betaaldatum bedrag'!$AM$1,'grv lys'!$G$2:$G$2863,'bereken betaaldatum bedrag'!B13)</f>
        <v>0</v>
      </c>
      <c r="AN13" s="4">
        <f>SUMIFS('grv lys'!$L$2:$L$2863,'grv lys'!$I$2:$I$2863,'bereken betaaldatum bedrag'!$AN$1,'grv lys'!$G$2:$G$2863,'bereken betaaldatum bedrag'!B13)</f>
        <v>0</v>
      </c>
      <c r="AO13" s="4">
        <f>SUMIFS('grv lys'!$L$2:$L$2863,'grv lys'!$I$2:$I$2863,'bereken betaaldatum bedrag'!$AO$1,'grv lys'!$G$2:$G$2863,'bereken betaaldatum bedrag'!B13)</f>
        <v>0</v>
      </c>
      <c r="AP13" s="4">
        <f>SUMIFS('grv lys'!$L$2:$L$2863,'grv lys'!$I$2:$I$2863,'bereken betaaldatum bedrag'!$AP$1,'grv lys'!$G$2:$G$2863,'bereken betaaldatum bedrag'!B13)</f>
        <v>237.61</v>
      </c>
      <c r="AQ13" s="4">
        <f>SUMIFS('grv lys'!$L$2:$L$2863,'grv lys'!$I$2:$I$2863,'bereken betaaldatum bedrag'!$AQ$1,'grv lys'!$G$2:$G$2863,'bereken betaaldatum bedrag'!B13)</f>
        <v>0</v>
      </c>
      <c r="AR13" s="4">
        <f>SUMIFS('grv lys'!$L$2:$L$2863,'grv lys'!$I$2:$I$2863,'bereken betaaldatum bedrag'!$AR$1,'grv lys'!$G$2:$G$2863,'bereken betaaldatum bedrag'!B13)</f>
        <v>409.98</v>
      </c>
      <c r="AS13" s="4">
        <f>SUMIFS('grv lys'!$L$2:$L$2863,'grv lys'!$I$2:$I$2863,'bereken betaaldatum bedrag'!$AS$1,'grv lys'!$G$2:$G$2863,'bereken betaaldatum bedrag'!B13)</f>
        <v>0</v>
      </c>
      <c r="AT13" s="4">
        <f>SUMIFS('grv lys'!$L$2:$L$2863,'grv lys'!$I$2:$I$2863,'bereken betaaldatum bedrag'!$AT$1,'grv lys'!$G$2:$G$2863,'bereken betaaldatum bedrag'!B13)</f>
        <v>0</v>
      </c>
      <c r="AU13" s="4">
        <f>SUMIFS('grv lys'!$L$2:$L$2863,'grv lys'!$I$2:$I$2863,'bereken betaaldatum bedrag'!$AU$1,'grv lys'!$G$2:$G$2863,'bereken betaaldatum bedrag'!B13)</f>
        <v>0</v>
      </c>
      <c r="AV13" s="4">
        <f>SUMIFS('grv lys'!$L$2:$L$2863,'grv lys'!$I$2:$I$2863,'bereken betaaldatum bedrag'!$AV$1,'grv lys'!$G$2:$G$2863,'bereken betaaldatum bedrag'!B13)</f>
        <v>0</v>
      </c>
      <c r="AW13" s="4">
        <f>SUMIFS('grv lys'!$L$2:$L$2863,'grv lys'!$I$2:$I$2863,'bereken betaaldatum bedrag'!$AW$1,'grv lys'!$G$2:$G$2863,'bereken betaaldatum bedrag'!B13)</f>
        <v>0</v>
      </c>
      <c r="AX13" s="4">
        <f>SUMIFS('grv lys'!$L$2:$L$2863,'grv lys'!$I$2:$I$2863,'bereken betaaldatum bedrag'!$AX$1,'grv lys'!$G$2:$G$2863,'bereken betaaldatum bedrag'!B13)</f>
        <v>0</v>
      </c>
      <c r="AY13" s="4">
        <f>SUMIFS('grv lys'!$L$2:$L$2863,'grv lys'!$I$2:$I$2863,'bereken betaaldatum bedrag'!$AY$1,'grv lys'!$G$2:$G$2863,'bereken betaaldatum bedrag'!B13)</f>
        <v>0</v>
      </c>
      <c r="AZ13" s="4">
        <f>SUMIFS('grv lys'!$L$2:$L$2863,'grv lys'!$I$2:$I$2863,'bereken betaaldatum bedrag'!$AZ$1,'grv lys'!$G$2:$G$2863,'bereken betaaldatum bedrag'!B13)</f>
        <v>0</v>
      </c>
      <c r="BA13" s="4">
        <f>SUMIFS('grv lys'!$L$2:$L$2863,'grv lys'!$I$2:$I$2863,'bereken betaaldatum bedrag'!$BA$1,'grv lys'!$G$2:$G$2863,'bereken betaaldatum bedrag'!B13)</f>
        <v>0</v>
      </c>
    </row>
    <row r="14" spans="1:53" x14ac:dyDescent="0.25">
      <c r="A14" s="19" t="s">
        <v>136</v>
      </c>
      <c r="B14" s="20">
        <v>41590</v>
      </c>
      <c r="C14" s="7"/>
      <c r="D14" s="15" t="s">
        <v>148</v>
      </c>
      <c r="E14" s="14"/>
      <c r="F14" s="12"/>
      <c r="G14" s="16"/>
      <c r="H14" s="16"/>
      <c r="I14" s="4">
        <f>SUMIFS('grv lys'!$L$2:$L$2863,'grv lys'!$G$2:$G$2863,'bereken betaaldatum bedrag'!B14,'grv lys'!$I$2:$I$2863,'bereken betaaldatum bedrag'!I$1)</f>
        <v>0</v>
      </c>
      <c r="J14" s="4">
        <f>SUMIFS('grv lys'!$L$2:$L$2863,'grv lys'!$I$2:$I$2863,'bereken betaaldatum bedrag'!$J$1,'grv lys'!$T$2:$T$2863,'bereken betaaldatum bedrag'!B14)</f>
        <v>0</v>
      </c>
      <c r="K14" s="4">
        <f>SUMIFS('grv lys'!$L$2:$L$2863,'grv lys'!$I$2:$I$2863,'bereken betaaldatum bedrag'!$K$1,'grv lys'!$T$2:$T$2863,'bereken betaaldatum bedrag'!B14)</f>
        <v>0</v>
      </c>
      <c r="L14" s="4">
        <f>SUMIFS('grv lys'!$L$2:$L$2863,'grv lys'!$I$2:$I$2863,'bereken betaaldatum bedrag'!$L$1,'grv lys'!$T$2:$T$2863,'bereken betaaldatum bedrag'!B14)</f>
        <v>0</v>
      </c>
      <c r="M14" s="4">
        <f>SUMIFS('grv lys'!$L$2:$L$2863,'grv lys'!$I$2:$I$2863,'bereken betaaldatum bedrag'!$M$1,'grv lys'!$T$2:$T$2863,'bereken betaaldatum bedrag'!B14)</f>
        <v>0</v>
      </c>
      <c r="N14" s="4">
        <f>SUMIFS('grv lys'!$L$2:$L$2863,'grv lys'!$I$2:$I$2863,'bereken betaaldatum bedrag'!$N$1,'grv lys'!$T$2:$T$2863,'bereken betaaldatum bedrag'!B14)</f>
        <v>1742.75</v>
      </c>
      <c r="O14" s="4">
        <f>SUMIFS('grv lys'!$L$2:$L$2863,'grv lys'!$I$2:$I$2863,'bereken betaaldatum bedrag'!$O$1,'grv lys'!$T$2:$T$2863,'bereken betaaldatum bedrag'!B14)</f>
        <v>0</v>
      </c>
      <c r="P14" s="4">
        <f>SUMIFS('grv lys'!$L$2:$L$2863,'grv lys'!$I$2:$I$2863,'bereken betaaldatum bedrag'!$P$1,'grv lys'!$T$2:$T$2863,'bereken betaaldatum bedrag'!B14)</f>
        <v>1800</v>
      </c>
      <c r="Q14" s="4">
        <f>SUMIFS('grv lys'!$L$2:$L$2863,'grv lys'!$I$2:$I$2863,'bereken betaaldatum bedrag'!$Q$1,'grv lys'!$T$2:$T$2863,'bereken betaaldatum bedrag'!B14)</f>
        <v>0</v>
      </c>
      <c r="R14" s="4">
        <f>SUMIFS('grv lys'!$L$2:$L$2863,'grv lys'!$I$2:$I$2863,'bereken betaaldatum bedrag'!$R$1,'grv lys'!$T$2:$T$2863,'bereken betaaldatum bedrag'!B14)</f>
        <v>0</v>
      </c>
      <c r="S14" s="4" t="e">
        <f>SUMIFS('grv lys'!Y13:Y3276,'grv lys'!T13:T2863,'bereken betaaldatum bedrag'!B14,'grv lys'!V13:V3276,'bereken betaaldatum bedrag'!$S$1)</f>
        <v>#VALUE!</v>
      </c>
      <c r="T14" s="4" t="e">
        <f>SUMIFS('grv lys'!Z13:Z3276,'grv lys'!U13:U2863,'bereken betaaldatum bedrag'!B14,'grv lys'!W13:W3276,'bereken betaaldatum bedrag'!$T$1)</f>
        <v>#VALUE!</v>
      </c>
      <c r="U14" s="4">
        <f>SUMIFS('grv lys'!$L$2:$L$2863,'grv lys'!$I$2:$I$2863,'bereken betaaldatum bedrag'!$U$1,'grv lys'!$T$2:$T$2863,'bereken betaaldatum bedrag'!B14)</f>
        <v>0</v>
      </c>
      <c r="V14" s="4">
        <f>SUMIFS('grv lys'!$L$2:$L$2863,'grv lys'!$I$2:$I$2863,'bereken betaaldatum bedrag'!$V$1,'grv lys'!$T$2:$T$2863,'bereken betaaldatum bedrag'!B14)</f>
        <v>0</v>
      </c>
      <c r="W14" s="4">
        <f>SUMIFS('grv lys'!$L$2:$L$2863,'grv lys'!$I$2:$I$2863,'bereken betaaldatum bedrag'!$W$1,'grv lys'!$T$2:$T$2863,'bereken betaaldatum bedrag'!B14)</f>
        <v>0</v>
      </c>
      <c r="X14" s="4">
        <f>SUMIFS('grv lys'!$L$2:$L$2863,'grv lys'!$I$2:$I$2863,'bereken betaaldatum bedrag'!$X$1,'grv lys'!$T$2:$T$2863,'bereken betaaldatum bedrag'!B14)</f>
        <v>0</v>
      </c>
      <c r="Y14" s="4">
        <f>SUMIFS('grv lys'!$L$2:$L$2863,'grv lys'!$I$2:$I$2863,'bereken betaaldatum bedrag'!$Y$1,'grv lys'!$G$2:$G$2863,'bereken betaaldatum bedrag'!B14)</f>
        <v>0</v>
      </c>
      <c r="Z14" s="4">
        <f>SUMIFS('grv lys'!$L$2:$L$2863,'grv lys'!$I$2:$I$2863,'bereken betaaldatum bedrag'!$Z$1,'grv lys'!$G$2:$G$2863,'bereken betaaldatum bedrag'!B14)</f>
        <v>0</v>
      </c>
      <c r="AA14" s="4">
        <f>SUMIFS('grv lys'!$L$2:$L$2863,'grv lys'!$I$2:$I$2863,'bereken betaaldatum bedrag'!$AA$1,'grv lys'!$G$2:$G$2863,'bereken betaaldatum bedrag'!B14)</f>
        <v>0</v>
      </c>
      <c r="AB14" s="4">
        <f>SUMIFS('grv lys'!$L$2:$L$2863,'grv lys'!$I$2:$I$2863,'bereken betaaldatum bedrag'!$AB$1,'grv lys'!$G$2:$G$2863,'bereken betaaldatum bedrag'!B14)</f>
        <v>0</v>
      </c>
      <c r="AC14" s="4">
        <f>SUMIFS('grv lys'!$L$2:$L$2863,'grv lys'!$I$2:$I$2863,'bereken betaaldatum bedrag'!$AC$1,'grv lys'!$G$2:$G$2863,'bereken betaaldatum bedrag'!B14)</f>
        <v>0</v>
      </c>
      <c r="AD14" s="4">
        <f>SUMIFS('grv lys'!$L$2:$L$2863,'grv lys'!$I$2:$I$2863,'bereken betaaldatum bedrag'!$AD$1,'grv lys'!$G$2:$G$2863,'bereken betaaldatum bedrag'!B14)</f>
        <v>2814.8</v>
      </c>
      <c r="AE14" s="4">
        <f>SUMIFS('grv lys'!$L$2:$L$2863,'grv lys'!$I$2:$I$2863,'bereken betaaldatum bedrag'!$AE$1,'grv lys'!$G$2:$G$2863,'bereken betaaldatum bedrag'!B14)</f>
        <v>0</v>
      </c>
      <c r="AF14" s="4">
        <f>SUMIFS('grv lys'!$L$2:$L$2863,'grv lys'!$I$2:$I$2863,'bereken betaaldatum bedrag'!$AF$1,'grv lys'!$G$2:$G$2863,'bereken betaaldatum bedrag'!B14)</f>
        <v>3792.48</v>
      </c>
      <c r="AG14" s="4">
        <f>SUMIFS('grv lys'!$L$2:$L$2863,'grv lys'!$I$2:$I$2863,'bereken betaaldatum bedrag'!$AG$1,'grv lys'!$G$2:$G$2863,'bereken betaaldatum bedrag'!B14)</f>
        <v>0</v>
      </c>
      <c r="AH14" s="4">
        <f>SUMIFS('grv lys'!$L$2:$L$2863,'grv lys'!$I$2:$I$2863,'bereken betaaldatum bedrag'!$AH$1,'grv lys'!$G$2:$G$2863,'bereken betaaldatum bedrag'!B14)</f>
        <v>0</v>
      </c>
      <c r="AI14" s="4">
        <f>SUMIFS('grv lys'!$L$2:$L$2863,'grv lys'!$I$2:$I$2863,'bereken betaaldatum bedrag'!$AI$1,'grv lys'!$G$2:$G$2863,'bereken betaaldatum bedrag'!B14)</f>
        <v>0</v>
      </c>
      <c r="AJ14" s="4">
        <f>SUMIFS('grv lys'!$L$2:$L$2863,'grv lys'!$I$2:$I$2863,'bereken betaaldatum bedrag'!$AJ$1,'grv lys'!$G$2:$G$2863,'bereken betaaldatum bedrag'!B14)</f>
        <v>3985</v>
      </c>
      <c r="AK14" s="4">
        <f>SUMIFS('grv lys'!$L$2:$L$2863,'grv lys'!$I$2:$I$2863,'bereken betaaldatum bedrag'!$AK$1,'grv lys'!$G$2:$G$2863,'bereken betaaldatum bedrag'!B14)</f>
        <v>0</v>
      </c>
      <c r="AL14" s="4">
        <f>SUMIFS('grv lys'!$L$2:$L$2863,'grv lys'!$I$2:$I$2863,'bereken betaaldatum bedrag'!$AL$1,'grv lys'!$G$2:$G$2863,'bereken betaaldatum bedrag'!B14)</f>
        <v>1755.26</v>
      </c>
      <c r="AM14" s="4">
        <f>SUMIFS('grv lys'!$L$2:$L$2863,'grv lys'!$I$2:$I$2863,'bereken betaaldatum bedrag'!$AM$1,'grv lys'!$G$2:$G$2863,'bereken betaaldatum bedrag'!B14)</f>
        <v>0</v>
      </c>
      <c r="AN14" s="4">
        <f>SUMIFS('grv lys'!$L$2:$L$2863,'grv lys'!$I$2:$I$2863,'bereken betaaldatum bedrag'!$AN$1,'grv lys'!$G$2:$G$2863,'bereken betaaldatum bedrag'!B14)</f>
        <v>0</v>
      </c>
      <c r="AO14" s="4">
        <f>SUMIFS('grv lys'!$L$2:$L$2863,'grv lys'!$I$2:$I$2863,'bereken betaaldatum bedrag'!$AO$1,'grv lys'!$G$2:$G$2863,'bereken betaaldatum bedrag'!B14)</f>
        <v>0</v>
      </c>
      <c r="AP14" s="4">
        <f>SUMIFS('grv lys'!$L$2:$L$2863,'grv lys'!$I$2:$I$2863,'bereken betaaldatum bedrag'!$AP$1,'grv lys'!$G$2:$G$2863,'bereken betaaldatum bedrag'!B14)</f>
        <v>324.01</v>
      </c>
      <c r="AQ14" s="4">
        <f>SUMIFS('grv lys'!$L$2:$L$2863,'grv lys'!$I$2:$I$2863,'bereken betaaldatum bedrag'!$AQ$1,'grv lys'!$G$2:$G$2863,'bereken betaaldatum bedrag'!B14)</f>
        <v>0</v>
      </c>
      <c r="AR14" s="4">
        <f>SUMIFS('grv lys'!$L$2:$L$2863,'grv lys'!$I$2:$I$2863,'bereken betaaldatum bedrag'!$AR$1,'grv lys'!$G$2:$G$2863,'bereken betaaldatum bedrag'!B14)</f>
        <v>229.8</v>
      </c>
      <c r="AS14" s="4">
        <f>SUMIFS('grv lys'!$L$2:$L$2863,'grv lys'!$I$2:$I$2863,'bereken betaaldatum bedrag'!$AS$1,'grv lys'!$G$2:$G$2863,'bereken betaaldatum bedrag'!B14)</f>
        <v>0</v>
      </c>
      <c r="AT14" s="4">
        <f>SUMIFS('grv lys'!$L$2:$L$2863,'grv lys'!$I$2:$I$2863,'bereken betaaldatum bedrag'!$AT$1,'grv lys'!$G$2:$G$2863,'bereken betaaldatum bedrag'!B14)</f>
        <v>0</v>
      </c>
      <c r="AU14" s="4">
        <f>SUMIFS('grv lys'!$L$2:$L$2863,'grv lys'!$I$2:$I$2863,'bereken betaaldatum bedrag'!$AU$1,'grv lys'!$G$2:$G$2863,'bereken betaaldatum bedrag'!B14)</f>
        <v>0</v>
      </c>
      <c r="AV14" s="4">
        <f>SUMIFS('grv lys'!$L$2:$L$2863,'grv lys'!$I$2:$I$2863,'bereken betaaldatum bedrag'!$AV$1,'grv lys'!$G$2:$G$2863,'bereken betaaldatum bedrag'!B14)</f>
        <v>0</v>
      </c>
      <c r="AW14" s="4">
        <f>SUMIFS('grv lys'!$L$2:$L$2863,'grv lys'!$I$2:$I$2863,'bereken betaaldatum bedrag'!$AW$1,'grv lys'!$G$2:$G$2863,'bereken betaaldatum bedrag'!B14)</f>
        <v>0</v>
      </c>
      <c r="AX14" s="4">
        <f>SUMIFS('grv lys'!$L$2:$L$2863,'grv lys'!$I$2:$I$2863,'bereken betaaldatum bedrag'!$AX$1,'grv lys'!$G$2:$G$2863,'bereken betaaldatum bedrag'!B14)</f>
        <v>0</v>
      </c>
      <c r="AY14" s="4">
        <f>SUMIFS('grv lys'!$L$2:$L$2863,'grv lys'!$I$2:$I$2863,'bereken betaaldatum bedrag'!$AY$1,'grv lys'!$G$2:$G$2863,'bereken betaaldatum bedrag'!B14)</f>
        <v>0</v>
      </c>
      <c r="AZ14" s="4">
        <f>SUMIFS('grv lys'!$L$2:$L$2863,'grv lys'!$I$2:$I$2863,'bereken betaaldatum bedrag'!$AZ$1,'grv lys'!$G$2:$G$2863,'bereken betaaldatum bedrag'!B14)</f>
        <v>0</v>
      </c>
      <c r="BA14" s="4">
        <f>SUMIFS('grv lys'!$L$2:$L$2863,'grv lys'!$I$2:$I$2863,'bereken betaaldatum bedrag'!$BA$1,'grv lys'!$G$2:$G$2863,'bereken betaaldatum bedrag'!B14)</f>
        <v>0</v>
      </c>
    </row>
    <row r="15" spans="1:53" x14ac:dyDescent="0.25">
      <c r="A15" s="19" t="s">
        <v>137</v>
      </c>
      <c r="B15" s="20">
        <v>41591</v>
      </c>
      <c r="C15" s="7"/>
      <c r="D15" s="15" t="s">
        <v>148</v>
      </c>
      <c r="E15" s="14"/>
      <c r="F15" s="12"/>
      <c r="G15" s="16"/>
      <c r="H15" s="16"/>
      <c r="I15" s="4">
        <f>SUMIFS('grv lys'!$L$2:$L$2863,'grv lys'!$G$2:$G$2863,'bereken betaaldatum bedrag'!B15,'grv lys'!$I$2:$I$2863,'bereken betaaldatum bedrag'!I$1)</f>
        <v>0</v>
      </c>
      <c r="J15" s="4">
        <f>SUMIFS('grv lys'!$L$2:$L$2863,'grv lys'!$I$2:$I$2863,'bereken betaaldatum bedrag'!$J$1,'grv lys'!$T$2:$T$2863,'bereken betaaldatum bedrag'!B15)</f>
        <v>0</v>
      </c>
      <c r="K15" s="4">
        <f>SUMIFS('grv lys'!$L$2:$L$2863,'grv lys'!$I$2:$I$2863,'bereken betaaldatum bedrag'!$K$1,'grv lys'!$T$2:$T$2863,'bereken betaaldatum bedrag'!B15)</f>
        <v>0</v>
      </c>
      <c r="L15" s="4">
        <f>SUMIFS('grv lys'!$L$2:$L$2863,'grv lys'!$I$2:$I$2863,'bereken betaaldatum bedrag'!$L$1,'grv lys'!$T$2:$T$2863,'bereken betaaldatum bedrag'!B15)</f>
        <v>0</v>
      </c>
      <c r="M15" s="4">
        <f>SUMIFS('grv lys'!$L$2:$L$2863,'grv lys'!$I$2:$I$2863,'bereken betaaldatum bedrag'!$M$1,'grv lys'!$T$2:$T$2863,'bereken betaaldatum bedrag'!B15)</f>
        <v>0</v>
      </c>
      <c r="N15" s="4">
        <f>SUMIFS('grv lys'!$L$2:$L$2863,'grv lys'!$I$2:$I$2863,'bereken betaaldatum bedrag'!$N$1,'grv lys'!$T$2:$T$2863,'bereken betaaldatum bedrag'!B15)</f>
        <v>0</v>
      </c>
      <c r="O15" s="4">
        <f>SUMIFS('grv lys'!$L$2:$L$2863,'grv lys'!$I$2:$I$2863,'bereken betaaldatum bedrag'!$O$1,'grv lys'!$T$2:$T$2863,'bereken betaaldatum bedrag'!B15)</f>
        <v>0</v>
      </c>
      <c r="P15" s="4">
        <f>SUMIFS('grv lys'!$L$2:$L$2863,'grv lys'!$I$2:$I$2863,'bereken betaaldatum bedrag'!$P$1,'grv lys'!$T$2:$T$2863,'bereken betaaldatum bedrag'!B15)</f>
        <v>0</v>
      </c>
      <c r="Q15" s="4">
        <f>SUMIFS('grv lys'!$L$2:$L$2863,'grv lys'!$I$2:$I$2863,'bereken betaaldatum bedrag'!$Q$1,'grv lys'!$T$2:$T$2863,'bereken betaaldatum bedrag'!B15)</f>
        <v>0</v>
      </c>
      <c r="R15" s="4">
        <f>SUMIFS('grv lys'!$L$2:$L$2863,'grv lys'!$I$2:$I$2863,'bereken betaaldatum bedrag'!$R$1,'grv lys'!$T$2:$T$2863,'bereken betaaldatum bedrag'!B15)</f>
        <v>0</v>
      </c>
      <c r="S15" s="4" t="e">
        <f>SUMIFS('grv lys'!Y14:Y3277,'grv lys'!T14:T2863,'bereken betaaldatum bedrag'!B15,'grv lys'!V14:V3277,'bereken betaaldatum bedrag'!$S$1)</f>
        <v>#VALUE!</v>
      </c>
      <c r="T15" s="4" t="e">
        <f>SUMIFS('grv lys'!Z14:Z3277,'grv lys'!U14:U2863,'bereken betaaldatum bedrag'!B15,'grv lys'!W14:W3277,'bereken betaaldatum bedrag'!$T$1)</f>
        <v>#VALUE!</v>
      </c>
      <c r="U15" s="4">
        <f>SUMIFS('grv lys'!$L$2:$L$2863,'grv lys'!$I$2:$I$2863,'bereken betaaldatum bedrag'!$U$1,'grv lys'!$T$2:$T$2863,'bereken betaaldatum bedrag'!B15)</f>
        <v>0</v>
      </c>
      <c r="V15" s="4">
        <f>SUMIFS('grv lys'!$L$2:$L$2863,'grv lys'!$I$2:$I$2863,'bereken betaaldatum bedrag'!$V$1,'grv lys'!$T$2:$T$2863,'bereken betaaldatum bedrag'!B15)</f>
        <v>0</v>
      </c>
      <c r="W15" s="4">
        <f>SUMIFS('grv lys'!$L$2:$L$2863,'grv lys'!$I$2:$I$2863,'bereken betaaldatum bedrag'!$W$1,'grv lys'!$T$2:$T$2863,'bereken betaaldatum bedrag'!B15)</f>
        <v>0</v>
      </c>
      <c r="X15" s="4">
        <f>SUMIFS('grv lys'!$L$2:$L$2863,'grv lys'!$I$2:$I$2863,'bereken betaaldatum bedrag'!$X$1,'grv lys'!$T$2:$T$2863,'bereken betaaldatum bedrag'!B15)</f>
        <v>0</v>
      </c>
      <c r="Y15" s="4">
        <f>SUMIFS('grv lys'!$L$2:$L$2863,'grv lys'!$I$2:$I$2863,'bereken betaaldatum bedrag'!$Y$1,'grv lys'!$G$2:$G$2863,'bereken betaaldatum bedrag'!B15)</f>
        <v>0</v>
      </c>
      <c r="Z15" s="4">
        <f>SUMIFS('grv lys'!$L$2:$L$2863,'grv lys'!$I$2:$I$2863,'bereken betaaldatum bedrag'!$Z$1,'grv lys'!$G$2:$G$2863,'bereken betaaldatum bedrag'!B15)</f>
        <v>0</v>
      </c>
      <c r="AA15" s="4">
        <f>SUMIFS('grv lys'!$L$2:$L$2863,'grv lys'!$I$2:$I$2863,'bereken betaaldatum bedrag'!$AA$1,'grv lys'!$G$2:$G$2863,'bereken betaaldatum bedrag'!B15)</f>
        <v>0</v>
      </c>
      <c r="AB15" s="4">
        <f>SUMIFS('grv lys'!$L$2:$L$2863,'grv lys'!$I$2:$I$2863,'bereken betaaldatum bedrag'!$AB$1,'grv lys'!$G$2:$G$2863,'bereken betaaldatum bedrag'!B15)</f>
        <v>0</v>
      </c>
      <c r="AC15" s="4">
        <f>SUMIFS('grv lys'!$L$2:$L$2863,'grv lys'!$I$2:$I$2863,'bereken betaaldatum bedrag'!$AC$1,'grv lys'!$G$2:$G$2863,'bereken betaaldatum bedrag'!B15)</f>
        <v>444.1</v>
      </c>
      <c r="AD15" s="4">
        <f>SUMIFS('grv lys'!$L$2:$L$2863,'grv lys'!$I$2:$I$2863,'bereken betaaldatum bedrag'!$AD$1,'grv lys'!$G$2:$G$2863,'bereken betaaldatum bedrag'!B15)</f>
        <v>0</v>
      </c>
      <c r="AE15" s="4">
        <f>SUMIFS('grv lys'!$L$2:$L$2863,'grv lys'!$I$2:$I$2863,'bereken betaaldatum bedrag'!$AE$1,'grv lys'!$G$2:$G$2863,'bereken betaaldatum bedrag'!B15)</f>
        <v>15484.06</v>
      </c>
      <c r="AF15" s="4">
        <f>SUMIFS('grv lys'!$L$2:$L$2863,'grv lys'!$I$2:$I$2863,'bereken betaaldatum bedrag'!$AF$1,'grv lys'!$G$2:$G$2863,'bereken betaaldatum bedrag'!B15)</f>
        <v>0</v>
      </c>
      <c r="AG15" s="4">
        <f>SUMIFS('grv lys'!$L$2:$L$2863,'grv lys'!$I$2:$I$2863,'bereken betaaldatum bedrag'!$AG$1,'grv lys'!$G$2:$G$2863,'bereken betaaldatum bedrag'!B15)</f>
        <v>0</v>
      </c>
      <c r="AH15" s="4">
        <f>SUMIFS('grv lys'!$L$2:$L$2863,'grv lys'!$I$2:$I$2863,'bereken betaaldatum bedrag'!$AH$1,'grv lys'!$G$2:$G$2863,'bereken betaaldatum bedrag'!B15)</f>
        <v>0</v>
      </c>
      <c r="AI15" s="4">
        <f>SUMIFS('grv lys'!$L$2:$L$2863,'grv lys'!$I$2:$I$2863,'bereken betaaldatum bedrag'!$AI$1,'grv lys'!$G$2:$G$2863,'bereken betaaldatum bedrag'!B15)</f>
        <v>0</v>
      </c>
      <c r="AJ15" s="4">
        <f>SUMIFS('grv lys'!$L$2:$L$2863,'grv lys'!$I$2:$I$2863,'bereken betaaldatum bedrag'!$AJ$1,'grv lys'!$G$2:$G$2863,'bereken betaaldatum bedrag'!B15)</f>
        <v>0</v>
      </c>
      <c r="AK15" s="4">
        <f>SUMIFS('grv lys'!$L$2:$L$2863,'grv lys'!$I$2:$I$2863,'bereken betaaldatum bedrag'!$AK$1,'grv lys'!$G$2:$G$2863,'bereken betaaldatum bedrag'!B15)</f>
        <v>7118.8899999999994</v>
      </c>
      <c r="AL15" s="4">
        <f>SUMIFS('grv lys'!$L$2:$L$2863,'grv lys'!$I$2:$I$2863,'bereken betaaldatum bedrag'!$AL$1,'grv lys'!$G$2:$G$2863,'bereken betaaldatum bedrag'!B15)</f>
        <v>0</v>
      </c>
      <c r="AM15" s="4">
        <f>SUMIFS('grv lys'!$L$2:$L$2863,'grv lys'!$I$2:$I$2863,'bereken betaaldatum bedrag'!$AM$1,'grv lys'!$G$2:$G$2863,'bereken betaaldatum bedrag'!B15)</f>
        <v>0</v>
      </c>
      <c r="AN15" s="4">
        <f>SUMIFS('grv lys'!$L$2:$L$2863,'grv lys'!$I$2:$I$2863,'bereken betaaldatum bedrag'!$AN$1,'grv lys'!$G$2:$G$2863,'bereken betaaldatum bedrag'!B15)</f>
        <v>0</v>
      </c>
      <c r="AO15" s="4">
        <f>SUMIFS('grv lys'!$L$2:$L$2863,'grv lys'!$I$2:$I$2863,'bereken betaaldatum bedrag'!$AO$1,'grv lys'!$G$2:$G$2863,'bereken betaaldatum bedrag'!B15)</f>
        <v>0</v>
      </c>
      <c r="AP15" s="4">
        <f>SUMIFS('grv lys'!$L$2:$L$2863,'grv lys'!$I$2:$I$2863,'bereken betaaldatum bedrag'!$AP$1,'grv lys'!$G$2:$G$2863,'bereken betaaldatum bedrag'!B15)</f>
        <v>0</v>
      </c>
      <c r="AQ15" s="4">
        <f>SUMIFS('grv lys'!$L$2:$L$2863,'grv lys'!$I$2:$I$2863,'bereken betaaldatum bedrag'!$AQ$1,'grv lys'!$G$2:$G$2863,'bereken betaaldatum bedrag'!B15)</f>
        <v>0</v>
      </c>
      <c r="AR15" s="4">
        <f>SUMIFS('grv lys'!$L$2:$L$2863,'grv lys'!$I$2:$I$2863,'bereken betaaldatum bedrag'!$AR$1,'grv lys'!$G$2:$G$2863,'bereken betaaldatum bedrag'!B15)</f>
        <v>0</v>
      </c>
      <c r="AS15" s="4">
        <f>SUMIFS('grv lys'!$L$2:$L$2863,'grv lys'!$I$2:$I$2863,'bereken betaaldatum bedrag'!$AS$1,'grv lys'!$G$2:$G$2863,'bereken betaaldatum bedrag'!B15)</f>
        <v>0</v>
      </c>
      <c r="AT15" s="4">
        <f>SUMIFS('grv lys'!$L$2:$L$2863,'grv lys'!$I$2:$I$2863,'bereken betaaldatum bedrag'!$AT$1,'grv lys'!$G$2:$G$2863,'bereken betaaldatum bedrag'!B15)</f>
        <v>9730.61</v>
      </c>
      <c r="AU15" s="4">
        <f>SUMIFS('grv lys'!$L$2:$L$2863,'grv lys'!$I$2:$I$2863,'bereken betaaldatum bedrag'!$AU$1,'grv lys'!$G$2:$G$2863,'bereken betaaldatum bedrag'!B15)</f>
        <v>21200.03</v>
      </c>
      <c r="AV15" s="4">
        <f>SUMIFS('grv lys'!$L$2:$L$2863,'grv lys'!$I$2:$I$2863,'bereken betaaldatum bedrag'!$AV$1,'grv lys'!$G$2:$G$2863,'bereken betaaldatum bedrag'!B15)</f>
        <v>0</v>
      </c>
      <c r="AW15" s="4">
        <f>SUMIFS('grv lys'!$L$2:$L$2863,'grv lys'!$I$2:$I$2863,'bereken betaaldatum bedrag'!$AW$1,'grv lys'!$G$2:$G$2863,'bereken betaaldatum bedrag'!B15)</f>
        <v>0</v>
      </c>
      <c r="AX15" s="4">
        <f>SUMIFS('grv lys'!$L$2:$L$2863,'grv lys'!$I$2:$I$2863,'bereken betaaldatum bedrag'!$AX$1,'grv lys'!$G$2:$G$2863,'bereken betaaldatum bedrag'!B15)</f>
        <v>0</v>
      </c>
      <c r="AY15" s="4">
        <f>SUMIFS('grv lys'!$L$2:$L$2863,'grv lys'!$I$2:$I$2863,'bereken betaaldatum bedrag'!$AY$1,'grv lys'!$G$2:$G$2863,'bereken betaaldatum bedrag'!B15)</f>
        <v>0</v>
      </c>
      <c r="AZ15" s="4">
        <f>SUMIFS('grv lys'!$L$2:$L$2863,'grv lys'!$I$2:$I$2863,'bereken betaaldatum bedrag'!$AZ$1,'grv lys'!$G$2:$G$2863,'bereken betaaldatum bedrag'!B15)</f>
        <v>0</v>
      </c>
      <c r="BA15" s="4">
        <f>SUMIFS('grv lys'!$L$2:$L$2863,'grv lys'!$I$2:$I$2863,'bereken betaaldatum bedrag'!$BA$1,'grv lys'!$G$2:$G$2863,'bereken betaaldatum bedrag'!B15)</f>
        <v>0</v>
      </c>
    </row>
    <row r="16" spans="1:53" x14ac:dyDescent="0.25">
      <c r="A16" s="19" t="s">
        <v>138</v>
      </c>
      <c r="B16" s="20">
        <v>41592</v>
      </c>
      <c r="C16" s="7"/>
      <c r="D16" s="15" t="s">
        <v>148</v>
      </c>
      <c r="E16" s="14"/>
      <c r="F16" s="12"/>
      <c r="G16" s="16"/>
      <c r="H16" s="16"/>
      <c r="I16" s="4">
        <f>SUMIFS('grv lys'!$L$2:$L$2863,'grv lys'!$G$2:$G$2863,'bereken betaaldatum bedrag'!B16,'grv lys'!$I$2:$I$2863,'bereken betaaldatum bedrag'!I$1)</f>
        <v>19135.579999999998</v>
      </c>
      <c r="J16" s="4">
        <f>SUMIFS('grv lys'!$L$2:$L$2863,'grv lys'!$I$2:$I$2863,'bereken betaaldatum bedrag'!$J$1,'grv lys'!$T$2:$T$2863,'bereken betaaldatum bedrag'!B16)</f>
        <v>0</v>
      </c>
      <c r="K16" s="4">
        <f>SUMIFS('grv lys'!$L$2:$L$2863,'grv lys'!$I$2:$I$2863,'bereken betaaldatum bedrag'!$K$1,'grv lys'!$T$2:$T$2863,'bereken betaaldatum bedrag'!B16)</f>
        <v>0</v>
      </c>
      <c r="L16" s="4">
        <f>SUMIFS('grv lys'!$L$2:$L$2863,'grv lys'!$I$2:$I$2863,'bereken betaaldatum bedrag'!$L$1,'grv lys'!$T$2:$T$2863,'bereken betaaldatum bedrag'!B16)</f>
        <v>0</v>
      </c>
      <c r="M16" s="4">
        <f>SUMIFS('grv lys'!$L$2:$L$2863,'grv lys'!$I$2:$I$2863,'bereken betaaldatum bedrag'!$M$1,'grv lys'!$T$2:$T$2863,'bereken betaaldatum bedrag'!B16)</f>
        <v>0</v>
      </c>
      <c r="N16" s="4">
        <f>SUMIFS('grv lys'!$L$2:$L$2863,'grv lys'!$I$2:$I$2863,'bereken betaaldatum bedrag'!$N$1,'grv lys'!$T$2:$T$2863,'bereken betaaldatum bedrag'!B16)</f>
        <v>713.15</v>
      </c>
      <c r="O16" s="4">
        <f>SUMIFS('grv lys'!$L$2:$L$2863,'grv lys'!$I$2:$I$2863,'bereken betaaldatum bedrag'!$O$1,'grv lys'!$T$2:$T$2863,'bereken betaaldatum bedrag'!B16)</f>
        <v>0</v>
      </c>
      <c r="P16" s="4">
        <f>SUMIFS('grv lys'!$L$2:$L$2863,'grv lys'!$I$2:$I$2863,'bereken betaaldatum bedrag'!$P$1,'grv lys'!$T$2:$T$2863,'bereken betaaldatum bedrag'!B16)</f>
        <v>0</v>
      </c>
      <c r="Q16" s="4">
        <f>SUMIFS('grv lys'!$L$2:$L$2863,'grv lys'!$I$2:$I$2863,'bereken betaaldatum bedrag'!$Q$1,'grv lys'!$T$2:$T$2863,'bereken betaaldatum bedrag'!B16)</f>
        <v>0</v>
      </c>
      <c r="R16" s="4">
        <f>SUMIFS('grv lys'!$L$2:$L$2863,'grv lys'!$I$2:$I$2863,'bereken betaaldatum bedrag'!$R$1,'grv lys'!$T$2:$T$2863,'bereken betaaldatum bedrag'!B16)</f>
        <v>0</v>
      </c>
      <c r="S16" s="4" t="e">
        <f>SUMIFS('grv lys'!Y15:Y3278,'grv lys'!T15:T2863,'bereken betaaldatum bedrag'!B16,'grv lys'!V15:V3278,'bereken betaaldatum bedrag'!$S$1)</f>
        <v>#VALUE!</v>
      </c>
      <c r="T16" s="4" t="e">
        <f>SUMIFS('grv lys'!Z15:Z3278,'grv lys'!U15:U2863,'bereken betaaldatum bedrag'!B16,'grv lys'!W15:W3278,'bereken betaaldatum bedrag'!$T$1)</f>
        <v>#VALUE!</v>
      </c>
      <c r="U16" s="4">
        <f>SUMIFS('grv lys'!$L$2:$L$2863,'grv lys'!$I$2:$I$2863,'bereken betaaldatum bedrag'!$U$1,'grv lys'!$T$2:$T$2863,'bereken betaaldatum bedrag'!B16)</f>
        <v>0</v>
      </c>
      <c r="V16" s="4">
        <f>SUMIFS('grv lys'!$L$2:$L$2863,'grv lys'!$I$2:$I$2863,'bereken betaaldatum bedrag'!$V$1,'grv lys'!$T$2:$T$2863,'bereken betaaldatum bedrag'!B16)</f>
        <v>0</v>
      </c>
      <c r="W16" s="4">
        <f>SUMIFS('grv lys'!$L$2:$L$2863,'grv lys'!$I$2:$I$2863,'bereken betaaldatum bedrag'!$W$1,'grv lys'!$T$2:$T$2863,'bereken betaaldatum bedrag'!B16)</f>
        <v>0</v>
      </c>
      <c r="X16" s="4">
        <f>SUMIFS('grv lys'!$L$2:$L$2863,'grv lys'!$I$2:$I$2863,'bereken betaaldatum bedrag'!$X$1,'grv lys'!$T$2:$T$2863,'bereken betaaldatum bedrag'!B16)</f>
        <v>0</v>
      </c>
      <c r="Y16" s="4">
        <f>SUMIFS('grv lys'!$L$2:$L$2863,'grv lys'!$I$2:$I$2863,'bereken betaaldatum bedrag'!$Y$1,'grv lys'!$G$2:$G$2863,'bereken betaaldatum bedrag'!B16)</f>
        <v>0</v>
      </c>
      <c r="Z16" s="4">
        <f>SUMIFS('grv lys'!$L$2:$L$2863,'grv lys'!$I$2:$I$2863,'bereken betaaldatum bedrag'!$Z$1,'grv lys'!$G$2:$G$2863,'bereken betaaldatum bedrag'!B16)</f>
        <v>0</v>
      </c>
      <c r="AA16" s="4">
        <f>SUMIFS('grv lys'!$L$2:$L$2863,'grv lys'!$I$2:$I$2863,'bereken betaaldatum bedrag'!$AA$1,'grv lys'!$G$2:$G$2863,'bereken betaaldatum bedrag'!B16)</f>
        <v>0</v>
      </c>
      <c r="AB16" s="4">
        <f>SUMIFS('grv lys'!$L$2:$L$2863,'grv lys'!$I$2:$I$2863,'bereken betaaldatum bedrag'!$AB$1,'grv lys'!$G$2:$G$2863,'bereken betaaldatum bedrag'!B16)</f>
        <v>0</v>
      </c>
      <c r="AC16" s="4">
        <f>SUMIFS('grv lys'!$L$2:$L$2863,'grv lys'!$I$2:$I$2863,'bereken betaaldatum bedrag'!$AC$1,'grv lys'!$G$2:$G$2863,'bereken betaaldatum bedrag'!B16)</f>
        <v>0</v>
      </c>
      <c r="AD16" s="4">
        <f>SUMIFS('grv lys'!$L$2:$L$2863,'grv lys'!$I$2:$I$2863,'bereken betaaldatum bedrag'!$AD$1,'grv lys'!$G$2:$G$2863,'bereken betaaldatum bedrag'!B16)</f>
        <v>0</v>
      </c>
      <c r="AE16" s="4">
        <f>SUMIFS('grv lys'!$L$2:$L$2863,'grv lys'!$I$2:$I$2863,'bereken betaaldatum bedrag'!$AE$1,'grv lys'!$G$2:$G$2863,'bereken betaaldatum bedrag'!B16)</f>
        <v>0</v>
      </c>
      <c r="AF16" s="4">
        <f>SUMIFS('grv lys'!$L$2:$L$2863,'grv lys'!$I$2:$I$2863,'bereken betaaldatum bedrag'!$AF$1,'grv lys'!$G$2:$G$2863,'bereken betaaldatum bedrag'!B16)</f>
        <v>0</v>
      </c>
      <c r="AG16" s="4">
        <f>SUMIFS('grv lys'!$L$2:$L$2863,'grv lys'!$I$2:$I$2863,'bereken betaaldatum bedrag'!$AG$1,'grv lys'!$G$2:$G$2863,'bereken betaaldatum bedrag'!B16)</f>
        <v>6117.6</v>
      </c>
      <c r="AH16" s="4">
        <f>SUMIFS('grv lys'!$L$2:$L$2863,'grv lys'!$I$2:$I$2863,'bereken betaaldatum bedrag'!$AH$1,'grv lys'!$G$2:$G$2863,'bereken betaaldatum bedrag'!B16)</f>
        <v>0</v>
      </c>
      <c r="AI16" s="4">
        <f>SUMIFS('grv lys'!$L$2:$L$2863,'grv lys'!$I$2:$I$2863,'bereken betaaldatum bedrag'!$AI$1,'grv lys'!$G$2:$G$2863,'bereken betaaldatum bedrag'!B16)</f>
        <v>0</v>
      </c>
      <c r="AJ16" s="4">
        <f>SUMIFS('grv lys'!$L$2:$L$2863,'grv lys'!$I$2:$I$2863,'bereken betaaldatum bedrag'!$AJ$1,'grv lys'!$G$2:$G$2863,'bereken betaaldatum bedrag'!B16)</f>
        <v>0</v>
      </c>
      <c r="AK16" s="4">
        <f>SUMIFS('grv lys'!$L$2:$L$2863,'grv lys'!$I$2:$I$2863,'bereken betaaldatum bedrag'!$AK$1,'grv lys'!$G$2:$G$2863,'bereken betaaldatum bedrag'!B16)</f>
        <v>0</v>
      </c>
      <c r="AL16" s="4">
        <f>SUMIFS('grv lys'!$L$2:$L$2863,'grv lys'!$I$2:$I$2863,'bereken betaaldatum bedrag'!$AL$1,'grv lys'!$G$2:$G$2863,'bereken betaaldatum bedrag'!B16)</f>
        <v>0</v>
      </c>
      <c r="AM16" s="4">
        <f>SUMIFS('grv lys'!$L$2:$L$2863,'grv lys'!$I$2:$I$2863,'bereken betaaldatum bedrag'!$AM$1,'grv lys'!$G$2:$G$2863,'bereken betaaldatum bedrag'!B16)</f>
        <v>0</v>
      </c>
      <c r="AN16" s="4">
        <f>SUMIFS('grv lys'!$L$2:$L$2863,'grv lys'!$I$2:$I$2863,'bereken betaaldatum bedrag'!$AN$1,'grv lys'!$G$2:$G$2863,'bereken betaaldatum bedrag'!B16)</f>
        <v>0</v>
      </c>
      <c r="AO16" s="4">
        <f>SUMIFS('grv lys'!$L$2:$L$2863,'grv lys'!$I$2:$I$2863,'bereken betaaldatum bedrag'!$AO$1,'grv lys'!$G$2:$G$2863,'bereken betaaldatum bedrag'!B16)</f>
        <v>0</v>
      </c>
      <c r="AP16" s="4">
        <f>SUMIFS('grv lys'!$L$2:$L$2863,'grv lys'!$I$2:$I$2863,'bereken betaaldatum bedrag'!$AP$1,'grv lys'!$G$2:$G$2863,'bereken betaaldatum bedrag'!B16)</f>
        <v>0</v>
      </c>
      <c r="AQ16" s="4">
        <f>SUMIFS('grv lys'!$L$2:$L$2863,'grv lys'!$I$2:$I$2863,'bereken betaaldatum bedrag'!$AQ$1,'grv lys'!$G$2:$G$2863,'bereken betaaldatum bedrag'!B16)</f>
        <v>7846.3</v>
      </c>
      <c r="AR16" s="4">
        <f>SUMIFS('grv lys'!$L$2:$L$2863,'grv lys'!$I$2:$I$2863,'bereken betaaldatum bedrag'!$AR$1,'grv lys'!$G$2:$G$2863,'bereken betaaldatum bedrag'!B16)</f>
        <v>0</v>
      </c>
      <c r="AS16" s="4">
        <f>SUMIFS('grv lys'!$L$2:$L$2863,'grv lys'!$I$2:$I$2863,'bereken betaaldatum bedrag'!$AS$1,'grv lys'!$G$2:$G$2863,'bereken betaaldatum bedrag'!B16)</f>
        <v>0</v>
      </c>
      <c r="AT16" s="4">
        <f>SUMIFS('grv lys'!$L$2:$L$2863,'grv lys'!$I$2:$I$2863,'bereken betaaldatum bedrag'!$AT$1,'grv lys'!$G$2:$G$2863,'bereken betaaldatum bedrag'!B16)</f>
        <v>0</v>
      </c>
      <c r="AU16" s="4">
        <f>SUMIFS('grv lys'!$L$2:$L$2863,'grv lys'!$I$2:$I$2863,'bereken betaaldatum bedrag'!$AU$1,'grv lys'!$G$2:$G$2863,'bereken betaaldatum bedrag'!B16)</f>
        <v>0</v>
      </c>
      <c r="AV16" s="4">
        <f>SUMIFS('grv lys'!$L$2:$L$2863,'grv lys'!$I$2:$I$2863,'bereken betaaldatum bedrag'!$AV$1,'grv lys'!$G$2:$G$2863,'bereken betaaldatum bedrag'!B16)</f>
        <v>0</v>
      </c>
      <c r="AW16" s="4">
        <f>SUMIFS('grv lys'!$L$2:$L$2863,'grv lys'!$I$2:$I$2863,'bereken betaaldatum bedrag'!$AW$1,'grv lys'!$G$2:$G$2863,'bereken betaaldatum bedrag'!B16)</f>
        <v>0</v>
      </c>
      <c r="AX16" s="4">
        <f>SUMIFS('grv lys'!$L$2:$L$2863,'grv lys'!$I$2:$I$2863,'bereken betaaldatum bedrag'!$AX$1,'grv lys'!$G$2:$G$2863,'bereken betaaldatum bedrag'!B16)</f>
        <v>0</v>
      </c>
      <c r="AY16" s="4">
        <f>SUMIFS('grv lys'!$L$2:$L$2863,'grv lys'!$I$2:$I$2863,'bereken betaaldatum bedrag'!$AY$1,'grv lys'!$G$2:$G$2863,'bereken betaaldatum bedrag'!B16)</f>
        <v>0</v>
      </c>
      <c r="AZ16" s="4">
        <f>SUMIFS('grv lys'!$L$2:$L$2863,'grv lys'!$I$2:$I$2863,'bereken betaaldatum bedrag'!$AZ$1,'grv lys'!$G$2:$G$2863,'bereken betaaldatum bedrag'!B16)</f>
        <v>0</v>
      </c>
      <c r="BA16" s="4">
        <f>SUMIFS('grv lys'!$L$2:$L$2863,'grv lys'!$I$2:$I$2863,'bereken betaaldatum bedrag'!$BA$1,'grv lys'!$G$2:$G$2863,'bereken betaaldatum bedrag'!B16)</f>
        <v>0</v>
      </c>
    </row>
    <row r="17" spans="1:53" x14ac:dyDescent="0.25">
      <c r="A17" s="19" t="s">
        <v>139</v>
      </c>
      <c r="B17" s="20">
        <v>41593</v>
      </c>
      <c r="C17" s="7">
        <f>B17+19</f>
        <v>41612</v>
      </c>
      <c r="D17" s="6">
        <f>SUM(I11:I17)</f>
        <v>240850.41999999995</v>
      </c>
      <c r="E17" s="14">
        <f>B17+31</f>
        <v>41624</v>
      </c>
      <c r="F17" s="12">
        <f>SUM(Y11:BA17)</f>
        <v>214047.87000000002</v>
      </c>
      <c r="G17" s="10">
        <f>B17</f>
        <v>41593</v>
      </c>
      <c r="H17" s="9" t="e">
        <f>SUM(J11:X17)</f>
        <v>#VALUE!</v>
      </c>
      <c r="I17" s="4">
        <f>SUMIFS('grv lys'!$L$2:$L$2863,'grv lys'!$G$2:$G$2863,'bereken betaaldatum bedrag'!B17,'grv lys'!$I$2:$I$2863,'bereken betaaldatum bedrag'!I$1)</f>
        <v>0</v>
      </c>
      <c r="J17" s="4">
        <f>SUMIFS('grv lys'!$L$2:$L$2863,'grv lys'!$I$2:$I$2863,'bereken betaaldatum bedrag'!$J$1,'grv lys'!$T$2:$T$2863,'bereken betaaldatum bedrag'!B17)</f>
        <v>0</v>
      </c>
      <c r="K17" s="4">
        <f>SUMIFS('grv lys'!$L$2:$L$2863,'grv lys'!$I$2:$I$2863,'bereken betaaldatum bedrag'!$K$1,'grv lys'!$T$2:$T$2863,'bereken betaaldatum bedrag'!B17)</f>
        <v>0</v>
      </c>
      <c r="L17" s="4">
        <f>SUMIFS('grv lys'!$L$2:$L$2863,'grv lys'!$I$2:$I$2863,'bereken betaaldatum bedrag'!$L$1,'grv lys'!$T$2:$T$2863,'bereken betaaldatum bedrag'!B17)</f>
        <v>1080</v>
      </c>
      <c r="M17" s="4">
        <f>SUMIFS('grv lys'!$L$2:$L$2863,'grv lys'!$I$2:$I$2863,'bereken betaaldatum bedrag'!$M$1,'grv lys'!$T$2:$T$2863,'bereken betaaldatum bedrag'!B17)</f>
        <v>0</v>
      </c>
      <c r="N17" s="4">
        <f>SUMIFS('grv lys'!$L$2:$L$2863,'grv lys'!$I$2:$I$2863,'bereken betaaldatum bedrag'!$N$1,'grv lys'!$T$2:$T$2863,'bereken betaaldatum bedrag'!B17)</f>
        <v>0</v>
      </c>
      <c r="O17" s="4">
        <f>SUMIFS('grv lys'!$L$2:$L$2863,'grv lys'!$I$2:$I$2863,'bereken betaaldatum bedrag'!$O$1,'grv lys'!$T$2:$T$2863,'bereken betaaldatum bedrag'!B17)</f>
        <v>5332</v>
      </c>
      <c r="P17" s="4">
        <f>SUMIFS('grv lys'!$L$2:$L$2863,'grv lys'!$I$2:$I$2863,'bereken betaaldatum bedrag'!$P$1,'grv lys'!$T$2:$T$2863,'bereken betaaldatum bedrag'!B17)</f>
        <v>0</v>
      </c>
      <c r="Q17" s="4">
        <f>SUMIFS('grv lys'!$L$2:$L$2863,'grv lys'!$I$2:$I$2863,'bereken betaaldatum bedrag'!$Q$1,'grv lys'!$T$2:$T$2863,'bereken betaaldatum bedrag'!B17)</f>
        <v>0</v>
      </c>
      <c r="R17" s="4">
        <f>SUMIFS('grv lys'!$L$2:$L$2863,'grv lys'!$I$2:$I$2863,'bereken betaaldatum bedrag'!$R$1,'grv lys'!$T$2:$T$2863,'bereken betaaldatum bedrag'!B17)</f>
        <v>0</v>
      </c>
      <c r="S17" s="4" t="e">
        <f>SUMIFS('grv lys'!Y16:Y3279,'grv lys'!T16:T2863,'bereken betaaldatum bedrag'!B17,'grv lys'!V16:V3279,'bereken betaaldatum bedrag'!$S$1)</f>
        <v>#VALUE!</v>
      </c>
      <c r="T17" s="4" t="e">
        <f>SUMIFS('grv lys'!Z16:Z3279,'grv lys'!U16:U2863,'bereken betaaldatum bedrag'!B17,'grv lys'!W16:W3279,'bereken betaaldatum bedrag'!$T$1)</f>
        <v>#VALUE!</v>
      </c>
      <c r="U17" s="4">
        <f>SUMIFS('grv lys'!$L$2:$L$2863,'grv lys'!$I$2:$I$2863,'bereken betaaldatum bedrag'!$U$1,'grv lys'!$T$2:$T$2863,'bereken betaaldatum bedrag'!B17)</f>
        <v>0</v>
      </c>
      <c r="V17" s="4">
        <f>SUMIFS('grv lys'!$L$2:$L$2863,'grv lys'!$I$2:$I$2863,'bereken betaaldatum bedrag'!$V$1,'grv lys'!$T$2:$T$2863,'bereken betaaldatum bedrag'!B17)</f>
        <v>0</v>
      </c>
      <c r="W17" s="4">
        <f>SUMIFS('grv lys'!$L$2:$L$2863,'grv lys'!$I$2:$I$2863,'bereken betaaldatum bedrag'!$W$1,'grv lys'!$T$2:$T$2863,'bereken betaaldatum bedrag'!B17)</f>
        <v>0</v>
      </c>
      <c r="X17" s="4">
        <f>SUMIFS('grv lys'!$L$2:$L$2863,'grv lys'!$I$2:$I$2863,'bereken betaaldatum bedrag'!$X$1,'grv lys'!$T$2:$T$2863,'bereken betaaldatum bedrag'!B17)</f>
        <v>0</v>
      </c>
      <c r="Y17" s="4">
        <f>SUMIFS('grv lys'!$L$2:$L$2863,'grv lys'!$I$2:$I$2863,'bereken betaaldatum bedrag'!$Y$1,'grv lys'!$G$2:$G$2863,'bereken betaaldatum bedrag'!B17)</f>
        <v>24664.499999999993</v>
      </c>
      <c r="Z17" s="4">
        <f>SUMIFS('grv lys'!$L$2:$L$2863,'grv lys'!$I$2:$I$2863,'bereken betaaldatum bedrag'!$Z$1,'grv lys'!$G$2:$G$2863,'bereken betaaldatum bedrag'!B17)</f>
        <v>0</v>
      </c>
      <c r="AA17" s="4">
        <f>SUMIFS('grv lys'!$L$2:$L$2863,'grv lys'!$I$2:$I$2863,'bereken betaaldatum bedrag'!$AA$1,'grv lys'!$G$2:$G$2863,'bereken betaaldatum bedrag'!B17)</f>
        <v>0</v>
      </c>
      <c r="AB17" s="4">
        <f>SUMIFS('grv lys'!$L$2:$L$2863,'grv lys'!$I$2:$I$2863,'bereken betaaldatum bedrag'!$AB$1,'grv lys'!$G$2:$G$2863,'bereken betaaldatum bedrag'!B17)</f>
        <v>0</v>
      </c>
      <c r="AC17" s="4">
        <f>SUMIFS('grv lys'!$L$2:$L$2863,'grv lys'!$I$2:$I$2863,'bereken betaaldatum bedrag'!$AC$1,'grv lys'!$G$2:$G$2863,'bereken betaaldatum bedrag'!B17)</f>
        <v>357.7</v>
      </c>
      <c r="AD17" s="4">
        <f>SUMIFS('grv lys'!$L$2:$L$2863,'grv lys'!$I$2:$I$2863,'bereken betaaldatum bedrag'!$AD$1,'grv lys'!$G$2:$G$2863,'bereken betaaldatum bedrag'!B17)</f>
        <v>0</v>
      </c>
      <c r="AE17" s="4">
        <f>SUMIFS('grv lys'!$L$2:$L$2863,'grv lys'!$I$2:$I$2863,'bereken betaaldatum bedrag'!$AE$1,'grv lys'!$G$2:$G$2863,'bereken betaaldatum bedrag'!B17)</f>
        <v>0</v>
      </c>
      <c r="AF17" s="4">
        <f>SUMIFS('grv lys'!$L$2:$L$2863,'grv lys'!$I$2:$I$2863,'bereken betaaldatum bedrag'!$AF$1,'grv lys'!$G$2:$G$2863,'bereken betaaldatum bedrag'!B17)</f>
        <v>0</v>
      </c>
      <c r="AG17" s="4">
        <f>SUMIFS('grv lys'!$L$2:$L$2863,'grv lys'!$I$2:$I$2863,'bereken betaaldatum bedrag'!$AG$1,'grv lys'!$G$2:$G$2863,'bereken betaaldatum bedrag'!B17)</f>
        <v>0</v>
      </c>
      <c r="AH17" s="4">
        <f>SUMIFS('grv lys'!$L$2:$L$2863,'grv lys'!$I$2:$I$2863,'bereken betaaldatum bedrag'!$AH$1,'grv lys'!$G$2:$G$2863,'bereken betaaldatum bedrag'!B17)</f>
        <v>0</v>
      </c>
      <c r="AI17" s="4">
        <f>SUMIFS('grv lys'!$L$2:$L$2863,'grv lys'!$I$2:$I$2863,'bereken betaaldatum bedrag'!$AI$1,'grv lys'!$G$2:$G$2863,'bereken betaaldatum bedrag'!B17)</f>
        <v>0</v>
      </c>
      <c r="AJ17" s="4">
        <f>SUMIFS('grv lys'!$L$2:$L$2863,'grv lys'!$I$2:$I$2863,'bereken betaaldatum bedrag'!$AJ$1,'grv lys'!$G$2:$G$2863,'bereken betaaldatum bedrag'!B17)</f>
        <v>0</v>
      </c>
      <c r="AK17" s="4">
        <f>SUMIFS('grv lys'!$L$2:$L$2863,'grv lys'!$I$2:$I$2863,'bereken betaaldatum bedrag'!$AK$1,'grv lys'!$G$2:$G$2863,'bereken betaaldatum bedrag'!B17)</f>
        <v>0</v>
      </c>
      <c r="AL17" s="4">
        <f>SUMIFS('grv lys'!$L$2:$L$2863,'grv lys'!$I$2:$I$2863,'bereken betaaldatum bedrag'!$AL$1,'grv lys'!$G$2:$G$2863,'bereken betaaldatum bedrag'!B17)</f>
        <v>0</v>
      </c>
      <c r="AM17" s="4">
        <f>SUMIFS('grv lys'!$L$2:$L$2863,'grv lys'!$I$2:$I$2863,'bereken betaaldatum bedrag'!$AM$1,'grv lys'!$G$2:$G$2863,'bereken betaaldatum bedrag'!B17)</f>
        <v>9382.98</v>
      </c>
      <c r="AN17" s="4">
        <f>SUMIFS('grv lys'!$L$2:$L$2863,'grv lys'!$I$2:$I$2863,'bereken betaaldatum bedrag'!$AN$1,'grv lys'!$G$2:$G$2863,'bereken betaaldatum bedrag'!B17)</f>
        <v>0</v>
      </c>
      <c r="AO17" s="4">
        <f>SUMIFS('grv lys'!$L$2:$L$2863,'grv lys'!$I$2:$I$2863,'bereken betaaldatum bedrag'!$AO$1,'grv lys'!$G$2:$G$2863,'bereken betaaldatum bedrag'!B17)</f>
        <v>21131.62</v>
      </c>
      <c r="AP17" s="4">
        <f>SUMIFS('grv lys'!$L$2:$L$2863,'grv lys'!$I$2:$I$2863,'bereken betaaldatum bedrag'!$AP$1,'grv lys'!$G$2:$G$2863,'bereken betaaldatum bedrag'!B17)</f>
        <v>0</v>
      </c>
      <c r="AQ17" s="4">
        <f>SUMIFS('grv lys'!$L$2:$L$2863,'grv lys'!$I$2:$I$2863,'bereken betaaldatum bedrag'!$AQ$1,'grv lys'!$G$2:$G$2863,'bereken betaaldatum bedrag'!B17)</f>
        <v>0</v>
      </c>
      <c r="AR17" s="4">
        <f>SUMIFS('grv lys'!$L$2:$L$2863,'grv lys'!$I$2:$I$2863,'bereken betaaldatum bedrag'!$AR$1,'grv lys'!$G$2:$G$2863,'bereken betaaldatum bedrag'!B17)</f>
        <v>229.82</v>
      </c>
      <c r="AS17" s="4">
        <f>SUMIFS('grv lys'!$L$2:$L$2863,'grv lys'!$I$2:$I$2863,'bereken betaaldatum bedrag'!$AS$1,'grv lys'!$G$2:$G$2863,'bereken betaaldatum bedrag'!B17)</f>
        <v>0</v>
      </c>
      <c r="AT17" s="4">
        <f>SUMIFS('grv lys'!$L$2:$L$2863,'grv lys'!$I$2:$I$2863,'bereken betaaldatum bedrag'!$AT$1,'grv lys'!$G$2:$G$2863,'bereken betaaldatum bedrag'!B17)</f>
        <v>0</v>
      </c>
      <c r="AU17" s="4">
        <f>SUMIFS('grv lys'!$L$2:$L$2863,'grv lys'!$I$2:$I$2863,'bereken betaaldatum bedrag'!$AU$1,'grv lys'!$G$2:$G$2863,'bereken betaaldatum bedrag'!B17)</f>
        <v>0</v>
      </c>
      <c r="AV17" s="4">
        <f>SUMIFS('grv lys'!$L$2:$L$2863,'grv lys'!$I$2:$I$2863,'bereken betaaldatum bedrag'!$AV$1,'grv lys'!$G$2:$G$2863,'bereken betaaldatum bedrag'!B17)</f>
        <v>0</v>
      </c>
      <c r="AW17" s="4">
        <f>SUMIFS('grv lys'!$L$2:$L$2863,'grv lys'!$I$2:$I$2863,'bereken betaaldatum bedrag'!$AW$1,'grv lys'!$G$2:$G$2863,'bereken betaaldatum bedrag'!B17)</f>
        <v>0</v>
      </c>
      <c r="AX17" s="4">
        <f>SUMIFS('grv lys'!$L$2:$L$2863,'grv lys'!$I$2:$I$2863,'bereken betaaldatum bedrag'!$AX$1,'grv lys'!$G$2:$G$2863,'bereken betaaldatum bedrag'!B17)</f>
        <v>0</v>
      </c>
      <c r="AY17" s="4">
        <f>SUMIFS('grv lys'!$L$2:$L$2863,'grv lys'!$I$2:$I$2863,'bereken betaaldatum bedrag'!$AY$1,'grv lys'!$G$2:$G$2863,'bereken betaaldatum bedrag'!B17)</f>
        <v>0</v>
      </c>
      <c r="AZ17" s="4">
        <f>SUMIFS('grv lys'!$L$2:$L$2863,'grv lys'!$I$2:$I$2863,'bereken betaaldatum bedrag'!$AZ$1,'grv lys'!$G$2:$G$2863,'bereken betaaldatum bedrag'!B17)</f>
        <v>0</v>
      </c>
      <c r="BA17" s="4">
        <f>SUMIFS('grv lys'!$L$2:$L$2863,'grv lys'!$I$2:$I$2863,'bereken betaaldatum bedrag'!$BA$1,'grv lys'!$G$2:$G$2863,'bereken betaaldatum bedrag'!B17)</f>
        <v>0</v>
      </c>
    </row>
    <row r="18" spans="1:53" x14ac:dyDescent="0.25">
      <c r="A18" s="21" t="s">
        <v>140</v>
      </c>
      <c r="B18" s="22">
        <v>41594</v>
      </c>
      <c r="C18" s="7"/>
      <c r="D18" s="15" t="s">
        <v>148</v>
      </c>
      <c r="E18" s="14"/>
      <c r="F18" s="12"/>
      <c r="G18" s="16"/>
      <c r="H18" s="16"/>
      <c r="I18" s="4">
        <f>SUMIFS('grv lys'!$L$2:$L$2863,'grv lys'!$G$2:$G$2863,'bereken betaaldatum bedrag'!B18,'grv lys'!$I$2:$I$2863,'bereken betaaldatum bedrag'!I$1)</f>
        <v>0</v>
      </c>
      <c r="J18" s="4">
        <f>SUMIFS('grv lys'!$L$2:$L$2863,'grv lys'!$I$2:$I$2863,'bereken betaaldatum bedrag'!$J$1,'grv lys'!$T$2:$T$2863,'bereken betaaldatum bedrag'!B18)</f>
        <v>0</v>
      </c>
      <c r="K18" s="4">
        <f>SUMIFS('grv lys'!$L$2:$L$2863,'grv lys'!$I$2:$I$2863,'bereken betaaldatum bedrag'!$K$1,'grv lys'!$T$2:$T$2863,'bereken betaaldatum bedrag'!B18)</f>
        <v>0</v>
      </c>
      <c r="L18" s="4">
        <f>SUMIFS('grv lys'!$L$2:$L$2863,'grv lys'!$I$2:$I$2863,'bereken betaaldatum bedrag'!$L$1,'grv lys'!$T$2:$T$2863,'bereken betaaldatum bedrag'!B18)</f>
        <v>2500</v>
      </c>
      <c r="M18" s="4">
        <f>SUMIFS('grv lys'!$L$2:$L$2863,'grv lys'!$I$2:$I$2863,'bereken betaaldatum bedrag'!$M$1,'grv lys'!$T$2:$T$2863,'bereken betaaldatum bedrag'!B18)</f>
        <v>0</v>
      </c>
      <c r="N18" s="4">
        <f>SUMIFS('grv lys'!$L$2:$L$2863,'grv lys'!$I$2:$I$2863,'bereken betaaldatum bedrag'!$N$1,'grv lys'!$T$2:$T$2863,'bereken betaaldatum bedrag'!B18)</f>
        <v>0</v>
      </c>
      <c r="O18" s="4">
        <f>SUMIFS('grv lys'!$L$2:$L$2863,'grv lys'!$I$2:$I$2863,'bereken betaaldatum bedrag'!$O$1,'grv lys'!$T$2:$T$2863,'bereken betaaldatum bedrag'!B18)</f>
        <v>0</v>
      </c>
      <c r="P18" s="4">
        <f>SUMIFS('grv lys'!$L$2:$L$2863,'grv lys'!$I$2:$I$2863,'bereken betaaldatum bedrag'!$P$1,'grv lys'!$T$2:$T$2863,'bereken betaaldatum bedrag'!B18)</f>
        <v>600</v>
      </c>
      <c r="Q18" s="4">
        <f>SUMIFS('grv lys'!$L$2:$L$2863,'grv lys'!$I$2:$I$2863,'bereken betaaldatum bedrag'!$Q$1,'grv lys'!$T$2:$T$2863,'bereken betaaldatum bedrag'!B18)</f>
        <v>10020</v>
      </c>
      <c r="R18" s="4">
        <f>SUMIFS('grv lys'!$L$2:$L$2863,'grv lys'!$I$2:$I$2863,'bereken betaaldatum bedrag'!$R$1,'grv lys'!$T$2:$T$2863,'bereken betaaldatum bedrag'!B18)</f>
        <v>0</v>
      </c>
      <c r="S18" s="4" t="e">
        <f>SUMIFS('grv lys'!Y17:Y3280,'grv lys'!T17:T2863,'bereken betaaldatum bedrag'!B18,'grv lys'!V17:V3280,'bereken betaaldatum bedrag'!$S$1)</f>
        <v>#VALUE!</v>
      </c>
      <c r="T18" s="4" t="e">
        <f>SUMIFS('grv lys'!Z17:Z3280,'grv lys'!U17:U2863,'bereken betaaldatum bedrag'!B18,'grv lys'!W17:W3280,'bereken betaaldatum bedrag'!$T$1)</f>
        <v>#VALUE!</v>
      </c>
      <c r="U18" s="4">
        <f>SUMIFS('grv lys'!$L$2:$L$2863,'grv lys'!$I$2:$I$2863,'bereken betaaldatum bedrag'!$U$1,'grv lys'!$T$2:$T$2863,'bereken betaaldatum bedrag'!B18)</f>
        <v>0</v>
      </c>
      <c r="V18" s="4">
        <f>SUMIFS('grv lys'!$L$2:$L$2863,'grv lys'!$I$2:$I$2863,'bereken betaaldatum bedrag'!$V$1,'grv lys'!$T$2:$T$2863,'bereken betaaldatum bedrag'!B18)</f>
        <v>0</v>
      </c>
      <c r="W18" s="4">
        <f>SUMIFS('grv lys'!$L$2:$L$2863,'grv lys'!$I$2:$I$2863,'bereken betaaldatum bedrag'!$W$1,'grv lys'!$T$2:$T$2863,'bereken betaaldatum bedrag'!B18)</f>
        <v>0</v>
      </c>
      <c r="X18" s="4">
        <f>SUMIFS('grv lys'!$L$2:$L$2863,'grv lys'!$I$2:$I$2863,'bereken betaaldatum bedrag'!$X$1,'grv lys'!$T$2:$T$2863,'bereken betaaldatum bedrag'!B18)</f>
        <v>0</v>
      </c>
      <c r="Y18" s="4">
        <f>SUMIFS('grv lys'!$L$2:$L$2863,'grv lys'!$I$2:$I$2863,'bereken betaaldatum bedrag'!$Y$1,'grv lys'!$G$2:$G$2863,'bereken betaaldatum bedrag'!B18)</f>
        <v>0</v>
      </c>
      <c r="Z18" s="4">
        <f>SUMIFS('grv lys'!$L$2:$L$2863,'grv lys'!$I$2:$I$2863,'bereken betaaldatum bedrag'!$Z$1,'grv lys'!$G$2:$G$2863,'bereken betaaldatum bedrag'!B18)</f>
        <v>0</v>
      </c>
      <c r="AA18" s="4">
        <f>SUMIFS('grv lys'!$L$2:$L$2863,'grv lys'!$I$2:$I$2863,'bereken betaaldatum bedrag'!$AA$1,'grv lys'!$G$2:$G$2863,'bereken betaaldatum bedrag'!B18)</f>
        <v>5668.5199999999995</v>
      </c>
      <c r="AB18" s="4">
        <f>SUMIFS('grv lys'!$L$2:$L$2863,'grv lys'!$I$2:$I$2863,'bereken betaaldatum bedrag'!$AB$1,'grv lys'!$G$2:$G$2863,'bereken betaaldatum bedrag'!B18)</f>
        <v>23688.1</v>
      </c>
      <c r="AC18" s="4">
        <f>SUMIFS('grv lys'!$L$2:$L$2863,'grv lys'!$I$2:$I$2863,'bereken betaaldatum bedrag'!$AC$1,'grv lys'!$G$2:$G$2863,'bereken betaaldatum bedrag'!B18)</f>
        <v>0</v>
      </c>
      <c r="AD18" s="4">
        <f>SUMIFS('grv lys'!$L$2:$L$2863,'grv lys'!$I$2:$I$2863,'bereken betaaldatum bedrag'!$AD$1,'grv lys'!$G$2:$G$2863,'bereken betaaldatum bedrag'!B18)</f>
        <v>3716.66</v>
      </c>
      <c r="AE18" s="4">
        <f>SUMIFS('grv lys'!$L$2:$L$2863,'grv lys'!$I$2:$I$2863,'bereken betaaldatum bedrag'!$AE$1,'grv lys'!$G$2:$G$2863,'bereken betaaldatum bedrag'!B18)</f>
        <v>0</v>
      </c>
      <c r="AF18" s="4">
        <f>SUMIFS('grv lys'!$L$2:$L$2863,'grv lys'!$I$2:$I$2863,'bereken betaaldatum bedrag'!$AF$1,'grv lys'!$G$2:$G$2863,'bereken betaaldatum bedrag'!B18)</f>
        <v>4569.5600000000004</v>
      </c>
      <c r="AG18" s="4">
        <f>SUMIFS('grv lys'!$L$2:$L$2863,'grv lys'!$I$2:$I$2863,'bereken betaaldatum bedrag'!$AG$1,'grv lys'!$G$2:$G$2863,'bereken betaaldatum bedrag'!B18)</f>
        <v>0</v>
      </c>
      <c r="AH18" s="4">
        <f>SUMIFS('grv lys'!$L$2:$L$2863,'grv lys'!$I$2:$I$2863,'bereken betaaldatum bedrag'!$AH$1,'grv lys'!$G$2:$G$2863,'bereken betaaldatum bedrag'!B18)</f>
        <v>0</v>
      </c>
      <c r="AI18" s="4">
        <f>SUMIFS('grv lys'!$L$2:$L$2863,'grv lys'!$I$2:$I$2863,'bereken betaaldatum bedrag'!$AI$1,'grv lys'!$G$2:$G$2863,'bereken betaaldatum bedrag'!B18)</f>
        <v>0</v>
      </c>
      <c r="AJ18" s="4">
        <f>SUMIFS('grv lys'!$L$2:$L$2863,'grv lys'!$I$2:$I$2863,'bereken betaaldatum bedrag'!$AJ$1,'grv lys'!$G$2:$G$2863,'bereken betaaldatum bedrag'!B18)</f>
        <v>2305</v>
      </c>
      <c r="AK18" s="4">
        <f>SUMIFS('grv lys'!$L$2:$L$2863,'grv lys'!$I$2:$I$2863,'bereken betaaldatum bedrag'!$AK$1,'grv lys'!$G$2:$G$2863,'bereken betaaldatum bedrag'!B18)</f>
        <v>0</v>
      </c>
      <c r="AL18" s="4">
        <f>SUMIFS('grv lys'!$L$2:$L$2863,'grv lys'!$I$2:$I$2863,'bereken betaaldatum bedrag'!$AL$1,'grv lys'!$G$2:$G$2863,'bereken betaaldatum bedrag'!B18)</f>
        <v>0</v>
      </c>
      <c r="AM18" s="4">
        <f>SUMIFS('grv lys'!$L$2:$L$2863,'grv lys'!$I$2:$I$2863,'bereken betaaldatum bedrag'!$AM$1,'grv lys'!$G$2:$G$2863,'bereken betaaldatum bedrag'!B18)</f>
        <v>0</v>
      </c>
      <c r="AN18" s="4">
        <f>SUMIFS('grv lys'!$L$2:$L$2863,'grv lys'!$I$2:$I$2863,'bereken betaaldatum bedrag'!$AN$1,'grv lys'!$G$2:$G$2863,'bereken betaaldatum bedrag'!B18)</f>
        <v>0</v>
      </c>
      <c r="AO18" s="4">
        <f>SUMIFS('grv lys'!$L$2:$L$2863,'grv lys'!$I$2:$I$2863,'bereken betaaldatum bedrag'!$AO$1,'grv lys'!$G$2:$G$2863,'bereken betaaldatum bedrag'!B18)</f>
        <v>0</v>
      </c>
      <c r="AP18" s="4">
        <f>SUMIFS('grv lys'!$L$2:$L$2863,'grv lys'!$I$2:$I$2863,'bereken betaaldatum bedrag'!$AP$1,'grv lys'!$G$2:$G$2863,'bereken betaaldatum bedrag'!B18)</f>
        <v>237.61</v>
      </c>
      <c r="AQ18" s="4">
        <f>SUMIFS('grv lys'!$L$2:$L$2863,'grv lys'!$I$2:$I$2863,'bereken betaaldatum bedrag'!$AQ$1,'grv lys'!$G$2:$G$2863,'bereken betaaldatum bedrag'!B18)</f>
        <v>0</v>
      </c>
      <c r="AR18" s="4">
        <f>SUMIFS('grv lys'!$L$2:$L$2863,'grv lys'!$I$2:$I$2863,'bereken betaaldatum bedrag'!$AR$1,'grv lys'!$G$2:$G$2863,'bereken betaaldatum bedrag'!B18)</f>
        <v>0</v>
      </c>
      <c r="AS18" s="4">
        <f>SUMIFS('grv lys'!$L$2:$L$2863,'grv lys'!$I$2:$I$2863,'bereken betaaldatum bedrag'!$AS$1,'grv lys'!$G$2:$G$2863,'bereken betaaldatum bedrag'!B18)</f>
        <v>0</v>
      </c>
      <c r="AT18" s="4">
        <f>SUMIFS('grv lys'!$L$2:$L$2863,'grv lys'!$I$2:$I$2863,'bereken betaaldatum bedrag'!$AT$1,'grv lys'!$G$2:$G$2863,'bereken betaaldatum bedrag'!B18)</f>
        <v>0</v>
      </c>
      <c r="AU18" s="4">
        <f>SUMIFS('grv lys'!$L$2:$L$2863,'grv lys'!$I$2:$I$2863,'bereken betaaldatum bedrag'!$AU$1,'grv lys'!$G$2:$G$2863,'bereken betaaldatum bedrag'!B18)</f>
        <v>24134.1</v>
      </c>
      <c r="AV18" s="4">
        <f>SUMIFS('grv lys'!$L$2:$L$2863,'grv lys'!$I$2:$I$2863,'bereken betaaldatum bedrag'!$AV$1,'grv lys'!$G$2:$G$2863,'bereken betaaldatum bedrag'!B18)</f>
        <v>0</v>
      </c>
      <c r="AW18" s="4">
        <f>SUMIFS('grv lys'!$L$2:$L$2863,'grv lys'!$I$2:$I$2863,'bereken betaaldatum bedrag'!$AW$1,'grv lys'!$G$2:$G$2863,'bereken betaaldatum bedrag'!B18)</f>
        <v>0</v>
      </c>
      <c r="AX18" s="4">
        <f>SUMIFS('grv lys'!$L$2:$L$2863,'grv lys'!$I$2:$I$2863,'bereken betaaldatum bedrag'!$AX$1,'grv lys'!$G$2:$G$2863,'bereken betaaldatum bedrag'!B18)</f>
        <v>0</v>
      </c>
      <c r="AY18" s="4">
        <f>SUMIFS('grv lys'!$L$2:$L$2863,'grv lys'!$I$2:$I$2863,'bereken betaaldatum bedrag'!$AY$1,'grv lys'!$G$2:$G$2863,'bereken betaaldatum bedrag'!B18)</f>
        <v>0</v>
      </c>
      <c r="AZ18" s="4">
        <f>SUMIFS('grv lys'!$L$2:$L$2863,'grv lys'!$I$2:$I$2863,'bereken betaaldatum bedrag'!$AZ$1,'grv lys'!$G$2:$G$2863,'bereken betaaldatum bedrag'!B18)</f>
        <v>0</v>
      </c>
      <c r="BA18" s="4">
        <f>SUMIFS('grv lys'!$L$2:$L$2863,'grv lys'!$I$2:$I$2863,'bereken betaaldatum bedrag'!$BA$1,'grv lys'!$G$2:$G$2863,'bereken betaaldatum bedrag'!B18)</f>
        <v>0</v>
      </c>
    </row>
    <row r="19" spans="1:53" x14ac:dyDescent="0.25">
      <c r="A19" s="21" t="s">
        <v>134</v>
      </c>
      <c r="B19" s="22">
        <v>41595</v>
      </c>
      <c r="C19" s="7"/>
      <c r="D19" s="15" t="s">
        <v>148</v>
      </c>
      <c r="E19" s="14"/>
      <c r="F19" s="12"/>
      <c r="G19" s="16"/>
      <c r="H19" s="16"/>
      <c r="I19" s="4">
        <f>SUMIFS('grv lys'!$L$2:$L$2863,'grv lys'!$G$2:$G$2863,'bereken betaaldatum bedrag'!B19,'grv lys'!$I$2:$I$2863,'bereken betaaldatum bedrag'!I$1)</f>
        <v>0</v>
      </c>
      <c r="J19" s="4">
        <f>SUMIFS('grv lys'!$L$2:$L$2863,'grv lys'!$I$2:$I$2863,'bereken betaaldatum bedrag'!$J$1,'grv lys'!$T$2:$T$2863,'bereken betaaldatum bedrag'!B19)</f>
        <v>0</v>
      </c>
      <c r="K19" s="4">
        <f>SUMIFS('grv lys'!$L$2:$L$2863,'grv lys'!$I$2:$I$2863,'bereken betaaldatum bedrag'!$K$1,'grv lys'!$T$2:$T$2863,'bereken betaaldatum bedrag'!B19)</f>
        <v>0</v>
      </c>
      <c r="L19" s="4">
        <f>SUMIFS('grv lys'!$L$2:$L$2863,'grv lys'!$I$2:$I$2863,'bereken betaaldatum bedrag'!$L$1,'grv lys'!$T$2:$T$2863,'bereken betaaldatum bedrag'!B19)</f>
        <v>0</v>
      </c>
      <c r="M19" s="4">
        <f>SUMIFS('grv lys'!$L$2:$L$2863,'grv lys'!$I$2:$I$2863,'bereken betaaldatum bedrag'!$M$1,'grv lys'!$T$2:$T$2863,'bereken betaaldatum bedrag'!B19)</f>
        <v>0</v>
      </c>
      <c r="N19" s="4">
        <f>SUMIFS('grv lys'!$L$2:$L$2863,'grv lys'!$I$2:$I$2863,'bereken betaaldatum bedrag'!$N$1,'grv lys'!$T$2:$T$2863,'bereken betaaldatum bedrag'!B19)</f>
        <v>0</v>
      </c>
      <c r="O19" s="4">
        <f>SUMIFS('grv lys'!$L$2:$L$2863,'grv lys'!$I$2:$I$2863,'bereken betaaldatum bedrag'!$O$1,'grv lys'!$T$2:$T$2863,'bereken betaaldatum bedrag'!B19)</f>
        <v>0</v>
      </c>
      <c r="P19" s="4">
        <f>SUMIFS('grv lys'!$L$2:$L$2863,'grv lys'!$I$2:$I$2863,'bereken betaaldatum bedrag'!$P$1,'grv lys'!$T$2:$T$2863,'bereken betaaldatum bedrag'!B19)</f>
        <v>0</v>
      </c>
      <c r="Q19" s="4">
        <f>SUMIFS('grv lys'!$L$2:$L$2863,'grv lys'!$I$2:$I$2863,'bereken betaaldatum bedrag'!$Q$1,'grv lys'!$T$2:$T$2863,'bereken betaaldatum bedrag'!B19)</f>
        <v>0</v>
      </c>
      <c r="R19" s="4">
        <f>SUMIFS('grv lys'!$L$2:$L$2863,'grv lys'!$I$2:$I$2863,'bereken betaaldatum bedrag'!$R$1,'grv lys'!$T$2:$T$2863,'bereken betaaldatum bedrag'!B19)</f>
        <v>0</v>
      </c>
      <c r="S19" s="4" t="e">
        <f>SUMIFS('grv lys'!Y18:Y3281,'grv lys'!T18:T2863,'bereken betaaldatum bedrag'!B19,'grv lys'!V18:V3281,'bereken betaaldatum bedrag'!$S$1)</f>
        <v>#VALUE!</v>
      </c>
      <c r="T19" s="4" t="e">
        <f>SUMIFS('grv lys'!Z18:Z3281,'grv lys'!U18:U2863,'bereken betaaldatum bedrag'!B19,'grv lys'!W18:W3281,'bereken betaaldatum bedrag'!$T$1)</f>
        <v>#VALUE!</v>
      </c>
      <c r="U19" s="4">
        <f>SUMIFS('grv lys'!$L$2:$L$2863,'grv lys'!$I$2:$I$2863,'bereken betaaldatum bedrag'!$U$1,'grv lys'!$T$2:$T$2863,'bereken betaaldatum bedrag'!B19)</f>
        <v>0</v>
      </c>
      <c r="V19" s="4">
        <f>SUMIFS('grv lys'!$L$2:$L$2863,'grv lys'!$I$2:$I$2863,'bereken betaaldatum bedrag'!$V$1,'grv lys'!$T$2:$T$2863,'bereken betaaldatum bedrag'!B19)</f>
        <v>0</v>
      </c>
      <c r="W19" s="4">
        <f>SUMIFS('grv lys'!$L$2:$L$2863,'grv lys'!$I$2:$I$2863,'bereken betaaldatum bedrag'!$W$1,'grv lys'!$T$2:$T$2863,'bereken betaaldatum bedrag'!B19)</f>
        <v>0</v>
      </c>
      <c r="X19" s="4">
        <f>SUMIFS('grv lys'!$L$2:$L$2863,'grv lys'!$I$2:$I$2863,'bereken betaaldatum bedrag'!$X$1,'grv lys'!$T$2:$T$2863,'bereken betaaldatum bedrag'!B19)</f>
        <v>0</v>
      </c>
      <c r="Y19" s="4">
        <f>SUMIFS('grv lys'!$L$2:$L$2863,'grv lys'!$I$2:$I$2863,'bereken betaaldatum bedrag'!$Y$1,'grv lys'!$G$2:$G$2863,'bereken betaaldatum bedrag'!B19)</f>
        <v>0</v>
      </c>
      <c r="Z19" s="4">
        <f>SUMIFS('grv lys'!$L$2:$L$2863,'grv lys'!$I$2:$I$2863,'bereken betaaldatum bedrag'!$Z$1,'grv lys'!$G$2:$G$2863,'bereken betaaldatum bedrag'!B19)</f>
        <v>0</v>
      </c>
      <c r="AA19" s="4">
        <f>SUMIFS('grv lys'!$L$2:$L$2863,'grv lys'!$I$2:$I$2863,'bereken betaaldatum bedrag'!$AA$1,'grv lys'!$G$2:$G$2863,'bereken betaaldatum bedrag'!B19)</f>
        <v>0</v>
      </c>
      <c r="AB19" s="4">
        <f>SUMIFS('grv lys'!$L$2:$L$2863,'grv lys'!$I$2:$I$2863,'bereken betaaldatum bedrag'!$AB$1,'grv lys'!$G$2:$G$2863,'bereken betaaldatum bedrag'!B19)</f>
        <v>0</v>
      </c>
      <c r="AC19" s="4">
        <f>SUMIFS('grv lys'!$L$2:$L$2863,'grv lys'!$I$2:$I$2863,'bereken betaaldatum bedrag'!$AC$1,'grv lys'!$G$2:$G$2863,'bereken betaaldatum bedrag'!B19)</f>
        <v>0</v>
      </c>
      <c r="AD19" s="4">
        <f>SUMIFS('grv lys'!$L$2:$L$2863,'grv lys'!$I$2:$I$2863,'bereken betaaldatum bedrag'!$AD$1,'grv lys'!$G$2:$G$2863,'bereken betaaldatum bedrag'!B19)</f>
        <v>0</v>
      </c>
      <c r="AE19" s="4">
        <f>SUMIFS('grv lys'!$L$2:$L$2863,'grv lys'!$I$2:$I$2863,'bereken betaaldatum bedrag'!$AE$1,'grv lys'!$G$2:$G$2863,'bereken betaaldatum bedrag'!B19)</f>
        <v>0</v>
      </c>
      <c r="AF19" s="4">
        <f>SUMIFS('grv lys'!$L$2:$L$2863,'grv lys'!$I$2:$I$2863,'bereken betaaldatum bedrag'!$AF$1,'grv lys'!$G$2:$G$2863,'bereken betaaldatum bedrag'!B19)</f>
        <v>0</v>
      </c>
      <c r="AG19" s="4">
        <f>SUMIFS('grv lys'!$L$2:$L$2863,'grv lys'!$I$2:$I$2863,'bereken betaaldatum bedrag'!$AG$1,'grv lys'!$G$2:$G$2863,'bereken betaaldatum bedrag'!B19)</f>
        <v>0</v>
      </c>
      <c r="AH19" s="4">
        <f>SUMIFS('grv lys'!$L$2:$L$2863,'grv lys'!$I$2:$I$2863,'bereken betaaldatum bedrag'!$AH$1,'grv lys'!$G$2:$G$2863,'bereken betaaldatum bedrag'!B19)</f>
        <v>0</v>
      </c>
      <c r="AI19" s="4">
        <f>SUMIFS('grv lys'!$L$2:$L$2863,'grv lys'!$I$2:$I$2863,'bereken betaaldatum bedrag'!$AI$1,'grv lys'!$G$2:$G$2863,'bereken betaaldatum bedrag'!B19)</f>
        <v>0</v>
      </c>
      <c r="AJ19" s="4">
        <f>SUMIFS('grv lys'!$L$2:$L$2863,'grv lys'!$I$2:$I$2863,'bereken betaaldatum bedrag'!$AJ$1,'grv lys'!$G$2:$G$2863,'bereken betaaldatum bedrag'!B19)</f>
        <v>0</v>
      </c>
      <c r="AK19" s="4">
        <f>SUMIFS('grv lys'!$L$2:$L$2863,'grv lys'!$I$2:$I$2863,'bereken betaaldatum bedrag'!$AK$1,'grv lys'!$G$2:$G$2863,'bereken betaaldatum bedrag'!B19)</f>
        <v>0</v>
      </c>
      <c r="AL19" s="4">
        <f>SUMIFS('grv lys'!$L$2:$L$2863,'grv lys'!$I$2:$I$2863,'bereken betaaldatum bedrag'!$AL$1,'grv lys'!$G$2:$G$2863,'bereken betaaldatum bedrag'!B19)</f>
        <v>0</v>
      </c>
      <c r="AM19" s="4">
        <f>SUMIFS('grv lys'!$L$2:$L$2863,'grv lys'!$I$2:$I$2863,'bereken betaaldatum bedrag'!$AM$1,'grv lys'!$G$2:$G$2863,'bereken betaaldatum bedrag'!B19)</f>
        <v>0</v>
      </c>
      <c r="AN19" s="4">
        <f>SUMIFS('grv lys'!$L$2:$L$2863,'grv lys'!$I$2:$I$2863,'bereken betaaldatum bedrag'!$AN$1,'grv lys'!$G$2:$G$2863,'bereken betaaldatum bedrag'!B19)</f>
        <v>0</v>
      </c>
      <c r="AO19" s="4">
        <f>SUMIFS('grv lys'!$L$2:$L$2863,'grv lys'!$I$2:$I$2863,'bereken betaaldatum bedrag'!$AO$1,'grv lys'!$G$2:$G$2863,'bereken betaaldatum bedrag'!B19)</f>
        <v>0</v>
      </c>
      <c r="AP19" s="4">
        <f>SUMIFS('grv lys'!$L$2:$L$2863,'grv lys'!$I$2:$I$2863,'bereken betaaldatum bedrag'!$AP$1,'grv lys'!$G$2:$G$2863,'bereken betaaldatum bedrag'!B19)</f>
        <v>0</v>
      </c>
      <c r="AQ19" s="4">
        <f>SUMIFS('grv lys'!$L$2:$L$2863,'grv lys'!$I$2:$I$2863,'bereken betaaldatum bedrag'!$AQ$1,'grv lys'!$G$2:$G$2863,'bereken betaaldatum bedrag'!B19)</f>
        <v>0</v>
      </c>
      <c r="AR19" s="4">
        <f>SUMIFS('grv lys'!$L$2:$L$2863,'grv lys'!$I$2:$I$2863,'bereken betaaldatum bedrag'!$AR$1,'grv lys'!$G$2:$G$2863,'bereken betaaldatum bedrag'!B19)</f>
        <v>0</v>
      </c>
      <c r="AS19" s="4">
        <f>SUMIFS('grv lys'!$L$2:$L$2863,'grv lys'!$I$2:$I$2863,'bereken betaaldatum bedrag'!$AS$1,'grv lys'!$G$2:$G$2863,'bereken betaaldatum bedrag'!B19)</f>
        <v>0</v>
      </c>
      <c r="AT19" s="4">
        <f>SUMIFS('grv lys'!$L$2:$L$2863,'grv lys'!$I$2:$I$2863,'bereken betaaldatum bedrag'!$AT$1,'grv lys'!$G$2:$G$2863,'bereken betaaldatum bedrag'!B19)</f>
        <v>0</v>
      </c>
      <c r="AU19" s="4">
        <f>SUMIFS('grv lys'!$L$2:$L$2863,'grv lys'!$I$2:$I$2863,'bereken betaaldatum bedrag'!$AU$1,'grv lys'!$G$2:$G$2863,'bereken betaaldatum bedrag'!B19)</f>
        <v>0</v>
      </c>
      <c r="AV19" s="4">
        <f>SUMIFS('grv lys'!$L$2:$L$2863,'grv lys'!$I$2:$I$2863,'bereken betaaldatum bedrag'!$AV$1,'grv lys'!$G$2:$G$2863,'bereken betaaldatum bedrag'!B19)</f>
        <v>0</v>
      </c>
      <c r="AW19" s="4">
        <f>SUMIFS('grv lys'!$L$2:$L$2863,'grv lys'!$I$2:$I$2863,'bereken betaaldatum bedrag'!$AW$1,'grv lys'!$G$2:$G$2863,'bereken betaaldatum bedrag'!B19)</f>
        <v>0</v>
      </c>
      <c r="AX19" s="4">
        <f>SUMIFS('grv lys'!$L$2:$L$2863,'grv lys'!$I$2:$I$2863,'bereken betaaldatum bedrag'!$AX$1,'grv lys'!$G$2:$G$2863,'bereken betaaldatum bedrag'!B19)</f>
        <v>0</v>
      </c>
      <c r="AY19" s="4">
        <f>SUMIFS('grv lys'!$L$2:$L$2863,'grv lys'!$I$2:$I$2863,'bereken betaaldatum bedrag'!$AY$1,'grv lys'!$G$2:$G$2863,'bereken betaaldatum bedrag'!B19)</f>
        <v>0</v>
      </c>
      <c r="AZ19" s="4">
        <f>SUMIFS('grv lys'!$L$2:$L$2863,'grv lys'!$I$2:$I$2863,'bereken betaaldatum bedrag'!$AZ$1,'grv lys'!$G$2:$G$2863,'bereken betaaldatum bedrag'!B19)</f>
        <v>0</v>
      </c>
      <c r="BA19" s="4">
        <f>SUMIFS('grv lys'!$L$2:$L$2863,'grv lys'!$I$2:$I$2863,'bereken betaaldatum bedrag'!$BA$1,'grv lys'!$G$2:$G$2863,'bereken betaaldatum bedrag'!B19)</f>
        <v>0</v>
      </c>
    </row>
    <row r="20" spans="1:53" x14ac:dyDescent="0.25">
      <c r="A20" s="21" t="s">
        <v>135</v>
      </c>
      <c r="B20" s="22">
        <v>41596</v>
      </c>
      <c r="C20" s="7"/>
      <c r="D20" s="15" t="s">
        <v>148</v>
      </c>
      <c r="E20" s="14"/>
      <c r="F20" s="12"/>
      <c r="G20" s="16"/>
      <c r="H20" s="16"/>
      <c r="I20" s="4">
        <f>SUMIFS('grv lys'!$L$2:$L$2863,'grv lys'!$G$2:$G$2863,'bereken betaaldatum bedrag'!B20,'grv lys'!$I$2:$I$2863,'bereken betaaldatum bedrag'!I$1)</f>
        <v>0</v>
      </c>
      <c r="J20" s="4">
        <f>SUMIFS('grv lys'!$L$2:$L$2863,'grv lys'!$I$2:$I$2863,'bereken betaaldatum bedrag'!$J$1,'grv lys'!$T$2:$T$2863,'bereken betaaldatum bedrag'!B20)</f>
        <v>0</v>
      </c>
      <c r="K20" s="4">
        <f>SUMIFS('grv lys'!$L$2:$L$2863,'grv lys'!$I$2:$I$2863,'bereken betaaldatum bedrag'!$K$1,'grv lys'!$T$2:$T$2863,'bereken betaaldatum bedrag'!B20)</f>
        <v>0</v>
      </c>
      <c r="L20" s="4">
        <f>SUMIFS('grv lys'!$L$2:$L$2863,'grv lys'!$I$2:$I$2863,'bereken betaaldatum bedrag'!$L$1,'grv lys'!$T$2:$T$2863,'bereken betaaldatum bedrag'!B20)</f>
        <v>515</v>
      </c>
      <c r="M20" s="4">
        <f>SUMIFS('grv lys'!$L$2:$L$2863,'grv lys'!$I$2:$I$2863,'bereken betaaldatum bedrag'!$M$1,'grv lys'!$T$2:$T$2863,'bereken betaaldatum bedrag'!B20)</f>
        <v>0</v>
      </c>
      <c r="N20" s="4">
        <f>SUMIFS('grv lys'!$L$2:$L$2863,'grv lys'!$I$2:$I$2863,'bereken betaaldatum bedrag'!$N$1,'grv lys'!$T$2:$T$2863,'bereken betaaldatum bedrag'!B20)</f>
        <v>1747.5</v>
      </c>
      <c r="O20" s="4">
        <f>SUMIFS('grv lys'!$L$2:$L$2863,'grv lys'!$I$2:$I$2863,'bereken betaaldatum bedrag'!$O$1,'grv lys'!$T$2:$T$2863,'bereken betaaldatum bedrag'!B20)</f>
        <v>0</v>
      </c>
      <c r="P20" s="4">
        <f>SUMIFS('grv lys'!$L$2:$L$2863,'grv lys'!$I$2:$I$2863,'bereken betaaldatum bedrag'!$P$1,'grv lys'!$T$2:$T$2863,'bereken betaaldatum bedrag'!B20)</f>
        <v>0</v>
      </c>
      <c r="Q20" s="4">
        <f>SUMIFS('grv lys'!$L$2:$L$2863,'grv lys'!$I$2:$I$2863,'bereken betaaldatum bedrag'!$Q$1,'grv lys'!$T$2:$T$2863,'bereken betaaldatum bedrag'!B20)</f>
        <v>0</v>
      </c>
      <c r="R20" s="4">
        <f>SUMIFS('grv lys'!$L$2:$L$2863,'grv lys'!$I$2:$I$2863,'bereken betaaldatum bedrag'!$R$1,'grv lys'!$T$2:$T$2863,'bereken betaaldatum bedrag'!B20)</f>
        <v>0</v>
      </c>
      <c r="S20" s="4" t="e">
        <f>SUMIFS('grv lys'!Y19:Y3282,'grv lys'!T19:T2863,'bereken betaaldatum bedrag'!B20,'grv lys'!V19:V3282,'bereken betaaldatum bedrag'!$S$1)</f>
        <v>#VALUE!</v>
      </c>
      <c r="T20" s="4" t="e">
        <f>SUMIFS('grv lys'!Z19:Z3282,'grv lys'!U19:U2863,'bereken betaaldatum bedrag'!B20,'grv lys'!W19:W3282,'bereken betaaldatum bedrag'!$T$1)</f>
        <v>#VALUE!</v>
      </c>
      <c r="U20" s="4">
        <f>SUMIFS('grv lys'!$L$2:$L$2863,'grv lys'!$I$2:$I$2863,'bereken betaaldatum bedrag'!$U$1,'grv lys'!$T$2:$T$2863,'bereken betaaldatum bedrag'!B20)</f>
        <v>0</v>
      </c>
      <c r="V20" s="4">
        <f>SUMIFS('grv lys'!$L$2:$L$2863,'grv lys'!$I$2:$I$2863,'bereken betaaldatum bedrag'!$V$1,'grv lys'!$T$2:$T$2863,'bereken betaaldatum bedrag'!B20)</f>
        <v>0</v>
      </c>
      <c r="W20" s="4">
        <f>SUMIFS('grv lys'!$L$2:$L$2863,'grv lys'!$I$2:$I$2863,'bereken betaaldatum bedrag'!$W$1,'grv lys'!$T$2:$T$2863,'bereken betaaldatum bedrag'!B20)</f>
        <v>0</v>
      </c>
      <c r="X20" s="4">
        <f>SUMIFS('grv lys'!$L$2:$L$2863,'grv lys'!$I$2:$I$2863,'bereken betaaldatum bedrag'!$X$1,'grv lys'!$T$2:$T$2863,'bereken betaaldatum bedrag'!B20)</f>
        <v>0</v>
      </c>
      <c r="Y20" s="4">
        <f>SUMIFS('grv lys'!$L$2:$L$2863,'grv lys'!$I$2:$I$2863,'bereken betaaldatum bedrag'!$Y$1,'grv lys'!$G$2:$G$2863,'bereken betaaldatum bedrag'!B20)</f>
        <v>0</v>
      </c>
      <c r="Z20" s="4">
        <f>SUMIFS('grv lys'!$L$2:$L$2863,'grv lys'!$I$2:$I$2863,'bereken betaaldatum bedrag'!$Z$1,'grv lys'!$G$2:$G$2863,'bereken betaaldatum bedrag'!B20)</f>
        <v>0</v>
      </c>
      <c r="AA20" s="4">
        <f>SUMIFS('grv lys'!$L$2:$L$2863,'grv lys'!$I$2:$I$2863,'bereken betaaldatum bedrag'!$AA$1,'grv lys'!$G$2:$G$2863,'bereken betaaldatum bedrag'!B20)</f>
        <v>0</v>
      </c>
      <c r="AB20" s="4">
        <f>SUMIFS('grv lys'!$L$2:$L$2863,'grv lys'!$I$2:$I$2863,'bereken betaaldatum bedrag'!$AB$1,'grv lys'!$G$2:$G$2863,'bereken betaaldatum bedrag'!B20)</f>
        <v>0</v>
      </c>
      <c r="AC20" s="4">
        <f>SUMIFS('grv lys'!$L$2:$L$2863,'grv lys'!$I$2:$I$2863,'bereken betaaldatum bedrag'!$AC$1,'grv lys'!$G$2:$G$2863,'bereken betaaldatum bedrag'!B20)</f>
        <v>0</v>
      </c>
      <c r="AD20" s="4">
        <f>SUMIFS('grv lys'!$L$2:$L$2863,'grv lys'!$I$2:$I$2863,'bereken betaaldatum bedrag'!$AD$1,'grv lys'!$G$2:$G$2863,'bereken betaaldatum bedrag'!B20)</f>
        <v>0</v>
      </c>
      <c r="AE20" s="4">
        <f>SUMIFS('grv lys'!$L$2:$L$2863,'grv lys'!$I$2:$I$2863,'bereken betaaldatum bedrag'!$AE$1,'grv lys'!$G$2:$G$2863,'bereken betaaldatum bedrag'!B20)</f>
        <v>0</v>
      </c>
      <c r="AF20" s="4">
        <f>SUMIFS('grv lys'!$L$2:$L$2863,'grv lys'!$I$2:$I$2863,'bereken betaaldatum bedrag'!$AF$1,'grv lys'!$G$2:$G$2863,'bereken betaaldatum bedrag'!B20)</f>
        <v>0</v>
      </c>
      <c r="AG20" s="4">
        <f>SUMIFS('grv lys'!$L$2:$L$2863,'grv lys'!$I$2:$I$2863,'bereken betaaldatum bedrag'!$AG$1,'grv lys'!$G$2:$G$2863,'bereken betaaldatum bedrag'!B20)</f>
        <v>0</v>
      </c>
      <c r="AH20" s="4">
        <f>SUMIFS('grv lys'!$L$2:$L$2863,'grv lys'!$I$2:$I$2863,'bereken betaaldatum bedrag'!$AH$1,'grv lys'!$G$2:$G$2863,'bereken betaaldatum bedrag'!B20)</f>
        <v>0</v>
      </c>
      <c r="AI20" s="4">
        <f>SUMIFS('grv lys'!$L$2:$L$2863,'grv lys'!$I$2:$I$2863,'bereken betaaldatum bedrag'!$AI$1,'grv lys'!$G$2:$G$2863,'bereken betaaldatum bedrag'!B20)</f>
        <v>0</v>
      </c>
      <c r="AJ20" s="4">
        <f>SUMIFS('grv lys'!$L$2:$L$2863,'grv lys'!$I$2:$I$2863,'bereken betaaldatum bedrag'!$AJ$1,'grv lys'!$G$2:$G$2863,'bereken betaaldatum bedrag'!B20)</f>
        <v>0</v>
      </c>
      <c r="AK20" s="4">
        <f>SUMIFS('grv lys'!$L$2:$L$2863,'grv lys'!$I$2:$I$2863,'bereken betaaldatum bedrag'!$AK$1,'grv lys'!$G$2:$G$2863,'bereken betaaldatum bedrag'!B20)</f>
        <v>0</v>
      </c>
      <c r="AL20" s="4">
        <f>SUMIFS('grv lys'!$L$2:$L$2863,'grv lys'!$I$2:$I$2863,'bereken betaaldatum bedrag'!$AL$1,'grv lys'!$G$2:$G$2863,'bereken betaaldatum bedrag'!B20)</f>
        <v>0</v>
      </c>
      <c r="AM20" s="4">
        <f>SUMIFS('grv lys'!$L$2:$L$2863,'grv lys'!$I$2:$I$2863,'bereken betaaldatum bedrag'!$AM$1,'grv lys'!$G$2:$G$2863,'bereken betaaldatum bedrag'!B20)</f>
        <v>0</v>
      </c>
      <c r="AN20" s="4">
        <f>SUMIFS('grv lys'!$L$2:$L$2863,'grv lys'!$I$2:$I$2863,'bereken betaaldatum bedrag'!$AN$1,'grv lys'!$G$2:$G$2863,'bereken betaaldatum bedrag'!B20)</f>
        <v>0</v>
      </c>
      <c r="AO20" s="4">
        <f>SUMIFS('grv lys'!$L$2:$L$2863,'grv lys'!$I$2:$I$2863,'bereken betaaldatum bedrag'!$AO$1,'grv lys'!$G$2:$G$2863,'bereken betaaldatum bedrag'!B20)</f>
        <v>0</v>
      </c>
      <c r="AP20" s="4">
        <f>SUMIFS('grv lys'!$L$2:$L$2863,'grv lys'!$I$2:$I$2863,'bereken betaaldatum bedrag'!$AP$1,'grv lys'!$G$2:$G$2863,'bereken betaaldatum bedrag'!B20)</f>
        <v>0</v>
      </c>
      <c r="AQ20" s="4">
        <f>SUMIFS('grv lys'!$L$2:$L$2863,'grv lys'!$I$2:$I$2863,'bereken betaaldatum bedrag'!$AQ$1,'grv lys'!$G$2:$G$2863,'bereken betaaldatum bedrag'!B20)</f>
        <v>0</v>
      </c>
      <c r="AR20" s="4">
        <f>SUMIFS('grv lys'!$L$2:$L$2863,'grv lys'!$I$2:$I$2863,'bereken betaaldatum bedrag'!$AR$1,'grv lys'!$G$2:$G$2863,'bereken betaaldatum bedrag'!B20)</f>
        <v>0</v>
      </c>
      <c r="AS20" s="4">
        <f>SUMIFS('grv lys'!$L$2:$L$2863,'grv lys'!$I$2:$I$2863,'bereken betaaldatum bedrag'!$AS$1,'grv lys'!$G$2:$G$2863,'bereken betaaldatum bedrag'!B20)</f>
        <v>0</v>
      </c>
      <c r="AT20" s="4">
        <f>SUMIFS('grv lys'!$L$2:$L$2863,'grv lys'!$I$2:$I$2863,'bereken betaaldatum bedrag'!$AT$1,'grv lys'!$G$2:$G$2863,'bereken betaaldatum bedrag'!B20)</f>
        <v>0</v>
      </c>
      <c r="AU20" s="4">
        <f>SUMIFS('grv lys'!$L$2:$L$2863,'grv lys'!$I$2:$I$2863,'bereken betaaldatum bedrag'!$AU$1,'grv lys'!$G$2:$G$2863,'bereken betaaldatum bedrag'!B20)</f>
        <v>0</v>
      </c>
      <c r="AV20" s="4">
        <f>SUMIFS('grv lys'!$L$2:$L$2863,'grv lys'!$I$2:$I$2863,'bereken betaaldatum bedrag'!$AV$1,'grv lys'!$G$2:$G$2863,'bereken betaaldatum bedrag'!B20)</f>
        <v>0</v>
      </c>
      <c r="AW20" s="4">
        <f>SUMIFS('grv lys'!$L$2:$L$2863,'grv lys'!$I$2:$I$2863,'bereken betaaldatum bedrag'!$AW$1,'grv lys'!$G$2:$G$2863,'bereken betaaldatum bedrag'!B20)</f>
        <v>0</v>
      </c>
      <c r="AX20" s="4">
        <f>SUMIFS('grv lys'!$L$2:$L$2863,'grv lys'!$I$2:$I$2863,'bereken betaaldatum bedrag'!$AX$1,'grv lys'!$G$2:$G$2863,'bereken betaaldatum bedrag'!B20)</f>
        <v>0</v>
      </c>
      <c r="AY20" s="4">
        <f>SUMIFS('grv lys'!$L$2:$L$2863,'grv lys'!$I$2:$I$2863,'bereken betaaldatum bedrag'!$AY$1,'grv lys'!$G$2:$G$2863,'bereken betaaldatum bedrag'!B20)</f>
        <v>0</v>
      </c>
      <c r="AZ20" s="4">
        <f>SUMIFS('grv lys'!$L$2:$L$2863,'grv lys'!$I$2:$I$2863,'bereken betaaldatum bedrag'!$AZ$1,'grv lys'!$G$2:$G$2863,'bereken betaaldatum bedrag'!B20)</f>
        <v>0</v>
      </c>
      <c r="BA20" s="4">
        <f>SUMIFS('grv lys'!$L$2:$L$2863,'grv lys'!$I$2:$I$2863,'bereken betaaldatum bedrag'!$BA$1,'grv lys'!$G$2:$G$2863,'bereken betaaldatum bedrag'!B20)</f>
        <v>0</v>
      </c>
    </row>
    <row r="21" spans="1:53" x14ac:dyDescent="0.25">
      <c r="A21" s="21" t="s">
        <v>136</v>
      </c>
      <c r="B21" s="22">
        <v>41597</v>
      </c>
      <c r="C21" s="7"/>
      <c r="D21" s="15" t="s">
        <v>148</v>
      </c>
      <c r="E21" s="14"/>
      <c r="F21" s="12"/>
      <c r="G21" s="16"/>
      <c r="H21" s="16"/>
      <c r="I21" s="4">
        <f>SUMIFS('grv lys'!$L$2:$L$2863,'grv lys'!$G$2:$G$2863,'bereken betaaldatum bedrag'!B21,'grv lys'!$I$2:$I$2863,'bereken betaaldatum bedrag'!I$1)</f>
        <v>226721.28000000003</v>
      </c>
      <c r="J21" s="4">
        <f>SUMIFS('grv lys'!$L$2:$L$2863,'grv lys'!$I$2:$I$2863,'bereken betaaldatum bedrag'!$J$1,'grv lys'!$T$2:$T$2863,'bereken betaaldatum bedrag'!B21)</f>
        <v>0</v>
      </c>
      <c r="K21" s="4">
        <f>SUMIFS('grv lys'!$L$2:$L$2863,'grv lys'!$I$2:$I$2863,'bereken betaaldatum bedrag'!$K$1,'grv lys'!$T$2:$T$2863,'bereken betaaldatum bedrag'!B21)</f>
        <v>0</v>
      </c>
      <c r="L21" s="4">
        <f>SUMIFS('grv lys'!$L$2:$L$2863,'grv lys'!$I$2:$I$2863,'bereken betaaldatum bedrag'!$L$1,'grv lys'!$T$2:$T$2863,'bereken betaaldatum bedrag'!B21)</f>
        <v>0</v>
      </c>
      <c r="M21" s="4">
        <f>SUMIFS('grv lys'!$L$2:$L$2863,'grv lys'!$I$2:$I$2863,'bereken betaaldatum bedrag'!$M$1,'grv lys'!$T$2:$T$2863,'bereken betaaldatum bedrag'!B21)</f>
        <v>0</v>
      </c>
      <c r="N21" s="4">
        <f>SUMIFS('grv lys'!$L$2:$L$2863,'grv lys'!$I$2:$I$2863,'bereken betaaldatum bedrag'!$N$1,'grv lys'!$T$2:$T$2863,'bereken betaaldatum bedrag'!B21)</f>
        <v>0</v>
      </c>
      <c r="O21" s="4">
        <f>SUMIFS('grv lys'!$L$2:$L$2863,'grv lys'!$I$2:$I$2863,'bereken betaaldatum bedrag'!$O$1,'grv lys'!$T$2:$T$2863,'bereken betaaldatum bedrag'!B21)</f>
        <v>0</v>
      </c>
      <c r="P21" s="4">
        <f>SUMIFS('grv lys'!$L$2:$L$2863,'grv lys'!$I$2:$I$2863,'bereken betaaldatum bedrag'!$P$1,'grv lys'!$T$2:$T$2863,'bereken betaaldatum bedrag'!B21)</f>
        <v>0</v>
      </c>
      <c r="Q21" s="4">
        <f>SUMIFS('grv lys'!$L$2:$L$2863,'grv lys'!$I$2:$I$2863,'bereken betaaldatum bedrag'!$Q$1,'grv lys'!$T$2:$T$2863,'bereken betaaldatum bedrag'!B21)</f>
        <v>0</v>
      </c>
      <c r="R21" s="4">
        <f>SUMIFS('grv lys'!$L$2:$L$2863,'grv lys'!$I$2:$I$2863,'bereken betaaldatum bedrag'!$R$1,'grv lys'!$T$2:$T$2863,'bereken betaaldatum bedrag'!B21)</f>
        <v>0</v>
      </c>
      <c r="S21" s="4" t="e">
        <f>SUMIFS('grv lys'!Y20:Y3283,'grv lys'!T20:T2863,'bereken betaaldatum bedrag'!B21,'grv lys'!V20:V3283,'bereken betaaldatum bedrag'!$S$1)</f>
        <v>#VALUE!</v>
      </c>
      <c r="T21" s="4" t="e">
        <f>SUMIFS('grv lys'!Z20:Z3283,'grv lys'!U20:U2863,'bereken betaaldatum bedrag'!B21,'grv lys'!W20:W3283,'bereken betaaldatum bedrag'!$T$1)</f>
        <v>#VALUE!</v>
      </c>
      <c r="U21" s="4">
        <f>SUMIFS('grv lys'!$L$2:$L$2863,'grv lys'!$I$2:$I$2863,'bereken betaaldatum bedrag'!$U$1,'grv lys'!$T$2:$T$2863,'bereken betaaldatum bedrag'!B21)</f>
        <v>0</v>
      </c>
      <c r="V21" s="4">
        <f>SUMIFS('grv lys'!$L$2:$L$2863,'grv lys'!$I$2:$I$2863,'bereken betaaldatum bedrag'!$V$1,'grv lys'!$T$2:$T$2863,'bereken betaaldatum bedrag'!B21)</f>
        <v>0</v>
      </c>
      <c r="W21" s="4">
        <f>SUMIFS('grv lys'!$L$2:$L$2863,'grv lys'!$I$2:$I$2863,'bereken betaaldatum bedrag'!$W$1,'grv lys'!$T$2:$T$2863,'bereken betaaldatum bedrag'!B21)</f>
        <v>0</v>
      </c>
      <c r="X21" s="4">
        <f>SUMIFS('grv lys'!$L$2:$L$2863,'grv lys'!$I$2:$I$2863,'bereken betaaldatum bedrag'!$X$1,'grv lys'!$T$2:$T$2863,'bereken betaaldatum bedrag'!B21)</f>
        <v>0</v>
      </c>
      <c r="Y21" s="4">
        <f>SUMIFS('grv lys'!$L$2:$L$2863,'grv lys'!$I$2:$I$2863,'bereken betaaldatum bedrag'!$Y$1,'grv lys'!$G$2:$G$2863,'bereken betaaldatum bedrag'!B21)</f>
        <v>407.2</v>
      </c>
      <c r="Z21" s="4">
        <f>SUMIFS('grv lys'!$L$2:$L$2863,'grv lys'!$I$2:$I$2863,'bereken betaaldatum bedrag'!$Z$1,'grv lys'!$G$2:$G$2863,'bereken betaaldatum bedrag'!B21)</f>
        <v>4026</v>
      </c>
      <c r="AA21" s="4">
        <f>SUMIFS('grv lys'!$L$2:$L$2863,'grv lys'!$I$2:$I$2863,'bereken betaaldatum bedrag'!$AA$1,'grv lys'!$G$2:$G$2863,'bereken betaaldatum bedrag'!B21)</f>
        <v>0</v>
      </c>
      <c r="AB21" s="4">
        <f>SUMIFS('grv lys'!$L$2:$L$2863,'grv lys'!$I$2:$I$2863,'bereken betaaldatum bedrag'!$AB$1,'grv lys'!$G$2:$G$2863,'bereken betaaldatum bedrag'!B21)</f>
        <v>0</v>
      </c>
      <c r="AC21" s="4">
        <f>SUMIFS('grv lys'!$L$2:$L$2863,'grv lys'!$I$2:$I$2863,'bereken betaaldatum bedrag'!$AC$1,'grv lys'!$G$2:$G$2863,'bereken betaaldatum bedrag'!B21)</f>
        <v>205.33999999999997</v>
      </c>
      <c r="AD21" s="4">
        <f>SUMIFS('grv lys'!$L$2:$L$2863,'grv lys'!$I$2:$I$2863,'bereken betaaldatum bedrag'!$AD$1,'grv lys'!$G$2:$G$2863,'bereken betaaldatum bedrag'!B21)</f>
        <v>0</v>
      </c>
      <c r="AE21" s="4">
        <f>SUMIFS('grv lys'!$L$2:$L$2863,'grv lys'!$I$2:$I$2863,'bereken betaaldatum bedrag'!$AE$1,'grv lys'!$G$2:$G$2863,'bereken betaaldatum bedrag'!B21)</f>
        <v>50788.179999999993</v>
      </c>
      <c r="AF21" s="4">
        <f>SUMIFS('grv lys'!$L$2:$L$2863,'grv lys'!$I$2:$I$2863,'bereken betaaldatum bedrag'!$AF$1,'grv lys'!$G$2:$G$2863,'bereken betaaldatum bedrag'!B21)</f>
        <v>0</v>
      </c>
      <c r="AG21" s="4">
        <f>SUMIFS('grv lys'!$L$2:$L$2863,'grv lys'!$I$2:$I$2863,'bereken betaaldatum bedrag'!$AG$1,'grv lys'!$G$2:$G$2863,'bereken betaaldatum bedrag'!B21)</f>
        <v>0</v>
      </c>
      <c r="AH21" s="4">
        <f>SUMIFS('grv lys'!$L$2:$L$2863,'grv lys'!$I$2:$I$2863,'bereken betaaldatum bedrag'!$AH$1,'grv lys'!$G$2:$G$2863,'bereken betaaldatum bedrag'!B21)</f>
        <v>0</v>
      </c>
      <c r="AI21" s="4">
        <f>SUMIFS('grv lys'!$L$2:$L$2863,'grv lys'!$I$2:$I$2863,'bereken betaaldatum bedrag'!$AI$1,'grv lys'!$G$2:$G$2863,'bereken betaaldatum bedrag'!B21)</f>
        <v>0</v>
      </c>
      <c r="AJ21" s="4">
        <f>SUMIFS('grv lys'!$L$2:$L$2863,'grv lys'!$I$2:$I$2863,'bereken betaaldatum bedrag'!$AJ$1,'grv lys'!$G$2:$G$2863,'bereken betaaldatum bedrag'!B21)</f>
        <v>0</v>
      </c>
      <c r="AK21" s="4">
        <f>SUMIFS('grv lys'!$L$2:$L$2863,'grv lys'!$I$2:$I$2863,'bereken betaaldatum bedrag'!$AK$1,'grv lys'!$G$2:$G$2863,'bereken betaaldatum bedrag'!B21)</f>
        <v>0</v>
      </c>
      <c r="AL21" s="4">
        <f>SUMIFS('grv lys'!$L$2:$L$2863,'grv lys'!$I$2:$I$2863,'bereken betaaldatum bedrag'!$AL$1,'grv lys'!$G$2:$G$2863,'bereken betaaldatum bedrag'!B21)</f>
        <v>0</v>
      </c>
      <c r="AM21" s="4">
        <f>SUMIFS('grv lys'!$L$2:$L$2863,'grv lys'!$I$2:$I$2863,'bereken betaaldatum bedrag'!$AM$1,'grv lys'!$G$2:$G$2863,'bereken betaaldatum bedrag'!B21)</f>
        <v>0</v>
      </c>
      <c r="AN21" s="4">
        <f>SUMIFS('grv lys'!$L$2:$L$2863,'grv lys'!$I$2:$I$2863,'bereken betaaldatum bedrag'!$AN$1,'grv lys'!$G$2:$G$2863,'bereken betaaldatum bedrag'!B21)</f>
        <v>0</v>
      </c>
      <c r="AO21" s="4">
        <f>SUMIFS('grv lys'!$L$2:$L$2863,'grv lys'!$I$2:$I$2863,'bereken betaaldatum bedrag'!$AO$1,'grv lys'!$G$2:$G$2863,'bereken betaaldatum bedrag'!B21)</f>
        <v>0</v>
      </c>
      <c r="AP21" s="4">
        <f>SUMIFS('grv lys'!$L$2:$L$2863,'grv lys'!$I$2:$I$2863,'bereken betaaldatum bedrag'!$AP$1,'grv lys'!$G$2:$G$2863,'bereken betaaldatum bedrag'!B21)</f>
        <v>237.61</v>
      </c>
      <c r="AQ21" s="4">
        <f>SUMIFS('grv lys'!$L$2:$L$2863,'grv lys'!$I$2:$I$2863,'bereken betaaldatum bedrag'!$AQ$1,'grv lys'!$G$2:$G$2863,'bereken betaaldatum bedrag'!B21)</f>
        <v>0</v>
      </c>
      <c r="AR21" s="4">
        <f>SUMIFS('grv lys'!$L$2:$L$2863,'grv lys'!$I$2:$I$2863,'bereken betaaldatum bedrag'!$AR$1,'grv lys'!$G$2:$G$2863,'bereken betaaldatum bedrag'!B21)</f>
        <v>409.98</v>
      </c>
      <c r="AS21" s="4">
        <f>SUMIFS('grv lys'!$L$2:$L$2863,'grv lys'!$I$2:$I$2863,'bereken betaaldatum bedrag'!$AS$1,'grv lys'!$G$2:$G$2863,'bereken betaaldatum bedrag'!B21)</f>
        <v>0</v>
      </c>
      <c r="AT21" s="4">
        <f>SUMIFS('grv lys'!$L$2:$L$2863,'grv lys'!$I$2:$I$2863,'bereken betaaldatum bedrag'!$AT$1,'grv lys'!$G$2:$G$2863,'bereken betaaldatum bedrag'!B21)</f>
        <v>0</v>
      </c>
      <c r="AU21" s="4">
        <f>SUMIFS('grv lys'!$L$2:$L$2863,'grv lys'!$I$2:$I$2863,'bereken betaaldatum bedrag'!$AU$1,'grv lys'!$G$2:$G$2863,'bereken betaaldatum bedrag'!B21)</f>
        <v>0</v>
      </c>
      <c r="AV21" s="4">
        <f>SUMIFS('grv lys'!$L$2:$L$2863,'grv lys'!$I$2:$I$2863,'bereken betaaldatum bedrag'!$AV$1,'grv lys'!$G$2:$G$2863,'bereken betaaldatum bedrag'!B21)</f>
        <v>0</v>
      </c>
      <c r="AW21" s="4">
        <f>SUMIFS('grv lys'!$L$2:$L$2863,'grv lys'!$I$2:$I$2863,'bereken betaaldatum bedrag'!$AW$1,'grv lys'!$G$2:$G$2863,'bereken betaaldatum bedrag'!B21)</f>
        <v>0</v>
      </c>
      <c r="AX21" s="4">
        <f>SUMIFS('grv lys'!$L$2:$L$2863,'grv lys'!$I$2:$I$2863,'bereken betaaldatum bedrag'!$AX$1,'grv lys'!$G$2:$G$2863,'bereken betaaldatum bedrag'!B21)</f>
        <v>0</v>
      </c>
      <c r="AY21" s="4">
        <f>SUMIFS('grv lys'!$L$2:$L$2863,'grv lys'!$I$2:$I$2863,'bereken betaaldatum bedrag'!$AY$1,'grv lys'!$G$2:$G$2863,'bereken betaaldatum bedrag'!B21)</f>
        <v>0</v>
      </c>
      <c r="AZ21" s="4">
        <f>SUMIFS('grv lys'!$L$2:$L$2863,'grv lys'!$I$2:$I$2863,'bereken betaaldatum bedrag'!$AZ$1,'grv lys'!$G$2:$G$2863,'bereken betaaldatum bedrag'!B21)</f>
        <v>0</v>
      </c>
      <c r="BA21" s="4">
        <f>SUMIFS('grv lys'!$L$2:$L$2863,'grv lys'!$I$2:$I$2863,'bereken betaaldatum bedrag'!$BA$1,'grv lys'!$G$2:$G$2863,'bereken betaaldatum bedrag'!B21)</f>
        <v>0</v>
      </c>
    </row>
    <row r="22" spans="1:53" x14ac:dyDescent="0.25">
      <c r="A22" s="21" t="s">
        <v>137</v>
      </c>
      <c r="B22" s="22">
        <v>41598</v>
      </c>
      <c r="C22" s="7"/>
      <c r="D22" s="15" t="s">
        <v>148</v>
      </c>
      <c r="E22" s="14"/>
      <c r="F22" s="12"/>
      <c r="G22" s="16"/>
      <c r="H22" s="16"/>
      <c r="I22" s="4">
        <f>SUMIFS('grv lys'!$L$2:$L$2863,'grv lys'!$G$2:$G$2863,'bereken betaaldatum bedrag'!B22,'grv lys'!$I$2:$I$2863,'bereken betaaldatum bedrag'!I$1)</f>
        <v>2003.69</v>
      </c>
      <c r="J22" s="4">
        <f>SUMIFS('grv lys'!$L$2:$L$2863,'grv lys'!$I$2:$I$2863,'bereken betaaldatum bedrag'!$J$1,'grv lys'!$T$2:$T$2863,'bereken betaaldatum bedrag'!B22)</f>
        <v>0</v>
      </c>
      <c r="K22" s="4">
        <f>SUMIFS('grv lys'!$L$2:$L$2863,'grv lys'!$I$2:$I$2863,'bereken betaaldatum bedrag'!$K$1,'grv lys'!$T$2:$T$2863,'bereken betaaldatum bedrag'!B22)</f>
        <v>0</v>
      </c>
      <c r="L22" s="4">
        <f>SUMIFS('grv lys'!$L$2:$L$2863,'grv lys'!$I$2:$I$2863,'bereken betaaldatum bedrag'!$L$1,'grv lys'!$T$2:$T$2863,'bereken betaaldatum bedrag'!B22)</f>
        <v>0</v>
      </c>
      <c r="M22" s="4">
        <f>SUMIFS('grv lys'!$L$2:$L$2863,'grv lys'!$I$2:$I$2863,'bereken betaaldatum bedrag'!$M$1,'grv lys'!$T$2:$T$2863,'bereken betaaldatum bedrag'!B22)</f>
        <v>0</v>
      </c>
      <c r="N22" s="4">
        <f>SUMIFS('grv lys'!$L$2:$L$2863,'grv lys'!$I$2:$I$2863,'bereken betaaldatum bedrag'!$N$1,'grv lys'!$T$2:$T$2863,'bereken betaaldatum bedrag'!B22)</f>
        <v>0</v>
      </c>
      <c r="O22" s="4">
        <f>SUMIFS('grv lys'!$L$2:$L$2863,'grv lys'!$I$2:$I$2863,'bereken betaaldatum bedrag'!$O$1,'grv lys'!$T$2:$T$2863,'bereken betaaldatum bedrag'!B22)</f>
        <v>0</v>
      </c>
      <c r="P22" s="4">
        <f>SUMIFS('grv lys'!$L$2:$L$2863,'grv lys'!$I$2:$I$2863,'bereken betaaldatum bedrag'!$P$1,'grv lys'!$T$2:$T$2863,'bereken betaaldatum bedrag'!B22)</f>
        <v>900</v>
      </c>
      <c r="Q22" s="4">
        <f>SUMIFS('grv lys'!$L$2:$L$2863,'grv lys'!$I$2:$I$2863,'bereken betaaldatum bedrag'!$Q$1,'grv lys'!$T$2:$T$2863,'bereken betaaldatum bedrag'!B22)</f>
        <v>0</v>
      </c>
      <c r="R22" s="4">
        <f>SUMIFS('grv lys'!$L$2:$L$2863,'grv lys'!$I$2:$I$2863,'bereken betaaldatum bedrag'!$R$1,'grv lys'!$T$2:$T$2863,'bereken betaaldatum bedrag'!B22)</f>
        <v>0</v>
      </c>
      <c r="S22" s="4" t="e">
        <f>SUMIFS('grv lys'!Y21:Y3284,'grv lys'!T21:T2863,'bereken betaaldatum bedrag'!B22,'grv lys'!V21:V3284,'bereken betaaldatum bedrag'!$S$1)</f>
        <v>#VALUE!</v>
      </c>
      <c r="T22" s="4" t="e">
        <f>SUMIFS('grv lys'!Z21:Z3284,'grv lys'!U21:U2863,'bereken betaaldatum bedrag'!B22,'grv lys'!W21:W3284,'bereken betaaldatum bedrag'!$T$1)</f>
        <v>#VALUE!</v>
      </c>
      <c r="U22" s="4">
        <f>SUMIFS('grv lys'!$L$2:$L$2863,'grv lys'!$I$2:$I$2863,'bereken betaaldatum bedrag'!$U$1,'grv lys'!$T$2:$T$2863,'bereken betaaldatum bedrag'!B22)</f>
        <v>0</v>
      </c>
      <c r="V22" s="4">
        <f>SUMIFS('grv lys'!$L$2:$L$2863,'grv lys'!$I$2:$I$2863,'bereken betaaldatum bedrag'!$V$1,'grv lys'!$T$2:$T$2863,'bereken betaaldatum bedrag'!B22)</f>
        <v>0</v>
      </c>
      <c r="W22" s="4">
        <f>SUMIFS('grv lys'!$L$2:$L$2863,'grv lys'!$I$2:$I$2863,'bereken betaaldatum bedrag'!$W$1,'grv lys'!$T$2:$T$2863,'bereken betaaldatum bedrag'!B22)</f>
        <v>0</v>
      </c>
      <c r="X22" s="4">
        <f>SUMIFS('grv lys'!$L$2:$L$2863,'grv lys'!$I$2:$I$2863,'bereken betaaldatum bedrag'!$X$1,'grv lys'!$T$2:$T$2863,'bereken betaaldatum bedrag'!B22)</f>
        <v>0</v>
      </c>
      <c r="Y22" s="4">
        <f>SUMIFS('grv lys'!$L$2:$L$2863,'grv lys'!$I$2:$I$2863,'bereken betaaldatum bedrag'!$Y$1,'grv lys'!$G$2:$G$2863,'bereken betaaldatum bedrag'!B22)</f>
        <v>22142.28</v>
      </c>
      <c r="Z22" s="4">
        <f>SUMIFS('grv lys'!$L$2:$L$2863,'grv lys'!$I$2:$I$2863,'bereken betaaldatum bedrag'!$Z$1,'grv lys'!$G$2:$G$2863,'bereken betaaldatum bedrag'!B22)</f>
        <v>0</v>
      </c>
      <c r="AA22" s="4">
        <f>SUMIFS('grv lys'!$L$2:$L$2863,'grv lys'!$I$2:$I$2863,'bereken betaaldatum bedrag'!$AA$1,'grv lys'!$G$2:$G$2863,'bereken betaaldatum bedrag'!B22)</f>
        <v>0</v>
      </c>
      <c r="AB22" s="4">
        <f>SUMIFS('grv lys'!$L$2:$L$2863,'grv lys'!$I$2:$I$2863,'bereken betaaldatum bedrag'!$AB$1,'grv lys'!$G$2:$G$2863,'bereken betaaldatum bedrag'!B22)</f>
        <v>0</v>
      </c>
      <c r="AC22" s="4">
        <f>SUMIFS('grv lys'!$L$2:$L$2863,'grv lys'!$I$2:$I$2863,'bereken betaaldatum bedrag'!$AC$1,'grv lys'!$G$2:$G$2863,'bereken betaaldatum bedrag'!B22)</f>
        <v>0</v>
      </c>
      <c r="AD22" s="4">
        <f>SUMIFS('grv lys'!$L$2:$L$2863,'grv lys'!$I$2:$I$2863,'bereken betaaldatum bedrag'!$AD$1,'grv lys'!$G$2:$G$2863,'bereken betaaldatum bedrag'!B22)</f>
        <v>4279.47</v>
      </c>
      <c r="AE22" s="4">
        <f>SUMIFS('grv lys'!$L$2:$L$2863,'grv lys'!$I$2:$I$2863,'bereken betaaldatum bedrag'!$AE$1,'grv lys'!$G$2:$G$2863,'bereken betaaldatum bedrag'!B22)</f>
        <v>-4747.13</v>
      </c>
      <c r="AF22" s="4">
        <f>SUMIFS('grv lys'!$L$2:$L$2863,'grv lys'!$I$2:$I$2863,'bereken betaaldatum bedrag'!$AF$1,'grv lys'!$G$2:$G$2863,'bereken betaaldatum bedrag'!B22)</f>
        <v>3099.61</v>
      </c>
      <c r="AG22" s="4">
        <f>SUMIFS('grv lys'!$L$2:$L$2863,'grv lys'!$I$2:$I$2863,'bereken betaaldatum bedrag'!$AG$1,'grv lys'!$G$2:$G$2863,'bereken betaaldatum bedrag'!B22)</f>
        <v>0</v>
      </c>
      <c r="AH22" s="4">
        <f>SUMIFS('grv lys'!$L$2:$L$2863,'grv lys'!$I$2:$I$2863,'bereken betaaldatum bedrag'!$AH$1,'grv lys'!$G$2:$G$2863,'bereken betaaldatum bedrag'!B22)</f>
        <v>2833.5</v>
      </c>
      <c r="AI22" s="4">
        <f>SUMIFS('grv lys'!$L$2:$L$2863,'grv lys'!$I$2:$I$2863,'bereken betaaldatum bedrag'!$AI$1,'grv lys'!$G$2:$G$2863,'bereken betaaldatum bedrag'!B22)</f>
        <v>51559.58</v>
      </c>
      <c r="AJ22" s="4">
        <f>SUMIFS('grv lys'!$L$2:$L$2863,'grv lys'!$I$2:$I$2863,'bereken betaaldatum bedrag'!$AJ$1,'grv lys'!$G$2:$G$2863,'bereken betaaldatum bedrag'!B22)</f>
        <v>3213</v>
      </c>
      <c r="AK22" s="4">
        <f>SUMIFS('grv lys'!$L$2:$L$2863,'grv lys'!$I$2:$I$2863,'bereken betaaldatum bedrag'!$AK$1,'grv lys'!$G$2:$G$2863,'bereken betaaldatum bedrag'!B22)</f>
        <v>-60.47</v>
      </c>
      <c r="AL22" s="4">
        <f>SUMIFS('grv lys'!$L$2:$L$2863,'grv lys'!$I$2:$I$2863,'bereken betaaldatum bedrag'!$AL$1,'grv lys'!$G$2:$G$2863,'bereken betaaldatum bedrag'!B22)</f>
        <v>326.18000000000012</v>
      </c>
      <c r="AM22" s="4">
        <f>SUMIFS('grv lys'!$L$2:$L$2863,'grv lys'!$I$2:$I$2863,'bereken betaaldatum bedrag'!$AM$1,'grv lys'!$G$2:$G$2863,'bereken betaaldatum bedrag'!B22)</f>
        <v>0</v>
      </c>
      <c r="AN22" s="4">
        <f>SUMIFS('grv lys'!$L$2:$L$2863,'grv lys'!$I$2:$I$2863,'bereken betaaldatum bedrag'!$AN$1,'grv lys'!$G$2:$G$2863,'bereken betaaldatum bedrag'!B22)</f>
        <v>0</v>
      </c>
      <c r="AO22" s="4">
        <f>SUMIFS('grv lys'!$L$2:$L$2863,'grv lys'!$I$2:$I$2863,'bereken betaaldatum bedrag'!$AO$1,'grv lys'!$G$2:$G$2863,'bereken betaaldatum bedrag'!B22)</f>
        <v>0</v>
      </c>
      <c r="AP22" s="4">
        <f>SUMIFS('grv lys'!$L$2:$L$2863,'grv lys'!$I$2:$I$2863,'bereken betaaldatum bedrag'!$AP$1,'grv lys'!$G$2:$G$2863,'bereken betaaldatum bedrag'!B22)</f>
        <v>410.41</v>
      </c>
      <c r="AQ22" s="4">
        <f>SUMIFS('grv lys'!$L$2:$L$2863,'grv lys'!$I$2:$I$2863,'bereken betaaldatum bedrag'!$AQ$1,'grv lys'!$G$2:$G$2863,'bereken betaaldatum bedrag'!B22)</f>
        <v>9330.67</v>
      </c>
      <c r="AR22" s="4">
        <f>SUMIFS('grv lys'!$L$2:$L$2863,'grv lys'!$I$2:$I$2863,'bereken betaaldatum bedrag'!$AR$1,'grv lys'!$G$2:$G$2863,'bereken betaaldatum bedrag'!B22)</f>
        <v>-82.950000000000017</v>
      </c>
      <c r="AS22" s="4">
        <f>SUMIFS('grv lys'!$L$2:$L$2863,'grv lys'!$I$2:$I$2863,'bereken betaaldatum bedrag'!$AS$1,'grv lys'!$G$2:$G$2863,'bereken betaaldatum bedrag'!B22)</f>
        <v>0</v>
      </c>
      <c r="AT22" s="4">
        <f>SUMIFS('grv lys'!$L$2:$L$2863,'grv lys'!$I$2:$I$2863,'bereken betaaldatum bedrag'!$AT$1,'grv lys'!$G$2:$G$2863,'bereken betaaldatum bedrag'!B22)</f>
        <v>0</v>
      </c>
      <c r="AU22" s="4">
        <f>SUMIFS('grv lys'!$L$2:$L$2863,'grv lys'!$I$2:$I$2863,'bereken betaaldatum bedrag'!$AU$1,'grv lys'!$G$2:$G$2863,'bereken betaaldatum bedrag'!B22)</f>
        <v>0</v>
      </c>
      <c r="AV22" s="4">
        <f>SUMIFS('grv lys'!$L$2:$L$2863,'grv lys'!$I$2:$I$2863,'bereken betaaldatum bedrag'!$AV$1,'grv lys'!$G$2:$G$2863,'bereken betaaldatum bedrag'!B22)</f>
        <v>0</v>
      </c>
      <c r="AW22" s="4">
        <f>SUMIFS('grv lys'!$L$2:$L$2863,'grv lys'!$I$2:$I$2863,'bereken betaaldatum bedrag'!$AW$1,'grv lys'!$G$2:$G$2863,'bereken betaaldatum bedrag'!B22)</f>
        <v>0</v>
      </c>
      <c r="AX22" s="4">
        <f>SUMIFS('grv lys'!$L$2:$L$2863,'grv lys'!$I$2:$I$2863,'bereken betaaldatum bedrag'!$AX$1,'grv lys'!$G$2:$G$2863,'bereken betaaldatum bedrag'!B22)</f>
        <v>0</v>
      </c>
      <c r="AY22" s="4">
        <f>SUMIFS('grv lys'!$L$2:$L$2863,'grv lys'!$I$2:$I$2863,'bereken betaaldatum bedrag'!$AY$1,'grv lys'!$G$2:$G$2863,'bereken betaaldatum bedrag'!B22)</f>
        <v>0</v>
      </c>
      <c r="AZ22" s="4">
        <f>SUMIFS('grv lys'!$L$2:$L$2863,'grv lys'!$I$2:$I$2863,'bereken betaaldatum bedrag'!$AZ$1,'grv lys'!$G$2:$G$2863,'bereken betaaldatum bedrag'!B22)</f>
        <v>0</v>
      </c>
      <c r="BA22" s="4">
        <f>SUMIFS('grv lys'!$L$2:$L$2863,'grv lys'!$I$2:$I$2863,'bereken betaaldatum bedrag'!$BA$1,'grv lys'!$G$2:$G$2863,'bereken betaaldatum bedrag'!B22)</f>
        <v>0</v>
      </c>
    </row>
    <row r="23" spans="1:53" x14ac:dyDescent="0.25">
      <c r="A23" s="21" t="s">
        <v>138</v>
      </c>
      <c r="B23" s="22">
        <v>41599</v>
      </c>
      <c r="C23" s="7"/>
      <c r="D23" s="15" t="s">
        <v>148</v>
      </c>
      <c r="E23" s="14"/>
      <c r="F23" s="12"/>
      <c r="G23" s="16"/>
      <c r="H23" s="16"/>
      <c r="I23" s="4">
        <f>SUMIFS('grv lys'!$L$2:$L$2863,'grv lys'!$G$2:$G$2863,'bereken betaaldatum bedrag'!B23,'grv lys'!$I$2:$I$2863,'bereken betaaldatum bedrag'!I$1)</f>
        <v>0</v>
      </c>
      <c r="J23" s="4">
        <f>SUMIFS('grv lys'!$L$2:$L$2863,'grv lys'!$I$2:$I$2863,'bereken betaaldatum bedrag'!$J$1,'grv lys'!$T$2:$T$2863,'bereken betaaldatum bedrag'!B23)</f>
        <v>0</v>
      </c>
      <c r="K23" s="4">
        <f>SUMIFS('grv lys'!$L$2:$L$2863,'grv lys'!$I$2:$I$2863,'bereken betaaldatum bedrag'!$K$1,'grv lys'!$T$2:$T$2863,'bereken betaaldatum bedrag'!B23)</f>
        <v>0</v>
      </c>
      <c r="L23" s="4">
        <f>SUMIFS('grv lys'!$L$2:$L$2863,'grv lys'!$I$2:$I$2863,'bereken betaaldatum bedrag'!$L$1,'grv lys'!$T$2:$T$2863,'bereken betaaldatum bedrag'!B23)</f>
        <v>0</v>
      </c>
      <c r="M23" s="4">
        <f>SUMIFS('grv lys'!$L$2:$L$2863,'grv lys'!$I$2:$I$2863,'bereken betaaldatum bedrag'!$M$1,'grv lys'!$T$2:$T$2863,'bereken betaaldatum bedrag'!B23)</f>
        <v>0</v>
      </c>
      <c r="N23" s="4">
        <f>SUMIFS('grv lys'!$L$2:$L$2863,'grv lys'!$I$2:$I$2863,'bereken betaaldatum bedrag'!$N$1,'grv lys'!$T$2:$T$2863,'bereken betaaldatum bedrag'!B23)</f>
        <v>0</v>
      </c>
      <c r="O23" s="4">
        <f>SUMIFS('grv lys'!$L$2:$L$2863,'grv lys'!$I$2:$I$2863,'bereken betaaldatum bedrag'!$O$1,'grv lys'!$T$2:$T$2863,'bereken betaaldatum bedrag'!B23)</f>
        <v>5332</v>
      </c>
      <c r="P23" s="4">
        <f>SUMIFS('grv lys'!$L$2:$L$2863,'grv lys'!$I$2:$I$2863,'bereken betaaldatum bedrag'!$P$1,'grv lys'!$T$2:$T$2863,'bereken betaaldatum bedrag'!B23)</f>
        <v>0</v>
      </c>
      <c r="Q23" s="4">
        <f>SUMIFS('grv lys'!$L$2:$L$2863,'grv lys'!$I$2:$I$2863,'bereken betaaldatum bedrag'!$Q$1,'grv lys'!$T$2:$T$2863,'bereken betaaldatum bedrag'!B23)</f>
        <v>0</v>
      </c>
      <c r="R23" s="4">
        <f>SUMIFS('grv lys'!$L$2:$L$2863,'grv lys'!$I$2:$I$2863,'bereken betaaldatum bedrag'!$R$1,'grv lys'!$T$2:$T$2863,'bereken betaaldatum bedrag'!B23)</f>
        <v>0</v>
      </c>
      <c r="S23" s="4" t="e">
        <f>SUMIFS('grv lys'!Y22:Y3285,'grv lys'!T22:T2863,'bereken betaaldatum bedrag'!B23,'grv lys'!V22:V3285,'bereken betaaldatum bedrag'!$S$1)</f>
        <v>#VALUE!</v>
      </c>
      <c r="T23" s="4" t="e">
        <f>SUMIFS('grv lys'!Z22:Z3285,'grv lys'!U22:U2863,'bereken betaaldatum bedrag'!B23,'grv lys'!W22:W3285,'bereken betaaldatum bedrag'!$T$1)</f>
        <v>#VALUE!</v>
      </c>
      <c r="U23" s="4">
        <f>SUMIFS('grv lys'!$L$2:$L$2863,'grv lys'!$I$2:$I$2863,'bereken betaaldatum bedrag'!$U$1,'grv lys'!$T$2:$T$2863,'bereken betaaldatum bedrag'!B23)</f>
        <v>0</v>
      </c>
      <c r="V23" s="4">
        <f>SUMIFS('grv lys'!$L$2:$L$2863,'grv lys'!$I$2:$I$2863,'bereken betaaldatum bedrag'!$V$1,'grv lys'!$T$2:$T$2863,'bereken betaaldatum bedrag'!B23)</f>
        <v>0</v>
      </c>
      <c r="W23" s="4">
        <f>SUMIFS('grv lys'!$L$2:$L$2863,'grv lys'!$I$2:$I$2863,'bereken betaaldatum bedrag'!$W$1,'grv lys'!$T$2:$T$2863,'bereken betaaldatum bedrag'!B23)</f>
        <v>0</v>
      </c>
      <c r="X23" s="4">
        <f>SUMIFS('grv lys'!$L$2:$L$2863,'grv lys'!$I$2:$I$2863,'bereken betaaldatum bedrag'!$X$1,'grv lys'!$T$2:$T$2863,'bereken betaaldatum bedrag'!B23)</f>
        <v>0</v>
      </c>
      <c r="Y23" s="4">
        <f>SUMIFS('grv lys'!$L$2:$L$2863,'grv lys'!$I$2:$I$2863,'bereken betaaldatum bedrag'!$Y$1,'grv lys'!$G$2:$G$2863,'bereken betaaldatum bedrag'!B23)</f>
        <v>0</v>
      </c>
      <c r="Z23" s="4">
        <f>SUMIFS('grv lys'!$L$2:$L$2863,'grv lys'!$I$2:$I$2863,'bereken betaaldatum bedrag'!$Z$1,'grv lys'!$G$2:$G$2863,'bereken betaaldatum bedrag'!B23)</f>
        <v>0</v>
      </c>
      <c r="AA23" s="4">
        <f>SUMIFS('grv lys'!$L$2:$L$2863,'grv lys'!$I$2:$I$2863,'bereken betaaldatum bedrag'!$AA$1,'grv lys'!$G$2:$G$2863,'bereken betaaldatum bedrag'!B23)</f>
        <v>0</v>
      </c>
      <c r="AB23" s="4">
        <f>SUMIFS('grv lys'!$L$2:$L$2863,'grv lys'!$I$2:$I$2863,'bereken betaaldatum bedrag'!$AB$1,'grv lys'!$G$2:$G$2863,'bereken betaaldatum bedrag'!B23)</f>
        <v>0</v>
      </c>
      <c r="AC23" s="4">
        <f>SUMIFS('grv lys'!$L$2:$L$2863,'grv lys'!$I$2:$I$2863,'bereken betaaldatum bedrag'!$AC$1,'grv lys'!$G$2:$G$2863,'bereken betaaldatum bedrag'!B23)</f>
        <v>444.1</v>
      </c>
      <c r="AD23" s="4">
        <f>SUMIFS('grv lys'!$L$2:$L$2863,'grv lys'!$I$2:$I$2863,'bereken betaaldatum bedrag'!$AD$1,'grv lys'!$G$2:$G$2863,'bereken betaaldatum bedrag'!B23)</f>
        <v>0</v>
      </c>
      <c r="AE23" s="4">
        <f>SUMIFS('grv lys'!$L$2:$L$2863,'grv lys'!$I$2:$I$2863,'bereken betaaldatum bedrag'!$AE$1,'grv lys'!$G$2:$G$2863,'bereken betaaldatum bedrag'!B23)</f>
        <v>0</v>
      </c>
      <c r="AF23" s="4">
        <f>SUMIFS('grv lys'!$L$2:$L$2863,'grv lys'!$I$2:$I$2863,'bereken betaaldatum bedrag'!$AF$1,'grv lys'!$G$2:$G$2863,'bereken betaaldatum bedrag'!B23)</f>
        <v>0</v>
      </c>
      <c r="AG23" s="4">
        <f>SUMIFS('grv lys'!$L$2:$L$2863,'grv lys'!$I$2:$I$2863,'bereken betaaldatum bedrag'!$AG$1,'grv lys'!$G$2:$G$2863,'bereken betaaldatum bedrag'!B23)</f>
        <v>0</v>
      </c>
      <c r="AH23" s="4">
        <f>SUMIFS('grv lys'!$L$2:$L$2863,'grv lys'!$I$2:$I$2863,'bereken betaaldatum bedrag'!$AH$1,'grv lys'!$G$2:$G$2863,'bereken betaaldatum bedrag'!B23)</f>
        <v>0</v>
      </c>
      <c r="AI23" s="4">
        <f>SUMIFS('grv lys'!$L$2:$L$2863,'grv lys'!$I$2:$I$2863,'bereken betaaldatum bedrag'!$AI$1,'grv lys'!$G$2:$G$2863,'bereken betaaldatum bedrag'!B23)</f>
        <v>0</v>
      </c>
      <c r="AJ23" s="4">
        <f>SUMIFS('grv lys'!$L$2:$L$2863,'grv lys'!$I$2:$I$2863,'bereken betaaldatum bedrag'!$AJ$1,'grv lys'!$G$2:$G$2863,'bereken betaaldatum bedrag'!B23)</f>
        <v>0</v>
      </c>
      <c r="AK23" s="4">
        <f>SUMIFS('grv lys'!$L$2:$L$2863,'grv lys'!$I$2:$I$2863,'bereken betaaldatum bedrag'!$AK$1,'grv lys'!$G$2:$G$2863,'bereken betaaldatum bedrag'!B23)</f>
        <v>0</v>
      </c>
      <c r="AL23" s="4">
        <f>SUMIFS('grv lys'!$L$2:$L$2863,'grv lys'!$I$2:$I$2863,'bereken betaaldatum bedrag'!$AL$1,'grv lys'!$G$2:$G$2863,'bereken betaaldatum bedrag'!B23)</f>
        <v>0</v>
      </c>
      <c r="AM23" s="4">
        <f>SUMIFS('grv lys'!$L$2:$L$2863,'grv lys'!$I$2:$I$2863,'bereken betaaldatum bedrag'!$AM$1,'grv lys'!$G$2:$G$2863,'bereken betaaldatum bedrag'!B23)</f>
        <v>0</v>
      </c>
      <c r="AN23" s="4">
        <f>SUMIFS('grv lys'!$L$2:$L$2863,'grv lys'!$I$2:$I$2863,'bereken betaaldatum bedrag'!$AN$1,'grv lys'!$G$2:$G$2863,'bereken betaaldatum bedrag'!B23)</f>
        <v>557.01</v>
      </c>
      <c r="AO23" s="4">
        <f>SUMIFS('grv lys'!$L$2:$L$2863,'grv lys'!$I$2:$I$2863,'bereken betaaldatum bedrag'!$AO$1,'grv lys'!$G$2:$G$2863,'bereken betaaldatum bedrag'!B23)</f>
        <v>0</v>
      </c>
      <c r="AP23" s="4">
        <f>SUMIFS('grv lys'!$L$2:$L$2863,'grv lys'!$I$2:$I$2863,'bereken betaaldatum bedrag'!$AP$1,'grv lys'!$G$2:$G$2863,'bereken betaaldatum bedrag'!B23)</f>
        <v>0</v>
      </c>
      <c r="AQ23" s="4">
        <f>SUMIFS('grv lys'!$L$2:$L$2863,'grv lys'!$I$2:$I$2863,'bereken betaaldatum bedrag'!$AQ$1,'grv lys'!$G$2:$G$2863,'bereken betaaldatum bedrag'!B23)</f>
        <v>0</v>
      </c>
      <c r="AR23" s="4">
        <f>SUMIFS('grv lys'!$L$2:$L$2863,'grv lys'!$I$2:$I$2863,'bereken betaaldatum bedrag'!$AR$1,'grv lys'!$G$2:$G$2863,'bereken betaaldatum bedrag'!B23)</f>
        <v>174</v>
      </c>
      <c r="AS23" s="4">
        <f>SUMIFS('grv lys'!$L$2:$L$2863,'grv lys'!$I$2:$I$2863,'bereken betaaldatum bedrag'!$AS$1,'grv lys'!$G$2:$G$2863,'bereken betaaldatum bedrag'!B23)</f>
        <v>0</v>
      </c>
      <c r="AT23" s="4">
        <f>SUMIFS('grv lys'!$L$2:$L$2863,'grv lys'!$I$2:$I$2863,'bereken betaaldatum bedrag'!$AT$1,'grv lys'!$G$2:$G$2863,'bereken betaaldatum bedrag'!B23)</f>
        <v>0</v>
      </c>
      <c r="AU23" s="4">
        <f>SUMIFS('grv lys'!$L$2:$L$2863,'grv lys'!$I$2:$I$2863,'bereken betaaldatum bedrag'!$AU$1,'grv lys'!$G$2:$G$2863,'bereken betaaldatum bedrag'!B23)</f>
        <v>0</v>
      </c>
      <c r="AV23" s="4">
        <f>SUMIFS('grv lys'!$L$2:$L$2863,'grv lys'!$I$2:$I$2863,'bereken betaaldatum bedrag'!$AV$1,'grv lys'!$G$2:$G$2863,'bereken betaaldatum bedrag'!B23)</f>
        <v>0</v>
      </c>
      <c r="AW23" s="4">
        <f>SUMIFS('grv lys'!$L$2:$L$2863,'grv lys'!$I$2:$I$2863,'bereken betaaldatum bedrag'!$AW$1,'grv lys'!$G$2:$G$2863,'bereken betaaldatum bedrag'!B23)</f>
        <v>0</v>
      </c>
      <c r="AX23" s="4">
        <f>SUMIFS('grv lys'!$L$2:$L$2863,'grv lys'!$I$2:$I$2863,'bereken betaaldatum bedrag'!$AX$1,'grv lys'!$G$2:$G$2863,'bereken betaaldatum bedrag'!B23)</f>
        <v>0</v>
      </c>
      <c r="AY23" s="4">
        <f>SUMIFS('grv lys'!$L$2:$L$2863,'grv lys'!$I$2:$I$2863,'bereken betaaldatum bedrag'!$AY$1,'grv lys'!$G$2:$G$2863,'bereken betaaldatum bedrag'!B23)</f>
        <v>0</v>
      </c>
      <c r="AZ23" s="4">
        <f>SUMIFS('grv lys'!$L$2:$L$2863,'grv lys'!$I$2:$I$2863,'bereken betaaldatum bedrag'!$AZ$1,'grv lys'!$G$2:$G$2863,'bereken betaaldatum bedrag'!B23)</f>
        <v>0</v>
      </c>
      <c r="BA23" s="4">
        <f>SUMIFS('grv lys'!$L$2:$L$2863,'grv lys'!$I$2:$I$2863,'bereken betaaldatum bedrag'!$BA$1,'grv lys'!$G$2:$G$2863,'bereken betaaldatum bedrag'!B23)</f>
        <v>0</v>
      </c>
    </row>
    <row r="24" spans="1:53" x14ac:dyDescent="0.25">
      <c r="A24" s="21" t="s">
        <v>139</v>
      </c>
      <c r="B24" s="22">
        <v>41600</v>
      </c>
      <c r="C24" s="7">
        <f>B24+19</f>
        <v>41619</v>
      </c>
      <c r="D24" s="6">
        <f>SUM(I18:I24)</f>
        <v>228724.97000000003</v>
      </c>
      <c r="E24" s="14">
        <f>B24+31</f>
        <v>41631</v>
      </c>
      <c r="F24" s="12">
        <f>SUM(Y18:BA24)</f>
        <v>241116.30000000002</v>
      </c>
      <c r="G24" s="10">
        <f>B24</f>
        <v>41600</v>
      </c>
      <c r="H24" s="9" t="e">
        <f>SUM(J18:X24)</f>
        <v>#VALUE!</v>
      </c>
      <c r="I24" s="4">
        <f>SUMIFS('grv lys'!$L$2:$L$2863,'grv lys'!$G$2:$G$2863,'bereken betaaldatum bedrag'!B24,'grv lys'!$I$2:$I$2863,'bereken betaaldatum bedrag'!I$1)</f>
        <v>0</v>
      </c>
      <c r="J24" s="4">
        <f>SUMIFS('grv lys'!$L$2:$L$2863,'grv lys'!$I$2:$I$2863,'bereken betaaldatum bedrag'!$J$1,'grv lys'!$T$2:$T$2863,'bereken betaaldatum bedrag'!B24)</f>
        <v>0</v>
      </c>
      <c r="K24" s="4">
        <f>SUMIFS('grv lys'!$L$2:$L$2863,'grv lys'!$I$2:$I$2863,'bereken betaaldatum bedrag'!$K$1,'grv lys'!$T$2:$T$2863,'bereken betaaldatum bedrag'!B24)</f>
        <v>0</v>
      </c>
      <c r="L24" s="4">
        <f>SUMIFS('grv lys'!$L$2:$L$2863,'grv lys'!$I$2:$I$2863,'bereken betaaldatum bedrag'!$L$1,'grv lys'!$T$2:$T$2863,'bereken betaaldatum bedrag'!B24)</f>
        <v>0</v>
      </c>
      <c r="M24" s="4">
        <f>SUMIFS('grv lys'!$L$2:$L$2863,'grv lys'!$I$2:$I$2863,'bereken betaaldatum bedrag'!$M$1,'grv lys'!$T$2:$T$2863,'bereken betaaldatum bedrag'!B24)</f>
        <v>0</v>
      </c>
      <c r="N24" s="4">
        <f>SUMIFS('grv lys'!$L$2:$L$2863,'grv lys'!$I$2:$I$2863,'bereken betaaldatum bedrag'!$N$1,'grv lys'!$T$2:$T$2863,'bereken betaaldatum bedrag'!B24)</f>
        <v>0</v>
      </c>
      <c r="O24" s="4">
        <f>SUMIFS('grv lys'!$L$2:$L$2863,'grv lys'!$I$2:$I$2863,'bereken betaaldatum bedrag'!$O$1,'grv lys'!$T$2:$T$2863,'bereken betaaldatum bedrag'!B24)</f>
        <v>0</v>
      </c>
      <c r="P24" s="4">
        <f>SUMIFS('grv lys'!$L$2:$L$2863,'grv lys'!$I$2:$I$2863,'bereken betaaldatum bedrag'!$P$1,'grv lys'!$T$2:$T$2863,'bereken betaaldatum bedrag'!B24)</f>
        <v>0</v>
      </c>
      <c r="Q24" s="4">
        <f>SUMIFS('grv lys'!$L$2:$L$2863,'grv lys'!$I$2:$I$2863,'bereken betaaldatum bedrag'!$Q$1,'grv lys'!$T$2:$T$2863,'bereken betaaldatum bedrag'!B24)</f>
        <v>0</v>
      </c>
      <c r="R24" s="4">
        <f>SUMIFS('grv lys'!$L$2:$L$2863,'grv lys'!$I$2:$I$2863,'bereken betaaldatum bedrag'!$R$1,'grv lys'!$T$2:$T$2863,'bereken betaaldatum bedrag'!B24)</f>
        <v>0</v>
      </c>
      <c r="S24" s="4" t="e">
        <f>SUMIFS('grv lys'!Y23:Y3286,'grv lys'!T23:T2863,'bereken betaaldatum bedrag'!B24,'grv lys'!V23:V3286,'bereken betaaldatum bedrag'!$S$1)</f>
        <v>#VALUE!</v>
      </c>
      <c r="T24" s="4" t="e">
        <f>SUMIFS('grv lys'!Z23:Z3286,'grv lys'!U23:U2863,'bereken betaaldatum bedrag'!B24,'grv lys'!W23:W3286,'bereken betaaldatum bedrag'!$T$1)</f>
        <v>#VALUE!</v>
      </c>
      <c r="U24" s="4">
        <f>SUMIFS('grv lys'!$L$2:$L$2863,'grv lys'!$I$2:$I$2863,'bereken betaaldatum bedrag'!$U$1,'grv lys'!$T$2:$T$2863,'bereken betaaldatum bedrag'!B24)</f>
        <v>0</v>
      </c>
      <c r="V24" s="4">
        <f>SUMIFS('grv lys'!$L$2:$L$2863,'grv lys'!$I$2:$I$2863,'bereken betaaldatum bedrag'!$V$1,'grv lys'!$T$2:$T$2863,'bereken betaaldatum bedrag'!B24)</f>
        <v>0</v>
      </c>
      <c r="W24" s="4">
        <f>SUMIFS('grv lys'!$L$2:$L$2863,'grv lys'!$I$2:$I$2863,'bereken betaaldatum bedrag'!$W$1,'grv lys'!$T$2:$T$2863,'bereken betaaldatum bedrag'!B24)</f>
        <v>0</v>
      </c>
      <c r="X24" s="4">
        <f>SUMIFS('grv lys'!$L$2:$L$2863,'grv lys'!$I$2:$I$2863,'bereken betaaldatum bedrag'!$X$1,'grv lys'!$T$2:$T$2863,'bereken betaaldatum bedrag'!B24)</f>
        <v>0</v>
      </c>
      <c r="Y24" s="4">
        <f>SUMIFS('grv lys'!$L$2:$L$2863,'grv lys'!$I$2:$I$2863,'bereken betaaldatum bedrag'!$Y$1,'grv lys'!$G$2:$G$2863,'bereken betaaldatum bedrag'!B24)</f>
        <v>0</v>
      </c>
      <c r="Z24" s="4">
        <f>SUMIFS('grv lys'!$L$2:$L$2863,'grv lys'!$I$2:$I$2863,'bereken betaaldatum bedrag'!$Z$1,'grv lys'!$G$2:$G$2863,'bereken betaaldatum bedrag'!B24)</f>
        <v>0</v>
      </c>
      <c r="AA24" s="4">
        <f>SUMIFS('grv lys'!$L$2:$L$2863,'grv lys'!$I$2:$I$2863,'bereken betaaldatum bedrag'!$AA$1,'grv lys'!$G$2:$G$2863,'bereken betaaldatum bedrag'!B24)</f>
        <v>0</v>
      </c>
      <c r="AB24" s="4">
        <f>SUMIFS('grv lys'!$L$2:$L$2863,'grv lys'!$I$2:$I$2863,'bereken betaaldatum bedrag'!$AB$1,'grv lys'!$G$2:$G$2863,'bereken betaaldatum bedrag'!B24)</f>
        <v>13666.32</v>
      </c>
      <c r="AC24" s="4">
        <f>SUMIFS('grv lys'!$L$2:$L$2863,'grv lys'!$I$2:$I$2863,'bereken betaaldatum bedrag'!$AC$1,'grv lys'!$G$2:$G$2863,'bereken betaaldatum bedrag'!B24)</f>
        <v>429.7</v>
      </c>
      <c r="AD24" s="4">
        <f>SUMIFS('grv lys'!$L$2:$L$2863,'grv lys'!$I$2:$I$2863,'bereken betaaldatum bedrag'!$AD$1,'grv lys'!$G$2:$G$2863,'bereken betaaldatum bedrag'!B24)</f>
        <v>0</v>
      </c>
      <c r="AE24" s="4">
        <f>SUMIFS('grv lys'!$L$2:$L$2863,'grv lys'!$I$2:$I$2863,'bereken betaaldatum bedrag'!$AE$1,'grv lys'!$G$2:$G$2863,'bereken betaaldatum bedrag'!B24)</f>
        <v>0</v>
      </c>
      <c r="AF24" s="4">
        <f>SUMIFS('grv lys'!$L$2:$L$2863,'grv lys'!$I$2:$I$2863,'bereken betaaldatum bedrag'!$AF$1,'grv lys'!$G$2:$G$2863,'bereken betaaldatum bedrag'!B24)</f>
        <v>0</v>
      </c>
      <c r="AG24" s="4">
        <f>SUMIFS('grv lys'!$L$2:$L$2863,'grv lys'!$I$2:$I$2863,'bereken betaaldatum bedrag'!$AG$1,'grv lys'!$G$2:$G$2863,'bereken betaaldatum bedrag'!B24)</f>
        <v>0</v>
      </c>
      <c r="AH24" s="4">
        <f>SUMIFS('grv lys'!$L$2:$L$2863,'grv lys'!$I$2:$I$2863,'bereken betaaldatum bedrag'!$AH$1,'grv lys'!$G$2:$G$2863,'bereken betaaldatum bedrag'!B24)</f>
        <v>0</v>
      </c>
      <c r="AI24" s="4">
        <f>SUMIFS('grv lys'!$L$2:$L$2863,'grv lys'!$I$2:$I$2863,'bereken betaaldatum bedrag'!$AI$1,'grv lys'!$G$2:$G$2863,'bereken betaaldatum bedrag'!B24)</f>
        <v>0</v>
      </c>
      <c r="AJ24" s="4">
        <f>SUMIFS('grv lys'!$L$2:$L$2863,'grv lys'!$I$2:$I$2863,'bereken betaaldatum bedrag'!$AJ$1,'grv lys'!$G$2:$G$2863,'bereken betaaldatum bedrag'!B24)</f>
        <v>2936</v>
      </c>
      <c r="AK24" s="4">
        <f>SUMIFS('grv lys'!$L$2:$L$2863,'grv lys'!$I$2:$I$2863,'bereken betaaldatum bedrag'!$AK$1,'grv lys'!$G$2:$G$2863,'bereken betaaldatum bedrag'!B24)</f>
        <v>0</v>
      </c>
      <c r="AL24" s="4">
        <f>SUMIFS('grv lys'!$L$2:$L$2863,'grv lys'!$I$2:$I$2863,'bereken betaaldatum bedrag'!$AL$1,'grv lys'!$G$2:$G$2863,'bereken betaaldatum bedrag'!B24)</f>
        <v>0</v>
      </c>
      <c r="AM24" s="4">
        <f>SUMIFS('grv lys'!$L$2:$L$2863,'grv lys'!$I$2:$I$2863,'bereken betaaldatum bedrag'!$AM$1,'grv lys'!$G$2:$G$2863,'bereken betaaldatum bedrag'!B24)</f>
        <v>0</v>
      </c>
      <c r="AN24" s="4">
        <f>SUMIFS('grv lys'!$L$2:$L$2863,'grv lys'!$I$2:$I$2863,'bereken betaaldatum bedrag'!$AN$1,'grv lys'!$G$2:$G$2863,'bereken betaaldatum bedrag'!B24)</f>
        <v>0</v>
      </c>
      <c r="AO24" s="4">
        <f>SUMIFS('grv lys'!$L$2:$L$2863,'grv lys'!$I$2:$I$2863,'bereken betaaldatum bedrag'!$AO$1,'grv lys'!$G$2:$G$2863,'bereken betaaldatum bedrag'!B24)</f>
        <v>9931.68</v>
      </c>
      <c r="AP24" s="4">
        <f>SUMIFS('grv lys'!$L$2:$L$2863,'grv lys'!$I$2:$I$2863,'bereken betaaldatum bedrag'!$AP$1,'grv lys'!$G$2:$G$2863,'bereken betaaldatum bedrag'!B24)</f>
        <v>0</v>
      </c>
      <c r="AQ24" s="4">
        <f>SUMIFS('grv lys'!$L$2:$L$2863,'grv lys'!$I$2:$I$2863,'bereken betaaldatum bedrag'!$AQ$1,'grv lys'!$G$2:$G$2863,'bereken betaaldatum bedrag'!B24)</f>
        <v>0</v>
      </c>
      <c r="AR24" s="4">
        <f>SUMIFS('grv lys'!$L$2:$L$2863,'grv lys'!$I$2:$I$2863,'bereken betaaldatum bedrag'!$AR$1,'grv lys'!$G$2:$G$2863,'bereken betaaldatum bedrag'!B24)</f>
        <v>279.48</v>
      </c>
      <c r="AS24" s="4">
        <f>SUMIFS('grv lys'!$L$2:$L$2863,'grv lys'!$I$2:$I$2863,'bereken betaaldatum bedrag'!$AS$1,'grv lys'!$G$2:$G$2863,'bereken betaaldatum bedrag'!B24)</f>
        <v>0</v>
      </c>
      <c r="AT24" s="4">
        <f>SUMIFS('grv lys'!$L$2:$L$2863,'grv lys'!$I$2:$I$2863,'bereken betaaldatum bedrag'!$AT$1,'grv lys'!$G$2:$G$2863,'bereken betaaldatum bedrag'!B24)</f>
        <v>0</v>
      </c>
      <c r="AU24" s="4">
        <f>SUMIFS('grv lys'!$L$2:$L$2863,'grv lys'!$I$2:$I$2863,'bereken betaaldatum bedrag'!$AU$1,'grv lys'!$G$2:$G$2863,'bereken betaaldatum bedrag'!B24)</f>
        <v>0</v>
      </c>
      <c r="AV24" s="4">
        <f>SUMIFS('grv lys'!$L$2:$L$2863,'grv lys'!$I$2:$I$2863,'bereken betaaldatum bedrag'!$AV$1,'grv lys'!$G$2:$G$2863,'bereken betaaldatum bedrag'!B24)</f>
        <v>0</v>
      </c>
      <c r="AW24" s="4">
        <f>SUMIFS('grv lys'!$L$2:$L$2863,'grv lys'!$I$2:$I$2863,'bereken betaaldatum bedrag'!$AW$1,'grv lys'!$G$2:$G$2863,'bereken betaaldatum bedrag'!B24)</f>
        <v>0</v>
      </c>
      <c r="AX24" s="4">
        <f>SUMIFS('grv lys'!$L$2:$L$2863,'grv lys'!$I$2:$I$2863,'bereken betaaldatum bedrag'!$AX$1,'grv lys'!$G$2:$G$2863,'bereken betaaldatum bedrag'!B24)</f>
        <v>0</v>
      </c>
      <c r="AY24" s="4">
        <f>SUMIFS('grv lys'!$L$2:$L$2863,'grv lys'!$I$2:$I$2863,'bereken betaaldatum bedrag'!$AY$1,'grv lys'!$G$2:$G$2863,'bereken betaaldatum bedrag'!B24)</f>
        <v>0</v>
      </c>
      <c r="AZ24" s="4">
        <f>SUMIFS('grv lys'!$L$2:$L$2863,'grv lys'!$I$2:$I$2863,'bereken betaaldatum bedrag'!$AZ$1,'grv lys'!$G$2:$G$2863,'bereken betaaldatum bedrag'!B24)</f>
        <v>0</v>
      </c>
      <c r="BA24" s="4">
        <f>SUMIFS('grv lys'!$L$2:$L$2863,'grv lys'!$I$2:$I$2863,'bereken betaaldatum bedrag'!$BA$1,'grv lys'!$G$2:$G$2863,'bereken betaaldatum bedrag'!B24)</f>
        <v>0</v>
      </c>
    </row>
    <row r="25" spans="1:53" x14ac:dyDescent="0.25">
      <c r="A25" s="19" t="s">
        <v>140</v>
      </c>
      <c r="B25" s="20">
        <v>41601</v>
      </c>
      <c r="C25" s="7"/>
      <c r="D25" s="15" t="s">
        <v>148</v>
      </c>
      <c r="E25" s="14"/>
      <c r="F25" s="12"/>
      <c r="G25" s="16"/>
      <c r="H25" s="16"/>
      <c r="I25" s="4">
        <f>SUMIFS('grv lys'!$L$2:$L$2863,'grv lys'!$G$2:$G$2863,'bereken betaaldatum bedrag'!B25,'grv lys'!$I$2:$I$2863,'bereken betaaldatum bedrag'!I$1)</f>
        <v>0</v>
      </c>
      <c r="J25" s="4">
        <f>SUMIFS('grv lys'!$L$2:$L$2863,'grv lys'!$I$2:$I$2863,'bereken betaaldatum bedrag'!$J$1,'grv lys'!$T$2:$T$2863,'bereken betaaldatum bedrag'!B25)</f>
        <v>0</v>
      </c>
      <c r="K25" s="4">
        <f>SUMIFS('grv lys'!$L$2:$L$2863,'grv lys'!$I$2:$I$2863,'bereken betaaldatum bedrag'!$K$1,'grv lys'!$T$2:$T$2863,'bereken betaaldatum bedrag'!B25)</f>
        <v>0</v>
      </c>
      <c r="L25" s="4">
        <f>SUMIFS('grv lys'!$L$2:$L$2863,'grv lys'!$I$2:$I$2863,'bereken betaaldatum bedrag'!$L$1,'grv lys'!$T$2:$T$2863,'bereken betaaldatum bedrag'!B25)</f>
        <v>0</v>
      </c>
      <c r="M25" s="4">
        <f>SUMIFS('grv lys'!$L$2:$L$2863,'grv lys'!$I$2:$I$2863,'bereken betaaldatum bedrag'!$M$1,'grv lys'!$T$2:$T$2863,'bereken betaaldatum bedrag'!B25)</f>
        <v>0</v>
      </c>
      <c r="N25" s="4">
        <f>SUMIFS('grv lys'!$L$2:$L$2863,'grv lys'!$I$2:$I$2863,'bereken betaaldatum bedrag'!$N$1,'grv lys'!$T$2:$T$2863,'bereken betaaldatum bedrag'!B25)</f>
        <v>727.95</v>
      </c>
      <c r="O25" s="4">
        <f>SUMIFS('grv lys'!$L$2:$L$2863,'grv lys'!$I$2:$I$2863,'bereken betaaldatum bedrag'!$O$1,'grv lys'!$T$2:$T$2863,'bereken betaaldatum bedrag'!B25)</f>
        <v>0</v>
      </c>
      <c r="P25" s="4">
        <f>SUMIFS('grv lys'!$L$2:$L$2863,'grv lys'!$I$2:$I$2863,'bereken betaaldatum bedrag'!$P$1,'grv lys'!$T$2:$T$2863,'bereken betaaldatum bedrag'!B25)</f>
        <v>0</v>
      </c>
      <c r="Q25" s="4">
        <f>SUMIFS('grv lys'!$L$2:$L$2863,'grv lys'!$I$2:$I$2863,'bereken betaaldatum bedrag'!$Q$1,'grv lys'!$T$2:$T$2863,'bereken betaaldatum bedrag'!B25)</f>
        <v>0</v>
      </c>
      <c r="R25" s="4">
        <f>SUMIFS('grv lys'!$L$2:$L$2863,'grv lys'!$I$2:$I$2863,'bereken betaaldatum bedrag'!$R$1,'grv lys'!$T$2:$T$2863,'bereken betaaldatum bedrag'!B25)</f>
        <v>0</v>
      </c>
      <c r="S25" s="4" t="e">
        <f>SUMIFS('grv lys'!Y24:Y3287,'grv lys'!T24:T2863,'bereken betaaldatum bedrag'!B25,'grv lys'!V24:V3287,'bereken betaaldatum bedrag'!$S$1)</f>
        <v>#VALUE!</v>
      </c>
      <c r="T25" s="4" t="e">
        <f>SUMIFS('grv lys'!Z24:Z3287,'grv lys'!U24:U2863,'bereken betaaldatum bedrag'!B25,'grv lys'!W24:W3287,'bereken betaaldatum bedrag'!$T$1)</f>
        <v>#VALUE!</v>
      </c>
      <c r="U25" s="4">
        <f>SUMIFS('grv lys'!$L$2:$L$2863,'grv lys'!$I$2:$I$2863,'bereken betaaldatum bedrag'!$U$1,'grv lys'!$T$2:$T$2863,'bereken betaaldatum bedrag'!B25)</f>
        <v>0</v>
      </c>
      <c r="V25" s="4">
        <f>SUMIFS('grv lys'!$L$2:$L$2863,'grv lys'!$I$2:$I$2863,'bereken betaaldatum bedrag'!$V$1,'grv lys'!$T$2:$T$2863,'bereken betaaldatum bedrag'!B25)</f>
        <v>0</v>
      </c>
      <c r="W25" s="4">
        <f>SUMIFS('grv lys'!$L$2:$L$2863,'grv lys'!$I$2:$I$2863,'bereken betaaldatum bedrag'!$W$1,'grv lys'!$T$2:$T$2863,'bereken betaaldatum bedrag'!B25)</f>
        <v>0</v>
      </c>
      <c r="X25" s="4">
        <f>SUMIFS('grv lys'!$L$2:$L$2863,'grv lys'!$I$2:$I$2863,'bereken betaaldatum bedrag'!$X$1,'grv lys'!$T$2:$T$2863,'bereken betaaldatum bedrag'!B25)</f>
        <v>0</v>
      </c>
      <c r="Y25" s="4">
        <f>SUMIFS('grv lys'!$L$2:$L$2863,'grv lys'!$I$2:$I$2863,'bereken betaaldatum bedrag'!$Y$1,'grv lys'!$G$2:$G$2863,'bereken betaaldatum bedrag'!B25)</f>
        <v>0</v>
      </c>
      <c r="Z25" s="4">
        <f>SUMIFS('grv lys'!$L$2:$L$2863,'grv lys'!$I$2:$I$2863,'bereken betaaldatum bedrag'!$Z$1,'grv lys'!$G$2:$G$2863,'bereken betaaldatum bedrag'!B25)</f>
        <v>0</v>
      </c>
      <c r="AA25" s="4">
        <f>SUMIFS('grv lys'!$L$2:$L$2863,'grv lys'!$I$2:$I$2863,'bereken betaaldatum bedrag'!$AA$1,'grv lys'!$G$2:$G$2863,'bereken betaaldatum bedrag'!B25)</f>
        <v>0</v>
      </c>
      <c r="AB25" s="4">
        <f>SUMIFS('grv lys'!$L$2:$L$2863,'grv lys'!$I$2:$I$2863,'bereken betaaldatum bedrag'!$AB$1,'grv lys'!$G$2:$G$2863,'bereken betaaldatum bedrag'!B25)</f>
        <v>0</v>
      </c>
      <c r="AC25" s="4">
        <f>SUMIFS('grv lys'!$L$2:$L$2863,'grv lys'!$I$2:$I$2863,'bereken betaaldatum bedrag'!$AC$1,'grv lys'!$G$2:$G$2863,'bereken betaaldatum bedrag'!B25)</f>
        <v>0</v>
      </c>
      <c r="AD25" s="4">
        <f>SUMIFS('grv lys'!$L$2:$L$2863,'grv lys'!$I$2:$I$2863,'bereken betaaldatum bedrag'!$AD$1,'grv lys'!$G$2:$G$2863,'bereken betaaldatum bedrag'!B25)</f>
        <v>0</v>
      </c>
      <c r="AE25" s="4">
        <f>SUMIFS('grv lys'!$L$2:$L$2863,'grv lys'!$I$2:$I$2863,'bereken betaaldatum bedrag'!$AE$1,'grv lys'!$G$2:$G$2863,'bereken betaaldatum bedrag'!B25)</f>
        <v>0</v>
      </c>
      <c r="AF25" s="4">
        <f>SUMIFS('grv lys'!$L$2:$L$2863,'grv lys'!$I$2:$I$2863,'bereken betaaldatum bedrag'!$AF$1,'grv lys'!$G$2:$G$2863,'bereken betaaldatum bedrag'!B25)</f>
        <v>0</v>
      </c>
      <c r="AG25" s="4">
        <f>SUMIFS('grv lys'!$L$2:$L$2863,'grv lys'!$I$2:$I$2863,'bereken betaaldatum bedrag'!$AG$1,'grv lys'!$G$2:$G$2863,'bereken betaaldatum bedrag'!B25)</f>
        <v>0</v>
      </c>
      <c r="AH25" s="4">
        <f>SUMIFS('grv lys'!$L$2:$L$2863,'grv lys'!$I$2:$I$2863,'bereken betaaldatum bedrag'!$AH$1,'grv lys'!$G$2:$G$2863,'bereken betaaldatum bedrag'!B25)</f>
        <v>0</v>
      </c>
      <c r="AI25" s="4">
        <f>SUMIFS('grv lys'!$L$2:$L$2863,'grv lys'!$I$2:$I$2863,'bereken betaaldatum bedrag'!$AI$1,'grv lys'!$G$2:$G$2863,'bereken betaaldatum bedrag'!B25)</f>
        <v>0</v>
      </c>
      <c r="AJ25" s="4">
        <f>SUMIFS('grv lys'!$L$2:$L$2863,'grv lys'!$I$2:$I$2863,'bereken betaaldatum bedrag'!$AJ$1,'grv lys'!$G$2:$G$2863,'bereken betaaldatum bedrag'!B25)</f>
        <v>0</v>
      </c>
      <c r="AK25" s="4">
        <f>SUMIFS('grv lys'!$L$2:$L$2863,'grv lys'!$I$2:$I$2863,'bereken betaaldatum bedrag'!$AK$1,'grv lys'!$G$2:$G$2863,'bereken betaaldatum bedrag'!B25)</f>
        <v>0</v>
      </c>
      <c r="AL25" s="4">
        <f>SUMIFS('grv lys'!$L$2:$L$2863,'grv lys'!$I$2:$I$2863,'bereken betaaldatum bedrag'!$AL$1,'grv lys'!$G$2:$G$2863,'bereken betaaldatum bedrag'!B25)</f>
        <v>0</v>
      </c>
      <c r="AM25" s="4">
        <f>SUMIFS('grv lys'!$L$2:$L$2863,'grv lys'!$I$2:$I$2863,'bereken betaaldatum bedrag'!$AM$1,'grv lys'!$G$2:$G$2863,'bereken betaaldatum bedrag'!B25)</f>
        <v>0</v>
      </c>
      <c r="AN25" s="4">
        <f>SUMIFS('grv lys'!$L$2:$L$2863,'grv lys'!$I$2:$I$2863,'bereken betaaldatum bedrag'!$AN$1,'grv lys'!$G$2:$G$2863,'bereken betaaldatum bedrag'!B25)</f>
        <v>0</v>
      </c>
      <c r="AO25" s="4">
        <f>SUMIFS('grv lys'!$L$2:$L$2863,'grv lys'!$I$2:$I$2863,'bereken betaaldatum bedrag'!$AO$1,'grv lys'!$G$2:$G$2863,'bereken betaaldatum bedrag'!B25)</f>
        <v>0</v>
      </c>
      <c r="AP25" s="4">
        <f>SUMIFS('grv lys'!$L$2:$L$2863,'grv lys'!$I$2:$I$2863,'bereken betaaldatum bedrag'!$AP$1,'grv lys'!$G$2:$G$2863,'bereken betaaldatum bedrag'!B25)</f>
        <v>0</v>
      </c>
      <c r="AQ25" s="4">
        <f>SUMIFS('grv lys'!$L$2:$L$2863,'grv lys'!$I$2:$I$2863,'bereken betaaldatum bedrag'!$AQ$1,'grv lys'!$G$2:$G$2863,'bereken betaaldatum bedrag'!B25)</f>
        <v>0</v>
      </c>
      <c r="AR25" s="4">
        <f>SUMIFS('grv lys'!$L$2:$L$2863,'grv lys'!$I$2:$I$2863,'bereken betaaldatum bedrag'!$AR$1,'grv lys'!$G$2:$G$2863,'bereken betaaldatum bedrag'!B25)</f>
        <v>0</v>
      </c>
      <c r="AS25" s="4">
        <f>SUMIFS('grv lys'!$L$2:$L$2863,'grv lys'!$I$2:$I$2863,'bereken betaaldatum bedrag'!$AS$1,'grv lys'!$G$2:$G$2863,'bereken betaaldatum bedrag'!B25)</f>
        <v>0</v>
      </c>
      <c r="AT25" s="4">
        <f>SUMIFS('grv lys'!$L$2:$L$2863,'grv lys'!$I$2:$I$2863,'bereken betaaldatum bedrag'!$AT$1,'grv lys'!$G$2:$G$2863,'bereken betaaldatum bedrag'!B25)</f>
        <v>0</v>
      </c>
      <c r="AU25" s="4">
        <f>SUMIFS('grv lys'!$L$2:$L$2863,'grv lys'!$I$2:$I$2863,'bereken betaaldatum bedrag'!$AU$1,'grv lys'!$G$2:$G$2863,'bereken betaaldatum bedrag'!B25)</f>
        <v>0</v>
      </c>
      <c r="AV25" s="4">
        <f>SUMIFS('grv lys'!$L$2:$L$2863,'grv lys'!$I$2:$I$2863,'bereken betaaldatum bedrag'!$AV$1,'grv lys'!$G$2:$G$2863,'bereken betaaldatum bedrag'!B25)</f>
        <v>0</v>
      </c>
      <c r="AW25" s="4">
        <f>SUMIFS('grv lys'!$L$2:$L$2863,'grv lys'!$I$2:$I$2863,'bereken betaaldatum bedrag'!$AW$1,'grv lys'!$G$2:$G$2863,'bereken betaaldatum bedrag'!B25)</f>
        <v>0</v>
      </c>
      <c r="AX25" s="4">
        <f>SUMIFS('grv lys'!$L$2:$L$2863,'grv lys'!$I$2:$I$2863,'bereken betaaldatum bedrag'!$AX$1,'grv lys'!$G$2:$G$2863,'bereken betaaldatum bedrag'!B25)</f>
        <v>0</v>
      </c>
      <c r="AY25" s="4">
        <f>SUMIFS('grv lys'!$L$2:$L$2863,'grv lys'!$I$2:$I$2863,'bereken betaaldatum bedrag'!$AY$1,'grv lys'!$G$2:$G$2863,'bereken betaaldatum bedrag'!B25)</f>
        <v>0</v>
      </c>
      <c r="AZ25" s="4">
        <f>SUMIFS('grv lys'!$L$2:$L$2863,'grv lys'!$I$2:$I$2863,'bereken betaaldatum bedrag'!$AZ$1,'grv lys'!$G$2:$G$2863,'bereken betaaldatum bedrag'!B25)</f>
        <v>0</v>
      </c>
      <c r="BA25" s="4">
        <f>SUMIFS('grv lys'!$L$2:$L$2863,'grv lys'!$I$2:$I$2863,'bereken betaaldatum bedrag'!$BA$1,'grv lys'!$G$2:$G$2863,'bereken betaaldatum bedrag'!B25)</f>
        <v>0</v>
      </c>
    </row>
    <row r="26" spans="1:53" x14ac:dyDescent="0.25">
      <c r="A26" s="19" t="s">
        <v>134</v>
      </c>
      <c r="B26" s="20">
        <v>41602</v>
      </c>
      <c r="C26" s="7"/>
      <c r="D26" s="15" t="s">
        <v>148</v>
      </c>
      <c r="E26" s="14"/>
      <c r="F26" s="12"/>
      <c r="G26" s="16"/>
      <c r="H26" s="16"/>
      <c r="I26" s="4">
        <f>SUMIFS('grv lys'!$L$2:$L$2863,'grv lys'!$G$2:$G$2863,'bereken betaaldatum bedrag'!B26,'grv lys'!$I$2:$I$2863,'bereken betaaldatum bedrag'!I$1)</f>
        <v>442.89</v>
      </c>
      <c r="J26" s="4">
        <f>SUMIFS('grv lys'!$L$2:$L$2863,'grv lys'!$I$2:$I$2863,'bereken betaaldatum bedrag'!$J$1,'grv lys'!$T$2:$T$2863,'bereken betaaldatum bedrag'!B26)</f>
        <v>0</v>
      </c>
      <c r="K26" s="4">
        <f>SUMIFS('grv lys'!$L$2:$L$2863,'grv lys'!$I$2:$I$2863,'bereken betaaldatum bedrag'!$K$1,'grv lys'!$T$2:$T$2863,'bereken betaaldatum bedrag'!B26)</f>
        <v>0</v>
      </c>
      <c r="L26" s="4">
        <f>SUMIFS('grv lys'!$L$2:$L$2863,'grv lys'!$I$2:$I$2863,'bereken betaaldatum bedrag'!$L$1,'grv lys'!$T$2:$T$2863,'bereken betaaldatum bedrag'!B26)</f>
        <v>0</v>
      </c>
      <c r="M26" s="4">
        <f>SUMIFS('grv lys'!$L$2:$L$2863,'grv lys'!$I$2:$I$2863,'bereken betaaldatum bedrag'!$M$1,'grv lys'!$T$2:$T$2863,'bereken betaaldatum bedrag'!B26)</f>
        <v>0</v>
      </c>
      <c r="N26" s="4">
        <f>SUMIFS('grv lys'!$L$2:$L$2863,'grv lys'!$I$2:$I$2863,'bereken betaaldatum bedrag'!$N$1,'grv lys'!$T$2:$T$2863,'bereken betaaldatum bedrag'!B26)</f>
        <v>0</v>
      </c>
      <c r="O26" s="4">
        <f>SUMIFS('grv lys'!$L$2:$L$2863,'grv lys'!$I$2:$I$2863,'bereken betaaldatum bedrag'!$O$1,'grv lys'!$T$2:$T$2863,'bereken betaaldatum bedrag'!B26)</f>
        <v>0</v>
      </c>
      <c r="P26" s="4">
        <f>SUMIFS('grv lys'!$L$2:$L$2863,'grv lys'!$I$2:$I$2863,'bereken betaaldatum bedrag'!$P$1,'grv lys'!$T$2:$T$2863,'bereken betaaldatum bedrag'!B26)</f>
        <v>0</v>
      </c>
      <c r="Q26" s="4">
        <f>SUMIFS('grv lys'!$L$2:$L$2863,'grv lys'!$I$2:$I$2863,'bereken betaaldatum bedrag'!$Q$1,'grv lys'!$T$2:$T$2863,'bereken betaaldatum bedrag'!B26)</f>
        <v>0</v>
      </c>
      <c r="R26" s="4">
        <f>SUMIFS('grv lys'!$L$2:$L$2863,'grv lys'!$I$2:$I$2863,'bereken betaaldatum bedrag'!$R$1,'grv lys'!$T$2:$T$2863,'bereken betaaldatum bedrag'!B26)</f>
        <v>0</v>
      </c>
      <c r="S26" s="4" t="e">
        <f>SUMIFS('grv lys'!Y25:Y3288,'grv lys'!T25:T2863,'bereken betaaldatum bedrag'!B26,'grv lys'!V25:V3288,'bereken betaaldatum bedrag'!$S$1)</f>
        <v>#VALUE!</v>
      </c>
      <c r="T26" s="4" t="e">
        <f>SUMIFS('grv lys'!Z25:Z3288,'grv lys'!U25:U2863,'bereken betaaldatum bedrag'!B26,'grv lys'!W25:W3288,'bereken betaaldatum bedrag'!$T$1)</f>
        <v>#VALUE!</v>
      </c>
      <c r="U26" s="4">
        <f>SUMIFS('grv lys'!$L$2:$L$2863,'grv lys'!$I$2:$I$2863,'bereken betaaldatum bedrag'!$U$1,'grv lys'!$T$2:$T$2863,'bereken betaaldatum bedrag'!B26)</f>
        <v>0</v>
      </c>
      <c r="V26" s="4">
        <f>SUMIFS('grv lys'!$L$2:$L$2863,'grv lys'!$I$2:$I$2863,'bereken betaaldatum bedrag'!$V$1,'grv lys'!$T$2:$T$2863,'bereken betaaldatum bedrag'!B26)</f>
        <v>0</v>
      </c>
      <c r="W26" s="4">
        <f>SUMIFS('grv lys'!$L$2:$L$2863,'grv lys'!$I$2:$I$2863,'bereken betaaldatum bedrag'!$W$1,'grv lys'!$T$2:$T$2863,'bereken betaaldatum bedrag'!B26)</f>
        <v>0</v>
      </c>
      <c r="X26" s="4">
        <f>SUMIFS('grv lys'!$L$2:$L$2863,'grv lys'!$I$2:$I$2863,'bereken betaaldatum bedrag'!$X$1,'grv lys'!$T$2:$T$2863,'bereken betaaldatum bedrag'!B26)</f>
        <v>0</v>
      </c>
      <c r="Y26" s="4">
        <f>SUMIFS('grv lys'!$L$2:$L$2863,'grv lys'!$I$2:$I$2863,'bereken betaaldatum bedrag'!$Y$1,'grv lys'!$G$2:$G$2863,'bereken betaaldatum bedrag'!B26)</f>
        <v>0</v>
      </c>
      <c r="Z26" s="4">
        <f>SUMIFS('grv lys'!$L$2:$L$2863,'grv lys'!$I$2:$I$2863,'bereken betaaldatum bedrag'!$Z$1,'grv lys'!$G$2:$G$2863,'bereken betaaldatum bedrag'!B26)</f>
        <v>0</v>
      </c>
      <c r="AA26" s="4">
        <f>SUMIFS('grv lys'!$L$2:$L$2863,'grv lys'!$I$2:$I$2863,'bereken betaaldatum bedrag'!$AA$1,'grv lys'!$G$2:$G$2863,'bereken betaaldatum bedrag'!B26)</f>
        <v>0</v>
      </c>
      <c r="AB26" s="4">
        <f>SUMIFS('grv lys'!$L$2:$L$2863,'grv lys'!$I$2:$I$2863,'bereken betaaldatum bedrag'!$AB$1,'grv lys'!$G$2:$G$2863,'bereken betaaldatum bedrag'!B26)</f>
        <v>0</v>
      </c>
      <c r="AC26" s="4">
        <f>SUMIFS('grv lys'!$L$2:$L$2863,'grv lys'!$I$2:$I$2863,'bereken betaaldatum bedrag'!$AC$1,'grv lys'!$G$2:$G$2863,'bereken betaaldatum bedrag'!B26)</f>
        <v>0</v>
      </c>
      <c r="AD26" s="4">
        <f>SUMIFS('grv lys'!$L$2:$L$2863,'grv lys'!$I$2:$I$2863,'bereken betaaldatum bedrag'!$AD$1,'grv lys'!$G$2:$G$2863,'bereken betaaldatum bedrag'!B26)</f>
        <v>0</v>
      </c>
      <c r="AE26" s="4">
        <f>SUMIFS('grv lys'!$L$2:$L$2863,'grv lys'!$I$2:$I$2863,'bereken betaaldatum bedrag'!$AE$1,'grv lys'!$G$2:$G$2863,'bereken betaaldatum bedrag'!B26)</f>
        <v>0</v>
      </c>
      <c r="AF26" s="4">
        <f>SUMIFS('grv lys'!$L$2:$L$2863,'grv lys'!$I$2:$I$2863,'bereken betaaldatum bedrag'!$AF$1,'grv lys'!$G$2:$G$2863,'bereken betaaldatum bedrag'!B26)</f>
        <v>0</v>
      </c>
      <c r="AG26" s="4">
        <f>SUMIFS('grv lys'!$L$2:$L$2863,'grv lys'!$I$2:$I$2863,'bereken betaaldatum bedrag'!$AG$1,'grv lys'!$G$2:$G$2863,'bereken betaaldatum bedrag'!B26)</f>
        <v>0</v>
      </c>
      <c r="AH26" s="4">
        <f>SUMIFS('grv lys'!$L$2:$L$2863,'grv lys'!$I$2:$I$2863,'bereken betaaldatum bedrag'!$AH$1,'grv lys'!$G$2:$G$2863,'bereken betaaldatum bedrag'!B26)</f>
        <v>0</v>
      </c>
      <c r="AI26" s="4">
        <f>SUMIFS('grv lys'!$L$2:$L$2863,'grv lys'!$I$2:$I$2863,'bereken betaaldatum bedrag'!$AI$1,'grv lys'!$G$2:$G$2863,'bereken betaaldatum bedrag'!B26)</f>
        <v>0</v>
      </c>
      <c r="AJ26" s="4">
        <f>SUMIFS('grv lys'!$L$2:$L$2863,'grv lys'!$I$2:$I$2863,'bereken betaaldatum bedrag'!$AJ$1,'grv lys'!$G$2:$G$2863,'bereken betaaldatum bedrag'!B26)</f>
        <v>0</v>
      </c>
      <c r="AK26" s="4">
        <f>SUMIFS('grv lys'!$L$2:$L$2863,'grv lys'!$I$2:$I$2863,'bereken betaaldatum bedrag'!$AK$1,'grv lys'!$G$2:$G$2863,'bereken betaaldatum bedrag'!B26)</f>
        <v>0</v>
      </c>
      <c r="AL26" s="4">
        <f>SUMIFS('grv lys'!$L$2:$L$2863,'grv lys'!$I$2:$I$2863,'bereken betaaldatum bedrag'!$AL$1,'grv lys'!$G$2:$G$2863,'bereken betaaldatum bedrag'!B26)</f>
        <v>0</v>
      </c>
      <c r="AM26" s="4">
        <f>SUMIFS('grv lys'!$L$2:$L$2863,'grv lys'!$I$2:$I$2863,'bereken betaaldatum bedrag'!$AM$1,'grv lys'!$G$2:$G$2863,'bereken betaaldatum bedrag'!B26)</f>
        <v>0</v>
      </c>
      <c r="AN26" s="4">
        <f>SUMIFS('grv lys'!$L$2:$L$2863,'grv lys'!$I$2:$I$2863,'bereken betaaldatum bedrag'!$AN$1,'grv lys'!$G$2:$G$2863,'bereken betaaldatum bedrag'!B26)</f>
        <v>0</v>
      </c>
      <c r="AO26" s="4">
        <f>SUMIFS('grv lys'!$L$2:$L$2863,'grv lys'!$I$2:$I$2863,'bereken betaaldatum bedrag'!$AO$1,'grv lys'!$G$2:$G$2863,'bereken betaaldatum bedrag'!B26)</f>
        <v>0</v>
      </c>
      <c r="AP26" s="4">
        <f>SUMIFS('grv lys'!$L$2:$L$2863,'grv lys'!$I$2:$I$2863,'bereken betaaldatum bedrag'!$AP$1,'grv lys'!$G$2:$G$2863,'bereken betaaldatum bedrag'!B26)</f>
        <v>0</v>
      </c>
      <c r="AQ26" s="4">
        <f>SUMIFS('grv lys'!$L$2:$L$2863,'grv lys'!$I$2:$I$2863,'bereken betaaldatum bedrag'!$AQ$1,'grv lys'!$G$2:$G$2863,'bereken betaaldatum bedrag'!B26)</f>
        <v>0</v>
      </c>
      <c r="AR26" s="4">
        <f>SUMIFS('grv lys'!$L$2:$L$2863,'grv lys'!$I$2:$I$2863,'bereken betaaldatum bedrag'!$AR$1,'grv lys'!$G$2:$G$2863,'bereken betaaldatum bedrag'!B26)</f>
        <v>0</v>
      </c>
      <c r="AS26" s="4">
        <f>SUMIFS('grv lys'!$L$2:$L$2863,'grv lys'!$I$2:$I$2863,'bereken betaaldatum bedrag'!$AS$1,'grv lys'!$G$2:$G$2863,'bereken betaaldatum bedrag'!B26)</f>
        <v>0</v>
      </c>
      <c r="AT26" s="4">
        <f>SUMIFS('grv lys'!$L$2:$L$2863,'grv lys'!$I$2:$I$2863,'bereken betaaldatum bedrag'!$AT$1,'grv lys'!$G$2:$G$2863,'bereken betaaldatum bedrag'!B26)</f>
        <v>0</v>
      </c>
      <c r="AU26" s="4">
        <f>SUMIFS('grv lys'!$L$2:$L$2863,'grv lys'!$I$2:$I$2863,'bereken betaaldatum bedrag'!$AU$1,'grv lys'!$G$2:$G$2863,'bereken betaaldatum bedrag'!B26)</f>
        <v>0</v>
      </c>
      <c r="AV26" s="4">
        <f>SUMIFS('grv lys'!$L$2:$L$2863,'grv lys'!$I$2:$I$2863,'bereken betaaldatum bedrag'!$AV$1,'grv lys'!$G$2:$G$2863,'bereken betaaldatum bedrag'!B26)</f>
        <v>0</v>
      </c>
      <c r="AW26" s="4">
        <f>SUMIFS('grv lys'!$L$2:$L$2863,'grv lys'!$I$2:$I$2863,'bereken betaaldatum bedrag'!$AW$1,'grv lys'!$G$2:$G$2863,'bereken betaaldatum bedrag'!B26)</f>
        <v>0</v>
      </c>
      <c r="AX26" s="4">
        <f>SUMIFS('grv lys'!$L$2:$L$2863,'grv lys'!$I$2:$I$2863,'bereken betaaldatum bedrag'!$AX$1,'grv lys'!$G$2:$G$2863,'bereken betaaldatum bedrag'!B26)</f>
        <v>0</v>
      </c>
      <c r="AY26" s="4">
        <f>SUMIFS('grv lys'!$L$2:$L$2863,'grv lys'!$I$2:$I$2863,'bereken betaaldatum bedrag'!$AY$1,'grv lys'!$G$2:$G$2863,'bereken betaaldatum bedrag'!B26)</f>
        <v>0</v>
      </c>
      <c r="AZ26" s="4">
        <f>SUMIFS('grv lys'!$L$2:$L$2863,'grv lys'!$I$2:$I$2863,'bereken betaaldatum bedrag'!$AZ$1,'grv lys'!$G$2:$G$2863,'bereken betaaldatum bedrag'!B26)</f>
        <v>0</v>
      </c>
      <c r="BA26" s="4">
        <f>SUMIFS('grv lys'!$L$2:$L$2863,'grv lys'!$I$2:$I$2863,'bereken betaaldatum bedrag'!$BA$1,'grv lys'!$G$2:$G$2863,'bereken betaaldatum bedrag'!B26)</f>
        <v>0</v>
      </c>
    </row>
    <row r="27" spans="1:53" x14ac:dyDescent="0.25">
      <c r="A27" s="19" t="s">
        <v>135</v>
      </c>
      <c r="B27" s="20">
        <v>41603</v>
      </c>
      <c r="C27" s="7"/>
      <c r="D27" s="15" t="s">
        <v>148</v>
      </c>
      <c r="E27" s="14"/>
      <c r="F27" s="12"/>
      <c r="G27" s="16"/>
      <c r="H27" s="16"/>
      <c r="I27" s="4">
        <f>SUMIFS('grv lys'!$L$2:$L$2863,'grv lys'!$G$2:$G$2863,'bereken betaaldatum bedrag'!B27,'grv lys'!$I$2:$I$2863,'bereken betaaldatum bedrag'!I$1)</f>
        <v>295442.74</v>
      </c>
      <c r="J27" s="4">
        <f>SUMIFS('grv lys'!$L$2:$L$2863,'grv lys'!$I$2:$I$2863,'bereken betaaldatum bedrag'!$J$1,'grv lys'!$T$2:$T$2863,'bereken betaaldatum bedrag'!B27)</f>
        <v>0</v>
      </c>
      <c r="K27" s="4">
        <f>SUMIFS('grv lys'!$L$2:$L$2863,'grv lys'!$I$2:$I$2863,'bereken betaaldatum bedrag'!$K$1,'grv lys'!$T$2:$T$2863,'bereken betaaldatum bedrag'!B27)</f>
        <v>0</v>
      </c>
      <c r="L27" s="4">
        <f>SUMIFS('grv lys'!$L$2:$L$2863,'grv lys'!$I$2:$I$2863,'bereken betaaldatum bedrag'!$L$1,'grv lys'!$T$2:$T$2863,'bereken betaaldatum bedrag'!B27)</f>
        <v>0</v>
      </c>
      <c r="M27" s="4">
        <f>SUMIFS('grv lys'!$L$2:$L$2863,'grv lys'!$I$2:$I$2863,'bereken betaaldatum bedrag'!$M$1,'grv lys'!$T$2:$T$2863,'bereken betaaldatum bedrag'!B27)</f>
        <v>0</v>
      </c>
      <c r="N27" s="4">
        <f>SUMIFS('grv lys'!$L$2:$L$2863,'grv lys'!$I$2:$I$2863,'bereken betaaldatum bedrag'!$N$1,'grv lys'!$T$2:$T$2863,'bereken betaaldatum bedrag'!B27)</f>
        <v>0</v>
      </c>
      <c r="O27" s="4">
        <f>SUMIFS('grv lys'!$L$2:$L$2863,'grv lys'!$I$2:$I$2863,'bereken betaaldatum bedrag'!$O$1,'grv lys'!$T$2:$T$2863,'bereken betaaldatum bedrag'!B27)</f>
        <v>0</v>
      </c>
      <c r="P27" s="4">
        <f>SUMIFS('grv lys'!$L$2:$L$2863,'grv lys'!$I$2:$I$2863,'bereken betaaldatum bedrag'!$P$1,'grv lys'!$T$2:$T$2863,'bereken betaaldatum bedrag'!B27)</f>
        <v>0</v>
      </c>
      <c r="Q27" s="4">
        <f>SUMIFS('grv lys'!$L$2:$L$2863,'grv lys'!$I$2:$I$2863,'bereken betaaldatum bedrag'!$Q$1,'grv lys'!$T$2:$T$2863,'bereken betaaldatum bedrag'!B27)</f>
        <v>0</v>
      </c>
      <c r="R27" s="4">
        <f>SUMIFS('grv lys'!$L$2:$L$2863,'grv lys'!$I$2:$I$2863,'bereken betaaldatum bedrag'!$R$1,'grv lys'!$T$2:$T$2863,'bereken betaaldatum bedrag'!B27)</f>
        <v>0</v>
      </c>
      <c r="S27" s="4" t="e">
        <f>SUMIFS('grv lys'!Y26:Y3289,'grv lys'!T26:T2863,'bereken betaaldatum bedrag'!B27,'grv lys'!V26:V3289,'bereken betaaldatum bedrag'!$S$1)</f>
        <v>#VALUE!</v>
      </c>
      <c r="T27" s="4" t="e">
        <f>SUMIFS('grv lys'!Z26:Z3289,'grv lys'!U26:U2863,'bereken betaaldatum bedrag'!B27,'grv lys'!W26:W3289,'bereken betaaldatum bedrag'!$T$1)</f>
        <v>#VALUE!</v>
      </c>
      <c r="U27" s="4">
        <f>SUMIFS('grv lys'!$L$2:$L$2863,'grv lys'!$I$2:$I$2863,'bereken betaaldatum bedrag'!$U$1,'grv lys'!$T$2:$T$2863,'bereken betaaldatum bedrag'!B27)</f>
        <v>0</v>
      </c>
      <c r="V27" s="4">
        <f>SUMIFS('grv lys'!$L$2:$L$2863,'grv lys'!$I$2:$I$2863,'bereken betaaldatum bedrag'!$V$1,'grv lys'!$T$2:$T$2863,'bereken betaaldatum bedrag'!B27)</f>
        <v>0</v>
      </c>
      <c r="W27" s="4">
        <f>SUMIFS('grv lys'!$L$2:$L$2863,'grv lys'!$I$2:$I$2863,'bereken betaaldatum bedrag'!$W$1,'grv lys'!$T$2:$T$2863,'bereken betaaldatum bedrag'!B27)</f>
        <v>0</v>
      </c>
      <c r="X27" s="4">
        <f>SUMIFS('grv lys'!$L$2:$L$2863,'grv lys'!$I$2:$I$2863,'bereken betaaldatum bedrag'!$X$1,'grv lys'!$T$2:$T$2863,'bereken betaaldatum bedrag'!B27)</f>
        <v>0</v>
      </c>
      <c r="Y27" s="4">
        <f>SUMIFS('grv lys'!$L$2:$L$2863,'grv lys'!$I$2:$I$2863,'bereken betaaldatum bedrag'!$Y$1,'grv lys'!$G$2:$G$2863,'bereken betaaldatum bedrag'!B27)</f>
        <v>0</v>
      </c>
      <c r="Z27" s="4">
        <f>SUMIFS('grv lys'!$L$2:$L$2863,'grv lys'!$I$2:$I$2863,'bereken betaaldatum bedrag'!$Z$1,'grv lys'!$G$2:$G$2863,'bereken betaaldatum bedrag'!B27)</f>
        <v>0</v>
      </c>
      <c r="AA27" s="4">
        <f>SUMIFS('grv lys'!$L$2:$L$2863,'grv lys'!$I$2:$I$2863,'bereken betaaldatum bedrag'!$AA$1,'grv lys'!$G$2:$G$2863,'bereken betaaldatum bedrag'!B27)</f>
        <v>0</v>
      </c>
      <c r="AB27" s="4">
        <f>SUMIFS('grv lys'!$L$2:$L$2863,'grv lys'!$I$2:$I$2863,'bereken betaaldatum bedrag'!$AB$1,'grv lys'!$G$2:$G$2863,'bereken betaaldatum bedrag'!B27)</f>
        <v>0</v>
      </c>
      <c r="AC27" s="4">
        <f>SUMIFS('grv lys'!$L$2:$L$2863,'grv lys'!$I$2:$I$2863,'bereken betaaldatum bedrag'!$AC$1,'grv lys'!$G$2:$G$2863,'bereken betaaldatum bedrag'!B27)</f>
        <v>0</v>
      </c>
      <c r="AD27" s="4">
        <f>SUMIFS('grv lys'!$L$2:$L$2863,'grv lys'!$I$2:$I$2863,'bereken betaaldatum bedrag'!$AD$1,'grv lys'!$G$2:$G$2863,'bereken betaaldatum bedrag'!B27)</f>
        <v>0</v>
      </c>
      <c r="AE27" s="4">
        <f>SUMIFS('grv lys'!$L$2:$L$2863,'grv lys'!$I$2:$I$2863,'bereken betaaldatum bedrag'!$AE$1,'grv lys'!$G$2:$G$2863,'bereken betaaldatum bedrag'!B27)</f>
        <v>0</v>
      </c>
      <c r="AF27" s="4">
        <f>SUMIFS('grv lys'!$L$2:$L$2863,'grv lys'!$I$2:$I$2863,'bereken betaaldatum bedrag'!$AF$1,'grv lys'!$G$2:$G$2863,'bereken betaaldatum bedrag'!B27)</f>
        <v>0</v>
      </c>
      <c r="AG27" s="4">
        <f>SUMIFS('grv lys'!$L$2:$L$2863,'grv lys'!$I$2:$I$2863,'bereken betaaldatum bedrag'!$AG$1,'grv lys'!$G$2:$G$2863,'bereken betaaldatum bedrag'!B27)</f>
        <v>0</v>
      </c>
      <c r="AH27" s="4">
        <f>SUMIFS('grv lys'!$L$2:$L$2863,'grv lys'!$I$2:$I$2863,'bereken betaaldatum bedrag'!$AH$1,'grv lys'!$G$2:$G$2863,'bereken betaaldatum bedrag'!B27)</f>
        <v>0</v>
      </c>
      <c r="AI27" s="4">
        <f>SUMIFS('grv lys'!$L$2:$L$2863,'grv lys'!$I$2:$I$2863,'bereken betaaldatum bedrag'!$AI$1,'grv lys'!$G$2:$G$2863,'bereken betaaldatum bedrag'!B27)</f>
        <v>0</v>
      </c>
      <c r="AJ27" s="4">
        <f>SUMIFS('grv lys'!$L$2:$L$2863,'grv lys'!$I$2:$I$2863,'bereken betaaldatum bedrag'!$AJ$1,'grv lys'!$G$2:$G$2863,'bereken betaaldatum bedrag'!B27)</f>
        <v>0</v>
      </c>
      <c r="AK27" s="4">
        <f>SUMIFS('grv lys'!$L$2:$L$2863,'grv lys'!$I$2:$I$2863,'bereken betaaldatum bedrag'!$AK$1,'grv lys'!$G$2:$G$2863,'bereken betaaldatum bedrag'!B27)</f>
        <v>0</v>
      </c>
      <c r="AL27" s="4">
        <f>SUMIFS('grv lys'!$L$2:$L$2863,'grv lys'!$I$2:$I$2863,'bereken betaaldatum bedrag'!$AL$1,'grv lys'!$G$2:$G$2863,'bereken betaaldatum bedrag'!B27)</f>
        <v>0</v>
      </c>
      <c r="AM27" s="4">
        <f>SUMIFS('grv lys'!$L$2:$L$2863,'grv lys'!$I$2:$I$2863,'bereken betaaldatum bedrag'!$AM$1,'grv lys'!$G$2:$G$2863,'bereken betaaldatum bedrag'!B27)</f>
        <v>0</v>
      </c>
      <c r="AN27" s="4">
        <f>SUMIFS('grv lys'!$L$2:$L$2863,'grv lys'!$I$2:$I$2863,'bereken betaaldatum bedrag'!$AN$1,'grv lys'!$G$2:$G$2863,'bereken betaaldatum bedrag'!B27)</f>
        <v>0</v>
      </c>
      <c r="AO27" s="4">
        <f>SUMIFS('grv lys'!$L$2:$L$2863,'grv lys'!$I$2:$I$2863,'bereken betaaldatum bedrag'!$AO$1,'grv lys'!$G$2:$G$2863,'bereken betaaldatum bedrag'!B27)</f>
        <v>0</v>
      </c>
      <c r="AP27" s="4">
        <f>SUMIFS('grv lys'!$L$2:$L$2863,'grv lys'!$I$2:$I$2863,'bereken betaaldatum bedrag'!$AP$1,'grv lys'!$G$2:$G$2863,'bereken betaaldatum bedrag'!B27)</f>
        <v>0</v>
      </c>
      <c r="AQ27" s="4">
        <f>SUMIFS('grv lys'!$L$2:$L$2863,'grv lys'!$I$2:$I$2863,'bereken betaaldatum bedrag'!$AQ$1,'grv lys'!$G$2:$G$2863,'bereken betaaldatum bedrag'!B27)</f>
        <v>0</v>
      </c>
      <c r="AR27" s="4">
        <f>SUMIFS('grv lys'!$L$2:$L$2863,'grv lys'!$I$2:$I$2863,'bereken betaaldatum bedrag'!$AR$1,'grv lys'!$G$2:$G$2863,'bereken betaaldatum bedrag'!B27)</f>
        <v>0</v>
      </c>
      <c r="AS27" s="4">
        <f>SUMIFS('grv lys'!$L$2:$L$2863,'grv lys'!$I$2:$I$2863,'bereken betaaldatum bedrag'!$AS$1,'grv lys'!$G$2:$G$2863,'bereken betaaldatum bedrag'!B27)</f>
        <v>0</v>
      </c>
      <c r="AT27" s="4">
        <f>SUMIFS('grv lys'!$L$2:$L$2863,'grv lys'!$I$2:$I$2863,'bereken betaaldatum bedrag'!$AT$1,'grv lys'!$G$2:$G$2863,'bereken betaaldatum bedrag'!B27)</f>
        <v>0</v>
      </c>
      <c r="AU27" s="4">
        <f>SUMIFS('grv lys'!$L$2:$L$2863,'grv lys'!$I$2:$I$2863,'bereken betaaldatum bedrag'!$AU$1,'grv lys'!$G$2:$G$2863,'bereken betaaldatum bedrag'!B27)</f>
        <v>0</v>
      </c>
      <c r="AV27" s="4">
        <f>SUMIFS('grv lys'!$L$2:$L$2863,'grv lys'!$I$2:$I$2863,'bereken betaaldatum bedrag'!$AV$1,'grv lys'!$G$2:$G$2863,'bereken betaaldatum bedrag'!B27)</f>
        <v>0</v>
      </c>
      <c r="AW27" s="4">
        <f>SUMIFS('grv lys'!$L$2:$L$2863,'grv lys'!$I$2:$I$2863,'bereken betaaldatum bedrag'!$AW$1,'grv lys'!$G$2:$G$2863,'bereken betaaldatum bedrag'!B27)</f>
        <v>0</v>
      </c>
      <c r="AX27" s="4">
        <f>SUMIFS('grv lys'!$L$2:$L$2863,'grv lys'!$I$2:$I$2863,'bereken betaaldatum bedrag'!$AX$1,'grv lys'!$G$2:$G$2863,'bereken betaaldatum bedrag'!B27)</f>
        <v>0</v>
      </c>
      <c r="AY27" s="4">
        <f>SUMIFS('grv lys'!$L$2:$L$2863,'grv lys'!$I$2:$I$2863,'bereken betaaldatum bedrag'!$AY$1,'grv lys'!$G$2:$G$2863,'bereken betaaldatum bedrag'!B27)</f>
        <v>0</v>
      </c>
      <c r="AZ27" s="4">
        <f>SUMIFS('grv lys'!$L$2:$L$2863,'grv lys'!$I$2:$I$2863,'bereken betaaldatum bedrag'!$AZ$1,'grv lys'!$G$2:$G$2863,'bereken betaaldatum bedrag'!B27)</f>
        <v>0</v>
      </c>
      <c r="BA27" s="4">
        <f>SUMIFS('grv lys'!$L$2:$L$2863,'grv lys'!$I$2:$I$2863,'bereken betaaldatum bedrag'!$BA$1,'grv lys'!$G$2:$G$2863,'bereken betaaldatum bedrag'!B27)</f>
        <v>0</v>
      </c>
    </row>
    <row r="28" spans="1:53" x14ac:dyDescent="0.25">
      <c r="A28" s="19" t="s">
        <v>136</v>
      </c>
      <c r="B28" s="20">
        <v>41604</v>
      </c>
      <c r="C28" s="7"/>
      <c r="D28" s="15" t="s">
        <v>148</v>
      </c>
      <c r="E28" s="14"/>
      <c r="F28" s="12"/>
      <c r="G28" s="16"/>
      <c r="H28" s="16"/>
      <c r="I28" s="4">
        <f>SUMIFS('grv lys'!$L$2:$L$2863,'grv lys'!$G$2:$G$2863,'bereken betaaldatum bedrag'!B28,'grv lys'!$I$2:$I$2863,'bereken betaaldatum bedrag'!I$1)</f>
        <v>858.2</v>
      </c>
      <c r="J28" s="4">
        <f>SUMIFS('grv lys'!$L$2:$L$2863,'grv lys'!$I$2:$I$2863,'bereken betaaldatum bedrag'!$J$1,'grv lys'!$T$2:$T$2863,'bereken betaaldatum bedrag'!B28)</f>
        <v>0</v>
      </c>
      <c r="K28" s="4">
        <f>SUMIFS('grv lys'!$L$2:$L$2863,'grv lys'!$I$2:$I$2863,'bereken betaaldatum bedrag'!$K$1,'grv lys'!$T$2:$T$2863,'bereken betaaldatum bedrag'!B28)</f>
        <v>0</v>
      </c>
      <c r="L28" s="4">
        <f>SUMIFS('grv lys'!$L$2:$L$2863,'grv lys'!$I$2:$I$2863,'bereken betaaldatum bedrag'!$L$1,'grv lys'!$T$2:$T$2863,'bereken betaaldatum bedrag'!B28)</f>
        <v>0</v>
      </c>
      <c r="M28" s="4">
        <f>SUMIFS('grv lys'!$L$2:$L$2863,'grv lys'!$I$2:$I$2863,'bereken betaaldatum bedrag'!$M$1,'grv lys'!$T$2:$T$2863,'bereken betaaldatum bedrag'!B28)</f>
        <v>0</v>
      </c>
      <c r="N28" s="4">
        <f>SUMIFS('grv lys'!$L$2:$L$2863,'grv lys'!$I$2:$I$2863,'bereken betaaldatum bedrag'!$N$1,'grv lys'!$T$2:$T$2863,'bereken betaaldatum bedrag'!B28)</f>
        <v>1850.05</v>
      </c>
      <c r="O28" s="4">
        <f>SUMIFS('grv lys'!$L$2:$L$2863,'grv lys'!$I$2:$I$2863,'bereken betaaldatum bedrag'!$O$1,'grv lys'!$T$2:$T$2863,'bereken betaaldatum bedrag'!B28)</f>
        <v>0</v>
      </c>
      <c r="P28" s="4">
        <f>SUMIFS('grv lys'!$L$2:$L$2863,'grv lys'!$I$2:$I$2863,'bereken betaaldatum bedrag'!$P$1,'grv lys'!$T$2:$T$2863,'bereken betaaldatum bedrag'!B28)</f>
        <v>0</v>
      </c>
      <c r="Q28" s="4">
        <f>SUMIFS('grv lys'!$L$2:$L$2863,'grv lys'!$I$2:$I$2863,'bereken betaaldatum bedrag'!$Q$1,'grv lys'!$T$2:$T$2863,'bereken betaaldatum bedrag'!B28)</f>
        <v>5588</v>
      </c>
      <c r="R28" s="4">
        <f>SUMIFS('grv lys'!$L$2:$L$2863,'grv lys'!$I$2:$I$2863,'bereken betaaldatum bedrag'!$R$1,'grv lys'!$T$2:$T$2863,'bereken betaaldatum bedrag'!B28)</f>
        <v>0</v>
      </c>
      <c r="S28" s="4" t="e">
        <f>SUMIFS('grv lys'!Y27:Y3290,'grv lys'!T27:T2863,'bereken betaaldatum bedrag'!B28,'grv lys'!V27:V3290,'bereken betaaldatum bedrag'!$S$1)</f>
        <v>#VALUE!</v>
      </c>
      <c r="T28" s="4" t="e">
        <f>SUMIFS('grv lys'!Z27:Z3290,'grv lys'!U27:U2863,'bereken betaaldatum bedrag'!B28,'grv lys'!W27:W3290,'bereken betaaldatum bedrag'!$T$1)</f>
        <v>#VALUE!</v>
      </c>
      <c r="U28" s="4">
        <f>SUMIFS('grv lys'!$L$2:$L$2863,'grv lys'!$I$2:$I$2863,'bereken betaaldatum bedrag'!$U$1,'grv lys'!$T$2:$T$2863,'bereken betaaldatum bedrag'!B28)</f>
        <v>0</v>
      </c>
      <c r="V28" s="4">
        <f>SUMIFS('grv lys'!$L$2:$L$2863,'grv lys'!$I$2:$I$2863,'bereken betaaldatum bedrag'!$V$1,'grv lys'!$T$2:$T$2863,'bereken betaaldatum bedrag'!B28)</f>
        <v>0</v>
      </c>
      <c r="W28" s="4">
        <f>SUMIFS('grv lys'!$L$2:$L$2863,'grv lys'!$I$2:$I$2863,'bereken betaaldatum bedrag'!$W$1,'grv lys'!$T$2:$T$2863,'bereken betaaldatum bedrag'!B28)</f>
        <v>0</v>
      </c>
      <c r="X28" s="4">
        <f>SUMIFS('grv lys'!$L$2:$L$2863,'grv lys'!$I$2:$I$2863,'bereken betaaldatum bedrag'!$X$1,'grv lys'!$T$2:$T$2863,'bereken betaaldatum bedrag'!B28)</f>
        <v>0</v>
      </c>
      <c r="Y28" s="4">
        <f>SUMIFS('grv lys'!$L$2:$L$2863,'grv lys'!$I$2:$I$2863,'bereken betaaldatum bedrag'!$Y$1,'grv lys'!$G$2:$G$2863,'bereken betaaldatum bedrag'!B28)</f>
        <v>0</v>
      </c>
      <c r="Z28" s="4">
        <f>SUMIFS('grv lys'!$L$2:$L$2863,'grv lys'!$I$2:$I$2863,'bereken betaaldatum bedrag'!$Z$1,'grv lys'!$G$2:$G$2863,'bereken betaaldatum bedrag'!B28)</f>
        <v>0</v>
      </c>
      <c r="AA28" s="4">
        <f>SUMIFS('grv lys'!$L$2:$L$2863,'grv lys'!$I$2:$I$2863,'bereken betaaldatum bedrag'!$AA$1,'grv lys'!$G$2:$G$2863,'bereken betaaldatum bedrag'!B28)</f>
        <v>0</v>
      </c>
      <c r="AB28" s="4">
        <f>SUMIFS('grv lys'!$L$2:$L$2863,'grv lys'!$I$2:$I$2863,'bereken betaaldatum bedrag'!$AB$1,'grv lys'!$G$2:$G$2863,'bereken betaaldatum bedrag'!B28)</f>
        <v>0</v>
      </c>
      <c r="AC28" s="4">
        <f>SUMIFS('grv lys'!$L$2:$L$2863,'grv lys'!$I$2:$I$2863,'bereken betaaldatum bedrag'!$AC$1,'grv lys'!$G$2:$G$2863,'bereken betaaldatum bedrag'!B28)</f>
        <v>444.1</v>
      </c>
      <c r="AD28" s="4">
        <f>SUMIFS('grv lys'!$L$2:$L$2863,'grv lys'!$I$2:$I$2863,'bereken betaaldatum bedrag'!$AD$1,'grv lys'!$G$2:$G$2863,'bereken betaaldatum bedrag'!B28)</f>
        <v>5680.84</v>
      </c>
      <c r="AE28" s="4">
        <f>SUMIFS('grv lys'!$L$2:$L$2863,'grv lys'!$I$2:$I$2863,'bereken betaaldatum bedrag'!$AE$1,'grv lys'!$G$2:$G$2863,'bereken betaaldatum bedrag'!B28)</f>
        <v>43097.979999999996</v>
      </c>
      <c r="AF28" s="4">
        <f>SUMIFS('grv lys'!$L$2:$L$2863,'grv lys'!$I$2:$I$2863,'bereken betaaldatum bedrag'!$AF$1,'grv lys'!$G$2:$G$2863,'bereken betaaldatum bedrag'!B28)</f>
        <v>3898.57</v>
      </c>
      <c r="AG28" s="4">
        <f>SUMIFS('grv lys'!$L$2:$L$2863,'grv lys'!$I$2:$I$2863,'bereken betaaldatum bedrag'!$AG$1,'grv lys'!$G$2:$G$2863,'bereken betaaldatum bedrag'!B28)</f>
        <v>0</v>
      </c>
      <c r="AH28" s="4">
        <f>SUMIFS('grv lys'!$L$2:$L$2863,'grv lys'!$I$2:$I$2863,'bereken betaaldatum bedrag'!$AH$1,'grv lys'!$G$2:$G$2863,'bereken betaaldatum bedrag'!B28)</f>
        <v>0</v>
      </c>
      <c r="AI28" s="4">
        <f>SUMIFS('grv lys'!$L$2:$L$2863,'grv lys'!$I$2:$I$2863,'bereken betaaldatum bedrag'!$AI$1,'grv lys'!$G$2:$G$2863,'bereken betaaldatum bedrag'!B28)</f>
        <v>0</v>
      </c>
      <c r="AJ28" s="4">
        <f>SUMIFS('grv lys'!$L$2:$L$2863,'grv lys'!$I$2:$I$2863,'bereken betaaldatum bedrag'!$AJ$1,'grv lys'!$G$2:$G$2863,'bereken betaaldatum bedrag'!B28)</f>
        <v>4498</v>
      </c>
      <c r="AK28" s="4">
        <f>SUMIFS('grv lys'!$L$2:$L$2863,'grv lys'!$I$2:$I$2863,'bereken betaaldatum bedrag'!$AK$1,'grv lys'!$G$2:$G$2863,'bereken betaaldatum bedrag'!B28)</f>
        <v>0</v>
      </c>
      <c r="AL28" s="4">
        <f>SUMIFS('grv lys'!$L$2:$L$2863,'grv lys'!$I$2:$I$2863,'bereken betaaldatum bedrag'!$AL$1,'grv lys'!$G$2:$G$2863,'bereken betaaldatum bedrag'!B28)</f>
        <v>-99.98</v>
      </c>
      <c r="AM28" s="4">
        <f>SUMIFS('grv lys'!$L$2:$L$2863,'grv lys'!$I$2:$I$2863,'bereken betaaldatum bedrag'!$AM$1,'grv lys'!$G$2:$G$2863,'bereken betaaldatum bedrag'!B28)</f>
        <v>0</v>
      </c>
      <c r="AN28" s="4">
        <f>SUMIFS('grv lys'!$L$2:$L$2863,'grv lys'!$I$2:$I$2863,'bereken betaaldatum bedrag'!$AN$1,'grv lys'!$G$2:$G$2863,'bereken betaaldatum bedrag'!B28)</f>
        <v>0</v>
      </c>
      <c r="AO28" s="4">
        <f>SUMIFS('grv lys'!$L$2:$L$2863,'grv lys'!$I$2:$I$2863,'bereken betaaldatum bedrag'!$AO$1,'grv lys'!$G$2:$G$2863,'bereken betaaldatum bedrag'!B28)</f>
        <v>0</v>
      </c>
      <c r="AP28" s="4">
        <f>SUMIFS('grv lys'!$L$2:$L$2863,'grv lys'!$I$2:$I$2863,'bereken betaaldatum bedrag'!$AP$1,'grv lys'!$G$2:$G$2863,'bereken betaaldatum bedrag'!B28)</f>
        <v>280.81</v>
      </c>
      <c r="AQ28" s="4">
        <f>SUMIFS('grv lys'!$L$2:$L$2863,'grv lys'!$I$2:$I$2863,'bereken betaaldatum bedrag'!$AQ$1,'grv lys'!$G$2:$G$2863,'bereken betaaldatum bedrag'!B28)</f>
        <v>0</v>
      </c>
      <c r="AR28" s="4">
        <f>SUMIFS('grv lys'!$L$2:$L$2863,'grv lys'!$I$2:$I$2863,'bereken betaaldatum bedrag'!$AR$1,'grv lys'!$G$2:$G$2863,'bereken betaaldatum bedrag'!B28)</f>
        <v>477.22</v>
      </c>
      <c r="AS28" s="4">
        <f>SUMIFS('grv lys'!$L$2:$L$2863,'grv lys'!$I$2:$I$2863,'bereken betaaldatum bedrag'!$AS$1,'grv lys'!$G$2:$G$2863,'bereken betaaldatum bedrag'!B28)</f>
        <v>0</v>
      </c>
      <c r="AT28" s="4">
        <f>SUMIFS('grv lys'!$L$2:$L$2863,'grv lys'!$I$2:$I$2863,'bereken betaaldatum bedrag'!$AT$1,'grv lys'!$G$2:$G$2863,'bereken betaaldatum bedrag'!B28)</f>
        <v>0</v>
      </c>
      <c r="AU28" s="4">
        <f>SUMIFS('grv lys'!$L$2:$L$2863,'grv lys'!$I$2:$I$2863,'bereken betaaldatum bedrag'!$AU$1,'grv lys'!$G$2:$G$2863,'bereken betaaldatum bedrag'!B28)</f>
        <v>46829.55</v>
      </c>
      <c r="AV28" s="4">
        <f>SUMIFS('grv lys'!$L$2:$L$2863,'grv lys'!$I$2:$I$2863,'bereken betaaldatum bedrag'!$AV$1,'grv lys'!$G$2:$G$2863,'bereken betaaldatum bedrag'!B28)</f>
        <v>0</v>
      </c>
      <c r="AW28" s="4">
        <f>SUMIFS('grv lys'!$L$2:$L$2863,'grv lys'!$I$2:$I$2863,'bereken betaaldatum bedrag'!$AW$1,'grv lys'!$G$2:$G$2863,'bereken betaaldatum bedrag'!B28)</f>
        <v>0</v>
      </c>
      <c r="AX28" s="4">
        <f>SUMIFS('grv lys'!$L$2:$L$2863,'grv lys'!$I$2:$I$2863,'bereken betaaldatum bedrag'!$AX$1,'grv lys'!$G$2:$G$2863,'bereken betaaldatum bedrag'!B28)</f>
        <v>0</v>
      </c>
      <c r="AY28" s="4">
        <f>SUMIFS('grv lys'!$L$2:$L$2863,'grv lys'!$I$2:$I$2863,'bereken betaaldatum bedrag'!$AY$1,'grv lys'!$G$2:$G$2863,'bereken betaaldatum bedrag'!B28)</f>
        <v>0</v>
      </c>
      <c r="AZ28" s="4">
        <f>SUMIFS('grv lys'!$L$2:$L$2863,'grv lys'!$I$2:$I$2863,'bereken betaaldatum bedrag'!$AZ$1,'grv lys'!$G$2:$G$2863,'bereken betaaldatum bedrag'!B28)</f>
        <v>0</v>
      </c>
      <c r="BA28" s="4">
        <f>SUMIFS('grv lys'!$L$2:$L$2863,'grv lys'!$I$2:$I$2863,'bereken betaaldatum bedrag'!$BA$1,'grv lys'!$G$2:$G$2863,'bereken betaaldatum bedrag'!B28)</f>
        <v>0</v>
      </c>
    </row>
    <row r="29" spans="1:53" x14ac:dyDescent="0.25">
      <c r="A29" s="19" t="s">
        <v>137</v>
      </c>
      <c r="B29" s="20">
        <v>41605</v>
      </c>
      <c r="C29" s="7"/>
      <c r="D29" s="15" t="s">
        <v>148</v>
      </c>
      <c r="E29" s="14"/>
      <c r="F29" s="12"/>
      <c r="G29" s="16"/>
      <c r="H29" s="16"/>
      <c r="I29" s="4">
        <f>SUMIFS('grv lys'!$L$2:$L$2863,'grv lys'!$G$2:$G$2863,'bereken betaaldatum bedrag'!B29,'grv lys'!$I$2:$I$2863,'bereken betaaldatum bedrag'!I$1)</f>
        <v>105552.89</v>
      </c>
      <c r="J29" s="4">
        <f>SUMIFS('grv lys'!$L$2:$L$2863,'grv lys'!$I$2:$I$2863,'bereken betaaldatum bedrag'!$J$1,'grv lys'!$T$2:$T$2863,'bereken betaaldatum bedrag'!B29)</f>
        <v>0</v>
      </c>
      <c r="K29" s="4">
        <f>SUMIFS('grv lys'!$L$2:$L$2863,'grv lys'!$I$2:$I$2863,'bereken betaaldatum bedrag'!$K$1,'grv lys'!$T$2:$T$2863,'bereken betaaldatum bedrag'!B29)</f>
        <v>0</v>
      </c>
      <c r="L29" s="4">
        <f>SUMIFS('grv lys'!$L$2:$L$2863,'grv lys'!$I$2:$I$2863,'bereken betaaldatum bedrag'!$L$1,'grv lys'!$T$2:$T$2863,'bereken betaaldatum bedrag'!B29)</f>
        <v>0</v>
      </c>
      <c r="M29" s="4">
        <f>SUMIFS('grv lys'!$L$2:$L$2863,'grv lys'!$I$2:$I$2863,'bereken betaaldatum bedrag'!$M$1,'grv lys'!$T$2:$T$2863,'bereken betaaldatum bedrag'!B29)</f>
        <v>0</v>
      </c>
      <c r="N29" s="4">
        <f>SUMIFS('grv lys'!$L$2:$L$2863,'grv lys'!$I$2:$I$2863,'bereken betaaldatum bedrag'!$N$1,'grv lys'!$T$2:$T$2863,'bereken betaaldatum bedrag'!B29)</f>
        <v>0</v>
      </c>
      <c r="O29" s="4">
        <f>SUMIFS('grv lys'!$L$2:$L$2863,'grv lys'!$I$2:$I$2863,'bereken betaaldatum bedrag'!$O$1,'grv lys'!$T$2:$T$2863,'bereken betaaldatum bedrag'!B29)</f>
        <v>0</v>
      </c>
      <c r="P29" s="4">
        <f>SUMIFS('grv lys'!$L$2:$L$2863,'grv lys'!$I$2:$I$2863,'bereken betaaldatum bedrag'!$P$1,'grv lys'!$T$2:$T$2863,'bereken betaaldatum bedrag'!B29)</f>
        <v>1500</v>
      </c>
      <c r="Q29" s="4">
        <f>SUMIFS('grv lys'!$L$2:$L$2863,'grv lys'!$I$2:$I$2863,'bereken betaaldatum bedrag'!$Q$1,'grv lys'!$T$2:$T$2863,'bereken betaaldatum bedrag'!B29)</f>
        <v>0</v>
      </c>
      <c r="R29" s="4">
        <f>SUMIFS('grv lys'!$L$2:$L$2863,'grv lys'!$I$2:$I$2863,'bereken betaaldatum bedrag'!$R$1,'grv lys'!$T$2:$T$2863,'bereken betaaldatum bedrag'!B29)</f>
        <v>0</v>
      </c>
      <c r="S29" s="4" t="e">
        <f>SUMIFS('grv lys'!Y28:Y3291,'grv lys'!T28:T2863,'bereken betaaldatum bedrag'!B29,'grv lys'!V28:V3291,'bereken betaaldatum bedrag'!$S$1)</f>
        <v>#VALUE!</v>
      </c>
      <c r="T29" s="4" t="e">
        <f>SUMIFS('grv lys'!Z28:Z3291,'grv lys'!U28:U2863,'bereken betaaldatum bedrag'!B29,'grv lys'!W28:W3291,'bereken betaaldatum bedrag'!$T$1)</f>
        <v>#VALUE!</v>
      </c>
      <c r="U29" s="4">
        <f>SUMIFS('grv lys'!$L$2:$L$2863,'grv lys'!$I$2:$I$2863,'bereken betaaldatum bedrag'!$U$1,'grv lys'!$T$2:$T$2863,'bereken betaaldatum bedrag'!B29)</f>
        <v>0</v>
      </c>
      <c r="V29" s="4">
        <f>SUMIFS('grv lys'!$L$2:$L$2863,'grv lys'!$I$2:$I$2863,'bereken betaaldatum bedrag'!$V$1,'grv lys'!$T$2:$T$2863,'bereken betaaldatum bedrag'!B29)</f>
        <v>0</v>
      </c>
      <c r="W29" s="4">
        <f>SUMIFS('grv lys'!$L$2:$L$2863,'grv lys'!$I$2:$I$2863,'bereken betaaldatum bedrag'!$W$1,'grv lys'!$T$2:$T$2863,'bereken betaaldatum bedrag'!B29)</f>
        <v>0</v>
      </c>
      <c r="X29" s="4">
        <f>SUMIFS('grv lys'!$L$2:$L$2863,'grv lys'!$I$2:$I$2863,'bereken betaaldatum bedrag'!$X$1,'grv lys'!$T$2:$T$2863,'bereken betaaldatum bedrag'!B29)</f>
        <v>0</v>
      </c>
      <c r="Y29" s="4">
        <f>SUMIFS('grv lys'!$L$2:$L$2863,'grv lys'!$I$2:$I$2863,'bereken betaaldatum bedrag'!$Y$1,'grv lys'!$G$2:$G$2863,'bereken betaaldatum bedrag'!B29)</f>
        <v>28328.98</v>
      </c>
      <c r="Z29" s="4">
        <f>SUMIFS('grv lys'!$L$2:$L$2863,'grv lys'!$I$2:$I$2863,'bereken betaaldatum bedrag'!$Z$1,'grv lys'!$G$2:$G$2863,'bereken betaaldatum bedrag'!B29)</f>
        <v>0</v>
      </c>
      <c r="AA29" s="4">
        <f>SUMIFS('grv lys'!$L$2:$L$2863,'grv lys'!$I$2:$I$2863,'bereken betaaldatum bedrag'!$AA$1,'grv lys'!$G$2:$G$2863,'bereken betaaldatum bedrag'!B29)</f>
        <v>0</v>
      </c>
      <c r="AB29" s="4">
        <f>SUMIFS('grv lys'!$L$2:$L$2863,'grv lys'!$I$2:$I$2863,'bereken betaaldatum bedrag'!$AB$1,'grv lys'!$G$2:$G$2863,'bereken betaaldatum bedrag'!B29)</f>
        <v>0</v>
      </c>
      <c r="AC29" s="4">
        <f>SUMIFS('grv lys'!$L$2:$L$2863,'grv lys'!$I$2:$I$2863,'bereken betaaldatum bedrag'!$AC$1,'grv lys'!$G$2:$G$2863,'bereken betaaldatum bedrag'!B29)</f>
        <v>444.1</v>
      </c>
      <c r="AD29" s="4">
        <f>SUMIFS('grv lys'!$L$2:$L$2863,'grv lys'!$I$2:$I$2863,'bereken betaaldatum bedrag'!$AD$1,'grv lys'!$G$2:$G$2863,'bereken betaaldatum bedrag'!B29)</f>
        <v>0</v>
      </c>
      <c r="AE29" s="4">
        <f>SUMIFS('grv lys'!$L$2:$L$2863,'grv lys'!$I$2:$I$2863,'bereken betaaldatum bedrag'!$AE$1,'grv lys'!$G$2:$G$2863,'bereken betaaldatum bedrag'!B29)</f>
        <v>-61.94</v>
      </c>
      <c r="AF29" s="4">
        <f>SUMIFS('grv lys'!$L$2:$L$2863,'grv lys'!$I$2:$I$2863,'bereken betaaldatum bedrag'!$AF$1,'grv lys'!$G$2:$G$2863,'bereken betaaldatum bedrag'!B29)</f>
        <v>0</v>
      </c>
      <c r="AG29" s="4">
        <f>SUMIFS('grv lys'!$L$2:$L$2863,'grv lys'!$I$2:$I$2863,'bereken betaaldatum bedrag'!$AG$1,'grv lys'!$G$2:$G$2863,'bereken betaaldatum bedrag'!B29)</f>
        <v>0</v>
      </c>
      <c r="AH29" s="4">
        <f>SUMIFS('grv lys'!$L$2:$L$2863,'grv lys'!$I$2:$I$2863,'bereken betaaldatum bedrag'!$AH$1,'grv lys'!$G$2:$G$2863,'bereken betaaldatum bedrag'!B29)</f>
        <v>0</v>
      </c>
      <c r="AI29" s="4">
        <f>SUMIFS('grv lys'!$L$2:$L$2863,'grv lys'!$I$2:$I$2863,'bereken betaaldatum bedrag'!$AI$1,'grv lys'!$G$2:$G$2863,'bereken betaaldatum bedrag'!B29)</f>
        <v>0</v>
      </c>
      <c r="AJ29" s="4">
        <f>SUMIFS('grv lys'!$L$2:$L$2863,'grv lys'!$I$2:$I$2863,'bereken betaaldatum bedrag'!$AJ$1,'grv lys'!$G$2:$G$2863,'bereken betaaldatum bedrag'!B29)</f>
        <v>0</v>
      </c>
      <c r="AK29" s="4">
        <f>SUMIFS('grv lys'!$L$2:$L$2863,'grv lys'!$I$2:$I$2863,'bereken betaaldatum bedrag'!$AK$1,'grv lys'!$G$2:$G$2863,'bereken betaaldatum bedrag'!B29)</f>
        <v>0</v>
      </c>
      <c r="AL29" s="4">
        <f>SUMIFS('grv lys'!$L$2:$L$2863,'grv lys'!$I$2:$I$2863,'bereken betaaldatum bedrag'!$AL$1,'grv lys'!$G$2:$G$2863,'bereken betaaldatum bedrag'!B29)</f>
        <v>1671.9699999999998</v>
      </c>
      <c r="AM29" s="4">
        <f>SUMIFS('grv lys'!$L$2:$L$2863,'grv lys'!$I$2:$I$2863,'bereken betaaldatum bedrag'!$AM$1,'grv lys'!$G$2:$G$2863,'bereken betaaldatum bedrag'!B29)</f>
        <v>0</v>
      </c>
      <c r="AN29" s="4">
        <f>SUMIFS('grv lys'!$L$2:$L$2863,'grv lys'!$I$2:$I$2863,'bereken betaaldatum bedrag'!$AN$1,'grv lys'!$G$2:$G$2863,'bereken betaaldatum bedrag'!B29)</f>
        <v>0</v>
      </c>
      <c r="AO29" s="4">
        <f>SUMIFS('grv lys'!$L$2:$L$2863,'grv lys'!$I$2:$I$2863,'bereken betaaldatum bedrag'!$AO$1,'grv lys'!$G$2:$G$2863,'bereken betaaldatum bedrag'!B29)</f>
        <v>0</v>
      </c>
      <c r="AP29" s="4">
        <f>SUMIFS('grv lys'!$L$2:$L$2863,'grv lys'!$I$2:$I$2863,'bereken betaaldatum bedrag'!$AP$1,'grv lys'!$G$2:$G$2863,'bereken betaaldatum bedrag'!B29)</f>
        <v>468.01</v>
      </c>
      <c r="AQ29" s="4">
        <f>SUMIFS('grv lys'!$L$2:$L$2863,'grv lys'!$I$2:$I$2863,'bereken betaaldatum bedrag'!$AQ$1,'grv lys'!$G$2:$G$2863,'bereken betaaldatum bedrag'!B29)</f>
        <v>0</v>
      </c>
      <c r="AR29" s="4">
        <f>SUMIFS('grv lys'!$L$2:$L$2863,'grv lys'!$I$2:$I$2863,'bereken betaaldatum bedrag'!$AR$1,'grv lys'!$G$2:$G$2863,'bereken betaaldatum bedrag'!B29)</f>
        <v>0</v>
      </c>
      <c r="AS29" s="4">
        <f>SUMIFS('grv lys'!$L$2:$L$2863,'grv lys'!$I$2:$I$2863,'bereken betaaldatum bedrag'!$AS$1,'grv lys'!$G$2:$G$2863,'bereken betaaldatum bedrag'!B29)</f>
        <v>0</v>
      </c>
      <c r="AT29" s="4">
        <f>SUMIFS('grv lys'!$L$2:$L$2863,'grv lys'!$I$2:$I$2863,'bereken betaaldatum bedrag'!$AT$1,'grv lys'!$G$2:$G$2863,'bereken betaaldatum bedrag'!B29)</f>
        <v>0</v>
      </c>
      <c r="AU29" s="4">
        <f>SUMIFS('grv lys'!$L$2:$L$2863,'grv lys'!$I$2:$I$2863,'bereken betaaldatum bedrag'!$AU$1,'grv lys'!$G$2:$G$2863,'bereken betaaldatum bedrag'!B29)</f>
        <v>0</v>
      </c>
      <c r="AV29" s="4">
        <f>SUMIFS('grv lys'!$L$2:$L$2863,'grv lys'!$I$2:$I$2863,'bereken betaaldatum bedrag'!$AV$1,'grv lys'!$G$2:$G$2863,'bereken betaaldatum bedrag'!B29)</f>
        <v>52925.03</v>
      </c>
      <c r="AW29" s="4">
        <f>SUMIFS('grv lys'!$L$2:$L$2863,'grv lys'!$I$2:$I$2863,'bereken betaaldatum bedrag'!$AW$1,'grv lys'!$G$2:$G$2863,'bereken betaaldatum bedrag'!B29)</f>
        <v>0</v>
      </c>
      <c r="AX29" s="4">
        <f>SUMIFS('grv lys'!$L$2:$L$2863,'grv lys'!$I$2:$I$2863,'bereken betaaldatum bedrag'!$AX$1,'grv lys'!$G$2:$G$2863,'bereken betaaldatum bedrag'!B29)</f>
        <v>0</v>
      </c>
      <c r="AY29" s="4">
        <f>SUMIFS('grv lys'!$L$2:$L$2863,'grv lys'!$I$2:$I$2863,'bereken betaaldatum bedrag'!$AY$1,'grv lys'!$G$2:$G$2863,'bereken betaaldatum bedrag'!B29)</f>
        <v>0</v>
      </c>
      <c r="AZ29" s="4">
        <f>SUMIFS('grv lys'!$L$2:$L$2863,'grv lys'!$I$2:$I$2863,'bereken betaaldatum bedrag'!$AZ$1,'grv lys'!$G$2:$G$2863,'bereken betaaldatum bedrag'!B29)</f>
        <v>0</v>
      </c>
      <c r="BA29" s="4">
        <f>SUMIFS('grv lys'!$L$2:$L$2863,'grv lys'!$I$2:$I$2863,'bereken betaaldatum bedrag'!$BA$1,'grv lys'!$G$2:$G$2863,'bereken betaaldatum bedrag'!B29)</f>
        <v>0</v>
      </c>
    </row>
    <row r="30" spans="1:53" x14ac:dyDescent="0.25">
      <c r="A30" s="19" t="s">
        <v>138</v>
      </c>
      <c r="B30" s="20">
        <v>41606</v>
      </c>
      <c r="C30" s="7"/>
      <c r="D30" s="15" t="s">
        <v>148</v>
      </c>
      <c r="E30" s="14"/>
      <c r="F30" s="12"/>
      <c r="G30" s="16"/>
      <c r="H30" s="16"/>
      <c r="I30" s="4">
        <f>SUMIFS('grv lys'!$L$2:$L$2863,'grv lys'!$G$2:$G$2863,'bereken betaaldatum bedrag'!B30,'grv lys'!$I$2:$I$2863,'bereken betaaldatum bedrag'!I$1)</f>
        <v>20579.339999999997</v>
      </c>
      <c r="J30" s="4">
        <f>SUMIFS('grv lys'!$L$2:$L$2863,'grv lys'!$I$2:$I$2863,'bereken betaaldatum bedrag'!$J$1,'grv lys'!$T$2:$T$2863,'bereken betaaldatum bedrag'!B30)</f>
        <v>0</v>
      </c>
      <c r="K30" s="4">
        <f>SUMIFS('grv lys'!$L$2:$L$2863,'grv lys'!$I$2:$I$2863,'bereken betaaldatum bedrag'!$K$1,'grv lys'!$T$2:$T$2863,'bereken betaaldatum bedrag'!B30)</f>
        <v>0</v>
      </c>
      <c r="L30" s="4">
        <f>SUMIFS('grv lys'!$L$2:$L$2863,'grv lys'!$I$2:$I$2863,'bereken betaaldatum bedrag'!$L$1,'grv lys'!$T$2:$T$2863,'bereken betaaldatum bedrag'!B30)</f>
        <v>240</v>
      </c>
      <c r="M30" s="4">
        <f>SUMIFS('grv lys'!$L$2:$L$2863,'grv lys'!$I$2:$I$2863,'bereken betaaldatum bedrag'!$M$1,'grv lys'!$T$2:$T$2863,'bereken betaaldatum bedrag'!B30)</f>
        <v>0</v>
      </c>
      <c r="N30" s="4">
        <f>SUMIFS('grv lys'!$L$2:$L$2863,'grv lys'!$I$2:$I$2863,'bereken betaaldatum bedrag'!$N$1,'grv lys'!$T$2:$T$2863,'bereken betaaldatum bedrag'!B30)</f>
        <v>432.15</v>
      </c>
      <c r="O30" s="4">
        <f>SUMIFS('grv lys'!$L$2:$L$2863,'grv lys'!$I$2:$I$2863,'bereken betaaldatum bedrag'!$O$1,'grv lys'!$T$2:$T$2863,'bereken betaaldatum bedrag'!B30)</f>
        <v>0</v>
      </c>
      <c r="P30" s="4">
        <f>SUMIFS('grv lys'!$L$2:$L$2863,'grv lys'!$I$2:$I$2863,'bereken betaaldatum bedrag'!$P$1,'grv lys'!$T$2:$T$2863,'bereken betaaldatum bedrag'!B30)</f>
        <v>0</v>
      </c>
      <c r="Q30" s="4">
        <f>SUMIFS('grv lys'!$L$2:$L$2863,'grv lys'!$I$2:$I$2863,'bereken betaaldatum bedrag'!$Q$1,'grv lys'!$T$2:$T$2863,'bereken betaaldatum bedrag'!B30)</f>
        <v>4894</v>
      </c>
      <c r="R30" s="4">
        <f>SUMIFS('grv lys'!$L$2:$L$2863,'grv lys'!$I$2:$I$2863,'bereken betaaldatum bedrag'!$R$1,'grv lys'!$T$2:$T$2863,'bereken betaaldatum bedrag'!B30)</f>
        <v>0</v>
      </c>
      <c r="S30" s="4" t="e">
        <f>SUMIFS('grv lys'!Y29:Y3292,'grv lys'!T29:T2863,'bereken betaaldatum bedrag'!B30,'grv lys'!V29:V3292,'bereken betaaldatum bedrag'!$S$1)</f>
        <v>#VALUE!</v>
      </c>
      <c r="T30" s="4" t="e">
        <f>SUMIFS('grv lys'!Z29:Z3292,'grv lys'!U29:U2863,'bereken betaaldatum bedrag'!B30,'grv lys'!W29:W3292,'bereken betaaldatum bedrag'!$T$1)</f>
        <v>#VALUE!</v>
      </c>
      <c r="U30" s="4">
        <f>SUMIFS('grv lys'!$L$2:$L$2863,'grv lys'!$I$2:$I$2863,'bereken betaaldatum bedrag'!$U$1,'grv lys'!$T$2:$T$2863,'bereken betaaldatum bedrag'!B30)</f>
        <v>0</v>
      </c>
      <c r="V30" s="4">
        <f>SUMIFS('grv lys'!$L$2:$L$2863,'grv lys'!$I$2:$I$2863,'bereken betaaldatum bedrag'!$V$1,'grv lys'!$T$2:$T$2863,'bereken betaaldatum bedrag'!B30)</f>
        <v>0</v>
      </c>
      <c r="W30" s="4">
        <f>SUMIFS('grv lys'!$L$2:$L$2863,'grv lys'!$I$2:$I$2863,'bereken betaaldatum bedrag'!$W$1,'grv lys'!$T$2:$T$2863,'bereken betaaldatum bedrag'!B30)</f>
        <v>0</v>
      </c>
      <c r="X30" s="4">
        <f>SUMIFS('grv lys'!$L$2:$L$2863,'grv lys'!$I$2:$I$2863,'bereken betaaldatum bedrag'!$X$1,'grv lys'!$T$2:$T$2863,'bereken betaaldatum bedrag'!B30)</f>
        <v>0</v>
      </c>
      <c r="Y30" s="4">
        <f>SUMIFS('grv lys'!$L$2:$L$2863,'grv lys'!$I$2:$I$2863,'bereken betaaldatum bedrag'!$Y$1,'grv lys'!$G$2:$G$2863,'bereken betaaldatum bedrag'!B30)</f>
        <v>0</v>
      </c>
      <c r="Z30" s="4">
        <f>SUMIFS('grv lys'!$L$2:$L$2863,'grv lys'!$I$2:$I$2863,'bereken betaaldatum bedrag'!$Z$1,'grv lys'!$G$2:$G$2863,'bereken betaaldatum bedrag'!B30)</f>
        <v>0</v>
      </c>
      <c r="AA30" s="4">
        <f>SUMIFS('grv lys'!$L$2:$L$2863,'grv lys'!$I$2:$I$2863,'bereken betaaldatum bedrag'!$AA$1,'grv lys'!$G$2:$G$2863,'bereken betaaldatum bedrag'!B30)</f>
        <v>0</v>
      </c>
      <c r="AB30" s="4">
        <f>SUMIFS('grv lys'!$L$2:$L$2863,'grv lys'!$I$2:$I$2863,'bereken betaaldatum bedrag'!$AB$1,'grv lys'!$G$2:$G$2863,'bereken betaaldatum bedrag'!B30)</f>
        <v>14639.38</v>
      </c>
      <c r="AC30" s="4">
        <f>SUMIFS('grv lys'!$L$2:$L$2863,'grv lys'!$I$2:$I$2863,'bereken betaaldatum bedrag'!$AC$1,'grv lys'!$G$2:$G$2863,'bereken betaaldatum bedrag'!B30)</f>
        <v>0</v>
      </c>
      <c r="AD30" s="4">
        <f>SUMIFS('grv lys'!$L$2:$L$2863,'grv lys'!$I$2:$I$2863,'bereken betaaldatum bedrag'!$AD$1,'grv lys'!$G$2:$G$2863,'bereken betaaldatum bedrag'!B30)</f>
        <v>9588.1</v>
      </c>
      <c r="AE30" s="4">
        <f>SUMIFS('grv lys'!$L$2:$L$2863,'grv lys'!$I$2:$I$2863,'bereken betaaldatum bedrag'!$AE$1,'grv lys'!$G$2:$G$2863,'bereken betaaldatum bedrag'!B30)</f>
        <v>0</v>
      </c>
      <c r="AF30" s="4">
        <f>SUMIFS('grv lys'!$L$2:$L$2863,'grv lys'!$I$2:$I$2863,'bereken betaaldatum bedrag'!$AF$1,'grv lys'!$G$2:$G$2863,'bereken betaaldatum bedrag'!B30)</f>
        <v>0</v>
      </c>
      <c r="AG30" s="4">
        <f>SUMIFS('grv lys'!$L$2:$L$2863,'grv lys'!$I$2:$I$2863,'bereken betaaldatum bedrag'!$AG$1,'grv lys'!$G$2:$G$2863,'bereken betaaldatum bedrag'!B30)</f>
        <v>0</v>
      </c>
      <c r="AH30" s="4">
        <f>SUMIFS('grv lys'!$L$2:$L$2863,'grv lys'!$I$2:$I$2863,'bereken betaaldatum bedrag'!$AH$1,'grv lys'!$G$2:$G$2863,'bereken betaaldatum bedrag'!B30)</f>
        <v>0</v>
      </c>
      <c r="AI30" s="4">
        <f>SUMIFS('grv lys'!$L$2:$L$2863,'grv lys'!$I$2:$I$2863,'bereken betaaldatum bedrag'!$AI$1,'grv lys'!$G$2:$G$2863,'bereken betaaldatum bedrag'!B30)</f>
        <v>0</v>
      </c>
      <c r="AJ30" s="4">
        <f>SUMIFS('grv lys'!$L$2:$L$2863,'grv lys'!$I$2:$I$2863,'bereken betaaldatum bedrag'!$AJ$1,'grv lys'!$G$2:$G$2863,'bereken betaaldatum bedrag'!B30)</f>
        <v>0</v>
      </c>
      <c r="AK30" s="4">
        <f>SUMIFS('grv lys'!$L$2:$L$2863,'grv lys'!$I$2:$I$2863,'bereken betaaldatum bedrag'!$AK$1,'grv lys'!$G$2:$G$2863,'bereken betaaldatum bedrag'!B30)</f>
        <v>0</v>
      </c>
      <c r="AL30" s="4">
        <f>SUMIFS('grv lys'!$L$2:$L$2863,'grv lys'!$I$2:$I$2863,'bereken betaaldatum bedrag'!$AL$1,'grv lys'!$G$2:$G$2863,'bereken betaaldatum bedrag'!B30)</f>
        <v>-446.64</v>
      </c>
      <c r="AM30" s="4">
        <f>SUMIFS('grv lys'!$L$2:$L$2863,'grv lys'!$I$2:$I$2863,'bereken betaaldatum bedrag'!$AM$1,'grv lys'!$G$2:$G$2863,'bereken betaaldatum bedrag'!B30)</f>
        <v>0</v>
      </c>
      <c r="AN30" s="4">
        <f>SUMIFS('grv lys'!$L$2:$L$2863,'grv lys'!$I$2:$I$2863,'bereken betaaldatum bedrag'!$AN$1,'grv lys'!$G$2:$G$2863,'bereken betaaldatum bedrag'!B30)</f>
        <v>246.01</v>
      </c>
      <c r="AO30" s="4">
        <f>SUMIFS('grv lys'!$L$2:$L$2863,'grv lys'!$I$2:$I$2863,'bereken betaaldatum bedrag'!$AO$1,'grv lys'!$G$2:$G$2863,'bereken betaaldatum bedrag'!B30)</f>
        <v>14365.8</v>
      </c>
      <c r="AP30" s="4">
        <f>SUMIFS('grv lys'!$L$2:$L$2863,'grv lys'!$I$2:$I$2863,'bereken betaaldatum bedrag'!$AP$1,'grv lys'!$G$2:$G$2863,'bereken betaaldatum bedrag'!B30)</f>
        <v>360</v>
      </c>
      <c r="AQ30" s="4">
        <f>SUMIFS('grv lys'!$L$2:$L$2863,'grv lys'!$I$2:$I$2863,'bereken betaaldatum bedrag'!$AQ$1,'grv lys'!$G$2:$G$2863,'bereken betaaldatum bedrag'!B30)</f>
        <v>11600.79</v>
      </c>
      <c r="AR30" s="4">
        <f>SUMIFS('grv lys'!$L$2:$L$2863,'grv lys'!$I$2:$I$2863,'bereken betaaldatum bedrag'!$AR$1,'grv lys'!$G$2:$G$2863,'bereken betaaldatum bedrag'!B30)</f>
        <v>0</v>
      </c>
      <c r="AS30" s="4">
        <f>SUMIFS('grv lys'!$L$2:$L$2863,'grv lys'!$I$2:$I$2863,'bereken betaaldatum bedrag'!$AS$1,'grv lys'!$G$2:$G$2863,'bereken betaaldatum bedrag'!B30)</f>
        <v>0</v>
      </c>
      <c r="AT30" s="4">
        <f>SUMIFS('grv lys'!$L$2:$L$2863,'grv lys'!$I$2:$I$2863,'bereken betaaldatum bedrag'!$AT$1,'grv lys'!$G$2:$G$2863,'bereken betaaldatum bedrag'!B30)</f>
        <v>0</v>
      </c>
      <c r="AU30" s="4">
        <f>SUMIFS('grv lys'!$L$2:$L$2863,'grv lys'!$I$2:$I$2863,'bereken betaaldatum bedrag'!$AU$1,'grv lys'!$G$2:$G$2863,'bereken betaaldatum bedrag'!B30)</f>
        <v>0</v>
      </c>
      <c r="AV30" s="4">
        <f>SUMIFS('grv lys'!$L$2:$L$2863,'grv lys'!$I$2:$I$2863,'bereken betaaldatum bedrag'!$AV$1,'grv lys'!$G$2:$G$2863,'bereken betaaldatum bedrag'!B30)</f>
        <v>0</v>
      </c>
      <c r="AW30" s="4">
        <f>SUMIFS('grv lys'!$L$2:$L$2863,'grv lys'!$I$2:$I$2863,'bereken betaaldatum bedrag'!$AW$1,'grv lys'!$G$2:$G$2863,'bereken betaaldatum bedrag'!B30)</f>
        <v>0</v>
      </c>
      <c r="AX30" s="4">
        <f>SUMIFS('grv lys'!$L$2:$L$2863,'grv lys'!$I$2:$I$2863,'bereken betaaldatum bedrag'!$AX$1,'grv lys'!$G$2:$G$2863,'bereken betaaldatum bedrag'!B30)</f>
        <v>0</v>
      </c>
      <c r="AY30" s="4">
        <f>SUMIFS('grv lys'!$L$2:$L$2863,'grv lys'!$I$2:$I$2863,'bereken betaaldatum bedrag'!$AY$1,'grv lys'!$G$2:$G$2863,'bereken betaaldatum bedrag'!B30)</f>
        <v>0</v>
      </c>
      <c r="AZ30" s="4">
        <f>SUMIFS('grv lys'!$L$2:$L$2863,'grv lys'!$I$2:$I$2863,'bereken betaaldatum bedrag'!$AZ$1,'grv lys'!$G$2:$G$2863,'bereken betaaldatum bedrag'!B30)</f>
        <v>0</v>
      </c>
      <c r="BA30" s="4">
        <f>SUMIFS('grv lys'!$L$2:$L$2863,'grv lys'!$I$2:$I$2863,'bereken betaaldatum bedrag'!$BA$1,'grv lys'!$G$2:$G$2863,'bereken betaaldatum bedrag'!B30)</f>
        <v>0</v>
      </c>
    </row>
    <row r="31" spans="1:53" x14ac:dyDescent="0.25">
      <c r="A31" s="19" t="s">
        <v>139</v>
      </c>
      <c r="B31" s="20">
        <v>41607</v>
      </c>
      <c r="C31" s="7">
        <f>B31+19</f>
        <v>41626</v>
      </c>
      <c r="D31" s="6">
        <f>SUM(I25:I31)</f>
        <v>428869.86000000004</v>
      </c>
      <c r="E31" s="14">
        <f>B31+31</f>
        <v>41638</v>
      </c>
      <c r="F31" s="12">
        <f>SUM(Y25:BA31)</f>
        <v>347209.28</v>
      </c>
      <c r="G31" s="10">
        <f>B31</f>
        <v>41607</v>
      </c>
      <c r="H31" s="9" t="e">
        <f>SUM(J25:X31)</f>
        <v>#VALUE!</v>
      </c>
      <c r="I31" s="4">
        <f>SUMIFS('grv lys'!$L$2:$L$2863,'grv lys'!$G$2:$G$2863,'bereken betaaldatum bedrag'!B31,'grv lys'!$I$2:$I$2863,'bereken betaaldatum bedrag'!I$1)</f>
        <v>5993.8</v>
      </c>
      <c r="J31" s="4">
        <f>SUMIFS('grv lys'!$L$2:$L$2863,'grv lys'!$I$2:$I$2863,'bereken betaaldatum bedrag'!$J$1,'grv lys'!$T$2:$T$2863,'bereken betaaldatum bedrag'!B31)</f>
        <v>0</v>
      </c>
      <c r="K31" s="4">
        <f>SUMIFS('grv lys'!$L$2:$L$2863,'grv lys'!$I$2:$I$2863,'bereken betaaldatum bedrag'!$K$1,'grv lys'!$T$2:$T$2863,'bereken betaaldatum bedrag'!B31)</f>
        <v>0</v>
      </c>
      <c r="L31" s="4">
        <f>SUMIFS('grv lys'!$L$2:$L$2863,'grv lys'!$I$2:$I$2863,'bereken betaaldatum bedrag'!$L$1,'grv lys'!$T$2:$T$2863,'bereken betaaldatum bedrag'!B31)</f>
        <v>0</v>
      </c>
      <c r="M31" s="4">
        <f>SUMIFS('grv lys'!$L$2:$L$2863,'grv lys'!$I$2:$I$2863,'bereken betaaldatum bedrag'!$M$1,'grv lys'!$T$2:$T$2863,'bereken betaaldatum bedrag'!B31)</f>
        <v>0</v>
      </c>
      <c r="N31" s="4">
        <f>SUMIFS('grv lys'!$L$2:$L$2863,'grv lys'!$I$2:$I$2863,'bereken betaaldatum bedrag'!$N$1,'grv lys'!$T$2:$T$2863,'bereken betaaldatum bedrag'!B31)</f>
        <v>0</v>
      </c>
      <c r="O31" s="4">
        <f>SUMIFS('grv lys'!$L$2:$L$2863,'grv lys'!$I$2:$I$2863,'bereken betaaldatum bedrag'!$O$1,'grv lys'!$T$2:$T$2863,'bereken betaaldatum bedrag'!B31)</f>
        <v>0</v>
      </c>
      <c r="P31" s="4">
        <f>SUMIFS('grv lys'!$L$2:$L$2863,'grv lys'!$I$2:$I$2863,'bereken betaaldatum bedrag'!$P$1,'grv lys'!$T$2:$T$2863,'bereken betaaldatum bedrag'!B31)</f>
        <v>1200</v>
      </c>
      <c r="Q31" s="4">
        <f>SUMIFS('grv lys'!$L$2:$L$2863,'grv lys'!$I$2:$I$2863,'bereken betaaldatum bedrag'!$Q$1,'grv lys'!$T$2:$T$2863,'bereken betaaldatum bedrag'!B31)</f>
        <v>80</v>
      </c>
      <c r="R31" s="4">
        <f>SUMIFS('grv lys'!$L$2:$L$2863,'grv lys'!$I$2:$I$2863,'bereken betaaldatum bedrag'!$R$1,'grv lys'!$T$2:$T$2863,'bereken betaaldatum bedrag'!B31)</f>
        <v>0</v>
      </c>
      <c r="S31" s="4" t="e">
        <f>SUMIFS('grv lys'!Y30:Y3293,'grv lys'!T30:T2863,'bereken betaaldatum bedrag'!B31,'grv lys'!V30:V3293,'bereken betaaldatum bedrag'!$S$1)</f>
        <v>#VALUE!</v>
      </c>
      <c r="T31" s="4" t="e">
        <f>SUMIFS('grv lys'!Z30:Z3293,'grv lys'!U30:U2863,'bereken betaaldatum bedrag'!B31,'grv lys'!W30:W3293,'bereken betaaldatum bedrag'!$T$1)</f>
        <v>#VALUE!</v>
      </c>
      <c r="U31" s="4">
        <f>SUMIFS('grv lys'!$L$2:$L$2863,'grv lys'!$I$2:$I$2863,'bereken betaaldatum bedrag'!$U$1,'grv lys'!$T$2:$T$2863,'bereken betaaldatum bedrag'!B31)</f>
        <v>0</v>
      </c>
      <c r="V31" s="4">
        <f>SUMIFS('grv lys'!$L$2:$L$2863,'grv lys'!$I$2:$I$2863,'bereken betaaldatum bedrag'!$V$1,'grv lys'!$T$2:$T$2863,'bereken betaaldatum bedrag'!B31)</f>
        <v>0</v>
      </c>
      <c r="W31" s="4">
        <f>SUMIFS('grv lys'!$L$2:$L$2863,'grv lys'!$I$2:$I$2863,'bereken betaaldatum bedrag'!$W$1,'grv lys'!$T$2:$T$2863,'bereken betaaldatum bedrag'!B31)</f>
        <v>0</v>
      </c>
      <c r="X31" s="4">
        <f>SUMIFS('grv lys'!$L$2:$L$2863,'grv lys'!$I$2:$I$2863,'bereken betaaldatum bedrag'!$X$1,'grv lys'!$T$2:$T$2863,'bereken betaaldatum bedrag'!B31)</f>
        <v>0</v>
      </c>
      <c r="Y31" s="4">
        <f>SUMIFS('grv lys'!$L$2:$L$2863,'grv lys'!$I$2:$I$2863,'bereken betaaldatum bedrag'!$Y$1,'grv lys'!$G$2:$G$2863,'bereken betaaldatum bedrag'!B31)</f>
        <v>0</v>
      </c>
      <c r="Z31" s="4">
        <f>SUMIFS('grv lys'!$L$2:$L$2863,'grv lys'!$I$2:$I$2863,'bereken betaaldatum bedrag'!$Z$1,'grv lys'!$G$2:$G$2863,'bereken betaaldatum bedrag'!B31)</f>
        <v>0</v>
      </c>
      <c r="AA31" s="4">
        <f>SUMIFS('grv lys'!$L$2:$L$2863,'grv lys'!$I$2:$I$2863,'bereken betaaldatum bedrag'!$AA$1,'grv lys'!$G$2:$G$2863,'bereken betaaldatum bedrag'!B31)</f>
        <v>0</v>
      </c>
      <c r="AB31" s="4">
        <f>SUMIFS('grv lys'!$L$2:$L$2863,'grv lys'!$I$2:$I$2863,'bereken betaaldatum bedrag'!$AB$1,'grv lys'!$G$2:$G$2863,'bereken betaaldatum bedrag'!B31)</f>
        <v>21374.44</v>
      </c>
      <c r="AC31" s="4">
        <f>SUMIFS('grv lys'!$L$2:$L$2863,'grv lys'!$I$2:$I$2863,'bereken betaaldatum bedrag'!$AC$1,'grv lys'!$G$2:$G$2863,'bereken betaaldatum bedrag'!B31)</f>
        <v>1770.36</v>
      </c>
      <c r="AD31" s="4">
        <f>SUMIFS('grv lys'!$L$2:$L$2863,'grv lys'!$I$2:$I$2863,'bereken betaaldatum bedrag'!$AD$1,'grv lys'!$G$2:$G$2863,'bereken betaaldatum bedrag'!B31)</f>
        <v>0</v>
      </c>
      <c r="AE31" s="4">
        <f>SUMIFS('grv lys'!$L$2:$L$2863,'grv lys'!$I$2:$I$2863,'bereken betaaldatum bedrag'!$AE$1,'grv lys'!$G$2:$G$2863,'bereken betaaldatum bedrag'!B31)</f>
        <v>64694.039999999994</v>
      </c>
      <c r="AF31" s="4">
        <f>SUMIFS('grv lys'!$L$2:$L$2863,'grv lys'!$I$2:$I$2863,'bereken betaaldatum bedrag'!$AF$1,'grv lys'!$G$2:$G$2863,'bereken betaaldatum bedrag'!B31)</f>
        <v>0</v>
      </c>
      <c r="AG31" s="4">
        <f>SUMIFS('grv lys'!$L$2:$L$2863,'grv lys'!$I$2:$I$2863,'bereken betaaldatum bedrag'!$AG$1,'grv lys'!$G$2:$G$2863,'bereken betaaldatum bedrag'!B31)</f>
        <v>0</v>
      </c>
      <c r="AH31" s="4">
        <f>SUMIFS('grv lys'!$L$2:$L$2863,'grv lys'!$I$2:$I$2863,'bereken betaaldatum bedrag'!$AH$1,'grv lys'!$G$2:$G$2863,'bereken betaaldatum bedrag'!B31)</f>
        <v>0</v>
      </c>
      <c r="AI31" s="4">
        <f>SUMIFS('grv lys'!$L$2:$L$2863,'grv lys'!$I$2:$I$2863,'bereken betaaldatum bedrag'!$AI$1,'grv lys'!$G$2:$G$2863,'bereken betaaldatum bedrag'!B31)</f>
        <v>0</v>
      </c>
      <c r="AJ31" s="4">
        <f>SUMIFS('grv lys'!$L$2:$L$2863,'grv lys'!$I$2:$I$2863,'bereken betaaldatum bedrag'!$AJ$1,'grv lys'!$G$2:$G$2863,'bereken betaaldatum bedrag'!B31)</f>
        <v>4384</v>
      </c>
      <c r="AK31" s="4">
        <f>SUMIFS('grv lys'!$L$2:$L$2863,'grv lys'!$I$2:$I$2863,'bereken betaaldatum bedrag'!$AK$1,'grv lys'!$G$2:$G$2863,'bereken betaaldatum bedrag'!B31)</f>
        <v>0</v>
      </c>
      <c r="AL31" s="4">
        <f>SUMIFS('grv lys'!$L$2:$L$2863,'grv lys'!$I$2:$I$2863,'bereken betaaldatum bedrag'!$AL$1,'grv lys'!$G$2:$G$2863,'bereken betaaldatum bedrag'!B31)</f>
        <v>0</v>
      </c>
      <c r="AM31" s="4">
        <f>SUMIFS('grv lys'!$L$2:$L$2863,'grv lys'!$I$2:$I$2863,'bereken betaaldatum bedrag'!$AM$1,'grv lys'!$G$2:$G$2863,'bereken betaaldatum bedrag'!B31)</f>
        <v>9905.5300000000007</v>
      </c>
      <c r="AN31" s="4">
        <f>SUMIFS('grv lys'!$L$2:$L$2863,'grv lys'!$I$2:$I$2863,'bereken betaaldatum bedrag'!$AN$1,'grv lys'!$G$2:$G$2863,'bereken betaaldatum bedrag'!B31)</f>
        <v>0</v>
      </c>
      <c r="AO31" s="4">
        <f>SUMIFS('grv lys'!$L$2:$L$2863,'grv lys'!$I$2:$I$2863,'bereken betaaldatum bedrag'!$AO$1,'grv lys'!$G$2:$G$2863,'bereken betaaldatum bedrag'!B31)</f>
        <v>0</v>
      </c>
      <c r="AP31" s="4">
        <f>SUMIFS('grv lys'!$L$2:$L$2863,'grv lys'!$I$2:$I$2863,'bereken betaaldatum bedrag'!$AP$1,'grv lys'!$G$2:$G$2863,'bereken betaaldatum bedrag'!B31)</f>
        <v>0</v>
      </c>
      <c r="AQ31" s="4">
        <f>SUMIFS('grv lys'!$L$2:$L$2863,'grv lys'!$I$2:$I$2863,'bereken betaaldatum bedrag'!$AQ$1,'grv lys'!$G$2:$G$2863,'bereken betaaldatum bedrag'!B31)</f>
        <v>0</v>
      </c>
      <c r="AR31" s="4">
        <f>SUMIFS('grv lys'!$L$2:$L$2863,'grv lys'!$I$2:$I$2863,'bereken betaaldatum bedrag'!$AR$1,'grv lys'!$G$2:$G$2863,'bereken betaaldatum bedrag'!B31)</f>
        <v>0</v>
      </c>
      <c r="AS31" s="4">
        <f>SUMIFS('grv lys'!$L$2:$L$2863,'grv lys'!$I$2:$I$2863,'bereken betaaldatum bedrag'!$AS$1,'grv lys'!$G$2:$G$2863,'bereken betaaldatum bedrag'!B31)</f>
        <v>0</v>
      </c>
      <c r="AT31" s="4">
        <f>SUMIFS('grv lys'!$L$2:$L$2863,'grv lys'!$I$2:$I$2863,'bereken betaaldatum bedrag'!$AT$1,'grv lys'!$G$2:$G$2863,'bereken betaaldatum bedrag'!B31)</f>
        <v>0</v>
      </c>
      <c r="AU31" s="4">
        <f>SUMIFS('grv lys'!$L$2:$L$2863,'grv lys'!$I$2:$I$2863,'bereken betaaldatum bedrag'!$AU$1,'grv lys'!$G$2:$G$2863,'bereken betaaldatum bedrag'!B31)</f>
        <v>0</v>
      </c>
      <c r="AV31" s="4">
        <f>SUMIFS('grv lys'!$L$2:$L$2863,'grv lys'!$I$2:$I$2863,'bereken betaaldatum bedrag'!$AV$1,'grv lys'!$G$2:$G$2863,'bereken betaaldatum bedrag'!B31)</f>
        <v>0</v>
      </c>
      <c r="AW31" s="4">
        <f>SUMIFS('grv lys'!$L$2:$L$2863,'grv lys'!$I$2:$I$2863,'bereken betaaldatum bedrag'!$AW$1,'grv lys'!$G$2:$G$2863,'bereken betaaldatum bedrag'!B31)</f>
        <v>5844.23</v>
      </c>
      <c r="AX31" s="4">
        <f>SUMIFS('grv lys'!$L$2:$L$2863,'grv lys'!$I$2:$I$2863,'bereken betaaldatum bedrag'!$AX$1,'grv lys'!$G$2:$G$2863,'bereken betaaldatum bedrag'!B31)</f>
        <v>0</v>
      </c>
      <c r="AY31" s="4">
        <f>SUMIFS('grv lys'!$L$2:$L$2863,'grv lys'!$I$2:$I$2863,'bereken betaaldatum bedrag'!$AY$1,'grv lys'!$G$2:$G$2863,'bereken betaaldatum bedrag'!B31)</f>
        <v>0</v>
      </c>
      <c r="AZ31" s="4">
        <f>SUMIFS('grv lys'!$L$2:$L$2863,'grv lys'!$I$2:$I$2863,'bereken betaaldatum bedrag'!$AZ$1,'grv lys'!$G$2:$G$2863,'bereken betaaldatum bedrag'!B31)</f>
        <v>0</v>
      </c>
      <c r="BA31" s="4">
        <f>SUMIFS('grv lys'!$L$2:$L$2863,'grv lys'!$I$2:$I$2863,'bereken betaaldatum bedrag'!$BA$1,'grv lys'!$G$2:$G$2863,'bereken betaaldatum bedrag'!B31)</f>
        <v>0</v>
      </c>
    </row>
    <row r="32" spans="1:53" x14ac:dyDescent="0.25">
      <c r="A32" s="21" t="s">
        <v>140</v>
      </c>
      <c r="B32" s="22">
        <v>41608</v>
      </c>
      <c r="C32" s="7"/>
      <c r="D32" s="15" t="s">
        <v>148</v>
      </c>
      <c r="E32" s="14"/>
      <c r="F32" s="12"/>
      <c r="G32" s="16"/>
      <c r="H32" s="16"/>
      <c r="I32" s="4">
        <f>SUMIFS('grv lys'!$L$2:$L$2863,'grv lys'!$G$2:$G$2863,'bereken betaaldatum bedrag'!B32,'grv lys'!$I$2:$I$2863,'bereken betaaldatum bedrag'!I$1)</f>
        <v>0</v>
      </c>
      <c r="J32" s="4">
        <f>SUMIFS('grv lys'!$L$2:$L$2863,'grv lys'!$I$2:$I$2863,'bereken betaaldatum bedrag'!$J$1,'grv lys'!$T$2:$T$2863,'bereken betaaldatum bedrag'!B32)</f>
        <v>0</v>
      </c>
      <c r="K32" s="4">
        <f>SUMIFS('grv lys'!$L$2:$L$2863,'grv lys'!$I$2:$I$2863,'bereken betaaldatum bedrag'!$K$1,'grv lys'!$T$2:$T$2863,'bereken betaaldatum bedrag'!B32)</f>
        <v>0</v>
      </c>
      <c r="L32" s="4">
        <f>SUMIFS('grv lys'!$L$2:$L$2863,'grv lys'!$I$2:$I$2863,'bereken betaaldatum bedrag'!$L$1,'grv lys'!$T$2:$T$2863,'bereken betaaldatum bedrag'!B32)</f>
        <v>157.5</v>
      </c>
      <c r="M32" s="4">
        <f>SUMIFS('grv lys'!$L$2:$L$2863,'grv lys'!$I$2:$I$2863,'bereken betaaldatum bedrag'!$M$1,'grv lys'!$T$2:$T$2863,'bereken betaaldatum bedrag'!B32)</f>
        <v>0</v>
      </c>
      <c r="N32" s="4">
        <f>SUMIFS('grv lys'!$L$2:$L$2863,'grv lys'!$I$2:$I$2863,'bereken betaaldatum bedrag'!$N$1,'grv lys'!$T$2:$T$2863,'bereken betaaldatum bedrag'!B32)</f>
        <v>0</v>
      </c>
      <c r="O32" s="4">
        <f>SUMIFS('grv lys'!$L$2:$L$2863,'grv lys'!$I$2:$I$2863,'bereken betaaldatum bedrag'!$O$1,'grv lys'!$T$2:$T$2863,'bereken betaaldatum bedrag'!B32)</f>
        <v>5776.95</v>
      </c>
      <c r="P32" s="4">
        <f>SUMIFS('grv lys'!$L$2:$L$2863,'grv lys'!$I$2:$I$2863,'bereken betaaldatum bedrag'!$P$1,'grv lys'!$T$2:$T$2863,'bereken betaaldatum bedrag'!B32)</f>
        <v>0</v>
      </c>
      <c r="Q32" s="4">
        <f>SUMIFS('grv lys'!$L$2:$L$2863,'grv lys'!$I$2:$I$2863,'bereken betaaldatum bedrag'!$Q$1,'grv lys'!$T$2:$T$2863,'bereken betaaldatum bedrag'!B32)</f>
        <v>0</v>
      </c>
      <c r="R32" s="4">
        <f>SUMIFS('grv lys'!$L$2:$L$2863,'grv lys'!$I$2:$I$2863,'bereken betaaldatum bedrag'!$R$1,'grv lys'!$T$2:$T$2863,'bereken betaaldatum bedrag'!B32)</f>
        <v>0</v>
      </c>
      <c r="S32" s="4" t="e">
        <f>SUMIFS('grv lys'!Y31:Y3294,'grv lys'!T31:T2863,'bereken betaaldatum bedrag'!B32,'grv lys'!V31:V3294,'bereken betaaldatum bedrag'!$S$1)</f>
        <v>#VALUE!</v>
      </c>
      <c r="T32" s="4" t="e">
        <f>SUMIFS('grv lys'!Z31:Z3294,'grv lys'!U31:U2863,'bereken betaaldatum bedrag'!B32,'grv lys'!W31:W3294,'bereken betaaldatum bedrag'!$T$1)</f>
        <v>#VALUE!</v>
      </c>
      <c r="U32" s="4">
        <f>SUMIFS('grv lys'!$L$2:$L$2863,'grv lys'!$I$2:$I$2863,'bereken betaaldatum bedrag'!$U$1,'grv lys'!$T$2:$T$2863,'bereken betaaldatum bedrag'!B32)</f>
        <v>0</v>
      </c>
      <c r="V32" s="4">
        <f>SUMIFS('grv lys'!$L$2:$L$2863,'grv lys'!$I$2:$I$2863,'bereken betaaldatum bedrag'!$V$1,'grv lys'!$T$2:$T$2863,'bereken betaaldatum bedrag'!B32)</f>
        <v>0</v>
      </c>
      <c r="W32" s="4">
        <f>SUMIFS('grv lys'!$L$2:$L$2863,'grv lys'!$I$2:$I$2863,'bereken betaaldatum bedrag'!$W$1,'grv lys'!$T$2:$T$2863,'bereken betaaldatum bedrag'!B32)</f>
        <v>0</v>
      </c>
      <c r="X32" s="4">
        <f>SUMIFS('grv lys'!$L$2:$L$2863,'grv lys'!$I$2:$I$2863,'bereken betaaldatum bedrag'!$X$1,'grv lys'!$T$2:$T$2863,'bereken betaaldatum bedrag'!B32)</f>
        <v>0</v>
      </c>
      <c r="Y32" s="4">
        <f>SUMIFS('grv lys'!$L$2:$L$2863,'grv lys'!$I$2:$I$2863,'bereken betaaldatum bedrag'!$Y$1,'grv lys'!$G$2:$G$2863,'bereken betaaldatum bedrag'!B32)</f>
        <v>0</v>
      </c>
      <c r="Z32" s="4">
        <f>SUMIFS('grv lys'!$L$2:$L$2863,'grv lys'!$I$2:$I$2863,'bereken betaaldatum bedrag'!$Z$1,'grv lys'!$G$2:$G$2863,'bereken betaaldatum bedrag'!B32)</f>
        <v>0</v>
      </c>
      <c r="AA32" s="4">
        <f>SUMIFS('grv lys'!$L$2:$L$2863,'grv lys'!$I$2:$I$2863,'bereken betaaldatum bedrag'!$AA$1,'grv lys'!$G$2:$G$2863,'bereken betaaldatum bedrag'!B32)</f>
        <v>0</v>
      </c>
      <c r="AB32" s="4">
        <f>SUMIFS('grv lys'!$L$2:$L$2863,'grv lys'!$I$2:$I$2863,'bereken betaaldatum bedrag'!$AB$1,'grv lys'!$G$2:$G$2863,'bereken betaaldatum bedrag'!B32)</f>
        <v>0</v>
      </c>
      <c r="AC32" s="4">
        <f>SUMIFS('grv lys'!$L$2:$L$2863,'grv lys'!$I$2:$I$2863,'bereken betaaldatum bedrag'!$AC$1,'grv lys'!$G$2:$G$2863,'bereken betaaldatum bedrag'!B32)</f>
        <v>0</v>
      </c>
      <c r="AD32" s="4">
        <f>SUMIFS('grv lys'!$L$2:$L$2863,'grv lys'!$I$2:$I$2863,'bereken betaaldatum bedrag'!$AD$1,'grv lys'!$G$2:$G$2863,'bereken betaaldatum bedrag'!B32)</f>
        <v>0</v>
      </c>
      <c r="AE32" s="4">
        <f>SUMIFS('grv lys'!$L$2:$L$2863,'grv lys'!$I$2:$I$2863,'bereken betaaldatum bedrag'!$AE$1,'grv lys'!$G$2:$G$2863,'bereken betaaldatum bedrag'!B32)</f>
        <v>0</v>
      </c>
      <c r="AF32" s="4">
        <f>SUMIFS('grv lys'!$L$2:$L$2863,'grv lys'!$I$2:$I$2863,'bereken betaaldatum bedrag'!$AF$1,'grv lys'!$G$2:$G$2863,'bereken betaaldatum bedrag'!B32)</f>
        <v>0</v>
      </c>
      <c r="AG32" s="4">
        <f>SUMIFS('grv lys'!$L$2:$L$2863,'grv lys'!$I$2:$I$2863,'bereken betaaldatum bedrag'!$AG$1,'grv lys'!$G$2:$G$2863,'bereken betaaldatum bedrag'!B32)</f>
        <v>0</v>
      </c>
      <c r="AH32" s="4">
        <f>SUMIFS('grv lys'!$L$2:$L$2863,'grv lys'!$I$2:$I$2863,'bereken betaaldatum bedrag'!$AH$1,'grv lys'!$G$2:$G$2863,'bereken betaaldatum bedrag'!B32)</f>
        <v>0</v>
      </c>
      <c r="AI32" s="4">
        <f>SUMIFS('grv lys'!$L$2:$L$2863,'grv lys'!$I$2:$I$2863,'bereken betaaldatum bedrag'!$AI$1,'grv lys'!$G$2:$G$2863,'bereken betaaldatum bedrag'!B32)</f>
        <v>0</v>
      </c>
      <c r="AJ32" s="4">
        <f>SUMIFS('grv lys'!$L$2:$L$2863,'grv lys'!$I$2:$I$2863,'bereken betaaldatum bedrag'!$AJ$1,'grv lys'!$G$2:$G$2863,'bereken betaaldatum bedrag'!B32)</f>
        <v>0</v>
      </c>
      <c r="AK32" s="4">
        <f>SUMIFS('grv lys'!$L$2:$L$2863,'grv lys'!$I$2:$I$2863,'bereken betaaldatum bedrag'!$AK$1,'grv lys'!$G$2:$G$2863,'bereken betaaldatum bedrag'!B32)</f>
        <v>0</v>
      </c>
      <c r="AL32" s="4">
        <f>SUMIFS('grv lys'!$L$2:$L$2863,'grv lys'!$I$2:$I$2863,'bereken betaaldatum bedrag'!$AL$1,'grv lys'!$G$2:$G$2863,'bereken betaaldatum bedrag'!B32)</f>
        <v>0</v>
      </c>
      <c r="AM32" s="4">
        <f>SUMIFS('grv lys'!$L$2:$L$2863,'grv lys'!$I$2:$I$2863,'bereken betaaldatum bedrag'!$AM$1,'grv lys'!$G$2:$G$2863,'bereken betaaldatum bedrag'!B32)</f>
        <v>0</v>
      </c>
      <c r="AN32" s="4">
        <f>SUMIFS('grv lys'!$L$2:$L$2863,'grv lys'!$I$2:$I$2863,'bereken betaaldatum bedrag'!$AN$1,'grv lys'!$G$2:$G$2863,'bereken betaaldatum bedrag'!B32)</f>
        <v>0</v>
      </c>
      <c r="AO32" s="4">
        <f>SUMIFS('grv lys'!$L$2:$L$2863,'grv lys'!$I$2:$I$2863,'bereken betaaldatum bedrag'!$AO$1,'grv lys'!$G$2:$G$2863,'bereken betaaldatum bedrag'!B32)</f>
        <v>0</v>
      </c>
      <c r="AP32" s="4">
        <f>SUMIFS('grv lys'!$L$2:$L$2863,'grv lys'!$I$2:$I$2863,'bereken betaaldatum bedrag'!$AP$1,'grv lys'!$G$2:$G$2863,'bereken betaaldatum bedrag'!B32)</f>
        <v>0</v>
      </c>
      <c r="AQ32" s="4">
        <f>SUMIFS('grv lys'!$L$2:$L$2863,'grv lys'!$I$2:$I$2863,'bereken betaaldatum bedrag'!$AQ$1,'grv lys'!$G$2:$G$2863,'bereken betaaldatum bedrag'!B32)</f>
        <v>0</v>
      </c>
      <c r="AR32" s="4">
        <f>SUMIFS('grv lys'!$L$2:$L$2863,'grv lys'!$I$2:$I$2863,'bereken betaaldatum bedrag'!$AR$1,'grv lys'!$G$2:$G$2863,'bereken betaaldatum bedrag'!B32)</f>
        <v>0</v>
      </c>
      <c r="AS32" s="4">
        <f>SUMIFS('grv lys'!$L$2:$L$2863,'grv lys'!$I$2:$I$2863,'bereken betaaldatum bedrag'!$AS$1,'grv lys'!$G$2:$G$2863,'bereken betaaldatum bedrag'!B32)</f>
        <v>0</v>
      </c>
      <c r="AT32" s="4">
        <f>SUMIFS('grv lys'!$L$2:$L$2863,'grv lys'!$I$2:$I$2863,'bereken betaaldatum bedrag'!$AT$1,'grv lys'!$G$2:$G$2863,'bereken betaaldatum bedrag'!B32)</f>
        <v>0</v>
      </c>
      <c r="AU32" s="4">
        <f>SUMIFS('grv lys'!$L$2:$L$2863,'grv lys'!$I$2:$I$2863,'bereken betaaldatum bedrag'!$AU$1,'grv lys'!$G$2:$G$2863,'bereken betaaldatum bedrag'!B32)</f>
        <v>0</v>
      </c>
      <c r="AV32" s="4">
        <f>SUMIFS('grv lys'!$L$2:$L$2863,'grv lys'!$I$2:$I$2863,'bereken betaaldatum bedrag'!$AV$1,'grv lys'!$G$2:$G$2863,'bereken betaaldatum bedrag'!B32)</f>
        <v>0</v>
      </c>
      <c r="AW32" s="4">
        <f>SUMIFS('grv lys'!$L$2:$L$2863,'grv lys'!$I$2:$I$2863,'bereken betaaldatum bedrag'!$AW$1,'grv lys'!$G$2:$G$2863,'bereken betaaldatum bedrag'!B32)</f>
        <v>0</v>
      </c>
      <c r="AX32" s="4">
        <f>SUMIFS('grv lys'!$L$2:$L$2863,'grv lys'!$I$2:$I$2863,'bereken betaaldatum bedrag'!$AX$1,'grv lys'!$G$2:$G$2863,'bereken betaaldatum bedrag'!B32)</f>
        <v>0</v>
      </c>
      <c r="AY32" s="4">
        <f>SUMIFS('grv lys'!$L$2:$L$2863,'grv lys'!$I$2:$I$2863,'bereken betaaldatum bedrag'!$AY$1,'grv lys'!$G$2:$G$2863,'bereken betaaldatum bedrag'!B32)</f>
        <v>0</v>
      </c>
      <c r="AZ32" s="4">
        <f>SUMIFS('grv lys'!$L$2:$L$2863,'grv lys'!$I$2:$I$2863,'bereken betaaldatum bedrag'!$AZ$1,'grv lys'!$G$2:$G$2863,'bereken betaaldatum bedrag'!B32)</f>
        <v>0</v>
      </c>
      <c r="BA32" s="4">
        <f>SUMIFS('grv lys'!$L$2:$L$2863,'grv lys'!$I$2:$I$2863,'bereken betaaldatum bedrag'!$BA$1,'grv lys'!$G$2:$G$2863,'bereken betaaldatum bedrag'!B32)</f>
        <v>0</v>
      </c>
    </row>
    <row r="33" spans="1:53" x14ac:dyDescent="0.25">
      <c r="A33" s="21" t="s">
        <v>134</v>
      </c>
      <c r="B33" s="22">
        <v>41609</v>
      </c>
      <c r="C33" s="7"/>
      <c r="D33" s="15" t="s">
        <v>148</v>
      </c>
      <c r="E33" s="14"/>
      <c r="F33" s="12"/>
      <c r="G33" s="16"/>
      <c r="H33" s="16"/>
      <c r="I33" s="4">
        <f>SUMIFS('grv lys'!$L$2:$L$2863,'grv lys'!$G$2:$G$2863,'bereken betaaldatum bedrag'!B33,'grv lys'!$I$2:$I$2863,'bereken betaaldatum bedrag'!I$1)</f>
        <v>4679.46</v>
      </c>
      <c r="J33" s="4">
        <f>SUMIFS('grv lys'!$L$2:$L$2863,'grv lys'!$I$2:$I$2863,'bereken betaaldatum bedrag'!$J$1,'grv lys'!$T$2:$T$2863,'bereken betaaldatum bedrag'!B33)</f>
        <v>0</v>
      </c>
      <c r="K33" s="4">
        <f>SUMIFS('grv lys'!$L$2:$L$2863,'grv lys'!$I$2:$I$2863,'bereken betaaldatum bedrag'!$K$1,'grv lys'!$T$2:$T$2863,'bereken betaaldatum bedrag'!B33)</f>
        <v>0</v>
      </c>
      <c r="L33" s="4">
        <f>SUMIFS('grv lys'!$L$2:$L$2863,'grv lys'!$I$2:$I$2863,'bereken betaaldatum bedrag'!$L$1,'grv lys'!$T$2:$T$2863,'bereken betaaldatum bedrag'!B33)</f>
        <v>190</v>
      </c>
      <c r="M33" s="4">
        <f>SUMIFS('grv lys'!$L$2:$L$2863,'grv lys'!$I$2:$I$2863,'bereken betaaldatum bedrag'!$M$1,'grv lys'!$T$2:$T$2863,'bereken betaaldatum bedrag'!B33)</f>
        <v>0</v>
      </c>
      <c r="N33" s="4">
        <f>SUMIFS('grv lys'!$L$2:$L$2863,'grv lys'!$I$2:$I$2863,'bereken betaaldatum bedrag'!$N$1,'grv lys'!$T$2:$T$2863,'bereken betaaldatum bedrag'!B33)</f>
        <v>0</v>
      </c>
      <c r="O33" s="4">
        <f>SUMIFS('grv lys'!$L$2:$L$2863,'grv lys'!$I$2:$I$2863,'bereken betaaldatum bedrag'!$O$1,'grv lys'!$T$2:$T$2863,'bereken betaaldatum bedrag'!B33)</f>
        <v>0</v>
      </c>
      <c r="P33" s="4">
        <f>SUMIFS('grv lys'!$L$2:$L$2863,'grv lys'!$I$2:$I$2863,'bereken betaaldatum bedrag'!$P$1,'grv lys'!$T$2:$T$2863,'bereken betaaldatum bedrag'!B33)</f>
        <v>0</v>
      </c>
      <c r="Q33" s="4">
        <f>SUMIFS('grv lys'!$L$2:$L$2863,'grv lys'!$I$2:$I$2863,'bereken betaaldatum bedrag'!$Q$1,'grv lys'!$T$2:$T$2863,'bereken betaaldatum bedrag'!B33)</f>
        <v>0</v>
      </c>
      <c r="R33" s="4">
        <f>SUMIFS('grv lys'!$L$2:$L$2863,'grv lys'!$I$2:$I$2863,'bereken betaaldatum bedrag'!$R$1,'grv lys'!$T$2:$T$2863,'bereken betaaldatum bedrag'!B33)</f>
        <v>0</v>
      </c>
      <c r="S33" s="4" t="e">
        <f>SUMIFS('grv lys'!Y32:Y3295,'grv lys'!T32:T2863,'bereken betaaldatum bedrag'!B33,'grv lys'!V32:V3295,'bereken betaaldatum bedrag'!$S$1)</f>
        <v>#VALUE!</v>
      </c>
      <c r="T33" s="4" t="e">
        <f>SUMIFS('grv lys'!Z32:Z3295,'grv lys'!U32:U2863,'bereken betaaldatum bedrag'!B33,'grv lys'!W32:W3295,'bereken betaaldatum bedrag'!$T$1)</f>
        <v>#VALUE!</v>
      </c>
      <c r="U33" s="4">
        <f>SUMIFS('grv lys'!$L$2:$L$2863,'grv lys'!$I$2:$I$2863,'bereken betaaldatum bedrag'!$U$1,'grv lys'!$T$2:$T$2863,'bereken betaaldatum bedrag'!B33)</f>
        <v>0</v>
      </c>
      <c r="V33" s="4">
        <f>SUMIFS('grv lys'!$L$2:$L$2863,'grv lys'!$I$2:$I$2863,'bereken betaaldatum bedrag'!$V$1,'grv lys'!$T$2:$T$2863,'bereken betaaldatum bedrag'!B33)</f>
        <v>0</v>
      </c>
      <c r="W33" s="4">
        <f>SUMIFS('grv lys'!$L$2:$L$2863,'grv lys'!$I$2:$I$2863,'bereken betaaldatum bedrag'!$W$1,'grv lys'!$T$2:$T$2863,'bereken betaaldatum bedrag'!B33)</f>
        <v>0</v>
      </c>
      <c r="X33" s="4">
        <f>SUMIFS('grv lys'!$L$2:$L$2863,'grv lys'!$I$2:$I$2863,'bereken betaaldatum bedrag'!$X$1,'grv lys'!$T$2:$T$2863,'bereken betaaldatum bedrag'!B33)</f>
        <v>0</v>
      </c>
      <c r="Y33" s="4">
        <f>SUMIFS('grv lys'!$L$2:$L$2863,'grv lys'!$I$2:$I$2863,'bereken betaaldatum bedrag'!$Y$1,'grv lys'!$G$2:$G$2863,'bereken betaaldatum bedrag'!B33)</f>
        <v>0</v>
      </c>
      <c r="Z33" s="4">
        <f>SUMIFS('grv lys'!$L$2:$L$2863,'grv lys'!$I$2:$I$2863,'bereken betaaldatum bedrag'!$Z$1,'grv lys'!$G$2:$G$2863,'bereken betaaldatum bedrag'!B33)</f>
        <v>0</v>
      </c>
      <c r="AA33" s="4">
        <f>SUMIFS('grv lys'!$L$2:$L$2863,'grv lys'!$I$2:$I$2863,'bereken betaaldatum bedrag'!$AA$1,'grv lys'!$G$2:$G$2863,'bereken betaaldatum bedrag'!B33)</f>
        <v>0</v>
      </c>
      <c r="AB33" s="4">
        <f>SUMIFS('grv lys'!$L$2:$L$2863,'grv lys'!$I$2:$I$2863,'bereken betaaldatum bedrag'!$AB$1,'grv lys'!$G$2:$G$2863,'bereken betaaldatum bedrag'!B33)</f>
        <v>0</v>
      </c>
      <c r="AC33" s="4">
        <f>SUMIFS('grv lys'!$L$2:$L$2863,'grv lys'!$I$2:$I$2863,'bereken betaaldatum bedrag'!$AC$1,'grv lys'!$G$2:$G$2863,'bereken betaaldatum bedrag'!B33)</f>
        <v>0</v>
      </c>
      <c r="AD33" s="4">
        <f>SUMIFS('grv lys'!$L$2:$L$2863,'grv lys'!$I$2:$I$2863,'bereken betaaldatum bedrag'!$AD$1,'grv lys'!$G$2:$G$2863,'bereken betaaldatum bedrag'!B33)</f>
        <v>0</v>
      </c>
      <c r="AE33" s="4">
        <f>SUMIFS('grv lys'!$L$2:$L$2863,'grv lys'!$I$2:$I$2863,'bereken betaaldatum bedrag'!$AE$1,'grv lys'!$G$2:$G$2863,'bereken betaaldatum bedrag'!B33)</f>
        <v>0</v>
      </c>
      <c r="AF33" s="4">
        <f>SUMIFS('grv lys'!$L$2:$L$2863,'grv lys'!$I$2:$I$2863,'bereken betaaldatum bedrag'!$AF$1,'grv lys'!$G$2:$G$2863,'bereken betaaldatum bedrag'!B33)</f>
        <v>0</v>
      </c>
      <c r="AG33" s="4">
        <f>SUMIFS('grv lys'!$L$2:$L$2863,'grv lys'!$I$2:$I$2863,'bereken betaaldatum bedrag'!$AG$1,'grv lys'!$G$2:$G$2863,'bereken betaaldatum bedrag'!B33)</f>
        <v>0</v>
      </c>
      <c r="AH33" s="4">
        <f>SUMIFS('grv lys'!$L$2:$L$2863,'grv lys'!$I$2:$I$2863,'bereken betaaldatum bedrag'!$AH$1,'grv lys'!$G$2:$G$2863,'bereken betaaldatum bedrag'!B33)</f>
        <v>0</v>
      </c>
      <c r="AI33" s="4">
        <f>SUMIFS('grv lys'!$L$2:$L$2863,'grv lys'!$I$2:$I$2863,'bereken betaaldatum bedrag'!$AI$1,'grv lys'!$G$2:$G$2863,'bereken betaaldatum bedrag'!B33)</f>
        <v>0</v>
      </c>
      <c r="AJ33" s="4">
        <f>SUMIFS('grv lys'!$L$2:$L$2863,'grv lys'!$I$2:$I$2863,'bereken betaaldatum bedrag'!$AJ$1,'grv lys'!$G$2:$G$2863,'bereken betaaldatum bedrag'!B33)</f>
        <v>0</v>
      </c>
      <c r="AK33" s="4">
        <f>SUMIFS('grv lys'!$L$2:$L$2863,'grv lys'!$I$2:$I$2863,'bereken betaaldatum bedrag'!$AK$1,'grv lys'!$G$2:$G$2863,'bereken betaaldatum bedrag'!B33)</f>
        <v>0</v>
      </c>
      <c r="AL33" s="4">
        <f>SUMIFS('grv lys'!$L$2:$L$2863,'grv lys'!$I$2:$I$2863,'bereken betaaldatum bedrag'!$AL$1,'grv lys'!$G$2:$G$2863,'bereken betaaldatum bedrag'!B33)</f>
        <v>0</v>
      </c>
      <c r="AM33" s="4">
        <f>SUMIFS('grv lys'!$L$2:$L$2863,'grv lys'!$I$2:$I$2863,'bereken betaaldatum bedrag'!$AM$1,'grv lys'!$G$2:$G$2863,'bereken betaaldatum bedrag'!B33)</f>
        <v>0</v>
      </c>
      <c r="AN33" s="4">
        <f>SUMIFS('grv lys'!$L$2:$L$2863,'grv lys'!$I$2:$I$2863,'bereken betaaldatum bedrag'!$AN$1,'grv lys'!$G$2:$G$2863,'bereken betaaldatum bedrag'!B33)</f>
        <v>0</v>
      </c>
      <c r="AO33" s="4">
        <f>SUMIFS('grv lys'!$L$2:$L$2863,'grv lys'!$I$2:$I$2863,'bereken betaaldatum bedrag'!$AO$1,'grv lys'!$G$2:$G$2863,'bereken betaaldatum bedrag'!B33)</f>
        <v>0</v>
      </c>
      <c r="AP33" s="4">
        <f>SUMIFS('grv lys'!$L$2:$L$2863,'grv lys'!$I$2:$I$2863,'bereken betaaldatum bedrag'!$AP$1,'grv lys'!$G$2:$G$2863,'bereken betaaldatum bedrag'!B33)</f>
        <v>0</v>
      </c>
      <c r="AQ33" s="4">
        <f>SUMIFS('grv lys'!$L$2:$L$2863,'grv lys'!$I$2:$I$2863,'bereken betaaldatum bedrag'!$AQ$1,'grv lys'!$G$2:$G$2863,'bereken betaaldatum bedrag'!B33)</f>
        <v>0</v>
      </c>
      <c r="AR33" s="4">
        <f>SUMIFS('grv lys'!$L$2:$L$2863,'grv lys'!$I$2:$I$2863,'bereken betaaldatum bedrag'!$AR$1,'grv lys'!$G$2:$G$2863,'bereken betaaldatum bedrag'!B33)</f>
        <v>0</v>
      </c>
      <c r="AS33" s="4">
        <f>SUMIFS('grv lys'!$L$2:$L$2863,'grv lys'!$I$2:$I$2863,'bereken betaaldatum bedrag'!$AS$1,'grv lys'!$G$2:$G$2863,'bereken betaaldatum bedrag'!B33)</f>
        <v>0</v>
      </c>
      <c r="AT33" s="4">
        <f>SUMIFS('grv lys'!$L$2:$L$2863,'grv lys'!$I$2:$I$2863,'bereken betaaldatum bedrag'!$AT$1,'grv lys'!$G$2:$G$2863,'bereken betaaldatum bedrag'!B33)</f>
        <v>0</v>
      </c>
      <c r="AU33" s="4">
        <f>SUMIFS('grv lys'!$L$2:$L$2863,'grv lys'!$I$2:$I$2863,'bereken betaaldatum bedrag'!$AU$1,'grv lys'!$G$2:$G$2863,'bereken betaaldatum bedrag'!B33)</f>
        <v>0</v>
      </c>
      <c r="AV33" s="4">
        <f>SUMIFS('grv lys'!$L$2:$L$2863,'grv lys'!$I$2:$I$2863,'bereken betaaldatum bedrag'!$AV$1,'grv lys'!$G$2:$G$2863,'bereken betaaldatum bedrag'!B33)</f>
        <v>0</v>
      </c>
      <c r="AW33" s="4">
        <f>SUMIFS('grv lys'!$L$2:$L$2863,'grv lys'!$I$2:$I$2863,'bereken betaaldatum bedrag'!$AW$1,'grv lys'!$G$2:$G$2863,'bereken betaaldatum bedrag'!B33)</f>
        <v>0</v>
      </c>
      <c r="AX33" s="4">
        <f>SUMIFS('grv lys'!$L$2:$L$2863,'grv lys'!$I$2:$I$2863,'bereken betaaldatum bedrag'!$AX$1,'grv lys'!$G$2:$G$2863,'bereken betaaldatum bedrag'!B33)</f>
        <v>0</v>
      </c>
      <c r="AY33" s="4">
        <f>SUMIFS('grv lys'!$L$2:$L$2863,'grv lys'!$I$2:$I$2863,'bereken betaaldatum bedrag'!$AY$1,'grv lys'!$G$2:$G$2863,'bereken betaaldatum bedrag'!B33)</f>
        <v>0</v>
      </c>
      <c r="AZ33" s="4">
        <f>SUMIFS('grv lys'!$L$2:$L$2863,'grv lys'!$I$2:$I$2863,'bereken betaaldatum bedrag'!$AZ$1,'grv lys'!$G$2:$G$2863,'bereken betaaldatum bedrag'!B33)</f>
        <v>0</v>
      </c>
      <c r="BA33" s="4">
        <f>SUMIFS('grv lys'!$L$2:$L$2863,'grv lys'!$I$2:$I$2863,'bereken betaaldatum bedrag'!$BA$1,'grv lys'!$G$2:$G$2863,'bereken betaaldatum bedrag'!B33)</f>
        <v>0</v>
      </c>
    </row>
    <row r="34" spans="1:53" x14ac:dyDescent="0.25">
      <c r="A34" s="21" t="s">
        <v>135</v>
      </c>
      <c r="B34" s="22">
        <v>41610</v>
      </c>
      <c r="C34" s="7"/>
      <c r="D34" s="15" t="s">
        <v>148</v>
      </c>
      <c r="E34" s="14"/>
      <c r="F34" s="12"/>
      <c r="G34" s="16"/>
      <c r="H34" s="16"/>
      <c r="I34" s="4">
        <f>SUMIFS('grv lys'!$L$2:$L$2863,'grv lys'!$G$2:$G$2863,'bereken betaaldatum bedrag'!B34,'grv lys'!$I$2:$I$2863,'bereken betaaldatum bedrag'!I$1)</f>
        <v>125557.57999999997</v>
      </c>
      <c r="J34" s="4">
        <f>SUMIFS('grv lys'!$L$2:$L$2863,'grv lys'!$I$2:$I$2863,'bereken betaaldatum bedrag'!$J$1,'grv lys'!$T$2:$T$2863,'bereken betaaldatum bedrag'!B34)</f>
        <v>0</v>
      </c>
      <c r="K34" s="4">
        <f>SUMIFS('grv lys'!$L$2:$L$2863,'grv lys'!$I$2:$I$2863,'bereken betaaldatum bedrag'!$K$1,'grv lys'!$T$2:$T$2863,'bereken betaaldatum bedrag'!B34)</f>
        <v>0</v>
      </c>
      <c r="L34" s="4">
        <f>SUMIFS('grv lys'!$L$2:$L$2863,'grv lys'!$I$2:$I$2863,'bereken betaaldatum bedrag'!$L$1,'grv lys'!$T$2:$T$2863,'bereken betaaldatum bedrag'!B34)</f>
        <v>1875</v>
      </c>
      <c r="M34" s="4">
        <f>SUMIFS('grv lys'!$L$2:$L$2863,'grv lys'!$I$2:$I$2863,'bereken betaaldatum bedrag'!$M$1,'grv lys'!$T$2:$T$2863,'bereken betaaldatum bedrag'!B34)</f>
        <v>0</v>
      </c>
      <c r="N34" s="4">
        <f>SUMIFS('grv lys'!$L$2:$L$2863,'grv lys'!$I$2:$I$2863,'bereken betaaldatum bedrag'!$N$1,'grv lys'!$T$2:$T$2863,'bereken betaaldatum bedrag'!B34)</f>
        <v>0</v>
      </c>
      <c r="O34" s="4">
        <f>SUMIFS('grv lys'!$L$2:$L$2863,'grv lys'!$I$2:$I$2863,'bereken betaaldatum bedrag'!$O$1,'grv lys'!$T$2:$T$2863,'bereken betaaldatum bedrag'!B34)</f>
        <v>0</v>
      </c>
      <c r="P34" s="4">
        <f>SUMIFS('grv lys'!$L$2:$L$2863,'grv lys'!$I$2:$I$2863,'bereken betaaldatum bedrag'!$P$1,'grv lys'!$T$2:$T$2863,'bereken betaaldatum bedrag'!B34)</f>
        <v>0</v>
      </c>
      <c r="Q34" s="4">
        <f>SUMIFS('grv lys'!$L$2:$L$2863,'grv lys'!$I$2:$I$2863,'bereken betaaldatum bedrag'!$Q$1,'grv lys'!$T$2:$T$2863,'bereken betaaldatum bedrag'!B34)</f>
        <v>0</v>
      </c>
      <c r="R34" s="4">
        <f>SUMIFS('grv lys'!$L$2:$L$2863,'grv lys'!$I$2:$I$2863,'bereken betaaldatum bedrag'!$R$1,'grv lys'!$T$2:$T$2863,'bereken betaaldatum bedrag'!B34)</f>
        <v>0</v>
      </c>
      <c r="S34" s="4" t="e">
        <f>SUMIFS('grv lys'!Y33:Y3296,'grv lys'!T33:T2863,'bereken betaaldatum bedrag'!B34,'grv lys'!V33:V3296,'bereken betaaldatum bedrag'!$S$1)</f>
        <v>#VALUE!</v>
      </c>
      <c r="T34" s="4" t="e">
        <f>SUMIFS('grv lys'!Z33:Z3296,'grv lys'!U33:U2863,'bereken betaaldatum bedrag'!B34,'grv lys'!W33:W3296,'bereken betaaldatum bedrag'!$T$1)</f>
        <v>#VALUE!</v>
      </c>
      <c r="U34" s="4">
        <f>SUMIFS('grv lys'!$L$2:$L$2863,'grv lys'!$I$2:$I$2863,'bereken betaaldatum bedrag'!$U$1,'grv lys'!$T$2:$T$2863,'bereken betaaldatum bedrag'!B34)</f>
        <v>0</v>
      </c>
      <c r="V34" s="4">
        <f>SUMIFS('grv lys'!$L$2:$L$2863,'grv lys'!$I$2:$I$2863,'bereken betaaldatum bedrag'!$V$1,'grv lys'!$T$2:$T$2863,'bereken betaaldatum bedrag'!B34)</f>
        <v>0</v>
      </c>
      <c r="W34" s="4">
        <f>SUMIFS('grv lys'!$L$2:$L$2863,'grv lys'!$I$2:$I$2863,'bereken betaaldatum bedrag'!$W$1,'grv lys'!$T$2:$T$2863,'bereken betaaldatum bedrag'!B34)</f>
        <v>0</v>
      </c>
      <c r="X34" s="4">
        <f>SUMIFS('grv lys'!$L$2:$L$2863,'grv lys'!$I$2:$I$2863,'bereken betaaldatum bedrag'!$X$1,'grv lys'!$T$2:$T$2863,'bereken betaaldatum bedrag'!B34)</f>
        <v>0</v>
      </c>
      <c r="Y34" s="4">
        <f>SUMIFS('grv lys'!$L$2:$L$2863,'grv lys'!$I$2:$I$2863,'bereken betaaldatum bedrag'!$Y$1,'grv lys'!$G$2:$G$2863,'bereken betaaldatum bedrag'!B34)</f>
        <v>0</v>
      </c>
      <c r="Z34" s="4">
        <f>SUMIFS('grv lys'!$L$2:$L$2863,'grv lys'!$I$2:$I$2863,'bereken betaaldatum bedrag'!$Z$1,'grv lys'!$G$2:$G$2863,'bereken betaaldatum bedrag'!B34)</f>
        <v>0</v>
      </c>
      <c r="AA34" s="4">
        <f>SUMIFS('grv lys'!$L$2:$L$2863,'grv lys'!$I$2:$I$2863,'bereken betaaldatum bedrag'!$AA$1,'grv lys'!$G$2:$G$2863,'bereken betaaldatum bedrag'!B34)</f>
        <v>0</v>
      </c>
      <c r="AB34" s="4">
        <f>SUMIFS('grv lys'!$L$2:$L$2863,'grv lys'!$I$2:$I$2863,'bereken betaaldatum bedrag'!$AB$1,'grv lys'!$G$2:$G$2863,'bereken betaaldatum bedrag'!B34)</f>
        <v>0</v>
      </c>
      <c r="AC34" s="4">
        <f>SUMIFS('grv lys'!$L$2:$L$2863,'grv lys'!$I$2:$I$2863,'bereken betaaldatum bedrag'!$AC$1,'grv lys'!$G$2:$G$2863,'bereken betaaldatum bedrag'!B34)</f>
        <v>0</v>
      </c>
      <c r="AD34" s="4">
        <f>SUMIFS('grv lys'!$L$2:$L$2863,'grv lys'!$I$2:$I$2863,'bereken betaaldatum bedrag'!$AD$1,'grv lys'!$G$2:$G$2863,'bereken betaaldatum bedrag'!B34)</f>
        <v>0</v>
      </c>
      <c r="AE34" s="4">
        <f>SUMIFS('grv lys'!$L$2:$L$2863,'grv lys'!$I$2:$I$2863,'bereken betaaldatum bedrag'!$AE$1,'grv lys'!$G$2:$G$2863,'bereken betaaldatum bedrag'!B34)</f>
        <v>71423.61</v>
      </c>
      <c r="AF34" s="4">
        <f>SUMIFS('grv lys'!$L$2:$L$2863,'grv lys'!$I$2:$I$2863,'bereken betaaldatum bedrag'!$AF$1,'grv lys'!$G$2:$G$2863,'bereken betaaldatum bedrag'!B34)</f>
        <v>0</v>
      </c>
      <c r="AG34" s="4">
        <f>SUMIFS('grv lys'!$L$2:$L$2863,'grv lys'!$I$2:$I$2863,'bereken betaaldatum bedrag'!$AG$1,'grv lys'!$G$2:$G$2863,'bereken betaaldatum bedrag'!B34)</f>
        <v>0</v>
      </c>
      <c r="AH34" s="4">
        <f>SUMIFS('grv lys'!$L$2:$L$2863,'grv lys'!$I$2:$I$2863,'bereken betaaldatum bedrag'!$AH$1,'grv lys'!$G$2:$G$2863,'bereken betaaldatum bedrag'!B34)</f>
        <v>0</v>
      </c>
      <c r="AI34" s="4">
        <f>SUMIFS('grv lys'!$L$2:$L$2863,'grv lys'!$I$2:$I$2863,'bereken betaaldatum bedrag'!$AI$1,'grv lys'!$G$2:$G$2863,'bereken betaaldatum bedrag'!B34)</f>
        <v>0</v>
      </c>
      <c r="AJ34" s="4">
        <f>SUMIFS('grv lys'!$L$2:$L$2863,'grv lys'!$I$2:$I$2863,'bereken betaaldatum bedrag'!$AJ$1,'grv lys'!$G$2:$G$2863,'bereken betaaldatum bedrag'!B34)</f>
        <v>0</v>
      </c>
      <c r="AK34" s="4">
        <f>SUMIFS('grv lys'!$L$2:$L$2863,'grv lys'!$I$2:$I$2863,'bereken betaaldatum bedrag'!$AK$1,'grv lys'!$G$2:$G$2863,'bereken betaaldatum bedrag'!B34)</f>
        <v>0</v>
      </c>
      <c r="AL34" s="4">
        <f>SUMIFS('grv lys'!$L$2:$L$2863,'grv lys'!$I$2:$I$2863,'bereken betaaldatum bedrag'!$AL$1,'grv lys'!$G$2:$G$2863,'bereken betaaldatum bedrag'!B34)</f>
        <v>0</v>
      </c>
      <c r="AM34" s="4">
        <f>SUMIFS('grv lys'!$L$2:$L$2863,'grv lys'!$I$2:$I$2863,'bereken betaaldatum bedrag'!$AM$1,'grv lys'!$G$2:$G$2863,'bereken betaaldatum bedrag'!B34)</f>
        <v>0</v>
      </c>
      <c r="AN34" s="4">
        <f>SUMIFS('grv lys'!$L$2:$L$2863,'grv lys'!$I$2:$I$2863,'bereken betaaldatum bedrag'!$AN$1,'grv lys'!$G$2:$G$2863,'bereken betaaldatum bedrag'!B34)</f>
        <v>0</v>
      </c>
      <c r="AO34" s="4">
        <f>SUMIFS('grv lys'!$L$2:$L$2863,'grv lys'!$I$2:$I$2863,'bereken betaaldatum bedrag'!$AO$1,'grv lys'!$G$2:$G$2863,'bereken betaaldatum bedrag'!B34)</f>
        <v>0</v>
      </c>
      <c r="AP34" s="4">
        <f>SUMIFS('grv lys'!$L$2:$L$2863,'grv lys'!$I$2:$I$2863,'bereken betaaldatum bedrag'!$AP$1,'grv lys'!$G$2:$G$2863,'bereken betaaldatum bedrag'!B34)</f>
        <v>280.81</v>
      </c>
      <c r="AQ34" s="4">
        <f>SUMIFS('grv lys'!$L$2:$L$2863,'grv lys'!$I$2:$I$2863,'bereken betaaldatum bedrag'!$AQ$1,'grv lys'!$G$2:$G$2863,'bereken betaaldatum bedrag'!B34)</f>
        <v>0</v>
      </c>
      <c r="AR34" s="4">
        <f>SUMIFS('grv lys'!$L$2:$L$2863,'grv lys'!$I$2:$I$2863,'bereken betaaldatum bedrag'!$AR$1,'grv lys'!$G$2:$G$2863,'bereken betaaldatum bedrag'!B34)</f>
        <v>1449.35</v>
      </c>
      <c r="AS34" s="4">
        <f>SUMIFS('grv lys'!$L$2:$L$2863,'grv lys'!$I$2:$I$2863,'bereken betaaldatum bedrag'!$AS$1,'grv lys'!$G$2:$G$2863,'bereken betaaldatum bedrag'!B34)</f>
        <v>0</v>
      </c>
      <c r="AT34" s="4">
        <f>SUMIFS('grv lys'!$L$2:$L$2863,'grv lys'!$I$2:$I$2863,'bereken betaaldatum bedrag'!$AT$1,'grv lys'!$G$2:$G$2863,'bereken betaaldatum bedrag'!B34)</f>
        <v>0</v>
      </c>
      <c r="AU34" s="4">
        <f>SUMIFS('grv lys'!$L$2:$L$2863,'grv lys'!$I$2:$I$2863,'bereken betaaldatum bedrag'!$AU$1,'grv lys'!$G$2:$G$2863,'bereken betaaldatum bedrag'!B34)</f>
        <v>0</v>
      </c>
      <c r="AV34" s="4">
        <f>SUMIFS('grv lys'!$L$2:$L$2863,'grv lys'!$I$2:$I$2863,'bereken betaaldatum bedrag'!$AV$1,'grv lys'!$G$2:$G$2863,'bereken betaaldatum bedrag'!B34)</f>
        <v>0</v>
      </c>
      <c r="AW34" s="4">
        <f>SUMIFS('grv lys'!$L$2:$L$2863,'grv lys'!$I$2:$I$2863,'bereken betaaldatum bedrag'!$AW$1,'grv lys'!$G$2:$G$2863,'bereken betaaldatum bedrag'!B34)</f>
        <v>0</v>
      </c>
      <c r="AX34" s="4">
        <f>SUMIFS('grv lys'!$L$2:$L$2863,'grv lys'!$I$2:$I$2863,'bereken betaaldatum bedrag'!$AX$1,'grv lys'!$G$2:$G$2863,'bereken betaaldatum bedrag'!B34)</f>
        <v>4696.66</v>
      </c>
      <c r="AY34" s="4">
        <f>SUMIFS('grv lys'!$L$2:$L$2863,'grv lys'!$I$2:$I$2863,'bereken betaaldatum bedrag'!$AY$1,'grv lys'!$G$2:$G$2863,'bereken betaaldatum bedrag'!B34)</f>
        <v>0</v>
      </c>
      <c r="AZ34" s="4">
        <f>SUMIFS('grv lys'!$L$2:$L$2863,'grv lys'!$I$2:$I$2863,'bereken betaaldatum bedrag'!$AZ$1,'grv lys'!$G$2:$G$2863,'bereken betaaldatum bedrag'!B34)</f>
        <v>0</v>
      </c>
      <c r="BA34" s="4">
        <f>SUMIFS('grv lys'!$L$2:$L$2863,'grv lys'!$I$2:$I$2863,'bereken betaaldatum bedrag'!$BA$1,'grv lys'!$G$2:$G$2863,'bereken betaaldatum bedrag'!B34)</f>
        <v>0</v>
      </c>
    </row>
    <row r="35" spans="1:53" x14ac:dyDescent="0.25">
      <c r="A35" s="21" t="s">
        <v>136</v>
      </c>
      <c r="B35" s="22">
        <v>41611</v>
      </c>
      <c r="C35" s="7"/>
      <c r="D35" s="15" t="s">
        <v>148</v>
      </c>
      <c r="E35" s="14"/>
      <c r="F35" s="12"/>
      <c r="G35" s="16"/>
      <c r="H35" s="16"/>
      <c r="I35" s="4">
        <f>SUMIFS('grv lys'!$L$2:$L$2863,'grv lys'!$G$2:$G$2863,'bereken betaaldatum bedrag'!B35,'grv lys'!$I$2:$I$2863,'bereken betaaldatum bedrag'!I$1)</f>
        <v>198611.59999999998</v>
      </c>
      <c r="J35" s="4">
        <f>SUMIFS('grv lys'!$L$2:$L$2863,'grv lys'!$I$2:$I$2863,'bereken betaaldatum bedrag'!$J$1,'grv lys'!$T$2:$T$2863,'bereken betaaldatum bedrag'!B35)</f>
        <v>0</v>
      </c>
      <c r="K35" s="4">
        <f>SUMIFS('grv lys'!$L$2:$L$2863,'grv lys'!$I$2:$I$2863,'bereken betaaldatum bedrag'!$K$1,'grv lys'!$T$2:$T$2863,'bereken betaaldatum bedrag'!B35)</f>
        <v>0</v>
      </c>
      <c r="L35" s="4">
        <f>SUMIFS('grv lys'!$L$2:$L$2863,'grv lys'!$I$2:$I$2863,'bereken betaaldatum bedrag'!$L$1,'grv lys'!$T$2:$T$2863,'bereken betaaldatum bedrag'!B35)</f>
        <v>0</v>
      </c>
      <c r="M35" s="4">
        <f>SUMIFS('grv lys'!$L$2:$L$2863,'grv lys'!$I$2:$I$2863,'bereken betaaldatum bedrag'!$M$1,'grv lys'!$T$2:$T$2863,'bereken betaaldatum bedrag'!B35)</f>
        <v>0</v>
      </c>
      <c r="N35" s="4">
        <f>SUMIFS('grv lys'!$L$2:$L$2863,'grv lys'!$I$2:$I$2863,'bereken betaaldatum bedrag'!$N$1,'grv lys'!$T$2:$T$2863,'bereken betaaldatum bedrag'!B35)</f>
        <v>0</v>
      </c>
      <c r="O35" s="4">
        <f>SUMIFS('grv lys'!$L$2:$L$2863,'grv lys'!$I$2:$I$2863,'bereken betaaldatum bedrag'!$O$1,'grv lys'!$T$2:$T$2863,'bereken betaaldatum bedrag'!B35)</f>
        <v>0</v>
      </c>
      <c r="P35" s="4">
        <f>SUMIFS('grv lys'!$L$2:$L$2863,'grv lys'!$I$2:$I$2863,'bereken betaaldatum bedrag'!$P$1,'grv lys'!$T$2:$T$2863,'bereken betaaldatum bedrag'!B35)</f>
        <v>0</v>
      </c>
      <c r="Q35" s="4">
        <f>SUMIFS('grv lys'!$L$2:$L$2863,'grv lys'!$I$2:$I$2863,'bereken betaaldatum bedrag'!$Q$1,'grv lys'!$T$2:$T$2863,'bereken betaaldatum bedrag'!B35)</f>
        <v>0</v>
      </c>
      <c r="R35" s="4">
        <f>SUMIFS('grv lys'!$L$2:$L$2863,'grv lys'!$I$2:$I$2863,'bereken betaaldatum bedrag'!$R$1,'grv lys'!$T$2:$T$2863,'bereken betaaldatum bedrag'!B35)</f>
        <v>0</v>
      </c>
      <c r="S35" s="4" t="e">
        <f>SUMIFS('grv lys'!Y34:Y3297,'grv lys'!T34:T2863,'bereken betaaldatum bedrag'!B35,'grv lys'!V34:V3297,'bereken betaaldatum bedrag'!$S$1)</f>
        <v>#VALUE!</v>
      </c>
      <c r="T35" s="4" t="e">
        <f>SUMIFS('grv lys'!Z34:Z3297,'grv lys'!U34:U2863,'bereken betaaldatum bedrag'!B35,'grv lys'!W34:W3297,'bereken betaaldatum bedrag'!$T$1)</f>
        <v>#VALUE!</v>
      </c>
      <c r="U35" s="4">
        <f>SUMIFS('grv lys'!$L$2:$L$2863,'grv lys'!$I$2:$I$2863,'bereken betaaldatum bedrag'!$U$1,'grv lys'!$T$2:$T$2863,'bereken betaaldatum bedrag'!B35)</f>
        <v>0</v>
      </c>
      <c r="V35" s="4">
        <f>SUMIFS('grv lys'!$L$2:$L$2863,'grv lys'!$I$2:$I$2863,'bereken betaaldatum bedrag'!$V$1,'grv lys'!$T$2:$T$2863,'bereken betaaldatum bedrag'!B35)</f>
        <v>0</v>
      </c>
      <c r="W35" s="4">
        <f>SUMIFS('grv lys'!$L$2:$L$2863,'grv lys'!$I$2:$I$2863,'bereken betaaldatum bedrag'!$W$1,'grv lys'!$T$2:$T$2863,'bereken betaaldatum bedrag'!B35)</f>
        <v>0</v>
      </c>
      <c r="X35" s="4">
        <f>SUMIFS('grv lys'!$L$2:$L$2863,'grv lys'!$I$2:$I$2863,'bereken betaaldatum bedrag'!$X$1,'grv lys'!$T$2:$T$2863,'bereken betaaldatum bedrag'!B35)</f>
        <v>0</v>
      </c>
      <c r="Y35" s="4">
        <f>SUMIFS('grv lys'!$L$2:$L$2863,'grv lys'!$I$2:$I$2863,'bereken betaaldatum bedrag'!$Y$1,'grv lys'!$G$2:$G$2863,'bereken betaaldatum bedrag'!B35)</f>
        <v>16301.619999999999</v>
      </c>
      <c r="Z35" s="4">
        <f>SUMIFS('grv lys'!$L$2:$L$2863,'grv lys'!$I$2:$I$2863,'bereken betaaldatum bedrag'!$Z$1,'grv lys'!$G$2:$G$2863,'bereken betaaldatum bedrag'!B35)</f>
        <v>0</v>
      </c>
      <c r="AA35" s="4">
        <f>SUMIFS('grv lys'!$L$2:$L$2863,'grv lys'!$I$2:$I$2863,'bereken betaaldatum bedrag'!$AA$1,'grv lys'!$G$2:$G$2863,'bereken betaaldatum bedrag'!B35)</f>
        <v>0</v>
      </c>
      <c r="AB35" s="4">
        <f>SUMIFS('grv lys'!$L$2:$L$2863,'grv lys'!$I$2:$I$2863,'bereken betaaldatum bedrag'!$AB$1,'grv lys'!$G$2:$G$2863,'bereken betaaldatum bedrag'!B35)</f>
        <v>0</v>
      </c>
      <c r="AC35" s="4">
        <f>SUMIFS('grv lys'!$L$2:$L$2863,'grv lys'!$I$2:$I$2863,'bereken betaaldatum bedrag'!$AC$1,'grv lys'!$G$2:$G$2863,'bereken betaaldatum bedrag'!B35)</f>
        <v>1893.29</v>
      </c>
      <c r="AD35" s="4">
        <f>SUMIFS('grv lys'!$L$2:$L$2863,'grv lys'!$I$2:$I$2863,'bereken betaaldatum bedrag'!$AD$1,'grv lys'!$G$2:$G$2863,'bereken betaaldatum bedrag'!B35)</f>
        <v>4447.2700000000004</v>
      </c>
      <c r="AE35" s="4">
        <f>SUMIFS('grv lys'!$L$2:$L$2863,'grv lys'!$I$2:$I$2863,'bereken betaaldatum bedrag'!$AE$1,'grv lys'!$G$2:$G$2863,'bereken betaaldatum bedrag'!B35)</f>
        <v>0</v>
      </c>
      <c r="AF35" s="4">
        <f>SUMIFS('grv lys'!$L$2:$L$2863,'grv lys'!$I$2:$I$2863,'bereken betaaldatum bedrag'!$AF$1,'grv lys'!$G$2:$G$2863,'bereken betaaldatum bedrag'!B35)</f>
        <v>11613.189999999999</v>
      </c>
      <c r="AG35" s="4">
        <f>SUMIFS('grv lys'!$L$2:$L$2863,'grv lys'!$I$2:$I$2863,'bereken betaaldatum bedrag'!$AG$1,'grv lys'!$G$2:$G$2863,'bereken betaaldatum bedrag'!B35)</f>
        <v>0</v>
      </c>
      <c r="AH35" s="4">
        <f>SUMIFS('grv lys'!$L$2:$L$2863,'grv lys'!$I$2:$I$2863,'bereken betaaldatum bedrag'!$AH$1,'grv lys'!$G$2:$G$2863,'bereken betaaldatum bedrag'!B35)</f>
        <v>0</v>
      </c>
      <c r="AI35" s="4">
        <f>SUMIFS('grv lys'!$L$2:$L$2863,'grv lys'!$I$2:$I$2863,'bereken betaaldatum bedrag'!$AI$1,'grv lys'!$G$2:$G$2863,'bereken betaaldatum bedrag'!B35)</f>
        <v>0</v>
      </c>
      <c r="AJ35" s="4">
        <f>SUMIFS('grv lys'!$L$2:$L$2863,'grv lys'!$I$2:$I$2863,'bereken betaaldatum bedrag'!$AJ$1,'grv lys'!$G$2:$G$2863,'bereken betaaldatum bedrag'!B35)</f>
        <v>3466</v>
      </c>
      <c r="AK35" s="4">
        <f>SUMIFS('grv lys'!$L$2:$L$2863,'grv lys'!$I$2:$I$2863,'bereken betaaldatum bedrag'!$AK$1,'grv lys'!$G$2:$G$2863,'bereken betaaldatum bedrag'!B35)</f>
        <v>0</v>
      </c>
      <c r="AL35" s="4">
        <f>SUMIFS('grv lys'!$L$2:$L$2863,'grv lys'!$I$2:$I$2863,'bereken betaaldatum bedrag'!$AL$1,'grv lys'!$G$2:$G$2863,'bereken betaaldatum bedrag'!B35)</f>
        <v>1404.93</v>
      </c>
      <c r="AM35" s="4">
        <f>SUMIFS('grv lys'!$L$2:$L$2863,'grv lys'!$I$2:$I$2863,'bereken betaaldatum bedrag'!$AM$1,'grv lys'!$G$2:$G$2863,'bereken betaaldatum bedrag'!B35)</f>
        <v>0</v>
      </c>
      <c r="AN35" s="4">
        <f>SUMIFS('grv lys'!$L$2:$L$2863,'grv lys'!$I$2:$I$2863,'bereken betaaldatum bedrag'!$AN$1,'grv lys'!$G$2:$G$2863,'bereken betaaldatum bedrag'!B35)</f>
        <v>0</v>
      </c>
      <c r="AO35" s="4">
        <f>SUMIFS('grv lys'!$L$2:$L$2863,'grv lys'!$I$2:$I$2863,'bereken betaaldatum bedrag'!$AO$1,'grv lys'!$G$2:$G$2863,'bereken betaaldatum bedrag'!B35)</f>
        <v>0</v>
      </c>
      <c r="AP35" s="4">
        <f>SUMIFS('grv lys'!$L$2:$L$2863,'grv lys'!$I$2:$I$2863,'bereken betaaldatum bedrag'!$AP$1,'grv lys'!$G$2:$G$2863,'bereken betaaldatum bedrag'!B35)</f>
        <v>460.8</v>
      </c>
      <c r="AQ35" s="4">
        <f>SUMIFS('grv lys'!$L$2:$L$2863,'grv lys'!$I$2:$I$2863,'bereken betaaldatum bedrag'!$AQ$1,'grv lys'!$G$2:$G$2863,'bereken betaaldatum bedrag'!B35)</f>
        <v>0</v>
      </c>
      <c r="AR35" s="4">
        <f>SUMIFS('grv lys'!$L$2:$L$2863,'grv lys'!$I$2:$I$2863,'bereken betaaldatum bedrag'!$AR$1,'grv lys'!$G$2:$G$2863,'bereken betaaldatum bedrag'!B35)</f>
        <v>428.45</v>
      </c>
      <c r="AS35" s="4">
        <f>SUMIFS('grv lys'!$L$2:$L$2863,'grv lys'!$I$2:$I$2863,'bereken betaaldatum bedrag'!$AS$1,'grv lys'!$G$2:$G$2863,'bereken betaaldatum bedrag'!B35)</f>
        <v>0</v>
      </c>
      <c r="AT35" s="4">
        <f>SUMIFS('grv lys'!$L$2:$L$2863,'grv lys'!$I$2:$I$2863,'bereken betaaldatum bedrag'!$AT$1,'grv lys'!$G$2:$G$2863,'bereken betaaldatum bedrag'!B35)</f>
        <v>0</v>
      </c>
      <c r="AU35" s="4">
        <f>SUMIFS('grv lys'!$L$2:$L$2863,'grv lys'!$I$2:$I$2863,'bereken betaaldatum bedrag'!$AU$1,'grv lys'!$G$2:$G$2863,'bereken betaaldatum bedrag'!B35)</f>
        <v>0</v>
      </c>
      <c r="AV35" s="4">
        <f>SUMIFS('grv lys'!$L$2:$L$2863,'grv lys'!$I$2:$I$2863,'bereken betaaldatum bedrag'!$AV$1,'grv lys'!$G$2:$G$2863,'bereken betaaldatum bedrag'!B35)</f>
        <v>0</v>
      </c>
      <c r="AW35" s="4">
        <f>SUMIFS('grv lys'!$L$2:$L$2863,'grv lys'!$I$2:$I$2863,'bereken betaaldatum bedrag'!$AW$1,'grv lys'!$G$2:$G$2863,'bereken betaaldatum bedrag'!B35)</f>
        <v>0</v>
      </c>
      <c r="AX35" s="4">
        <f>SUMIFS('grv lys'!$L$2:$L$2863,'grv lys'!$I$2:$I$2863,'bereken betaaldatum bedrag'!$AX$1,'grv lys'!$G$2:$G$2863,'bereken betaaldatum bedrag'!B35)</f>
        <v>0</v>
      </c>
      <c r="AY35" s="4">
        <f>SUMIFS('grv lys'!$L$2:$L$2863,'grv lys'!$I$2:$I$2863,'bereken betaaldatum bedrag'!$AY$1,'grv lys'!$G$2:$G$2863,'bereken betaaldatum bedrag'!B35)</f>
        <v>0</v>
      </c>
      <c r="AZ35" s="4">
        <f>SUMIFS('grv lys'!$L$2:$L$2863,'grv lys'!$I$2:$I$2863,'bereken betaaldatum bedrag'!$AZ$1,'grv lys'!$G$2:$G$2863,'bereken betaaldatum bedrag'!B35)</f>
        <v>0</v>
      </c>
      <c r="BA35" s="4">
        <f>SUMIFS('grv lys'!$L$2:$L$2863,'grv lys'!$I$2:$I$2863,'bereken betaaldatum bedrag'!$BA$1,'grv lys'!$G$2:$G$2863,'bereken betaaldatum bedrag'!B35)</f>
        <v>0</v>
      </c>
    </row>
    <row r="36" spans="1:53" x14ac:dyDescent="0.25">
      <c r="A36" s="21" t="s">
        <v>137</v>
      </c>
      <c r="B36" s="22">
        <v>41612</v>
      </c>
      <c r="C36" s="7"/>
      <c r="D36" s="15" t="s">
        <v>148</v>
      </c>
      <c r="E36" s="14"/>
      <c r="F36" s="12"/>
      <c r="G36" s="16"/>
      <c r="H36" s="16"/>
      <c r="I36" s="4">
        <f>SUMIFS('grv lys'!$L$2:$L$2863,'grv lys'!$G$2:$G$2863,'bereken betaaldatum bedrag'!B36,'grv lys'!$I$2:$I$2863,'bereken betaaldatum bedrag'!I$1)</f>
        <v>0</v>
      </c>
      <c r="J36" s="4">
        <f>SUMIFS('grv lys'!$L$2:$L$2863,'grv lys'!$I$2:$I$2863,'bereken betaaldatum bedrag'!$J$1,'grv lys'!$T$2:$T$2863,'bereken betaaldatum bedrag'!B36)</f>
        <v>0</v>
      </c>
      <c r="K36" s="4">
        <f>SUMIFS('grv lys'!$L$2:$L$2863,'grv lys'!$I$2:$I$2863,'bereken betaaldatum bedrag'!$K$1,'grv lys'!$T$2:$T$2863,'bereken betaaldatum bedrag'!B36)</f>
        <v>0</v>
      </c>
      <c r="L36" s="4">
        <f>SUMIFS('grv lys'!$L$2:$L$2863,'grv lys'!$I$2:$I$2863,'bereken betaaldatum bedrag'!$L$1,'grv lys'!$T$2:$T$2863,'bereken betaaldatum bedrag'!B36)</f>
        <v>2500</v>
      </c>
      <c r="M36" s="4">
        <f>SUMIFS('grv lys'!$L$2:$L$2863,'grv lys'!$I$2:$I$2863,'bereken betaaldatum bedrag'!$M$1,'grv lys'!$T$2:$T$2863,'bereken betaaldatum bedrag'!B36)</f>
        <v>6507</v>
      </c>
      <c r="N36" s="4">
        <f>SUMIFS('grv lys'!$L$2:$L$2863,'grv lys'!$I$2:$I$2863,'bereken betaaldatum bedrag'!$N$1,'grv lys'!$T$2:$T$2863,'bereken betaaldatum bedrag'!B36)</f>
        <v>1777.45</v>
      </c>
      <c r="O36" s="4">
        <f>SUMIFS('grv lys'!$L$2:$L$2863,'grv lys'!$I$2:$I$2863,'bereken betaaldatum bedrag'!$O$1,'grv lys'!$T$2:$T$2863,'bereken betaaldatum bedrag'!B36)</f>
        <v>0</v>
      </c>
      <c r="P36" s="4">
        <f>SUMIFS('grv lys'!$L$2:$L$2863,'grv lys'!$I$2:$I$2863,'bereken betaaldatum bedrag'!$P$1,'grv lys'!$T$2:$T$2863,'bereken betaaldatum bedrag'!B36)</f>
        <v>0</v>
      </c>
      <c r="Q36" s="4">
        <f>SUMIFS('grv lys'!$L$2:$L$2863,'grv lys'!$I$2:$I$2863,'bereken betaaldatum bedrag'!$Q$1,'grv lys'!$T$2:$T$2863,'bereken betaaldatum bedrag'!B36)</f>
        <v>3100</v>
      </c>
      <c r="R36" s="4">
        <f>SUMIFS('grv lys'!$L$2:$L$2863,'grv lys'!$I$2:$I$2863,'bereken betaaldatum bedrag'!$R$1,'grv lys'!$T$2:$T$2863,'bereken betaaldatum bedrag'!B36)</f>
        <v>19920</v>
      </c>
      <c r="S36" s="4" t="e">
        <f>SUMIFS('grv lys'!Y35:Y3298,'grv lys'!T35:T2863,'bereken betaaldatum bedrag'!B36,'grv lys'!V35:V3298,'bereken betaaldatum bedrag'!$S$1)</f>
        <v>#VALUE!</v>
      </c>
      <c r="T36" s="4" t="e">
        <f>SUMIFS('grv lys'!Z35:Z3298,'grv lys'!U35:U2863,'bereken betaaldatum bedrag'!B36,'grv lys'!W35:W3298,'bereken betaaldatum bedrag'!$T$1)</f>
        <v>#VALUE!</v>
      </c>
      <c r="U36" s="4">
        <f>SUMIFS('grv lys'!$L$2:$L$2863,'grv lys'!$I$2:$I$2863,'bereken betaaldatum bedrag'!$U$1,'grv lys'!$T$2:$T$2863,'bereken betaaldatum bedrag'!B36)</f>
        <v>0</v>
      </c>
      <c r="V36" s="4">
        <f>SUMIFS('grv lys'!$L$2:$L$2863,'grv lys'!$I$2:$I$2863,'bereken betaaldatum bedrag'!$V$1,'grv lys'!$T$2:$T$2863,'bereken betaaldatum bedrag'!B36)</f>
        <v>0</v>
      </c>
      <c r="W36" s="4">
        <f>SUMIFS('grv lys'!$L$2:$L$2863,'grv lys'!$I$2:$I$2863,'bereken betaaldatum bedrag'!$W$1,'grv lys'!$T$2:$T$2863,'bereken betaaldatum bedrag'!B36)</f>
        <v>0</v>
      </c>
      <c r="X36" s="4">
        <f>SUMIFS('grv lys'!$L$2:$L$2863,'grv lys'!$I$2:$I$2863,'bereken betaaldatum bedrag'!$X$1,'grv lys'!$T$2:$T$2863,'bereken betaaldatum bedrag'!B36)</f>
        <v>0</v>
      </c>
      <c r="Y36" s="4">
        <f>SUMIFS('grv lys'!$L$2:$L$2863,'grv lys'!$I$2:$I$2863,'bereken betaaldatum bedrag'!$Y$1,'grv lys'!$G$2:$G$2863,'bereken betaaldatum bedrag'!B36)</f>
        <v>0</v>
      </c>
      <c r="Z36" s="4">
        <f>SUMIFS('grv lys'!$L$2:$L$2863,'grv lys'!$I$2:$I$2863,'bereken betaaldatum bedrag'!$Z$1,'grv lys'!$G$2:$G$2863,'bereken betaaldatum bedrag'!B36)</f>
        <v>0</v>
      </c>
      <c r="AA36" s="4">
        <f>SUMIFS('grv lys'!$L$2:$L$2863,'grv lys'!$I$2:$I$2863,'bereken betaaldatum bedrag'!$AA$1,'grv lys'!$G$2:$G$2863,'bereken betaaldatum bedrag'!B36)</f>
        <v>0</v>
      </c>
      <c r="AB36" s="4">
        <f>SUMIFS('grv lys'!$L$2:$L$2863,'grv lys'!$I$2:$I$2863,'bereken betaaldatum bedrag'!$AB$1,'grv lys'!$G$2:$G$2863,'bereken betaaldatum bedrag'!B36)</f>
        <v>0</v>
      </c>
      <c r="AC36" s="4">
        <f>SUMIFS('grv lys'!$L$2:$L$2863,'grv lys'!$I$2:$I$2863,'bereken betaaldatum bedrag'!$AC$1,'grv lys'!$G$2:$G$2863,'bereken betaaldatum bedrag'!B36)</f>
        <v>0</v>
      </c>
      <c r="AD36" s="4">
        <f>SUMIFS('grv lys'!$L$2:$L$2863,'grv lys'!$I$2:$I$2863,'bereken betaaldatum bedrag'!$AD$1,'grv lys'!$G$2:$G$2863,'bereken betaaldatum bedrag'!B36)</f>
        <v>0</v>
      </c>
      <c r="AE36" s="4">
        <f>SUMIFS('grv lys'!$L$2:$L$2863,'grv lys'!$I$2:$I$2863,'bereken betaaldatum bedrag'!$AE$1,'grv lys'!$G$2:$G$2863,'bereken betaaldatum bedrag'!B36)</f>
        <v>0</v>
      </c>
      <c r="AF36" s="4">
        <f>SUMIFS('grv lys'!$L$2:$L$2863,'grv lys'!$I$2:$I$2863,'bereken betaaldatum bedrag'!$AF$1,'grv lys'!$G$2:$G$2863,'bereken betaaldatum bedrag'!B36)</f>
        <v>0</v>
      </c>
      <c r="AG36" s="4">
        <f>SUMIFS('grv lys'!$L$2:$L$2863,'grv lys'!$I$2:$I$2863,'bereken betaaldatum bedrag'!$AG$1,'grv lys'!$G$2:$G$2863,'bereken betaaldatum bedrag'!B36)</f>
        <v>0</v>
      </c>
      <c r="AH36" s="4">
        <f>SUMIFS('grv lys'!$L$2:$L$2863,'grv lys'!$I$2:$I$2863,'bereken betaaldatum bedrag'!$AH$1,'grv lys'!$G$2:$G$2863,'bereken betaaldatum bedrag'!B36)</f>
        <v>0</v>
      </c>
      <c r="AI36" s="4">
        <f>SUMIFS('grv lys'!$L$2:$L$2863,'grv lys'!$I$2:$I$2863,'bereken betaaldatum bedrag'!$AI$1,'grv lys'!$G$2:$G$2863,'bereken betaaldatum bedrag'!B36)</f>
        <v>0</v>
      </c>
      <c r="AJ36" s="4">
        <f>SUMIFS('grv lys'!$L$2:$L$2863,'grv lys'!$I$2:$I$2863,'bereken betaaldatum bedrag'!$AJ$1,'grv lys'!$G$2:$G$2863,'bereken betaaldatum bedrag'!B36)</f>
        <v>0</v>
      </c>
      <c r="AK36" s="4">
        <f>SUMIFS('grv lys'!$L$2:$L$2863,'grv lys'!$I$2:$I$2863,'bereken betaaldatum bedrag'!$AK$1,'grv lys'!$G$2:$G$2863,'bereken betaaldatum bedrag'!B36)</f>
        <v>0</v>
      </c>
      <c r="AL36" s="4">
        <f>SUMIFS('grv lys'!$L$2:$L$2863,'grv lys'!$I$2:$I$2863,'bereken betaaldatum bedrag'!$AL$1,'grv lys'!$G$2:$G$2863,'bereken betaaldatum bedrag'!B36)</f>
        <v>0</v>
      </c>
      <c r="AM36" s="4">
        <f>SUMIFS('grv lys'!$L$2:$L$2863,'grv lys'!$I$2:$I$2863,'bereken betaaldatum bedrag'!$AM$1,'grv lys'!$G$2:$G$2863,'bereken betaaldatum bedrag'!B36)</f>
        <v>0</v>
      </c>
      <c r="AN36" s="4">
        <f>SUMIFS('grv lys'!$L$2:$L$2863,'grv lys'!$I$2:$I$2863,'bereken betaaldatum bedrag'!$AN$1,'grv lys'!$G$2:$G$2863,'bereken betaaldatum bedrag'!B36)</f>
        <v>0</v>
      </c>
      <c r="AO36" s="4">
        <f>SUMIFS('grv lys'!$L$2:$L$2863,'grv lys'!$I$2:$I$2863,'bereken betaaldatum bedrag'!$AO$1,'grv lys'!$G$2:$G$2863,'bereken betaaldatum bedrag'!B36)</f>
        <v>0</v>
      </c>
      <c r="AP36" s="4">
        <f>SUMIFS('grv lys'!$L$2:$L$2863,'grv lys'!$I$2:$I$2863,'bereken betaaldatum bedrag'!$AP$1,'grv lys'!$G$2:$G$2863,'bereken betaaldatum bedrag'!B36)</f>
        <v>0</v>
      </c>
      <c r="AQ36" s="4">
        <f>SUMIFS('grv lys'!$L$2:$L$2863,'grv lys'!$I$2:$I$2863,'bereken betaaldatum bedrag'!$AQ$1,'grv lys'!$G$2:$G$2863,'bereken betaaldatum bedrag'!B36)</f>
        <v>0</v>
      </c>
      <c r="AR36" s="4">
        <f>SUMIFS('grv lys'!$L$2:$L$2863,'grv lys'!$I$2:$I$2863,'bereken betaaldatum bedrag'!$AR$1,'grv lys'!$G$2:$G$2863,'bereken betaaldatum bedrag'!B36)</f>
        <v>0</v>
      </c>
      <c r="AS36" s="4">
        <f>SUMIFS('grv lys'!$L$2:$L$2863,'grv lys'!$I$2:$I$2863,'bereken betaaldatum bedrag'!$AS$1,'grv lys'!$G$2:$G$2863,'bereken betaaldatum bedrag'!B36)</f>
        <v>0</v>
      </c>
      <c r="AT36" s="4">
        <f>SUMIFS('grv lys'!$L$2:$L$2863,'grv lys'!$I$2:$I$2863,'bereken betaaldatum bedrag'!$AT$1,'grv lys'!$G$2:$G$2863,'bereken betaaldatum bedrag'!B36)</f>
        <v>0</v>
      </c>
      <c r="AU36" s="4">
        <f>SUMIFS('grv lys'!$L$2:$L$2863,'grv lys'!$I$2:$I$2863,'bereken betaaldatum bedrag'!$AU$1,'grv lys'!$G$2:$G$2863,'bereken betaaldatum bedrag'!B36)</f>
        <v>0</v>
      </c>
      <c r="AV36" s="4">
        <f>SUMIFS('grv lys'!$L$2:$L$2863,'grv lys'!$I$2:$I$2863,'bereken betaaldatum bedrag'!$AV$1,'grv lys'!$G$2:$G$2863,'bereken betaaldatum bedrag'!B36)</f>
        <v>0</v>
      </c>
      <c r="AW36" s="4">
        <f>SUMIFS('grv lys'!$L$2:$L$2863,'grv lys'!$I$2:$I$2863,'bereken betaaldatum bedrag'!$AW$1,'grv lys'!$G$2:$G$2863,'bereken betaaldatum bedrag'!B36)</f>
        <v>0</v>
      </c>
      <c r="AX36" s="4">
        <f>SUMIFS('grv lys'!$L$2:$L$2863,'grv lys'!$I$2:$I$2863,'bereken betaaldatum bedrag'!$AX$1,'grv lys'!$G$2:$G$2863,'bereken betaaldatum bedrag'!B36)</f>
        <v>0</v>
      </c>
      <c r="AY36" s="4">
        <f>SUMIFS('grv lys'!$L$2:$L$2863,'grv lys'!$I$2:$I$2863,'bereken betaaldatum bedrag'!$AY$1,'grv lys'!$G$2:$G$2863,'bereken betaaldatum bedrag'!B36)</f>
        <v>0</v>
      </c>
      <c r="AZ36" s="4">
        <f>SUMIFS('grv lys'!$L$2:$L$2863,'grv lys'!$I$2:$I$2863,'bereken betaaldatum bedrag'!$AZ$1,'grv lys'!$G$2:$G$2863,'bereken betaaldatum bedrag'!B36)</f>
        <v>0</v>
      </c>
      <c r="BA36" s="4">
        <f>SUMIFS('grv lys'!$L$2:$L$2863,'grv lys'!$I$2:$I$2863,'bereken betaaldatum bedrag'!$BA$1,'grv lys'!$G$2:$G$2863,'bereken betaaldatum bedrag'!B36)</f>
        <v>0</v>
      </c>
    </row>
    <row r="37" spans="1:53" x14ac:dyDescent="0.25">
      <c r="A37" s="21" t="s">
        <v>138</v>
      </c>
      <c r="B37" s="22">
        <v>41613</v>
      </c>
      <c r="C37" s="7"/>
      <c r="D37" s="15" t="s">
        <v>148</v>
      </c>
      <c r="E37" s="14"/>
      <c r="F37" s="12"/>
      <c r="G37" s="16"/>
      <c r="H37" s="16"/>
      <c r="I37" s="4">
        <f>SUMIFS('grv lys'!$L$2:$L$2863,'grv lys'!$G$2:$G$2863,'bereken betaaldatum bedrag'!B37,'grv lys'!$I$2:$I$2863,'bereken betaaldatum bedrag'!I$1)</f>
        <v>1723.39</v>
      </c>
      <c r="J37" s="4">
        <f>SUMIFS('grv lys'!$L$2:$L$2863,'grv lys'!$I$2:$I$2863,'bereken betaaldatum bedrag'!$J$1,'grv lys'!$T$2:$T$2863,'bereken betaaldatum bedrag'!B37)</f>
        <v>0</v>
      </c>
      <c r="K37" s="4">
        <f>SUMIFS('grv lys'!$L$2:$L$2863,'grv lys'!$I$2:$I$2863,'bereken betaaldatum bedrag'!$K$1,'grv lys'!$T$2:$T$2863,'bereken betaaldatum bedrag'!B37)</f>
        <v>0</v>
      </c>
      <c r="L37" s="4">
        <f>SUMIFS('grv lys'!$L$2:$L$2863,'grv lys'!$I$2:$I$2863,'bereken betaaldatum bedrag'!$L$1,'grv lys'!$T$2:$T$2863,'bereken betaaldatum bedrag'!B37)</f>
        <v>162</v>
      </c>
      <c r="M37" s="4">
        <f>SUMIFS('grv lys'!$L$2:$L$2863,'grv lys'!$I$2:$I$2863,'bereken betaaldatum bedrag'!$M$1,'grv lys'!$T$2:$T$2863,'bereken betaaldatum bedrag'!B37)</f>
        <v>0</v>
      </c>
      <c r="N37" s="4">
        <f>SUMIFS('grv lys'!$L$2:$L$2863,'grv lys'!$I$2:$I$2863,'bereken betaaldatum bedrag'!$N$1,'grv lys'!$T$2:$T$2863,'bereken betaaldatum bedrag'!B37)</f>
        <v>719.25</v>
      </c>
      <c r="O37" s="4">
        <f>SUMIFS('grv lys'!$L$2:$L$2863,'grv lys'!$I$2:$I$2863,'bereken betaaldatum bedrag'!$O$1,'grv lys'!$T$2:$T$2863,'bereken betaaldatum bedrag'!B37)</f>
        <v>0</v>
      </c>
      <c r="P37" s="4">
        <f>SUMIFS('grv lys'!$L$2:$L$2863,'grv lys'!$I$2:$I$2863,'bereken betaaldatum bedrag'!$P$1,'grv lys'!$T$2:$T$2863,'bereken betaaldatum bedrag'!B37)</f>
        <v>0</v>
      </c>
      <c r="Q37" s="4">
        <f>SUMIFS('grv lys'!$L$2:$L$2863,'grv lys'!$I$2:$I$2863,'bereken betaaldatum bedrag'!$Q$1,'grv lys'!$T$2:$T$2863,'bereken betaaldatum bedrag'!B37)</f>
        <v>0</v>
      </c>
      <c r="R37" s="4">
        <f>SUMIFS('grv lys'!$L$2:$L$2863,'grv lys'!$I$2:$I$2863,'bereken betaaldatum bedrag'!$R$1,'grv lys'!$T$2:$T$2863,'bereken betaaldatum bedrag'!B37)</f>
        <v>0</v>
      </c>
      <c r="S37" s="4" t="e">
        <f>SUMIFS('grv lys'!Y36:Y3299,'grv lys'!T36:T2863,'bereken betaaldatum bedrag'!B37,'grv lys'!V36:V3299,'bereken betaaldatum bedrag'!$S$1)</f>
        <v>#VALUE!</v>
      </c>
      <c r="T37" s="4" t="e">
        <f>SUMIFS('grv lys'!Z36:Z3299,'grv lys'!U36:U2863,'bereken betaaldatum bedrag'!B37,'grv lys'!W36:W3299,'bereken betaaldatum bedrag'!$T$1)</f>
        <v>#VALUE!</v>
      </c>
      <c r="U37" s="4">
        <f>SUMIFS('grv lys'!$L$2:$L$2863,'grv lys'!$I$2:$I$2863,'bereken betaaldatum bedrag'!$U$1,'grv lys'!$T$2:$T$2863,'bereken betaaldatum bedrag'!B37)</f>
        <v>0</v>
      </c>
      <c r="V37" s="4">
        <f>SUMIFS('grv lys'!$L$2:$L$2863,'grv lys'!$I$2:$I$2863,'bereken betaaldatum bedrag'!$V$1,'grv lys'!$T$2:$T$2863,'bereken betaaldatum bedrag'!B37)</f>
        <v>0</v>
      </c>
      <c r="W37" s="4">
        <f>SUMIFS('grv lys'!$L$2:$L$2863,'grv lys'!$I$2:$I$2863,'bereken betaaldatum bedrag'!$W$1,'grv lys'!$T$2:$T$2863,'bereken betaaldatum bedrag'!B37)</f>
        <v>0</v>
      </c>
      <c r="X37" s="4">
        <f>SUMIFS('grv lys'!$L$2:$L$2863,'grv lys'!$I$2:$I$2863,'bereken betaaldatum bedrag'!$X$1,'grv lys'!$T$2:$T$2863,'bereken betaaldatum bedrag'!B37)</f>
        <v>0</v>
      </c>
      <c r="Y37" s="4">
        <f>SUMIFS('grv lys'!$L$2:$L$2863,'grv lys'!$I$2:$I$2863,'bereken betaaldatum bedrag'!$Y$1,'grv lys'!$G$2:$G$2863,'bereken betaaldatum bedrag'!B37)</f>
        <v>0</v>
      </c>
      <c r="Z37" s="4">
        <f>SUMIFS('grv lys'!$L$2:$L$2863,'grv lys'!$I$2:$I$2863,'bereken betaaldatum bedrag'!$Z$1,'grv lys'!$G$2:$G$2863,'bereken betaaldatum bedrag'!B37)</f>
        <v>0</v>
      </c>
      <c r="AA37" s="4">
        <f>SUMIFS('grv lys'!$L$2:$L$2863,'grv lys'!$I$2:$I$2863,'bereken betaaldatum bedrag'!$AA$1,'grv lys'!$G$2:$G$2863,'bereken betaaldatum bedrag'!B37)</f>
        <v>0</v>
      </c>
      <c r="AB37" s="4">
        <f>SUMIFS('grv lys'!$L$2:$L$2863,'grv lys'!$I$2:$I$2863,'bereken betaaldatum bedrag'!$AB$1,'grv lys'!$G$2:$G$2863,'bereken betaaldatum bedrag'!B37)</f>
        <v>0</v>
      </c>
      <c r="AC37" s="4">
        <f>SUMIFS('grv lys'!$L$2:$L$2863,'grv lys'!$I$2:$I$2863,'bereken betaaldatum bedrag'!$AC$1,'grv lys'!$G$2:$G$2863,'bereken betaaldatum bedrag'!B37)</f>
        <v>0</v>
      </c>
      <c r="AD37" s="4">
        <f>SUMIFS('grv lys'!$L$2:$L$2863,'grv lys'!$I$2:$I$2863,'bereken betaaldatum bedrag'!$AD$1,'grv lys'!$G$2:$G$2863,'bereken betaaldatum bedrag'!B37)</f>
        <v>0</v>
      </c>
      <c r="AE37" s="4">
        <f>SUMIFS('grv lys'!$L$2:$L$2863,'grv lys'!$I$2:$I$2863,'bereken betaaldatum bedrag'!$AE$1,'grv lys'!$G$2:$G$2863,'bereken betaaldatum bedrag'!B37)</f>
        <v>0</v>
      </c>
      <c r="AF37" s="4">
        <f>SUMIFS('grv lys'!$L$2:$L$2863,'grv lys'!$I$2:$I$2863,'bereken betaaldatum bedrag'!$AF$1,'grv lys'!$G$2:$G$2863,'bereken betaaldatum bedrag'!B37)</f>
        <v>0</v>
      </c>
      <c r="AG37" s="4">
        <f>SUMIFS('grv lys'!$L$2:$L$2863,'grv lys'!$I$2:$I$2863,'bereken betaaldatum bedrag'!$AG$1,'grv lys'!$G$2:$G$2863,'bereken betaaldatum bedrag'!B37)</f>
        <v>0</v>
      </c>
      <c r="AH37" s="4">
        <f>SUMIFS('grv lys'!$L$2:$L$2863,'grv lys'!$I$2:$I$2863,'bereken betaaldatum bedrag'!$AH$1,'grv lys'!$G$2:$G$2863,'bereken betaaldatum bedrag'!B37)</f>
        <v>0</v>
      </c>
      <c r="AI37" s="4">
        <f>SUMIFS('grv lys'!$L$2:$L$2863,'grv lys'!$I$2:$I$2863,'bereken betaaldatum bedrag'!$AI$1,'grv lys'!$G$2:$G$2863,'bereken betaaldatum bedrag'!B37)</f>
        <v>0</v>
      </c>
      <c r="AJ37" s="4">
        <f>SUMIFS('grv lys'!$L$2:$L$2863,'grv lys'!$I$2:$I$2863,'bereken betaaldatum bedrag'!$AJ$1,'grv lys'!$G$2:$G$2863,'bereken betaaldatum bedrag'!B37)</f>
        <v>0</v>
      </c>
      <c r="AK37" s="4">
        <f>SUMIFS('grv lys'!$L$2:$L$2863,'grv lys'!$I$2:$I$2863,'bereken betaaldatum bedrag'!$AK$1,'grv lys'!$G$2:$G$2863,'bereken betaaldatum bedrag'!B37)</f>
        <v>0</v>
      </c>
      <c r="AL37" s="4">
        <f>SUMIFS('grv lys'!$L$2:$L$2863,'grv lys'!$I$2:$I$2863,'bereken betaaldatum bedrag'!$AL$1,'grv lys'!$G$2:$G$2863,'bereken betaaldatum bedrag'!B37)</f>
        <v>0</v>
      </c>
      <c r="AM37" s="4">
        <f>SUMIFS('grv lys'!$L$2:$L$2863,'grv lys'!$I$2:$I$2863,'bereken betaaldatum bedrag'!$AM$1,'grv lys'!$G$2:$G$2863,'bereken betaaldatum bedrag'!B37)</f>
        <v>0</v>
      </c>
      <c r="AN37" s="4">
        <f>SUMIFS('grv lys'!$L$2:$L$2863,'grv lys'!$I$2:$I$2863,'bereken betaaldatum bedrag'!$AN$1,'grv lys'!$G$2:$G$2863,'bereken betaaldatum bedrag'!B37)</f>
        <v>0</v>
      </c>
      <c r="AO37" s="4">
        <f>SUMIFS('grv lys'!$L$2:$L$2863,'grv lys'!$I$2:$I$2863,'bereken betaaldatum bedrag'!$AO$1,'grv lys'!$G$2:$G$2863,'bereken betaaldatum bedrag'!B37)</f>
        <v>0</v>
      </c>
      <c r="AP37" s="4">
        <f>SUMIFS('grv lys'!$L$2:$L$2863,'grv lys'!$I$2:$I$2863,'bereken betaaldatum bedrag'!$AP$1,'grv lys'!$G$2:$G$2863,'bereken betaaldatum bedrag'!B37)</f>
        <v>0</v>
      </c>
      <c r="AQ37" s="4">
        <f>SUMIFS('grv lys'!$L$2:$L$2863,'grv lys'!$I$2:$I$2863,'bereken betaaldatum bedrag'!$AQ$1,'grv lys'!$G$2:$G$2863,'bereken betaaldatum bedrag'!B37)</f>
        <v>0</v>
      </c>
      <c r="AR37" s="4">
        <f>SUMIFS('grv lys'!$L$2:$L$2863,'grv lys'!$I$2:$I$2863,'bereken betaaldatum bedrag'!$AR$1,'grv lys'!$G$2:$G$2863,'bereken betaaldatum bedrag'!B37)</f>
        <v>0</v>
      </c>
      <c r="AS37" s="4">
        <f>SUMIFS('grv lys'!$L$2:$L$2863,'grv lys'!$I$2:$I$2863,'bereken betaaldatum bedrag'!$AS$1,'grv lys'!$G$2:$G$2863,'bereken betaaldatum bedrag'!B37)</f>
        <v>0</v>
      </c>
      <c r="AT37" s="4">
        <f>SUMIFS('grv lys'!$L$2:$L$2863,'grv lys'!$I$2:$I$2863,'bereken betaaldatum bedrag'!$AT$1,'grv lys'!$G$2:$G$2863,'bereken betaaldatum bedrag'!B37)</f>
        <v>0</v>
      </c>
      <c r="AU37" s="4">
        <f>SUMIFS('grv lys'!$L$2:$L$2863,'grv lys'!$I$2:$I$2863,'bereken betaaldatum bedrag'!$AU$1,'grv lys'!$G$2:$G$2863,'bereken betaaldatum bedrag'!B37)</f>
        <v>0</v>
      </c>
      <c r="AV37" s="4">
        <f>SUMIFS('grv lys'!$L$2:$L$2863,'grv lys'!$I$2:$I$2863,'bereken betaaldatum bedrag'!$AV$1,'grv lys'!$G$2:$G$2863,'bereken betaaldatum bedrag'!B37)</f>
        <v>0</v>
      </c>
      <c r="AW37" s="4">
        <f>SUMIFS('grv lys'!$L$2:$L$2863,'grv lys'!$I$2:$I$2863,'bereken betaaldatum bedrag'!$AW$1,'grv lys'!$G$2:$G$2863,'bereken betaaldatum bedrag'!B37)</f>
        <v>0</v>
      </c>
      <c r="AX37" s="4">
        <f>SUMIFS('grv lys'!$L$2:$L$2863,'grv lys'!$I$2:$I$2863,'bereken betaaldatum bedrag'!$AX$1,'grv lys'!$G$2:$G$2863,'bereken betaaldatum bedrag'!B37)</f>
        <v>0</v>
      </c>
      <c r="AY37" s="4">
        <f>SUMIFS('grv lys'!$L$2:$L$2863,'grv lys'!$I$2:$I$2863,'bereken betaaldatum bedrag'!$AY$1,'grv lys'!$G$2:$G$2863,'bereken betaaldatum bedrag'!B37)</f>
        <v>0</v>
      </c>
      <c r="AZ37" s="4">
        <f>SUMIFS('grv lys'!$L$2:$L$2863,'grv lys'!$I$2:$I$2863,'bereken betaaldatum bedrag'!$AZ$1,'grv lys'!$G$2:$G$2863,'bereken betaaldatum bedrag'!B37)</f>
        <v>0</v>
      </c>
      <c r="BA37" s="4">
        <f>SUMIFS('grv lys'!$L$2:$L$2863,'grv lys'!$I$2:$I$2863,'bereken betaaldatum bedrag'!$BA$1,'grv lys'!$G$2:$G$2863,'bereken betaaldatum bedrag'!B37)</f>
        <v>0</v>
      </c>
    </row>
    <row r="38" spans="1:53" x14ac:dyDescent="0.25">
      <c r="A38" s="21" t="s">
        <v>139</v>
      </c>
      <c r="B38" s="22">
        <v>41614</v>
      </c>
      <c r="C38" s="7">
        <f>B38+19</f>
        <v>41633</v>
      </c>
      <c r="D38" s="6">
        <f>SUM(I32:I38)</f>
        <v>396902.48</v>
      </c>
      <c r="E38" s="14">
        <f>B38+31</f>
        <v>41645</v>
      </c>
      <c r="F38" s="12">
        <f>SUM(Y32:BA38)</f>
        <v>214459.85999999996</v>
      </c>
      <c r="G38" s="10">
        <f>B38</f>
        <v>41614</v>
      </c>
      <c r="H38" s="9" t="e">
        <f>SUM(J32:X38)</f>
        <v>#VALUE!</v>
      </c>
      <c r="I38" s="4">
        <f>SUMIFS('grv lys'!$L$2:$L$2863,'grv lys'!$G$2:$G$2863,'bereken betaaldatum bedrag'!B38,'grv lys'!$I$2:$I$2863,'bereken betaaldatum bedrag'!I$1)</f>
        <v>66330.45</v>
      </c>
      <c r="J38" s="4">
        <f>SUMIFS('grv lys'!$L$2:$L$2863,'grv lys'!$I$2:$I$2863,'bereken betaaldatum bedrag'!$J$1,'grv lys'!$T$2:$T$2863,'bereken betaaldatum bedrag'!B38)</f>
        <v>9670.0300000000007</v>
      </c>
      <c r="K38" s="4">
        <f>SUMIFS('grv lys'!$L$2:$L$2863,'grv lys'!$I$2:$I$2863,'bereken betaaldatum bedrag'!$K$1,'grv lys'!$T$2:$T$2863,'bereken betaaldatum bedrag'!B38)</f>
        <v>0</v>
      </c>
      <c r="L38" s="4">
        <f>SUMIFS('grv lys'!$L$2:$L$2863,'grv lys'!$I$2:$I$2863,'bereken betaaldatum bedrag'!$L$1,'grv lys'!$T$2:$T$2863,'bereken betaaldatum bedrag'!B38)</f>
        <v>0</v>
      </c>
      <c r="M38" s="4">
        <f>SUMIFS('grv lys'!$L$2:$L$2863,'grv lys'!$I$2:$I$2863,'bereken betaaldatum bedrag'!$M$1,'grv lys'!$T$2:$T$2863,'bereken betaaldatum bedrag'!B38)</f>
        <v>2222</v>
      </c>
      <c r="N38" s="4">
        <f>SUMIFS('grv lys'!$L$2:$L$2863,'grv lys'!$I$2:$I$2863,'bereken betaaldatum bedrag'!$N$1,'grv lys'!$T$2:$T$2863,'bereken betaaldatum bedrag'!B38)</f>
        <v>0</v>
      </c>
      <c r="O38" s="4">
        <f>SUMIFS('grv lys'!$L$2:$L$2863,'grv lys'!$I$2:$I$2863,'bereken betaaldatum bedrag'!$O$1,'grv lys'!$T$2:$T$2863,'bereken betaaldatum bedrag'!B38)</f>
        <v>0</v>
      </c>
      <c r="P38" s="4">
        <f>SUMIFS('grv lys'!$L$2:$L$2863,'grv lys'!$I$2:$I$2863,'bereken betaaldatum bedrag'!$P$1,'grv lys'!$T$2:$T$2863,'bereken betaaldatum bedrag'!B38)</f>
        <v>0</v>
      </c>
      <c r="Q38" s="4">
        <f>SUMIFS('grv lys'!$L$2:$L$2863,'grv lys'!$I$2:$I$2863,'bereken betaaldatum bedrag'!$Q$1,'grv lys'!$T$2:$T$2863,'bereken betaaldatum bedrag'!B38)</f>
        <v>0</v>
      </c>
      <c r="R38" s="4">
        <f>SUMIFS('grv lys'!$L$2:$L$2863,'grv lys'!$I$2:$I$2863,'bereken betaaldatum bedrag'!$R$1,'grv lys'!$T$2:$T$2863,'bereken betaaldatum bedrag'!B38)</f>
        <v>0</v>
      </c>
      <c r="S38" s="4" t="e">
        <f>SUMIFS('grv lys'!Y37:Y3300,'grv lys'!T37:T2863,'bereken betaaldatum bedrag'!B38,'grv lys'!V37:V3300,'bereken betaaldatum bedrag'!$S$1)</f>
        <v>#VALUE!</v>
      </c>
      <c r="T38" s="4" t="e">
        <f>SUMIFS('grv lys'!Z37:Z3300,'grv lys'!U37:U2863,'bereken betaaldatum bedrag'!B38,'grv lys'!W37:W3300,'bereken betaaldatum bedrag'!$T$1)</f>
        <v>#VALUE!</v>
      </c>
      <c r="U38" s="4">
        <f>SUMIFS('grv lys'!$L$2:$L$2863,'grv lys'!$I$2:$I$2863,'bereken betaaldatum bedrag'!$U$1,'grv lys'!$T$2:$T$2863,'bereken betaaldatum bedrag'!B38)</f>
        <v>0</v>
      </c>
      <c r="V38" s="4">
        <f>SUMIFS('grv lys'!$L$2:$L$2863,'grv lys'!$I$2:$I$2863,'bereken betaaldatum bedrag'!$V$1,'grv lys'!$T$2:$T$2863,'bereken betaaldatum bedrag'!B38)</f>
        <v>0</v>
      </c>
      <c r="W38" s="4">
        <f>SUMIFS('grv lys'!$L$2:$L$2863,'grv lys'!$I$2:$I$2863,'bereken betaaldatum bedrag'!$W$1,'grv lys'!$T$2:$T$2863,'bereken betaaldatum bedrag'!B38)</f>
        <v>0</v>
      </c>
      <c r="X38" s="4">
        <f>SUMIFS('grv lys'!$L$2:$L$2863,'grv lys'!$I$2:$I$2863,'bereken betaaldatum bedrag'!$X$1,'grv lys'!$T$2:$T$2863,'bereken betaaldatum bedrag'!B38)</f>
        <v>0</v>
      </c>
      <c r="Y38" s="4">
        <f>SUMIFS('grv lys'!$L$2:$L$2863,'grv lys'!$I$2:$I$2863,'bereken betaaldatum bedrag'!$Y$1,'grv lys'!$G$2:$G$2863,'bereken betaaldatum bedrag'!B38)</f>
        <v>6937.23</v>
      </c>
      <c r="Z38" s="4">
        <f>SUMIFS('grv lys'!$L$2:$L$2863,'grv lys'!$I$2:$I$2863,'bereken betaaldatum bedrag'!$Z$1,'grv lys'!$G$2:$G$2863,'bereken betaaldatum bedrag'!B38)</f>
        <v>2013</v>
      </c>
      <c r="AA38" s="4">
        <f>SUMIFS('grv lys'!$L$2:$L$2863,'grv lys'!$I$2:$I$2863,'bereken betaaldatum bedrag'!$AA$1,'grv lys'!$G$2:$G$2863,'bereken betaaldatum bedrag'!B38)</f>
        <v>0</v>
      </c>
      <c r="AB38" s="4">
        <f>SUMIFS('grv lys'!$L$2:$L$2863,'grv lys'!$I$2:$I$2863,'bereken betaaldatum bedrag'!$AB$1,'grv lys'!$G$2:$G$2863,'bereken betaaldatum bedrag'!B38)</f>
        <v>18974.2</v>
      </c>
      <c r="AC38" s="4">
        <f>SUMIFS('grv lys'!$L$2:$L$2863,'grv lys'!$I$2:$I$2863,'bereken betaaldatum bedrag'!$AC$1,'grv lys'!$G$2:$G$2863,'bereken betaaldatum bedrag'!B38)</f>
        <v>438.9</v>
      </c>
      <c r="AD38" s="4">
        <f>SUMIFS('grv lys'!$L$2:$L$2863,'grv lys'!$I$2:$I$2863,'bereken betaaldatum bedrag'!$AD$1,'grv lys'!$G$2:$G$2863,'bereken betaaldatum bedrag'!B38)</f>
        <v>9901.19</v>
      </c>
      <c r="AE38" s="4">
        <f>SUMIFS('grv lys'!$L$2:$L$2863,'grv lys'!$I$2:$I$2863,'bereken betaaldatum bedrag'!$AE$1,'grv lys'!$G$2:$G$2863,'bereken betaaldatum bedrag'!B38)</f>
        <v>7989.77</v>
      </c>
      <c r="AF38" s="4">
        <f>SUMIFS('grv lys'!$L$2:$L$2863,'grv lys'!$I$2:$I$2863,'bereken betaaldatum bedrag'!$AF$1,'grv lys'!$G$2:$G$2863,'bereken betaaldatum bedrag'!B38)</f>
        <v>0</v>
      </c>
      <c r="AG38" s="4">
        <f>SUMIFS('grv lys'!$L$2:$L$2863,'grv lys'!$I$2:$I$2863,'bereken betaaldatum bedrag'!$AG$1,'grv lys'!$G$2:$G$2863,'bereken betaaldatum bedrag'!B38)</f>
        <v>4026.16</v>
      </c>
      <c r="AH38" s="4">
        <f>SUMIFS('grv lys'!$L$2:$L$2863,'grv lys'!$I$2:$I$2863,'bereken betaaldatum bedrag'!$AH$1,'grv lys'!$G$2:$G$2863,'bereken betaaldatum bedrag'!B38)</f>
        <v>2167.87</v>
      </c>
      <c r="AI38" s="4">
        <f>SUMIFS('grv lys'!$L$2:$L$2863,'grv lys'!$I$2:$I$2863,'bereken betaaldatum bedrag'!$AI$1,'grv lys'!$G$2:$G$2863,'bereken betaaldatum bedrag'!B38)</f>
        <v>0</v>
      </c>
      <c r="AJ38" s="4">
        <f>SUMIFS('grv lys'!$L$2:$L$2863,'grv lys'!$I$2:$I$2863,'bereken betaaldatum bedrag'!$AJ$1,'grv lys'!$G$2:$G$2863,'bereken betaaldatum bedrag'!B38)</f>
        <v>4123</v>
      </c>
      <c r="AK38" s="4">
        <f>SUMIFS('grv lys'!$L$2:$L$2863,'grv lys'!$I$2:$I$2863,'bereken betaaldatum bedrag'!$AK$1,'grv lys'!$G$2:$G$2863,'bereken betaaldatum bedrag'!B38)</f>
        <v>0</v>
      </c>
      <c r="AL38" s="4">
        <f>SUMIFS('grv lys'!$L$2:$L$2863,'grv lys'!$I$2:$I$2863,'bereken betaaldatum bedrag'!$AL$1,'grv lys'!$G$2:$G$2863,'bereken betaaldatum bedrag'!B38)</f>
        <v>0</v>
      </c>
      <c r="AM38" s="4">
        <f>SUMIFS('grv lys'!$L$2:$L$2863,'grv lys'!$I$2:$I$2863,'bereken betaaldatum bedrag'!$AM$1,'grv lys'!$G$2:$G$2863,'bereken betaaldatum bedrag'!B38)</f>
        <v>0</v>
      </c>
      <c r="AN38" s="4">
        <f>SUMIFS('grv lys'!$L$2:$L$2863,'grv lys'!$I$2:$I$2863,'bereken betaaldatum bedrag'!$AN$1,'grv lys'!$G$2:$G$2863,'bereken betaaldatum bedrag'!B38)</f>
        <v>0</v>
      </c>
      <c r="AO38" s="4">
        <f>SUMIFS('grv lys'!$L$2:$L$2863,'grv lys'!$I$2:$I$2863,'bereken betaaldatum bedrag'!$AO$1,'grv lys'!$G$2:$G$2863,'bereken betaaldatum bedrag'!B38)</f>
        <v>15477.36</v>
      </c>
      <c r="AP38" s="4">
        <f>SUMIFS('grv lys'!$L$2:$L$2863,'grv lys'!$I$2:$I$2863,'bereken betaaldatum bedrag'!$AP$1,'grv lys'!$G$2:$G$2863,'bereken betaaldatum bedrag'!B38)</f>
        <v>151.21</v>
      </c>
      <c r="AQ38" s="4">
        <f>SUMIFS('grv lys'!$L$2:$L$2863,'grv lys'!$I$2:$I$2863,'bereken betaaldatum bedrag'!$AQ$1,'grv lys'!$G$2:$G$2863,'bereken betaaldatum bedrag'!B38)</f>
        <v>14267.109999999999</v>
      </c>
      <c r="AR38" s="4">
        <f>SUMIFS('grv lys'!$L$2:$L$2863,'grv lys'!$I$2:$I$2863,'bereken betaaldatum bedrag'!$AR$1,'grv lys'!$G$2:$G$2863,'bereken betaaldatum bedrag'!B38)</f>
        <v>563.19000000000005</v>
      </c>
      <c r="AS38" s="4">
        <f>SUMIFS('grv lys'!$L$2:$L$2863,'grv lys'!$I$2:$I$2863,'bereken betaaldatum bedrag'!$AS$1,'grv lys'!$G$2:$G$2863,'bereken betaaldatum bedrag'!B38)</f>
        <v>0</v>
      </c>
      <c r="AT38" s="4">
        <f>SUMIFS('grv lys'!$L$2:$L$2863,'grv lys'!$I$2:$I$2863,'bereken betaaldatum bedrag'!$AT$1,'grv lys'!$G$2:$G$2863,'bereken betaaldatum bedrag'!B38)</f>
        <v>0</v>
      </c>
      <c r="AU38" s="4">
        <f>SUMIFS('grv lys'!$L$2:$L$2863,'grv lys'!$I$2:$I$2863,'bereken betaaldatum bedrag'!$AU$1,'grv lys'!$G$2:$G$2863,'bereken betaaldatum bedrag'!B38)</f>
        <v>5187</v>
      </c>
      <c r="AV38" s="4">
        <f>SUMIFS('grv lys'!$L$2:$L$2863,'grv lys'!$I$2:$I$2863,'bereken betaaldatum bedrag'!$AV$1,'grv lys'!$G$2:$G$2863,'bereken betaaldatum bedrag'!B38)</f>
        <v>0</v>
      </c>
      <c r="AW38" s="4">
        <f>SUMIFS('grv lys'!$L$2:$L$2863,'grv lys'!$I$2:$I$2863,'bereken betaaldatum bedrag'!$AW$1,'grv lys'!$G$2:$G$2863,'bereken betaaldatum bedrag'!B38)</f>
        <v>0</v>
      </c>
      <c r="AX38" s="4">
        <f>SUMIFS('grv lys'!$L$2:$L$2863,'grv lys'!$I$2:$I$2863,'bereken betaaldatum bedrag'!$AX$1,'grv lys'!$G$2:$G$2863,'bereken betaaldatum bedrag'!B38)</f>
        <v>4376.6900000000005</v>
      </c>
      <c r="AY38" s="4">
        <f>SUMIFS('grv lys'!$L$2:$L$2863,'grv lys'!$I$2:$I$2863,'bereken betaaldatum bedrag'!$AY$1,'grv lys'!$G$2:$G$2863,'bereken betaaldatum bedrag'!B38)</f>
        <v>0</v>
      </c>
      <c r="AZ38" s="4">
        <f>SUMIFS('grv lys'!$L$2:$L$2863,'grv lys'!$I$2:$I$2863,'bereken betaaldatum bedrag'!$AZ$1,'grv lys'!$G$2:$G$2863,'bereken betaaldatum bedrag'!B38)</f>
        <v>0</v>
      </c>
      <c r="BA38" s="4">
        <f>SUMIFS('grv lys'!$L$2:$L$2863,'grv lys'!$I$2:$I$2863,'bereken betaaldatum bedrag'!$BA$1,'grv lys'!$G$2:$G$2863,'bereken betaaldatum bedrag'!B38)</f>
        <v>0</v>
      </c>
    </row>
    <row r="39" spans="1:53" x14ac:dyDescent="0.25">
      <c r="A39" s="19" t="s">
        <v>140</v>
      </c>
      <c r="B39" s="20">
        <v>41615</v>
      </c>
      <c r="C39" s="7"/>
      <c r="D39" s="15" t="s">
        <v>148</v>
      </c>
      <c r="E39" s="14"/>
      <c r="F39" s="12"/>
      <c r="G39" s="16"/>
      <c r="H39" s="16"/>
      <c r="I39" s="4">
        <f>SUMIFS('grv lys'!$L$2:$L$2863,'grv lys'!$G$2:$G$2863,'bereken betaaldatum bedrag'!B39,'grv lys'!$I$2:$I$2863,'bereken betaaldatum bedrag'!I$1)</f>
        <v>539.88</v>
      </c>
      <c r="J39" s="4">
        <f>SUMIFS('grv lys'!$L$2:$L$2863,'grv lys'!$I$2:$I$2863,'bereken betaaldatum bedrag'!$J$1,'grv lys'!$T$2:$T$2863,'bereken betaaldatum bedrag'!B39)</f>
        <v>0</v>
      </c>
      <c r="K39" s="4">
        <f>SUMIFS('grv lys'!$L$2:$L$2863,'grv lys'!$I$2:$I$2863,'bereken betaaldatum bedrag'!$K$1,'grv lys'!$T$2:$T$2863,'bereken betaaldatum bedrag'!B39)</f>
        <v>0</v>
      </c>
      <c r="L39" s="4">
        <f>SUMIFS('grv lys'!$L$2:$L$2863,'grv lys'!$I$2:$I$2863,'bereken betaaldatum bedrag'!$L$1,'grv lys'!$T$2:$T$2863,'bereken betaaldatum bedrag'!B39)</f>
        <v>0</v>
      </c>
      <c r="M39" s="4">
        <f>SUMIFS('grv lys'!$L$2:$L$2863,'grv lys'!$I$2:$I$2863,'bereken betaaldatum bedrag'!$M$1,'grv lys'!$T$2:$T$2863,'bereken betaaldatum bedrag'!B39)</f>
        <v>0</v>
      </c>
      <c r="N39" s="4">
        <f>SUMIFS('grv lys'!$L$2:$L$2863,'grv lys'!$I$2:$I$2863,'bereken betaaldatum bedrag'!$N$1,'grv lys'!$T$2:$T$2863,'bereken betaaldatum bedrag'!B39)</f>
        <v>0</v>
      </c>
      <c r="O39" s="4">
        <f>SUMIFS('grv lys'!$L$2:$L$2863,'grv lys'!$I$2:$I$2863,'bereken betaaldatum bedrag'!$O$1,'grv lys'!$T$2:$T$2863,'bereken betaaldatum bedrag'!B39)</f>
        <v>0</v>
      </c>
      <c r="P39" s="4">
        <f>SUMIFS('grv lys'!$L$2:$L$2863,'grv lys'!$I$2:$I$2863,'bereken betaaldatum bedrag'!$P$1,'grv lys'!$T$2:$T$2863,'bereken betaaldatum bedrag'!B39)</f>
        <v>0</v>
      </c>
      <c r="Q39" s="4">
        <f>SUMIFS('grv lys'!$L$2:$L$2863,'grv lys'!$I$2:$I$2863,'bereken betaaldatum bedrag'!$Q$1,'grv lys'!$T$2:$T$2863,'bereken betaaldatum bedrag'!B39)</f>
        <v>0</v>
      </c>
      <c r="R39" s="4">
        <f>SUMIFS('grv lys'!$L$2:$L$2863,'grv lys'!$I$2:$I$2863,'bereken betaaldatum bedrag'!$R$1,'grv lys'!$T$2:$T$2863,'bereken betaaldatum bedrag'!B39)</f>
        <v>0</v>
      </c>
      <c r="S39" s="4" t="e">
        <f>SUMIFS('grv lys'!Y38:Y3301,'grv lys'!T38:T2863,'bereken betaaldatum bedrag'!B39,'grv lys'!V38:V3301,'bereken betaaldatum bedrag'!$S$1)</f>
        <v>#VALUE!</v>
      </c>
      <c r="T39" s="4" t="e">
        <f>SUMIFS('grv lys'!Z38:Z3301,'grv lys'!U38:U2863,'bereken betaaldatum bedrag'!B39,'grv lys'!W38:W3301,'bereken betaaldatum bedrag'!$T$1)</f>
        <v>#VALUE!</v>
      </c>
      <c r="U39" s="4">
        <f>SUMIFS('grv lys'!$L$2:$L$2863,'grv lys'!$I$2:$I$2863,'bereken betaaldatum bedrag'!$U$1,'grv lys'!$T$2:$T$2863,'bereken betaaldatum bedrag'!B39)</f>
        <v>0</v>
      </c>
      <c r="V39" s="4">
        <f>SUMIFS('grv lys'!$L$2:$L$2863,'grv lys'!$I$2:$I$2863,'bereken betaaldatum bedrag'!$V$1,'grv lys'!$T$2:$T$2863,'bereken betaaldatum bedrag'!B39)</f>
        <v>0</v>
      </c>
      <c r="W39" s="4">
        <f>SUMIFS('grv lys'!$L$2:$L$2863,'grv lys'!$I$2:$I$2863,'bereken betaaldatum bedrag'!$W$1,'grv lys'!$T$2:$T$2863,'bereken betaaldatum bedrag'!B39)</f>
        <v>0</v>
      </c>
      <c r="X39" s="4">
        <f>SUMIFS('grv lys'!$L$2:$L$2863,'grv lys'!$I$2:$I$2863,'bereken betaaldatum bedrag'!$X$1,'grv lys'!$T$2:$T$2863,'bereken betaaldatum bedrag'!B39)</f>
        <v>0</v>
      </c>
      <c r="Y39" s="4">
        <f>SUMIFS('grv lys'!$L$2:$L$2863,'grv lys'!$I$2:$I$2863,'bereken betaaldatum bedrag'!$Y$1,'grv lys'!$G$2:$G$2863,'bereken betaaldatum bedrag'!B39)</f>
        <v>0</v>
      </c>
      <c r="Z39" s="4">
        <f>SUMIFS('grv lys'!$L$2:$L$2863,'grv lys'!$I$2:$I$2863,'bereken betaaldatum bedrag'!$Z$1,'grv lys'!$G$2:$G$2863,'bereken betaaldatum bedrag'!B39)</f>
        <v>0</v>
      </c>
      <c r="AA39" s="4">
        <f>SUMIFS('grv lys'!$L$2:$L$2863,'grv lys'!$I$2:$I$2863,'bereken betaaldatum bedrag'!$AA$1,'grv lys'!$G$2:$G$2863,'bereken betaaldatum bedrag'!B39)</f>
        <v>0</v>
      </c>
      <c r="AB39" s="4">
        <f>SUMIFS('grv lys'!$L$2:$L$2863,'grv lys'!$I$2:$I$2863,'bereken betaaldatum bedrag'!$AB$1,'grv lys'!$G$2:$G$2863,'bereken betaaldatum bedrag'!B39)</f>
        <v>0</v>
      </c>
      <c r="AC39" s="4">
        <f>SUMIFS('grv lys'!$L$2:$L$2863,'grv lys'!$I$2:$I$2863,'bereken betaaldatum bedrag'!$AC$1,'grv lys'!$G$2:$G$2863,'bereken betaaldatum bedrag'!B39)</f>
        <v>579.39</v>
      </c>
      <c r="AD39" s="4">
        <f>SUMIFS('grv lys'!$L$2:$L$2863,'grv lys'!$I$2:$I$2863,'bereken betaaldatum bedrag'!$AD$1,'grv lys'!$G$2:$G$2863,'bereken betaaldatum bedrag'!B39)</f>
        <v>0</v>
      </c>
      <c r="AE39" s="4">
        <f>SUMIFS('grv lys'!$L$2:$L$2863,'grv lys'!$I$2:$I$2863,'bereken betaaldatum bedrag'!$AE$1,'grv lys'!$G$2:$G$2863,'bereken betaaldatum bedrag'!B39)</f>
        <v>100968.67</v>
      </c>
      <c r="AF39" s="4">
        <f>SUMIFS('grv lys'!$L$2:$L$2863,'grv lys'!$I$2:$I$2863,'bereken betaaldatum bedrag'!$AF$1,'grv lys'!$G$2:$G$2863,'bereken betaaldatum bedrag'!B39)</f>
        <v>0</v>
      </c>
      <c r="AG39" s="4">
        <f>SUMIFS('grv lys'!$L$2:$L$2863,'grv lys'!$I$2:$I$2863,'bereken betaaldatum bedrag'!$AG$1,'grv lys'!$G$2:$G$2863,'bereken betaaldatum bedrag'!B39)</f>
        <v>0</v>
      </c>
      <c r="AH39" s="4">
        <f>SUMIFS('grv lys'!$L$2:$L$2863,'grv lys'!$I$2:$I$2863,'bereken betaaldatum bedrag'!$AH$1,'grv lys'!$G$2:$G$2863,'bereken betaaldatum bedrag'!B39)</f>
        <v>0</v>
      </c>
      <c r="AI39" s="4">
        <f>SUMIFS('grv lys'!$L$2:$L$2863,'grv lys'!$I$2:$I$2863,'bereken betaaldatum bedrag'!$AI$1,'grv lys'!$G$2:$G$2863,'bereken betaaldatum bedrag'!B39)</f>
        <v>0</v>
      </c>
      <c r="AJ39" s="4">
        <f>SUMIFS('grv lys'!$L$2:$L$2863,'grv lys'!$I$2:$I$2863,'bereken betaaldatum bedrag'!$AJ$1,'grv lys'!$G$2:$G$2863,'bereken betaaldatum bedrag'!B39)</f>
        <v>0</v>
      </c>
      <c r="AK39" s="4">
        <f>SUMIFS('grv lys'!$L$2:$L$2863,'grv lys'!$I$2:$I$2863,'bereken betaaldatum bedrag'!$AK$1,'grv lys'!$G$2:$G$2863,'bereken betaaldatum bedrag'!B39)</f>
        <v>0</v>
      </c>
      <c r="AL39" s="4">
        <f>SUMIFS('grv lys'!$L$2:$L$2863,'grv lys'!$I$2:$I$2863,'bereken betaaldatum bedrag'!$AL$1,'grv lys'!$G$2:$G$2863,'bereken betaaldatum bedrag'!B39)</f>
        <v>0</v>
      </c>
      <c r="AM39" s="4">
        <f>SUMIFS('grv lys'!$L$2:$L$2863,'grv lys'!$I$2:$I$2863,'bereken betaaldatum bedrag'!$AM$1,'grv lys'!$G$2:$G$2863,'bereken betaaldatum bedrag'!B39)</f>
        <v>13069.02</v>
      </c>
      <c r="AN39" s="4">
        <f>SUMIFS('grv lys'!$L$2:$L$2863,'grv lys'!$I$2:$I$2863,'bereken betaaldatum bedrag'!$AN$1,'grv lys'!$G$2:$G$2863,'bereken betaaldatum bedrag'!B39)</f>
        <v>0</v>
      </c>
      <c r="AO39" s="4">
        <f>SUMIFS('grv lys'!$L$2:$L$2863,'grv lys'!$I$2:$I$2863,'bereken betaaldatum bedrag'!$AO$1,'grv lys'!$G$2:$G$2863,'bereken betaaldatum bedrag'!B39)</f>
        <v>0</v>
      </c>
      <c r="AP39" s="4">
        <f>SUMIFS('grv lys'!$L$2:$L$2863,'grv lys'!$I$2:$I$2863,'bereken betaaldatum bedrag'!$AP$1,'grv lys'!$G$2:$G$2863,'bereken betaaldatum bedrag'!B39)</f>
        <v>360</v>
      </c>
      <c r="AQ39" s="4">
        <f>SUMIFS('grv lys'!$L$2:$L$2863,'grv lys'!$I$2:$I$2863,'bereken betaaldatum bedrag'!$AQ$1,'grv lys'!$G$2:$G$2863,'bereken betaaldatum bedrag'!B39)</f>
        <v>0</v>
      </c>
      <c r="AR39" s="4">
        <f>SUMIFS('grv lys'!$L$2:$L$2863,'grv lys'!$I$2:$I$2863,'bereken betaaldatum bedrag'!$AR$1,'grv lys'!$G$2:$G$2863,'bereken betaaldatum bedrag'!B39)</f>
        <v>329.13</v>
      </c>
      <c r="AS39" s="4">
        <f>SUMIFS('grv lys'!$L$2:$L$2863,'grv lys'!$I$2:$I$2863,'bereken betaaldatum bedrag'!$AS$1,'grv lys'!$G$2:$G$2863,'bereken betaaldatum bedrag'!B39)</f>
        <v>0</v>
      </c>
      <c r="AT39" s="4">
        <f>SUMIFS('grv lys'!$L$2:$L$2863,'grv lys'!$I$2:$I$2863,'bereken betaaldatum bedrag'!$AT$1,'grv lys'!$G$2:$G$2863,'bereken betaaldatum bedrag'!B39)</f>
        <v>0</v>
      </c>
      <c r="AU39" s="4">
        <f>SUMIFS('grv lys'!$L$2:$L$2863,'grv lys'!$I$2:$I$2863,'bereken betaaldatum bedrag'!$AU$1,'grv lys'!$G$2:$G$2863,'bereken betaaldatum bedrag'!B39)</f>
        <v>15165.32</v>
      </c>
      <c r="AV39" s="4">
        <f>SUMIFS('grv lys'!$L$2:$L$2863,'grv lys'!$I$2:$I$2863,'bereken betaaldatum bedrag'!$AV$1,'grv lys'!$G$2:$G$2863,'bereken betaaldatum bedrag'!B39)</f>
        <v>0</v>
      </c>
      <c r="AW39" s="4">
        <f>SUMIFS('grv lys'!$L$2:$L$2863,'grv lys'!$I$2:$I$2863,'bereken betaaldatum bedrag'!$AW$1,'grv lys'!$G$2:$G$2863,'bereken betaaldatum bedrag'!B39)</f>
        <v>0</v>
      </c>
      <c r="AX39" s="4">
        <f>SUMIFS('grv lys'!$L$2:$L$2863,'grv lys'!$I$2:$I$2863,'bereken betaaldatum bedrag'!$AX$1,'grv lys'!$G$2:$G$2863,'bereken betaaldatum bedrag'!B39)</f>
        <v>0</v>
      </c>
      <c r="AY39" s="4">
        <f>SUMIFS('grv lys'!$L$2:$L$2863,'grv lys'!$I$2:$I$2863,'bereken betaaldatum bedrag'!$AY$1,'grv lys'!$G$2:$G$2863,'bereken betaaldatum bedrag'!B39)</f>
        <v>0</v>
      </c>
      <c r="AZ39" s="4">
        <f>SUMIFS('grv lys'!$L$2:$L$2863,'grv lys'!$I$2:$I$2863,'bereken betaaldatum bedrag'!$AZ$1,'grv lys'!$G$2:$G$2863,'bereken betaaldatum bedrag'!B39)</f>
        <v>0</v>
      </c>
      <c r="BA39" s="4">
        <f>SUMIFS('grv lys'!$L$2:$L$2863,'grv lys'!$I$2:$I$2863,'bereken betaaldatum bedrag'!$BA$1,'grv lys'!$G$2:$G$2863,'bereken betaaldatum bedrag'!B39)</f>
        <v>0</v>
      </c>
    </row>
    <row r="40" spans="1:53" x14ac:dyDescent="0.25">
      <c r="A40" s="19" t="s">
        <v>134</v>
      </c>
      <c r="B40" s="20">
        <v>41616</v>
      </c>
      <c r="C40" s="7"/>
      <c r="D40" s="15" t="s">
        <v>148</v>
      </c>
      <c r="E40" s="14"/>
      <c r="F40" s="12"/>
      <c r="G40" s="16"/>
      <c r="H40" s="16"/>
      <c r="I40" s="4">
        <f>SUMIFS('grv lys'!$L$2:$L$2863,'grv lys'!$G$2:$G$2863,'bereken betaaldatum bedrag'!B40,'grv lys'!$I$2:$I$2863,'bereken betaaldatum bedrag'!I$1)</f>
        <v>0</v>
      </c>
      <c r="J40" s="4">
        <f>SUMIFS('grv lys'!$L$2:$L$2863,'grv lys'!$I$2:$I$2863,'bereken betaaldatum bedrag'!$J$1,'grv lys'!$T$2:$T$2863,'bereken betaaldatum bedrag'!B40)</f>
        <v>0</v>
      </c>
      <c r="K40" s="4">
        <f>SUMIFS('grv lys'!$L$2:$L$2863,'grv lys'!$I$2:$I$2863,'bereken betaaldatum bedrag'!$K$1,'grv lys'!$T$2:$T$2863,'bereken betaaldatum bedrag'!B40)</f>
        <v>0</v>
      </c>
      <c r="L40" s="4">
        <f>SUMIFS('grv lys'!$L$2:$L$2863,'grv lys'!$I$2:$I$2863,'bereken betaaldatum bedrag'!$L$1,'grv lys'!$T$2:$T$2863,'bereken betaaldatum bedrag'!B40)</f>
        <v>1600</v>
      </c>
      <c r="M40" s="4">
        <f>SUMIFS('grv lys'!$L$2:$L$2863,'grv lys'!$I$2:$I$2863,'bereken betaaldatum bedrag'!$M$1,'grv lys'!$T$2:$T$2863,'bereken betaaldatum bedrag'!B40)</f>
        <v>4748</v>
      </c>
      <c r="N40" s="4">
        <f>SUMIFS('grv lys'!$L$2:$L$2863,'grv lys'!$I$2:$I$2863,'bereken betaaldatum bedrag'!$N$1,'grv lys'!$T$2:$T$2863,'bereken betaaldatum bedrag'!B40)</f>
        <v>0</v>
      </c>
      <c r="O40" s="4">
        <f>SUMIFS('grv lys'!$L$2:$L$2863,'grv lys'!$I$2:$I$2863,'bereken betaaldatum bedrag'!$O$1,'grv lys'!$T$2:$T$2863,'bereken betaaldatum bedrag'!B40)</f>
        <v>5332</v>
      </c>
      <c r="P40" s="4">
        <f>SUMIFS('grv lys'!$L$2:$L$2863,'grv lys'!$I$2:$I$2863,'bereken betaaldatum bedrag'!$P$1,'grv lys'!$T$2:$T$2863,'bereken betaaldatum bedrag'!B40)</f>
        <v>0</v>
      </c>
      <c r="Q40" s="4">
        <f>SUMIFS('grv lys'!$L$2:$L$2863,'grv lys'!$I$2:$I$2863,'bereken betaaldatum bedrag'!$Q$1,'grv lys'!$T$2:$T$2863,'bereken betaaldatum bedrag'!B40)</f>
        <v>0</v>
      </c>
      <c r="R40" s="4">
        <f>SUMIFS('grv lys'!$L$2:$L$2863,'grv lys'!$I$2:$I$2863,'bereken betaaldatum bedrag'!$R$1,'grv lys'!$T$2:$T$2863,'bereken betaaldatum bedrag'!B40)</f>
        <v>0</v>
      </c>
      <c r="S40" s="4" t="e">
        <f>SUMIFS('grv lys'!Y39:Y3302,'grv lys'!T39:T2863,'bereken betaaldatum bedrag'!B40,'grv lys'!V39:V3302,'bereken betaaldatum bedrag'!$S$1)</f>
        <v>#VALUE!</v>
      </c>
      <c r="T40" s="4" t="e">
        <f>SUMIFS('grv lys'!Z39:Z3302,'grv lys'!U39:U2863,'bereken betaaldatum bedrag'!B40,'grv lys'!W39:W3302,'bereken betaaldatum bedrag'!$T$1)</f>
        <v>#VALUE!</v>
      </c>
      <c r="U40" s="4">
        <f>SUMIFS('grv lys'!$L$2:$L$2863,'grv lys'!$I$2:$I$2863,'bereken betaaldatum bedrag'!$U$1,'grv lys'!$T$2:$T$2863,'bereken betaaldatum bedrag'!B40)</f>
        <v>0</v>
      </c>
      <c r="V40" s="4">
        <f>SUMIFS('grv lys'!$L$2:$L$2863,'grv lys'!$I$2:$I$2863,'bereken betaaldatum bedrag'!$V$1,'grv lys'!$T$2:$T$2863,'bereken betaaldatum bedrag'!B40)</f>
        <v>0</v>
      </c>
      <c r="W40" s="4">
        <f>SUMIFS('grv lys'!$L$2:$L$2863,'grv lys'!$I$2:$I$2863,'bereken betaaldatum bedrag'!$W$1,'grv lys'!$T$2:$T$2863,'bereken betaaldatum bedrag'!B40)</f>
        <v>0</v>
      </c>
      <c r="X40" s="4">
        <f>SUMIFS('grv lys'!$L$2:$L$2863,'grv lys'!$I$2:$I$2863,'bereken betaaldatum bedrag'!$X$1,'grv lys'!$T$2:$T$2863,'bereken betaaldatum bedrag'!B40)</f>
        <v>0</v>
      </c>
      <c r="Y40" s="4">
        <f>SUMIFS('grv lys'!$L$2:$L$2863,'grv lys'!$I$2:$I$2863,'bereken betaaldatum bedrag'!$Y$1,'grv lys'!$G$2:$G$2863,'bereken betaaldatum bedrag'!B40)</f>
        <v>0</v>
      </c>
      <c r="Z40" s="4">
        <f>SUMIFS('grv lys'!$L$2:$L$2863,'grv lys'!$I$2:$I$2863,'bereken betaaldatum bedrag'!$Z$1,'grv lys'!$G$2:$G$2863,'bereken betaaldatum bedrag'!B40)</f>
        <v>0</v>
      </c>
      <c r="AA40" s="4">
        <f>SUMIFS('grv lys'!$L$2:$L$2863,'grv lys'!$I$2:$I$2863,'bereken betaaldatum bedrag'!$AA$1,'grv lys'!$G$2:$G$2863,'bereken betaaldatum bedrag'!B40)</f>
        <v>0</v>
      </c>
      <c r="AB40" s="4">
        <f>SUMIFS('grv lys'!$L$2:$L$2863,'grv lys'!$I$2:$I$2863,'bereken betaaldatum bedrag'!$AB$1,'grv lys'!$G$2:$G$2863,'bereken betaaldatum bedrag'!B40)</f>
        <v>0</v>
      </c>
      <c r="AC40" s="4">
        <f>SUMIFS('grv lys'!$L$2:$L$2863,'grv lys'!$I$2:$I$2863,'bereken betaaldatum bedrag'!$AC$1,'grv lys'!$G$2:$G$2863,'bereken betaaldatum bedrag'!B40)</f>
        <v>0</v>
      </c>
      <c r="AD40" s="4">
        <f>SUMIFS('grv lys'!$L$2:$L$2863,'grv lys'!$I$2:$I$2863,'bereken betaaldatum bedrag'!$AD$1,'grv lys'!$G$2:$G$2863,'bereken betaaldatum bedrag'!B40)</f>
        <v>0</v>
      </c>
      <c r="AE40" s="4">
        <f>SUMIFS('grv lys'!$L$2:$L$2863,'grv lys'!$I$2:$I$2863,'bereken betaaldatum bedrag'!$AE$1,'grv lys'!$G$2:$G$2863,'bereken betaaldatum bedrag'!B40)</f>
        <v>0</v>
      </c>
      <c r="AF40" s="4">
        <f>SUMIFS('grv lys'!$L$2:$L$2863,'grv lys'!$I$2:$I$2863,'bereken betaaldatum bedrag'!$AF$1,'grv lys'!$G$2:$G$2863,'bereken betaaldatum bedrag'!B40)</f>
        <v>10059.24</v>
      </c>
      <c r="AG40" s="4">
        <f>SUMIFS('grv lys'!$L$2:$L$2863,'grv lys'!$I$2:$I$2863,'bereken betaaldatum bedrag'!$AG$1,'grv lys'!$G$2:$G$2863,'bereken betaaldatum bedrag'!B40)</f>
        <v>0</v>
      </c>
      <c r="AH40" s="4">
        <f>SUMIFS('grv lys'!$L$2:$L$2863,'grv lys'!$I$2:$I$2863,'bereken betaaldatum bedrag'!$AH$1,'grv lys'!$G$2:$G$2863,'bereken betaaldatum bedrag'!B40)</f>
        <v>0</v>
      </c>
      <c r="AI40" s="4">
        <f>SUMIFS('grv lys'!$L$2:$L$2863,'grv lys'!$I$2:$I$2863,'bereken betaaldatum bedrag'!$AI$1,'grv lys'!$G$2:$G$2863,'bereken betaaldatum bedrag'!B40)</f>
        <v>23330.21</v>
      </c>
      <c r="AJ40" s="4">
        <f>SUMIFS('grv lys'!$L$2:$L$2863,'grv lys'!$I$2:$I$2863,'bereken betaaldatum bedrag'!$AJ$1,'grv lys'!$G$2:$G$2863,'bereken betaaldatum bedrag'!B40)</f>
        <v>0</v>
      </c>
      <c r="AK40" s="4">
        <f>SUMIFS('grv lys'!$L$2:$L$2863,'grv lys'!$I$2:$I$2863,'bereken betaaldatum bedrag'!$AK$1,'grv lys'!$G$2:$G$2863,'bereken betaaldatum bedrag'!B40)</f>
        <v>0</v>
      </c>
      <c r="AL40" s="4">
        <f>SUMIFS('grv lys'!$L$2:$L$2863,'grv lys'!$I$2:$I$2863,'bereken betaaldatum bedrag'!$AL$1,'grv lys'!$G$2:$G$2863,'bereken betaaldatum bedrag'!B40)</f>
        <v>0</v>
      </c>
      <c r="AM40" s="4">
        <f>SUMIFS('grv lys'!$L$2:$L$2863,'grv lys'!$I$2:$I$2863,'bereken betaaldatum bedrag'!$AM$1,'grv lys'!$G$2:$G$2863,'bereken betaaldatum bedrag'!B40)</f>
        <v>0</v>
      </c>
      <c r="AN40" s="4">
        <f>SUMIFS('grv lys'!$L$2:$L$2863,'grv lys'!$I$2:$I$2863,'bereken betaaldatum bedrag'!$AN$1,'grv lys'!$G$2:$G$2863,'bereken betaaldatum bedrag'!B40)</f>
        <v>0</v>
      </c>
      <c r="AO40" s="4">
        <f>SUMIFS('grv lys'!$L$2:$L$2863,'grv lys'!$I$2:$I$2863,'bereken betaaldatum bedrag'!$AO$1,'grv lys'!$G$2:$G$2863,'bereken betaaldatum bedrag'!B40)</f>
        <v>0</v>
      </c>
      <c r="AP40" s="4">
        <f>SUMIFS('grv lys'!$L$2:$L$2863,'grv lys'!$I$2:$I$2863,'bereken betaaldatum bedrag'!$AP$1,'grv lys'!$G$2:$G$2863,'bereken betaaldatum bedrag'!B40)</f>
        <v>0</v>
      </c>
      <c r="AQ40" s="4">
        <f>SUMIFS('grv lys'!$L$2:$L$2863,'grv lys'!$I$2:$I$2863,'bereken betaaldatum bedrag'!$AQ$1,'grv lys'!$G$2:$G$2863,'bereken betaaldatum bedrag'!B40)</f>
        <v>0</v>
      </c>
      <c r="AR40" s="4">
        <f>SUMIFS('grv lys'!$L$2:$L$2863,'grv lys'!$I$2:$I$2863,'bereken betaaldatum bedrag'!$AR$1,'grv lys'!$G$2:$G$2863,'bereken betaaldatum bedrag'!B40)</f>
        <v>0</v>
      </c>
      <c r="AS40" s="4">
        <f>SUMIFS('grv lys'!$L$2:$L$2863,'grv lys'!$I$2:$I$2863,'bereken betaaldatum bedrag'!$AS$1,'grv lys'!$G$2:$G$2863,'bereken betaaldatum bedrag'!B40)</f>
        <v>0</v>
      </c>
      <c r="AT40" s="4">
        <f>SUMIFS('grv lys'!$L$2:$L$2863,'grv lys'!$I$2:$I$2863,'bereken betaaldatum bedrag'!$AT$1,'grv lys'!$G$2:$G$2863,'bereken betaaldatum bedrag'!B40)</f>
        <v>0</v>
      </c>
      <c r="AU40" s="4">
        <f>SUMIFS('grv lys'!$L$2:$L$2863,'grv lys'!$I$2:$I$2863,'bereken betaaldatum bedrag'!$AU$1,'grv lys'!$G$2:$G$2863,'bereken betaaldatum bedrag'!B40)</f>
        <v>0</v>
      </c>
      <c r="AV40" s="4">
        <f>SUMIFS('grv lys'!$L$2:$L$2863,'grv lys'!$I$2:$I$2863,'bereken betaaldatum bedrag'!$AV$1,'grv lys'!$G$2:$G$2863,'bereken betaaldatum bedrag'!B40)</f>
        <v>0</v>
      </c>
      <c r="AW40" s="4">
        <f>SUMIFS('grv lys'!$L$2:$L$2863,'grv lys'!$I$2:$I$2863,'bereken betaaldatum bedrag'!$AW$1,'grv lys'!$G$2:$G$2863,'bereken betaaldatum bedrag'!B40)</f>
        <v>0</v>
      </c>
      <c r="AX40" s="4">
        <f>SUMIFS('grv lys'!$L$2:$L$2863,'grv lys'!$I$2:$I$2863,'bereken betaaldatum bedrag'!$AX$1,'grv lys'!$G$2:$G$2863,'bereken betaaldatum bedrag'!B40)</f>
        <v>0</v>
      </c>
      <c r="AY40" s="4">
        <f>SUMIFS('grv lys'!$L$2:$L$2863,'grv lys'!$I$2:$I$2863,'bereken betaaldatum bedrag'!$AY$1,'grv lys'!$G$2:$G$2863,'bereken betaaldatum bedrag'!B40)</f>
        <v>0</v>
      </c>
      <c r="AZ40" s="4">
        <f>SUMIFS('grv lys'!$L$2:$L$2863,'grv lys'!$I$2:$I$2863,'bereken betaaldatum bedrag'!$AZ$1,'grv lys'!$G$2:$G$2863,'bereken betaaldatum bedrag'!B40)</f>
        <v>0</v>
      </c>
      <c r="BA40" s="4">
        <f>SUMIFS('grv lys'!$L$2:$L$2863,'grv lys'!$I$2:$I$2863,'bereken betaaldatum bedrag'!$BA$1,'grv lys'!$G$2:$G$2863,'bereken betaaldatum bedrag'!B40)</f>
        <v>0</v>
      </c>
    </row>
    <row r="41" spans="1:53" x14ac:dyDescent="0.25">
      <c r="A41" s="19" t="s">
        <v>135</v>
      </c>
      <c r="B41" s="20">
        <v>41617</v>
      </c>
      <c r="C41" s="7"/>
      <c r="D41" s="15" t="s">
        <v>148</v>
      </c>
      <c r="E41" s="14"/>
      <c r="F41" s="12"/>
      <c r="G41" s="16"/>
      <c r="H41" s="16"/>
      <c r="I41" s="4">
        <f>SUMIFS('grv lys'!$L$2:$L$2863,'grv lys'!$G$2:$G$2863,'bereken betaaldatum bedrag'!B41,'grv lys'!$I$2:$I$2863,'bereken betaaldatum bedrag'!I$1)</f>
        <v>131922.45000000001</v>
      </c>
      <c r="J41" s="4">
        <f>SUMIFS('grv lys'!$L$2:$L$2863,'grv lys'!$I$2:$I$2863,'bereken betaaldatum bedrag'!$J$1,'grv lys'!$T$2:$T$2863,'bereken betaaldatum bedrag'!B41)</f>
        <v>0</v>
      </c>
      <c r="K41" s="4">
        <f>SUMIFS('grv lys'!$L$2:$L$2863,'grv lys'!$I$2:$I$2863,'bereken betaaldatum bedrag'!$K$1,'grv lys'!$T$2:$T$2863,'bereken betaaldatum bedrag'!B41)</f>
        <v>0</v>
      </c>
      <c r="L41" s="4">
        <f>SUMIFS('grv lys'!$L$2:$L$2863,'grv lys'!$I$2:$I$2863,'bereken betaaldatum bedrag'!$L$1,'grv lys'!$T$2:$T$2863,'bereken betaaldatum bedrag'!B41)</f>
        <v>0</v>
      </c>
      <c r="M41" s="4">
        <f>SUMIFS('grv lys'!$L$2:$L$2863,'grv lys'!$I$2:$I$2863,'bereken betaaldatum bedrag'!$M$1,'grv lys'!$T$2:$T$2863,'bereken betaaldatum bedrag'!B41)</f>
        <v>0</v>
      </c>
      <c r="N41" s="4">
        <f>SUMIFS('grv lys'!$L$2:$L$2863,'grv lys'!$I$2:$I$2863,'bereken betaaldatum bedrag'!$N$1,'grv lys'!$T$2:$T$2863,'bereken betaaldatum bedrag'!B41)</f>
        <v>1985.25</v>
      </c>
      <c r="O41" s="4">
        <f>SUMIFS('grv lys'!$L$2:$L$2863,'grv lys'!$I$2:$I$2863,'bereken betaaldatum bedrag'!$O$1,'grv lys'!$T$2:$T$2863,'bereken betaaldatum bedrag'!B41)</f>
        <v>0</v>
      </c>
      <c r="P41" s="4">
        <f>SUMIFS('grv lys'!$L$2:$L$2863,'grv lys'!$I$2:$I$2863,'bereken betaaldatum bedrag'!$P$1,'grv lys'!$T$2:$T$2863,'bereken betaaldatum bedrag'!B41)</f>
        <v>0</v>
      </c>
      <c r="Q41" s="4">
        <f>SUMIFS('grv lys'!$L$2:$L$2863,'grv lys'!$I$2:$I$2863,'bereken betaaldatum bedrag'!$Q$1,'grv lys'!$T$2:$T$2863,'bereken betaaldatum bedrag'!B41)</f>
        <v>0</v>
      </c>
      <c r="R41" s="4">
        <f>SUMIFS('grv lys'!$L$2:$L$2863,'grv lys'!$I$2:$I$2863,'bereken betaaldatum bedrag'!$R$1,'grv lys'!$T$2:$T$2863,'bereken betaaldatum bedrag'!B41)</f>
        <v>0</v>
      </c>
      <c r="S41" s="4" t="e">
        <f>SUMIFS('grv lys'!Y40:Y3303,'grv lys'!T40:T2863,'bereken betaaldatum bedrag'!B41,'grv lys'!V40:V3303,'bereken betaaldatum bedrag'!$S$1)</f>
        <v>#VALUE!</v>
      </c>
      <c r="T41" s="4" t="e">
        <f>SUMIFS('grv lys'!Z40:Z3303,'grv lys'!U40:U2863,'bereken betaaldatum bedrag'!B41,'grv lys'!W40:W3303,'bereken betaaldatum bedrag'!$T$1)</f>
        <v>#VALUE!</v>
      </c>
      <c r="U41" s="4">
        <f>SUMIFS('grv lys'!$L$2:$L$2863,'grv lys'!$I$2:$I$2863,'bereken betaaldatum bedrag'!$U$1,'grv lys'!$T$2:$T$2863,'bereken betaaldatum bedrag'!B41)</f>
        <v>0</v>
      </c>
      <c r="V41" s="4">
        <f>SUMIFS('grv lys'!$L$2:$L$2863,'grv lys'!$I$2:$I$2863,'bereken betaaldatum bedrag'!$V$1,'grv lys'!$T$2:$T$2863,'bereken betaaldatum bedrag'!B41)</f>
        <v>0</v>
      </c>
      <c r="W41" s="4">
        <f>SUMIFS('grv lys'!$L$2:$L$2863,'grv lys'!$I$2:$I$2863,'bereken betaaldatum bedrag'!$W$1,'grv lys'!$T$2:$T$2863,'bereken betaaldatum bedrag'!B41)</f>
        <v>0</v>
      </c>
      <c r="X41" s="4">
        <f>SUMIFS('grv lys'!$L$2:$L$2863,'grv lys'!$I$2:$I$2863,'bereken betaaldatum bedrag'!$X$1,'grv lys'!$T$2:$T$2863,'bereken betaaldatum bedrag'!B41)</f>
        <v>0</v>
      </c>
      <c r="Y41" s="4">
        <f>SUMIFS('grv lys'!$L$2:$L$2863,'grv lys'!$I$2:$I$2863,'bereken betaaldatum bedrag'!$Y$1,'grv lys'!$G$2:$G$2863,'bereken betaaldatum bedrag'!B41)</f>
        <v>20155.810000000001</v>
      </c>
      <c r="Z41" s="4">
        <f>SUMIFS('grv lys'!$L$2:$L$2863,'grv lys'!$I$2:$I$2863,'bereken betaaldatum bedrag'!$Z$1,'grv lys'!$G$2:$G$2863,'bereken betaaldatum bedrag'!B41)</f>
        <v>0</v>
      </c>
      <c r="AA41" s="4">
        <f>SUMIFS('grv lys'!$L$2:$L$2863,'grv lys'!$I$2:$I$2863,'bereken betaaldatum bedrag'!$AA$1,'grv lys'!$G$2:$G$2863,'bereken betaaldatum bedrag'!B41)</f>
        <v>0</v>
      </c>
      <c r="AB41" s="4">
        <f>SUMIFS('grv lys'!$L$2:$L$2863,'grv lys'!$I$2:$I$2863,'bereken betaaldatum bedrag'!$AB$1,'grv lys'!$G$2:$G$2863,'bereken betaaldatum bedrag'!B41)</f>
        <v>0</v>
      </c>
      <c r="AC41" s="4">
        <f>SUMIFS('grv lys'!$L$2:$L$2863,'grv lys'!$I$2:$I$2863,'bereken betaaldatum bedrag'!$AC$1,'grv lys'!$G$2:$G$2863,'bereken betaaldatum bedrag'!B41)</f>
        <v>0</v>
      </c>
      <c r="AD41" s="4">
        <f>SUMIFS('grv lys'!$L$2:$L$2863,'grv lys'!$I$2:$I$2863,'bereken betaaldatum bedrag'!$AD$1,'grv lys'!$G$2:$G$2863,'bereken betaaldatum bedrag'!B41)</f>
        <v>0</v>
      </c>
      <c r="AE41" s="4">
        <f>SUMIFS('grv lys'!$L$2:$L$2863,'grv lys'!$I$2:$I$2863,'bereken betaaldatum bedrag'!$AE$1,'grv lys'!$G$2:$G$2863,'bereken betaaldatum bedrag'!B41)</f>
        <v>0</v>
      </c>
      <c r="AF41" s="4">
        <f>SUMIFS('grv lys'!$L$2:$L$2863,'grv lys'!$I$2:$I$2863,'bereken betaaldatum bedrag'!$AF$1,'grv lys'!$G$2:$G$2863,'bereken betaaldatum bedrag'!B41)</f>
        <v>0</v>
      </c>
      <c r="AG41" s="4">
        <f>SUMIFS('grv lys'!$L$2:$L$2863,'grv lys'!$I$2:$I$2863,'bereken betaaldatum bedrag'!$AG$1,'grv lys'!$G$2:$G$2863,'bereken betaaldatum bedrag'!B41)</f>
        <v>0</v>
      </c>
      <c r="AH41" s="4">
        <f>SUMIFS('grv lys'!$L$2:$L$2863,'grv lys'!$I$2:$I$2863,'bereken betaaldatum bedrag'!$AH$1,'grv lys'!$G$2:$G$2863,'bereken betaaldatum bedrag'!B41)</f>
        <v>0</v>
      </c>
      <c r="AI41" s="4">
        <f>SUMIFS('grv lys'!$L$2:$L$2863,'grv lys'!$I$2:$I$2863,'bereken betaaldatum bedrag'!$AI$1,'grv lys'!$G$2:$G$2863,'bereken betaaldatum bedrag'!B41)</f>
        <v>0</v>
      </c>
      <c r="AJ41" s="4">
        <f>SUMIFS('grv lys'!$L$2:$L$2863,'grv lys'!$I$2:$I$2863,'bereken betaaldatum bedrag'!$AJ$1,'grv lys'!$G$2:$G$2863,'bereken betaaldatum bedrag'!B41)</f>
        <v>0</v>
      </c>
      <c r="AK41" s="4">
        <f>SUMIFS('grv lys'!$L$2:$L$2863,'grv lys'!$I$2:$I$2863,'bereken betaaldatum bedrag'!$AK$1,'grv lys'!$G$2:$G$2863,'bereken betaaldatum bedrag'!B41)</f>
        <v>0</v>
      </c>
      <c r="AL41" s="4">
        <f>SUMIFS('grv lys'!$L$2:$L$2863,'grv lys'!$I$2:$I$2863,'bereken betaaldatum bedrag'!$AL$1,'grv lys'!$G$2:$G$2863,'bereken betaaldatum bedrag'!B41)</f>
        <v>0</v>
      </c>
      <c r="AM41" s="4">
        <f>SUMIFS('grv lys'!$L$2:$L$2863,'grv lys'!$I$2:$I$2863,'bereken betaaldatum bedrag'!$AM$1,'grv lys'!$G$2:$G$2863,'bereken betaaldatum bedrag'!B41)</f>
        <v>0</v>
      </c>
      <c r="AN41" s="4">
        <f>SUMIFS('grv lys'!$L$2:$L$2863,'grv lys'!$I$2:$I$2863,'bereken betaaldatum bedrag'!$AN$1,'grv lys'!$G$2:$G$2863,'bereken betaaldatum bedrag'!B41)</f>
        <v>0</v>
      </c>
      <c r="AO41" s="4">
        <f>SUMIFS('grv lys'!$L$2:$L$2863,'grv lys'!$I$2:$I$2863,'bereken betaaldatum bedrag'!$AO$1,'grv lys'!$G$2:$G$2863,'bereken betaaldatum bedrag'!B41)</f>
        <v>0</v>
      </c>
      <c r="AP41" s="4">
        <f>SUMIFS('grv lys'!$L$2:$L$2863,'grv lys'!$I$2:$I$2863,'bereken betaaldatum bedrag'!$AP$1,'grv lys'!$G$2:$G$2863,'bereken betaaldatum bedrag'!B41)</f>
        <v>230.4</v>
      </c>
      <c r="AQ41" s="4">
        <f>SUMIFS('grv lys'!$L$2:$L$2863,'grv lys'!$I$2:$I$2863,'bereken betaaldatum bedrag'!$AQ$1,'grv lys'!$G$2:$G$2863,'bereken betaaldatum bedrag'!B41)</f>
        <v>0</v>
      </c>
      <c r="AR41" s="4">
        <f>SUMIFS('grv lys'!$L$2:$L$2863,'grv lys'!$I$2:$I$2863,'bereken betaaldatum bedrag'!$AR$1,'grv lys'!$G$2:$G$2863,'bereken betaaldatum bedrag'!B41)</f>
        <v>0</v>
      </c>
      <c r="AS41" s="4">
        <f>SUMIFS('grv lys'!$L$2:$L$2863,'grv lys'!$I$2:$I$2863,'bereken betaaldatum bedrag'!$AS$1,'grv lys'!$G$2:$G$2863,'bereken betaaldatum bedrag'!B41)</f>
        <v>0</v>
      </c>
      <c r="AT41" s="4">
        <f>SUMIFS('grv lys'!$L$2:$L$2863,'grv lys'!$I$2:$I$2863,'bereken betaaldatum bedrag'!$AT$1,'grv lys'!$G$2:$G$2863,'bereken betaaldatum bedrag'!B41)</f>
        <v>0</v>
      </c>
      <c r="AU41" s="4">
        <f>SUMIFS('grv lys'!$L$2:$L$2863,'grv lys'!$I$2:$I$2863,'bereken betaaldatum bedrag'!$AU$1,'grv lys'!$G$2:$G$2863,'bereken betaaldatum bedrag'!B41)</f>
        <v>0</v>
      </c>
      <c r="AV41" s="4">
        <f>SUMIFS('grv lys'!$L$2:$L$2863,'grv lys'!$I$2:$I$2863,'bereken betaaldatum bedrag'!$AV$1,'grv lys'!$G$2:$G$2863,'bereken betaaldatum bedrag'!B41)</f>
        <v>0</v>
      </c>
      <c r="AW41" s="4">
        <f>SUMIFS('grv lys'!$L$2:$L$2863,'grv lys'!$I$2:$I$2863,'bereken betaaldatum bedrag'!$AW$1,'grv lys'!$G$2:$G$2863,'bereken betaaldatum bedrag'!B41)</f>
        <v>0</v>
      </c>
      <c r="AX41" s="4">
        <f>SUMIFS('grv lys'!$L$2:$L$2863,'grv lys'!$I$2:$I$2863,'bereken betaaldatum bedrag'!$AX$1,'grv lys'!$G$2:$G$2863,'bereken betaaldatum bedrag'!B41)</f>
        <v>0</v>
      </c>
      <c r="AY41" s="4">
        <f>SUMIFS('grv lys'!$L$2:$L$2863,'grv lys'!$I$2:$I$2863,'bereken betaaldatum bedrag'!$AY$1,'grv lys'!$G$2:$G$2863,'bereken betaaldatum bedrag'!B41)</f>
        <v>0</v>
      </c>
      <c r="AZ41" s="4">
        <f>SUMIFS('grv lys'!$L$2:$L$2863,'grv lys'!$I$2:$I$2863,'bereken betaaldatum bedrag'!$AZ$1,'grv lys'!$G$2:$G$2863,'bereken betaaldatum bedrag'!B41)</f>
        <v>0</v>
      </c>
      <c r="BA41" s="4">
        <f>SUMIFS('grv lys'!$L$2:$L$2863,'grv lys'!$I$2:$I$2863,'bereken betaaldatum bedrag'!$BA$1,'grv lys'!$G$2:$G$2863,'bereken betaaldatum bedrag'!B41)</f>
        <v>0</v>
      </c>
    </row>
    <row r="42" spans="1:53" x14ac:dyDescent="0.25">
      <c r="A42" s="19" t="s">
        <v>136</v>
      </c>
      <c r="B42" s="20">
        <v>41618</v>
      </c>
      <c r="C42" s="7"/>
      <c r="D42" s="15" t="s">
        <v>148</v>
      </c>
      <c r="E42" s="14"/>
      <c r="F42" s="12"/>
      <c r="G42" s="16"/>
      <c r="H42" s="16"/>
      <c r="I42" s="4">
        <f>SUMIFS('grv lys'!$L$2:$L$2863,'grv lys'!$G$2:$G$2863,'bereken betaaldatum bedrag'!B42,'grv lys'!$I$2:$I$2863,'bereken betaaldatum bedrag'!I$1)</f>
        <v>50023.7</v>
      </c>
      <c r="J42" s="4">
        <f>SUMIFS('grv lys'!$L$2:$L$2863,'grv lys'!$I$2:$I$2863,'bereken betaaldatum bedrag'!$J$1,'grv lys'!$T$2:$T$2863,'bereken betaaldatum bedrag'!B42)</f>
        <v>0</v>
      </c>
      <c r="K42" s="4">
        <f>SUMIFS('grv lys'!$L$2:$L$2863,'grv lys'!$I$2:$I$2863,'bereken betaaldatum bedrag'!$K$1,'grv lys'!$T$2:$T$2863,'bereken betaaldatum bedrag'!B42)</f>
        <v>0</v>
      </c>
      <c r="L42" s="4">
        <f>SUMIFS('grv lys'!$L$2:$L$2863,'grv lys'!$I$2:$I$2863,'bereken betaaldatum bedrag'!$L$1,'grv lys'!$T$2:$T$2863,'bereken betaaldatum bedrag'!B42)</f>
        <v>0</v>
      </c>
      <c r="M42" s="4">
        <f>SUMIFS('grv lys'!$L$2:$L$2863,'grv lys'!$I$2:$I$2863,'bereken betaaldatum bedrag'!$M$1,'grv lys'!$T$2:$T$2863,'bereken betaaldatum bedrag'!B42)</f>
        <v>0</v>
      </c>
      <c r="N42" s="4">
        <f>SUMIFS('grv lys'!$L$2:$L$2863,'grv lys'!$I$2:$I$2863,'bereken betaaldatum bedrag'!$N$1,'grv lys'!$T$2:$T$2863,'bereken betaaldatum bedrag'!B42)</f>
        <v>0</v>
      </c>
      <c r="O42" s="4">
        <f>SUMIFS('grv lys'!$L$2:$L$2863,'grv lys'!$I$2:$I$2863,'bereken betaaldatum bedrag'!$O$1,'grv lys'!$T$2:$T$2863,'bereken betaaldatum bedrag'!B42)</f>
        <v>0</v>
      </c>
      <c r="P42" s="4">
        <f>SUMIFS('grv lys'!$L$2:$L$2863,'grv lys'!$I$2:$I$2863,'bereken betaaldatum bedrag'!$P$1,'grv lys'!$T$2:$T$2863,'bereken betaaldatum bedrag'!B42)</f>
        <v>0</v>
      </c>
      <c r="Q42" s="4">
        <f>SUMIFS('grv lys'!$L$2:$L$2863,'grv lys'!$I$2:$I$2863,'bereken betaaldatum bedrag'!$Q$1,'grv lys'!$T$2:$T$2863,'bereken betaaldatum bedrag'!B42)</f>
        <v>0</v>
      </c>
      <c r="R42" s="4">
        <f>SUMIFS('grv lys'!$L$2:$L$2863,'grv lys'!$I$2:$I$2863,'bereken betaaldatum bedrag'!$R$1,'grv lys'!$T$2:$T$2863,'bereken betaaldatum bedrag'!B42)</f>
        <v>0</v>
      </c>
      <c r="S42" s="4" t="e">
        <f>SUMIFS('grv lys'!Y41:Y3304,'grv lys'!T41:T2863,'bereken betaaldatum bedrag'!B42,'grv lys'!V41:V3304,'bereken betaaldatum bedrag'!$S$1)</f>
        <v>#VALUE!</v>
      </c>
      <c r="T42" s="4" t="e">
        <f>SUMIFS('grv lys'!Z41:Z3304,'grv lys'!U41:U2863,'bereken betaaldatum bedrag'!B42,'grv lys'!W41:W3304,'bereken betaaldatum bedrag'!$T$1)</f>
        <v>#VALUE!</v>
      </c>
      <c r="U42" s="4">
        <f>SUMIFS('grv lys'!$L$2:$L$2863,'grv lys'!$I$2:$I$2863,'bereken betaaldatum bedrag'!$U$1,'grv lys'!$T$2:$T$2863,'bereken betaaldatum bedrag'!B42)</f>
        <v>0</v>
      </c>
      <c r="V42" s="4">
        <f>SUMIFS('grv lys'!$L$2:$L$2863,'grv lys'!$I$2:$I$2863,'bereken betaaldatum bedrag'!$V$1,'grv lys'!$T$2:$T$2863,'bereken betaaldatum bedrag'!B42)</f>
        <v>0</v>
      </c>
      <c r="W42" s="4">
        <f>SUMIFS('grv lys'!$L$2:$L$2863,'grv lys'!$I$2:$I$2863,'bereken betaaldatum bedrag'!$W$1,'grv lys'!$T$2:$T$2863,'bereken betaaldatum bedrag'!B42)</f>
        <v>0</v>
      </c>
      <c r="X42" s="4">
        <f>SUMIFS('grv lys'!$L$2:$L$2863,'grv lys'!$I$2:$I$2863,'bereken betaaldatum bedrag'!$X$1,'grv lys'!$T$2:$T$2863,'bereken betaaldatum bedrag'!B42)</f>
        <v>0</v>
      </c>
      <c r="Y42" s="4">
        <f>SUMIFS('grv lys'!$L$2:$L$2863,'grv lys'!$I$2:$I$2863,'bereken betaaldatum bedrag'!$Y$1,'grv lys'!$G$2:$G$2863,'bereken betaaldatum bedrag'!B42)</f>
        <v>0</v>
      </c>
      <c r="Z42" s="4">
        <f>SUMIFS('grv lys'!$L$2:$L$2863,'grv lys'!$I$2:$I$2863,'bereken betaaldatum bedrag'!$Z$1,'grv lys'!$G$2:$G$2863,'bereken betaaldatum bedrag'!B42)</f>
        <v>0</v>
      </c>
      <c r="AA42" s="4">
        <f>SUMIFS('grv lys'!$L$2:$L$2863,'grv lys'!$I$2:$I$2863,'bereken betaaldatum bedrag'!$AA$1,'grv lys'!$G$2:$G$2863,'bereken betaaldatum bedrag'!B42)</f>
        <v>0</v>
      </c>
      <c r="AB42" s="4">
        <f>SUMIFS('grv lys'!$L$2:$L$2863,'grv lys'!$I$2:$I$2863,'bereken betaaldatum bedrag'!$AB$1,'grv lys'!$G$2:$G$2863,'bereken betaaldatum bedrag'!B42)</f>
        <v>0</v>
      </c>
      <c r="AC42" s="4">
        <f>SUMIFS('grv lys'!$L$2:$L$2863,'grv lys'!$I$2:$I$2863,'bereken betaaldatum bedrag'!$AC$1,'grv lys'!$G$2:$G$2863,'bereken betaaldatum bedrag'!B42)</f>
        <v>0</v>
      </c>
      <c r="AD42" s="4">
        <f>SUMIFS('grv lys'!$L$2:$L$2863,'grv lys'!$I$2:$I$2863,'bereken betaaldatum bedrag'!$AD$1,'grv lys'!$G$2:$G$2863,'bereken betaaldatum bedrag'!B42)</f>
        <v>-1417.65</v>
      </c>
      <c r="AE42" s="4">
        <f>SUMIFS('grv lys'!$L$2:$L$2863,'grv lys'!$I$2:$I$2863,'bereken betaaldatum bedrag'!$AE$1,'grv lys'!$G$2:$G$2863,'bereken betaaldatum bedrag'!B42)</f>
        <v>-8162.07</v>
      </c>
      <c r="AF42" s="4">
        <f>SUMIFS('grv lys'!$L$2:$L$2863,'grv lys'!$I$2:$I$2863,'bereken betaaldatum bedrag'!$AF$1,'grv lys'!$G$2:$G$2863,'bereken betaaldatum bedrag'!B42)</f>
        <v>-410.51</v>
      </c>
      <c r="AG42" s="4">
        <f>SUMIFS('grv lys'!$L$2:$L$2863,'grv lys'!$I$2:$I$2863,'bereken betaaldatum bedrag'!$AG$1,'grv lys'!$G$2:$G$2863,'bereken betaaldatum bedrag'!B42)</f>
        <v>0</v>
      </c>
      <c r="AH42" s="4">
        <f>SUMIFS('grv lys'!$L$2:$L$2863,'grv lys'!$I$2:$I$2863,'bereken betaaldatum bedrag'!$AH$1,'grv lys'!$G$2:$G$2863,'bereken betaaldatum bedrag'!B42)</f>
        <v>0</v>
      </c>
      <c r="AI42" s="4">
        <f>SUMIFS('grv lys'!$L$2:$L$2863,'grv lys'!$I$2:$I$2863,'bereken betaaldatum bedrag'!$AI$1,'grv lys'!$G$2:$G$2863,'bereken betaaldatum bedrag'!B42)</f>
        <v>0</v>
      </c>
      <c r="AJ42" s="4">
        <f>SUMIFS('grv lys'!$L$2:$L$2863,'grv lys'!$I$2:$I$2863,'bereken betaaldatum bedrag'!$AJ$1,'grv lys'!$G$2:$G$2863,'bereken betaaldatum bedrag'!B42)</f>
        <v>2783</v>
      </c>
      <c r="AK42" s="4">
        <f>SUMIFS('grv lys'!$L$2:$L$2863,'grv lys'!$I$2:$I$2863,'bereken betaaldatum bedrag'!$AK$1,'grv lys'!$G$2:$G$2863,'bereken betaaldatum bedrag'!B42)</f>
        <v>0</v>
      </c>
      <c r="AL42" s="4">
        <f>SUMIFS('grv lys'!$L$2:$L$2863,'grv lys'!$I$2:$I$2863,'bereken betaaldatum bedrag'!$AL$1,'grv lys'!$G$2:$G$2863,'bereken betaaldatum bedrag'!B42)</f>
        <v>0</v>
      </c>
      <c r="AM42" s="4">
        <f>SUMIFS('grv lys'!$L$2:$L$2863,'grv lys'!$I$2:$I$2863,'bereken betaaldatum bedrag'!$AM$1,'grv lys'!$G$2:$G$2863,'bereken betaaldatum bedrag'!B42)</f>
        <v>0</v>
      </c>
      <c r="AN42" s="4">
        <f>SUMIFS('grv lys'!$L$2:$L$2863,'grv lys'!$I$2:$I$2863,'bereken betaaldatum bedrag'!$AN$1,'grv lys'!$G$2:$G$2863,'bereken betaaldatum bedrag'!B42)</f>
        <v>0</v>
      </c>
      <c r="AO42" s="4">
        <f>SUMIFS('grv lys'!$L$2:$L$2863,'grv lys'!$I$2:$I$2863,'bereken betaaldatum bedrag'!$AO$1,'grv lys'!$G$2:$G$2863,'bereken betaaldatum bedrag'!B42)</f>
        <v>0</v>
      </c>
      <c r="AP42" s="4">
        <f>SUMIFS('grv lys'!$L$2:$L$2863,'grv lys'!$I$2:$I$2863,'bereken betaaldatum bedrag'!$AP$1,'grv lys'!$G$2:$G$2863,'bereken betaaldatum bedrag'!B42)</f>
        <v>324.01</v>
      </c>
      <c r="AQ42" s="4">
        <f>SUMIFS('grv lys'!$L$2:$L$2863,'grv lys'!$I$2:$I$2863,'bereken betaaldatum bedrag'!$AQ$1,'grv lys'!$G$2:$G$2863,'bereken betaaldatum bedrag'!B42)</f>
        <v>0</v>
      </c>
      <c r="AR42" s="4">
        <f>SUMIFS('grv lys'!$L$2:$L$2863,'grv lys'!$I$2:$I$2863,'bereken betaaldatum bedrag'!$AR$1,'grv lys'!$G$2:$G$2863,'bereken betaaldatum bedrag'!B42)</f>
        <v>322.98</v>
      </c>
      <c r="AS42" s="4">
        <f>SUMIFS('grv lys'!$L$2:$L$2863,'grv lys'!$I$2:$I$2863,'bereken betaaldatum bedrag'!$AS$1,'grv lys'!$G$2:$G$2863,'bereken betaaldatum bedrag'!B42)</f>
        <v>0</v>
      </c>
      <c r="AT42" s="4">
        <f>SUMIFS('grv lys'!$L$2:$L$2863,'grv lys'!$I$2:$I$2863,'bereken betaaldatum bedrag'!$AT$1,'grv lys'!$G$2:$G$2863,'bereken betaaldatum bedrag'!B42)</f>
        <v>0</v>
      </c>
      <c r="AU42" s="4">
        <f>SUMIFS('grv lys'!$L$2:$L$2863,'grv lys'!$I$2:$I$2863,'bereken betaaldatum bedrag'!$AU$1,'grv lys'!$G$2:$G$2863,'bereken betaaldatum bedrag'!B42)</f>
        <v>0</v>
      </c>
      <c r="AV42" s="4">
        <f>SUMIFS('grv lys'!$L$2:$L$2863,'grv lys'!$I$2:$I$2863,'bereken betaaldatum bedrag'!$AV$1,'grv lys'!$G$2:$G$2863,'bereken betaaldatum bedrag'!B42)</f>
        <v>0</v>
      </c>
      <c r="AW42" s="4">
        <f>SUMIFS('grv lys'!$L$2:$L$2863,'grv lys'!$I$2:$I$2863,'bereken betaaldatum bedrag'!$AW$1,'grv lys'!$G$2:$G$2863,'bereken betaaldatum bedrag'!B42)</f>
        <v>0</v>
      </c>
      <c r="AX42" s="4">
        <f>SUMIFS('grv lys'!$L$2:$L$2863,'grv lys'!$I$2:$I$2863,'bereken betaaldatum bedrag'!$AX$1,'grv lys'!$G$2:$G$2863,'bereken betaaldatum bedrag'!B42)</f>
        <v>0</v>
      </c>
      <c r="AY42" s="4">
        <f>SUMIFS('grv lys'!$L$2:$L$2863,'grv lys'!$I$2:$I$2863,'bereken betaaldatum bedrag'!$AY$1,'grv lys'!$G$2:$G$2863,'bereken betaaldatum bedrag'!B42)</f>
        <v>3329.37</v>
      </c>
      <c r="AZ42" s="4">
        <f>SUMIFS('grv lys'!$L$2:$L$2863,'grv lys'!$I$2:$I$2863,'bereken betaaldatum bedrag'!$AZ$1,'grv lys'!$G$2:$G$2863,'bereken betaaldatum bedrag'!B42)</f>
        <v>0</v>
      </c>
      <c r="BA42" s="4">
        <f>SUMIFS('grv lys'!$L$2:$L$2863,'grv lys'!$I$2:$I$2863,'bereken betaaldatum bedrag'!$BA$1,'grv lys'!$G$2:$G$2863,'bereken betaaldatum bedrag'!B42)</f>
        <v>0</v>
      </c>
    </row>
    <row r="43" spans="1:53" x14ac:dyDescent="0.25">
      <c r="A43" s="19" t="s">
        <v>137</v>
      </c>
      <c r="B43" s="20">
        <v>41619</v>
      </c>
      <c r="C43" s="7"/>
      <c r="D43" s="15" t="s">
        <v>148</v>
      </c>
      <c r="E43" s="14"/>
      <c r="F43" s="12"/>
      <c r="G43" s="16"/>
      <c r="H43" s="16"/>
      <c r="I43" s="4">
        <f>SUMIFS('grv lys'!$L$2:$L$2863,'grv lys'!$G$2:$G$2863,'bereken betaaldatum bedrag'!B43,'grv lys'!$I$2:$I$2863,'bereken betaaldatum bedrag'!I$1)</f>
        <v>0</v>
      </c>
      <c r="J43" s="4">
        <f>SUMIFS('grv lys'!$L$2:$L$2863,'grv lys'!$I$2:$I$2863,'bereken betaaldatum bedrag'!$J$1,'grv lys'!$T$2:$T$2863,'bereken betaaldatum bedrag'!B43)</f>
        <v>0</v>
      </c>
      <c r="K43" s="4">
        <f>SUMIFS('grv lys'!$L$2:$L$2863,'grv lys'!$I$2:$I$2863,'bereken betaaldatum bedrag'!$K$1,'grv lys'!$T$2:$T$2863,'bereken betaaldatum bedrag'!B43)</f>
        <v>0</v>
      </c>
      <c r="L43" s="4">
        <f>SUMIFS('grv lys'!$L$2:$L$2863,'grv lys'!$I$2:$I$2863,'bereken betaaldatum bedrag'!$L$1,'grv lys'!$T$2:$T$2863,'bereken betaaldatum bedrag'!B43)</f>
        <v>0</v>
      </c>
      <c r="M43" s="4">
        <f>SUMIFS('grv lys'!$L$2:$L$2863,'grv lys'!$I$2:$I$2863,'bereken betaaldatum bedrag'!$M$1,'grv lys'!$T$2:$T$2863,'bereken betaaldatum bedrag'!B43)</f>
        <v>0</v>
      </c>
      <c r="N43" s="4">
        <f>SUMIFS('grv lys'!$L$2:$L$2863,'grv lys'!$I$2:$I$2863,'bereken betaaldatum bedrag'!$N$1,'grv lys'!$T$2:$T$2863,'bereken betaaldatum bedrag'!B43)</f>
        <v>0</v>
      </c>
      <c r="O43" s="4">
        <f>SUMIFS('grv lys'!$L$2:$L$2863,'grv lys'!$I$2:$I$2863,'bereken betaaldatum bedrag'!$O$1,'grv lys'!$T$2:$T$2863,'bereken betaaldatum bedrag'!B43)</f>
        <v>0</v>
      </c>
      <c r="P43" s="4">
        <f>SUMIFS('grv lys'!$L$2:$L$2863,'grv lys'!$I$2:$I$2863,'bereken betaaldatum bedrag'!$P$1,'grv lys'!$T$2:$T$2863,'bereken betaaldatum bedrag'!B43)</f>
        <v>0</v>
      </c>
      <c r="Q43" s="4">
        <f>SUMIFS('grv lys'!$L$2:$L$2863,'grv lys'!$I$2:$I$2863,'bereken betaaldatum bedrag'!$Q$1,'grv lys'!$T$2:$T$2863,'bereken betaaldatum bedrag'!B43)</f>
        <v>0</v>
      </c>
      <c r="R43" s="4">
        <f>SUMIFS('grv lys'!$L$2:$L$2863,'grv lys'!$I$2:$I$2863,'bereken betaaldatum bedrag'!$R$1,'grv lys'!$T$2:$T$2863,'bereken betaaldatum bedrag'!B43)</f>
        <v>0</v>
      </c>
      <c r="S43" s="4" t="e">
        <f>SUMIFS('grv lys'!Y42:Y3305,'grv lys'!T42:T2863,'bereken betaaldatum bedrag'!B43,'grv lys'!V42:V3305,'bereken betaaldatum bedrag'!$S$1)</f>
        <v>#VALUE!</v>
      </c>
      <c r="T43" s="4" t="e">
        <f>SUMIFS('grv lys'!Z42:Z3305,'grv lys'!U42:U2863,'bereken betaaldatum bedrag'!B43,'grv lys'!W42:W3305,'bereken betaaldatum bedrag'!$T$1)</f>
        <v>#VALUE!</v>
      </c>
      <c r="U43" s="4">
        <f>SUMIFS('grv lys'!$L$2:$L$2863,'grv lys'!$I$2:$I$2863,'bereken betaaldatum bedrag'!$U$1,'grv lys'!$T$2:$T$2863,'bereken betaaldatum bedrag'!B43)</f>
        <v>0</v>
      </c>
      <c r="V43" s="4">
        <f>SUMIFS('grv lys'!$L$2:$L$2863,'grv lys'!$I$2:$I$2863,'bereken betaaldatum bedrag'!$V$1,'grv lys'!$T$2:$T$2863,'bereken betaaldatum bedrag'!B43)</f>
        <v>0</v>
      </c>
      <c r="W43" s="4">
        <f>SUMIFS('grv lys'!$L$2:$L$2863,'grv lys'!$I$2:$I$2863,'bereken betaaldatum bedrag'!$W$1,'grv lys'!$T$2:$T$2863,'bereken betaaldatum bedrag'!B43)</f>
        <v>0</v>
      </c>
      <c r="X43" s="4">
        <f>SUMIFS('grv lys'!$L$2:$L$2863,'grv lys'!$I$2:$I$2863,'bereken betaaldatum bedrag'!$X$1,'grv lys'!$T$2:$T$2863,'bereken betaaldatum bedrag'!B43)</f>
        <v>0</v>
      </c>
      <c r="Y43" s="4">
        <f>SUMIFS('grv lys'!$L$2:$L$2863,'grv lys'!$I$2:$I$2863,'bereken betaaldatum bedrag'!$Y$1,'grv lys'!$G$2:$G$2863,'bereken betaaldatum bedrag'!B43)</f>
        <v>2358.5</v>
      </c>
      <c r="Z43" s="4">
        <f>SUMIFS('grv lys'!$L$2:$L$2863,'grv lys'!$I$2:$I$2863,'bereken betaaldatum bedrag'!$Z$1,'grv lys'!$G$2:$G$2863,'bereken betaaldatum bedrag'!B43)</f>
        <v>0</v>
      </c>
      <c r="AA43" s="4">
        <f>SUMIFS('grv lys'!$L$2:$L$2863,'grv lys'!$I$2:$I$2863,'bereken betaaldatum bedrag'!$AA$1,'grv lys'!$G$2:$G$2863,'bereken betaaldatum bedrag'!B43)</f>
        <v>0</v>
      </c>
      <c r="AB43" s="4">
        <f>SUMIFS('grv lys'!$L$2:$L$2863,'grv lys'!$I$2:$I$2863,'bereken betaaldatum bedrag'!$AB$1,'grv lys'!$G$2:$G$2863,'bereken betaaldatum bedrag'!B43)</f>
        <v>0</v>
      </c>
      <c r="AC43" s="4">
        <f>SUMIFS('grv lys'!$L$2:$L$2863,'grv lys'!$I$2:$I$2863,'bereken betaaldatum bedrag'!$AC$1,'grv lys'!$G$2:$G$2863,'bereken betaaldatum bedrag'!B43)</f>
        <v>429.70000000000005</v>
      </c>
      <c r="AD43" s="4">
        <f>SUMIFS('grv lys'!$L$2:$L$2863,'grv lys'!$I$2:$I$2863,'bereken betaaldatum bedrag'!$AD$1,'grv lys'!$G$2:$G$2863,'bereken betaaldatum bedrag'!B43)</f>
        <v>5965.41</v>
      </c>
      <c r="AE43" s="4">
        <f>SUMIFS('grv lys'!$L$2:$L$2863,'grv lys'!$I$2:$I$2863,'bereken betaaldatum bedrag'!$AE$1,'grv lys'!$G$2:$G$2863,'bereken betaaldatum bedrag'!B43)</f>
        <v>0</v>
      </c>
      <c r="AF43" s="4">
        <f>SUMIFS('grv lys'!$L$2:$L$2863,'grv lys'!$I$2:$I$2863,'bereken betaaldatum bedrag'!$AF$1,'grv lys'!$G$2:$G$2863,'bereken betaaldatum bedrag'!B43)</f>
        <v>5067.6399999999994</v>
      </c>
      <c r="AG43" s="4">
        <f>SUMIFS('grv lys'!$L$2:$L$2863,'grv lys'!$I$2:$I$2863,'bereken betaaldatum bedrag'!$AG$1,'grv lys'!$G$2:$G$2863,'bereken betaaldatum bedrag'!B43)</f>
        <v>0</v>
      </c>
      <c r="AH43" s="4">
        <f>SUMIFS('grv lys'!$L$2:$L$2863,'grv lys'!$I$2:$I$2863,'bereken betaaldatum bedrag'!$AH$1,'grv lys'!$G$2:$G$2863,'bereken betaaldatum bedrag'!B43)</f>
        <v>0</v>
      </c>
      <c r="AI43" s="4">
        <f>SUMIFS('grv lys'!$L$2:$L$2863,'grv lys'!$I$2:$I$2863,'bereken betaaldatum bedrag'!$AI$1,'grv lys'!$G$2:$G$2863,'bereken betaaldatum bedrag'!B43)</f>
        <v>0</v>
      </c>
      <c r="AJ43" s="4">
        <f>SUMIFS('grv lys'!$L$2:$L$2863,'grv lys'!$I$2:$I$2863,'bereken betaaldatum bedrag'!$AJ$1,'grv lys'!$G$2:$G$2863,'bereken betaaldatum bedrag'!B43)</f>
        <v>0</v>
      </c>
      <c r="AK43" s="4">
        <f>SUMIFS('grv lys'!$L$2:$L$2863,'grv lys'!$I$2:$I$2863,'bereken betaaldatum bedrag'!$AK$1,'grv lys'!$G$2:$G$2863,'bereken betaaldatum bedrag'!B43)</f>
        <v>17597.150000000001</v>
      </c>
      <c r="AL43" s="4">
        <f>SUMIFS('grv lys'!$L$2:$L$2863,'grv lys'!$I$2:$I$2863,'bereken betaaldatum bedrag'!$AL$1,'grv lys'!$G$2:$G$2863,'bereken betaaldatum bedrag'!B43)</f>
        <v>1800.5100000000002</v>
      </c>
      <c r="AM43" s="4">
        <f>SUMIFS('grv lys'!$L$2:$L$2863,'grv lys'!$I$2:$I$2863,'bereken betaaldatum bedrag'!$AM$1,'grv lys'!$G$2:$G$2863,'bereken betaaldatum bedrag'!B43)</f>
        <v>0</v>
      </c>
      <c r="AN43" s="4">
        <f>SUMIFS('grv lys'!$L$2:$L$2863,'grv lys'!$I$2:$I$2863,'bereken betaaldatum bedrag'!$AN$1,'grv lys'!$G$2:$G$2863,'bereken betaaldatum bedrag'!B43)</f>
        <v>0</v>
      </c>
      <c r="AO43" s="4">
        <f>SUMIFS('grv lys'!$L$2:$L$2863,'grv lys'!$I$2:$I$2863,'bereken betaaldatum bedrag'!$AO$1,'grv lys'!$G$2:$G$2863,'bereken betaaldatum bedrag'!B43)</f>
        <v>0</v>
      </c>
      <c r="AP43" s="4">
        <f>SUMIFS('grv lys'!$L$2:$L$2863,'grv lys'!$I$2:$I$2863,'bereken betaaldatum bedrag'!$AP$1,'grv lys'!$G$2:$G$2863,'bereken betaaldatum bedrag'!B43)</f>
        <v>410.41</v>
      </c>
      <c r="AQ43" s="4">
        <f>SUMIFS('grv lys'!$L$2:$L$2863,'grv lys'!$I$2:$I$2863,'bereken betaaldatum bedrag'!$AQ$1,'grv lys'!$G$2:$G$2863,'bereken betaaldatum bedrag'!B43)</f>
        <v>-45.52</v>
      </c>
      <c r="AR43" s="4">
        <f>SUMIFS('grv lys'!$L$2:$L$2863,'grv lys'!$I$2:$I$2863,'bereken betaaldatum bedrag'!$AR$1,'grv lys'!$G$2:$G$2863,'bereken betaaldatum bedrag'!B43)</f>
        <v>329.13</v>
      </c>
      <c r="AS43" s="4">
        <f>SUMIFS('grv lys'!$L$2:$L$2863,'grv lys'!$I$2:$I$2863,'bereken betaaldatum bedrag'!$AS$1,'grv lys'!$G$2:$G$2863,'bereken betaaldatum bedrag'!B43)</f>
        <v>0</v>
      </c>
      <c r="AT43" s="4">
        <f>SUMIFS('grv lys'!$L$2:$L$2863,'grv lys'!$I$2:$I$2863,'bereken betaaldatum bedrag'!$AT$1,'grv lys'!$G$2:$G$2863,'bereken betaaldatum bedrag'!B43)</f>
        <v>0</v>
      </c>
      <c r="AU43" s="4">
        <f>SUMIFS('grv lys'!$L$2:$L$2863,'grv lys'!$I$2:$I$2863,'bereken betaaldatum bedrag'!$AU$1,'grv lys'!$G$2:$G$2863,'bereken betaaldatum bedrag'!B43)</f>
        <v>0</v>
      </c>
      <c r="AV43" s="4">
        <f>SUMIFS('grv lys'!$L$2:$L$2863,'grv lys'!$I$2:$I$2863,'bereken betaaldatum bedrag'!$AV$1,'grv lys'!$G$2:$G$2863,'bereken betaaldatum bedrag'!B43)</f>
        <v>0</v>
      </c>
      <c r="AW43" s="4">
        <f>SUMIFS('grv lys'!$L$2:$L$2863,'grv lys'!$I$2:$I$2863,'bereken betaaldatum bedrag'!$AW$1,'grv lys'!$G$2:$G$2863,'bereken betaaldatum bedrag'!B43)</f>
        <v>0</v>
      </c>
      <c r="AX43" s="4">
        <f>SUMIFS('grv lys'!$L$2:$L$2863,'grv lys'!$I$2:$I$2863,'bereken betaaldatum bedrag'!$AX$1,'grv lys'!$G$2:$G$2863,'bereken betaaldatum bedrag'!B43)</f>
        <v>0</v>
      </c>
      <c r="AY43" s="4">
        <f>SUMIFS('grv lys'!$L$2:$L$2863,'grv lys'!$I$2:$I$2863,'bereken betaaldatum bedrag'!$AY$1,'grv lys'!$G$2:$G$2863,'bereken betaaldatum bedrag'!B43)</f>
        <v>0</v>
      </c>
      <c r="AZ43" s="4">
        <f>SUMIFS('grv lys'!$L$2:$L$2863,'grv lys'!$I$2:$I$2863,'bereken betaaldatum bedrag'!$AZ$1,'grv lys'!$G$2:$G$2863,'bereken betaaldatum bedrag'!B43)</f>
        <v>0</v>
      </c>
      <c r="BA43" s="4">
        <f>SUMIFS('grv lys'!$L$2:$L$2863,'grv lys'!$I$2:$I$2863,'bereken betaaldatum bedrag'!$BA$1,'grv lys'!$G$2:$G$2863,'bereken betaaldatum bedrag'!B43)</f>
        <v>0</v>
      </c>
    </row>
    <row r="44" spans="1:53" x14ac:dyDescent="0.25">
      <c r="A44" s="19" t="s">
        <v>138</v>
      </c>
      <c r="B44" s="20">
        <v>41620</v>
      </c>
      <c r="C44" s="7"/>
      <c r="D44" s="15" t="s">
        <v>148</v>
      </c>
      <c r="E44" s="14"/>
      <c r="F44" s="12"/>
      <c r="G44" s="16"/>
      <c r="H44" s="16"/>
      <c r="I44" s="4">
        <f>SUMIFS('grv lys'!$L$2:$L$2863,'grv lys'!$G$2:$G$2863,'bereken betaaldatum bedrag'!B44,'grv lys'!$I$2:$I$2863,'bereken betaaldatum bedrag'!I$1)</f>
        <v>117408.9</v>
      </c>
      <c r="J44" s="4">
        <f>SUMIFS('grv lys'!$L$2:$L$2863,'grv lys'!$I$2:$I$2863,'bereken betaaldatum bedrag'!$J$1,'grv lys'!$T$2:$T$2863,'bereken betaaldatum bedrag'!B44)</f>
        <v>0</v>
      </c>
      <c r="K44" s="4">
        <f>SUMIFS('grv lys'!$L$2:$L$2863,'grv lys'!$I$2:$I$2863,'bereken betaaldatum bedrag'!$K$1,'grv lys'!$T$2:$T$2863,'bereken betaaldatum bedrag'!B44)</f>
        <v>0</v>
      </c>
      <c r="L44" s="4">
        <f>SUMIFS('grv lys'!$L$2:$L$2863,'grv lys'!$I$2:$I$2863,'bereken betaaldatum bedrag'!$L$1,'grv lys'!$T$2:$T$2863,'bereken betaaldatum bedrag'!B44)</f>
        <v>1750</v>
      </c>
      <c r="M44" s="4">
        <f>SUMIFS('grv lys'!$L$2:$L$2863,'grv lys'!$I$2:$I$2863,'bereken betaaldatum bedrag'!$M$1,'grv lys'!$T$2:$T$2863,'bereken betaaldatum bedrag'!B44)</f>
        <v>0</v>
      </c>
      <c r="N44" s="4">
        <f>SUMIFS('grv lys'!$L$2:$L$2863,'grv lys'!$I$2:$I$2863,'bereken betaaldatum bedrag'!$N$1,'grv lys'!$T$2:$T$2863,'bereken betaaldatum bedrag'!B44)</f>
        <v>0</v>
      </c>
      <c r="O44" s="4">
        <f>SUMIFS('grv lys'!$L$2:$L$2863,'grv lys'!$I$2:$I$2863,'bereken betaaldatum bedrag'!$O$1,'grv lys'!$T$2:$T$2863,'bereken betaaldatum bedrag'!B44)</f>
        <v>0</v>
      </c>
      <c r="P44" s="4">
        <f>SUMIFS('grv lys'!$L$2:$L$2863,'grv lys'!$I$2:$I$2863,'bereken betaaldatum bedrag'!$P$1,'grv lys'!$T$2:$T$2863,'bereken betaaldatum bedrag'!B44)</f>
        <v>0</v>
      </c>
      <c r="Q44" s="4">
        <f>SUMIFS('grv lys'!$L$2:$L$2863,'grv lys'!$I$2:$I$2863,'bereken betaaldatum bedrag'!$Q$1,'grv lys'!$T$2:$T$2863,'bereken betaaldatum bedrag'!B44)</f>
        <v>0</v>
      </c>
      <c r="R44" s="4">
        <f>SUMIFS('grv lys'!$L$2:$L$2863,'grv lys'!$I$2:$I$2863,'bereken betaaldatum bedrag'!$R$1,'grv lys'!$T$2:$T$2863,'bereken betaaldatum bedrag'!B44)</f>
        <v>0</v>
      </c>
      <c r="S44" s="4" t="e">
        <f>SUMIFS('grv lys'!Y43:Y3306,'grv lys'!T43:T2863,'bereken betaaldatum bedrag'!B44,'grv lys'!V43:V3306,'bereken betaaldatum bedrag'!$S$1)</f>
        <v>#VALUE!</v>
      </c>
      <c r="T44" s="4" t="e">
        <f>SUMIFS('grv lys'!Z43:Z3306,'grv lys'!U43:U2863,'bereken betaaldatum bedrag'!B44,'grv lys'!W43:W3306,'bereken betaaldatum bedrag'!$T$1)</f>
        <v>#VALUE!</v>
      </c>
      <c r="U44" s="4">
        <f>SUMIFS('grv lys'!$L$2:$L$2863,'grv lys'!$I$2:$I$2863,'bereken betaaldatum bedrag'!$U$1,'grv lys'!$T$2:$T$2863,'bereken betaaldatum bedrag'!B44)</f>
        <v>0</v>
      </c>
      <c r="V44" s="4">
        <f>SUMIFS('grv lys'!$L$2:$L$2863,'grv lys'!$I$2:$I$2863,'bereken betaaldatum bedrag'!$V$1,'grv lys'!$T$2:$T$2863,'bereken betaaldatum bedrag'!B44)</f>
        <v>0</v>
      </c>
      <c r="W44" s="4">
        <f>SUMIFS('grv lys'!$L$2:$L$2863,'grv lys'!$I$2:$I$2863,'bereken betaaldatum bedrag'!$W$1,'grv lys'!$T$2:$T$2863,'bereken betaaldatum bedrag'!B44)</f>
        <v>0</v>
      </c>
      <c r="X44" s="4">
        <f>SUMIFS('grv lys'!$L$2:$L$2863,'grv lys'!$I$2:$I$2863,'bereken betaaldatum bedrag'!$X$1,'grv lys'!$T$2:$T$2863,'bereken betaaldatum bedrag'!B44)</f>
        <v>0</v>
      </c>
      <c r="Y44" s="4">
        <f>SUMIFS('grv lys'!$L$2:$L$2863,'grv lys'!$I$2:$I$2863,'bereken betaaldatum bedrag'!$Y$1,'grv lys'!$G$2:$G$2863,'bereken betaaldatum bedrag'!B44)</f>
        <v>0</v>
      </c>
      <c r="Z44" s="4">
        <f>SUMIFS('grv lys'!$L$2:$L$2863,'grv lys'!$I$2:$I$2863,'bereken betaaldatum bedrag'!$Z$1,'grv lys'!$G$2:$G$2863,'bereken betaaldatum bedrag'!B44)</f>
        <v>0</v>
      </c>
      <c r="AA44" s="4">
        <f>SUMIFS('grv lys'!$L$2:$L$2863,'grv lys'!$I$2:$I$2863,'bereken betaaldatum bedrag'!$AA$1,'grv lys'!$G$2:$G$2863,'bereken betaaldatum bedrag'!B44)</f>
        <v>0</v>
      </c>
      <c r="AB44" s="4">
        <f>SUMIFS('grv lys'!$L$2:$L$2863,'grv lys'!$I$2:$I$2863,'bereken betaaldatum bedrag'!$AB$1,'grv lys'!$G$2:$G$2863,'bereken betaaldatum bedrag'!B44)</f>
        <v>0</v>
      </c>
      <c r="AC44" s="4">
        <f>SUMIFS('grv lys'!$L$2:$L$2863,'grv lys'!$I$2:$I$2863,'bereken betaaldatum bedrag'!$AC$1,'grv lys'!$G$2:$G$2863,'bereken betaaldatum bedrag'!B44)</f>
        <v>0</v>
      </c>
      <c r="AD44" s="4">
        <f>SUMIFS('grv lys'!$L$2:$L$2863,'grv lys'!$I$2:$I$2863,'bereken betaaldatum bedrag'!$AD$1,'grv lys'!$G$2:$G$2863,'bereken betaaldatum bedrag'!B44)</f>
        <v>0</v>
      </c>
      <c r="AE44" s="4">
        <f>SUMIFS('grv lys'!$L$2:$L$2863,'grv lys'!$I$2:$I$2863,'bereken betaaldatum bedrag'!$AE$1,'grv lys'!$G$2:$G$2863,'bereken betaaldatum bedrag'!B44)</f>
        <v>0</v>
      </c>
      <c r="AF44" s="4">
        <f>SUMIFS('grv lys'!$L$2:$L$2863,'grv lys'!$I$2:$I$2863,'bereken betaaldatum bedrag'!$AF$1,'grv lys'!$G$2:$G$2863,'bereken betaaldatum bedrag'!B44)</f>
        <v>0</v>
      </c>
      <c r="AG44" s="4">
        <f>SUMIFS('grv lys'!$L$2:$L$2863,'grv lys'!$I$2:$I$2863,'bereken betaaldatum bedrag'!$AG$1,'grv lys'!$G$2:$G$2863,'bereken betaaldatum bedrag'!B44)</f>
        <v>0</v>
      </c>
      <c r="AH44" s="4">
        <f>SUMIFS('grv lys'!$L$2:$L$2863,'grv lys'!$I$2:$I$2863,'bereken betaaldatum bedrag'!$AH$1,'grv lys'!$G$2:$G$2863,'bereken betaaldatum bedrag'!B44)</f>
        <v>0</v>
      </c>
      <c r="AI44" s="4">
        <f>SUMIFS('grv lys'!$L$2:$L$2863,'grv lys'!$I$2:$I$2863,'bereken betaaldatum bedrag'!$AI$1,'grv lys'!$G$2:$G$2863,'bereken betaaldatum bedrag'!B44)</f>
        <v>0</v>
      </c>
      <c r="AJ44" s="4">
        <f>SUMIFS('grv lys'!$L$2:$L$2863,'grv lys'!$I$2:$I$2863,'bereken betaaldatum bedrag'!$AJ$1,'grv lys'!$G$2:$G$2863,'bereken betaaldatum bedrag'!B44)</f>
        <v>0</v>
      </c>
      <c r="AK44" s="4">
        <f>SUMIFS('grv lys'!$L$2:$L$2863,'grv lys'!$I$2:$I$2863,'bereken betaaldatum bedrag'!$AK$1,'grv lys'!$G$2:$G$2863,'bereken betaaldatum bedrag'!B44)</f>
        <v>0</v>
      </c>
      <c r="AL44" s="4">
        <f>SUMIFS('grv lys'!$L$2:$L$2863,'grv lys'!$I$2:$I$2863,'bereken betaaldatum bedrag'!$AL$1,'grv lys'!$G$2:$G$2863,'bereken betaaldatum bedrag'!B44)</f>
        <v>0</v>
      </c>
      <c r="AM44" s="4">
        <f>SUMIFS('grv lys'!$L$2:$L$2863,'grv lys'!$I$2:$I$2863,'bereken betaaldatum bedrag'!$AM$1,'grv lys'!$G$2:$G$2863,'bereken betaaldatum bedrag'!B44)</f>
        <v>0</v>
      </c>
      <c r="AN44" s="4">
        <f>SUMIFS('grv lys'!$L$2:$L$2863,'grv lys'!$I$2:$I$2863,'bereken betaaldatum bedrag'!$AN$1,'grv lys'!$G$2:$G$2863,'bereken betaaldatum bedrag'!B44)</f>
        <v>0</v>
      </c>
      <c r="AO44" s="4">
        <f>SUMIFS('grv lys'!$L$2:$L$2863,'grv lys'!$I$2:$I$2863,'bereken betaaldatum bedrag'!$AO$1,'grv lys'!$G$2:$G$2863,'bereken betaaldatum bedrag'!B44)</f>
        <v>0</v>
      </c>
      <c r="AP44" s="4">
        <f>SUMIFS('grv lys'!$L$2:$L$2863,'grv lys'!$I$2:$I$2863,'bereken betaaldatum bedrag'!$AP$1,'grv lys'!$G$2:$G$2863,'bereken betaaldatum bedrag'!B44)</f>
        <v>0</v>
      </c>
      <c r="AQ44" s="4">
        <f>SUMIFS('grv lys'!$L$2:$L$2863,'grv lys'!$I$2:$I$2863,'bereken betaaldatum bedrag'!$AQ$1,'grv lys'!$G$2:$G$2863,'bereken betaaldatum bedrag'!B44)</f>
        <v>0</v>
      </c>
      <c r="AR44" s="4">
        <f>SUMIFS('grv lys'!$L$2:$L$2863,'grv lys'!$I$2:$I$2863,'bereken betaaldatum bedrag'!$AR$1,'grv lys'!$G$2:$G$2863,'bereken betaaldatum bedrag'!B44)</f>
        <v>0</v>
      </c>
      <c r="AS44" s="4">
        <f>SUMIFS('grv lys'!$L$2:$L$2863,'grv lys'!$I$2:$I$2863,'bereken betaaldatum bedrag'!$AS$1,'grv lys'!$G$2:$G$2863,'bereken betaaldatum bedrag'!B44)</f>
        <v>0</v>
      </c>
      <c r="AT44" s="4">
        <f>SUMIFS('grv lys'!$L$2:$L$2863,'grv lys'!$I$2:$I$2863,'bereken betaaldatum bedrag'!$AT$1,'grv lys'!$G$2:$G$2863,'bereken betaaldatum bedrag'!B44)</f>
        <v>0</v>
      </c>
      <c r="AU44" s="4">
        <f>SUMIFS('grv lys'!$L$2:$L$2863,'grv lys'!$I$2:$I$2863,'bereken betaaldatum bedrag'!$AU$1,'grv lys'!$G$2:$G$2863,'bereken betaaldatum bedrag'!B44)</f>
        <v>0</v>
      </c>
      <c r="AV44" s="4">
        <f>SUMIFS('grv lys'!$L$2:$L$2863,'grv lys'!$I$2:$I$2863,'bereken betaaldatum bedrag'!$AV$1,'grv lys'!$G$2:$G$2863,'bereken betaaldatum bedrag'!B44)</f>
        <v>0</v>
      </c>
      <c r="AW44" s="4">
        <f>SUMIFS('grv lys'!$L$2:$L$2863,'grv lys'!$I$2:$I$2863,'bereken betaaldatum bedrag'!$AW$1,'grv lys'!$G$2:$G$2863,'bereken betaaldatum bedrag'!B44)</f>
        <v>0</v>
      </c>
      <c r="AX44" s="4">
        <f>SUMIFS('grv lys'!$L$2:$L$2863,'grv lys'!$I$2:$I$2863,'bereken betaaldatum bedrag'!$AX$1,'grv lys'!$G$2:$G$2863,'bereken betaaldatum bedrag'!B44)</f>
        <v>0</v>
      </c>
      <c r="AY44" s="4">
        <f>SUMIFS('grv lys'!$L$2:$L$2863,'grv lys'!$I$2:$I$2863,'bereken betaaldatum bedrag'!$AY$1,'grv lys'!$G$2:$G$2863,'bereken betaaldatum bedrag'!B44)</f>
        <v>0</v>
      </c>
      <c r="AZ44" s="4">
        <f>SUMIFS('grv lys'!$L$2:$L$2863,'grv lys'!$I$2:$I$2863,'bereken betaaldatum bedrag'!$AZ$1,'grv lys'!$G$2:$G$2863,'bereken betaaldatum bedrag'!B44)</f>
        <v>0</v>
      </c>
      <c r="BA44" s="4">
        <f>SUMIFS('grv lys'!$L$2:$L$2863,'grv lys'!$I$2:$I$2863,'bereken betaaldatum bedrag'!$BA$1,'grv lys'!$G$2:$G$2863,'bereken betaaldatum bedrag'!B44)</f>
        <v>0</v>
      </c>
    </row>
    <row r="45" spans="1:53" x14ac:dyDescent="0.25">
      <c r="A45" s="19" t="s">
        <v>139</v>
      </c>
      <c r="B45" s="20">
        <v>41621</v>
      </c>
      <c r="C45" s="7">
        <f>B45+19</f>
        <v>41640</v>
      </c>
      <c r="D45" s="6">
        <f>SUM(I39:I45)</f>
        <v>299894.93000000005</v>
      </c>
      <c r="E45" s="14">
        <f>B45+31</f>
        <v>41652</v>
      </c>
      <c r="F45" s="12">
        <f>SUM(Y39:BA45)</f>
        <v>404804.02</v>
      </c>
      <c r="G45" s="10">
        <f>B45</f>
        <v>41621</v>
      </c>
      <c r="H45" s="9" t="e">
        <f>SUM(J39:X45)</f>
        <v>#VALUE!</v>
      </c>
      <c r="I45" s="4">
        <f>SUMIFS('grv lys'!$L$2:$L$2863,'grv lys'!$G$2:$G$2863,'bereken betaaldatum bedrag'!B45,'grv lys'!$I$2:$I$2863,'bereken betaaldatum bedrag'!I$1)</f>
        <v>0</v>
      </c>
      <c r="J45" s="4">
        <f>SUMIFS('grv lys'!$L$2:$L$2863,'grv lys'!$I$2:$I$2863,'bereken betaaldatum bedrag'!$J$1,'grv lys'!$T$2:$T$2863,'bereken betaaldatum bedrag'!B45)</f>
        <v>0</v>
      </c>
      <c r="K45" s="4">
        <f>SUMIFS('grv lys'!$L$2:$L$2863,'grv lys'!$I$2:$I$2863,'bereken betaaldatum bedrag'!$K$1,'grv lys'!$T$2:$T$2863,'bereken betaaldatum bedrag'!B45)</f>
        <v>0</v>
      </c>
      <c r="L45" s="4">
        <f>SUMIFS('grv lys'!$L$2:$L$2863,'grv lys'!$I$2:$I$2863,'bereken betaaldatum bedrag'!$L$1,'grv lys'!$T$2:$T$2863,'bereken betaaldatum bedrag'!B45)</f>
        <v>900</v>
      </c>
      <c r="M45" s="4">
        <f>SUMIFS('grv lys'!$L$2:$L$2863,'grv lys'!$I$2:$I$2863,'bereken betaaldatum bedrag'!$M$1,'grv lys'!$T$2:$T$2863,'bereken betaaldatum bedrag'!B45)</f>
        <v>0</v>
      </c>
      <c r="N45" s="4">
        <f>SUMIFS('grv lys'!$L$2:$L$2863,'grv lys'!$I$2:$I$2863,'bereken betaaldatum bedrag'!$N$1,'grv lys'!$T$2:$T$2863,'bereken betaaldatum bedrag'!B45)</f>
        <v>710.55</v>
      </c>
      <c r="O45" s="4">
        <f>SUMIFS('grv lys'!$L$2:$L$2863,'grv lys'!$I$2:$I$2863,'bereken betaaldatum bedrag'!$O$1,'grv lys'!$T$2:$T$2863,'bereken betaaldatum bedrag'!B45)</f>
        <v>0</v>
      </c>
      <c r="P45" s="4">
        <f>SUMIFS('grv lys'!$L$2:$L$2863,'grv lys'!$I$2:$I$2863,'bereken betaaldatum bedrag'!$P$1,'grv lys'!$T$2:$T$2863,'bereken betaaldatum bedrag'!B45)</f>
        <v>0</v>
      </c>
      <c r="Q45" s="4">
        <f>SUMIFS('grv lys'!$L$2:$L$2863,'grv lys'!$I$2:$I$2863,'bereken betaaldatum bedrag'!$Q$1,'grv lys'!$T$2:$T$2863,'bereken betaaldatum bedrag'!B45)</f>
        <v>0</v>
      </c>
      <c r="R45" s="4">
        <f>SUMIFS('grv lys'!$L$2:$L$2863,'grv lys'!$I$2:$I$2863,'bereken betaaldatum bedrag'!$R$1,'grv lys'!$T$2:$T$2863,'bereken betaaldatum bedrag'!B45)</f>
        <v>0</v>
      </c>
      <c r="S45" s="4" t="e">
        <f>SUMIFS('grv lys'!Y44:Y3307,'grv lys'!T44:T2863,'bereken betaaldatum bedrag'!B45,'grv lys'!V44:V3307,'bereken betaaldatum bedrag'!$S$1)</f>
        <v>#VALUE!</v>
      </c>
      <c r="T45" s="4" t="e">
        <f>SUMIFS('grv lys'!Z44:Z3307,'grv lys'!U44:U2863,'bereken betaaldatum bedrag'!B45,'grv lys'!W44:W3307,'bereken betaaldatum bedrag'!$T$1)</f>
        <v>#VALUE!</v>
      </c>
      <c r="U45" s="4">
        <f>SUMIFS('grv lys'!$L$2:$L$2863,'grv lys'!$I$2:$I$2863,'bereken betaaldatum bedrag'!$U$1,'grv lys'!$T$2:$T$2863,'bereken betaaldatum bedrag'!B45)</f>
        <v>0</v>
      </c>
      <c r="V45" s="4">
        <f>SUMIFS('grv lys'!$L$2:$L$2863,'grv lys'!$I$2:$I$2863,'bereken betaaldatum bedrag'!$V$1,'grv lys'!$T$2:$T$2863,'bereken betaaldatum bedrag'!B45)</f>
        <v>0</v>
      </c>
      <c r="W45" s="4">
        <f>SUMIFS('grv lys'!$L$2:$L$2863,'grv lys'!$I$2:$I$2863,'bereken betaaldatum bedrag'!$W$1,'grv lys'!$T$2:$T$2863,'bereken betaaldatum bedrag'!B45)</f>
        <v>0</v>
      </c>
      <c r="X45" s="4">
        <f>SUMIFS('grv lys'!$L$2:$L$2863,'grv lys'!$I$2:$I$2863,'bereken betaaldatum bedrag'!$X$1,'grv lys'!$T$2:$T$2863,'bereken betaaldatum bedrag'!B45)</f>
        <v>0</v>
      </c>
      <c r="Y45" s="4">
        <f>SUMIFS('grv lys'!$L$2:$L$2863,'grv lys'!$I$2:$I$2863,'bereken betaaldatum bedrag'!$Y$1,'grv lys'!$G$2:$G$2863,'bereken betaaldatum bedrag'!B45)</f>
        <v>0</v>
      </c>
      <c r="Z45" s="4">
        <f>SUMIFS('grv lys'!$L$2:$L$2863,'grv lys'!$I$2:$I$2863,'bereken betaaldatum bedrag'!$Z$1,'grv lys'!$G$2:$G$2863,'bereken betaaldatum bedrag'!B45)</f>
        <v>0</v>
      </c>
      <c r="AA45" s="4">
        <f>SUMIFS('grv lys'!$L$2:$L$2863,'grv lys'!$I$2:$I$2863,'bereken betaaldatum bedrag'!$AA$1,'grv lys'!$G$2:$G$2863,'bereken betaaldatum bedrag'!B45)</f>
        <v>0</v>
      </c>
      <c r="AB45" s="4">
        <f>SUMIFS('grv lys'!$L$2:$L$2863,'grv lys'!$I$2:$I$2863,'bereken betaaldatum bedrag'!$AB$1,'grv lys'!$G$2:$G$2863,'bereken betaaldatum bedrag'!B45)</f>
        <v>10719.69</v>
      </c>
      <c r="AC45" s="4">
        <f>SUMIFS('grv lys'!$L$2:$L$2863,'grv lys'!$I$2:$I$2863,'bereken betaaldatum bedrag'!$AC$1,'grv lys'!$G$2:$G$2863,'bereken betaaldatum bedrag'!B45)</f>
        <v>0</v>
      </c>
      <c r="AD45" s="4">
        <f>SUMIFS('grv lys'!$L$2:$L$2863,'grv lys'!$I$2:$I$2863,'bereken betaaldatum bedrag'!$AD$1,'grv lys'!$G$2:$G$2863,'bereken betaaldatum bedrag'!B45)</f>
        <v>13991.16</v>
      </c>
      <c r="AE45" s="4">
        <f>SUMIFS('grv lys'!$L$2:$L$2863,'grv lys'!$I$2:$I$2863,'bereken betaaldatum bedrag'!$AE$1,'grv lys'!$G$2:$G$2863,'bereken betaaldatum bedrag'!B45)</f>
        <v>50284.94</v>
      </c>
      <c r="AF45" s="4">
        <f>SUMIFS('grv lys'!$L$2:$L$2863,'grv lys'!$I$2:$I$2863,'bereken betaaldatum bedrag'!$AF$1,'grv lys'!$G$2:$G$2863,'bereken betaaldatum bedrag'!B45)</f>
        <v>18752.27</v>
      </c>
      <c r="AG45" s="4">
        <f>SUMIFS('grv lys'!$L$2:$L$2863,'grv lys'!$I$2:$I$2863,'bereken betaaldatum bedrag'!$AG$1,'grv lys'!$G$2:$G$2863,'bereken betaaldatum bedrag'!B45)</f>
        <v>17870.97</v>
      </c>
      <c r="AH45" s="4">
        <f>SUMIFS('grv lys'!$L$2:$L$2863,'grv lys'!$I$2:$I$2863,'bereken betaaldatum bedrag'!$AH$1,'grv lys'!$G$2:$G$2863,'bereken betaaldatum bedrag'!B45)</f>
        <v>0</v>
      </c>
      <c r="AI45" s="4">
        <f>SUMIFS('grv lys'!$L$2:$L$2863,'grv lys'!$I$2:$I$2863,'bereken betaaldatum bedrag'!$AI$1,'grv lys'!$G$2:$G$2863,'bereken betaaldatum bedrag'!B45)</f>
        <v>0</v>
      </c>
      <c r="AJ45" s="4">
        <f>SUMIFS('grv lys'!$L$2:$L$2863,'grv lys'!$I$2:$I$2863,'bereken betaaldatum bedrag'!$AJ$1,'grv lys'!$G$2:$G$2863,'bereken betaaldatum bedrag'!B45)</f>
        <v>0</v>
      </c>
      <c r="AK45" s="4">
        <f>SUMIFS('grv lys'!$L$2:$L$2863,'grv lys'!$I$2:$I$2863,'bereken betaaldatum bedrag'!$AK$1,'grv lys'!$G$2:$G$2863,'bereken betaaldatum bedrag'!B45)</f>
        <v>0</v>
      </c>
      <c r="AL45" s="4">
        <f>SUMIFS('grv lys'!$L$2:$L$2863,'grv lys'!$I$2:$I$2863,'bereken betaaldatum bedrag'!$AL$1,'grv lys'!$G$2:$G$2863,'bereken betaaldatum bedrag'!B45)</f>
        <v>0</v>
      </c>
      <c r="AM45" s="4">
        <f>SUMIFS('grv lys'!$L$2:$L$2863,'grv lys'!$I$2:$I$2863,'bereken betaaldatum bedrag'!$AM$1,'grv lys'!$G$2:$G$2863,'bereken betaaldatum bedrag'!B45)</f>
        <v>0</v>
      </c>
      <c r="AN45" s="4">
        <f>SUMIFS('grv lys'!$L$2:$L$2863,'grv lys'!$I$2:$I$2863,'bereken betaaldatum bedrag'!$AN$1,'grv lys'!$G$2:$G$2863,'bereken betaaldatum bedrag'!B45)</f>
        <v>0</v>
      </c>
      <c r="AO45" s="4">
        <f>SUMIFS('grv lys'!$L$2:$L$2863,'grv lys'!$I$2:$I$2863,'bereken betaaldatum bedrag'!$AO$1,'grv lys'!$G$2:$G$2863,'bereken betaaldatum bedrag'!B45)</f>
        <v>20134.78</v>
      </c>
      <c r="AP45" s="4">
        <f>SUMIFS('grv lys'!$L$2:$L$2863,'grv lys'!$I$2:$I$2863,'bereken betaaldatum bedrag'!$AP$1,'grv lys'!$G$2:$G$2863,'bereken betaaldatum bedrag'!B45)</f>
        <v>237.61</v>
      </c>
      <c r="AQ45" s="4">
        <f>SUMIFS('grv lys'!$L$2:$L$2863,'grv lys'!$I$2:$I$2863,'bereken betaaldatum bedrag'!$AQ$1,'grv lys'!$G$2:$G$2863,'bereken betaaldatum bedrag'!B45)</f>
        <v>14057.92</v>
      </c>
      <c r="AR45" s="4">
        <f>SUMIFS('grv lys'!$L$2:$L$2863,'grv lys'!$I$2:$I$2863,'bereken betaaldatum bedrag'!$AR$1,'grv lys'!$G$2:$G$2863,'bereken betaaldatum bedrag'!B45)</f>
        <v>273.32</v>
      </c>
      <c r="AS45" s="4">
        <f>SUMIFS('grv lys'!$L$2:$L$2863,'grv lys'!$I$2:$I$2863,'bereken betaaldatum bedrag'!$AS$1,'grv lys'!$G$2:$G$2863,'bereken betaaldatum bedrag'!B45)</f>
        <v>0</v>
      </c>
      <c r="AT45" s="4">
        <f>SUMIFS('grv lys'!$L$2:$L$2863,'grv lys'!$I$2:$I$2863,'bereken betaaldatum bedrag'!$AT$1,'grv lys'!$G$2:$G$2863,'bereken betaaldatum bedrag'!B45)</f>
        <v>0</v>
      </c>
      <c r="AU45" s="4">
        <f>SUMIFS('grv lys'!$L$2:$L$2863,'grv lys'!$I$2:$I$2863,'bereken betaaldatum bedrag'!$AU$1,'grv lys'!$G$2:$G$2863,'bereken betaaldatum bedrag'!B45)</f>
        <v>32359.26</v>
      </c>
      <c r="AV45" s="4">
        <f>SUMIFS('grv lys'!$L$2:$L$2863,'grv lys'!$I$2:$I$2863,'bereken betaaldatum bedrag'!$AV$1,'grv lys'!$G$2:$G$2863,'bereken betaaldatum bedrag'!B45)</f>
        <v>0</v>
      </c>
      <c r="AW45" s="4">
        <f>SUMIFS('grv lys'!$L$2:$L$2863,'grv lys'!$I$2:$I$2863,'bereken betaaldatum bedrag'!$AW$1,'grv lys'!$G$2:$G$2863,'bereken betaaldatum bedrag'!B45)</f>
        <v>0</v>
      </c>
      <c r="AX45" s="4">
        <f>SUMIFS('grv lys'!$L$2:$L$2863,'grv lys'!$I$2:$I$2863,'bereken betaaldatum bedrag'!$AX$1,'grv lys'!$G$2:$G$2863,'bereken betaaldatum bedrag'!B45)</f>
        <v>0</v>
      </c>
      <c r="AY45" s="4">
        <f>SUMIFS('grv lys'!$L$2:$L$2863,'grv lys'!$I$2:$I$2863,'bereken betaaldatum bedrag'!$AY$1,'grv lys'!$G$2:$G$2863,'bereken betaaldatum bedrag'!B45)</f>
        <v>0</v>
      </c>
      <c r="AZ45" s="4">
        <f>SUMIFS('grv lys'!$L$2:$L$2863,'grv lys'!$I$2:$I$2863,'bereken betaaldatum bedrag'!$AZ$1,'grv lys'!$G$2:$G$2863,'bereken betaaldatum bedrag'!B45)</f>
        <v>11192.85</v>
      </c>
      <c r="BA45" s="4">
        <f>SUMIFS('grv lys'!$L$2:$L$2863,'grv lys'!$I$2:$I$2863,'bereken betaaldatum bedrag'!$BA$1,'grv lys'!$G$2:$G$2863,'bereken betaaldatum bedrag'!B45)</f>
        <v>0</v>
      </c>
    </row>
    <row r="46" spans="1:53" x14ac:dyDescent="0.25">
      <c r="A46" s="21" t="s">
        <v>140</v>
      </c>
      <c r="B46" s="22">
        <v>41622</v>
      </c>
      <c r="C46" s="7"/>
      <c r="D46" s="15" t="s">
        <v>148</v>
      </c>
      <c r="E46" s="14"/>
      <c r="F46" s="12"/>
      <c r="G46" s="16"/>
      <c r="H46" s="16"/>
      <c r="I46" s="4">
        <f>SUMIFS('grv lys'!$L$2:$L$2863,'grv lys'!$G$2:$G$2863,'bereken betaaldatum bedrag'!B46,'grv lys'!$I$2:$I$2863,'bereken betaaldatum bedrag'!I$1)</f>
        <v>0</v>
      </c>
      <c r="J46" s="4">
        <f>SUMIFS('grv lys'!$L$2:$L$2863,'grv lys'!$I$2:$I$2863,'bereken betaaldatum bedrag'!$J$1,'grv lys'!$T$2:$T$2863,'bereken betaaldatum bedrag'!B46)</f>
        <v>0</v>
      </c>
      <c r="K46" s="4">
        <f>SUMIFS('grv lys'!$L$2:$L$2863,'grv lys'!$I$2:$I$2863,'bereken betaaldatum bedrag'!$K$1,'grv lys'!$T$2:$T$2863,'bereken betaaldatum bedrag'!B46)</f>
        <v>0</v>
      </c>
      <c r="L46" s="4">
        <f>SUMIFS('grv lys'!$L$2:$L$2863,'grv lys'!$I$2:$I$2863,'bereken betaaldatum bedrag'!$L$1,'grv lys'!$T$2:$T$2863,'bereken betaaldatum bedrag'!B46)</f>
        <v>0</v>
      </c>
      <c r="M46" s="4">
        <f>SUMIFS('grv lys'!$L$2:$L$2863,'grv lys'!$I$2:$I$2863,'bereken betaaldatum bedrag'!$M$1,'grv lys'!$T$2:$T$2863,'bereken betaaldatum bedrag'!B46)</f>
        <v>6189.8</v>
      </c>
      <c r="N46" s="4">
        <f>SUMIFS('grv lys'!$L$2:$L$2863,'grv lys'!$I$2:$I$2863,'bereken betaaldatum bedrag'!$N$1,'grv lys'!$T$2:$T$2863,'bereken betaaldatum bedrag'!B46)</f>
        <v>0</v>
      </c>
      <c r="O46" s="4">
        <f>SUMIFS('grv lys'!$L$2:$L$2863,'grv lys'!$I$2:$I$2863,'bereken betaaldatum bedrag'!$O$1,'grv lys'!$T$2:$T$2863,'bereken betaaldatum bedrag'!B46)</f>
        <v>0</v>
      </c>
      <c r="P46" s="4">
        <f>SUMIFS('grv lys'!$L$2:$L$2863,'grv lys'!$I$2:$I$2863,'bereken betaaldatum bedrag'!$P$1,'grv lys'!$T$2:$T$2863,'bereken betaaldatum bedrag'!B46)</f>
        <v>0</v>
      </c>
      <c r="Q46" s="4">
        <f>SUMIFS('grv lys'!$L$2:$L$2863,'grv lys'!$I$2:$I$2863,'bereken betaaldatum bedrag'!$Q$1,'grv lys'!$T$2:$T$2863,'bereken betaaldatum bedrag'!B46)</f>
        <v>0</v>
      </c>
      <c r="R46" s="4">
        <f>SUMIFS('grv lys'!$L$2:$L$2863,'grv lys'!$I$2:$I$2863,'bereken betaaldatum bedrag'!$R$1,'grv lys'!$T$2:$T$2863,'bereken betaaldatum bedrag'!B46)</f>
        <v>0</v>
      </c>
      <c r="S46" s="4" t="e">
        <f>SUMIFS('grv lys'!Y45:Y3308,'grv lys'!T45:T2863,'bereken betaaldatum bedrag'!B46,'grv lys'!V45:V3308,'bereken betaaldatum bedrag'!$S$1)</f>
        <v>#VALUE!</v>
      </c>
      <c r="T46" s="4" t="e">
        <f>SUMIFS('grv lys'!Z45:Z3308,'grv lys'!U45:U2863,'bereken betaaldatum bedrag'!B46,'grv lys'!W45:W3308,'bereken betaaldatum bedrag'!$T$1)</f>
        <v>#VALUE!</v>
      </c>
      <c r="U46" s="4">
        <f>SUMIFS('grv lys'!$L$2:$L$2863,'grv lys'!$I$2:$I$2863,'bereken betaaldatum bedrag'!$U$1,'grv lys'!$T$2:$T$2863,'bereken betaaldatum bedrag'!B46)</f>
        <v>0</v>
      </c>
      <c r="V46" s="4">
        <f>SUMIFS('grv lys'!$L$2:$L$2863,'grv lys'!$I$2:$I$2863,'bereken betaaldatum bedrag'!$V$1,'grv lys'!$T$2:$T$2863,'bereken betaaldatum bedrag'!B46)</f>
        <v>0</v>
      </c>
      <c r="W46" s="4">
        <f>SUMIFS('grv lys'!$L$2:$L$2863,'grv lys'!$I$2:$I$2863,'bereken betaaldatum bedrag'!$W$1,'grv lys'!$T$2:$T$2863,'bereken betaaldatum bedrag'!B46)</f>
        <v>0</v>
      </c>
      <c r="X46" s="4">
        <f>SUMIFS('grv lys'!$L$2:$L$2863,'grv lys'!$I$2:$I$2863,'bereken betaaldatum bedrag'!$X$1,'grv lys'!$T$2:$T$2863,'bereken betaaldatum bedrag'!B46)</f>
        <v>0</v>
      </c>
      <c r="Y46" s="4">
        <f>SUMIFS('grv lys'!$L$2:$L$2863,'grv lys'!$I$2:$I$2863,'bereken betaaldatum bedrag'!$Y$1,'grv lys'!$G$2:$G$2863,'bereken betaaldatum bedrag'!B46)</f>
        <v>0</v>
      </c>
      <c r="Z46" s="4">
        <f>SUMIFS('grv lys'!$L$2:$L$2863,'grv lys'!$I$2:$I$2863,'bereken betaaldatum bedrag'!$Z$1,'grv lys'!$G$2:$G$2863,'bereken betaaldatum bedrag'!B46)</f>
        <v>0</v>
      </c>
      <c r="AA46" s="4">
        <f>SUMIFS('grv lys'!$L$2:$L$2863,'grv lys'!$I$2:$I$2863,'bereken betaaldatum bedrag'!$AA$1,'grv lys'!$G$2:$G$2863,'bereken betaaldatum bedrag'!B46)</f>
        <v>0</v>
      </c>
      <c r="AB46" s="4">
        <f>SUMIFS('grv lys'!$L$2:$L$2863,'grv lys'!$I$2:$I$2863,'bereken betaaldatum bedrag'!$AB$1,'grv lys'!$G$2:$G$2863,'bereken betaaldatum bedrag'!B46)</f>
        <v>0</v>
      </c>
      <c r="AC46" s="4">
        <f>SUMIFS('grv lys'!$L$2:$L$2863,'grv lys'!$I$2:$I$2863,'bereken betaaldatum bedrag'!$AC$1,'grv lys'!$G$2:$G$2863,'bereken betaaldatum bedrag'!B46)</f>
        <v>0</v>
      </c>
      <c r="AD46" s="4">
        <f>SUMIFS('grv lys'!$L$2:$L$2863,'grv lys'!$I$2:$I$2863,'bereken betaaldatum bedrag'!$AD$1,'grv lys'!$G$2:$G$2863,'bereken betaaldatum bedrag'!B46)</f>
        <v>0</v>
      </c>
      <c r="AE46" s="4">
        <f>SUMIFS('grv lys'!$L$2:$L$2863,'grv lys'!$I$2:$I$2863,'bereken betaaldatum bedrag'!$AE$1,'grv lys'!$G$2:$G$2863,'bereken betaaldatum bedrag'!B46)</f>
        <v>0</v>
      </c>
      <c r="AF46" s="4">
        <f>SUMIFS('grv lys'!$L$2:$L$2863,'grv lys'!$I$2:$I$2863,'bereken betaaldatum bedrag'!$AF$1,'grv lys'!$G$2:$G$2863,'bereken betaaldatum bedrag'!B46)</f>
        <v>0</v>
      </c>
      <c r="AG46" s="4">
        <f>SUMIFS('grv lys'!$L$2:$L$2863,'grv lys'!$I$2:$I$2863,'bereken betaaldatum bedrag'!$AG$1,'grv lys'!$G$2:$G$2863,'bereken betaaldatum bedrag'!B46)</f>
        <v>0</v>
      </c>
      <c r="AH46" s="4">
        <f>SUMIFS('grv lys'!$L$2:$L$2863,'grv lys'!$I$2:$I$2863,'bereken betaaldatum bedrag'!$AH$1,'grv lys'!$G$2:$G$2863,'bereken betaaldatum bedrag'!B46)</f>
        <v>0</v>
      </c>
      <c r="AI46" s="4">
        <f>SUMIFS('grv lys'!$L$2:$L$2863,'grv lys'!$I$2:$I$2863,'bereken betaaldatum bedrag'!$AI$1,'grv lys'!$G$2:$G$2863,'bereken betaaldatum bedrag'!B46)</f>
        <v>0</v>
      </c>
      <c r="AJ46" s="4">
        <f>SUMIFS('grv lys'!$L$2:$L$2863,'grv lys'!$I$2:$I$2863,'bereken betaaldatum bedrag'!$AJ$1,'grv lys'!$G$2:$G$2863,'bereken betaaldatum bedrag'!B46)</f>
        <v>0</v>
      </c>
      <c r="AK46" s="4">
        <f>SUMIFS('grv lys'!$L$2:$L$2863,'grv lys'!$I$2:$I$2863,'bereken betaaldatum bedrag'!$AK$1,'grv lys'!$G$2:$G$2863,'bereken betaaldatum bedrag'!B46)</f>
        <v>0</v>
      </c>
      <c r="AL46" s="4">
        <f>SUMIFS('grv lys'!$L$2:$L$2863,'grv lys'!$I$2:$I$2863,'bereken betaaldatum bedrag'!$AL$1,'grv lys'!$G$2:$G$2863,'bereken betaaldatum bedrag'!B46)</f>
        <v>0</v>
      </c>
      <c r="AM46" s="4">
        <f>SUMIFS('grv lys'!$L$2:$L$2863,'grv lys'!$I$2:$I$2863,'bereken betaaldatum bedrag'!$AM$1,'grv lys'!$G$2:$G$2863,'bereken betaaldatum bedrag'!B46)</f>
        <v>0</v>
      </c>
      <c r="AN46" s="4">
        <f>SUMIFS('grv lys'!$L$2:$L$2863,'grv lys'!$I$2:$I$2863,'bereken betaaldatum bedrag'!$AN$1,'grv lys'!$G$2:$G$2863,'bereken betaaldatum bedrag'!B46)</f>
        <v>0</v>
      </c>
      <c r="AO46" s="4">
        <f>SUMIFS('grv lys'!$L$2:$L$2863,'grv lys'!$I$2:$I$2863,'bereken betaaldatum bedrag'!$AO$1,'grv lys'!$G$2:$G$2863,'bereken betaaldatum bedrag'!B46)</f>
        <v>0</v>
      </c>
      <c r="AP46" s="4">
        <f>SUMIFS('grv lys'!$L$2:$L$2863,'grv lys'!$I$2:$I$2863,'bereken betaaldatum bedrag'!$AP$1,'grv lys'!$G$2:$G$2863,'bereken betaaldatum bedrag'!B46)</f>
        <v>0</v>
      </c>
      <c r="AQ46" s="4">
        <f>SUMIFS('grv lys'!$L$2:$L$2863,'grv lys'!$I$2:$I$2863,'bereken betaaldatum bedrag'!$AQ$1,'grv lys'!$G$2:$G$2863,'bereken betaaldatum bedrag'!B46)</f>
        <v>0</v>
      </c>
      <c r="AR46" s="4">
        <f>SUMIFS('grv lys'!$L$2:$L$2863,'grv lys'!$I$2:$I$2863,'bereken betaaldatum bedrag'!$AR$1,'grv lys'!$G$2:$G$2863,'bereken betaaldatum bedrag'!B46)</f>
        <v>0</v>
      </c>
      <c r="AS46" s="4">
        <f>SUMIFS('grv lys'!$L$2:$L$2863,'grv lys'!$I$2:$I$2863,'bereken betaaldatum bedrag'!$AS$1,'grv lys'!$G$2:$G$2863,'bereken betaaldatum bedrag'!B46)</f>
        <v>0</v>
      </c>
      <c r="AT46" s="4">
        <f>SUMIFS('grv lys'!$L$2:$L$2863,'grv lys'!$I$2:$I$2863,'bereken betaaldatum bedrag'!$AT$1,'grv lys'!$G$2:$G$2863,'bereken betaaldatum bedrag'!B46)</f>
        <v>0</v>
      </c>
      <c r="AU46" s="4">
        <f>SUMIFS('grv lys'!$L$2:$L$2863,'grv lys'!$I$2:$I$2863,'bereken betaaldatum bedrag'!$AU$1,'grv lys'!$G$2:$G$2863,'bereken betaaldatum bedrag'!B46)</f>
        <v>0</v>
      </c>
      <c r="AV46" s="4">
        <f>SUMIFS('grv lys'!$L$2:$L$2863,'grv lys'!$I$2:$I$2863,'bereken betaaldatum bedrag'!$AV$1,'grv lys'!$G$2:$G$2863,'bereken betaaldatum bedrag'!B46)</f>
        <v>0</v>
      </c>
      <c r="AW46" s="4">
        <f>SUMIFS('grv lys'!$L$2:$L$2863,'grv lys'!$I$2:$I$2863,'bereken betaaldatum bedrag'!$AW$1,'grv lys'!$G$2:$G$2863,'bereken betaaldatum bedrag'!B46)</f>
        <v>0</v>
      </c>
      <c r="AX46" s="4">
        <f>SUMIFS('grv lys'!$L$2:$L$2863,'grv lys'!$I$2:$I$2863,'bereken betaaldatum bedrag'!$AX$1,'grv lys'!$G$2:$G$2863,'bereken betaaldatum bedrag'!B46)</f>
        <v>0</v>
      </c>
      <c r="AY46" s="4">
        <f>SUMIFS('grv lys'!$L$2:$L$2863,'grv lys'!$I$2:$I$2863,'bereken betaaldatum bedrag'!$AY$1,'grv lys'!$G$2:$G$2863,'bereken betaaldatum bedrag'!B46)</f>
        <v>0</v>
      </c>
      <c r="AZ46" s="4">
        <f>SUMIFS('grv lys'!$L$2:$L$2863,'grv lys'!$I$2:$I$2863,'bereken betaaldatum bedrag'!$AZ$1,'grv lys'!$G$2:$G$2863,'bereken betaaldatum bedrag'!B46)</f>
        <v>0</v>
      </c>
      <c r="BA46" s="4">
        <f>SUMIFS('grv lys'!$L$2:$L$2863,'grv lys'!$I$2:$I$2863,'bereken betaaldatum bedrag'!$BA$1,'grv lys'!$G$2:$G$2863,'bereken betaaldatum bedrag'!B46)</f>
        <v>0</v>
      </c>
    </row>
    <row r="47" spans="1:53" x14ac:dyDescent="0.25">
      <c r="A47" s="21" t="s">
        <v>134</v>
      </c>
      <c r="B47" s="22">
        <v>41623</v>
      </c>
      <c r="C47" s="7"/>
      <c r="D47" s="15" t="s">
        <v>148</v>
      </c>
      <c r="E47" s="14"/>
      <c r="F47" s="12"/>
      <c r="G47" s="16"/>
      <c r="H47" s="16"/>
      <c r="I47" s="4">
        <f>SUMIFS('grv lys'!$L$2:$L$2863,'grv lys'!$G$2:$G$2863,'bereken betaaldatum bedrag'!B47,'grv lys'!$I$2:$I$2863,'bereken betaaldatum bedrag'!I$1)</f>
        <v>0</v>
      </c>
      <c r="J47" s="4">
        <f>SUMIFS('grv lys'!$L$2:$L$2863,'grv lys'!$I$2:$I$2863,'bereken betaaldatum bedrag'!$J$1,'grv lys'!$T$2:$T$2863,'bereken betaaldatum bedrag'!B47)</f>
        <v>0</v>
      </c>
      <c r="K47" s="4">
        <f>SUMIFS('grv lys'!$L$2:$L$2863,'grv lys'!$I$2:$I$2863,'bereken betaaldatum bedrag'!$K$1,'grv lys'!$T$2:$T$2863,'bereken betaaldatum bedrag'!B47)</f>
        <v>0</v>
      </c>
      <c r="L47" s="4">
        <f>SUMIFS('grv lys'!$L$2:$L$2863,'grv lys'!$I$2:$I$2863,'bereken betaaldatum bedrag'!$L$1,'grv lys'!$T$2:$T$2863,'bereken betaaldatum bedrag'!B47)</f>
        <v>0</v>
      </c>
      <c r="M47" s="4">
        <f>SUMIFS('grv lys'!$L$2:$L$2863,'grv lys'!$I$2:$I$2863,'bereken betaaldatum bedrag'!$M$1,'grv lys'!$T$2:$T$2863,'bereken betaaldatum bedrag'!B47)</f>
        <v>0</v>
      </c>
      <c r="N47" s="4">
        <f>SUMIFS('grv lys'!$L$2:$L$2863,'grv lys'!$I$2:$I$2863,'bereken betaaldatum bedrag'!$N$1,'grv lys'!$T$2:$T$2863,'bereken betaaldatum bedrag'!B47)</f>
        <v>0</v>
      </c>
      <c r="O47" s="4">
        <f>SUMIFS('grv lys'!$L$2:$L$2863,'grv lys'!$I$2:$I$2863,'bereken betaaldatum bedrag'!$O$1,'grv lys'!$T$2:$T$2863,'bereken betaaldatum bedrag'!B47)</f>
        <v>0</v>
      </c>
      <c r="P47" s="4">
        <f>SUMIFS('grv lys'!$L$2:$L$2863,'grv lys'!$I$2:$I$2863,'bereken betaaldatum bedrag'!$P$1,'grv lys'!$T$2:$T$2863,'bereken betaaldatum bedrag'!B47)</f>
        <v>0</v>
      </c>
      <c r="Q47" s="4">
        <f>SUMIFS('grv lys'!$L$2:$L$2863,'grv lys'!$I$2:$I$2863,'bereken betaaldatum bedrag'!$Q$1,'grv lys'!$T$2:$T$2863,'bereken betaaldatum bedrag'!B47)</f>
        <v>0</v>
      </c>
      <c r="R47" s="4">
        <f>SUMIFS('grv lys'!$L$2:$L$2863,'grv lys'!$I$2:$I$2863,'bereken betaaldatum bedrag'!$R$1,'grv lys'!$T$2:$T$2863,'bereken betaaldatum bedrag'!B47)</f>
        <v>0</v>
      </c>
      <c r="S47" s="4" t="e">
        <f>SUMIFS('grv lys'!Y46:Y3309,'grv lys'!T46:T2863,'bereken betaaldatum bedrag'!B47,'grv lys'!V46:V3309,'bereken betaaldatum bedrag'!$S$1)</f>
        <v>#VALUE!</v>
      </c>
      <c r="T47" s="4" t="e">
        <f>SUMIFS('grv lys'!Z46:Z3309,'grv lys'!U46:U2863,'bereken betaaldatum bedrag'!B47,'grv lys'!W46:W3309,'bereken betaaldatum bedrag'!$T$1)</f>
        <v>#VALUE!</v>
      </c>
      <c r="U47" s="4">
        <f>SUMIFS('grv lys'!$L$2:$L$2863,'grv lys'!$I$2:$I$2863,'bereken betaaldatum bedrag'!$U$1,'grv lys'!$T$2:$T$2863,'bereken betaaldatum bedrag'!B47)</f>
        <v>0</v>
      </c>
      <c r="V47" s="4">
        <f>SUMIFS('grv lys'!$L$2:$L$2863,'grv lys'!$I$2:$I$2863,'bereken betaaldatum bedrag'!$V$1,'grv lys'!$T$2:$T$2863,'bereken betaaldatum bedrag'!B47)</f>
        <v>0</v>
      </c>
      <c r="W47" s="4">
        <f>SUMIFS('grv lys'!$L$2:$L$2863,'grv lys'!$I$2:$I$2863,'bereken betaaldatum bedrag'!$W$1,'grv lys'!$T$2:$T$2863,'bereken betaaldatum bedrag'!B47)</f>
        <v>0</v>
      </c>
      <c r="X47" s="4">
        <f>SUMIFS('grv lys'!$L$2:$L$2863,'grv lys'!$I$2:$I$2863,'bereken betaaldatum bedrag'!$X$1,'grv lys'!$T$2:$T$2863,'bereken betaaldatum bedrag'!B47)</f>
        <v>0</v>
      </c>
      <c r="Y47" s="4">
        <f>SUMIFS('grv lys'!$L$2:$L$2863,'grv lys'!$I$2:$I$2863,'bereken betaaldatum bedrag'!$Y$1,'grv lys'!$G$2:$G$2863,'bereken betaaldatum bedrag'!B47)</f>
        <v>0</v>
      </c>
      <c r="Z47" s="4">
        <f>SUMIFS('grv lys'!$L$2:$L$2863,'grv lys'!$I$2:$I$2863,'bereken betaaldatum bedrag'!$Z$1,'grv lys'!$G$2:$G$2863,'bereken betaaldatum bedrag'!B47)</f>
        <v>0</v>
      </c>
      <c r="AA47" s="4">
        <f>SUMIFS('grv lys'!$L$2:$L$2863,'grv lys'!$I$2:$I$2863,'bereken betaaldatum bedrag'!$AA$1,'grv lys'!$G$2:$G$2863,'bereken betaaldatum bedrag'!B47)</f>
        <v>0</v>
      </c>
      <c r="AB47" s="4">
        <f>SUMIFS('grv lys'!$L$2:$L$2863,'grv lys'!$I$2:$I$2863,'bereken betaaldatum bedrag'!$AB$1,'grv lys'!$G$2:$G$2863,'bereken betaaldatum bedrag'!B47)</f>
        <v>0</v>
      </c>
      <c r="AC47" s="4">
        <f>SUMIFS('grv lys'!$L$2:$L$2863,'grv lys'!$I$2:$I$2863,'bereken betaaldatum bedrag'!$AC$1,'grv lys'!$G$2:$G$2863,'bereken betaaldatum bedrag'!B47)</f>
        <v>0</v>
      </c>
      <c r="AD47" s="4">
        <f>SUMIFS('grv lys'!$L$2:$L$2863,'grv lys'!$I$2:$I$2863,'bereken betaaldatum bedrag'!$AD$1,'grv lys'!$G$2:$G$2863,'bereken betaaldatum bedrag'!B47)</f>
        <v>0</v>
      </c>
      <c r="AE47" s="4">
        <f>SUMIFS('grv lys'!$L$2:$L$2863,'grv lys'!$I$2:$I$2863,'bereken betaaldatum bedrag'!$AE$1,'grv lys'!$G$2:$G$2863,'bereken betaaldatum bedrag'!B47)</f>
        <v>0</v>
      </c>
      <c r="AF47" s="4">
        <f>SUMIFS('grv lys'!$L$2:$L$2863,'grv lys'!$I$2:$I$2863,'bereken betaaldatum bedrag'!$AF$1,'grv lys'!$G$2:$G$2863,'bereken betaaldatum bedrag'!B47)</f>
        <v>0</v>
      </c>
      <c r="AG47" s="4">
        <f>SUMIFS('grv lys'!$L$2:$L$2863,'grv lys'!$I$2:$I$2863,'bereken betaaldatum bedrag'!$AG$1,'grv lys'!$G$2:$G$2863,'bereken betaaldatum bedrag'!B47)</f>
        <v>0</v>
      </c>
      <c r="AH47" s="4">
        <f>SUMIFS('grv lys'!$L$2:$L$2863,'grv lys'!$I$2:$I$2863,'bereken betaaldatum bedrag'!$AH$1,'grv lys'!$G$2:$G$2863,'bereken betaaldatum bedrag'!B47)</f>
        <v>0</v>
      </c>
      <c r="AI47" s="4">
        <f>SUMIFS('grv lys'!$L$2:$L$2863,'grv lys'!$I$2:$I$2863,'bereken betaaldatum bedrag'!$AI$1,'grv lys'!$G$2:$G$2863,'bereken betaaldatum bedrag'!B47)</f>
        <v>0</v>
      </c>
      <c r="AJ47" s="4">
        <f>SUMIFS('grv lys'!$L$2:$L$2863,'grv lys'!$I$2:$I$2863,'bereken betaaldatum bedrag'!$AJ$1,'grv lys'!$G$2:$G$2863,'bereken betaaldatum bedrag'!B47)</f>
        <v>0</v>
      </c>
      <c r="AK47" s="4">
        <f>SUMIFS('grv lys'!$L$2:$L$2863,'grv lys'!$I$2:$I$2863,'bereken betaaldatum bedrag'!$AK$1,'grv lys'!$G$2:$G$2863,'bereken betaaldatum bedrag'!B47)</f>
        <v>0</v>
      </c>
      <c r="AL47" s="4">
        <f>SUMIFS('grv lys'!$L$2:$L$2863,'grv lys'!$I$2:$I$2863,'bereken betaaldatum bedrag'!$AL$1,'grv lys'!$G$2:$G$2863,'bereken betaaldatum bedrag'!B47)</f>
        <v>0</v>
      </c>
      <c r="AM47" s="4">
        <f>SUMIFS('grv lys'!$L$2:$L$2863,'grv lys'!$I$2:$I$2863,'bereken betaaldatum bedrag'!$AM$1,'grv lys'!$G$2:$G$2863,'bereken betaaldatum bedrag'!B47)</f>
        <v>0</v>
      </c>
      <c r="AN47" s="4">
        <f>SUMIFS('grv lys'!$L$2:$L$2863,'grv lys'!$I$2:$I$2863,'bereken betaaldatum bedrag'!$AN$1,'grv lys'!$G$2:$G$2863,'bereken betaaldatum bedrag'!B47)</f>
        <v>0</v>
      </c>
      <c r="AO47" s="4">
        <f>SUMIFS('grv lys'!$L$2:$L$2863,'grv lys'!$I$2:$I$2863,'bereken betaaldatum bedrag'!$AO$1,'grv lys'!$G$2:$G$2863,'bereken betaaldatum bedrag'!B47)</f>
        <v>0</v>
      </c>
      <c r="AP47" s="4">
        <f>SUMIFS('grv lys'!$L$2:$L$2863,'grv lys'!$I$2:$I$2863,'bereken betaaldatum bedrag'!$AP$1,'grv lys'!$G$2:$G$2863,'bereken betaaldatum bedrag'!B47)</f>
        <v>0</v>
      </c>
      <c r="AQ47" s="4">
        <f>SUMIFS('grv lys'!$L$2:$L$2863,'grv lys'!$I$2:$I$2863,'bereken betaaldatum bedrag'!$AQ$1,'grv lys'!$G$2:$G$2863,'bereken betaaldatum bedrag'!B47)</f>
        <v>0</v>
      </c>
      <c r="AR47" s="4">
        <f>SUMIFS('grv lys'!$L$2:$L$2863,'grv lys'!$I$2:$I$2863,'bereken betaaldatum bedrag'!$AR$1,'grv lys'!$G$2:$G$2863,'bereken betaaldatum bedrag'!B47)</f>
        <v>0</v>
      </c>
      <c r="AS47" s="4">
        <f>SUMIFS('grv lys'!$L$2:$L$2863,'grv lys'!$I$2:$I$2863,'bereken betaaldatum bedrag'!$AS$1,'grv lys'!$G$2:$G$2863,'bereken betaaldatum bedrag'!B47)</f>
        <v>0</v>
      </c>
      <c r="AT47" s="4">
        <f>SUMIFS('grv lys'!$L$2:$L$2863,'grv lys'!$I$2:$I$2863,'bereken betaaldatum bedrag'!$AT$1,'grv lys'!$G$2:$G$2863,'bereken betaaldatum bedrag'!B47)</f>
        <v>0</v>
      </c>
      <c r="AU47" s="4">
        <f>SUMIFS('grv lys'!$L$2:$L$2863,'grv lys'!$I$2:$I$2863,'bereken betaaldatum bedrag'!$AU$1,'grv lys'!$G$2:$G$2863,'bereken betaaldatum bedrag'!B47)</f>
        <v>0</v>
      </c>
      <c r="AV47" s="4">
        <f>SUMIFS('grv lys'!$L$2:$L$2863,'grv lys'!$I$2:$I$2863,'bereken betaaldatum bedrag'!$AV$1,'grv lys'!$G$2:$G$2863,'bereken betaaldatum bedrag'!B47)</f>
        <v>0</v>
      </c>
      <c r="AW47" s="4">
        <f>SUMIFS('grv lys'!$L$2:$L$2863,'grv lys'!$I$2:$I$2863,'bereken betaaldatum bedrag'!$AW$1,'grv lys'!$G$2:$G$2863,'bereken betaaldatum bedrag'!B47)</f>
        <v>0</v>
      </c>
      <c r="AX47" s="4">
        <f>SUMIFS('grv lys'!$L$2:$L$2863,'grv lys'!$I$2:$I$2863,'bereken betaaldatum bedrag'!$AX$1,'grv lys'!$G$2:$G$2863,'bereken betaaldatum bedrag'!B47)</f>
        <v>0</v>
      </c>
      <c r="AY47" s="4">
        <f>SUMIFS('grv lys'!$L$2:$L$2863,'grv lys'!$I$2:$I$2863,'bereken betaaldatum bedrag'!$AY$1,'grv lys'!$G$2:$G$2863,'bereken betaaldatum bedrag'!B47)</f>
        <v>0</v>
      </c>
      <c r="AZ47" s="4">
        <f>SUMIFS('grv lys'!$L$2:$L$2863,'grv lys'!$I$2:$I$2863,'bereken betaaldatum bedrag'!$AZ$1,'grv lys'!$G$2:$G$2863,'bereken betaaldatum bedrag'!B47)</f>
        <v>0</v>
      </c>
      <c r="BA47" s="4">
        <f>SUMIFS('grv lys'!$L$2:$L$2863,'grv lys'!$I$2:$I$2863,'bereken betaaldatum bedrag'!$BA$1,'grv lys'!$G$2:$G$2863,'bereken betaaldatum bedrag'!B47)</f>
        <v>0</v>
      </c>
    </row>
    <row r="48" spans="1:53" x14ac:dyDescent="0.25">
      <c r="A48" s="21" t="s">
        <v>135</v>
      </c>
      <c r="B48" s="22">
        <v>41624</v>
      </c>
      <c r="C48" s="7"/>
      <c r="D48" s="15" t="s">
        <v>148</v>
      </c>
      <c r="E48" s="14"/>
      <c r="F48" s="12"/>
      <c r="G48" s="16"/>
      <c r="H48" s="16"/>
      <c r="I48" s="4">
        <f>SUMIFS('grv lys'!$L$2:$L$2863,'grv lys'!$G$2:$G$2863,'bereken betaaldatum bedrag'!B48,'grv lys'!$I$2:$I$2863,'bereken betaaldatum bedrag'!I$1)</f>
        <v>303725.40000000002</v>
      </c>
      <c r="J48" s="4">
        <f>SUMIFS('grv lys'!$L$2:$L$2863,'grv lys'!$I$2:$I$2863,'bereken betaaldatum bedrag'!$J$1,'grv lys'!$T$2:$T$2863,'bereken betaaldatum bedrag'!B48)</f>
        <v>0</v>
      </c>
      <c r="K48" s="4">
        <f>SUMIFS('grv lys'!$L$2:$L$2863,'grv lys'!$I$2:$I$2863,'bereken betaaldatum bedrag'!$K$1,'grv lys'!$T$2:$T$2863,'bereken betaaldatum bedrag'!B48)</f>
        <v>0</v>
      </c>
      <c r="L48" s="4">
        <f>SUMIFS('grv lys'!$L$2:$L$2863,'grv lys'!$I$2:$I$2863,'bereken betaaldatum bedrag'!$L$1,'grv lys'!$T$2:$T$2863,'bereken betaaldatum bedrag'!B48)</f>
        <v>0</v>
      </c>
      <c r="M48" s="4">
        <f>SUMIFS('grv lys'!$L$2:$L$2863,'grv lys'!$I$2:$I$2863,'bereken betaaldatum bedrag'!$M$1,'grv lys'!$T$2:$T$2863,'bereken betaaldatum bedrag'!B48)</f>
        <v>0</v>
      </c>
      <c r="N48" s="4">
        <f>SUMIFS('grv lys'!$L$2:$L$2863,'grv lys'!$I$2:$I$2863,'bereken betaaldatum bedrag'!$N$1,'grv lys'!$T$2:$T$2863,'bereken betaaldatum bedrag'!B48)</f>
        <v>2031.55</v>
      </c>
      <c r="O48" s="4">
        <f>SUMIFS('grv lys'!$L$2:$L$2863,'grv lys'!$I$2:$I$2863,'bereken betaaldatum bedrag'!$O$1,'grv lys'!$T$2:$T$2863,'bereken betaaldatum bedrag'!B48)</f>
        <v>0</v>
      </c>
      <c r="P48" s="4">
        <f>SUMIFS('grv lys'!$L$2:$L$2863,'grv lys'!$I$2:$I$2863,'bereken betaaldatum bedrag'!$P$1,'grv lys'!$T$2:$T$2863,'bereken betaaldatum bedrag'!B48)</f>
        <v>0</v>
      </c>
      <c r="Q48" s="4">
        <f>SUMIFS('grv lys'!$L$2:$L$2863,'grv lys'!$I$2:$I$2863,'bereken betaaldatum bedrag'!$Q$1,'grv lys'!$T$2:$T$2863,'bereken betaaldatum bedrag'!B48)</f>
        <v>0</v>
      </c>
      <c r="R48" s="4">
        <f>SUMIFS('grv lys'!$L$2:$L$2863,'grv lys'!$I$2:$I$2863,'bereken betaaldatum bedrag'!$R$1,'grv lys'!$T$2:$T$2863,'bereken betaaldatum bedrag'!B48)</f>
        <v>0</v>
      </c>
      <c r="S48" s="4" t="e">
        <f>SUMIFS('grv lys'!Y47:Y3310,'grv lys'!T47:T2863,'bereken betaaldatum bedrag'!B48,'grv lys'!V47:V3310,'bereken betaaldatum bedrag'!$S$1)</f>
        <v>#VALUE!</v>
      </c>
      <c r="T48" s="4" t="e">
        <f>SUMIFS('grv lys'!Z47:Z3310,'grv lys'!U47:U2863,'bereken betaaldatum bedrag'!B48,'grv lys'!W47:W3310,'bereken betaaldatum bedrag'!$T$1)</f>
        <v>#VALUE!</v>
      </c>
      <c r="U48" s="4">
        <f>SUMIFS('grv lys'!$L$2:$L$2863,'grv lys'!$I$2:$I$2863,'bereken betaaldatum bedrag'!$U$1,'grv lys'!$T$2:$T$2863,'bereken betaaldatum bedrag'!B48)</f>
        <v>0</v>
      </c>
      <c r="V48" s="4">
        <f>SUMIFS('grv lys'!$L$2:$L$2863,'grv lys'!$I$2:$I$2863,'bereken betaaldatum bedrag'!$V$1,'grv lys'!$T$2:$T$2863,'bereken betaaldatum bedrag'!B48)</f>
        <v>0</v>
      </c>
      <c r="W48" s="4">
        <f>SUMIFS('grv lys'!$L$2:$L$2863,'grv lys'!$I$2:$I$2863,'bereken betaaldatum bedrag'!$W$1,'grv lys'!$T$2:$T$2863,'bereken betaaldatum bedrag'!B48)</f>
        <v>0</v>
      </c>
      <c r="X48" s="4">
        <f>SUMIFS('grv lys'!$L$2:$L$2863,'grv lys'!$I$2:$I$2863,'bereken betaaldatum bedrag'!$X$1,'grv lys'!$T$2:$T$2863,'bereken betaaldatum bedrag'!B48)</f>
        <v>0</v>
      </c>
      <c r="Y48" s="4">
        <f>SUMIFS('grv lys'!$L$2:$L$2863,'grv lys'!$I$2:$I$2863,'bereken betaaldatum bedrag'!$Y$1,'grv lys'!$G$2:$G$2863,'bereken betaaldatum bedrag'!B48)</f>
        <v>0</v>
      </c>
      <c r="Z48" s="4">
        <f>SUMIFS('grv lys'!$L$2:$L$2863,'grv lys'!$I$2:$I$2863,'bereken betaaldatum bedrag'!$Z$1,'grv lys'!$G$2:$G$2863,'bereken betaaldatum bedrag'!B48)</f>
        <v>0</v>
      </c>
      <c r="AA48" s="4">
        <f>SUMIFS('grv lys'!$L$2:$L$2863,'grv lys'!$I$2:$I$2863,'bereken betaaldatum bedrag'!$AA$1,'grv lys'!$G$2:$G$2863,'bereken betaaldatum bedrag'!B48)</f>
        <v>0</v>
      </c>
      <c r="AB48" s="4">
        <f>SUMIFS('grv lys'!$L$2:$L$2863,'grv lys'!$I$2:$I$2863,'bereken betaaldatum bedrag'!$AB$1,'grv lys'!$G$2:$G$2863,'bereken betaaldatum bedrag'!B48)</f>
        <v>0</v>
      </c>
      <c r="AC48" s="4">
        <f>SUMIFS('grv lys'!$L$2:$L$2863,'grv lys'!$I$2:$I$2863,'bereken betaaldatum bedrag'!$AC$1,'grv lys'!$G$2:$G$2863,'bereken betaaldatum bedrag'!B48)</f>
        <v>0</v>
      </c>
      <c r="AD48" s="4">
        <f>SUMIFS('grv lys'!$L$2:$L$2863,'grv lys'!$I$2:$I$2863,'bereken betaaldatum bedrag'!$AD$1,'grv lys'!$G$2:$G$2863,'bereken betaaldatum bedrag'!B48)</f>
        <v>0</v>
      </c>
      <c r="AE48" s="4">
        <f>SUMIFS('grv lys'!$L$2:$L$2863,'grv lys'!$I$2:$I$2863,'bereken betaaldatum bedrag'!$AE$1,'grv lys'!$G$2:$G$2863,'bereken betaaldatum bedrag'!B48)</f>
        <v>0</v>
      </c>
      <c r="AF48" s="4">
        <f>SUMIFS('grv lys'!$L$2:$L$2863,'grv lys'!$I$2:$I$2863,'bereken betaaldatum bedrag'!$AF$1,'grv lys'!$G$2:$G$2863,'bereken betaaldatum bedrag'!B48)</f>
        <v>0</v>
      </c>
      <c r="AG48" s="4">
        <f>SUMIFS('grv lys'!$L$2:$L$2863,'grv lys'!$I$2:$I$2863,'bereken betaaldatum bedrag'!$AG$1,'grv lys'!$G$2:$G$2863,'bereken betaaldatum bedrag'!B48)</f>
        <v>0</v>
      </c>
      <c r="AH48" s="4">
        <f>SUMIFS('grv lys'!$L$2:$L$2863,'grv lys'!$I$2:$I$2863,'bereken betaaldatum bedrag'!$AH$1,'grv lys'!$G$2:$G$2863,'bereken betaaldatum bedrag'!B48)</f>
        <v>0</v>
      </c>
      <c r="AI48" s="4">
        <f>SUMIFS('grv lys'!$L$2:$L$2863,'grv lys'!$I$2:$I$2863,'bereken betaaldatum bedrag'!$AI$1,'grv lys'!$G$2:$G$2863,'bereken betaaldatum bedrag'!B48)</f>
        <v>0</v>
      </c>
      <c r="AJ48" s="4">
        <f>SUMIFS('grv lys'!$L$2:$L$2863,'grv lys'!$I$2:$I$2863,'bereken betaaldatum bedrag'!$AJ$1,'grv lys'!$G$2:$G$2863,'bereken betaaldatum bedrag'!B48)</f>
        <v>0</v>
      </c>
      <c r="AK48" s="4">
        <f>SUMIFS('grv lys'!$L$2:$L$2863,'grv lys'!$I$2:$I$2863,'bereken betaaldatum bedrag'!$AK$1,'grv lys'!$G$2:$G$2863,'bereken betaaldatum bedrag'!B48)</f>
        <v>0</v>
      </c>
      <c r="AL48" s="4">
        <f>SUMIFS('grv lys'!$L$2:$L$2863,'grv lys'!$I$2:$I$2863,'bereken betaaldatum bedrag'!$AL$1,'grv lys'!$G$2:$G$2863,'bereken betaaldatum bedrag'!B48)</f>
        <v>0</v>
      </c>
      <c r="AM48" s="4">
        <f>SUMIFS('grv lys'!$L$2:$L$2863,'grv lys'!$I$2:$I$2863,'bereken betaaldatum bedrag'!$AM$1,'grv lys'!$G$2:$G$2863,'bereken betaaldatum bedrag'!B48)</f>
        <v>0</v>
      </c>
      <c r="AN48" s="4">
        <f>SUMIFS('grv lys'!$L$2:$L$2863,'grv lys'!$I$2:$I$2863,'bereken betaaldatum bedrag'!$AN$1,'grv lys'!$G$2:$G$2863,'bereken betaaldatum bedrag'!B48)</f>
        <v>0</v>
      </c>
      <c r="AO48" s="4">
        <f>SUMIFS('grv lys'!$L$2:$L$2863,'grv lys'!$I$2:$I$2863,'bereken betaaldatum bedrag'!$AO$1,'grv lys'!$G$2:$G$2863,'bereken betaaldatum bedrag'!B48)</f>
        <v>0</v>
      </c>
      <c r="AP48" s="4">
        <f>SUMIFS('grv lys'!$L$2:$L$2863,'grv lys'!$I$2:$I$2863,'bereken betaaldatum bedrag'!$AP$1,'grv lys'!$G$2:$G$2863,'bereken betaaldatum bedrag'!B48)</f>
        <v>0</v>
      </c>
      <c r="AQ48" s="4">
        <f>SUMIFS('grv lys'!$L$2:$L$2863,'grv lys'!$I$2:$I$2863,'bereken betaaldatum bedrag'!$AQ$1,'grv lys'!$G$2:$G$2863,'bereken betaaldatum bedrag'!B48)</f>
        <v>0</v>
      </c>
      <c r="AR48" s="4">
        <f>SUMIFS('grv lys'!$L$2:$L$2863,'grv lys'!$I$2:$I$2863,'bereken betaaldatum bedrag'!$AR$1,'grv lys'!$G$2:$G$2863,'bereken betaaldatum bedrag'!B48)</f>
        <v>0</v>
      </c>
      <c r="AS48" s="4">
        <f>SUMIFS('grv lys'!$L$2:$L$2863,'grv lys'!$I$2:$I$2863,'bereken betaaldatum bedrag'!$AS$1,'grv lys'!$G$2:$G$2863,'bereken betaaldatum bedrag'!B48)</f>
        <v>0</v>
      </c>
      <c r="AT48" s="4">
        <f>SUMIFS('grv lys'!$L$2:$L$2863,'grv lys'!$I$2:$I$2863,'bereken betaaldatum bedrag'!$AT$1,'grv lys'!$G$2:$G$2863,'bereken betaaldatum bedrag'!B48)</f>
        <v>0</v>
      </c>
      <c r="AU48" s="4">
        <f>SUMIFS('grv lys'!$L$2:$L$2863,'grv lys'!$I$2:$I$2863,'bereken betaaldatum bedrag'!$AU$1,'grv lys'!$G$2:$G$2863,'bereken betaaldatum bedrag'!B48)</f>
        <v>0</v>
      </c>
      <c r="AV48" s="4">
        <f>SUMIFS('grv lys'!$L$2:$L$2863,'grv lys'!$I$2:$I$2863,'bereken betaaldatum bedrag'!$AV$1,'grv lys'!$G$2:$G$2863,'bereken betaaldatum bedrag'!B48)</f>
        <v>0</v>
      </c>
      <c r="AW48" s="4">
        <f>SUMIFS('grv lys'!$L$2:$L$2863,'grv lys'!$I$2:$I$2863,'bereken betaaldatum bedrag'!$AW$1,'grv lys'!$G$2:$G$2863,'bereken betaaldatum bedrag'!B48)</f>
        <v>0</v>
      </c>
      <c r="AX48" s="4">
        <f>SUMIFS('grv lys'!$L$2:$L$2863,'grv lys'!$I$2:$I$2863,'bereken betaaldatum bedrag'!$AX$1,'grv lys'!$G$2:$G$2863,'bereken betaaldatum bedrag'!B48)</f>
        <v>0</v>
      </c>
      <c r="AY48" s="4">
        <f>SUMIFS('grv lys'!$L$2:$L$2863,'grv lys'!$I$2:$I$2863,'bereken betaaldatum bedrag'!$AY$1,'grv lys'!$G$2:$G$2863,'bereken betaaldatum bedrag'!B48)</f>
        <v>0</v>
      </c>
      <c r="AZ48" s="4">
        <f>SUMIFS('grv lys'!$L$2:$L$2863,'grv lys'!$I$2:$I$2863,'bereken betaaldatum bedrag'!$AZ$1,'grv lys'!$G$2:$G$2863,'bereken betaaldatum bedrag'!B48)</f>
        <v>0</v>
      </c>
      <c r="BA48" s="4">
        <f>SUMIFS('grv lys'!$L$2:$L$2863,'grv lys'!$I$2:$I$2863,'bereken betaaldatum bedrag'!$BA$1,'grv lys'!$G$2:$G$2863,'bereken betaaldatum bedrag'!B48)</f>
        <v>0</v>
      </c>
    </row>
    <row r="49" spans="1:53" x14ac:dyDescent="0.25">
      <c r="A49" s="21" t="s">
        <v>136</v>
      </c>
      <c r="B49" s="22">
        <v>41625</v>
      </c>
      <c r="C49" s="7"/>
      <c r="D49" s="15" t="s">
        <v>148</v>
      </c>
      <c r="E49" s="14"/>
      <c r="F49" s="12"/>
      <c r="G49" s="16"/>
      <c r="H49" s="16"/>
      <c r="I49" s="4">
        <f>SUMIFS('grv lys'!$L$2:$L$2863,'grv lys'!$G$2:$G$2863,'bereken betaaldatum bedrag'!B49,'grv lys'!$I$2:$I$2863,'bereken betaaldatum bedrag'!I$1)</f>
        <v>134778.08000000002</v>
      </c>
      <c r="J49" s="4">
        <f>SUMIFS('grv lys'!$L$2:$L$2863,'grv lys'!$I$2:$I$2863,'bereken betaaldatum bedrag'!$J$1,'grv lys'!$T$2:$T$2863,'bereken betaaldatum bedrag'!B49)</f>
        <v>0</v>
      </c>
      <c r="K49" s="4">
        <f>SUMIFS('grv lys'!$L$2:$L$2863,'grv lys'!$I$2:$I$2863,'bereken betaaldatum bedrag'!$K$1,'grv lys'!$T$2:$T$2863,'bereken betaaldatum bedrag'!B49)</f>
        <v>0</v>
      </c>
      <c r="L49" s="4">
        <f>SUMIFS('grv lys'!$L$2:$L$2863,'grv lys'!$I$2:$I$2863,'bereken betaaldatum bedrag'!$L$1,'grv lys'!$T$2:$T$2863,'bereken betaaldatum bedrag'!B49)</f>
        <v>0</v>
      </c>
      <c r="M49" s="4">
        <f>SUMIFS('grv lys'!$L$2:$L$2863,'grv lys'!$I$2:$I$2863,'bereken betaaldatum bedrag'!$M$1,'grv lys'!$T$2:$T$2863,'bereken betaaldatum bedrag'!B49)</f>
        <v>0</v>
      </c>
      <c r="N49" s="4">
        <f>SUMIFS('grv lys'!$L$2:$L$2863,'grv lys'!$I$2:$I$2863,'bereken betaaldatum bedrag'!$N$1,'grv lys'!$T$2:$T$2863,'bereken betaaldatum bedrag'!B49)</f>
        <v>0</v>
      </c>
      <c r="O49" s="4">
        <f>SUMIFS('grv lys'!$L$2:$L$2863,'grv lys'!$I$2:$I$2863,'bereken betaaldatum bedrag'!$O$1,'grv lys'!$T$2:$T$2863,'bereken betaaldatum bedrag'!B49)</f>
        <v>0</v>
      </c>
      <c r="P49" s="4">
        <f>SUMIFS('grv lys'!$L$2:$L$2863,'grv lys'!$I$2:$I$2863,'bereken betaaldatum bedrag'!$P$1,'grv lys'!$T$2:$T$2863,'bereken betaaldatum bedrag'!B49)</f>
        <v>0</v>
      </c>
      <c r="Q49" s="4">
        <f>SUMIFS('grv lys'!$L$2:$L$2863,'grv lys'!$I$2:$I$2863,'bereken betaaldatum bedrag'!$Q$1,'grv lys'!$T$2:$T$2863,'bereken betaaldatum bedrag'!B49)</f>
        <v>0</v>
      </c>
      <c r="R49" s="4">
        <f>SUMIFS('grv lys'!$L$2:$L$2863,'grv lys'!$I$2:$I$2863,'bereken betaaldatum bedrag'!$R$1,'grv lys'!$T$2:$T$2863,'bereken betaaldatum bedrag'!B49)</f>
        <v>0</v>
      </c>
      <c r="S49" s="4" t="e">
        <f>SUMIFS('grv lys'!Y48:Y3311,'grv lys'!T48:T2863,'bereken betaaldatum bedrag'!B49,'grv lys'!V48:V3311,'bereken betaaldatum bedrag'!$S$1)</f>
        <v>#VALUE!</v>
      </c>
      <c r="T49" s="4" t="e">
        <f>SUMIFS('grv lys'!Z48:Z3311,'grv lys'!U48:U2863,'bereken betaaldatum bedrag'!B49,'grv lys'!W48:W3311,'bereken betaaldatum bedrag'!$T$1)</f>
        <v>#VALUE!</v>
      </c>
      <c r="U49" s="4">
        <f>SUMIFS('grv lys'!$L$2:$L$2863,'grv lys'!$I$2:$I$2863,'bereken betaaldatum bedrag'!$U$1,'grv lys'!$T$2:$T$2863,'bereken betaaldatum bedrag'!B49)</f>
        <v>0</v>
      </c>
      <c r="V49" s="4">
        <f>SUMIFS('grv lys'!$L$2:$L$2863,'grv lys'!$I$2:$I$2863,'bereken betaaldatum bedrag'!$V$1,'grv lys'!$T$2:$T$2863,'bereken betaaldatum bedrag'!B49)</f>
        <v>0</v>
      </c>
      <c r="W49" s="4">
        <f>SUMIFS('grv lys'!$L$2:$L$2863,'grv lys'!$I$2:$I$2863,'bereken betaaldatum bedrag'!$W$1,'grv lys'!$T$2:$T$2863,'bereken betaaldatum bedrag'!B49)</f>
        <v>0</v>
      </c>
      <c r="X49" s="4">
        <f>SUMIFS('grv lys'!$L$2:$L$2863,'grv lys'!$I$2:$I$2863,'bereken betaaldatum bedrag'!$X$1,'grv lys'!$T$2:$T$2863,'bereken betaaldatum bedrag'!B49)</f>
        <v>0</v>
      </c>
      <c r="Y49" s="4">
        <f>SUMIFS('grv lys'!$L$2:$L$2863,'grv lys'!$I$2:$I$2863,'bereken betaaldatum bedrag'!$Y$1,'grv lys'!$G$2:$G$2863,'bereken betaaldatum bedrag'!B49)</f>
        <v>0</v>
      </c>
      <c r="Z49" s="4">
        <f>SUMIFS('grv lys'!$L$2:$L$2863,'grv lys'!$I$2:$I$2863,'bereken betaaldatum bedrag'!$Z$1,'grv lys'!$G$2:$G$2863,'bereken betaaldatum bedrag'!B49)</f>
        <v>0</v>
      </c>
      <c r="AA49" s="4">
        <f>SUMIFS('grv lys'!$L$2:$L$2863,'grv lys'!$I$2:$I$2863,'bereken betaaldatum bedrag'!$AA$1,'grv lys'!$G$2:$G$2863,'bereken betaaldatum bedrag'!B49)</f>
        <v>0</v>
      </c>
      <c r="AB49" s="4">
        <f>SUMIFS('grv lys'!$L$2:$L$2863,'grv lys'!$I$2:$I$2863,'bereken betaaldatum bedrag'!$AB$1,'grv lys'!$G$2:$G$2863,'bereken betaaldatum bedrag'!B49)</f>
        <v>0</v>
      </c>
      <c r="AC49" s="4">
        <f>SUMIFS('grv lys'!$L$2:$L$2863,'grv lys'!$I$2:$I$2863,'bereken betaaldatum bedrag'!$AC$1,'grv lys'!$G$2:$G$2863,'bereken betaaldatum bedrag'!B49)</f>
        <v>0</v>
      </c>
      <c r="AD49" s="4">
        <f>SUMIFS('grv lys'!$L$2:$L$2863,'grv lys'!$I$2:$I$2863,'bereken betaaldatum bedrag'!$AD$1,'grv lys'!$G$2:$G$2863,'bereken betaaldatum bedrag'!B49)</f>
        <v>4012.34</v>
      </c>
      <c r="AE49" s="4">
        <f>SUMIFS('grv lys'!$L$2:$L$2863,'grv lys'!$I$2:$I$2863,'bereken betaaldatum bedrag'!$AE$1,'grv lys'!$G$2:$G$2863,'bereken betaaldatum bedrag'!B49)</f>
        <v>-3512.2400000000002</v>
      </c>
      <c r="AF49" s="4">
        <f>SUMIFS('grv lys'!$L$2:$L$2863,'grv lys'!$I$2:$I$2863,'bereken betaaldatum bedrag'!$AF$1,'grv lys'!$G$2:$G$2863,'bereken betaaldatum bedrag'!B49)</f>
        <v>-261.49</v>
      </c>
      <c r="AG49" s="4">
        <f>SUMIFS('grv lys'!$L$2:$L$2863,'grv lys'!$I$2:$I$2863,'bereken betaaldatum bedrag'!$AG$1,'grv lys'!$G$2:$G$2863,'bereken betaaldatum bedrag'!B49)</f>
        <v>0</v>
      </c>
      <c r="AH49" s="4">
        <f>SUMIFS('grv lys'!$L$2:$L$2863,'grv lys'!$I$2:$I$2863,'bereken betaaldatum bedrag'!$AH$1,'grv lys'!$G$2:$G$2863,'bereken betaaldatum bedrag'!B49)</f>
        <v>0</v>
      </c>
      <c r="AI49" s="4">
        <f>SUMIFS('grv lys'!$L$2:$L$2863,'grv lys'!$I$2:$I$2863,'bereken betaaldatum bedrag'!$AI$1,'grv lys'!$G$2:$G$2863,'bereken betaaldatum bedrag'!B49)</f>
        <v>39219.879999999997</v>
      </c>
      <c r="AJ49" s="4">
        <f>SUMIFS('grv lys'!$L$2:$L$2863,'grv lys'!$I$2:$I$2863,'bereken betaaldatum bedrag'!$AJ$1,'grv lys'!$G$2:$G$2863,'bereken betaaldatum bedrag'!B49)</f>
        <v>0</v>
      </c>
      <c r="AK49" s="4">
        <f>SUMIFS('grv lys'!$L$2:$L$2863,'grv lys'!$I$2:$I$2863,'bereken betaaldatum bedrag'!$AK$1,'grv lys'!$G$2:$G$2863,'bereken betaaldatum bedrag'!B49)</f>
        <v>0</v>
      </c>
      <c r="AL49" s="4">
        <f>SUMIFS('grv lys'!$L$2:$L$2863,'grv lys'!$I$2:$I$2863,'bereken betaaldatum bedrag'!$AL$1,'grv lys'!$G$2:$G$2863,'bereken betaaldatum bedrag'!B49)</f>
        <v>0</v>
      </c>
      <c r="AM49" s="4">
        <f>SUMIFS('grv lys'!$L$2:$L$2863,'grv lys'!$I$2:$I$2863,'bereken betaaldatum bedrag'!$AM$1,'grv lys'!$G$2:$G$2863,'bereken betaaldatum bedrag'!B49)</f>
        <v>8784.69</v>
      </c>
      <c r="AN49" s="4">
        <f>SUMIFS('grv lys'!$L$2:$L$2863,'grv lys'!$I$2:$I$2863,'bereken betaaldatum bedrag'!$AN$1,'grv lys'!$G$2:$G$2863,'bereken betaaldatum bedrag'!B49)</f>
        <v>0</v>
      </c>
      <c r="AO49" s="4">
        <f>SUMIFS('grv lys'!$L$2:$L$2863,'grv lys'!$I$2:$I$2863,'bereken betaaldatum bedrag'!$AO$1,'grv lys'!$G$2:$G$2863,'bereken betaaldatum bedrag'!B49)</f>
        <v>0</v>
      </c>
      <c r="AP49" s="4">
        <f>SUMIFS('grv lys'!$L$2:$L$2863,'grv lys'!$I$2:$I$2863,'bereken betaaldatum bedrag'!$AP$1,'grv lys'!$G$2:$G$2863,'bereken betaaldatum bedrag'!B49)</f>
        <v>280.81</v>
      </c>
      <c r="AQ49" s="4">
        <f>SUMIFS('grv lys'!$L$2:$L$2863,'grv lys'!$I$2:$I$2863,'bereken betaaldatum bedrag'!$AQ$1,'grv lys'!$G$2:$G$2863,'bereken betaaldatum bedrag'!B49)</f>
        <v>0</v>
      </c>
      <c r="AR49" s="4">
        <f>SUMIFS('grv lys'!$L$2:$L$2863,'grv lys'!$I$2:$I$2863,'bereken betaaldatum bedrag'!$AR$1,'grv lys'!$G$2:$G$2863,'bereken betaaldatum bedrag'!B49)</f>
        <v>471.95</v>
      </c>
      <c r="AS49" s="4">
        <f>SUMIFS('grv lys'!$L$2:$L$2863,'grv lys'!$I$2:$I$2863,'bereken betaaldatum bedrag'!$AS$1,'grv lys'!$G$2:$G$2863,'bereken betaaldatum bedrag'!B49)</f>
        <v>0</v>
      </c>
      <c r="AT49" s="4">
        <f>SUMIFS('grv lys'!$L$2:$L$2863,'grv lys'!$I$2:$I$2863,'bereken betaaldatum bedrag'!$AT$1,'grv lys'!$G$2:$G$2863,'bereken betaaldatum bedrag'!B49)</f>
        <v>0</v>
      </c>
      <c r="AU49" s="4">
        <f>SUMIFS('grv lys'!$L$2:$L$2863,'grv lys'!$I$2:$I$2863,'bereken betaaldatum bedrag'!$AU$1,'grv lys'!$G$2:$G$2863,'bereken betaaldatum bedrag'!B49)</f>
        <v>0</v>
      </c>
      <c r="AV49" s="4">
        <f>SUMIFS('grv lys'!$L$2:$L$2863,'grv lys'!$I$2:$I$2863,'bereken betaaldatum bedrag'!$AV$1,'grv lys'!$G$2:$G$2863,'bereken betaaldatum bedrag'!B49)</f>
        <v>0</v>
      </c>
      <c r="AW49" s="4">
        <f>SUMIFS('grv lys'!$L$2:$L$2863,'grv lys'!$I$2:$I$2863,'bereken betaaldatum bedrag'!$AW$1,'grv lys'!$G$2:$G$2863,'bereken betaaldatum bedrag'!B49)</f>
        <v>0</v>
      </c>
      <c r="AX49" s="4">
        <f>SUMIFS('grv lys'!$L$2:$L$2863,'grv lys'!$I$2:$I$2863,'bereken betaaldatum bedrag'!$AX$1,'grv lys'!$G$2:$G$2863,'bereken betaaldatum bedrag'!B49)</f>
        <v>0</v>
      </c>
      <c r="AY49" s="4">
        <f>SUMIFS('grv lys'!$L$2:$L$2863,'grv lys'!$I$2:$I$2863,'bereken betaaldatum bedrag'!$AY$1,'grv lys'!$G$2:$G$2863,'bereken betaaldatum bedrag'!B49)</f>
        <v>0</v>
      </c>
      <c r="AZ49" s="4">
        <f>SUMIFS('grv lys'!$L$2:$L$2863,'grv lys'!$I$2:$I$2863,'bereken betaaldatum bedrag'!$AZ$1,'grv lys'!$G$2:$G$2863,'bereken betaaldatum bedrag'!B49)</f>
        <v>0</v>
      </c>
      <c r="BA49" s="4">
        <f>SUMIFS('grv lys'!$L$2:$L$2863,'grv lys'!$I$2:$I$2863,'bereken betaaldatum bedrag'!$BA$1,'grv lys'!$G$2:$G$2863,'bereken betaaldatum bedrag'!B49)</f>
        <v>0</v>
      </c>
    </row>
    <row r="50" spans="1:53" x14ac:dyDescent="0.25">
      <c r="A50" s="21" t="s">
        <v>137</v>
      </c>
      <c r="B50" s="22">
        <v>41626</v>
      </c>
      <c r="C50" s="7"/>
      <c r="D50" s="15" t="s">
        <v>148</v>
      </c>
      <c r="E50" s="14"/>
      <c r="F50" s="12"/>
      <c r="G50" s="16"/>
      <c r="H50" s="16"/>
      <c r="I50" s="4">
        <f>SUMIFS('grv lys'!$L$2:$L$2863,'grv lys'!$G$2:$G$2863,'bereken betaaldatum bedrag'!B50,'grv lys'!$I$2:$I$2863,'bereken betaaldatum bedrag'!I$1)</f>
        <v>0</v>
      </c>
      <c r="J50" s="4">
        <f>SUMIFS('grv lys'!$L$2:$L$2863,'grv lys'!$I$2:$I$2863,'bereken betaaldatum bedrag'!$J$1,'grv lys'!$T$2:$T$2863,'bereken betaaldatum bedrag'!B50)</f>
        <v>0</v>
      </c>
      <c r="K50" s="4">
        <f>SUMIFS('grv lys'!$L$2:$L$2863,'grv lys'!$I$2:$I$2863,'bereken betaaldatum bedrag'!$K$1,'grv lys'!$T$2:$T$2863,'bereken betaaldatum bedrag'!B50)</f>
        <v>0</v>
      </c>
      <c r="L50" s="4">
        <f>SUMIFS('grv lys'!$L$2:$L$2863,'grv lys'!$I$2:$I$2863,'bereken betaaldatum bedrag'!$L$1,'grv lys'!$T$2:$T$2863,'bereken betaaldatum bedrag'!B50)</f>
        <v>0</v>
      </c>
      <c r="M50" s="4">
        <f>SUMIFS('grv lys'!$L$2:$L$2863,'grv lys'!$I$2:$I$2863,'bereken betaaldatum bedrag'!$M$1,'grv lys'!$T$2:$T$2863,'bereken betaaldatum bedrag'!B50)</f>
        <v>0</v>
      </c>
      <c r="N50" s="4">
        <f>SUMIFS('grv lys'!$L$2:$L$2863,'grv lys'!$I$2:$I$2863,'bereken betaaldatum bedrag'!$N$1,'grv lys'!$T$2:$T$2863,'bereken betaaldatum bedrag'!B50)</f>
        <v>0</v>
      </c>
      <c r="O50" s="4">
        <f>SUMIFS('grv lys'!$L$2:$L$2863,'grv lys'!$I$2:$I$2863,'bereken betaaldatum bedrag'!$O$1,'grv lys'!$T$2:$T$2863,'bereken betaaldatum bedrag'!B50)</f>
        <v>0</v>
      </c>
      <c r="P50" s="4">
        <f>SUMIFS('grv lys'!$L$2:$L$2863,'grv lys'!$I$2:$I$2863,'bereken betaaldatum bedrag'!$P$1,'grv lys'!$T$2:$T$2863,'bereken betaaldatum bedrag'!B50)</f>
        <v>0</v>
      </c>
      <c r="Q50" s="4">
        <f>SUMIFS('grv lys'!$L$2:$L$2863,'grv lys'!$I$2:$I$2863,'bereken betaaldatum bedrag'!$Q$1,'grv lys'!$T$2:$T$2863,'bereken betaaldatum bedrag'!B50)</f>
        <v>0</v>
      </c>
      <c r="R50" s="4">
        <f>SUMIFS('grv lys'!$L$2:$L$2863,'grv lys'!$I$2:$I$2863,'bereken betaaldatum bedrag'!$R$1,'grv lys'!$T$2:$T$2863,'bereken betaaldatum bedrag'!B50)</f>
        <v>0</v>
      </c>
      <c r="S50" s="4" t="e">
        <f>SUMIFS('grv lys'!Y49:Y3312,'grv lys'!T49:T2863,'bereken betaaldatum bedrag'!B50,'grv lys'!V49:V3312,'bereken betaaldatum bedrag'!$S$1)</f>
        <v>#VALUE!</v>
      </c>
      <c r="T50" s="4" t="e">
        <f>SUMIFS('grv lys'!Z49:Z3312,'grv lys'!U49:U2863,'bereken betaaldatum bedrag'!B50,'grv lys'!W49:W3312,'bereken betaaldatum bedrag'!$T$1)</f>
        <v>#VALUE!</v>
      </c>
      <c r="U50" s="4">
        <f>SUMIFS('grv lys'!$L$2:$L$2863,'grv lys'!$I$2:$I$2863,'bereken betaaldatum bedrag'!$U$1,'grv lys'!$T$2:$T$2863,'bereken betaaldatum bedrag'!B50)</f>
        <v>0</v>
      </c>
      <c r="V50" s="4">
        <f>SUMIFS('grv lys'!$L$2:$L$2863,'grv lys'!$I$2:$I$2863,'bereken betaaldatum bedrag'!$V$1,'grv lys'!$T$2:$T$2863,'bereken betaaldatum bedrag'!B50)</f>
        <v>0</v>
      </c>
      <c r="W50" s="4">
        <f>SUMIFS('grv lys'!$L$2:$L$2863,'grv lys'!$I$2:$I$2863,'bereken betaaldatum bedrag'!$W$1,'grv lys'!$T$2:$T$2863,'bereken betaaldatum bedrag'!B50)</f>
        <v>0</v>
      </c>
      <c r="X50" s="4">
        <f>SUMIFS('grv lys'!$L$2:$L$2863,'grv lys'!$I$2:$I$2863,'bereken betaaldatum bedrag'!$X$1,'grv lys'!$T$2:$T$2863,'bereken betaaldatum bedrag'!B50)</f>
        <v>0</v>
      </c>
      <c r="Y50" s="4">
        <f>SUMIFS('grv lys'!$L$2:$L$2863,'grv lys'!$I$2:$I$2863,'bereken betaaldatum bedrag'!$Y$1,'grv lys'!$G$2:$G$2863,'bereken betaaldatum bedrag'!B50)</f>
        <v>14002.240000000002</v>
      </c>
      <c r="Z50" s="4">
        <f>SUMIFS('grv lys'!$L$2:$L$2863,'grv lys'!$I$2:$I$2863,'bereken betaaldatum bedrag'!$Z$1,'grv lys'!$G$2:$G$2863,'bereken betaaldatum bedrag'!B50)</f>
        <v>0</v>
      </c>
      <c r="AA50" s="4">
        <f>SUMIFS('grv lys'!$L$2:$L$2863,'grv lys'!$I$2:$I$2863,'bereken betaaldatum bedrag'!$AA$1,'grv lys'!$G$2:$G$2863,'bereken betaaldatum bedrag'!B50)</f>
        <v>0</v>
      </c>
      <c r="AB50" s="4">
        <f>SUMIFS('grv lys'!$L$2:$L$2863,'grv lys'!$I$2:$I$2863,'bereken betaaldatum bedrag'!$AB$1,'grv lys'!$G$2:$G$2863,'bereken betaaldatum bedrag'!B50)</f>
        <v>0</v>
      </c>
      <c r="AC50" s="4">
        <f>SUMIFS('grv lys'!$L$2:$L$2863,'grv lys'!$I$2:$I$2863,'bereken betaaldatum bedrag'!$AC$1,'grv lys'!$G$2:$G$2863,'bereken betaaldatum bedrag'!B50)</f>
        <v>0</v>
      </c>
      <c r="AD50" s="4">
        <f>SUMIFS('grv lys'!$L$2:$L$2863,'grv lys'!$I$2:$I$2863,'bereken betaaldatum bedrag'!$AD$1,'grv lys'!$G$2:$G$2863,'bereken betaaldatum bedrag'!B50)</f>
        <v>0</v>
      </c>
      <c r="AE50" s="4">
        <f>SUMIFS('grv lys'!$L$2:$L$2863,'grv lys'!$I$2:$I$2863,'bereken betaaldatum bedrag'!$AE$1,'grv lys'!$G$2:$G$2863,'bereken betaaldatum bedrag'!B50)</f>
        <v>0</v>
      </c>
      <c r="AF50" s="4">
        <f>SUMIFS('grv lys'!$L$2:$L$2863,'grv lys'!$I$2:$I$2863,'bereken betaaldatum bedrag'!$AF$1,'grv lys'!$G$2:$G$2863,'bereken betaaldatum bedrag'!B50)</f>
        <v>0</v>
      </c>
      <c r="AG50" s="4">
        <f>SUMIFS('grv lys'!$L$2:$L$2863,'grv lys'!$I$2:$I$2863,'bereken betaaldatum bedrag'!$AG$1,'grv lys'!$G$2:$G$2863,'bereken betaaldatum bedrag'!B50)</f>
        <v>0</v>
      </c>
      <c r="AH50" s="4">
        <f>SUMIFS('grv lys'!$L$2:$L$2863,'grv lys'!$I$2:$I$2863,'bereken betaaldatum bedrag'!$AH$1,'grv lys'!$G$2:$G$2863,'bereken betaaldatum bedrag'!B50)</f>
        <v>0</v>
      </c>
      <c r="AI50" s="4">
        <f>SUMIFS('grv lys'!$L$2:$L$2863,'grv lys'!$I$2:$I$2863,'bereken betaaldatum bedrag'!$AI$1,'grv lys'!$G$2:$G$2863,'bereken betaaldatum bedrag'!B50)</f>
        <v>0</v>
      </c>
      <c r="AJ50" s="4">
        <f>SUMIFS('grv lys'!$L$2:$L$2863,'grv lys'!$I$2:$I$2863,'bereken betaaldatum bedrag'!$AJ$1,'grv lys'!$G$2:$G$2863,'bereken betaaldatum bedrag'!B50)</f>
        <v>7328</v>
      </c>
      <c r="AK50" s="4">
        <f>SUMIFS('grv lys'!$L$2:$L$2863,'grv lys'!$I$2:$I$2863,'bereken betaaldatum bedrag'!$AK$1,'grv lys'!$G$2:$G$2863,'bereken betaaldatum bedrag'!B50)</f>
        <v>0</v>
      </c>
      <c r="AL50" s="4">
        <f>SUMIFS('grv lys'!$L$2:$L$2863,'grv lys'!$I$2:$I$2863,'bereken betaaldatum bedrag'!$AL$1,'grv lys'!$G$2:$G$2863,'bereken betaaldatum bedrag'!B50)</f>
        <v>1064.75</v>
      </c>
      <c r="AM50" s="4">
        <f>SUMIFS('grv lys'!$L$2:$L$2863,'grv lys'!$I$2:$I$2863,'bereken betaaldatum bedrag'!$AM$1,'grv lys'!$G$2:$G$2863,'bereken betaaldatum bedrag'!B50)</f>
        <v>0</v>
      </c>
      <c r="AN50" s="4">
        <f>SUMIFS('grv lys'!$L$2:$L$2863,'grv lys'!$I$2:$I$2863,'bereken betaaldatum bedrag'!$AN$1,'grv lys'!$G$2:$G$2863,'bereken betaaldatum bedrag'!B50)</f>
        <v>0</v>
      </c>
      <c r="AO50" s="4">
        <f>SUMIFS('grv lys'!$L$2:$L$2863,'grv lys'!$I$2:$I$2863,'bereken betaaldatum bedrag'!$AO$1,'grv lys'!$G$2:$G$2863,'bereken betaaldatum bedrag'!B50)</f>
        <v>0</v>
      </c>
      <c r="AP50" s="4">
        <f>SUMIFS('grv lys'!$L$2:$L$2863,'grv lys'!$I$2:$I$2863,'bereken betaaldatum bedrag'!$AP$1,'grv lys'!$G$2:$G$2863,'bereken betaaldatum bedrag'!B50)</f>
        <v>374.4</v>
      </c>
      <c r="AQ50" s="4">
        <f>SUMIFS('grv lys'!$L$2:$L$2863,'grv lys'!$I$2:$I$2863,'bereken betaaldatum bedrag'!$AQ$1,'grv lys'!$G$2:$G$2863,'bereken betaaldatum bedrag'!B50)</f>
        <v>0</v>
      </c>
      <c r="AR50" s="4">
        <f>SUMIFS('grv lys'!$L$2:$L$2863,'grv lys'!$I$2:$I$2863,'bereken betaaldatum bedrag'!$AR$1,'grv lys'!$G$2:$G$2863,'bereken betaaldatum bedrag'!B50)</f>
        <v>372.63</v>
      </c>
      <c r="AS50" s="4">
        <f>SUMIFS('grv lys'!$L$2:$L$2863,'grv lys'!$I$2:$I$2863,'bereken betaaldatum bedrag'!$AS$1,'grv lys'!$G$2:$G$2863,'bereken betaaldatum bedrag'!B50)</f>
        <v>0</v>
      </c>
      <c r="AT50" s="4">
        <f>SUMIFS('grv lys'!$L$2:$L$2863,'grv lys'!$I$2:$I$2863,'bereken betaaldatum bedrag'!$AT$1,'grv lys'!$G$2:$G$2863,'bereken betaaldatum bedrag'!B50)</f>
        <v>11788.099999999999</v>
      </c>
      <c r="AU50" s="4">
        <f>SUMIFS('grv lys'!$L$2:$L$2863,'grv lys'!$I$2:$I$2863,'bereken betaaldatum bedrag'!$AU$1,'grv lys'!$G$2:$G$2863,'bereken betaaldatum bedrag'!B50)</f>
        <v>0</v>
      </c>
      <c r="AV50" s="4">
        <f>SUMIFS('grv lys'!$L$2:$L$2863,'grv lys'!$I$2:$I$2863,'bereken betaaldatum bedrag'!$AV$1,'grv lys'!$G$2:$G$2863,'bereken betaaldatum bedrag'!B50)</f>
        <v>0</v>
      </c>
      <c r="AW50" s="4">
        <f>SUMIFS('grv lys'!$L$2:$L$2863,'grv lys'!$I$2:$I$2863,'bereken betaaldatum bedrag'!$AW$1,'grv lys'!$G$2:$G$2863,'bereken betaaldatum bedrag'!B50)</f>
        <v>0</v>
      </c>
      <c r="AX50" s="4">
        <f>SUMIFS('grv lys'!$L$2:$L$2863,'grv lys'!$I$2:$I$2863,'bereken betaaldatum bedrag'!$AX$1,'grv lys'!$G$2:$G$2863,'bereken betaaldatum bedrag'!B50)</f>
        <v>5607.99</v>
      </c>
      <c r="AY50" s="4">
        <f>SUMIFS('grv lys'!$L$2:$L$2863,'grv lys'!$I$2:$I$2863,'bereken betaaldatum bedrag'!$AY$1,'grv lys'!$G$2:$G$2863,'bereken betaaldatum bedrag'!B50)</f>
        <v>0</v>
      </c>
      <c r="AZ50" s="4">
        <f>SUMIFS('grv lys'!$L$2:$L$2863,'grv lys'!$I$2:$I$2863,'bereken betaaldatum bedrag'!$AZ$1,'grv lys'!$G$2:$G$2863,'bereken betaaldatum bedrag'!B50)</f>
        <v>0</v>
      </c>
      <c r="BA50" s="4">
        <f>SUMIFS('grv lys'!$L$2:$L$2863,'grv lys'!$I$2:$I$2863,'bereken betaaldatum bedrag'!$BA$1,'grv lys'!$G$2:$G$2863,'bereken betaaldatum bedrag'!B50)</f>
        <v>0</v>
      </c>
    </row>
    <row r="51" spans="1:53" x14ac:dyDescent="0.25">
      <c r="A51" s="21" t="s">
        <v>138</v>
      </c>
      <c r="B51" s="22">
        <v>41627</v>
      </c>
      <c r="C51" s="7"/>
      <c r="D51" s="15" t="s">
        <v>148</v>
      </c>
      <c r="E51" s="14"/>
      <c r="F51" s="12"/>
      <c r="G51" s="16"/>
      <c r="H51" s="16"/>
      <c r="I51" s="4">
        <f>SUMIFS('grv lys'!$L$2:$L$2863,'grv lys'!$G$2:$G$2863,'bereken betaaldatum bedrag'!B51,'grv lys'!$I$2:$I$2863,'bereken betaaldatum bedrag'!I$1)</f>
        <v>60593.120000000003</v>
      </c>
      <c r="J51" s="4">
        <f>SUMIFS('grv lys'!$L$2:$L$2863,'grv lys'!$I$2:$I$2863,'bereken betaaldatum bedrag'!$J$1,'grv lys'!$T$2:$T$2863,'bereken betaaldatum bedrag'!B51)</f>
        <v>0</v>
      </c>
      <c r="K51" s="4">
        <f>SUMIFS('grv lys'!$L$2:$L$2863,'grv lys'!$I$2:$I$2863,'bereken betaaldatum bedrag'!$K$1,'grv lys'!$T$2:$T$2863,'bereken betaaldatum bedrag'!B51)</f>
        <v>0</v>
      </c>
      <c r="L51" s="4">
        <f>SUMIFS('grv lys'!$L$2:$L$2863,'grv lys'!$I$2:$I$2863,'bereken betaaldatum bedrag'!$L$1,'grv lys'!$T$2:$T$2863,'bereken betaaldatum bedrag'!B51)</f>
        <v>1362</v>
      </c>
      <c r="M51" s="4">
        <f>SUMIFS('grv lys'!$L$2:$L$2863,'grv lys'!$I$2:$I$2863,'bereken betaaldatum bedrag'!$M$1,'grv lys'!$T$2:$T$2863,'bereken betaaldatum bedrag'!B51)</f>
        <v>0</v>
      </c>
      <c r="N51" s="4">
        <f>SUMIFS('grv lys'!$L$2:$L$2863,'grv lys'!$I$2:$I$2863,'bereken betaaldatum bedrag'!$N$1,'grv lys'!$T$2:$T$2863,'bereken betaaldatum bedrag'!B51)</f>
        <v>0</v>
      </c>
      <c r="O51" s="4">
        <f>SUMIFS('grv lys'!$L$2:$L$2863,'grv lys'!$I$2:$I$2863,'bereken betaaldatum bedrag'!$O$1,'grv lys'!$T$2:$T$2863,'bereken betaaldatum bedrag'!B51)</f>
        <v>5780.8</v>
      </c>
      <c r="P51" s="4">
        <f>SUMIFS('grv lys'!$L$2:$L$2863,'grv lys'!$I$2:$I$2863,'bereken betaaldatum bedrag'!$P$1,'grv lys'!$T$2:$T$2863,'bereken betaaldatum bedrag'!B51)</f>
        <v>0</v>
      </c>
      <c r="Q51" s="4">
        <f>SUMIFS('grv lys'!$L$2:$L$2863,'grv lys'!$I$2:$I$2863,'bereken betaaldatum bedrag'!$Q$1,'grv lys'!$T$2:$T$2863,'bereken betaaldatum bedrag'!B51)</f>
        <v>0</v>
      </c>
      <c r="R51" s="4">
        <f>SUMIFS('grv lys'!$L$2:$L$2863,'grv lys'!$I$2:$I$2863,'bereken betaaldatum bedrag'!$R$1,'grv lys'!$T$2:$T$2863,'bereken betaaldatum bedrag'!B51)</f>
        <v>0</v>
      </c>
      <c r="S51" s="4" t="e">
        <f>SUMIFS('grv lys'!Y50:Y3313,'grv lys'!T50:T2863,'bereken betaaldatum bedrag'!B51,'grv lys'!V50:V3313,'bereken betaaldatum bedrag'!$S$1)</f>
        <v>#VALUE!</v>
      </c>
      <c r="T51" s="4" t="e">
        <f>SUMIFS('grv lys'!Z50:Z3313,'grv lys'!U50:U2863,'bereken betaaldatum bedrag'!B51,'grv lys'!W50:W3313,'bereken betaaldatum bedrag'!$T$1)</f>
        <v>#VALUE!</v>
      </c>
      <c r="U51" s="4">
        <f>SUMIFS('grv lys'!$L$2:$L$2863,'grv lys'!$I$2:$I$2863,'bereken betaaldatum bedrag'!$U$1,'grv lys'!$T$2:$T$2863,'bereken betaaldatum bedrag'!B51)</f>
        <v>0</v>
      </c>
      <c r="V51" s="4">
        <f>SUMIFS('grv lys'!$L$2:$L$2863,'grv lys'!$I$2:$I$2863,'bereken betaaldatum bedrag'!$V$1,'grv lys'!$T$2:$T$2863,'bereken betaaldatum bedrag'!B51)</f>
        <v>0</v>
      </c>
      <c r="W51" s="4">
        <f>SUMIFS('grv lys'!$L$2:$L$2863,'grv lys'!$I$2:$I$2863,'bereken betaaldatum bedrag'!$W$1,'grv lys'!$T$2:$T$2863,'bereken betaaldatum bedrag'!B51)</f>
        <v>0</v>
      </c>
      <c r="X51" s="4">
        <f>SUMIFS('grv lys'!$L$2:$L$2863,'grv lys'!$I$2:$I$2863,'bereken betaaldatum bedrag'!$X$1,'grv lys'!$T$2:$T$2863,'bereken betaaldatum bedrag'!B51)</f>
        <v>0</v>
      </c>
      <c r="Y51" s="4">
        <f>SUMIFS('grv lys'!$L$2:$L$2863,'grv lys'!$I$2:$I$2863,'bereken betaaldatum bedrag'!$Y$1,'grv lys'!$G$2:$G$2863,'bereken betaaldatum bedrag'!B51)</f>
        <v>0</v>
      </c>
      <c r="Z51" s="4">
        <f>SUMIFS('grv lys'!$L$2:$L$2863,'grv lys'!$I$2:$I$2863,'bereken betaaldatum bedrag'!$Z$1,'grv lys'!$G$2:$G$2863,'bereken betaaldatum bedrag'!B51)</f>
        <v>0</v>
      </c>
      <c r="AA51" s="4">
        <f>SUMIFS('grv lys'!$L$2:$L$2863,'grv lys'!$I$2:$I$2863,'bereken betaaldatum bedrag'!$AA$1,'grv lys'!$G$2:$G$2863,'bereken betaaldatum bedrag'!B51)</f>
        <v>0</v>
      </c>
      <c r="AB51" s="4">
        <f>SUMIFS('grv lys'!$L$2:$L$2863,'grv lys'!$I$2:$I$2863,'bereken betaaldatum bedrag'!$AB$1,'grv lys'!$G$2:$G$2863,'bereken betaaldatum bedrag'!B51)</f>
        <v>0</v>
      </c>
      <c r="AC51" s="4">
        <f>SUMIFS('grv lys'!$L$2:$L$2863,'grv lys'!$I$2:$I$2863,'bereken betaaldatum bedrag'!$AC$1,'grv lys'!$G$2:$G$2863,'bereken betaaldatum bedrag'!B51)</f>
        <v>420.32</v>
      </c>
      <c r="AD51" s="4">
        <f>SUMIFS('grv lys'!$L$2:$L$2863,'grv lys'!$I$2:$I$2863,'bereken betaaldatum bedrag'!$AD$1,'grv lys'!$G$2:$G$2863,'bereken betaaldatum bedrag'!B51)</f>
        <v>8340.83</v>
      </c>
      <c r="AE51" s="4">
        <f>SUMIFS('grv lys'!$L$2:$L$2863,'grv lys'!$I$2:$I$2863,'bereken betaaldatum bedrag'!$AE$1,'grv lys'!$G$2:$G$2863,'bereken betaaldatum bedrag'!B51)</f>
        <v>0</v>
      </c>
      <c r="AF51" s="4">
        <f>SUMIFS('grv lys'!$L$2:$L$2863,'grv lys'!$I$2:$I$2863,'bereken betaaldatum bedrag'!$AF$1,'grv lys'!$G$2:$G$2863,'bereken betaaldatum bedrag'!B51)</f>
        <v>8559.66</v>
      </c>
      <c r="AG51" s="4">
        <f>SUMIFS('grv lys'!$L$2:$L$2863,'grv lys'!$I$2:$I$2863,'bereken betaaldatum bedrag'!$AG$1,'grv lys'!$G$2:$G$2863,'bereken betaaldatum bedrag'!B51)</f>
        <v>0</v>
      </c>
      <c r="AH51" s="4">
        <f>SUMIFS('grv lys'!$L$2:$L$2863,'grv lys'!$I$2:$I$2863,'bereken betaaldatum bedrag'!$AH$1,'grv lys'!$G$2:$G$2863,'bereken betaaldatum bedrag'!B51)</f>
        <v>0</v>
      </c>
      <c r="AI51" s="4">
        <f>SUMIFS('grv lys'!$L$2:$L$2863,'grv lys'!$I$2:$I$2863,'bereken betaaldatum bedrag'!$AI$1,'grv lys'!$G$2:$G$2863,'bereken betaaldatum bedrag'!B51)</f>
        <v>0</v>
      </c>
      <c r="AJ51" s="4">
        <f>SUMIFS('grv lys'!$L$2:$L$2863,'grv lys'!$I$2:$I$2863,'bereken betaaldatum bedrag'!$AJ$1,'grv lys'!$G$2:$G$2863,'bereken betaaldatum bedrag'!B51)</f>
        <v>0</v>
      </c>
      <c r="AK51" s="4">
        <f>SUMIFS('grv lys'!$L$2:$L$2863,'grv lys'!$I$2:$I$2863,'bereken betaaldatum bedrag'!$AK$1,'grv lys'!$G$2:$G$2863,'bereken betaaldatum bedrag'!B51)</f>
        <v>0</v>
      </c>
      <c r="AL51" s="4">
        <f>SUMIFS('grv lys'!$L$2:$L$2863,'grv lys'!$I$2:$I$2863,'bereken betaaldatum bedrag'!$AL$1,'grv lys'!$G$2:$G$2863,'bereken betaaldatum bedrag'!B51)</f>
        <v>-195.70999999999998</v>
      </c>
      <c r="AM51" s="4">
        <f>SUMIFS('grv lys'!$L$2:$L$2863,'grv lys'!$I$2:$I$2863,'bereken betaaldatum bedrag'!$AM$1,'grv lys'!$G$2:$G$2863,'bereken betaaldatum bedrag'!B51)</f>
        <v>0</v>
      </c>
      <c r="AN51" s="4">
        <f>SUMIFS('grv lys'!$L$2:$L$2863,'grv lys'!$I$2:$I$2863,'bereken betaaldatum bedrag'!$AN$1,'grv lys'!$G$2:$G$2863,'bereken betaaldatum bedrag'!B51)</f>
        <v>517.22</v>
      </c>
      <c r="AO51" s="4">
        <f>SUMIFS('grv lys'!$L$2:$L$2863,'grv lys'!$I$2:$I$2863,'bereken betaaldatum bedrag'!$AO$1,'grv lys'!$G$2:$G$2863,'bereken betaaldatum bedrag'!B51)</f>
        <v>28858.14</v>
      </c>
      <c r="AP51" s="4">
        <f>SUMIFS('grv lys'!$L$2:$L$2863,'grv lys'!$I$2:$I$2863,'bereken betaaldatum bedrag'!$AP$1,'grv lys'!$G$2:$G$2863,'bereken betaaldatum bedrag'!B51)</f>
        <v>230.4</v>
      </c>
      <c r="AQ51" s="4">
        <f>SUMIFS('grv lys'!$L$2:$L$2863,'grv lys'!$I$2:$I$2863,'bereken betaaldatum bedrag'!$AQ$1,'grv lys'!$G$2:$G$2863,'bereken betaaldatum bedrag'!B51)</f>
        <v>0</v>
      </c>
      <c r="AR51" s="4">
        <f>SUMIFS('grv lys'!$L$2:$L$2863,'grv lys'!$I$2:$I$2863,'bereken betaaldatum bedrag'!$AR$1,'grv lys'!$G$2:$G$2863,'bereken betaaldatum bedrag'!B51)</f>
        <v>279.48</v>
      </c>
      <c r="AS51" s="4">
        <f>SUMIFS('grv lys'!$L$2:$L$2863,'grv lys'!$I$2:$I$2863,'bereken betaaldatum bedrag'!$AS$1,'grv lys'!$G$2:$G$2863,'bereken betaaldatum bedrag'!B51)</f>
        <v>0</v>
      </c>
      <c r="AT51" s="4">
        <f>SUMIFS('grv lys'!$L$2:$L$2863,'grv lys'!$I$2:$I$2863,'bereken betaaldatum bedrag'!$AT$1,'grv lys'!$G$2:$G$2863,'bereken betaaldatum bedrag'!B51)</f>
        <v>0</v>
      </c>
      <c r="AU51" s="4">
        <f>SUMIFS('grv lys'!$L$2:$L$2863,'grv lys'!$I$2:$I$2863,'bereken betaaldatum bedrag'!$AU$1,'grv lys'!$G$2:$G$2863,'bereken betaaldatum bedrag'!B51)</f>
        <v>0</v>
      </c>
      <c r="AV51" s="4">
        <f>SUMIFS('grv lys'!$L$2:$L$2863,'grv lys'!$I$2:$I$2863,'bereken betaaldatum bedrag'!$AV$1,'grv lys'!$G$2:$G$2863,'bereken betaaldatum bedrag'!B51)</f>
        <v>0</v>
      </c>
      <c r="AW51" s="4">
        <f>SUMIFS('grv lys'!$L$2:$L$2863,'grv lys'!$I$2:$I$2863,'bereken betaaldatum bedrag'!$AW$1,'grv lys'!$G$2:$G$2863,'bereken betaaldatum bedrag'!B51)</f>
        <v>0</v>
      </c>
      <c r="AX51" s="4">
        <f>SUMIFS('grv lys'!$L$2:$L$2863,'grv lys'!$I$2:$I$2863,'bereken betaaldatum bedrag'!$AX$1,'grv lys'!$G$2:$G$2863,'bereken betaaldatum bedrag'!B51)</f>
        <v>0</v>
      </c>
      <c r="AY51" s="4">
        <f>SUMIFS('grv lys'!$L$2:$L$2863,'grv lys'!$I$2:$I$2863,'bereken betaaldatum bedrag'!$AY$1,'grv lys'!$G$2:$G$2863,'bereken betaaldatum bedrag'!B51)</f>
        <v>0</v>
      </c>
      <c r="AZ51" s="4">
        <f>SUMIFS('grv lys'!$L$2:$L$2863,'grv lys'!$I$2:$I$2863,'bereken betaaldatum bedrag'!$AZ$1,'grv lys'!$G$2:$G$2863,'bereken betaaldatum bedrag'!B51)</f>
        <v>0</v>
      </c>
      <c r="BA51" s="4">
        <f>SUMIFS('grv lys'!$L$2:$L$2863,'grv lys'!$I$2:$I$2863,'bereken betaaldatum bedrag'!$BA$1,'grv lys'!$G$2:$G$2863,'bereken betaaldatum bedrag'!B51)</f>
        <v>0</v>
      </c>
    </row>
    <row r="52" spans="1:53" x14ac:dyDescent="0.25">
      <c r="A52" s="21" t="s">
        <v>139</v>
      </c>
      <c r="B52" s="22">
        <v>41628</v>
      </c>
      <c r="C52" s="7">
        <f>B52+19</f>
        <v>41647</v>
      </c>
      <c r="D52" s="6">
        <f>SUM(I46:I52)</f>
        <v>499096.60000000003</v>
      </c>
      <c r="E52" s="14">
        <f>B52+31</f>
        <v>41659</v>
      </c>
      <c r="F52" s="12">
        <f>SUM(Y46:BA52)</f>
        <v>195079.04000000004</v>
      </c>
      <c r="G52" s="10">
        <f>B52</f>
        <v>41628</v>
      </c>
      <c r="H52" s="9" t="e">
        <f>SUM(J46:X52)</f>
        <v>#VALUE!</v>
      </c>
      <c r="I52" s="4">
        <f>SUMIFS('grv lys'!$L$2:$L$2863,'grv lys'!$G$2:$G$2863,'bereken betaaldatum bedrag'!B52,'grv lys'!$I$2:$I$2863,'bereken betaaldatum bedrag'!I$1)</f>
        <v>0</v>
      </c>
      <c r="J52" s="4">
        <f>SUMIFS('grv lys'!$L$2:$L$2863,'grv lys'!$I$2:$I$2863,'bereken betaaldatum bedrag'!$J$1,'grv lys'!$T$2:$T$2863,'bereken betaaldatum bedrag'!B52)</f>
        <v>0</v>
      </c>
      <c r="K52" s="4">
        <f>SUMIFS('grv lys'!$L$2:$L$2863,'grv lys'!$I$2:$I$2863,'bereken betaaldatum bedrag'!$K$1,'grv lys'!$T$2:$T$2863,'bereken betaaldatum bedrag'!B52)</f>
        <v>0</v>
      </c>
      <c r="L52" s="4">
        <f>SUMIFS('grv lys'!$L$2:$L$2863,'grv lys'!$I$2:$I$2863,'bereken betaaldatum bedrag'!$L$1,'grv lys'!$T$2:$T$2863,'bereken betaaldatum bedrag'!B52)</f>
        <v>1380</v>
      </c>
      <c r="M52" s="4">
        <f>SUMIFS('grv lys'!$L$2:$L$2863,'grv lys'!$I$2:$I$2863,'bereken betaaldatum bedrag'!$M$1,'grv lys'!$T$2:$T$2863,'bereken betaaldatum bedrag'!B52)</f>
        <v>0</v>
      </c>
      <c r="N52" s="4">
        <f>SUMIFS('grv lys'!$L$2:$L$2863,'grv lys'!$I$2:$I$2863,'bereken betaaldatum bedrag'!$N$1,'grv lys'!$T$2:$T$2863,'bereken betaaldatum bedrag'!B52)</f>
        <v>727.95</v>
      </c>
      <c r="O52" s="4">
        <f>SUMIFS('grv lys'!$L$2:$L$2863,'grv lys'!$I$2:$I$2863,'bereken betaaldatum bedrag'!$O$1,'grv lys'!$T$2:$T$2863,'bereken betaaldatum bedrag'!B52)</f>
        <v>0</v>
      </c>
      <c r="P52" s="4">
        <f>SUMIFS('grv lys'!$L$2:$L$2863,'grv lys'!$I$2:$I$2863,'bereken betaaldatum bedrag'!$P$1,'grv lys'!$T$2:$T$2863,'bereken betaaldatum bedrag'!B52)</f>
        <v>0</v>
      </c>
      <c r="Q52" s="4">
        <f>SUMIFS('grv lys'!$L$2:$L$2863,'grv lys'!$I$2:$I$2863,'bereken betaaldatum bedrag'!$Q$1,'grv lys'!$T$2:$T$2863,'bereken betaaldatum bedrag'!B52)</f>
        <v>1612</v>
      </c>
      <c r="R52" s="4">
        <f>SUMIFS('grv lys'!$L$2:$L$2863,'grv lys'!$I$2:$I$2863,'bereken betaaldatum bedrag'!$R$1,'grv lys'!$T$2:$T$2863,'bereken betaaldatum bedrag'!B52)</f>
        <v>0</v>
      </c>
      <c r="S52" s="4" t="e">
        <f>SUMIFS('grv lys'!Y51:Y3314,'grv lys'!T51:T2863,'bereken betaaldatum bedrag'!B52,'grv lys'!V51:V3314,'bereken betaaldatum bedrag'!$S$1)</f>
        <v>#VALUE!</v>
      </c>
      <c r="T52" s="4" t="e">
        <f>SUMIFS('grv lys'!Z51:Z3314,'grv lys'!U51:U2863,'bereken betaaldatum bedrag'!B52,'grv lys'!W51:W3314,'bereken betaaldatum bedrag'!$T$1)</f>
        <v>#VALUE!</v>
      </c>
      <c r="U52" s="4">
        <f>SUMIFS('grv lys'!$L$2:$L$2863,'grv lys'!$I$2:$I$2863,'bereken betaaldatum bedrag'!$U$1,'grv lys'!$T$2:$T$2863,'bereken betaaldatum bedrag'!B52)</f>
        <v>0</v>
      </c>
      <c r="V52" s="4">
        <f>SUMIFS('grv lys'!$L$2:$L$2863,'grv lys'!$I$2:$I$2863,'bereken betaaldatum bedrag'!$V$1,'grv lys'!$T$2:$T$2863,'bereken betaaldatum bedrag'!B52)</f>
        <v>0</v>
      </c>
      <c r="W52" s="4">
        <f>SUMIFS('grv lys'!$L$2:$L$2863,'grv lys'!$I$2:$I$2863,'bereken betaaldatum bedrag'!$W$1,'grv lys'!$T$2:$T$2863,'bereken betaaldatum bedrag'!B52)</f>
        <v>0</v>
      </c>
      <c r="X52" s="4">
        <f>SUMIFS('grv lys'!$L$2:$L$2863,'grv lys'!$I$2:$I$2863,'bereken betaaldatum bedrag'!$X$1,'grv lys'!$T$2:$T$2863,'bereken betaaldatum bedrag'!B52)</f>
        <v>0</v>
      </c>
      <c r="Y52" s="4">
        <f>SUMIFS('grv lys'!$L$2:$L$2863,'grv lys'!$I$2:$I$2863,'bereken betaaldatum bedrag'!$Y$1,'grv lys'!$G$2:$G$2863,'bereken betaaldatum bedrag'!B52)</f>
        <v>-214.09</v>
      </c>
      <c r="Z52" s="4">
        <f>SUMIFS('grv lys'!$L$2:$L$2863,'grv lys'!$I$2:$I$2863,'bereken betaaldatum bedrag'!$Z$1,'grv lys'!$G$2:$G$2863,'bereken betaaldatum bedrag'!B52)</f>
        <v>0</v>
      </c>
      <c r="AA52" s="4">
        <f>SUMIFS('grv lys'!$L$2:$L$2863,'grv lys'!$I$2:$I$2863,'bereken betaaldatum bedrag'!$AA$1,'grv lys'!$G$2:$G$2863,'bereken betaaldatum bedrag'!B52)</f>
        <v>0</v>
      </c>
      <c r="AB52" s="4">
        <f>SUMIFS('grv lys'!$L$2:$L$2863,'grv lys'!$I$2:$I$2863,'bereken betaaldatum bedrag'!$AB$1,'grv lys'!$G$2:$G$2863,'bereken betaaldatum bedrag'!B52)</f>
        <v>32107.040000000001</v>
      </c>
      <c r="AC52" s="4">
        <f>SUMIFS('grv lys'!$L$2:$L$2863,'grv lys'!$I$2:$I$2863,'bereken betaaldatum bedrag'!$AC$1,'grv lys'!$G$2:$G$2863,'bereken betaaldatum bedrag'!B52)</f>
        <v>0</v>
      </c>
      <c r="AD52" s="4">
        <f>SUMIFS('grv lys'!$L$2:$L$2863,'grv lys'!$I$2:$I$2863,'bereken betaaldatum bedrag'!$AD$1,'grv lys'!$G$2:$G$2863,'bereken betaaldatum bedrag'!B52)</f>
        <v>0</v>
      </c>
      <c r="AE52" s="4">
        <f>SUMIFS('grv lys'!$L$2:$L$2863,'grv lys'!$I$2:$I$2863,'bereken betaaldatum bedrag'!$AE$1,'grv lys'!$G$2:$G$2863,'bereken betaaldatum bedrag'!B52)</f>
        <v>0</v>
      </c>
      <c r="AF52" s="4">
        <f>SUMIFS('grv lys'!$L$2:$L$2863,'grv lys'!$I$2:$I$2863,'bereken betaaldatum bedrag'!$AF$1,'grv lys'!$G$2:$G$2863,'bereken betaaldatum bedrag'!B52)</f>
        <v>0</v>
      </c>
      <c r="AG52" s="4">
        <f>SUMIFS('grv lys'!$L$2:$L$2863,'grv lys'!$I$2:$I$2863,'bereken betaaldatum bedrag'!$AG$1,'grv lys'!$G$2:$G$2863,'bereken betaaldatum bedrag'!B52)</f>
        <v>0</v>
      </c>
      <c r="AH52" s="4">
        <f>SUMIFS('grv lys'!$L$2:$L$2863,'grv lys'!$I$2:$I$2863,'bereken betaaldatum bedrag'!$AH$1,'grv lys'!$G$2:$G$2863,'bereken betaaldatum bedrag'!B52)</f>
        <v>0</v>
      </c>
      <c r="AI52" s="4">
        <f>SUMIFS('grv lys'!$L$2:$L$2863,'grv lys'!$I$2:$I$2863,'bereken betaaldatum bedrag'!$AI$1,'grv lys'!$G$2:$G$2863,'bereken betaaldatum bedrag'!B52)</f>
        <v>0</v>
      </c>
      <c r="AJ52" s="4">
        <f>SUMIFS('grv lys'!$L$2:$L$2863,'grv lys'!$I$2:$I$2863,'bereken betaaldatum bedrag'!$AJ$1,'grv lys'!$G$2:$G$2863,'bereken betaaldatum bedrag'!B52)</f>
        <v>4486</v>
      </c>
      <c r="AK52" s="4">
        <f>SUMIFS('grv lys'!$L$2:$L$2863,'grv lys'!$I$2:$I$2863,'bereken betaaldatum bedrag'!$AK$1,'grv lys'!$G$2:$G$2863,'bereken betaaldatum bedrag'!B52)</f>
        <v>0</v>
      </c>
      <c r="AL52" s="4">
        <f>SUMIFS('grv lys'!$L$2:$L$2863,'grv lys'!$I$2:$I$2863,'bereken betaaldatum bedrag'!$AL$1,'grv lys'!$G$2:$G$2863,'bereken betaaldatum bedrag'!B52)</f>
        <v>0</v>
      </c>
      <c r="AM52" s="4">
        <f>SUMIFS('grv lys'!$L$2:$L$2863,'grv lys'!$I$2:$I$2863,'bereken betaaldatum bedrag'!$AM$1,'grv lys'!$G$2:$G$2863,'bereken betaaldatum bedrag'!B52)</f>
        <v>9372.8799999999992</v>
      </c>
      <c r="AN52" s="4">
        <f>SUMIFS('grv lys'!$L$2:$L$2863,'grv lys'!$I$2:$I$2863,'bereken betaaldatum bedrag'!$AN$1,'grv lys'!$G$2:$G$2863,'bereken betaaldatum bedrag'!B52)</f>
        <v>-1056.21</v>
      </c>
      <c r="AO52" s="4">
        <f>SUMIFS('grv lys'!$L$2:$L$2863,'grv lys'!$I$2:$I$2863,'bereken betaaldatum bedrag'!$AO$1,'grv lys'!$G$2:$G$2863,'bereken betaaldatum bedrag'!B52)</f>
        <v>0</v>
      </c>
      <c r="AP52" s="4">
        <f>SUMIFS('grv lys'!$L$2:$L$2863,'grv lys'!$I$2:$I$2863,'bereken betaaldatum bedrag'!$AP$1,'grv lys'!$G$2:$G$2863,'bereken betaaldatum bedrag'!B52)</f>
        <v>280.81</v>
      </c>
      <c r="AQ52" s="4">
        <f>SUMIFS('grv lys'!$L$2:$L$2863,'grv lys'!$I$2:$I$2863,'bereken betaaldatum bedrag'!$AQ$1,'grv lys'!$G$2:$G$2863,'bereken betaaldatum bedrag'!B52)</f>
        <v>13148.24</v>
      </c>
      <c r="AR52" s="4">
        <f>SUMIFS('grv lys'!$L$2:$L$2863,'grv lys'!$I$2:$I$2863,'bereken betaaldatum bedrag'!$AR$1,'grv lys'!$G$2:$G$2863,'bereken betaaldatum bedrag'!B52)</f>
        <v>409.98</v>
      </c>
      <c r="AS52" s="4">
        <f>SUMIFS('grv lys'!$L$2:$L$2863,'grv lys'!$I$2:$I$2863,'bereken betaaldatum bedrag'!$AS$1,'grv lys'!$G$2:$G$2863,'bereken betaaldatum bedrag'!B52)</f>
        <v>0</v>
      </c>
      <c r="AT52" s="4">
        <f>SUMIFS('grv lys'!$L$2:$L$2863,'grv lys'!$I$2:$I$2863,'bereken betaaldatum bedrag'!$AT$1,'grv lys'!$G$2:$G$2863,'bereken betaaldatum bedrag'!B52)</f>
        <v>0</v>
      </c>
      <c r="AU52" s="4">
        <f>SUMIFS('grv lys'!$L$2:$L$2863,'grv lys'!$I$2:$I$2863,'bereken betaaldatum bedrag'!$AU$1,'grv lys'!$G$2:$G$2863,'bereken betaaldatum bedrag'!B52)</f>
        <v>0</v>
      </c>
      <c r="AV52" s="4">
        <f>SUMIFS('grv lys'!$L$2:$L$2863,'grv lys'!$I$2:$I$2863,'bereken betaaldatum bedrag'!$AV$1,'grv lys'!$G$2:$G$2863,'bereken betaaldatum bedrag'!B52)</f>
        <v>0</v>
      </c>
      <c r="AW52" s="4">
        <f>SUMIFS('grv lys'!$L$2:$L$2863,'grv lys'!$I$2:$I$2863,'bereken betaaldatum bedrag'!$AW$1,'grv lys'!$G$2:$G$2863,'bereken betaaldatum bedrag'!B52)</f>
        <v>0</v>
      </c>
      <c r="AX52" s="4">
        <f>SUMIFS('grv lys'!$L$2:$L$2863,'grv lys'!$I$2:$I$2863,'bereken betaaldatum bedrag'!$AX$1,'grv lys'!$G$2:$G$2863,'bereken betaaldatum bedrag'!B52)</f>
        <v>0</v>
      </c>
      <c r="AY52" s="4">
        <f>SUMIFS('grv lys'!$L$2:$L$2863,'grv lys'!$I$2:$I$2863,'bereken betaaldatum bedrag'!$AY$1,'grv lys'!$G$2:$G$2863,'bereken betaaldatum bedrag'!B52)</f>
        <v>0</v>
      </c>
      <c r="AZ52" s="4">
        <f>SUMIFS('grv lys'!$L$2:$L$2863,'grv lys'!$I$2:$I$2863,'bereken betaaldatum bedrag'!$AZ$1,'grv lys'!$G$2:$G$2863,'bereken betaaldatum bedrag'!B52)</f>
        <v>0</v>
      </c>
      <c r="BA52" s="4">
        <f>SUMIFS('grv lys'!$L$2:$L$2863,'grv lys'!$I$2:$I$2863,'bereken betaaldatum bedrag'!$BA$1,'grv lys'!$G$2:$G$2863,'bereken betaaldatum bedrag'!B52)</f>
        <v>0</v>
      </c>
    </row>
    <row r="53" spans="1:53" x14ac:dyDescent="0.25">
      <c r="A53" s="19" t="s">
        <v>140</v>
      </c>
      <c r="B53" s="20">
        <v>41629</v>
      </c>
      <c r="C53" s="7"/>
      <c r="D53" s="15" t="s">
        <v>148</v>
      </c>
      <c r="E53" s="14"/>
      <c r="F53" s="12"/>
      <c r="G53" s="16"/>
      <c r="H53" s="16"/>
      <c r="I53" s="4">
        <f>SUMIFS('grv lys'!$L$2:$L$2863,'grv lys'!$G$2:$G$2863,'bereken betaaldatum bedrag'!B53,'grv lys'!$I$2:$I$2863,'bereken betaaldatum bedrag'!I$1)</f>
        <v>0</v>
      </c>
      <c r="J53" s="4">
        <f>SUMIFS('grv lys'!$L$2:$L$2863,'grv lys'!$I$2:$I$2863,'bereken betaaldatum bedrag'!$J$1,'grv lys'!$T$2:$T$2863,'bereken betaaldatum bedrag'!B53)</f>
        <v>0</v>
      </c>
      <c r="K53" s="4">
        <f>SUMIFS('grv lys'!$L$2:$L$2863,'grv lys'!$I$2:$I$2863,'bereken betaaldatum bedrag'!$K$1,'grv lys'!$T$2:$T$2863,'bereken betaaldatum bedrag'!B53)</f>
        <v>35109.300000000003</v>
      </c>
      <c r="L53" s="4">
        <f>SUMIFS('grv lys'!$L$2:$L$2863,'grv lys'!$I$2:$I$2863,'bereken betaaldatum bedrag'!$L$1,'grv lys'!$T$2:$T$2863,'bereken betaaldatum bedrag'!B53)</f>
        <v>2000</v>
      </c>
      <c r="M53" s="4">
        <f>SUMIFS('grv lys'!$L$2:$L$2863,'grv lys'!$I$2:$I$2863,'bereken betaaldatum bedrag'!$M$1,'grv lys'!$T$2:$T$2863,'bereken betaaldatum bedrag'!B53)</f>
        <v>0</v>
      </c>
      <c r="N53" s="4">
        <f>SUMIFS('grv lys'!$L$2:$L$2863,'grv lys'!$I$2:$I$2863,'bereken betaaldatum bedrag'!$N$1,'grv lys'!$T$2:$T$2863,'bereken betaaldatum bedrag'!B53)</f>
        <v>0</v>
      </c>
      <c r="O53" s="4">
        <f>SUMIFS('grv lys'!$L$2:$L$2863,'grv lys'!$I$2:$I$2863,'bereken betaaldatum bedrag'!$O$1,'grv lys'!$T$2:$T$2863,'bereken betaaldatum bedrag'!B53)</f>
        <v>5332</v>
      </c>
      <c r="P53" s="4">
        <f>SUMIFS('grv lys'!$L$2:$L$2863,'grv lys'!$I$2:$I$2863,'bereken betaaldatum bedrag'!$P$1,'grv lys'!$T$2:$T$2863,'bereken betaaldatum bedrag'!B53)</f>
        <v>0</v>
      </c>
      <c r="Q53" s="4">
        <f>SUMIFS('grv lys'!$L$2:$L$2863,'grv lys'!$I$2:$I$2863,'bereken betaaldatum bedrag'!$Q$1,'grv lys'!$T$2:$T$2863,'bereken betaaldatum bedrag'!B53)</f>
        <v>5565</v>
      </c>
      <c r="R53" s="4">
        <f>SUMIFS('grv lys'!$L$2:$L$2863,'grv lys'!$I$2:$I$2863,'bereken betaaldatum bedrag'!$R$1,'grv lys'!$T$2:$T$2863,'bereken betaaldatum bedrag'!B53)</f>
        <v>0</v>
      </c>
      <c r="S53" s="4" t="e">
        <f>SUMIFS('grv lys'!Y52:Y3315,'grv lys'!T52:T2863,'bereken betaaldatum bedrag'!B53,'grv lys'!V52:V3315,'bereken betaaldatum bedrag'!$S$1)</f>
        <v>#VALUE!</v>
      </c>
      <c r="T53" s="4" t="e">
        <f>SUMIFS('grv lys'!Z52:Z3315,'grv lys'!U52:U2863,'bereken betaaldatum bedrag'!B53,'grv lys'!W52:W3315,'bereken betaaldatum bedrag'!$T$1)</f>
        <v>#VALUE!</v>
      </c>
      <c r="U53" s="4">
        <f>SUMIFS('grv lys'!$L$2:$L$2863,'grv lys'!$I$2:$I$2863,'bereken betaaldatum bedrag'!$U$1,'grv lys'!$T$2:$T$2863,'bereken betaaldatum bedrag'!B53)</f>
        <v>0</v>
      </c>
      <c r="V53" s="4">
        <f>SUMIFS('grv lys'!$L$2:$L$2863,'grv lys'!$I$2:$I$2863,'bereken betaaldatum bedrag'!$V$1,'grv lys'!$T$2:$T$2863,'bereken betaaldatum bedrag'!B53)</f>
        <v>0</v>
      </c>
      <c r="W53" s="4">
        <f>SUMIFS('grv lys'!$L$2:$L$2863,'grv lys'!$I$2:$I$2863,'bereken betaaldatum bedrag'!$W$1,'grv lys'!$T$2:$T$2863,'bereken betaaldatum bedrag'!B53)</f>
        <v>0</v>
      </c>
      <c r="X53" s="4">
        <f>SUMIFS('grv lys'!$L$2:$L$2863,'grv lys'!$I$2:$I$2863,'bereken betaaldatum bedrag'!$X$1,'grv lys'!$T$2:$T$2863,'bereken betaaldatum bedrag'!B53)</f>
        <v>0</v>
      </c>
      <c r="Y53" s="4">
        <f>SUMIFS('grv lys'!$L$2:$L$2863,'grv lys'!$I$2:$I$2863,'bereken betaaldatum bedrag'!$Y$1,'grv lys'!$G$2:$G$2863,'bereken betaaldatum bedrag'!B53)</f>
        <v>0</v>
      </c>
      <c r="Z53" s="4">
        <f>SUMIFS('grv lys'!$L$2:$L$2863,'grv lys'!$I$2:$I$2863,'bereken betaaldatum bedrag'!$Z$1,'grv lys'!$G$2:$G$2863,'bereken betaaldatum bedrag'!B53)</f>
        <v>0</v>
      </c>
      <c r="AA53" s="4">
        <f>SUMIFS('grv lys'!$L$2:$L$2863,'grv lys'!$I$2:$I$2863,'bereken betaaldatum bedrag'!$AA$1,'grv lys'!$G$2:$G$2863,'bereken betaaldatum bedrag'!B53)</f>
        <v>0</v>
      </c>
      <c r="AB53" s="4">
        <f>SUMIFS('grv lys'!$L$2:$L$2863,'grv lys'!$I$2:$I$2863,'bereken betaaldatum bedrag'!$AB$1,'grv lys'!$G$2:$G$2863,'bereken betaaldatum bedrag'!B53)</f>
        <v>0</v>
      </c>
      <c r="AC53" s="4">
        <f>SUMIFS('grv lys'!$L$2:$L$2863,'grv lys'!$I$2:$I$2863,'bereken betaaldatum bedrag'!$AC$1,'grv lys'!$G$2:$G$2863,'bereken betaaldatum bedrag'!B53)</f>
        <v>0</v>
      </c>
      <c r="AD53" s="4">
        <f>SUMIFS('grv lys'!$L$2:$L$2863,'grv lys'!$I$2:$I$2863,'bereken betaaldatum bedrag'!$AD$1,'grv lys'!$G$2:$G$2863,'bereken betaaldatum bedrag'!B53)</f>
        <v>0</v>
      </c>
      <c r="AE53" s="4">
        <f>SUMIFS('grv lys'!$L$2:$L$2863,'grv lys'!$I$2:$I$2863,'bereken betaaldatum bedrag'!$AE$1,'grv lys'!$G$2:$G$2863,'bereken betaaldatum bedrag'!B53)</f>
        <v>0</v>
      </c>
      <c r="AF53" s="4">
        <f>SUMIFS('grv lys'!$L$2:$L$2863,'grv lys'!$I$2:$I$2863,'bereken betaaldatum bedrag'!$AF$1,'grv lys'!$G$2:$G$2863,'bereken betaaldatum bedrag'!B53)</f>
        <v>0</v>
      </c>
      <c r="AG53" s="4">
        <f>SUMIFS('grv lys'!$L$2:$L$2863,'grv lys'!$I$2:$I$2863,'bereken betaaldatum bedrag'!$AG$1,'grv lys'!$G$2:$G$2863,'bereken betaaldatum bedrag'!B53)</f>
        <v>0</v>
      </c>
      <c r="AH53" s="4">
        <f>SUMIFS('grv lys'!$L$2:$L$2863,'grv lys'!$I$2:$I$2863,'bereken betaaldatum bedrag'!$AH$1,'grv lys'!$G$2:$G$2863,'bereken betaaldatum bedrag'!B53)</f>
        <v>0</v>
      </c>
      <c r="AI53" s="4">
        <f>SUMIFS('grv lys'!$L$2:$L$2863,'grv lys'!$I$2:$I$2863,'bereken betaaldatum bedrag'!$AI$1,'grv lys'!$G$2:$G$2863,'bereken betaaldatum bedrag'!B53)</f>
        <v>0</v>
      </c>
      <c r="AJ53" s="4">
        <f>SUMIFS('grv lys'!$L$2:$L$2863,'grv lys'!$I$2:$I$2863,'bereken betaaldatum bedrag'!$AJ$1,'grv lys'!$G$2:$G$2863,'bereken betaaldatum bedrag'!B53)</f>
        <v>0</v>
      </c>
      <c r="AK53" s="4">
        <f>SUMIFS('grv lys'!$L$2:$L$2863,'grv lys'!$I$2:$I$2863,'bereken betaaldatum bedrag'!$AK$1,'grv lys'!$G$2:$G$2863,'bereken betaaldatum bedrag'!B53)</f>
        <v>0</v>
      </c>
      <c r="AL53" s="4">
        <f>SUMIFS('grv lys'!$L$2:$L$2863,'grv lys'!$I$2:$I$2863,'bereken betaaldatum bedrag'!$AL$1,'grv lys'!$G$2:$G$2863,'bereken betaaldatum bedrag'!B53)</f>
        <v>0</v>
      </c>
      <c r="AM53" s="4">
        <f>SUMIFS('grv lys'!$L$2:$L$2863,'grv lys'!$I$2:$I$2863,'bereken betaaldatum bedrag'!$AM$1,'grv lys'!$G$2:$G$2863,'bereken betaaldatum bedrag'!B53)</f>
        <v>0</v>
      </c>
      <c r="AN53" s="4">
        <f>SUMIFS('grv lys'!$L$2:$L$2863,'grv lys'!$I$2:$I$2863,'bereken betaaldatum bedrag'!$AN$1,'grv lys'!$G$2:$G$2863,'bereken betaaldatum bedrag'!B53)</f>
        <v>0</v>
      </c>
      <c r="AO53" s="4">
        <f>SUMIFS('grv lys'!$L$2:$L$2863,'grv lys'!$I$2:$I$2863,'bereken betaaldatum bedrag'!$AO$1,'grv lys'!$G$2:$G$2863,'bereken betaaldatum bedrag'!B53)</f>
        <v>0</v>
      </c>
      <c r="AP53" s="4">
        <f>SUMIFS('grv lys'!$L$2:$L$2863,'grv lys'!$I$2:$I$2863,'bereken betaaldatum bedrag'!$AP$1,'grv lys'!$G$2:$G$2863,'bereken betaaldatum bedrag'!B53)</f>
        <v>0</v>
      </c>
      <c r="AQ53" s="4">
        <f>SUMIFS('grv lys'!$L$2:$L$2863,'grv lys'!$I$2:$I$2863,'bereken betaaldatum bedrag'!$AQ$1,'grv lys'!$G$2:$G$2863,'bereken betaaldatum bedrag'!B53)</f>
        <v>0</v>
      </c>
      <c r="AR53" s="4">
        <f>SUMIFS('grv lys'!$L$2:$L$2863,'grv lys'!$I$2:$I$2863,'bereken betaaldatum bedrag'!$AR$1,'grv lys'!$G$2:$G$2863,'bereken betaaldatum bedrag'!B53)</f>
        <v>0</v>
      </c>
      <c r="AS53" s="4">
        <f>SUMIFS('grv lys'!$L$2:$L$2863,'grv lys'!$I$2:$I$2863,'bereken betaaldatum bedrag'!$AS$1,'grv lys'!$G$2:$G$2863,'bereken betaaldatum bedrag'!B53)</f>
        <v>0</v>
      </c>
      <c r="AT53" s="4">
        <f>SUMIFS('grv lys'!$L$2:$L$2863,'grv lys'!$I$2:$I$2863,'bereken betaaldatum bedrag'!$AT$1,'grv lys'!$G$2:$G$2863,'bereken betaaldatum bedrag'!B53)</f>
        <v>0</v>
      </c>
      <c r="AU53" s="4">
        <f>SUMIFS('grv lys'!$L$2:$L$2863,'grv lys'!$I$2:$I$2863,'bereken betaaldatum bedrag'!$AU$1,'grv lys'!$G$2:$G$2863,'bereken betaaldatum bedrag'!B53)</f>
        <v>0</v>
      </c>
      <c r="AV53" s="4">
        <f>SUMIFS('grv lys'!$L$2:$L$2863,'grv lys'!$I$2:$I$2863,'bereken betaaldatum bedrag'!$AV$1,'grv lys'!$G$2:$G$2863,'bereken betaaldatum bedrag'!B53)</f>
        <v>0</v>
      </c>
      <c r="AW53" s="4">
        <f>SUMIFS('grv lys'!$L$2:$L$2863,'grv lys'!$I$2:$I$2863,'bereken betaaldatum bedrag'!$AW$1,'grv lys'!$G$2:$G$2863,'bereken betaaldatum bedrag'!B53)</f>
        <v>0</v>
      </c>
      <c r="AX53" s="4">
        <f>SUMIFS('grv lys'!$L$2:$L$2863,'grv lys'!$I$2:$I$2863,'bereken betaaldatum bedrag'!$AX$1,'grv lys'!$G$2:$G$2863,'bereken betaaldatum bedrag'!B53)</f>
        <v>0</v>
      </c>
      <c r="AY53" s="4">
        <f>SUMIFS('grv lys'!$L$2:$L$2863,'grv lys'!$I$2:$I$2863,'bereken betaaldatum bedrag'!$AY$1,'grv lys'!$G$2:$G$2863,'bereken betaaldatum bedrag'!B53)</f>
        <v>0</v>
      </c>
      <c r="AZ53" s="4">
        <f>SUMIFS('grv lys'!$L$2:$L$2863,'grv lys'!$I$2:$I$2863,'bereken betaaldatum bedrag'!$AZ$1,'grv lys'!$G$2:$G$2863,'bereken betaaldatum bedrag'!B53)</f>
        <v>0</v>
      </c>
      <c r="BA53" s="4">
        <f>SUMIFS('grv lys'!$L$2:$L$2863,'grv lys'!$I$2:$I$2863,'bereken betaaldatum bedrag'!$BA$1,'grv lys'!$G$2:$G$2863,'bereken betaaldatum bedrag'!B53)</f>
        <v>0</v>
      </c>
    </row>
    <row r="54" spans="1:53" x14ac:dyDescent="0.25">
      <c r="A54" s="19" t="s">
        <v>134</v>
      </c>
      <c r="B54" s="20">
        <v>41630</v>
      </c>
      <c r="C54" s="7"/>
      <c r="D54" s="15" t="s">
        <v>148</v>
      </c>
      <c r="E54" s="14"/>
      <c r="F54" s="12"/>
      <c r="G54" s="16"/>
      <c r="H54" s="16"/>
      <c r="I54" s="4">
        <f>SUMIFS('grv lys'!$L$2:$L$2863,'grv lys'!$G$2:$G$2863,'bereken betaaldatum bedrag'!B54,'grv lys'!$I$2:$I$2863,'bereken betaaldatum bedrag'!I$1)</f>
        <v>0</v>
      </c>
      <c r="J54" s="4">
        <f>SUMIFS('grv lys'!$L$2:$L$2863,'grv lys'!$I$2:$I$2863,'bereken betaaldatum bedrag'!$J$1,'grv lys'!$T$2:$T$2863,'bereken betaaldatum bedrag'!B54)</f>
        <v>0</v>
      </c>
      <c r="K54" s="4">
        <f>SUMIFS('grv lys'!$L$2:$L$2863,'grv lys'!$I$2:$I$2863,'bereken betaaldatum bedrag'!$K$1,'grv lys'!$T$2:$T$2863,'bereken betaaldatum bedrag'!B54)</f>
        <v>0</v>
      </c>
      <c r="L54" s="4">
        <f>SUMIFS('grv lys'!$L$2:$L$2863,'grv lys'!$I$2:$I$2863,'bereken betaaldatum bedrag'!$L$1,'grv lys'!$T$2:$T$2863,'bereken betaaldatum bedrag'!B54)</f>
        <v>0</v>
      </c>
      <c r="M54" s="4">
        <f>SUMIFS('grv lys'!$L$2:$L$2863,'grv lys'!$I$2:$I$2863,'bereken betaaldatum bedrag'!$M$1,'grv lys'!$T$2:$T$2863,'bereken betaaldatum bedrag'!B54)</f>
        <v>0</v>
      </c>
      <c r="N54" s="4">
        <f>SUMIFS('grv lys'!$L$2:$L$2863,'grv lys'!$I$2:$I$2863,'bereken betaaldatum bedrag'!$N$1,'grv lys'!$T$2:$T$2863,'bereken betaaldatum bedrag'!B54)</f>
        <v>0</v>
      </c>
      <c r="O54" s="4">
        <f>SUMIFS('grv lys'!$L$2:$L$2863,'grv lys'!$I$2:$I$2863,'bereken betaaldatum bedrag'!$O$1,'grv lys'!$T$2:$T$2863,'bereken betaaldatum bedrag'!B54)</f>
        <v>0</v>
      </c>
      <c r="P54" s="4">
        <f>SUMIFS('grv lys'!$L$2:$L$2863,'grv lys'!$I$2:$I$2863,'bereken betaaldatum bedrag'!$P$1,'grv lys'!$T$2:$T$2863,'bereken betaaldatum bedrag'!B54)</f>
        <v>0</v>
      </c>
      <c r="Q54" s="4">
        <f>SUMIFS('grv lys'!$L$2:$L$2863,'grv lys'!$I$2:$I$2863,'bereken betaaldatum bedrag'!$Q$1,'grv lys'!$T$2:$T$2863,'bereken betaaldatum bedrag'!B54)</f>
        <v>0</v>
      </c>
      <c r="R54" s="4">
        <f>SUMIFS('grv lys'!$L$2:$L$2863,'grv lys'!$I$2:$I$2863,'bereken betaaldatum bedrag'!$R$1,'grv lys'!$T$2:$T$2863,'bereken betaaldatum bedrag'!B54)</f>
        <v>0</v>
      </c>
      <c r="S54" s="4" t="e">
        <f>SUMIFS('grv lys'!Y53:Y3316,'grv lys'!T53:T2863,'bereken betaaldatum bedrag'!B54,'grv lys'!V53:V3316,'bereken betaaldatum bedrag'!$S$1)</f>
        <v>#VALUE!</v>
      </c>
      <c r="T54" s="4" t="e">
        <f>SUMIFS('grv lys'!Z53:Z3316,'grv lys'!U53:U2863,'bereken betaaldatum bedrag'!B54,'grv lys'!W53:W3316,'bereken betaaldatum bedrag'!$T$1)</f>
        <v>#VALUE!</v>
      </c>
      <c r="U54" s="4">
        <f>SUMIFS('grv lys'!$L$2:$L$2863,'grv lys'!$I$2:$I$2863,'bereken betaaldatum bedrag'!$U$1,'grv lys'!$T$2:$T$2863,'bereken betaaldatum bedrag'!B54)</f>
        <v>0</v>
      </c>
      <c r="V54" s="4">
        <f>SUMIFS('grv lys'!$L$2:$L$2863,'grv lys'!$I$2:$I$2863,'bereken betaaldatum bedrag'!$V$1,'grv lys'!$T$2:$T$2863,'bereken betaaldatum bedrag'!B54)</f>
        <v>0</v>
      </c>
      <c r="W54" s="4">
        <f>SUMIFS('grv lys'!$L$2:$L$2863,'grv lys'!$I$2:$I$2863,'bereken betaaldatum bedrag'!$W$1,'grv lys'!$T$2:$T$2863,'bereken betaaldatum bedrag'!B54)</f>
        <v>0</v>
      </c>
      <c r="X54" s="4">
        <f>SUMIFS('grv lys'!$L$2:$L$2863,'grv lys'!$I$2:$I$2863,'bereken betaaldatum bedrag'!$X$1,'grv lys'!$T$2:$T$2863,'bereken betaaldatum bedrag'!B54)</f>
        <v>0</v>
      </c>
      <c r="Y54" s="4">
        <f>SUMIFS('grv lys'!$L$2:$L$2863,'grv lys'!$I$2:$I$2863,'bereken betaaldatum bedrag'!$Y$1,'grv lys'!$G$2:$G$2863,'bereken betaaldatum bedrag'!B54)</f>
        <v>0</v>
      </c>
      <c r="Z54" s="4">
        <f>SUMIFS('grv lys'!$L$2:$L$2863,'grv lys'!$I$2:$I$2863,'bereken betaaldatum bedrag'!$Z$1,'grv lys'!$G$2:$G$2863,'bereken betaaldatum bedrag'!B54)</f>
        <v>0</v>
      </c>
      <c r="AA54" s="4">
        <f>SUMIFS('grv lys'!$L$2:$L$2863,'grv lys'!$I$2:$I$2863,'bereken betaaldatum bedrag'!$AA$1,'grv lys'!$G$2:$G$2863,'bereken betaaldatum bedrag'!B54)</f>
        <v>0</v>
      </c>
      <c r="AB54" s="4">
        <f>SUMIFS('grv lys'!$L$2:$L$2863,'grv lys'!$I$2:$I$2863,'bereken betaaldatum bedrag'!$AB$1,'grv lys'!$G$2:$G$2863,'bereken betaaldatum bedrag'!B54)</f>
        <v>0</v>
      </c>
      <c r="AC54" s="4">
        <f>SUMIFS('grv lys'!$L$2:$L$2863,'grv lys'!$I$2:$I$2863,'bereken betaaldatum bedrag'!$AC$1,'grv lys'!$G$2:$G$2863,'bereken betaaldatum bedrag'!B54)</f>
        <v>0</v>
      </c>
      <c r="AD54" s="4">
        <f>SUMIFS('grv lys'!$L$2:$L$2863,'grv lys'!$I$2:$I$2863,'bereken betaaldatum bedrag'!$AD$1,'grv lys'!$G$2:$G$2863,'bereken betaaldatum bedrag'!B54)</f>
        <v>0</v>
      </c>
      <c r="AE54" s="4">
        <f>SUMIFS('grv lys'!$L$2:$L$2863,'grv lys'!$I$2:$I$2863,'bereken betaaldatum bedrag'!$AE$1,'grv lys'!$G$2:$G$2863,'bereken betaaldatum bedrag'!B54)</f>
        <v>0</v>
      </c>
      <c r="AF54" s="4">
        <f>SUMIFS('grv lys'!$L$2:$L$2863,'grv lys'!$I$2:$I$2863,'bereken betaaldatum bedrag'!$AF$1,'grv lys'!$G$2:$G$2863,'bereken betaaldatum bedrag'!B54)</f>
        <v>0</v>
      </c>
      <c r="AG54" s="4">
        <f>SUMIFS('grv lys'!$L$2:$L$2863,'grv lys'!$I$2:$I$2863,'bereken betaaldatum bedrag'!$AG$1,'grv lys'!$G$2:$G$2863,'bereken betaaldatum bedrag'!B54)</f>
        <v>0</v>
      </c>
      <c r="AH54" s="4">
        <f>SUMIFS('grv lys'!$L$2:$L$2863,'grv lys'!$I$2:$I$2863,'bereken betaaldatum bedrag'!$AH$1,'grv lys'!$G$2:$G$2863,'bereken betaaldatum bedrag'!B54)</f>
        <v>0</v>
      </c>
      <c r="AI54" s="4">
        <f>SUMIFS('grv lys'!$L$2:$L$2863,'grv lys'!$I$2:$I$2863,'bereken betaaldatum bedrag'!$AI$1,'grv lys'!$G$2:$G$2863,'bereken betaaldatum bedrag'!B54)</f>
        <v>0</v>
      </c>
      <c r="AJ54" s="4">
        <f>SUMIFS('grv lys'!$L$2:$L$2863,'grv lys'!$I$2:$I$2863,'bereken betaaldatum bedrag'!$AJ$1,'grv lys'!$G$2:$G$2863,'bereken betaaldatum bedrag'!B54)</f>
        <v>0</v>
      </c>
      <c r="AK54" s="4">
        <f>SUMIFS('grv lys'!$L$2:$L$2863,'grv lys'!$I$2:$I$2863,'bereken betaaldatum bedrag'!$AK$1,'grv lys'!$G$2:$G$2863,'bereken betaaldatum bedrag'!B54)</f>
        <v>0</v>
      </c>
      <c r="AL54" s="4">
        <f>SUMIFS('grv lys'!$L$2:$L$2863,'grv lys'!$I$2:$I$2863,'bereken betaaldatum bedrag'!$AL$1,'grv lys'!$G$2:$G$2863,'bereken betaaldatum bedrag'!B54)</f>
        <v>0</v>
      </c>
      <c r="AM54" s="4">
        <f>SUMIFS('grv lys'!$L$2:$L$2863,'grv lys'!$I$2:$I$2863,'bereken betaaldatum bedrag'!$AM$1,'grv lys'!$G$2:$G$2863,'bereken betaaldatum bedrag'!B54)</f>
        <v>0</v>
      </c>
      <c r="AN54" s="4">
        <f>SUMIFS('grv lys'!$L$2:$L$2863,'grv lys'!$I$2:$I$2863,'bereken betaaldatum bedrag'!$AN$1,'grv lys'!$G$2:$G$2863,'bereken betaaldatum bedrag'!B54)</f>
        <v>0</v>
      </c>
      <c r="AO54" s="4">
        <f>SUMIFS('grv lys'!$L$2:$L$2863,'grv lys'!$I$2:$I$2863,'bereken betaaldatum bedrag'!$AO$1,'grv lys'!$G$2:$G$2863,'bereken betaaldatum bedrag'!B54)</f>
        <v>0</v>
      </c>
      <c r="AP54" s="4">
        <f>SUMIFS('grv lys'!$L$2:$L$2863,'grv lys'!$I$2:$I$2863,'bereken betaaldatum bedrag'!$AP$1,'grv lys'!$G$2:$G$2863,'bereken betaaldatum bedrag'!B54)</f>
        <v>0</v>
      </c>
      <c r="AQ54" s="4">
        <f>SUMIFS('grv lys'!$L$2:$L$2863,'grv lys'!$I$2:$I$2863,'bereken betaaldatum bedrag'!$AQ$1,'grv lys'!$G$2:$G$2863,'bereken betaaldatum bedrag'!B54)</f>
        <v>0</v>
      </c>
      <c r="AR54" s="4">
        <f>SUMIFS('grv lys'!$L$2:$L$2863,'grv lys'!$I$2:$I$2863,'bereken betaaldatum bedrag'!$AR$1,'grv lys'!$G$2:$G$2863,'bereken betaaldatum bedrag'!B54)</f>
        <v>0</v>
      </c>
      <c r="AS54" s="4">
        <f>SUMIFS('grv lys'!$L$2:$L$2863,'grv lys'!$I$2:$I$2863,'bereken betaaldatum bedrag'!$AS$1,'grv lys'!$G$2:$G$2863,'bereken betaaldatum bedrag'!B54)</f>
        <v>0</v>
      </c>
      <c r="AT54" s="4">
        <f>SUMIFS('grv lys'!$L$2:$L$2863,'grv lys'!$I$2:$I$2863,'bereken betaaldatum bedrag'!$AT$1,'grv lys'!$G$2:$G$2863,'bereken betaaldatum bedrag'!B54)</f>
        <v>0</v>
      </c>
      <c r="AU54" s="4">
        <f>SUMIFS('grv lys'!$L$2:$L$2863,'grv lys'!$I$2:$I$2863,'bereken betaaldatum bedrag'!$AU$1,'grv lys'!$G$2:$G$2863,'bereken betaaldatum bedrag'!B54)</f>
        <v>0</v>
      </c>
      <c r="AV54" s="4">
        <f>SUMIFS('grv lys'!$L$2:$L$2863,'grv lys'!$I$2:$I$2863,'bereken betaaldatum bedrag'!$AV$1,'grv lys'!$G$2:$G$2863,'bereken betaaldatum bedrag'!B54)</f>
        <v>0</v>
      </c>
      <c r="AW54" s="4">
        <f>SUMIFS('grv lys'!$L$2:$L$2863,'grv lys'!$I$2:$I$2863,'bereken betaaldatum bedrag'!$AW$1,'grv lys'!$G$2:$G$2863,'bereken betaaldatum bedrag'!B54)</f>
        <v>0</v>
      </c>
      <c r="AX54" s="4">
        <f>SUMIFS('grv lys'!$L$2:$L$2863,'grv lys'!$I$2:$I$2863,'bereken betaaldatum bedrag'!$AX$1,'grv lys'!$G$2:$G$2863,'bereken betaaldatum bedrag'!B54)</f>
        <v>0</v>
      </c>
      <c r="AY54" s="4">
        <f>SUMIFS('grv lys'!$L$2:$L$2863,'grv lys'!$I$2:$I$2863,'bereken betaaldatum bedrag'!$AY$1,'grv lys'!$G$2:$G$2863,'bereken betaaldatum bedrag'!B54)</f>
        <v>0</v>
      </c>
      <c r="AZ54" s="4">
        <f>SUMIFS('grv lys'!$L$2:$L$2863,'grv lys'!$I$2:$I$2863,'bereken betaaldatum bedrag'!$AZ$1,'grv lys'!$G$2:$G$2863,'bereken betaaldatum bedrag'!B54)</f>
        <v>0</v>
      </c>
      <c r="BA54" s="4">
        <f>SUMIFS('grv lys'!$L$2:$L$2863,'grv lys'!$I$2:$I$2863,'bereken betaaldatum bedrag'!$BA$1,'grv lys'!$G$2:$G$2863,'bereken betaaldatum bedrag'!B54)</f>
        <v>0</v>
      </c>
    </row>
    <row r="55" spans="1:53" x14ac:dyDescent="0.25">
      <c r="A55" s="19" t="s">
        <v>135</v>
      </c>
      <c r="B55" s="20">
        <v>41631</v>
      </c>
      <c r="C55" s="7"/>
      <c r="D55" s="15" t="s">
        <v>148</v>
      </c>
      <c r="E55" s="14"/>
      <c r="F55" s="12"/>
      <c r="G55" s="16"/>
      <c r="H55" s="16"/>
      <c r="I55" s="4">
        <f>SUMIFS('grv lys'!$L$2:$L$2863,'grv lys'!$G$2:$G$2863,'bereken betaaldatum bedrag'!B55,'grv lys'!$I$2:$I$2863,'bereken betaaldatum bedrag'!I$1)</f>
        <v>180466.93999999997</v>
      </c>
      <c r="J55" s="4">
        <f>SUMIFS('grv lys'!$L$2:$L$2863,'grv lys'!$I$2:$I$2863,'bereken betaaldatum bedrag'!$J$1,'grv lys'!$T$2:$T$2863,'bereken betaaldatum bedrag'!B55)</f>
        <v>0</v>
      </c>
      <c r="K55" s="4">
        <f>SUMIFS('grv lys'!$L$2:$L$2863,'grv lys'!$I$2:$I$2863,'bereken betaaldatum bedrag'!$K$1,'grv lys'!$T$2:$T$2863,'bereken betaaldatum bedrag'!B55)</f>
        <v>0</v>
      </c>
      <c r="L55" s="4">
        <f>SUMIFS('grv lys'!$L$2:$L$2863,'grv lys'!$I$2:$I$2863,'bereken betaaldatum bedrag'!$L$1,'grv lys'!$T$2:$T$2863,'bereken betaaldatum bedrag'!B55)</f>
        <v>0</v>
      </c>
      <c r="M55" s="4">
        <f>SUMIFS('grv lys'!$L$2:$L$2863,'grv lys'!$I$2:$I$2863,'bereken betaaldatum bedrag'!$M$1,'grv lys'!$T$2:$T$2863,'bereken betaaldatum bedrag'!B55)</f>
        <v>0</v>
      </c>
      <c r="N55" s="4">
        <f>SUMIFS('grv lys'!$L$2:$L$2863,'grv lys'!$I$2:$I$2863,'bereken betaaldatum bedrag'!$N$1,'grv lys'!$T$2:$T$2863,'bereken betaaldatum bedrag'!B55)</f>
        <v>0</v>
      </c>
      <c r="O55" s="4">
        <f>SUMIFS('grv lys'!$L$2:$L$2863,'grv lys'!$I$2:$I$2863,'bereken betaaldatum bedrag'!$O$1,'grv lys'!$T$2:$T$2863,'bereken betaaldatum bedrag'!B55)</f>
        <v>0</v>
      </c>
      <c r="P55" s="4">
        <f>SUMIFS('grv lys'!$L$2:$L$2863,'grv lys'!$I$2:$I$2863,'bereken betaaldatum bedrag'!$P$1,'grv lys'!$T$2:$T$2863,'bereken betaaldatum bedrag'!B55)</f>
        <v>0</v>
      </c>
      <c r="Q55" s="4">
        <f>SUMIFS('grv lys'!$L$2:$L$2863,'grv lys'!$I$2:$I$2863,'bereken betaaldatum bedrag'!$Q$1,'grv lys'!$T$2:$T$2863,'bereken betaaldatum bedrag'!B55)</f>
        <v>0</v>
      </c>
      <c r="R55" s="4">
        <f>SUMIFS('grv lys'!$L$2:$L$2863,'grv lys'!$I$2:$I$2863,'bereken betaaldatum bedrag'!$R$1,'grv lys'!$T$2:$T$2863,'bereken betaaldatum bedrag'!B55)</f>
        <v>0</v>
      </c>
      <c r="S55" s="4" t="e">
        <f>SUMIFS('grv lys'!Y54:Y3317,'grv lys'!T54:T2863,'bereken betaaldatum bedrag'!B55,'grv lys'!V54:V3317,'bereken betaaldatum bedrag'!$S$1)</f>
        <v>#VALUE!</v>
      </c>
      <c r="T55" s="4" t="e">
        <f>SUMIFS('grv lys'!Z54:Z3317,'grv lys'!U54:U2863,'bereken betaaldatum bedrag'!B55,'grv lys'!W54:W3317,'bereken betaaldatum bedrag'!$T$1)</f>
        <v>#VALUE!</v>
      </c>
      <c r="U55" s="4">
        <f>SUMIFS('grv lys'!$L$2:$L$2863,'grv lys'!$I$2:$I$2863,'bereken betaaldatum bedrag'!$U$1,'grv lys'!$T$2:$T$2863,'bereken betaaldatum bedrag'!B55)</f>
        <v>0</v>
      </c>
      <c r="V55" s="4">
        <f>SUMIFS('grv lys'!$L$2:$L$2863,'grv lys'!$I$2:$I$2863,'bereken betaaldatum bedrag'!$V$1,'grv lys'!$T$2:$T$2863,'bereken betaaldatum bedrag'!B55)</f>
        <v>0</v>
      </c>
      <c r="W55" s="4">
        <f>SUMIFS('grv lys'!$L$2:$L$2863,'grv lys'!$I$2:$I$2863,'bereken betaaldatum bedrag'!$W$1,'grv lys'!$T$2:$T$2863,'bereken betaaldatum bedrag'!B55)</f>
        <v>0</v>
      </c>
      <c r="X55" s="4">
        <f>SUMIFS('grv lys'!$L$2:$L$2863,'grv lys'!$I$2:$I$2863,'bereken betaaldatum bedrag'!$X$1,'grv lys'!$T$2:$T$2863,'bereken betaaldatum bedrag'!B55)</f>
        <v>0</v>
      </c>
      <c r="Y55" s="4">
        <f>SUMIFS('grv lys'!$L$2:$L$2863,'grv lys'!$I$2:$I$2863,'bereken betaaldatum bedrag'!$Y$1,'grv lys'!$G$2:$G$2863,'bereken betaaldatum bedrag'!B55)</f>
        <v>0</v>
      </c>
      <c r="Z55" s="4">
        <f>SUMIFS('grv lys'!$L$2:$L$2863,'grv lys'!$I$2:$I$2863,'bereken betaaldatum bedrag'!$Z$1,'grv lys'!$G$2:$G$2863,'bereken betaaldatum bedrag'!B55)</f>
        <v>0</v>
      </c>
      <c r="AA55" s="4">
        <f>SUMIFS('grv lys'!$L$2:$L$2863,'grv lys'!$I$2:$I$2863,'bereken betaaldatum bedrag'!$AA$1,'grv lys'!$G$2:$G$2863,'bereken betaaldatum bedrag'!B55)</f>
        <v>0</v>
      </c>
      <c r="AB55" s="4">
        <f>SUMIFS('grv lys'!$L$2:$L$2863,'grv lys'!$I$2:$I$2863,'bereken betaaldatum bedrag'!$AB$1,'grv lys'!$G$2:$G$2863,'bereken betaaldatum bedrag'!B55)</f>
        <v>0</v>
      </c>
      <c r="AC55" s="4">
        <f>SUMIFS('grv lys'!$L$2:$L$2863,'grv lys'!$I$2:$I$2863,'bereken betaaldatum bedrag'!$AC$1,'grv lys'!$G$2:$G$2863,'bereken betaaldatum bedrag'!B55)</f>
        <v>764.28</v>
      </c>
      <c r="AD55" s="4">
        <f>SUMIFS('grv lys'!$L$2:$L$2863,'grv lys'!$I$2:$I$2863,'bereken betaaldatum bedrag'!$AD$1,'grv lys'!$G$2:$G$2863,'bereken betaaldatum bedrag'!B55)</f>
        <v>5937.03</v>
      </c>
      <c r="AE55" s="4">
        <f>SUMIFS('grv lys'!$L$2:$L$2863,'grv lys'!$I$2:$I$2863,'bereken betaaldatum bedrag'!$AE$1,'grv lys'!$G$2:$G$2863,'bereken betaaldatum bedrag'!B55)</f>
        <v>78298.73</v>
      </c>
      <c r="AF55" s="4">
        <f>SUMIFS('grv lys'!$L$2:$L$2863,'grv lys'!$I$2:$I$2863,'bereken betaaldatum bedrag'!$AF$1,'grv lys'!$G$2:$G$2863,'bereken betaaldatum bedrag'!B55)</f>
        <v>7030.85</v>
      </c>
      <c r="AG55" s="4">
        <f>SUMIFS('grv lys'!$L$2:$L$2863,'grv lys'!$I$2:$I$2863,'bereken betaaldatum bedrag'!$AG$1,'grv lys'!$G$2:$G$2863,'bereken betaaldatum bedrag'!B55)</f>
        <v>0</v>
      </c>
      <c r="AH55" s="4">
        <f>SUMIFS('grv lys'!$L$2:$L$2863,'grv lys'!$I$2:$I$2863,'bereken betaaldatum bedrag'!$AH$1,'grv lys'!$G$2:$G$2863,'bereken betaaldatum bedrag'!B55)</f>
        <v>0</v>
      </c>
      <c r="AI55" s="4">
        <f>SUMIFS('grv lys'!$L$2:$L$2863,'grv lys'!$I$2:$I$2863,'bereken betaaldatum bedrag'!$AI$1,'grv lys'!$G$2:$G$2863,'bereken betaaldatum bedrag'!B55)</f>
        <v>0</v>
      </c>
      <c r="AJ55" s="4">
        <f>SUMIFS('grv lys'!$L$2:$L$2863,'grv lys'!$I$2:$I$2863,'bereken betaaldatum bedrag'!$AJ$1,'grv lys'!$G$2:$G$2863,'bereken betaaldatum bedrag'!B55)</f>
        <v>0</v>
      </c>
      <c r="AK55" s="4">
        <f>SUMIFS('grv lys'!$L$2:$L$2863,'grv lys'!$I$2:$I$2863,'bereken betaaldatum bedrag'!$AK$1,'grv lys'!$G$2:$G$2863,'bereken betaaldatum bedrag'!B55)</f>
        <v>0</v>
      </c>
      <c r="AL55" s="4">
        <f>SUMIFS('grv lys'!$L$2:$L$2863,'grv lys'!$I$2:$I$2863,'bereken betaaldatum bedrag'!$AL$1,'grv lys'!$G$2:$G$2863,'bereken betaaldatum bedrag'!B55)</f>
        <v>750.26</v>
      </c>
      <c r="AM55" s="4">
        <f>SUMIFS('grv lys'!$L$2:$L$2863,'grv lys'!$I$2:$I$2863,'bereken betaaldatum bedrag'!$AM$1,'grv lys'!$G$2:$G$2863,'bereken betaaldatum bedrag'!B55)</f>
        <v>0</v>
      </c>
      <c r="AN55" s="4">
        <f>SUMIFS('grv lys'!$L$2:$L$2863,'grv lys'!$I$2:$I$2863,'bereken betaaldatum bedrag'!$AN$1,'grv lys'!$G$2:$G$2863,'bereken betaaldatum bedrag'!B55)</f>
        <v>0</v>
      </c>
      <c r="AO55" s="4">
        <f>SUMIFS('grv lys'!$L$2:$L$2863,'grv lys'!$I$2:$I$2863,'bereken betaaldatum bedrag'!$AO$1,'grv lys'!$G$2:$G$2863,'bereken betaaldatum bedrag'!B55)</f>
        <v>0</v>
      </c>
      <c r="AP55" s="4">
        <f>SUMIFS('grv lys'!$L$2:$L$2863,'grv lys'!$I$2:$I$2863,'bereken betaaldatum bedrag'!$AP$1,'grv lys'!$G$2:$G$2863,'bereken betaaldatum bedrag'!B55)</f>
        <v>838.81</v>
      </c>
      <c r="AQ55" s="4">
        <f>SUMIFS('grv lys'!$L$2:$L$2863,'grv lys'!$I$2:$I$2863,'bereken betaaldatum bedrag'!$AQ$1,'grv lys'!$G$2:$G$2863,'bereken betaaldatum bedrag'!B55)</f>
        <v>0</v>
      </c>
      <c r="AR55" s="4">
        <f>SUMIFS('grv lys'!$L$2:$L$2863,'grv lys'!$I$2:$I$2863,'bereken betaaldatum bedrag'!$AR$1,'grv lys'!$G$2:$G$2863,'bereken betaaldatum bedrag'!B55)</f>
        <v>645.95000000000005</v>
      </c>
      <c r="AS55" s="4">
        <f>SUMIFS('grv lys'!$L$2:$L$2863,'grv lys'!$I$2:$I$2863,'bereken betaaldatum bedrag'!$AS$1,'grv lys'!$G$2:$G$2863,'bereken betaaldatum bedrag'!B55)</f>
        <v>0</v>
      </c>
      <c r="AT55" s="4">
        <f>SUMIFS('grv lys'!$L$2:$L$2863,'grv lys'!$I$2:$I$2863,'bereken betaaldatum bedrag'!$AT$1,'grv lys'!$G$2:$G$2863,'bereken betaaldatum bedrag'!B55)</f>
        <v>0</v>
      </c>
      <c r="AU55" s="4">
        <f>SUMIFS('grv lys'!$L$2:$L$2863,'grv lys'!$I$2:$I$2863,'bereken betaaldatum bedrag'!$AU$1,'grv lys'!$G$2:$G$2863,'bereken betaaldatum bedrag'!B55)</f>
        <v>32992.839999999997</v>
      </c>
      <c r="AV55" s="4">
        <f>SUMIFS('grv lys'!$L$2:$L$2863,'grv lys'!$I$2:$I$2863,'bereken betaaldatum bedrag'!$AV$1,'grv lys'!$G$2:$G$2863,'bereken betaaldatum bedrag'!B55)</f>
        <v>0</v>
      </c>
      <c r="AW55" s="4">
        <f>SUMIFS('grv lys'!$L$2:$L$2863,'grv lys'!$I$2:$I$2863,'bereken betaaldatum bedrag'!$AW$1,'grv lys'!$G$2:$G$2863,'bereken betaaldatum bedrag'!B55)</f>
        <v>0</v>
      </c>
      <c r="AX55" s="4">
        <f>SUMIFS('grv lys'!$L$2:$L$2863,'grv lys'!$I$2:$I$2863,'bereken betaaldatum bedrag'!$AX$1,'grv lys'!$G$2:$G$2863,'bereken betaaldatum bedrag'!B55)</f>
        <v>0</v>
      </c>
      <c r="AY55" s="4">
        <f>SUMIFS('grv lys'!$L$2:$L$2863,'grv lys'!$I$2:$I$2863,'bereken betaaldatum bedrag'!$AY$1,'grv lys'!$G$2:$G$2863,'bereken betaaldatum bedrag'!B55)</f>
        <v>0</v>
      </c>
      <c r="AZ55" s="4">
        <f>SUMIFS('grv lys'!$L$2:$L$2863,'grv lys'!$I$2:$I$2863,'bereken betaaldatum bedrag'!$AZ$1,'grv lys'!$G$2:$G$2863,'bereken betaaldatum bedrag'!B55)</f>
        <v>0</v>
      </c>
      <c r="BA55" s="4">
        <f>SUMIFS('grv lys'!$L$2:$L$2863,'grv lys'!$I$2:$I$2863,'bereken betaaldatum bedrag'!$BA$1,'grv lys'!$G$2:$G$2863,'bereken betaaldatum bedrag'!B55)</f>
        <v>0</v>
      </c>
    </row>
    <row r="56" spans="1:53" x14ac:dyDescent="0.25">
      <c r="A56" s="19" t="s">
        <v>136</v>
      </c>
      <c r="B56" s="20">
        <v>41632</v>
      </c>
      <c r="C56" s="7"/>
      <c r="D56" s="15" t="s">
        <v>148</v>
      </c>
      <c r="E56" s="14"/>
      <c r="F56" s="12"/>
      <c r="G56" s="16"/>
      <c r="H56" s="16"/>
      <c r="I56" s="4">
        <f>SUMIFS('grv lys'!$L$2:$L$2863,'grv lys'!$G$2:$G$2863,'bereken betaaldatum bedrag'!B56,'grv lys'!$I$2:$I$2863,'bereken betaaldatum bedrag'!I$1)</f>
        <v>142993.51</v>
      </c>
      <c r="J56" s="4">
        <f>SUMIFS('grv lys'!$L$2:$L$2863,'grv lys'!$I$2:$I$2863,'bereken betaaldatum bedrag'!$J$1,'grv lys'!$T$2:$T$2863,'bereken betaaldatum bedrag'!B56)</f>
        <v>9531.2099999999991</v>
      </c>
      <c r="K56" s="4">
        <f>SUMIFS('grv lys'!$L$2:$L$2863,'grv lys'!$I$2:$I$2863,'bereken betaaldatum bedrag'!$K$1,'grv lys'!$T$2:$T$2863,'bereken betaaldatum bedrag'!B56)</f>
        <v>0</v>
      </c>
      <c r="L56" s="4">
        <f>SUMIFS('grv lys'!$L$2:$L$2863,'grv lys'!$I$2:$I$2863,'bereken betaaldatum bedrag'!$L$1,'grv lys'!$T$2:$T$2863,'bereken betaaldatum bedrag'!B56)</f>
        <v>0</v>
      </c>
      <c r="M56" s="4">
        <f>SUMIFS('grv lys'!$L$2:$L$2863,'grv lys'!$I$2:$I$2863,'bereken betaaldatum bedrag'!$M$1,'grv lys'!$T$2:$T$2863,'bereken betaaldatum bedrag'!B56)</f>
        <v>0</v>
      </c>
      <c r="N56" s="4">
        <f>SUMIFS('grv lys'!$L$2:$L$2863,'grv lys'!$I$2:$I$2863,'bereken betaaldatum bedrag'!$N$1,'grv lys'!$T$2:$T$2863,'bereken betaaldatum bedrag'!B56)</f>
        <v>0</v>
      </c>
      <c r="O56" s="4">
        <f>SUMIFS('grv lys'!$L$2:$L$2863,'grv lys'!$I$2:$I$2863,'bereken betaaldatum bedrag'!$O$1,'grv lys'!$T$2:$T$2863,'bereken betaaldatum bedrag'!B56)</f>
        <v>0</v>
      </c>
      <c r="P56" s="4">
        <f>SUMIFS('grv lys'!$L$2:$L$2863,'grv lys'!$I$2:$I$2863,'bereken betaaldatum bedrag'!$P$1,'grv lys'!$T$2:$T$2863,'bereken betaaldatum bedrag'!B56)</f>
        <v>0</v>
      </c>
      <c r="Q56" s="4">
        <f>SUMIFS('grv lys'!$L$2:$L$2863,'grv lys'!$I$2:$I$2863,'bereken betaaldatum bedrag'!$Q$1,'grv lys'!$T$2:$T$2863,'bereken betaaldatum bedrag'!B56)</f>
        <v>0</v>
      </c>
      <c r="R56" s="4">
        <f>SUMIFS('grv lys'!$L$2:$L$2863,'grv lys'!$I$2:$I$2863,'bereken betaaldatum bedrag'!$R$1,'grv lys'!$T$2:$T$2863,'bereken betaaldatum bedrag'!B56)</f>
        <v>0</v>
      </c>
      <c r="S56" s="4" t="e">
        <f>SUMIFS('grv lys'!Y55:Y3318,'grv lys'!T55:T2863,'bereken betaaldatum bedrag'!B56,'grv lys'!V55:V3318,'bereken betaaldatum bedrag'!$S$1)</f>
        <v>#VALUE!</v>
      </c>
      <c r="T56" s="4" t="e">
        <f>SUMIFS('grv lys'!Z55:Z3318,'grv lys'!U55:U2863,'bereken betaaldatum bedrag'!B56,'grv lys'!W55:W3318,'bereken betaaldatum bedrag'!$T$1)</f>
        <v>#VALUE!</v>
      </c>
      <c r="U56" s="4">
        <f>SUMIFS('grv lys'!$L$2:$L$2863,'grv lys'!$I$2:$I$2863,'bereken betaaldatum bedrag'!$U$1,'grv lys'!$T$2:$T$2863,'bereken betaaldatum bedrag'!B56)</f>
        <v>0</v>
      </c>
      <c r="V56" s="4">
        <f>SUMIFS('grv lys'!$L$2:$L$2863,'grv lys'!$I$2:$I$2863,'bereken betaaldatum bedrag'!$V$1,'grv lys'!$T$2:$T$2863,'bereken betaaldatum bedrag'!B56)</f>
        <v>0</v>
      </c>
      <c r="W56" s="4">
        <f>SUMIFS('grv lys'!$L$2:$L$2863,'grv lys'!$I$2:$I$2863,'bereken betaaldatum bedrag'!$W$1,'grv lys'!$T$2:$T$2863,'bereken betaaldatum bedrag'!B56)</f>
        <v>0</v>
      </c>
      <c r="X56" s="4">
        <f>SUMIFS('grv lys'!$L$2:$L$2863,'grv lys'!$I$2:$I$2863,'bereken betaaldatum bedrag'!$X$1,'grv lys'!$T$2:$T$2863,'bereken betaaldatum bedrag'!B56)</f>
        <v>0</v>
      </c>
      <c r="Y56" s="4">
        <f>SUMIFS('grv lys'!$L$2:$L$2863,'grv lys'!$I$2:$I$2863,'bereken betaaldatum bedrag'!$Y$1,'grv lys'!$G$2:$G$2863,'bereken betaaldatum bedrag'!B56)</f>
        <v>0</v>
      </c>
      <c r="Z56" s="4">
        <f>SUMIFS('grv lys'!$L$2:$L$2863,'grv lys'!$I$2:$I$2863,'bereken betaaldatum bedrag'!$Z$1,'grv lys'!$G$2:$G$2863,'bereken betaaldatum bedrag'!B56)</f>
        <v>0</v>
      </c>
      <c r="AA56" s="4">
        <f>SUMIFS('grv lys'!$L$2:$L$2863,'grv lys'!$I$2:$I$2863,'bereken betaaldatum bedrag'!$AA$1,'grv lys'!$G$2:$G$2863,'bereken betaaldatum bedrag'!B56)</f>
        <v>0</v>
      </c>
      <c r="AB56" s="4">
        <f>SUMIFS('grv lys'!$L$2:$L$2863,'grv lys'!$I$2:$I$2863,'bereken betaaldatum bedrag'!$AB$1,'grv lys'!$G$2:$G$2863,'bereken betaaldatum bedrag'!B56)</f>
        <v>0</v>
      </c>
      <c r="AC56" s="4">
        <f>SUMIFS('grv lys'!$L$2:$L$2863,'grv lys'!$I$2:$I$2863,'bereken betaaldatum bedrag'!$AC$1,'grv lys'!$G$2:$G$2863,'bereken betaaldatum bedrag'!B56)</f>
        <v>357.70000000000005</v>
      </c>
      <c r="AD56" s="4">
        <f>SUMIFS('grv lys'!$L$2:$L$2863,'grv lys'!$I$2:$I$2863,'bereken betaaldatum bedrag'!$AD$1,'grv lys'!$G$2:$G$2863,'bereken betaaldatum bedrag'!B56)</f>
        <v>4654.3</v>
      </c>
      <c r="AE56" s="4">
        <f>SUMIFS('grv lys'!$L$2:$L$2863,'grv lys'!$I$2:$I$2863,'bereken betaaldatum bedrag'!$AE$1,'grv lys'!$G$2:$G$2863,'bereken betaaldatum bedrag'!B56)</f>
        <v>0</v>
      </c>
      <c r="AF56" s="4">
        <f>SUMIFS('grv lys'!$L$2:$L$2863,'grv lys'!$I$2:$I$2863,'bereken betaaldatum bedrag'!$AF$1,'grv lys'!$G$2:$G$2863,'bereken betaaldatum bedrag'!B56)</f>
        <v>7084.8</v>
      </c>
      <c r="AG56" s="4">
        <f>SUMIFS('grv lys'!$L$2:$L$2863,'grv lys'!$I$2:$I$2863,'bereken betaaldatum bedrag'!$AG$1,'grv lys'!$G$2:$G$2863,'bereken betaaldatum bedrag'!B56)</f>
        <v>0</v>
      </c>
      <c r="AH56" s="4">
        <f>SUMIFS('grv lys'!$L$2:$L$2863,'grv lys'!$I$2:$I$2863,'bereken betaaldatum bedrag'!$AH$1,'grv lys'!$G$2:$G$2863,'bereken betaaldatum bedrag'!B56)</f>
        <v>0</v>
      </c>
      <c r="AI56" s="4">
        <f>SUMIFS('grv lys'!$L$2:$L$2863,'grv lys'!$I$2:$I$2863,'bereken betaaldatum bedrag'!$AI$1,'grv lys'!$G$2:$G$2863,'bereken betaaldatum bedrag'!B56)</f>
        <v>0</v>
      </c>
      <c r="AJ56" s="4">
        <f>SUMIFS('grv lys'!$L$2:$L$2863,'grv lys'!$I$2:$I$2863,'bereken betaaldatum bedrag'!$AJ$1,'grv lys'!$G$2:$G$2863,'bereken betaaldatum bedrag'!B56)</f>
        <v>4114</v>
      </c>
      <c r="AK56" s="4">
        <f>SUMIFS('grv lys'!$L$2:$L$2863,'grv lys'!$I$2:$I$2863,'bereken betaaldatum bedrag'!$AK$1,'grv lys'!$G$2:$G$2863,'bereken betaaldatum bedrag'!B56)</f>
        <v>0</v>
      </c>
      <c r="AL56" s="4">
        <f>SUMIFS('grv lys'!$L$2:$L$2863,'grv lys'!$I$2:$I$2863,'bereken betaaldatum bedrag'!$AL$1,'grv lys'!$G$2:$G$2863,'bereken betaaldatum bedrag'!B56)</f>
        <v>0</v>
      </c>
      <c r="AM56" s="4">
        <f>SUMIFS('grv lys'!$L$2:$L$2863,'grv lys'!$I$2:$I$2863,'bereken betaaldatum bedrag'!$AM$1,'grv lys'!$G$2:$G$2863,'bereken betaaldatum bedrag'!B56)</f>
        <v>0</v>
      </c>
      <c r="AN56" s="4">
        <f>SUMIFS('grv lys'!$L$2:$L$2863,'grv lys'!$I$2:$I$2863,'bereken betaaldatum bedrag'!$AN$1,'grv lys'!$G$2:$G$2863,'bereken betaaldatum bedrag'!B56)</f>
        <v>0</v>
      </c>
      <c r="AO56" s="4">
        <f>SUMIFS('grv lys'!$L$2:$L$2863,'grv lys'!$I$2:$I$2863,'bereken betaaldatum bedrag'!$AO$1,'grv lys'!$G$2:$G$2863,'bereken betaaldatum bedrag'!B56)</f>
        <v>0</v>
      </c>
      <c r="AP56" s="4">
        <f>SUMIFS('grv lys'!$L$2:$L$2863,'grv lys'!$I$2:$I$2863,'bereken betaaldatum bedrag'!$AP$1,'grv lys'!$G$2:$G$2863,'bereken betaaldatum bedrag'!B56)</f>
        <v>561.6</v>
      </c>
      <c r="AQ56" s="4">
        <f>SUMIFS('grv lys'!$L$2:$L$2863,'grv lys'!$I$2:$I$2863,'bereken betaaldatum bedrag'!$AQ$1,'grv lys'!$G$2:$G$2863,'bereken betaaldatum bedrag'!B56)</f>
        <v>14029.63</v>
      </c>
      <c r="AR56" s="4">
        <f>SUMIFS('grv lys'!$L$2:$L$2863,'grv lys'!$I$2:$I$2863,'bereken betaaldatum bedrag'!$AR$1,'grv lys'!$G$2:$G$2863,'bereken betaaldatum bedrag'!B56)</f>
        <v>558.95000000000005</v>
      </c>
      <c r="AS56" s="4">
        <f>SUMIFS('grv lys'!$L$2:$L$2863,'grv lys'!$I$2:$I$2863,'bereken betaaldatum bedrag'!$AS$1,'grv lys'!$G$2:$G$2863,'bereken betaaldatum bedrag'!B56)</f>
        <v>0</v>
      </c>
      <c r="AT56" s="4">
        <f>SUMIFS('grv lys'!$L$2:$L$2863,'grv lys'!$I$2:$I$2863,'bereken betaaldatum bedrag'!$AT$1,'grv lys'!$G$2:$G$2863,'bereken betaaldatum bedrag'!B56)</f>
        <v>10595.900000000001</v>
      </c>
      <c r="AU56" s="4">
        <f>SUMIFS('grv lys'!$L$2:$L$2863,'grv lys'!$I$2:$I$2863,'bereken betaaldatum bedrag'!$AU$1,'grv lys'!$G$2:$G$2863,'bereken betaaldatum bedrag'!B56)</f>
        <v>0</v>
      </c>
      <c r="AV56" s="4">
        <f>SUMIFS('grv lys'!$L$2:$L$2863,'grv lys'!$I$2:$I$2863,'bereken betaaldatum bedrag'!$AV$1,'grv lys'!$G$2:$G$2863,'bereken betaaldatum bedrag'!B56)</f>
        <v>0</v>
      </c>
      <c r="AW56" s="4">
        <f>SUMIFS('grv lys'!$L$2:$L$2863,'grv lys'!$I$2:$I$2863,'bereken betaaldatum bedrag'!$AW$1,'grv lys'!$G$2:$G$2863,'bereken betaaldatum bedrag'!B56)</f>
        <v>0</v>
      </c>
      <c r="AX56" s="4">
        <f>SUMIFS('grv lys'!$L$2:$L$2863,'grv lys'!$I$2:$I$2863,'bereken betaaldatum bedrag'!$AX$1,'grv lys'!$G$2:$G$2863,'bereken betaaldatum bedrag'!B56)</f>
        <v>0</v>
      </c>
      <c r="AY56" s="4">
        <f>SUMIFS('grv lys'!$L$2:$L$2863,'grv lys'!$I$2:$I$2863,'bereken betaaldatum bedrag'!$AY$1,'grv lys'!$G$2:$G$2863,'bereken betaaldatum bedrag'!B56)</f>
        <v>0</v>
      </c>
      <c r="AZ56" s="4">
        <f>SUMIFS('grv lys'!$L$2:$L$2863,'grv lys'!$I$2:$I$2863,'bereken betaaldatum bedrag'!$AZ$1,'grv lys'!$G$2:$G$2863,'bereken betaaldatum bedrag'!B56)</f>
        <v>0</v>
      </c>
      <c r="BA56" s="4">
        <f>SUMIFS('grv lys'!$L$2:$L$2863,'grv lys'!$I$2:$I$2863,'bereken betaaldatum bedrag'!$BA$1,'grv lys'!$G$2:$G$2863,'bereken betaaldatum bedrag'!B56)</f>
        <v>0</v>
      </c>
    </row>
    <row r="57" spans="1:53" x14ac:dyDescent="0.25">
      <c r="A57" s="19" t="s">
        <v>137</v>
      </c>
      <c r="B57" s="20">
        <v>41633</v>
      </c>
      <c r="C57" s="7"/>
      <c r="D57" s="15" t="s">
        <v>148</v>
      </c>
      <c r="E57" s="14"/>
      <c r="F57" s="12"/>
      <c r="G57" s="16"/>
      <c r="H57" s="16"/>
      <c r="I57" s="4">
        <f>SUMIFS('grv lys'!$L$2:$L$2863,'grv lys'!$G$2:$G$2863,'bereken betaaldatum bedrag'!B57,'grv lys'!$I$2:$I$2863,'bereken betaaldatum bedrag'!I$1)</f>
        <v>0</v>
      </c>
      <c r="J57" s="4">
        <f>SUMIFS('grv lys'!$L$2:$L$2863,'grv lys'!$I$2:$I$2863,'bereken betaaldatum bedrag'!$J$1,'grv lys'!$T$2:$T$2863,'bereken betaaldatum bedrag'!B57)</f>
        <v>0</v>
      </c>
      <c r="K57" s="4">
        <f>SUMIFS('grv lys'!$L$2:$L$2863,'grv lys'!$I$2:$I$2863,'bereken betaaldatum bedrag'!$K$1,'grv lys'!$T$2:$T$2863,'bereken betaaldatum bedrag'!B57)</f>
        <v>0</v>
      </c>
      <c r="L57" s="4">
        <f>SUMIFS('grv lys'!$L$2:$L$2863,'grv lys'!$I$2:$I$2863,'bereken betaaldatum bedrag'!$L$1,'grv lys'!$T$2:$T$2863,'bereken betaaldatum bedrag'!B57)</f>
        <v>900</v>
      </c>
      <c r="M57" s="4">
        <f>SUMIFS('grv lys'!$L$2:$L$2863,'grv lys'!$I$2:$I$2863,'bereken betaaldatum bedrag'!$M$1,'grv lys'!$T$2:$T$2863,'bereken betaaldatum bedrag'!B57)</f>
        <v>0</v>
      </c>
      <c r="N57" s="4">
        <f>SUMIFS('grv lys'!$L$2:$L$2863,'grv lys'!$I$2:$I$2863,'bereken betaaldatum bedrag'!$N$1,'grv lys'!$T$2:$T$2863,'bereken betaaldatum bedrag'!B57)</f>
        <v>1545.45</v>
      </c>
      <c r="O57" s="4">
        <f>SUMIFS('grv lys'!$L$2:$L$2863,'grv lys'!$I$2:$I$2863,'bereken betaaldatum bedrag'!$O$1,'grv lys'!$T$2:$T$2863,'bereken betaaldatum bedrag'!B57)</f>
        <v>0</v>
      </c>
      <c r="P57" s="4">
        <f>SUMIFS('grv lys'!$L$2:$L$2863,'grv lys'!$I$2:$I$2863,'bereken betaaldatum bedrag'!$P$1,'grv lys'!$T$2:$T$2863,'bereken betaaldatum bedrag'!B57)</f>
        <v>0</v>
      </c>
      <c r="Q57" s="4">
        <f>SUMIFS('grv lys'!$L$2:$L$2863,'grv lys'!$I$2:$I$2863,'bereken betaaldatum bedrag'!$Q$1,'grv lys'!$T$2:$T$2863,'bereken betaaldatum bedrag'!B57)</f>
        <v>0</v>
      </c>
      <c r="R57" s="4">
        <f>SUMIFS('grv lys'!$L$2:$L$2863,'grv lys'!$I$2:$I$2863,'bereken betaaldatum bedrag'!$R$1,'grv lys'!$T$2:$T$2863,'bereken betaaldatum bedrag'!B57)</f>
        <v>0</v>
      </c>
      <c r="S57" s="4" t="e">
        <f>SUMIFS('grv lys'!Y56:Y3319,'grv lys'!T56:T2863,'bereken betaaldatum bedrag'!B57,'grv lys'!V56:V3319,'bereken betaaldatum bedrag'!$S$1)</f>
        <v>#VALUE!</v>
      </c>
      <c r="T57" s="4" t="e">
        <f>SUMIFS('grv lys'!Z56:Z3319,'grv lys'!U56:U2863,'bereken betaaldatum bedrag'!B57,'grv lys'!W56:W3319,'bereken betaaldatum bedrag'!$T$1)</f>
        <v>#VALUE!</v>
      </c>
      <c r="U57" s="4">
        <f>SUMIFS('grv lys'!$L$2:$L$2863,'grv lys'!$I$2:$I$2863,'bereken betaaldatum bedrag'!$U$1,'grv lys'!$T$2:$T$2863,'bereken betaaldatum bedrag'!B57)</f>
        <v>0</v>
      </c>
      <c r="V57" s="4">
        <f>SUMIFS('grv lys'!$L$2:$L$2863,'grv lys'!$I$2:$I$2863,'bereken betaaldatum bedrag'!$V$1,'grv lys'!$T$2:$T$2863,'bereken betaaldatum bedrag'!B57)</f>
        <v>0</v>
      </c>
      <c r="W57" s="4">
        <f>SUMIFS('grv lys'!$L$2:$L$2863,'grv lys'!$I$2:$I$2863,'bereken betaaldatum bedrag'!$W$1,'grv lys'!$T$2:$T$2863,'bereken betaaldatum bedrag'!B57)</f>
        <v>0</v>
      </c>
      <c r="X57" s="4">
        <f>SUMIFS('grv lys'!$L$2:$L$2863,'grv lys'!$I$2:$I$2863,'bereken betaaldatum bedrag'!$X$1,'grv lys'!$T$2:$T$2863,'bereken betaaldatum bedrag'!B57)</f>
        <v>0</v>
      </c>
      <c r="Y57" s="4">
        <f>SUMIFS('grv lys'!$L$2:$L$2863,'grv lys'!$I$2:$I$2863,'bereken betaaldatum bedrag'!$Y$1,'grv lys'!$G$2:$G$2863,'bereken betaaldatum bedrag'!B57)</f>
        <v>0</v>
      </c>
      <c r="Z57" s="4">
        <f>SUMIFS('grv lys'!$L$2:$L$2863,'grv lys'!$I$2:$I$2863,'bereken betaaldatum bedrag'!$Z$1,'grv lys'!$G$2:$G$2863,'bereken betaaldatum bedrag'!B57)</f>
        <v>0</v>
      </c>
      <c r="AA57" s="4">
        <f>SUMIFS('grv lys'!$L$2:$L$2863,'grv lys'!$I$2:$I$2863,'bereken betaaldatum bedrag'!$AA$1,'grv lys'!$G$2:$G$2863,'bereken betaaldatum bedrag'!B57)</f>
        <v>0</v>
      </c>
      <c r="AB57" s="4">
        <f>SUMIFS('grv lys'!$L$2:$L$2863,'grv lys'!$I$2:$I$2863,'bereken betaaldatum bedrag'!$AB$1,'grv lys'!$G$2:$G$2863,'bereken betaaldatum bedrag'!B57)</f>
        <v>0</v>
      </c>
      <c r="AC57" s="4">
        <f>SUMIFS('grv lys'!$L$2:$L$2863,'grv lys'!$I$2:$I$2863,'bereken betaaldatum bedrag'!$AC$1,'grv lys'!$G$2:$G$2863,'bereken betaaldatum bedrag'!B57)</f>
        <v>0</v>
      </c>
      <c r="AD57" s="4">
        <f>SUMIFS('grv lys'!$L$2:$L$2863,'grv lys'!$I$2:$I$2863,'bereken betaaldatum bedrag'!$AD$1,'grv lys'!$G$2:$G$2863,'bereken betaaldatum bedrag'!B57)</f>
        <v>0</v>
      </c>
      <c r="AE57" s="4">
        <f>SUMIFS('grv lys'!$L$2:$L$2863,'grv lys'!$I$2:$I$2863,'bereken betaaldatum bedrag'!$AE$1,'grv lys'!$G$2:$G$2863,'bereken betaaldatum bedrag'!B57)</f>
        <v>0</v>
      </c>
      <c r="AF57" s="4">
        <f>SUMIFS('grv lys'!$L$2:$L$2863,'grv lys'!$I$2:$I$2863,'bereken betaaldatum bedrag'!$AF$1,'grv lys'!$G$2:$G$2863,'bereken betaaldatum bedrag'!B57)</f>
        <v>0</v>
      </c>
      <c r="AG57" s="4">
        <f>SUMIFS('grv lys'!$L$2:$L$2863,'grv lys'!$I$2:$I$2863,'bereken betaaldatum bedrag'!$AG$1,'grv lys'!$G$2:$G$2863,'bereken betaaldatum bedrag'!B57)</f>
        <v>0</v>
      </c>
      <c r="AH57" s="4">
        <f>SUMIFS('grv lys'!$L$2:$L$2863,'grv lys'!$I$2:$I$2863,'bereken betaaldatum bedrag'!$AH$1,'grv lys'!$G$2:$G$2863,'bereken betaaldatum bedrag'!B57)</f>
        <v>0</v>
      </c>
      <c r="AI57" s="4">
        <f>SUMIFS('grv lys'!$L$2:$L$2863,'grv lys'!$I$2:$I$2863,'bereken betaaldatum bedrag'!$AI$1,'grv lys'!$G$2:$G$2863,'bereken betaaldatum bedrag'!B57)</f>
        <v>0</v>
      </c>
      <c r="AJ57" s="4">
        <f>SUMIFS('grv lys'!$L$2:$L$2863,'grv lys'!$I$2:$I$2863,'bereken betaaldatum bedrag'!$AJ$1,'grv lys'!$G$2:$G$2863,'bereken betaaldatum bedrag'!B57)</f>
        <v>0</v>
      </c>
      <c r="AK57" s="4">
        <f>SUMIFS('grv lys'!$L$2:$L$2863,'grv lys'!$I$2:$I$2863,'bereken betaaldatum bedrag'!$AK$1,'grv lys'!$G$2:$G$2863,'bereken betaaldatum bedrag'!B57)</f>
        <v>0</v>
      </c>
      <c r="AL57" s="4">
        <f>SUMIFS('grv lys'!$L$2:$L$2863,'grv lys'!$I$2:$I$2863,'bereken betaaldatum bedrag'!$AL$1,'grv lys'!$G$2:$G$2863,'bereken betaaldatum bedrag'!B57)</f>
        <v>0</v>
      </c>
      <c r="AM57" s="4">
        <f>SUMIFS('grv lys'!$L$2:$L$2863,'grv lys'!$I$2:$I$2863,'bereken betaaldatum bedrag'!$AM$1,'grv lys'!$G$2:$G$2863,'bereken betaaldatum bedrag'!B57)</f>
        <v>0</v>
      </c>
      <c r="AN57" s="4">
        <f>SUMIFS('grv lys'!$L$2:$L$2863,'grv lys'!$I$2:$I$2863,'bereken betaaldatum bedrag'!$AN$1,'grv lys'!$G$2:$G$2863,'bereken betaaldatum bedrag'!B57)</f>
        <v>0</v>
      </c>
      <c r="AO57" s="4">
        <f>SUMIFS('grv lys'!$L$2:$L$2863,'grv lys'!$I$2:$I$2863,'bereken betaaldatum bedrag'!$AO$1,'grv lys'!$G$2:$G$2863,'bereken betaaldatum bedrag'!B57)</f>
        <v>0</v>
      </c>
      <c r="AP57" s="4">
        <f>SUMIFS('grv lys'!$L$2:$L$2863,'grv lys'!$I$2:$I$2863,'bereken betaaldatum bedrag'!$AP$1,'grv lys'!$G$2:$G$2863,'bereken betaaldatum bedrag'!B57)</f>
        <v>0</v>
      </c>
      <c r="AQ57" s="4">
        <f>SUMIFS('grv lys'!$L$2:$L$2863,'grv lys'!$I$2:$I$2863,'bereken betaaldatum bedrag'!$AQ$1,'grv lys'!$G$2:$G$2863,'bereken betaaldatum bedrag'!B57)</f>
        <v>0</v>
      </c>
      <c r="AR57" s="4">
        <f>SUMIFS('grv lys'!$L$2:$L$2863,'grv lys'!$I$2:$I$2863,'bereken betaaldatum bedrag'!$AR$1,'grv lys'!$G$2:$G$2863,'bereken betaaldatum bedrag'!B57)</f>
        <v>0</v>
      </c>
      <c r="AS57" s="4">
        <f>SUMIFS('grv lys'!$L$2:$L$2863,'grv lys'!$I$2:$I$2863,'bereken betaaldatum bedrag'!$AS$1,'grv lys'!$G$2:$G$2863,'bereken betaaldatum bedrag'!B57)</f>
        <v>0</v>
      </c>
      <c r="AT57" s="4">
        <f>SUMIFS('grv lys'!$L$2:$L$2863,'grv lys'!$I$2:$I$2863,'bereken betaaldatum bedrag'!$AT$1,'grv lys'!$G$2:$G$2863,'bereken betaaldatum bedrag'!B57)</f>
        <v>0</v>
      </c>
      <c r="AU57" s="4">
        <f>SUMIFS('grv lys'!$L$2:$L$2863,'grv lys'!$I$2:$I$2863,'bereken betaaldatum bedrag'!$AU$1,'grv lys'!$G$2:$G$2863,'bereken betaaldatum bedrag'!B57)</f>
        <v>0</v>
      </c>
      <c r="AV57" s="4">
        <f>SUMIFS('grv lys'!$L$2:$L$2863,'grv lys'!$I$2:$I$2863,'bereken betaaldatum bedrag'!$AV$1,'grv lys'!$G$2:$G$2863,'bereken betaaldatum bedrag'!B57)</f>
        <v>0</v>
      </c>
      <c r="AW57" s="4">
        <f>SUMIFS('grv lys'!$L$2:$L$2863,'grv lys'!$I$2:$I$2863,'bereken betaaldatum bedrag'!$AW$1,'grv lys'!$G$2:$G$2863,'bereken betaaldatum bedrag'!B57)</f>
        <v>0</v>
      </c>
      <c r="AX57" s="4">
        <f>SUMIFS('grv lys'!$L$2:$L$2863,'grv lys'!$I$2:$I$2863,'bereken betaaldatum bedrag'!$AX$1,'grv lys'!$G$2:$G$2863,'bereken betaaldatum bedrag'!B57)</f>
        <v>0</v>
      </c>
      <c r="AY57" s="4">
        <f>SUMIFS('grv lys'!$L$2:$L$2863,'grv lys'!$I$2:$I$2863,'bereken betaaldatum bedrag'!$AY$1,'grv lys'!$G$2:$G$2863,'bereken betaaldatum bedrag'!B57)</f>
        <v>0</v>
      </c>
      <c r="AZ57" s="4">
        <f>SUMIFS('grv lys'!$L$2:$L$2863,'grv lys'!$I$2:$I$2863,'bereken betaaldatum bedrag'!$AZ$1,'grv lys'!$G$2:$G$2863,'bereken betaaldatum bedrag'!B57)</f>
        <v>0</v>
      </c>
      <c r="BA57" s="4">
        <f>SUMIFS('grv lys'!$L$2:$L$2863,'grv lys'!$I$2:$I$2863,'bereken betaaldatum bedrag'!$BA$1,'grv lys'!$G$2:$G$2863,'bereken betaaldatum bedrag'!B57)</f>
        <v>0</v>
      </c>
    </row>
    <row r="58" spans="1:53" x14ac:dyDescent="0.25">
      <c r="A58" s="19" t="s">
        <v>138</v>
      </c>
      <c r="B58" s="20">
        <v>41634</v>
      </c>
      <c r="C58" s="7"/>
      <c r="D58" s="15" t="s">
        <v>148</v>
      </c>
      <c r="E58" s="14"/>
      <c r="F58" s="12"/>
      <c r="G58" s="16"/>
      <c r="H58" s="16"/>
      <c r="I58" s="4">
        <f>SUMIFS('grv lys'!$L$2:$L$2863,'grv lys'!$G$2:$G$2863,'bereken betaaldatum bedrag'!B58,'grv lys'!$I$2:$I$2863,'bereken betaaldatum bedrag'!I$1)</f>
        <v>134604.75</v>
      </c>
      <c r="J58" s="4">
        <f>SUMIFS('grv lys'!$L$2:$L$2863,'grv lys'!$I$2:$I$2863,'bereken betaaldatum bedrag'!$J$1,'grv lys'!$T$2:$T$2863,'bereken betaaldatum bedrag'!B58)</f>
        <v>0</v>
      </c>
      <c r="K58" s="4">
        <f>SUMIFS('grv lys'!$L$2:$L$2863,'grv lys'!$I$2:$I$2863,'bereken betaaldatum bedrag'!$K$1,'grv lys'!$T$2:$T$2863,'bereken betaaldatum bedrag'!B58)</f>
        <v>0</v>
      </c>
      <c r="L58" s="4">
        <f>SUMIFS('grv lys'!$L$2:$L$2863,'grv lys'!$I$2:$I$2863,'bereken betaaldatum bedrag'!$L$1,'grv lys'!$T$2:$T$2863,'bereken betaaldatum bedrag'!B58)</f>
        <v>250</v>
      </c>
      <c r="M58" s="4">
        <f>SUMIFS('grv lys'!$L$2:$L$2863,'grv lys'!$I$2:$I$2863,'bereken betaaldatum bedrag'!$M$1,'grv lys'!$T$2:$T$2863,'bereken betaaldatum bedrag'!B58)</f>
        <v>0</v>
      </c>
      <c r="N58" s="4">
        <f>SUMIFS('grv lys'!$L$2:$L$2863,'grv lys'!$I$2:$I$2863,'bereken betaaldatum bedrag'!$N$1,'grv lys'!$T$2:$T$2863,'bereken betaaldatum bedrag'!B58)</f>
        <v>0</v>
      </c>
      <c r="O58" s="4">
        <f>SUMIFS('grv lys'!$L$2:$L$2863,'grv lys'!$I$2:$I$2863,'bereken betaaldatum bedrag'!$O$1,'grv lys'!$T$2:$T$2863,'bereken betaaldatum bedrag'!B58)</f>
        <v>5332</v>
      </c>
      <c r="P58" s="4">
        <f>SUMIFS('grv lys'!$L$2:$L$2863,'grv lys'!$I$2:$I$2863,'bereken betaaldatum bedrag'!$P$1,'grv lys'!$T$2:$T$2863,'bereken betaaldatum bedrag'!B58)</f>
        <v>0</v>
      </c>
      <c r="Q58" s="4">
        <f>SUMIFS('grv lys'!$L$2:$L$2863,'grv lys'!$I$2:$I$2863,'bereken betaaldatum bedrag'!$Q$1,'grv lys'!$T$2:$T$2863,'bereken betaaldatum bedrag'!B58)</f>
        <v>0</v>
      </c>
      <c r="R58" s="4">
        <f>SUMIFS('grv lys'!$L$2:$L$2863,'grv lys'!$I$2:$I$2863,'bereken betaaldatum bedrag'!$R$1,'grv lys'!$T$2:$T$2863,'bereken betaaldatum bedrag'!B58)</f>
        <v>0</v>
      </c>
      <c r="S58" s="4" t="e">
        <f>SUMIFS('grv lys'!Y57:Y3320,'grv lys'!T57:T2863,'bereken betaaldatum bedrag'!B58,'grv lys'!V57:V3320,'bereken betaaldatum bedrag'!$S$1)</f>
        <v>#VALUE!</v>
      </c>
      <c r="T58" s="4" t="e">
        <f>SUMIFS('grv lys'!Z57:Z3320,'grv lys'!U57:U2863,'bereken betaaldatum bedrag'!B58,'grv lys'!W57:W3320,'bereken betaaldatum bedrag'!$T$1)</f>
        <v>#VALUE!</v>
      </c>
      <c r="U58" s="4">
        <f>SUMIFS('grv lys'!$L$2:$L$2863,'grv lys'!$I$2:$I$2863,'bereken betaaldatum bedrag'!$U$1,'grv lys'!$T$2:$T$2863,'bereken betaaldatum bedrag'!B58)</f>
        <v>0</v>
      </c>
      <c r="V58" s="4">
        <f>SUMIFS('grv lys'!$L$2:$L$2863,'grv lys'!$I$2:$I$2863,'bereken betaaldatum bedrag'!$V$1,'grv lys'!$T$2:$T$2863,'bereken betaaldatum bedrag'!B58)</f>
        <v>0</v>
      </c>
      <c r="W58" s="4">
        <f>SUMIFS('grv lys'!$L$2:$L$2863,'grv lys'!$I$2:$I$2863,'bereken betaaldatum bedrag'!$W$1,'grv lys'!$T$2:$T$2863,'bereken betaaldatum bedrag'!B58)</f>
        <v>0</v>
      </c>
      <c r="X58" s="4">
        <f>SUMIFS('grv lys'!$L$2:$L$2863,'grv lys'!$I$2:$I$2863,'bereken betaaldatum bedrag'!$X$1,'grv lys'!$T$2:$T$2863,'bereken betaaldatum bedrag'!B58)</f>
        <v>0</v>
      </c>
      <c r="Y58" s="4">
        <f>SUMIFS('grv lys'!$L$2:$L$2863,'grv lys'!$I$2:$I$2863,'bereken betaaldatum bedrag'!$Y$1,'grv lys'!$G$2:$G$2863,'bereken betaaldatum bedrag'!B58)</f>
        <v>0</v>
      </c>
      <c r="Z58" s="4">
        <f>SUMIFS('grv lys'!$L$2:$L$2863,'grv lys'!$I$2:$I$2863,'bereken betaaldatum bedrag'!$Z$1,'grv lys'!$G$2:$G$2863,'bereken betaaldatum bedrag'!B58)</f>
        <v>0</v>
      </c>
      <c r="AA58" s="4">
        <f>SUMIFS('grv lys'!$L$2:$L$2863,'grv lys'!$I$2:$I$2863,'bereken betaaldatum bedrag'!$AA$1,'grv lys'!$G$2:$G$2863,'bereken betaaldatum bedrag'!B58)</f>
        <v>0</v>
      </c>
      <c r="AB58" s="4">
        <f>SUMIFS('grv lys'!$L$2:$L$2863,'grv lys'!$I$2:$I$2863,'bereken betaaldatum bedrag'!$AB$1,'grv lys'!$G$2:$G$2863,'bereken betaaldatum bedrag'!B58)</f>
        <v>0</v>
      </c>
      <c r="AC58" s="4">
        <f>SUMIFS('grv lys'!$L$2:$L$2863,'grv lys'!$I$2:$I$2863,'bereken betaaldatum bedrag'!$AC$1,'grv lys'!$G$2:$G$2863,'bereken betaaldatum bedrag'!B58)</f>
        <v>0</v>
      </c>
      <c r="AD58" s="4">
        <f>SUMIFS('grv lys'!$L$2:$L$2863,'grv lys'!$I$2:$I$2863,'bereken betaaldatum bedrag'!$AD$1,'grv lys'!$G$2:$G$2863,'bereken betaaldatum bedrag'!B58)</f>
        <v>0</v>
      </c>
      <c r="AE58" s="4">
        <f>SUMIFS('grv lys'!$L$2:$L$2863,'grv lys'!$I$2:$I$2863,'bereken betaaldatum bedrag'!$AE$1,'grv lys'!$G$2:$G$2863,'bereken betaaldatum bedrag'!B58)</f>
        <v>0</v>
      </c>
      <c r="AF58" s="4">
        <f>SUMIFS('grv lys'!$L$2:$L$2863,'grv lys'!$I$2:$I$2863,'bereken betaaldatum bedrag'!$AF$1,'grv lys'!$G$2:$G$2863,'bereken betaaldatum bedrag'!B58)</f>
        <v>0</v>
      </c>
      <c r="AG58" s="4">
        <f>SUMIFS('grv lys'!$L$2:$L$2863,'grv lys'!$I$2:$I$2863,'bereken betaaldatum bedrag'!$AG$1,'grv lys'!$G$2:$G$2863,'bereken betaaldatum bedrag'!B58)</f>
        <v>0</v>
      </c>
      <c r="AH58" s="4">
        <f>SUMIFS('grv lys'!$L$2:$L$2863,'grv lys'!$I$2:$I$2863,'bereken betaaldatum bedrag'!$AH$1,'grv lys'!$G$2:$G$2863,'bereken betaaldatum bedrag'!B58)</f>
        <v>0</v>
      </c>
      <c r="AI58" s="4">
        <f>SUMIFS('grv lys'!$L$2:$L$2863,'grv lys'!$I$2:$I$2863,'bereken betaaldatum bedrag'!$AI$1,'grv lys'!$G$2:$G$2863,'bereken betaaldatum bedrag'!B58)</f>
        <v>0</v>
      </c>
      <c r="AJ58" s="4">
        <f>SUMIFS('grv lys'!$L$2:$L$2863,'grv lys'!$I$2:$I$2863,'bereken betaaldatum bedrag'!$AJ$1,'grv lys'!$G$2:$G$2863,'bereken betaaldatum bedrag'!B58)</f>
        <v>0</v>
      </c>
      <c r="AK58" s="4">
        <f>SUMIFS('grv lys'!$L$2:$L$2863,'grv lys'!$I$2:$I$2863,'bereken betaaldatum bedrag'!$AK$1,'grv lys'!$G$2:$G$2863,'bereken betaaldatum bedrag'!B58)</f>
        <v>0</v>
      </c>
      <c r="AL58" s="4">
        <f>SUMIFS('grv lys'!$L$2:$L$2863,'grv lys'!$I$2:$I$2863,'bereken betaaldatum bedrag'!$AL$1,'grv lys'!$G$2:$G$2863,'bereken betaaldatum bedrag'!B58)</f>
        <v>0</v>
      </c>
      <c r="AM58" s="4">
        <f>SUMIFS('grv lys'!$L$2:$L$2863,'grv lys'!$I$2:$I$2863,'bereken betaaldatum bedrag'!$AM$1,'grv lys'!$G$2:$G$2863,'bereken betaaldatum bedrag'!B58)</f>
        <v>0</v>
      </c>
      <c r="AN58" s="4">
        <f>SUMIFS('grv lys'!$L$2:$L$2863,'grv lys'!$I$2:$I$2863,'bereken betaaldatum bedrag'!$AN$1,'grv lys'!$G$2:$G$2863,'bereken betaaldatum bedrag'!B58)</f>
        <v>0</v>
      </c>
      <c r="AO58" s="4">
        <f>SUMIFS('grv lys'!$L$2:$L$2863,'grv lys'!$I$2:$I$2863,'bereken betaaldatum bedrag'!$AO$1,'grv lys'!$G$2:$G$2863,'bereken betaaldatum bedrag'!B58)</f>
        <v>0</v>
      </c>
      <c r="AP58" s="4">
        <f>SUMIFS('grv lys'!$L$2:$L$2863,'grv lys'!$I$2:$I$2863,'bereken betaaldatum bedrag'!$AP$1,'grv lys'!$G$2:$G$2863,'bereken betaaldatum bedrag'!B58)</f>
        <v>0</v>
      </c>
      <c r="AQ58" s="4">
        <f>SUMIFS('grv lys'!$L$2:$L$2863,'grv lys'!$I$2:$I$2863,'bereken betaaldatum bedrag'!$AQ$1,'grv lys'!$G$2:$G$2863,'bereken betaaldatum bedrag'!B58)</f>
        <v>0</v>
      </c>
      <c r="AR58" s="4">
        <f>SUMIFS('grv lys'!$L$2:$L$2863,'grv lys'!$I$2:$I$2863,'bereken betaaldatum bedrag'!$AR$1,'grv lys'!$G$2:$G$2863,'bereken betaaldatum bedrag'!B58)</f>
        <v>0</v>
      </c>
      <c r="AS58" s="4">
        <f>SUMIFS('grv lys'!$L$2:$L$2863,'grv lys'!$I$2:$I$2863,'bereken betaaldatum bedrag'!$AS$1,'grv lys'!$G$2:$G$2863,'bereken betaaldatum bedrag'!B58)</f>
        <v>0</v>
      </c>
      <c r="AT58" s="4">
        <f>SUMIFS('grv lys'!$L$2:$L$2863,'grv lys'!$I$2:$I$2863,'bereken betaaldatum bedrag'!$AT$1,'grv lys'!$G$2:$G$2863,'bereken betaaldatum bedrag'!B58)</f>
        <v>0</v>
      </c>
      <c r="AU58" s="4">
        <f>SUMIFS('grv lys'!$L$2:$L$2863,'grv lys'!$I$2:$I$2863,'bereken betaaldatum bedrag'!$AU$1,'grv lys'!$G$2:$G$2863,'bereken betaaldatum bedrag'!B58)</f>
        <v>0</v>
      </c>
      <c r="AV58" s="4">
        <f>SUMIFS('grv lys'!$L$2:$L$2863,'grv lys'!$I$2:$I$2863,'bereken betaaldatum bedrag'!$AV$1,'grv lys'!$G$2:$G$2863,'bereken betaaldatum bedrag'!B58)</f>
        <v>0</v>
      </c>
      <c r="AW58" s="4">
        <f>SUMIFS('grv lys'!$L$2:$L$2863,'grv lys'!$I$2:$I$2863,'bereken betaaldatum bedrag'!$AW$1,'grv lys'!$G$2:$G$2863,'bereken betaaldatum bedrag'!B58)</f>
        <v>0</v>
      </c>
      <c r="AX58" s="4">
        <f>SUMIFS('grv lys'!$L$2:$L$2863,'grv lys'!$I$2:$I$2863,'bereken betaaldatum bedrag'!$AX$1,'grv lys'!$G$2:$G$2863,'bereken betaaldatum bedrag'!B58)</f>
        <v>0</v>
      </c>
      <c r="AY58" s="4">
        <f>SUMIFS('grv lys'!$L$2:$L$2863,'grv lys'!$I$2:$I$2863,'bereken betaaldatum bedrag'!$AY$1,'grv lys'!$G$2:$G$2863,'bereken betaaldatum bedrag'!B58)</f>
        <v>0</v>
      </c>
      <c r="AZ58" s="4">
        <f>SUMIFS('grv lys'!$L$2:$L$2863,'grv lys'!$I$2:$I$2863,'bereken betaaldatum bedrag'!$AZ$1,'grv lys'!$G$2:$G$2863,'bereken betaaldatum bedrag'!B58)</f>
        <v>0</v>
      </c>
      <c r="BA58" s="4">
        <f>SUMIFS('grv lys'!$L$2:$L$2863,'grv lys'!$I$2:$I$2863,'bereken betaaldatum bedrag'!$BA$1,'grv lys'!$G$2:$G$2863,'bereken betaaldatum bedrag'!B58)</f>
        <v>0</v>
      </c>
    </row>
    <row r="59" spans="1:53" x14ac:dyDescent="0.25">
      <c r="A59" s="19" t="s">
        <v>139</v>
      </c>
      <c r="B59" s="20">
        <v>41635</v>
      </c>
      <c r="C59" s="7">
        <f>B59+19</f>
        <v>41654</v>
      </c>
      <c r="D59" s="6">
        <f>SUM(I53:I59)</f>
        <v>458065.19999999995</v>
      </c>
      <c r="E59" s="14">
        <f>B59+31</f>
        <v>41666</v>
      </c>
      <c r="F59" s="12">
        <f>SUM(Y53:BA59)</f>
        <v>164212.66999999998</v>
      </c>
      <c r="G59" s="10">
        <f>B59</f>
        <v>41635</v>
      </c>
      <c r="H59" s="9" t="e">
        <f>SUM(J53:X59)</f>
        <v>#VALUE!</v>
      </c>
      <c r="I59" s="4">
        <f>SUMIFS('grv lys'!$L$2:$L$2863,'grv lys'!$G$2:$G$2863,'bereken betaaldatum bedrag'!B59,'grv lys'!$I$2:$I$2863,'bereken betaaldatum bedrag'!I$1)</f>
        <v>0</v>
      </c>
      <c r="J59" s="4">
        <f>SUMIFS('grv lys'!$L$2:$L$2863,'grv lys'!$I$2:$I$2863,'bereken betaaldatum bedrag'!$J$1,'grv lys'!$T$2:$T$2863,'bereken betaaldatum bedrag'!B59)</f>
        <v>0</v>
      </c>
      <c r="K59" s="4">
        <f>SUMIFS('grv lys'!$L$2:$L$2863,'grv lys'!$I$2:$I$2863,'bereken betaaldatum bedrag'!$K$1,'grv lys'!$T$2:$T$2863,'bereken betaaldatum bedrag'!B59)</f>
        <v>0</v>
      </c>
      <c r="L59" s="4">
        <f>SUMIFS('grv lys'!$L$2:$L$2863,'grv lys'!$I$2:$I$2863,'bereken betaaldatum bedrag'!$L$1,'grv lys'!$T$2:$T$2863,'bereken betaaldatum bedrag'!B59)</f>
        <v>0</v>
      </c>
      <c r="M59" s="4">
        <f>SUMIFS('grv lys'!$L$2:$L$2863,'grv lys'!$I$2:$I$2863,'bereken betaaldatum bedrag'!$M$1,'grv lys'!$T$2:$T$2863,'bereken betaaldatum bedrag'!B59)</f>
        <v>0</v>
      </c>
      <c r="N59" s="4">
        <f>SUMIFS('grv lys'!$L$2:$L$2863,'grv lys'!$I$2:$I$2863,'bereken betaaldatum bedrag'!$N$1,'grv lys'!$T$2:$T$2863,'bereken betaaldatum bedrag'!B59)</f>
        <v>748.35</v>
      </c>
      <c r="O59" s="4">
        <f>SUMIFS('grv lys'!$L$2:$L$2863,'grv lys'!$I$2:$I$2863,'bereken betaaldatum bedrag'!$O$1,'grv lys'!$T$2:$T$2863,'bereken betaaldatum bedrag'!B59)</f>
        <v>0</v>
      </c>
      <c r="P59" s="4">
        <f>SUMIFS('grv lys'!$L$2:$L$2863,'grv lys'!$I$2:$I$2863,'bereken betaaldatum bedrag'!$P$1,'grv lys'!$T$2:$T$2863,'bereken betaaldatum bedrag'!B59)</f>
        <v>0</v>
      </c>
      <c r="Q59" s="4">
        <f>SUMIFS('grv lys'!$L$2:$L$2863,'grv lys'!$I$2:$I$2863,'bereken betaaldatum bedrag'!$Q$1,'grv lys'!$T$2:$T$2863,'bereken betaaldatum bedrag'!B59)</f>
        <v>0</v>
      </c>
      <c r="R59" s="4">
        <f>SUMIFS('grv lys'!$L$2:$L$2863,'grv lys'!$I$2:$I$2863,'bereken betaaldatum bedrag'!$R$1,'grv lys'!$T$2:$T$2863,'bereken betaaldatum bedrag'!B59)</f>
        <v>0</v>
      </c>
      <c r="S59" s="4" t="e">
        <f>SUMIFS('grv lys'!Y58:Y3321,'grv lys'!T58:T2863,'bereken betaaldatum bedrag'!B59,'grv lys'!V58:V3321,'bereken betaaldatum bedrag'!$S$1)</f>
        <v>#VALUE!</v>
      </c>
      <c r="T59" s="4" t="e">
        <f>SUMIFS('grv lys'!Z58:Z3321,'grv lys'!U58:U2863,'bereken betaaldatum bedrag'!B59,'grv lys'!W58:W3321,'bereken betaaldatum bedrag'!$T$1)</f>
        <v>#VALUE!</v>
      </c>
      <c r="U59" s="4">
        <f>SUMIFS('grv lys'!$L$2:$L$2863,'grv lys'!$I$2:$I$2863,'bereken betaaldatum bedrag'!$U$1,'grv lys'!$T$2:$T$2863,'bereken betaaldatum bedrag'!B59)</f>
        <v>0</v>
      </c>
      <c r="V59" s="4">
        <f>SUMIFS('grv lys'!$L$2:$L$2863,'grv lys'!$I$2:$I$2863,'bereken betaaldatum bedrag'!$V$1,'grv lys'!$T$2:$T$2863,'bereken betaaldatum bedrag'!B59)</f>
        <v>0</v>
      </c>
      <c r="W59" s="4">
        <f>SUMIFS('grv lys'!$L$2:$L$2863,'grv lys'!$I$2:$I$2863,'bereken betaaldatum bedrag'!$W$1,'grv lys'!$T$2:$T$2863,'bereken betaaldatum bedrag'!B59)</f>
        <v>0</v>
      </c>
      <c r="X59" s="4">
        <f>SUMIFS('grv lys'!$L$2:$L$2863,'grv lys'!$I$2:$I$2863,'bereken betaaldatum bedrag'!$X$1,'grv lys'!$T$2:$T$2863,'bereken betaaldatum bedrag'!B59)</f>
        <v>0</v>
      </c>
      <c r="Y59" s="4">
        <f>SUMIFS('grv lys'!$L$2:$L$2863,'grv lys'!$I$2:$I$2863,'bereken betaaldatum bedrag'!$Y$1,'grv lys'!$G$2:$G$2863,'bereken betaaldatum bedrag'!B59)</f>
        <v>0</v>
      </c>
      <c r="Z59" s="4">
        <f>SUMIFS('grv lys'!$L$2:$L$2863,'grv lys'!$I$2:$I$2863,'bereken betaaldatum bedrag'!$Z$1,'grv lys'!$G$2:$G$2863,'bereken betaaldatum bedrag'!B59)</f>
        <v>0</v>
      </c>
      <c r="AA59" s="4">
        <f>SUMIFS('grv lys'!$L$2:$L$2863,'grv lys'!$I$2:$I$2863,'bereken betaaldatum bedrag'!$AA$1,'grv lys'!$G$2:$G$2863,'bereken betaaldatum bedrag'!B59)</f>
        <v>0</v>
      </c>
      <c r="AB59" s="4">
        <f>SUMIFS('grv lys'!$L$2:$L$2863,'grv lys'!$I$2:$I$2863,'bereken betaaldatum bedrag'!$AB$1,'grv lys'!$G$2:$G$2863,'bereken betaaldatum bedrag'!B59)</f>
        <v>0</v>
      </c>
      <c r="AC59" s="4">
        <f>SUMIFS('grv lys'!$L$2:$L$2863,'grv lys'!$I$2:$I$2863,'bereken betaaldatum bedrag'!$AC$1,'grv lys'!$G$2:$G$2863,'bereken betaaldatum bedrag'!B59)</f>
        <v>0</v>
      </c>
      <c r="AD59" s="4">
        <f>SUMIFS('grv lys'!$L$2:$L$2863,'grv lys'!$I$2:$I$2863,'bereken betaaldatum bedrag'!$AD$1,'grv lys'!$G$2:$G$2863,'bereken betaaldatum bedrag'!B59)</f>
        <v>0</v>
      </c>
      <c r="AE59" s="4">
        <f>SUMIFS('grv lys'!$L$2:$L$2863,'grv lys'!$I$2:$I$2863,'bereken betaaldatum bedrag'!$AE$1,'grv lys'!$G$2:$G$2863,'bereken betaaldatum bedrag'!B59)</f>
        <v>-5002.96</v>
      </c>
      <c r="AF59" s="4">
        <f>SUMIFS('grv lys'!$L$2:$L$2863,'grv lys'!$I$2:$I$2863,'bereken betaaldatum bedrag'!$AF$1,'grv lys'!$G$2:$G$2863,'bereken betaaldatum bedrag'!B59)</f>
        <v>0</v>
      </c>
      <c r="AG59" s="4">
        <f>SUMIFS('grv lys'!$L$2:$L$2863,'grv lys'!$I$2:$I$2863,'bereken betaaldatum bedrag'!$AG$1,'grv lys'!$G$2:$G$2863,'bereken betaaldatum bedrag'!B59)</f>
        <v>0</v>
      </c>
      <c r="AH59" s="4">
        <f>SUMIFS('grv lys'!$L$2:$L$2863,'grv lys'!$I$2:$I$2863,'bereken betaaldatum bedrag'!$AH$1,'grv lys'!$G$2:$G$2863,'bereken betaaldatum bedrag'!B59)</f>
        <v>0</v>
      </c>
      <c r="AI59" s="4">
        <f>SUMIFS('grv lys'!$L$2:$L$2863,'grv lys'!$I$2:$I$2863,'bereken betaaldatum bedrag'!$AI$1,'grv lys'!$G$2:$G$2863,'bereken betaaldatum bedrag'!B59)</f>
        <v>0</v>
      </c>
      <c r="AJ59" s="4">
        <f>SUMIFS('grv lys'!$L$2:$L$2863,'grv lys'!$I$2:$I$2863,'bereken betaaldatum bedrag'!$AJ$1,'grv lys'!$G$2:$G$2863,'bereken betaaldatum bedrag'!B59)</f>
        <v>0</v>
      </c>
      <c r="AK59" s="4">
        <f>SUMIFS('grv lys'!$L$2:$L$2863,'grv lys'!$I$2:$I$2863,'bereken betaaldatum bedrag'!$AK$1,'grv lys'!$G$2:$G$2863,'bereken betaaldatum bedrag'!B59)</f>
        <v>0</v>
      </c>
      <c r="AL59" s="4">
        <f>SUMIFS('grv lys'!$L$2:$L$2863,'grv lys'!$I$2:$I$2863,'bereken betaaldatum bedrag'!$AL$1,'grv lys'!$G$2:$G$2863,'bereken betaaldatum bedrag'!B59)</f>
        <v>0</v>
      </c>
      <c r="AM59" s="4">
        <f>SUMIFS('grv lys'!$L$2:$L$2863,'grv lys'!$I$2:$I$2863,'bereken betaaldatum bedrag'!$AM$1,'grv lys'!$G$2:$G$2863,'bereken betaaldatum bedrag'!B59)</f>
        <v>0</v>
      </c>
      <c r="AN59" s="4">
        <f>SUMIFS('grv lys'!$L$2:$L$2863,'grv lys'!$I$2:$I$2863,'bereken betaaldatum bedrag'!$AN$1,'grv lys'!$G$2:$G$2863,'bereken betaaldatum bedrag'!B59)</f>
        <v>0</v>
      </c>
      <c r="AO59" s="4">
        <f>SUMIFS('grv lys'!$L$2:$L$2863,'grv lys'!$I$2:$I$2863,'bereken betaaldatum bedrag'!$AO$1,'grv lys'!$G$2:$G$2863,'bereken betaaldatum bedrag'!B59)</f>
        <v>0</v>
      </c>
      <c r="AP59" s="4">
        <f>SUMIFS('grv lys'!$L$2:$L$2863,'grv lys'!$I$2:$I$2863,'bereken betaaldatum bedrag'!$AP$1,'grv lys'!$G$2:$G$2863,'bereken betaaldatum bedrag'!B59)</f>
        <v>0</v>
      </c>
      <c r="AQ59" s="4">
        <f>SUMIFS('grv lys'!$L$2:$L$2863,'grv lys'!$I$2:$I$2863,'bereken betaaldatum bedrag'!$AQ$1,'grv lys'!$G$2:$G$2863,'bereken betaaldatum bedrag'!B59)</f>
        <v>0</v>
      </c>
      <c r="AR59" s="4">
        <f>SUMIFS('grv lys'!$L$2:$L$2863,'grv lys'!$I$2:$I$2863,'bereken betaaldatum bedrag'!$AR$1,'grv lys'!$G$2:$G$2863,'bereken betaaldatum bedrag'!B59)</f>
        <v>0</v>
      </c>
      <c r="AS59" s="4">
        <f>SUMIFS('grv lys'!$L$2:$L$2863,'grv lys'!$I$2:$I$2863,'bereken betaaldatum bedrag'!$AS$1,'grv lys'!$G$2:$G$2863,'bereken betaaldatum bedrag'!B59)</f>
        <v>0</v>
      </c>
      <c r="AT59" s="4">
        <f>SUMIFS('grv lys'!$L$2:$L$2863,'grv lys'!$I$2:$I$2863,'bereken betaaldatum bedrag'!$AT$1,'grv lys'!$G$2:$G$2863,'bereken betaaldatum bedrag'!B59)</f>
        <v>0</v>
      </c>
      <c r="AU59" s="4">
        <f>SUMIFS('grv lys'!$L$2:$L$2863,'grv lys'!$I$2:$I$2863,'bereken betaaldatum bedrag'!$AU$1,'grv lys'!$G$2:$G$2863,'bereken betaaldatum bedrag'!B59)</f>
        <v>0</v>
      </c>
      <c r="AV59" s="4">
        <f>SUMIFS('grv lys'!$L$2:$L$2863,'grv lys'!$I$2:$I$2863,'bereken betaaldatum bedrag'!$AV$1,'grv lys'!$G$2:$G$2863,'bereken betaaldatum bedrag'!B59)</f>
        <v>0</v>
      </c>
      <c r="AW59" s="4">
        <f>SUMIFS('grv lys'!$L$2:$L$2863,'grv lys'!$I$2:$I$2863,'bereken betaaldatum bedrag'!$AW$1,'grv lys'!$G$2:$G$2863,'bereken betaaldatum bedrag'!B59)</f>
        <v>0</v>
      </c>
      <c r="AX59" s="4">
        <f>SUMIFS('grv lys'!$L$2:$L$2863,'grv lys'!$I$2:$I$2863,'bereken betaaldatum bedrag'!$AX$1,'grv lys'!$G$2:$G$2863,'bereken betaaldatum bedrag'!B59)</f>
        <v>0</v>
      </c>
      <c r="AY59" s="4">
        <f>SUMIFS('grv lys'!$L$2:$L$2863,'grv lys'!$I$2:$I$2863,'bereken betaaldatum bedrag'!$AY$1,'grv lys'!$G$2:$G$2863,'bereken betaaldatum bedrag'!B59)</f>
        <v>0</v>
      </c>
      <c r="AZ59" s="4">
        <f>SUMIFS('grv lys'!$L$2:$L$2863,'grv lys'!$I$2:$I$2863,'bereken betaaldatum bedrag'!$AZ$1,'grv lys'!$G$2:$G$2863,'bereken betaaldatum bedrag'!B59)</f>
        <v>0</v>
      </c>
      <c r="BA59" s="4">
        <f>SUMIFS('grv lys'!$L$2:$L$2863,'grv lys'!$I$2:$I$2863,'bereken betaaldatum bedrag'!$BA$1,'grv lys'!$G$2:$G$2863,'bereken betaaldatum bedrag'!B59)</f>
        <v>0</v>
      </c>
    </row>
    <row r="60" spans="1:53" x14ac:dyDescent="0.25">
      <c r="A60" s="21" t="s">
        <v>140</v>
      </c>
      <c r="B60" s="22">
        <v>41636</v>
      </c>
      <c r="C60" s="7"/>
      <c r="D60" s="15" t="s">
        <v>148</v>
      </c>
      <c r="E60" s="14"/>
      <c r="F60" s="12"/>
      <c r="G60" s="16"/>
      <c r="H60" s="16"/>
      <c r="I60" s="4">
        <f>SUMIFS('grv lys'!$L$2:$L$2863,'grv lys'!$G$2:$G$2863,'bereken betaaldatum bedrag'!B60,'grv lys'!$I$2:$I$2863,'bereken betaaldatum bedrag'!I$1)</f>
        <v>34485.1</v>
      </c>
      <c r="J60" s="4">
        <f>SUMIFS('grv lys'!$L$2:$L$2863,'grv lys'!$I$2:$I$2863,'bereken betaaldatum bedrag'!$J$1,'grv lys'!$T$2:$T$2863,'bereken betaaldatum bedrag'!B60)</f>
        <v>0</v>
      </c>
      <c r="K60" s="4">
        <f>SUMIFS('grv lys'!$L$2:$L$2863,'grv lys'!$I$2:$I$2863,'bereken betaaldatum bedrag'!$K$1,'grv lys'!$T$2:$T$2863,'bereken betaaldatum bedrag'!B60)</f>
        <v>0</v>
      </c>
      <c r="L60" s="4">
        <f>SUMIFS('grv lys'!$L$2:$L$2863,'grv lys'!$I$2:$I$2863,'bereken betaaldatum bedrag'!$L$1,'grv lys'!$T$2:$T$2863,'bereken betaaldatum bedrag'!B60)</f>
        <v>0</v>
      </c>
      <c r="M60" s="4">
        <f>SUMIFS('grv lys'!$L$2:$L$2863,'grv lys'!$I$2:$I$2863,'bereken betaaldatum bedrag'!$M$1,'grv lys'!$T$2:$T$2863,'bereken betaaldatum bedrag'!B60)</f>
        <v>0</v>
      </c>
      <c r="N60" s="4">
        <f>SUMIFS('grv lys'!$L$2:$L$2863,'grv lys'!$I$2:$I$2863,'bereken betaaldatum bedrag'!$N$1,'grv lys'!$T$2:$T$2863,'bereken betaaldatum bedrag'!B60)</f>
        <v>0</v>
      </c>
      <c r="O60" s="4">
        <f>SUMIFS('grv lys'!$L$2:$L$2863,'grv lys'!$I$2:$I$2863,'bereken betaaldatum bedrag'!$O$1,'grv lys'!$T$2:$T$2863,'bereken betaaldatum bedrag'!B60)</f>
        <v>0</v>
      </c>
      <c r="P60" s="4">
        <f>SUMIFS('grv lys'!$L$2:$L$2863,'grv lys'!$I$2:$I$2863,'bereken betaaldatum bedrag'!$P$1,'grv lys'!$T$2:$T$2863,'bereken betaaldatum bedrag'!B60)</f>
        <v>0</v>
      </c>
      <c r="Q60" s="4">
        <f>SUMIFS('grv lys'!$L$2:$L$2863,'grv lys'!$I$2:$I$2863,'bereken betaaldatum bedrag'!$Q$1,'grv lys'!$T$2:$T$2863,'bereken betaaldatum bedrag'!B60)</f>
        <v>0</v>
      </c>
      <c r="R60" s="4">
        <f>SUMIFS('grv lys'!$L$2:$L$2863,'grv lys'!$I$2:$I$2863,'bereken betaaldatum bedrag'!$R$1,'grv lys'!$T$2:$T$2863,'bereken betaaldatum bedrag'!B60)</f>
        <v>0</v>
      </c>
      <c r="S60" s="4" t="e">
        <f>SUMIFS('grv lys'!Y59:Y3322,'grv lys'!T59:T2863,'bereken betaaldatum bedrag'!B60,'grv lys'!V59:V3322,'bereken betaaldatum bedrag'!$S$1)</f>
        <v>#VALUE!</v>
      </c>
      <c r="T60" s="4" t="e">
        <f>SUMIFS('grv lys'!Z59:Z3322,'grv lys'!U59:U2863,'bereken betaaldatum bedrag'!B60,'grv lys'!W59:W3322,'bereken betaaldatum bedrag'!$T$1)</f>
        <v>#VALUE!</v>
      </c>
      <c r="U60" s="4">
        <f>SUMIFS('grv lys'!$L$2:$L$2863,'grv lys'!$I$2:$I$2863,'bereken betaaldatum bedrag'!$U$1,'grv lys'!$T$2:$T$2863,'bereken betaaldatum bedrag'!B60)</f>
        <v>0</v>
      </c>
      <c r="V60" s="4">
        <f>SUMIFS('grv lys'!$L$2:$L$2863,'grv lys'!$I$2:$I$2863,'bereken betaaldatum bedrag'!$V$1,'grv lys'!$T$2:$T$2863,'bereken betaaldatum bedrag'!B60)</f>
        <v>0</v>
      </c>
      <c r="W60" s="4">
        <f>SUMIFS('grv lys'!$L$2:$L$2863,'grv lys'!$I$2:$I$2863,'bereken betaaldatum bedrag'!$W$1,'grv lys'!$T$2:$T$2863,'bereken betaaldatum bedrag'!B60)</f>
        <v>0</v>
      </c>
      <c r="X60" s="4">
        <f>SUMIFS('grv lys'!$L$2:$L$2863,'grv lys'!$I$2:$I$2863,'bereken betaaldatum bedrag'!$X$1,'grv lys'!$T$2:$T$2863,'bereken betaaldatum bedrag'!B60)</f>
        <v>0</v>
      </c>
      <c r="Y60" s="4">
        <f>SUMIFS('grv lys'!$L$2:$L$2863,'grv lys'!$I$2:$I$2863,'bereken betaaldatum bedrag'!$Y$1,'grv lys'!$G$2:$G$2863,'bereken betaaldatum bedrag'!B60)</f>
        <v>0</v>
      </c>
      <c r="Z60" s="4">
        <f>SUMIFS('grv lys'!$L$2:$L$2863,'grv lys'!$I$2:$I$2863,'bereken betaaldatum bedrag'!$Z$1,'grv lys'!$G$2:$G$2863,'bereken betaaldatum bedrag'!B60)</f>
        <v>0</v>
      </c>
      <c r="AA60" s="4">
        <f>SUMIFS('grv lys'!$L$2:$L$2863,'grv lys'!$I$2:$I$2863,'bereken betaaldatum bedrag'!$AA$1,'grv lys'!$G$2:$G$2863,'bereken betaaldatum bedrag'!B60)</f>
        <v>0</v>
      </c>
      <c r="AB60" s="4">
        <f>SUMIFS('grv lys'!$L$2:$L$2863,'grv lys'!$I$2:$I$2863,'bereken betaaldatum bedrag'!$AB$1,'grv lys'!$G$2:$G$2863,'bereken betaaldatum bedrag'!B60)</f>
        <v>0</v>
      </c>
      <c r="AC60" s="4">
        <f>SUMIFS('grv lys'!$L$2:$L$2863,'grv lys'!$I$2:$I$2863,'bereken betaaldatum bedrag'!$AC$1,'grv lys'!$G$2:$G$2863,'bereken betaaldatum bedrag'!B60)</f>
        <v>0</v>
      </c>
      <c r="AD60" s="4">
        <f>SUMIFS('grv lys'!$L$2:$L$2863,'grv lys'!$I$2:$I$2863,'bereken betaaldatum bedrag'!$AD$1,'grv lys'!$G$2:$G$2863,'bereken betaaldatum bedrag'!B60)</f>
        <v>7134.28</v>
      </c>
      <c r="AE60" s="4">
        <f>SUMIFS('grv lys'!$L$2:$L$2863,'grv lys'!$I$2:$I$2863,'bereken betaaldatum bedrag'!$AE$1,'grv lys'!$G$2:$G$2863,'bereken betaaldatum bedrag'!B60)</f>
        <v>56151.66</v>
      </c>
      <c r="AF60" s="4">
        <f>SUMIFS('grv lys'!$L$2:$L$2863,'grv lys'!$I$2:$I$2863,'bereken betaaldatum bedrag'!$AF$1,'grv lys'!$G$2:$G$2863,'bereken betaaldatum bedrag'!B60)</f>
        <v>5154.2699999999995</v>
      </c>
      <c r="AG60" s="4">
        <f>SUMIFS('grv lys'!$L$2:$L$2863,'grv lys'!$I$2:$I$2863,'bereken betaaldatum bedrag'!$AG$1,'grv lys'!$G$2:$G$2863,'bereken betaaldatum bedrag'!B60)</f>
        <v>0</v>
      </c>
      <c r="AH60" s="4">
        <f>SUMIFS('grv lys'!$L$2:$L$2863,'grv lys'!$I$2:$I$2863,'bereken betaaldatum bedrag'!$AH$1,'grv lys'!$G$2:$G$2863,'bereken betaaldatum bedrag'!B60)</f>
        <v>0</v>
      </c>
      <c r="AI60" s="4">
        <f>SUMIFS('grv lys'!$L$2:$L$2863,'grv lys'!$I$2:$I$2863,'bereken betaaldatum bedrag'!$AI$1,'grv lys'!$G$2:$G$2863,'bereken betaaldatum bedrag'!B60)</f>
        <v>0</v>
      </c>
      <c r="AJ60" s="4">
        <f>SUMIFS('grv lys'!$L$2:$L$2863,'grv lys'!$I$2:$I$2863,'bereken betaaldatum bedrag'!$AJ$1,'grv lys'!$G$2:$G$2863,'bereken betaaldatum bedrag'!B60)</f>
        <v>5099</v>
      </c>
      <c r="AK60" s="4">
        <f>SUMIFS('grv lys'!$L$2:$L$2863,'grv lys'!$I$2:$I$2863,'bereken betaaldatum bedrag'!$AK$1,'grv lys'!$G$2:$G$2863,'bereken betaaldatum bedrag'!B60)</f>
        <v>0</v>
      </c>
      <c r="AL60" s="4">
        <f>SUMIFS('grv lys'!$L$2:$L$2863,'grv lys'!$I$2:$I$2863,'bereken betaaldatum bedrag'!$AL$1,'grv lys'!$G$2:$G$2863,'bereken betaaldatum bedrag'!B60)</f>
        <v>0</v>
      </c>
      <c r="AM60" s="4">
        <f>SUMIFS('grv lys'!$L$2:$L$2863,'grv lys'!$I$2:$I$2863,'bereken betaaldatum bedrag'!$AM$1,'grv lys'!$G$2:$G$2863,'bereken betaaldatum bedrag'!B60)</f>
        <v>10765.85</v>
      </c>
      <c r="AN60" s="4">
        <f>SUMIFS('grv lys'!$L$2:$L$2863,'grv lys'!$I$2:$I$2863,'bereken betaaldatum bedrag'!$AN$1,'grv lys'!$G$2:$G$2863,'bereken betaaldatum bedrag'!B60)</f>
        <v>0</v>
      </c>
      <c r="AO60" s="4">
        <f>SUMIFS('grv lys'!$L$2:$L$2863,'grv lys'!$I$2:$I$2863,'bereken betaaldatum bedrag'!$AO$1,'grv lys'!$G$2:$G$2863,'bereken betaaldatum bedrag'!B60)</f>
        <v>0</v>
      </c>
      <c r="AP60" s="4">
        <f>SUMIFS('grv lys'!$L$2:$L$2863,'grv lys'!$I$2:$I$2863,'bereken betaaldatum bedrag'!$AP$1,'grv lys'!$G$2:$G$2863,'bereken betaaldatum bedrag'!B60)</f>
        <v>561.6</v>
      </c>
      <c r="AQ60" s="4">
        <f>SUMIFS('grv lys'!$L$2:$L$2863,'grv lys'!$I$2:$I$2863,'bereken betaaldatum bedrag'!$AQ$1,'grv lys'!$G$2:$G$2863,'bereken betaaldatum bedrag'!B60)</f>
        <v>0</v>
      </c>
      <c r="AR60" s="4">
        <f>SUMIFS('grv lys'!$L$2:$L$2863,'grv lys'!$I$2:$I$2863,'bereken betaaldatum bedrag'!$AR$1,'grv lys'!$G$2:$G$2863,'bereken betaaldatum bedrag'!B60)</f>
        <v>279.48</v>
      </c>
      <c r="AS60" s="4">
        <f>SUMIFS('grv lys'!$L$2:$L$2863,'grv lys'!$I$2:$I$2863,'bereken betaaldatum bedrag'!$AS$1,'grv lys'!$G$2:$G$2863,'bereken betaaldatum bedrag'!B60)</f>
        <v>0</v>
      </c>
      <c r="AT60" s="4">
        <f>SUMIFS('grv lys'!$L$2:$L$2863,'grv lys'!$I$2:$I$2863,'bereken betaaldatum bedrag'!$AT$1,'grv lys'!$G$2:$G$2863,'bereken betaaldatum bedrag'!B60)</f>
        <v>0</v>
      </c>
      <c r="AU60" s="4">
        <f>SUMIFS('grv lys'!$L$2:$L$2863,'grv lys'!$I$2:$I$2863,'bereken betaaldatum bedrag'!$AU$1,'grv lys'!$G$2:$G$2863,'bereken betaaldatum bedrag'!B60)</f>
        <v>23964.240000000002</v>
      </c>
      <c r="AV60" s="4">
        <f>SUMIFS('grv lys'!$L$2:$L$2863,'grv lys'!$I$2:$I$2863,'bereken betaaldatum bedrag'!$AV$1,'grv lys'!$G$2:$G$2863,'bereken betaaldatum bedrag'!B60)</f>
        <v>0</v>
      </c>
      <c r="AW60" s="4">
        <f>SUMIFS('grv lys'!$L$2:$L$2863,'grv lys'!$I$2:$I$2863,'bereken betaaldatum bedrag'!$AW$1,'grv lys'!$G$2:$G$2863,'bereken betaaldatum bedrag'!B60)</f>
        <v>0</v>
      </c>
      <c r="AX60" s="4">
        <f>SUMIFS('grv lys'!$L$2:$L$2863,'grv lys'!$I$2:$I$2863,'bereken betaaldatum bedrag'!$AX$1,'grv lys'!$G$2:$G$2863,'bereken betaaldatum bedrag'!B60)</f>
        <v>0</v>
      </c>
      <c r="AY60" s="4">
        <f>SUMIFS('grv lys'!$L$2:$L$2863,'grv lys'!$I$2:$I$2863,'bereken betaaldatum bedrag'!$AY$1,'grv lys'!$G$2:$G$2863,'bereken betaaldatum bedrag'!B60)</f>
        <v>0</v>
      </c>
      <c r="AZ60" s="4">
        <f>SUMIFS('grv lys'!$L$2:$L$2863,'grv lys'!$I$2:$I$2863,'bereken betaaldatum bedrag'!$AZ$1,'grv lys'!$G$2:$G$2863,'bereken betaaldatum bedrag'!B60)</f>
        <v>0</v>
      </c>
      <c r="BA60" s="4">
        <f>SUMIFS('grv lys'!$L$2:$L$2863,'grv lys'!$I$2:$I$2863,'bereken betaaldatum bedrag'!$BA$1,'grv lys'!$G$2:$G$2863,'bereken betaaldatum bedrag'!B60)</f>
        <v>0</v>
      </c>
    </row>
    <row r="61" spans="1:53" x14ac:dyDescent="0.25">
      <c r="A61" s="21" t="s">
        <v>134</v>
      </c>
      <c r="B61" s="22">
        <v>41637</v>
      </c>
      <c r="C61" s="7"/>
      <c r="D61" s="15" t="s">
        <v>148</v>
      </c>
      <c r="E61" s="14"/>
      <c r="F61" s="12"/>
      <c r="G61" s="16"/>
      <c r="H61" s="16"/>
      <c r="I61" s="4">
        <f>SUMIFS('grv lys'!$L$2:$L$2863,'grv lys'!$G$2:$G$2863,'bereken betaaldatum bedrag'!B61,'grv lys'!$I$2:$I$2863,'bereken betaaldatum bedrag'!I$1)</f>
        <v>16293.87</v>
      </c>
      <c r="J61" s="4">
        <f>SUMIFS('grv lys'!$L$2:$L$2863,'grv lys'!$I$2:$I$2863,'bereken betaaldatum bedrag'!$J$1,'grv lys'!$T$2:$T$2863,'bereken betaaldatum bedrag'!B61)</f>
        <v>0</v>
      </c>
      <c r="K61" s="4">
        <f>SUMIFS('grv lys'!$L$2:$L$2863,'grv lys'!$I$2:$I$2863,'bereken betaaldatum bedrag'!$K$1,'grv lys'!$T$2:$T$2863,'bereken betaaldatum bedrag'!B61)</f>
        <v>0</v>
      </c>
      <c r="L61" s="4">
        <f>SUMIFS('grv lys'!$L$2:$L$2863,'grv lys'!$I$2:$I$2863,'bereken betaaldatum bedrag'!$L$1,'grv lys'!$T$2:$T$2863,'bereken betaaldatum bedrag'!B61)</f>
        <v>900</v>
      </c>
      <c r="M61" s="4">
        <f>SUMIFS('grv lys'!$L$2:$L$2863,'grv lys'!$I$2:$I$2863,'bereken betaaldatum bedrag'!$M$1,'grv lys'!$T$2:$T$2863,'bereken betaaldatum bedrag'!B61)</f>
        <v>6624.4</v>
      </c>
      <c r="N61" s="4">
        <f>SUMIFS('grv lys'!$L$2:$L$2863,'grv lys'!$I$2:$I$2863,'bereken betaaldatum bedrag'!$N$1,'grv lys'!$T$2:$T$2863,'bereken betaaldatum bedrag'!B61)</f>
        <v>0</v>
      </c>
      <c r="O61" s="4">
        <f>SUMIFS('grv lys'!$L$2:$L$2863,'grv lys'!$I$2:$I$2863,'bereken betaaldatum bedrag'!$O$1,'grv lys'!$T$2:$T$2863,'bereken betaaldatum bedrag'!B61)</f>
        <v>0</v>
      </c>
      <c r="P61" s="4">
        <f>SUMIFS('grv lys'!$L$2:$L$2863,'grv lys'!$I$2:$I$2863,'bereken betaaldatum bedrag'!$P$1,'grv lys'!$T$2:$T$2863,'bereken betaaldatum bedrag'!B61)</f>
        <v>0</v>
      </c>
      <c r="Q61" s="4">
        <f>SUMIFS('grv lys'!$L$2:$L$2863,'grv lys'!$I$2:$I$2863,'bereken betaaldatum bedrag'!$Q$1,'grv lys'!$T$2:$T$2863,'bereken betaaldatum bedrag'!B61)</f>
        <v>0</v>
      </c>
      <c r="R61" s="4">
        <f>SUMIFS('grv lys'!$L$2:$L$2863,'grv lys'!$I$2:$I$2863,'bereken betaaldatum bedrag'!$R$1,'grv lys'!$T$2:$T$2863,'bereken betaaldatum bedrag'!B61)</f>
        <v>0</v>
      </c>
      <c r="S61" s="4" t="e">
        <f>SUMIFS('grv lys'!Y60:Y3323,'grv lys'!T60:T2863,'bereken betaaldatum bedrag'!B61,'grv lys'!V60:V3323,'bereken betaaldatum bedrag'!$S$1)</f>
        <v>#VALUE!</v>
      </c>
      <c r="T61" s="4" t="e">
        <f>SUMIFS('grv lys'!Z60:Z3323,'grv lys'!U60:U2863,'bereken betaaldatum bedrag'!B61,'grv lys'!W60:W3323,'bereken betaaldatum bedrag'!$T$1)</f>
        <v>#VALUE!</v>
      </c>
      <c r="U61" s="4">
        <f>SUMIFS('grv lys'!$L$2:$L$2863,'grv lys'!$I$2:$I$2863,'bereken betaaldatum bedrag'!$U$1,'grv lys'!$T$2:$T$2863,'bereken betaaldatum bedrag'!B61)</f>
        <v>0</v>
      </c>
      <c r="V61" s="4">
        <f>SUMIFS('grv lys'!$L$2:$L$2863,'grv lys'!$I$2:$I$2863,'bereken betaaldatum bedrag'!$V$1,'grv lys'!$T$2:$T$2863,'bereken betaaldatum bedrag'!B61)</f>
        <v>0</v>
      </c>
      <c r="W61" s="4">
        <f>SUMIFS('grv lys'!$L$2:$L$2863,'grv lys'!$I$2:$I$2863,'bereken betaaldatum bedrag'!$W$1,'grv lys'!$T$2:$T$2863,'bereken betaaldatum bedrag'!B61)</f>
        <v>0</v>
      </c>
      <c r="X61" s="4">
        <f>SUMIFS('grv lys'!$L$2:$L$2863,'grv lys'!$I$2:$I$2863,'bereken betaaldatum bedrag'!$X$1,'grv lys'!$T$2:$T$2863,'bereken betaaldatum bedrag'!B61)</f>
        <v>0</v>
      </c>
      <c r="Y61" s="4">
        <f>SUMIFS('grv lys'!$L$2:$L$2863,'grv lys'!$I$2:$I$2863,'bereken betaaldatum bedrag'!$Y$1,'grv lys'!$G$2:$G$2863,'bereken betaaldatum bedrag'!B61)</f>
        <v>0</v>
      </c>
      <c r="Z61" s="4">
        <f>SUMIFS('grv lys'!$L$2:$L$2863,'grv lys'!$I$2:$I$2863,'bereken betaaldatum bedrag'!$Z$1,'grv lys'!$G$2:$G$2863,'bereken betaaldatum bedrag'!B61)</f>
        <v>0</v>
      </c>
      <c r="AA61" s="4">
        <f>SUMIFS('grv lys'!$L$2:$L$2863,'grv lys'!$I$2:$I$2863,'bereken betaaldatum bedrag'!$AA$1,'grv lys'!$G$2:$G$2863,'bereken betaaldatum bedrag'!B61)</f>
        <v>0</v>
      </c>
      <c r="AB61" s="4">
        <f>SUMIFS('grv lys'!$L$2:$L$2863,'grv lys'!$I$2:$I$2863,'bereken betaaldatum bedrag'!$AB$1,'grv lys'!$G$2:$G$2863,'bereken betaaldatum bedrag'!B61)</f>
        <v>0</v>
      </c>
      <c r="AC61" s="4">
        <f>SUMIFS('grv lys'!$L$2:$L$2863,'grv lys'!$I$2:$I$2863,'bereken betaaldatum bedrag'!$AC$1,'grv lys'!$G$2:$G$2863,'bereken betaaldatum bedrag'!B61)</f>
        <v>0</v>
      </c>
      <c r="AD61" s="4">
        <f>SUMIFS('grv lys'!$L$2:$L$2863,'grv lys'!$I$2:$I$2863,'bereken betaaldatum bedrag'!$AD$1,'grv lys'!$G$2:$G$2863,'bereken betaaldatum bedrag'!B61)</f>
        <v>0</v>
      </c>
      <c r="AE61" s="4">
        <f>SUMIFS('grv lys'!$L$2:$L$2863,'grv lys'!$I$2:$I$2863,'bereken betaaldatum bedrag'!$AE$1,'grv lys'!$G$2:$G$2863,'bereken betaaldatum bedrag'!B61)</f>
        <v>0</v>
      </c>
      <c r="AF61" s="4">
        <f>SUMIFS('grv lys'!$L$2:$L$2863,'grv lys'!$I$2:$I$2863,'bereken betaaldatum bedrag'!$AF$1,'grv lys'!$G$2:$G$2863,'bereken betaaldatum bedrag'!B61)</f>
        <v>0</v>
      </c>
      <c r="AG61" s="4">
        <f>SUMIFS('grv lys'!$L$2:$L$2863,'grv lys'!$I$2:$I$2863,'bereken betaaldatum bedrag'!$AG$1,'grv lys'!$G$2:$G$2863,'bereken betaaldatum bedrag'!B61)</f>
        <v>0</v>
      </c>
      <c r="AH61" s="4">
        <f>SUMIFS('grv lys'!$L$2:$L$2863,'grv lys'!$I$2:$I$2863,'bereken betaaldatum bedrag'!$AH$1,'grv lys'!$G$2:$G$2863,'bereken betaaldatum bedrag'!B61)</f>
        <v>0</v>
      </c>
      <c r="AI61" s="4">
        <f>SUMIFS('grv lys'!$L$2:$L$2863,'grv lys'!$I$2:$I$2863,'bereken betaaldatum bedrag'!$AI$1,'grv lys'!$G$2:$G$2863,'bereken betaaldatum bedrag'!B61)</f>
        <v>0</v>
      </c>
      <c r="AJ61" s="4">
        <f>SUMIFS('grv lys'!$L$2:$L$2863,'grv lys'!$I$2:$I$2863,'bereken betaaldatum bedrag'!$AJ$1,'grv lys'!$G$2:$G$2863,'bereken betaaldatum bedrag'!B61)</f>
        <v>0</v>
      </c>
      <c r="AK61" s="4">
        <f>SUMIFS('grv lys'!$L$2:$L$2863,'grv lys'!$I$2:$I$2863,'bereken betaaldatum bedrag'!$AK$1,'grv lys'!$G$2:$G$2863,'bereken betaaldatum bedrag'!B61)</f>
        <v>0</v>
      </c>
      <c r="AL61" s="4">
        <f>SUMIFS('grv lys'!$L$2:$L$2863,'grv lys'!$I$2:$I$2863,'bereken betaaldatum bedrag'!$AL$1,'grv lys'!$G$2:$G$2863,'bereken betaaldatum bedrag'!B61)</f>
        <v>0</v>
      </c>
      <c r="AM61" s="4">
        <f>SUMIFS('grv lys'!$L$2:$L$2863,'grv lys'!$I$2:$I$2863,'bereken betaaldatum bedrag'!$AM$1,'grv lys'!$G$2:$G$2863,'bereken betaaldatum bedrag'!B61)</f>
        <v>0</v>
      </c>
      <c r="AN61" s="4">
        <f>SUMIFS('grv lys'!$L$2:$L$2863,'grv lys'!$I$2:$I$2863,'bereken betaaldatum bedrag'!$AN$1,'grv lys'!$G$2:$G$2863,'bereken betaaldatum bedrag'!B61)</f>
        <v>0</v>
      </c>
      <c r="AO61" s="4">
        <f>SUMIFS('grv lys'!$L$2:$L$2863,'grv lys'!$I$2:$I$2863,'bereken betaaldatum bedrag'!$AO$1,'grv lys'!$G$2:$G$2863,'bereken betaaldatum bedrag'!B61)</f>
        <v>0</v>
      </c>
      <c r="AP61" s="4">
        <f>SUMIFS('grv lys'!$L$2:$L$2863,'grv lys'!$I$2:$I$2863,'bereken betaaldatum bedrag'!$AP$1,'grv lys'!$G$2:$G$2863,'bereken betaaldatum bedrag'!B61)</f>
        <v>0</v>
      </c>
      <c r="AQ61" s="4">
        <f>SUMIFS('grv lys'!$L$2:$L$2863,'grv lys'!$I$2:$I$2863,'bereken betaaldatum bedrag'!$AQ$1,'grv lys'!$G$2:$G$2863,'bereken betaaldatum bedrag'!B61)</f>
        <v>0</v>
      </c>
      <c r="AR61" s="4">
        <f>SUMIFS('grv lys'!$L$2:$L$2863,'grv lys'!$I$2:$I$2863,'bereken betaaldatum bedrag'!$AR$1,'grv lys'!$G$2:$G$2863,'bereken betaaldatum bedrag'!B61)</f>
        <v>0</v>
      </c>
      <c r="AS61" s="4">
        <f>SUMIFS('grv lys'!$L$2:$L$2863,'grv lys'!$I$2:$I$2863,'bereken betaaldatum bedrag'!$AS$1,'grv lys'!$G$2:$G$2863,'bereken betaaldatum bedrag'!B61)</f>
        <v>0</v>
      </c>
      <c r="AT61" s="4">
        <f>SUMIFS('grv lys'!$L$2:$L$2863,'grv lys'!$I$2:$I$2863,'bereken betaaldatum bedrag'!$AT$1,'grv lys'!$G$2:$G$2863,'bereken betaaldatum bedrag'!B61)</f>
        <v>0</v>
      </c>
      <c r="AU61" s="4">
        <f>SUMIFS('grv lys'!$L$2:$L$2863,'grv lys'!$I$2:$I$2863,'bereken betaaldatum bedrag'!$AU$1,'grv lys'!$G$2:$G$2863,'bereken betaaldatum bedrag'!B61)</f>
        <v>0</v>
      </c>
      <c r="AV61" s="4">
        <f>SUMIFS('grv lys'!$L$2:$L$2863,'grv lys'!$I$2:$I$2863,'bereken betaaldatum bedrag'!$AV$1,'grv lys'!$G$2:$G$2863,'bereken betaaldatum bedrag'!B61)</f>
        <v>0</v>
      </c>
      <c r="AW61" s="4">
        <f>SUMIFS('grv lys'!$L$2:$L$2863,'grv lys'!$I$2:$I$2863,'bereken betaaldatum bedrag'!$AW$1,'grv lys'!$G$2:$G$2863,'bereken betaaldatum bedrag'!B61)</f>
        <v>0</v>
      </c>
      <c r="AX61" s="4">
        <f>SUMIFS('grv lys'!$L$2:$L$2863,'grv lys'!$I$2:$I$2863,'bereken betaaldatum bedrag'!$AX$1,'grv lys'!$G$2:$G$2863,'bereken betaaldatum bedrag'!B61)</f>
        <v>0</v>
      </c>
      <c r="AY61" s="4">
        <f>SUMIFS('grv lys'!$L$2:$L$2863,'grv lys'!$I$2:$I$2863,'bereken betaaldatum bedrag'!$AY$1,'grv lys'!$G$2:$G$2863,'bereken betaaldatum bedrag'!B61)</f>
        <v>0</v>
      </c>
      <c r="AZ61" s="4">
        <f>SUMIFS('grv lys'!$L$2:$L$2863,'grv lys'!$I$2:$I$2863,'bereken betaaldatum bedrag'!$AZ$1,'grv lys'!$G$2:$G$2863,'bereken betaaldatum bedrag'!B61)</f>
        <v>0</v>
      </c>
      <c r="BA61" s="4">
        <f>SUMIFS('grv lys'!$L$2:$L$2863,'grv lys'!$I$2:$I$2863,'bereken betaaldatum bedrag'!$BA$1,'grv lys'!$G$2:$G$2863,'bereken betaaldatum bedrag'!B61)</f>
        <v>0</v>
      </c>
    </row>
    <row r="62" spans="1:53" x14ac:dyDescent="0.25">
      <c r="A62" s="21" t="s">
        <v>135</v>
      </c>
      <c r="B62" s="22">
        <v>41638</v>
      </c>
      <c r="C62" s="7"/>
      <c r="D62" s="15" t="s">
        <v>148</v>
      </c>
      <c r="E62" s="14"/>
      <c r="F62" s="12"/>
      <c r="G62" s="16"/>
      <c r="H62" s="16"/>
      <c r="I62" s="4">
        <f>SUMIFS('grv lys'!$L$2:$L$2863,'grv lys'!$G$2:$G$2863,'bereken betaaldatum bedrag'!B62,'grv lys'!$I$2:$I$2863,'bereken betaaldatum bedrag'!I$1)</f>
        <v>212691.91000000003</v>
      </c>
      <c r="J62" s="4">
        <f>SUMIFS('grv lys'!$L$2:$L$2863,'grv lys'!$I$2:$I$2863,'bereken betaaldatum bedrag'!$J$1,'grv lys'!$T$2:$T$2863,'bereken betaaldatum bedrag'!B62)</f>
        <v>0</v>
      </c>
      <c r="K62" s="4">
        <f>SUMIFS('grv lys'!$L$2:$L$2863,'grv lys'!$I$2:$I$2863,'bereken betaaldatum bedrag'!$K$1,'grv lys'!$T$2:$T$2863,'bereken betaaldatum bedrag'!B62)</f>
        <v>0</v>
      </c>
      <c r="L62" s="4">
        <f>SUMIFS('grv lys'!$L$2:$L$2863,'grv lys'!$I$2:$I$2863,'bereken betaaldatum bedrag'!$L$1,'grv lys'!$T$2:$T$2863,'bereken betaaldatum bedrag'!B62)</f>
        <v>1450</v>
      </c>
      <c r="M62" s="4">
        <f>SUMIFS('grv lys'!$L$2:$L$2863,'grv lys'!$I$2:$I$2863,'bereken betaaldatum bedrag'!$M$1,'grv lys'!$T$2:$T$2863,'bereken betaaldatum bedrag'!B62)</f>
        <v>6744.4</v>
      </c>
      <c r="N62" s="4">
        <f>SUMIFS('grv lys'!$L$2:$L$2863,'grv lys'!$I$2:$I$2863,'bereken betaaldatum bedrag'!$N$1,'grv lys'!$T$2:$T$2863,'bereken betaaldatum bedrag'!B62)</f>
        <v>1247.0999999999999</v>
      </c>
      <c r="O62" s="4">
        <f>SUMIFS('grv lys'!$L$2:$L$2863,'grv lys'!$I$2:$I$2863,'bereken betaaldatum bedrag'!$O$1,'grv lys'!$T$2:$T$2863,'bereken betaaldatum bedrag'!B62)</f>
        <v>0</v>
      </c>
      <c r="P62" s="4">
        <f>SUMIFS('grv lys'!$L$2:$L$2863,'grv lys'!$I$2:$I$2863,'bereken betaaldatum bedrag'!$P$1,'grv lys'!$T$2:$T$2863,'bereken betaaldatum bedrag'!B62)</f>
        <v>0</v>
      </c>
      <c r="Q62" s="4">
        <f>SUMIFS('grv lys'!$L$2:$L$2863,'grv lys'!$I$2:$I$2863,'bereken betaaldatum bedrag'!$Q$1,'grv lys'!$T$2:$T$2863,'bereken betaaldatum bedrag'!B62)</f>
        <v>0</v>
      </c>
      <c r="R62" s="4">
        <f>SUMIFS('grv lys'!$L$2:$L$2863,'grv lys'!$I$2:$I$2863,'bereken betaaldatum bedrag'!$R$1,'grv lys'!$T$2:$T$2863,'bereken betaaldatum bedrag'!B62)</f>
        <v>0</v>
      </c>
      <c r="S62" s="4" t="e">
        <f>SUMIFS('grv lys'!Y61:Y3324,'grv lys'!T61:T2863,'bereken betaaldatum bedrag'!B62,'grv lys'!V61:V3324,'bereken betaaldatum bedrag'!$S$1)</f>
        <v>#VALUE!</v>
      </c>
      <c r="T62" s="4" t="e">
        <f>SUMIFS('grv lys'!Z61:Z3324,'grv lys'!U61:U2863,'bereken betaaldatum bedrag'!B62,'grv lys'!W61:W3324,'bereken betaaldatum bedrag'!$T$1)</f>
        <v>#VALUE!</v>
      </c>
      <c r="U62" s="4">
        <f>SUMIFS('grv lys'!$L$2:$L$2863,'grv lys'!$I$2:$I$2863,'bereken betaaldatum bedrag'!$U$1,'grv lys'!$T$2:$T$2863,'bereken betaaldatum bedrag'!B62)</f>
        <v>0</v>
      </c>
      <c r="V62" s="4">
        <f>SUMIFS('grv lys'!$L$2:$L$2863,'grv lys'!$I$2:$I$2863,'bereken betaaldatum bedrag'!$V$1,'grv lys'!$T$2:$T$2863,'bereken betaaldatum bedrag'!B62)</f>
        <v>0</v>
      </c>
      <c r="W62" s="4">
        <f>SUMIFS('grv lys'!$L$2:$L$2863,'grv lys'!$I$2:$I$2863,'bereken betaaldatum bedrag'!$W$1,'grv lys'!$T$2:$T$2863,'bereken betaaldatum bedrag'!B62)</f>
        <v>0</v>
      </c>
      <c r="X62" s="4">
        <f>SUMIFS('grv lys'!$L$2:$L$2863,'grv lys'!$I$2:$I$2863,'bereken betaaldatum bedrag'!$X$1,'grv lys'!$T$2:$T$2863,'bereken betaaldatum bedrag'!B62)</f>
        <v>0</v>
      </c>
      <c r="Y62" s="4">
        <f>SUMIFS('grv lys'!$L$2:$L$2863,'grv lys'!$I$2:$I$2863,'bereken betaaldatum bedrag'!$Y$1,'grv lys'!$G$2:$G$2863,'bereken betaaldatum bedrag'!B62)</f>
        <v>0</v>
      </c>
      <c r="Z62" s="4">
        <f>SUMIFS('grv lys'!$L$2:$L$2863,'grv lys'!$I$2:$I$2863,'bereken betaaldatum bedrag'!$Z$1,'grv lys'!$G$2:$G$2863,'bereken betaaldatum bedrag'!B62)</f>
        <v>0</v>
      </c>
      <c r="AA62" s="4">
        <f>SUMIFS('grv lys'!$L$2:$L$2863,'grv lys'!$I$2:$I$2863,'bereken betaaldatum bedrag'!$AA$1,'grv lys'!$G$2:$G$2863,'bereken betaaldatum bedrag'!B62)</f>
        <v>0</v>
      </c>
      <c r="AB62" s="4">
        <f>SUMIFS('grv lys'!$L$2:$L$2863,'grv lys'!$I$2:$I$2863,'bereken betaaldatum bedrag'!$AB$1,'grv lys'!$G$2:$G$2863,'bereken betaaldatum bedrag'!B62)</f>
        <v>0</v>
      </c>
      <c r="AC62" s="4">
        <f>SUMIFS('grv lys'!$L$2:$L$2863,'grv lys'!$I$2:$I$2863,'bereken betaaldatum bedrag'!$AC$1,'grv lys'!$G$2:$G$2863,'bereken betaaldatum bedrag'!B62)</f>
        <v>0</v>
      </c>
      <c r="AD62" s="4">
        <f>SUMIFS('grv lys'!$L$2:$L$2863,'grv lys'!$I$2:$I$2863,'bereken betaaldatum bedrag'!$AD$1,'grv lys'!$G$2:$G$2863,'bereken betaaldatum bedrag'!B62)</f>
        <v>-1034.93</v>
      </c>
      <c r="AE62" s="4">
        <f>SUMIFS('grv lys'!$L$2:$L$2863,'grv lys'!$I$2:$I$2863,'bereken betaaldatum bedrag'!$AE$1,'grv lys'!$G$2:$G$2863,'bereken betaaldatum bedrag'!B62)</f>
        <v>0</v>
      </c>
      <c r="AF62" s="4">
        <f>SUMIFS('grv lys'!$L$2:$L$2863,'grv lys'!$I$2:$I$2863,'bereken betaaldatum bedrag'!$AF$1,'grv lys'!$G$2:$G$2863,'bereken betaaldatum bedrag'!B62)</f>
        <v>0</v>
      </c>
      <c r="AG62" s="4">
        <f>SUMIFS('grv lys'!$L$2:$L$2863,'grv lys'!$I$2:$I$2863,'bereken betaaldatum bedrag'!$AG$1,'grv lys'!$G$2:$G$2863,'bereken betaaldatum bedrag'!B62)</f>
        <v>0</v>
      </c>
      <c r="AH62" s="4">
        <f>SUMIFS('grv lys'!$L$2:$L$2863,'grv lys'!$I$2:$I$2863,'bereken betaaldatum bedrag'!$AH$1,'grv lys'!$G$2:$G$2863,'bereken betaaldatum bedrag'!B62)</f>
        <v>0</v>
      </c>
      <c r="AI62" s="4">
        <f>SUMIFS('grv lys'!$L$2:$L$2863,'grv lys'!$I$2:$I$2863,'bereken betaaldatum bedrag'!$AI$1,'grv lys'!$G$2:$G$2863,'bereken betaaldatum bedrag'!B62)</f>
        <v>0</v>
      </c>
      <c r="AJ62" s="4">
        <f>SUMIFS('grv lys'!$L$2:$L$2863,'grv lys'!$I$2:$I$2863,'bereken betaaldatum bedrag'!$AJ$1,'grv lys'!$G$2:$G$2863,'bereken betaaldatum bedrag'!B62)</f>
        <v>0</v>
      </c>
      <c r="AK62" s="4">
        <f>SUMIFS('grv lys'!$L$2:$L$2863,'grv lys'!$I$2:$I$2863,'bereken betaaldatum bedrag'!$AK$1,'grv lys'!$G$2:$G$2863,'bereken betaaldatum bedrag'!B62)</f>
        <v>0</v>
      </c>
      <c r="AL62" s="4">
        <f>SUMIFS('grv lys'!$L$2:$L$2863,'grv lys'!$I$2:$I$2863,'bereken betaaldatum bedrag'!$AL$1,'grv lys'!$G$2:$G$2863,'bereken betaaldatum bedrag'!B62)</f>
        <v>-470.92000000000007</v>
      </c>
      <c r="AM62" s="4">
        <f>SUMIFS('grv lys'!$L$2:$L$2863,'grv lys'!$I$2:$I$2863,'bereken betaaldatum bedrag'!$AM$1,'grv lys'!$G$2:$G$2863,'bereken betaaldatum bedrag'!B62)</f>
        <v>0</v>
      </c>
      <c r="AN62" s="4">
        <f>SUMIFS('grv lys'!$L$2:$L$2863,'grv lys'!$I$2:$I$2863,'bereken betaaldatum bedrag'!$AN$1,'grv lys'!$G$2:$G$2863,'bereken betaaldatum bedrag'!B62)</f>
        <v>0</v>
      </c>
      <c r="AO62" s="4">
        <f>SUMIFS('grv lys'!$L$2:$L$2863,'grv lys'!$I$2:$I$2863,'bereken betaaldatum bedrag'!$AO$1,'grv lys'!$G$2:$G$2863,'bereken betaaldatum bedrag'!B62)</f>
        <v>0</v>
      </c>
      <c r="AP62" s="4">
        <f>SUMIFS('grv lys'!$L$2:$L$2863,'grv lys'!$I$2:$I$2863,'bereken betaaldatum bedrag'!$AP$1,'grv lys'!$G$2:$G$2863,'bereken betaaldatum bedrag'!B62)</f>
        <v>280.81</v>
      </c>
      <c r="AQ62" s="4">
        <f>SUMIFS('grv lys'!$L$2:$L$2863,'grv lys'!$I$2:$I$2863,'bereken betaaldatum bedrag'!$AQ$1,'grv lys'!$G$2:$G$2863,'bereken betaaldatum bedrag'!B62)</f>
        <v>0</v>
      </c>
      <c r="AR62" s="4">
        <f>SUMIFS('grv lys'!$L$2:$L$2863,'grv lys'!$I$2:$I$2863,'bereken betaaldatum bedrag'!$AR$1,'grv lys'!$G$2:$G$2863,'bereken betaaldatum bedrag'!B62)</f>
        <v>0</v>
      </c>
      <c r="AS62" s="4">
        <f>SUMIFS('grv lys'!$L$2:$L$2863,'grv lys'!$I$2:$I$2863,'bereken betaaldatum bedrag'!$AS$1,'grv lys'!$G$2:$G$2863,'bereken betaaldatum bedrag'!B62)</f>
        <v>18104.64</v>
      </c>
      <c r="AT62" s="4">
        <f>SUMIFS('grv lys'!$L$2:$L$2863,'grv lys'!$I$2:$I$2863,'bereken betaaldatum bedrag'!$AT$1,'grv lys'!$G$2:$G$2863,'bereken betaaldatum bedrag'!B62)</f>
        <v>0</v>
      </c>
      <c r="AU62" s="4">
        <f>SUMIFS('grv lys'!$L$2:$L$2863,'grv lys'!$I$2:$I$2863,'bereken betaaldatum bedrag'!$AU$1,'grv lys'!$G$2:$G$2863,'bereken betaaldatum bedrag'!B62)</f>
        <v>0</v>
      </c>
      <c r="AV62" s="4">
        <f>SUMIFS('grv lys'!$L$2:$L$2863,'grv lys'!$I$2:$I$2863,'bereken betaaldatum bedrag'!$AV$1,'grv lys'!$G$2:$G$2863,'bereken betaaldatum bedrag'!B62)</f>
        <v>0</v>
      </c>
      <c r="AW62" s="4">
        <f>SUMIFS('grv lys'!$L$2:$L$2863,'grv lys'!$I$2:$I$2863,'bereken betaaldatum bedrag'!$AW$1,'grv lys'!$G$2:$G$2863,'bereken betaaldatum bedrag'!B62)</f>
        <v>0</v>
      </c>
      <c r="AX62" s="4">
        <f>SUMIFS('grv lys'!$L$2:$L$2863,'grv lys'!$I$2:$I$2863,'bereken betaaldatum bedrag'!$AX$1,'grv lys'!$G$2:$G$2863,'bereken betaaldatum bedrag'!B62)</f>
        <v>0</v>
      </c>
      <c r="AY62" s="4">
        <f>SUMIFS('grv lys'!$L$2:$L$2863,'grv lys'!$I$2:$I$2863,'bereken betaaldatum bedrag'!$AY$1,'grv lys'!$G$2:$G$2863,'bereken betaaldatum bedrag'!B62)</f>
        <v>0</v>
      </c>
      <c r="AZ62" s="4">
        <f>SUMIFS('grv lys'!$L$2:$L$2863,'grv lys'!$I$2:$I$2863,'bereken betaaldatum bedrag'!$AZ$1,'grv lys'!$G$2:$G$2863,'bereken betaaldatum bedrag'!B62)</f>
        <v>0</v>
      </c>
      <c r="BA62" s="4">
        <f>SUMIFS('grv lys'!$L$2:$L$2863,'grv lys'!$I$2:$I$2863,'bereken betaaldatum bedrag'!$BA$1,'grv lys'!$G$2:$G$2863,'bereken betaaldatum bedrag'!B62)</f>
        <v>0</v>
      </c>
    </row>
    <row r="63" spans="1:53" x14ac:dyDescent="0.25">
      <c r="A63" s="21" t="s">
        <v>136</v>
      </c>
      <c r="B63" s="22">
        <v>41639</v>
      </c>
      <c r="C63" s="7"/>
      <c r="D63" s="15" t="s">
        <v>148</v>
      </c>
      <c r="E63" s="14"/>
      <c r="F63" s="12"/>
      <c r="G63" s="16"/>
      <c r="H63" s="16"/>
      <c r="I63" s="4">
        <f>SUMIFS('grv lys'!$L$2:$L$2863,'grv lys'!$G$2:$G$2863,'bereken betaaldatum bedrag'!B63,'grv lys'!$I$2:$I$2863,'bereken betaaldatum bedrag'!I$1)</f>
        <v>151437.84</v>
      </c>
      <c r="J63" s="4">
        <f>SUMIFS('grv lys'!$L$2:$L$2863,'grv lys'!$I$2:$I$2863,'bereken betaaldatum bedrag'!$J$1,'grv lys'!$T$2:$T$2863,'bereken betaaldatum bedrag'!B63)</f>
        <v>0</v>
      </c>
      <c r="K63" s="4">
        <f>SUMIFS('grv lys'!$L$2:$L$2863,'grv lys'!$I$2:$I$2863,'bereken betaaldatum bedrag'!$K$1,'grv lys'!$T$2:$T$2863,'bereken betaaldatum bedrag'!B63)</f>
        <v>0</v>
      </c>
      <c r="L63" s="4">
        <f>SUMIFS('grv lys'!$L$2:$L$2863,'grv lys'!$I$2:$I$2863,'bereken betaaldatum bedrag'!$L$1,'grv lys'!$T$2:$T$2863,'bereken betaaldatum bedrag'!B63)</f>
        <v>0</v>
      </c>
      <c r="M63" s="4">
        <f>SUMIFS('grv lys'!$L$2:$L$2863,'grv lys'!$I$2:$I$2863,'bereken betaaldatum bedrag'!$M$1,'grv lys'!$T$2:$T$2863,'bereken betaaldatum bedrag'!B63)</f>
        <v>0</v>
      </c>
      <c r="N63" s="4">
        <f>SUMIFS('grv lys'!$L$2:$L$2863,'grv lys'!$I$2:$I$2863,'bereken betaaldatum bedrag'!$N$1,'grv lys'!$T$2:$T$2863,'bereken betaaldatum bedrag'!B63)</f>
        <v>0</v>
      </c>
      <c r="O63" s="4">
        <f>SUMIFS('grv lys'!$L$2:$L$2863,'grv lys'!$I$2:$I$2863,'bereken betaaldatum bedrag'!$O$1,'grv lys'!$T$2:$T$2863,'bereken betaaldatum bedrag'!B63)</f>
        <v>0</v>
      </c>
      <c r="P63" s="4">
        <f>SUMIFS('grv lys'!$L$2:$L$2863,'grv lys'!$I$2:$I$2863,'bereken betaaldatum bedrag'!$P$1,'grv lys'!$T$2:$T$2863,'bereken betaaldatum bedrag'!B63)</f>
        <v>0</v>
      </c>
      <c r="Q63" s="4">
        <f>SUMIFS('grv lys'!$L$2:$L$2863,'grv lys'!$I$2:$I$2863,'bereken betaaldatum bedrag'!$Q$1,'grv lys'!$T$2:$T$2863,'bereken betaaldatum bedrag'!B63)</f>
        <v>3135</v>
      </c>
      <c r="R63" s="4">
        <f>SUMIFS('grv lys'!$L$2:$L$2863,'grv lys'!$I$2:$I$2863,'bereken betaaldatum bedrag'!$R$1,'grv lys'!$T$2:$T$2863,'bereken betaaldatum bedrag'!B63)</f>
        <v>0</v>
      </c>
      <c r="S63" s="4" t="e">
        <f>SUMIFS('grv lys'!Y62:Y3325,'grv lys'!T62:T2863,'bereken betaaldatum bedrag'!B63,'grv lys'!V62:V3325,'bereken betaaldatum bedrag'!$S$1)</f>
        <v>#VALUE!</v>
      </c>
      <c r="T63" s="4" t="e">
        <f>SUMIFS('grv lys'!Z62:Z3325,'grv lys'!U62:U2863,'bereken betaaldatum bedrag'!B63,'grv lys'!W62:W3325,'bereken betaaldatum bedrag'!$T$1)</f>
        <v>#VALUE!</v>
      </c>
      <c r="U63" s="4">
        <f>SUMIFS('grv lys'!$L$2:$L$2863,'grv lys'!$I$2:$I$2863,'bereken betaaldatum bedrag'!$U$1,'grv lys'!$T$2:$T$2863,'bereken betaaldatum bedrag'!B63)</f>
        <v>0</v>
      </c>
      <c r="V63" s="4">
        <f>SUMIFS('grv lys'!$L$2:$L$2863,'grv lys'!$I$2:$I$2863,'bereken betaaldatum bedrag'!$V$1,'grv lys'!$T$2:$T$2863,'bereken betaaldatum bedrag'!B63)</f>
        <v>0</v>
      </c>
      <c r="W63" s="4">
        <f>SUMIFS('grv lys'!$L$2:$L$2863,'grv lys'!$I$2:$I$2863,'bereken betaaldatum bedrag'!$W$1,'grv lys'!$T$2:$T$2863,'bereken betaaldatum bedrag'!B63)</f>
        <v>0</v>
      </c>
      <c r="X63" s="4">
        <f>SUMIFS('grv lys'!$L$2:$L$2863,'grv lys'!$I$2:$I$2863,'bereken betaaldatum bedrag'!$X$1,'grv lys'!$T$2:$T$2863,'bereken betaaldatum bedrag'!B63)</f>
        <v>0</v>
      </c>
      <c r="Y63" s="4">
        <f>SUMIFS('grv lys'!$L$2:$L$2863,'grv lys'!$I$2:$I$2863,'bereken betaaldatum bedrag'!$Y$1,'grv lys'!$G$2:$G$2863,'bereken betaaldatum bedrag'!B63)</f>
        <v>0</v>
      </c>
      <c r="Z63" s="4">
        <f>SUMIFS('grv lys'!$L$2:$L$2863,'grv lys'!$I$2:$I$2863,'bereken betaaldatum bedrag'!$Z$1,'grv lys'!$G$2:$G$2863,'bereken betaaldatum bedrag'!B63)</f>
        <v>0</v>
      </c>
      <c r="AA63" s="4">
        <f>SUMIFS('grv lys'!$L$2:$L$2863,'grv lys'!$I$2:$I$2863,'bereken betaaldatum bedrag'!$AA$1,'grv lys'!$G$2:$G$2863,'bereken betaaldatum bedrag'!B63)</f>
        <v>0</v>
      </c>
      <c r="AB63" s="4">
        <f>SUMIFS('grv lys'!$L$2:$L$2863,'grv lys'!$I$2:$I$2863,'bereken betaaldatum bedrag'!$AB$1,'grv lys'!$G$2:$G$2863,'bereken betaaldatum bedrag'!B63)</f>
        <v>0</v>
      </c>
      <c r="AC63" s="4">
        <f>SUMIFS('grv lys'!$L$2:$L$2863,'grv lys'!$I$2:$I$2863,'bereken betaaldatum bedrag'!$AC$1,'grv lys'!$G$2:$G$2863,'bereken betaaldatum bedrag'!B63)</f>
        <v>628.63</v>
      </c>
      <c r="AD63" s="4">
        <f>SUMIFS('grv lys'!$L$2:$L$2863,'grv lys'!$I$2:$I$2863,'bereken betaaldatum bedrag'!$AD$1,'grv lys'!$G$2:$G$2863,'bereken betaaldatum bedrag'!B63)</f>
        <v>0</v>
      </c>
      <c r="AE63" s="4">
        <f>SUMIFS('grv lys'!$L$2:$L$2863,'grv lys'!$I$2:$I$2863,'bereken betaaldatum bedrag'!$AE$1,'grv lys'!$G$2:$G$2863,'bereken betaaldatum bedrag'!B63)</f>
        <v>-86.16</v>
      </c>
      <c r="AF63" s="4">
        <f>SUMIFS('grv lys'!$L$2:$L$2863,'grv lys'!$I$2:$I$2863,'bereken betaaldatum bedrag'!$AF$1,'grv lys'!$G$2:$G$2863,'bereken betaaldatum bedrag'!B63)</f>
        <v>0</v>
      </c>
      <c r="AG63" s="4">
        <f>SUMIFS('grv lys'!$L$2:$L$2863,'grv lys'!$I$2:$I$2863,'bereken betaaldatum bedrag'!$AG$1,'grv lys'!$G$2:$G$2863,'bereken betaaldatum bedrag'!B63)</f>
        <v>0</v>
      </c>
      <c r="AH63" s="4">
        <f>SUMIFS('grv lys'!$L$2:$L$2863,'grv lys'!$I$2:$I$2863,'bereken betaaldatum bedrag'!$AH$1,'grv lys'!$G$2:$G$2863,'bereken betaaldatum bedrag'!B63)</f>
        <v>0</v>
      </c>
      <c r="AI63" s="4">
        <f>SUMIFS('grv lys'!$L$2:$L$2863,'grv lys'!$I$2:$I$2863,'bereken betaaldatum bedrag'!$AI$1,'grv lys'!$G$2:$G$2863,'bereken betaaldatum bedrag'!B63)</f>
        <v>0</v>
      </c>
      <c r="AJ63" s="4">
        <f>SUMIFS('grv lys'!$L$2:$L$2863,'grv lys'!$I$2:$I$2863,'bereken betaaldatum bedrag'!$AJ$1,'grv lys'!$G$2:$G$2863,'bereken betaaldatum bedrag'!B63)</f>
        <v>3274</v>
      </c>
      <c r="AK63" s="4">
        <f>SUMIFS('grv lys'!$L$2:$L$2863,'grv lys'!$I$2:$I$2863,'bereken betaaldatum bedrag'!$AK$1,'grv lys'!$G$2:$G$2863,'bereken betaaldatum bedrag'!B63)</f>
        <v>0</v>
      </c>
      <c r="AL63" s="4">
        <f>SUMIFS('grv lys'!$L$2:$L$2863,'grv lys'!$I$2:$I$2863,'bereken betaaldatum bedrag'!$AL$1,'grv lys'!$G$2:$G$2863,'bereken betaaldatum bedrag'!B63)</f>
        <v>-1217.56</v>
      </c>
      <c r="AM63" s="4">
        <f>SUMIFS('grv lys'!$L$2:$L$2863,'grv lys'!$I$2:$I$2863,'bereken betaaldatum bedrag'!$AM$1,'grv lys'!$G$2:$G$2863,'bereken betaaldatum bedrag'!B63)</f>
        <v>0</v>
      </c>
      <c r="AN63" s="4">
        <f>SUMIFS('grv lys'!$L$2:$L$2863,'grv lys'!$I$2:$I$2863,'bereken betaaldatum bedrag'!$AN$1,'grv lys'!$G$2:$G$2863,'bereken betaaldatum bedrag'!B63)</f>
        <v>-432.94</v>
      </c>
      <c r="AO63" s="4">
        <f>SUMIFS('grv lys'!$L$2:$L$2863,'grv lys'!$I$2:$I$2863,'bereken betaaldatum bedrag'!$AO$1,'grv lys'!$G$2:$G$2863,'bereken betaaldatum bedrag'!B63)</f>
        <v>0</v>
      </c>
      <c r="AP63" s="4">
        <f>SUMIFS('grv lys'!$L$2:$L$2863,'grv lys'!$I$2:$I$2863,'bereken betaaldatum bedrag'!$AP$1,'grv lys'!$G$2:$G$2863,'bereken betaaldatum bedrag'!B63)</f>
        <v>0</v>
      </c>
      <c r="AQ63" s="4">
        <f>SUMIFS('grv lys'!$L$2:$L$2863,'grv lys'!$I$2:$I$2863,'bereken betaaldatum bedrag'!$AQ$1,'grv lys'!$G$2:$G$2863,'bereken betaaldatum bedrag'!B63)</f>
        <v>0</v>
      </c>
      <c r="AR63" s="4">
        <f>SUMIFS('grv lys'!$L$2:$L$2863,'grv lys'!$I$2:$I$2863,'bereken betaaldatum bedrag'!$AR$1,'grv lys'!$G$2:$G$2863,'bereken betaaldatum bedrag'!B63)</f>
        <v>558.95000000000005</v>
      </c>
      <c r="AS63" s="4">
        <f>SUMIFS('grv lys'!$L$2:$L$2863,'grv lys'!$I$2:$I$2863,'bereken betaaldatum bedrag'!$AS$1,'grv lys'!$G$2:$G$2863,'bereken betaaldatum bedrag'!B63)</f>
        <v>0</v>
      </c>
      <c r="AT63" s="4">
        <f>SUMIFS('grv lys'!$L$2:$L$2863,'grv lys'!$I$2:$I$2863,'bereken betaaldatum bedrag'!$AT$1,'grv lys'!$G$2:$G$2863,'bereken betaaldatum bedrag'!B63)</f>
        <v>0</v>
      </c>
      <c r="AU63" s="4">
        <f>SUMIFS('grv lys'!$L$2:$L$2863,'grv lys'!$I$2:$I$2863,'bereken betaaldatum bedrag'!$AU$1,'grv lys'!$G$2:$G$2863,'bereken betaaldatum bedrag'!B63)</f>
        <v>43934.59</v>
      </c>
      <c r="AV63" s="4">
        <f>SUMIFS('grv lys'!$L$2:$L$2863,'grv lys'!$I$2:$I$2863,'bereken betaaldatum bedrag'!$AV$1,'grv lys'!$G$2:$G$2863,'bereken betaaldatum bedrag'!B63)</f>
        <v>0</v>
      </c>
      <c r="AW63" s="4">
        <f>SUMIFS('grv lys'!$L$2:$L$2863,'grv lys'!$I$2:$I$2863,'bereken betaaldatum bedrag'!$AW$1,'grv lys'!$G$2:$G$2863,'bereken betaaldatum bedrag'!B63)</f>
        <v>0</v>
      </c>
      <c r="AX63" s="4">
        <f>SUMIFS('grv lys'!$L$2:$L$2863,'grv lys'!$I$2:$I$2863,'bereken betaaldatum bedrag'!$AX$1,'grv lys'!$G$2:$G$2863,'bereken betaaldatum bedrag'!B63)</f>
        <v>0</v>
      </c>
      <c r="AY63" s="4">
        <f>SUMIFS('grv lys'!$L$2:$L$2863,'grv lys'!$I$2:$I$2863,'bereken betaaldatum bedrag'!$AY$1,'grv lys'!$G$2:$G$2863,'bereken betaaldatum bedrag'!B63)</f>
        <v>0</v>
      </c>
      <c r="AZ63" s="4">
        <f>SUMIFS('grv lys'!$L$2:$L$2863,'grv lys'!$I$2:$I$2863,'bereken betaaldatum bedrag'!$AZ$1,'grv lys'!$G$2:$G$2863,'bereken betaaldatum bedrag'!B63)</f>
        <v>0</v>
      </c>
      <c r="BA63" s="4">
        <f>SUMIFS('grv lys'!$L$2:$L$2863,'grv lys'!$I$2:$I$2863,'bereken betaaldatum bedrag'!$BA$1,'grv lys'!$G$2:$G$2863,'bereken betaaldatum bedrag'!B63)</f>
        <v>0</v>
      </c>
    </row>
    <row r="64" spans="1:53" x14ac:dyDescent="0.25">
      <c r="A64" s="21" t="s">
        <v>137</v>
      </c>
      <c r="B64" s="22">
        <v>41640</v>
      </c>
      <c r="C64" s="7"/>
      <c r="D64" s="15" t="s">
        <v>148</v>
      </c>
      <c r="E64" s="14"/>
      <c r="F64" s="12"/>
      <c r="G64" s="16"/>
      <c r="H64" s="16"/>
      <c r="I64" s="4">
        <f>SUMIFS('grv lys'!$L$2:$L$2863,'grv lys'!$G$2:$G$2863,'bereken betaaldatum bedrag'!B64,'grv lys'!$I$2:$I$2863,'bereken betaaldatum bedrag'!I$1)</f>
        <v>0</v>
      </c>
      <c r="J64" s="4">
        <f>SUMIFS('grv lys'!$L$2:$L$2863,'grv lys'!$I$2:$I$2863,'bereken betaaldatum bedrag'!$J$1,'grv lys'!$T$2:$T$2863,'bereken betaaldatum bedrag'!B64)</f>
        <v>0</v>
      </c>
      <c r="K64" s="4">
        <f>SUMIFS('grv lys'!$L$2:$L$2863,'grv lys'!$I$2:$I$2863,'bereken betaaldatum bedrag'!$K$1,'grv lys'!$T$2:$T$2863,'bereken betaaldatum bedrag'!B64)</f>
        <v>0</v>
      </c>
      <c r="L64" s="4">
        <f>SUMIFS('grv lys'!$L$2:$L$2863,'grv lys'!$I$2:$I$2863,'bereken betaaldatum bedrag'!$L$1,'grv lys'!$T$2:$T$2863,'bereken betaaldatum bedrag'!B64)</f>
        <v>0</v>
      </c>
      <c r="M64" s="4">
        <f>SUMIFS('grv lys'!$L$2:$L$2863,'grv lys'!$I$2:$I$2863,'bereken betaaldatum bedrag'!$M$1,'grv lys'!$T$2:$T$2863,'bereken betaaldatum bedrag'!B64)</f>
        <v>0</v>
      </c>
      <c r="N64" s="4">
        <f>SUMIFS('grv lys'!$L$2:$L$2863,'grv lys'!$I$2:$I$2863,'bereken betaaldatum bedrag'!$N$1,'grv lys'!$T$2:$T$2863,'bereken betaaldatum bedrag'!B64)</f>
        <v>0</v>
      </c>
      <c r="O64" s="4">
        <f>SUMIFS('grv lys'!$L$2:$L$2863,'grv lys'!$I$2:$I$2863,'bereken betaaldatum bedrag'!$O$1,'grv lys'!$T$2:$T$2863,'bereken betaaldatum bedrag'!B64)</f>
        <v>0</v>
      </c>
      <c r="P64" s="4">
        <f>SUMIFS('grv lys'!$L$2:$L$2863,'grv lys'!$I$2:$I$2863,'bereken betaaldatum bedrag'!$P$1,'grv lys'!$T$2:$T$2863,'bereken betaaldatum bedrag'!B64)</f>
        <v>0</v>
      </c>
      <c r="Q64" s="4">
        <f>SUMIFS('grv lys'!$L$2:$L$2863,'grv lys'!$I$2:$I$2863,'bereken betaaldatum bedrag'!$Q$1,'grv lys'!$T$2:$T$2863,'bereken betaaldatum bedrag'!B64)</f>
        <v>5435</v>
      </c>
      <c r="R64" s="4">
        <f>SUMIFS('grv lys'!$L$2:$L$2863,'grv lys'!$I$2:$I$2863,'bereken betaaldatum bedrag'!$R$1,'grv lys'!$T$2:$T$2863,'bereken betaaldatum bedrag'!B64)</f>
        <v>0</v>
      </c>
      <c r="S64" s="4" t="e">
        <f>SUMIFS('grv lys'!Y63:Y3326,'grv lys'!T63:T2863,'bereken betaaldatum bedrag'!B64,'grv lys'!V63:V3326,'bereken betaaldatum bedrag'!$S$1)</f>
        <v>#VALUE!</v>
      </c>
      <c r="T64" s="4" t="e">
        <f>SUMIFS('grv lys'!Z63:Z3326,'grv lys'!U63:U2863,'bereken betaaldatum bedrag'!B64,'grv lys'!W63:W3326,'bereken betaaldatum bedrag'!$T$1)</f>
        <v>#VALUE!</v>
      </c>
      <c r="U64" s="4">
        <f>SUMIFS('grv lys'!$L$2:$L$2863,'grv lys'!$I$2:$I$2863,'bereken betaaldatum bedrag'!$U$1,'grv lys'!$T$2:$T$2863,'bereken betaaldatum bedrag'!B64)</f>
        <v>0</v>
      </c>
      <c r="V64" s="4">
        <f>SUMIFS('grv lys'!$L$2:$L$2863,'grv lys'!$I$2:$I$2863,'bereken betaaldatum bedrag'!$V$1,'grv lys'!$T$2:$T$2863,'bereken betaaldatum bedrag'!B64)</f>
        <v>0</v>
      </c>
      <c r="W64" s="4">
        <f>SUMIFS('grv lys'!$L$2:$L$2863,'grv lys'!$I$2:$I$2863,'bereken betaaldatum bedrag'!$W$1,'grv lys'!$T$2:$T$2863,'bereken betaaldatum bedrag'!B64)</f>
        <v>0</v>
      </c>
      <c r="X64" s="4">
        <f>SUMIFS('grv lys'!$L$2:$L$2863,'grv lys'!$I$2:$I$2863,'bereken betaaldatum bedrag'!$X$1,'grv lys'!$T$2:$T$2863,'bereken betaaldatum bedrag'!B64)</f>
        <v>0</v>
      </c>
      <c r="Y64" s="4">
        <f>SUMIFS('grv lys'!$L$2:$L$2863,'grv lys'!$I$2:$I$2863,'bereken betaaldatum bedrag'!$Y$1,'grv lys'!$G$2:$G$2863,'bereken betaaldatum bedrag'!B64)</f>
        <v>0</v>
      </c>
      <c r="Z64" s="4">
        <f>SUMIFS('grv lys'!$L$2:$L$2863,'grv lys'!$I$2:$I$2863,'bereken betaaldatum bedrag'!$Z$1,'grv lys'!$G$2:$G$2863,'bereken betaaldatum bedrag'!B64)</f>
        <v>0</v>
      </c>
      <c r="AA64" s="4">
        <f>SUMIFS('grv lys'!$L$2:$L$2863,'grv lys'!$I$2:$I$2863,'bereken betaaldatum bedrag'!$AA$1,'grv lys'!$G$2:$G$2863,'bereken betaaldatum bedrag'!B64)</f>
        <v>0</v>
      </c>
      <c r="AB64" s="4">
        <f>SUMIFS('grv lys'!$L$2:$L$2863,'grv lys'!$I$2:$I$2863,'bereken betaaldatum bedrag'!$AB$1,'grv lys'!$G$2:$G$2863,'bereken betaaldatum bedrag'!B64)</f>
        <v>0</v>
      </c>
      <c r="AC64" s="4">
        <f>SUMIFS('grv lys'!$L$2:$L$2863,'grv lys'!$I$2:$I$2863,'bereken betaaldatum bedrag'!$AC$1,'grv lys'!$G$2:$G$2863,'bereken betaaldatum bedrag'!B64)</f>
        <v>0</v>
      </c>
      <c r="AD64" s="4">
        <f>SUMIFS('grv lys'!$L$2:$L$2863,'grv lys'!$I$2:$I$2863,'bereken betaaldatum bedrag'!$AD$1,'grv lys'!$G$2:$G$2863,'bereken betaaldatum bedrag'!B64)</f>
        <v>0</v>
      </c>
      <c r="AE64" s="4">
        <f>SUMIFS('grv lys'!$L$2:$L$2863,'grv lys'!$I$2:$I$2863,'bereken betaaldatum bedrag'!$AE$1,'grv lys'!$G$2:$G$2863,'bereken betaaldatum bedrag'!B64)</f>
        <v>0</v>
      </c>
      <c r="AF64" s="4">
        <f>SUMIFS('grv lys'!$L$2:$L$2863,'grv lys'!$I$2:$I$2863,'bereken betaaldatum bedrag'!$AF$1,'grv lys'!$G$2:$G$2863,'bereken betaaldatum bedrag'!B64)</f>
        <v>0</v>
      </c>
      <c r="AG64" s="4">
        <f>SUMIFS('grv lys'!$L$2:$L$2863,'grv lys'!$I$2:$I$2863,'bereken betaaldatum bedrag'!$AG$1,'grv lys'!$G$2:$G$2863,'bereken betaaldatum bedrag'!B64)</f>
        <v>0</v>
      </c>
      <c r="AH64" s="4">
        <f>SUMIFS('grv lys'!$L$2:$L$2863,'grv lys'!$I$2:$I$2863,'bereken betaaldatum bedrag'!$AH$1,'grv lys'!$G$2:$G$2863,'bereken betaaldatum bedrag'!B64)</f>
        <v>0</v>
      </c>
      <c r="AI64" s="4">
        <f>SUMIFS('grv lys'!$L$2:$L$2863,'grv lys'!$I$2:$I$2863,'bereken betaaldatum bedrag'!$AI$1,'grv lys'!$G$2:$G$2863,'bereken betaaldatum bedrag'!B64)</f>
        <v>0</v>
      </c>
      <c r="AJ64" s="4">
        <f>SUMIFS('grv lys'!$L$2:$L$2863,'grv lys'!$I$2:$I$2863,'bereken betaaldatum bedrag'!$AJ$1,'grv lys'!$G$2:$G$2863,'bereken betaaldatum bedrag'!B64)</f>
        <v>0</v>
      </c>
      <c r="AK64" s="4">
        <f>SUMIFS('grv lys'!$L$2:$L$2863,'grv lys'!$I$2:$I$2863,'bereken betaaldatum bedrag'!$AK$1,'grv lys'!$G$2:$G$2863,'bereken betaaldatum bedrag'!B64)</f>
        <v>0</v>
      </c>
      <c r="AL64" s="4">
        <f>SUMIFS('grv lys'!$L$2:$L$2863,'grv lys'!$I$2:$I$2863,'bereken betaaldatum bedrag'!$AL$1,'grv lys'!$G$2:$G$2863,'bereken betaaldatum bedrag'!B64)</f>
        <v>0</v>
      </c>
      <c r="AM64" s="4">
        <f>SUMIFS('grv lys'!$L$2:$L$2863,'grv lys'!$I$2:$I$2863,'bereken betaaldatum bedrag'!$AM$1,'grv lys'!$G$2:$G$2863,'bereken betaaldatum bedrag'!B64)</f>
        <v>0</v>
      </c>
      <c r="AN64" s="4">
        <f>SUMIFS('grv lys'!$L$2:$L$2863,'grv lys'!$I$2:$I$2863,'bereken betaaldatum bedrag'!$AN$1,'grv lys'!$G$2:$G$2863,'bereken betaaldatum bedrag'!B64)</f>
        <v>0</v>
      </c>
      <c r="AO64" s="4">
        <f>SUMIFS('grv lys'!$L$2:$L$2863,'grv lys'!$I$2:$I$2863,'bereken betaaldatum bedrag'!$AO$1,'grv lys'!$G$2:$G$2863,'bereken betaaldatum bedrag'!B64)</f>
        <v>0</v>
      </c>
      <c r="AP64" s="4">
        <f>SUMIFS('grv lys'!$L$2:$L$2863,'grv lys'!$I$2:$I$2863,'bereken betaaldatum bedrag'!$AP$1,'grv lys'!$G$2:$G$2863,'bereken betaaldatum bedrag'!B64)</f>
        <v>0</v>
      </c>
      <c r="AQ64" s="4">
        <f>SUMIFS('grv lys'!$L$2:$L$2863,'grv lys'!$I$2:$I$2863,'bereken betaaldatum bedrag'!$AQ$1,'grv lys'!$G$2:$G$2863,'bereken betaaldatum bedrag'!B64)</f>
        <v>0</v>
      </c>
      <c r="AR64" s="4">
        <f>SUMIFS('grv lys'!$L$2:$L$2863,'grv lys'!$I$2:$I$2863,'bereken betaaldatum bedrag'!$AR$1,'grv lys'!$G$2:$G$2863,'bereken betaaldatum bedrag'!B64)</f>
        <v>0</v>
      </c>
      <c r="AS64" s="4">
        <f>SUMIFS('grv lys'!$L$2:$L$2863,'grv lys'!$I$2:$I$2863,'bereken betaaldatum bedrag'!$AS$1,'grv lys'!$G$2:$G$2863,'bereken betaaldatum bedrag'!B64)</f>
        <v>0</v>
      </c>
      <c r="AT64" s="4">
        <f>SUMIFS('grv lys'!$L$2:$L$2863,'grv lys'!$I$2:$I$2863,'bereken betaaldatum bedrag'!$AT$1,'grv lys'!$G$2:$G$2863,'bereken betaaldatum bedrag'!B64)</f>
        <v>0</v>
      </c>
      <c r="AU64" s="4">
        <f>SUMIFS('grv lys'!$L$2:$L$2863,'grv lys'!$I$2:$I$2863,'bereken betaaldatum bedrag'!$AU$1,'grv lys'!$G$2:$G$2863,'bereken betaaldatum bedrag'!B64)</f>
        <v>0</v>
      </c>
      <c r="AV64" s="4">
        <f>SUMIFS('grv lys'!$L$2:$L$2863,'grv lys'!$I$2:$I$2863,'bereken betaaldatum bedrag'!$AV$1,'grv lys'!$G$2:$G$2863,'bereken betaaldatum bedrag'!B64)</f>
        <v>0</v>
      </c>
      <c r="AW64" s="4">
        <f>SUMIFS('grv lys'!$L$2:$L$2863,'grv lys'!$I$2:$I$2863,'bereken betaaldatum bedrag'!$AW$1,'grv lys'!$G$2:$G$2863,'bereken betaaldatum bedrag'!B64)</f>
        <v>0</v>
      </c>
      <c r="AX64" s="4">
        <f>SUMIFS('grv lys'!$L$2:$L$2863,'grv lys'!$I$2:$I$2863,'bereken betaaldatum bedrag'!$AX$1,'grv lys'!$G$2:$G$2863,'bereken betaaldatum bedrag'!B64)</f>
        <v>0</v>
      </c>
      <c r="AY64" s="4">
        <f>SUMIFS('grv lys'!$L$2:$L$2863,'grv lys'!$I$2:$I$2863,'bereken betaaldatum bedrag'!$AY$1,'grv lys'!$G$2:$G$2863,'bereken betaaldatum bedrag'!B64)</f>
        <v>0</v>
      </c>
      <c r="AZ64" s="4">
        <f>SUMIFS('grv lys'!$L$2:$L$2863,'grv lys'!$I$2:$I$2863,'bereken betaaldatum bedrag'!$AZ$1,'grv lys'!$G$2:$G$2863,'bereken betaaldatum bedrag'!B64)</f>
        <v>0</v>
      </c>
      <c r="BA64" s="4">
        <f>SUMIFS('grv lys'!$L$2:$L$2863,'grv lys'!$I$2:$I$2863,'bereken betaaldatum bedrag'!$BA$1,'grv lys'!$G$2:$G$2863,'bereken betaaldatum bedrag'!B64)</f>
        <v>0</v>
      </c>
    </row>
    <row r="65" spans="1:53" x14ac:dyDescent="0.25">
      <c r="A65" s="21" t="s">
        <v>138</v>
      </c>
      <c r="B65" s="22">
        <v>41641</v>
      </c>
      <c r="C65" s="7"/>
      <c r="D65" s="15" t="s">
        <v>148</v>
      </c>
      <c r="E65" s="14"/>
      <c r="F65" s="12"/>
      <c r="G65" s="16"/>
      <c r="H65" s="16"/>
      <c r="I65" s="4">
        <f>SUMIFS('grv lys'!$L$2:$L$2863,'grv lys'!$G$2:$G$2863,'bereken betaaldatum bedrag'!B65,'grv lys'!$I$2:$I$2863,'bereken betaaldatum bedrag'!I$1)</f>
        <v>0</v>
      </c>
      <c r="J65" s="4">
        <f>SUMIFS('grv lys'!$L$2:$L$2863,'grv lys'!$I$2:$I$2863,'bereken betaaldatum bedrag'!$J$1,'grv lys'!$T$2:$T$2863,'bereken betaaldatum bedrag'!B65)</f>
        <v>0</v>
      </c>
      <c r="K65" s="4">
        <f>SUMIFS('grv lys'!$L$2:$L$2863,'grv lys'!$I$2:$I$2863,'bereken betaaldatum bedrag'!$K$1,'grv lys'!$T$2:$T$2863,'bereken betaaldatum bedrag'!B65)</f>
        <v>0</v>
      </c>
      <c r="L65" s="4">
        <f>SUMIFS('grv lys'!$L$2:$L$2863,'grv lys'!$I$2:$I$2863,'bereken betaaldatum bedrag'!$L$1,'grv lys'!$T$2:$T$2863,'bereken betaaldatum bedrag'!B65)</f>
        <v>850</v>
      </c>
      <c r="M65" s="4">
        <f>SUMIFS('grv lys'!$L$2:$L$2863,'grv lys'!$I$2:$I$2863,'bereken betaaldatum bedrag'!$M$1,'grv lys'!$T$2:$T$2863,'bereken betaaldatum bedrag'!B65)</f>
        <v>0</v>
      </c>
      <c r="N65" s="4">
        <f>SUMIFS('grv lys'!$L$2:$L$2863,'grv lys'!$I$2:$I$2863,'bereken betaaldatum bedrag'!$N$1,'grv lys'!$T$2:$T$2863,'bereken betaaldatum bedrag'!B65)</f>
        <v>0</v>
      </c>
      <c r="O65" s="4">
        <f>SUMIFS('grv lys'!$L$2:$L$2863,'grv lys'!$I$2:$I$2863,'bereken betaaldatum bedrag'!$O$1,'grv lys'!$T$2:$T$2863,'bereken betaaldatum bedrag'!B65)</f>
        <v>0</v>
      </c>
      <c r="P65" s="4">
        <f>SUMIFS('grv lys'!$L$2:$L$2863,'grv lys'!$I$2:$I$2863,'bereken betaaldatum bedrag'!$P$1,'grv lys'!$T$2:$T$2863,'bereken betaaldatum bedrag'!B65)</f>
        <v>0</v>
      </c>
      <c r="Q65" s="4">
        <f>SUMIFS('grv lys'!$L$2:$L$2863,'grv lys'!$I$2:$I$2863,'bereken betaaldatum bedrag'!$Q$1,'grv lys'!$T$2:$T$2863,'bereken betaaldatum bedrag'!B65)</f>
        <v>0</v>
      </c>
      <c r="R65" s="4">
        <f>SUMIFS('grv lys'!$L$2:$L$2863,'grv lys'!$I$2:$I$2863,'bereken betaaldatum bedrag'!$R$1,'grv lys'!$T$2:$T$2863,'bereken betaaldatum bedrag'!B65)</f>
        <v>0</v>
      </c>
      <c r="S65" s="4" t="e">
        <f>SUMIFS('grv lys'!Y64:Y3327,'grv lys'!T64:T2863,'bereken betaaldatum bedrag'!B65,'grv lys'!V64:V3327,'bereken betaaldatum bedrag'!$S$1)</f>
        <v>#VALUE!</v>
      </c>
      <c r="T65" s="4" t="e">
        <f>SUMIFS('grv lys'!Z64:Z3327,'grv lys'!U64:U2863,'bereken betaaldatum bedrag'!B65,'grv lys'!W64:W3327,'bereken betaaldatum bedrag'!$T$1)</f>
        <v>#VALUE!</v>
      </c>
      <c r="U65" s="4">
        <f>SUMIFS('grv lys'!$L$2:$L$2863,'grv lys'!$I$2:$I$2863,'bereken betaaldatum bedrag'!$U$1,'grv lys'!$T$2:$T$2863,'bereken betaaldatum bedrag'!B65)</f>
        <v>0</v>
      </c>
      <c r="V65" s="4">
        <f>SUMIFS('grv lys'!$L$2:$L$2863,'grv lys'!$I$2:$I$2863,'bereken betaaldatum bedrag'!$V$1,'grv lys'!$T$2:$T$2863,'bereken betaaldatum bedrag'!B65)</f>
        <v>0</v>
      </c>
      <c r="W65" s="4">
        <f>SUMIFS('grv lys'!$L$2:$L$2863,'grv lys'!$I$2:$I$2863,'bereken betaaldatum bedrag'!$W$1,'grv lys'!$T$2:$T$2863,'bereken betaaldatum bedrag'!B65)</f>
        <v>0</v>
      </c>
      <c r="X65" s="4">
        <f>SUMIFS('grv lys'!$L$2:$L$2863,'grv lys'!$I$2:$I$2863,'bereken betaaldatum bedrag'!$X$1,'grv lys'!$T$2:$T$2863,'bereken betaaldatum bedrag'!B65)</f>
        <v>0</v>
      </c>
      <c r="Y65" s="4">
        <f>SUMIFS('grv lys'!$L$2:$L$2863,'grv lys'!$I$2:$I$2863,'bereken betaaldatum bedrag'!$Y$1,'grv lys'!$G$2:$G$2863,'bereken betaaldatum bedrag'!B65)</f>
        <v>0</v>
      </c>
      <c r="Z65" s="4">
        <f>SUMIFS('grv lys'!$L$2:$L$2863,'grv lys'!$I$2:$I$2863,'bereken betaaldatum bedrag'!$Z$1,'grv lys'!$G$2:$G$2863,'bereken betaaldatum bedrag'!B65)</f>
        <v>0</v>
      </c>
      <c r="AA65" s="4">
        <f>SUMIFS('grv lys'!$L$2:$L$2863,'grv lys'!$I$2:$I$2863,'bereken betaaldatum bedrag'!$AA$1,'grv lys'!$G$2:$G$2863,'bereken betaaldatum bedrag'!B65)</f>
        <v>0</v>
      </c>
      <c r="AB65" s="4">
        <f>SUMIFS('grv lys'!$L$2:$L$2863,'grv lys'!$I$2:$I$2863,'bereken betaaldatum bedrag'!$AB$1,'grv lys'!$G$2:$G$2863,'bereken betaaldatum bedrag'!B65)</f>
        <v>0</v>
      </c>
      <c r="AC65" s="4">
        <f>SUMIFS('grv lys'!$L$2:$L$2863,'grv lys'!$I$2:$I$2863,'bereken betaaldatum bedrag'!$AC$1,'grv lys'!$G$2:$G$2863,'bereken betaaldatum bedrag'!B65)</f>
        <v>444.1</v>
      </c>
      <c r="AD65" s="4">
        <f>SUMIFS('grv lys'!$L$2:$L$2863,'grv lys'!$I$2:$I$2863,'bereken betaaldatum bedrag'!$AD$1,'grv lys'!$G$2:$G$2863,'bereken betaaldatum bedrag'!B65)</f>
        <v>0</v>
      </c>
      <c r="AE65" s="4">
        <f>SUMIFS('grv lys'!$L$2:$L$2863,'grv lys'!$I$2:$I$2863,'bereken betaaldatum bedrag'!$AE$1,'grv lys'!$G$2:$G$2863,'bereken betaaldatum bedrag'!B65)</f>
        <v>100474.71999999999</v>
      </c>
      <c r="AF65" s="4">
        <f>SUMIFS('grv lys'!$L$2:$L$2863,'grv lys'!$I$2:$I$2863,'bereken betaaldatum bedrag'!$AF$1,'grv lys'!$G$2:$G$2863,'bereken betaaldatum bedrag'!B65)</f>
        <v>0</v>
      </c>
      <c r="AG65" s="4">
        <f>SUMIFS('grv lys'!$L$2:$L$2863,'grv lys'!$I$2:$I$2863,'bereken betaaldatum bedrag'!$AG$1,'grv lys'!$G$2:$G$2863,'bereken betaaldatum bedrag'!B65)</f>
        <v>0</v>
      </c>
      <c r="AH65" s="4">
        <f>SUMIFS('grv lys'!$L$2:$L$2863,'grv lys'!$I$2:$I$2863,'bereken betaaldatum bedrag'!$AH$1,'grv lys'!$G$2:$G$2863,'bereken betaaldatum bedrag'!B65)</f>
        <v>0</v>
      </c>
      <c r="AI65" s="4">
        <f>SUMIFS('grv lys'!$L$2:$L$2863,'grv lys'!$I$2:$I$2863,'bereken betaaldatum bedrag'!$AI$1,'grv lys'!$G$2:$G$2863,'bereken betaaldatum bedrag'!B65)</f>
        <v>0</v>
      </c>
      <c r="AJ65" s="4">
        <f>SUMIFS('grv lys'!$L$2:$L$2863,'grv lys'!$I$2:$I$2863,'bereken betaaldatum bedrag'!$AJ$1,'grv lys'!$G$2:$G$2863,'bereken betaaldatum bedrag'!B65)</f>
        <v>0</v>
      </c>
      <c r="AK65" s="4">
        <f>SUMIFS('grv lys'!$L$2:$L$2863,'grv lys'!$I$2:$I$2863,'bereken betaaldatum bedrag'!$AK$1,'grv lys'!$G$2:$G$2863,'bereken betaaldatum bedrag'!B65)</f>
        <v>0</v>
      </c>
      <c r="AL65" s="4">
        <f>SUMIFS('grv lys'!$L$2:$L$2863,'grv lys'!$I$2:$I$2863,'bereken betaaldatum bedrag'!$AL$1,'grv lys'!$G$2:$G$2863,'bereken betaaldatum bedrag'!B65)</f>
        <v>0</v>
      </c>
      <c r="AM65" s="4">
        <f>SUMIFS('grv lys'!$L$2:$L$2863,'grv lys'!$I$2:$I$2863,'bereken betaaldatum bedrag'!$AM$1,'grv lys'!$G$2:$G$2863,'bereken betaaldatum bedrag'!B65)</f>
        <v>0</v>
      </c>
      <c r="AN65" s="4">
        <f>SUMIFS('grv lys'!$L$2:$L$2863,'grv lys'!$I$2:$I$2863,'bereken betaaldatum bedrag'!$AN$1,'grv lys'!$G$2:$G$2863,'bereken betaaldatum bedrag'!B65)</f>
        <v>0</v>
      </c>
      <c r="AO65" s="4">
        <f>SUMIFS('grv lys'!$L$2:$L$2863,'grv lys'!$I$2:$I$2863,'bereken betaaldatum bedrag'!$AO$1,'grv lys'!$G$2:$G$2863,'bereken betaaldatum bedrag'!B65)</f>
        <v>0</v>
      </c>
      <c r="AP65" s="4">
        <f>SUMIFS('grv lys'!$L$2:$L$2863,'grv lys'!$I$2:$I$2863,'bereken betaaldatum bedrag'!$AP$1,'grv lys'!$G$2:$G$2863,'bereken betaaldatum bedrag'!B65)</f>
        <v>280.81</v>
      </c>
      <c r="AQ65" s="4">
        <f>SUMIFS('grv lys'!$L$2:$L$2863,'grv lys'!$I$2:$I$2863,'bereken betaaldatum bedrag'!$AQ$1,'grv lys'!$G$2:$G$2863,'bereken betaaldatum bedrag'!B65)</f>
        <v>0</v>
      </c>
      <c r="AR65" s="4">
        <f>SUMIFS('grv lys'!$L$2:$L$2863,'grv lys'!$I$2:$I$2863,'bereken betaaldatum bedrag'!$AR$1,'grv lys'!$G$2:$G$2863,'bereken betaaldatum bedrag'!B65)</f>
        <v>312.22000000000003</v>
      </c>
      <c r="AS65" s="4">
        <f>SUMIFS('grv lys'!$L$2:$L$2863,'grv lys'!$I$2:$I$2863,'bereken betaaldatum bedrag'!$AS$1,'grv lys'!$G$2:$G$2863,'bereken betaaldatum bedrag'!B65)</f>
        <v>0</v>
      </c>
      <c r="AT65" s="4">
        <f>SUMIFS('grv lys'!$L$2:$L$2863,'grv lys'!$I$2:$I$2863,'bereken betaaldatum bedrag'!$AT$1,'grv lys'!$G$2:$G$2863,'bereken betaaldatum bedrag'!B65)</f>
        <v>0</v>
      </c>
      <c r="AU65" s="4">
        <f>SUMIFS('grv lys'!$L$2:$L$2863,'grv lys'!$I$2:$I$2863,'bereken betaaldatum bedrag'!$AU$1,'grv lys'!$G$2:$G$2863,'bereken betaaldatum bedrag'!B65)</f>
        <v>0</v>
      </c>
      <c r="AV65" s="4">
        <f>SUMIFS('grv lys'!$L$2:$L$2863,'grv lys'!$I$2:$I$2863,'bereken betaaldatum bedrag'!$AV$1,'grv lys'!$G$2:$G$2863,'bereken betaaldatum bedrag'!B65)</f>
        <v>0</v>
      </c>
      <c r="AW65" s="4">
        <f>SUMIFS('grv lys'!$L$2:$L$2863,'grv lys'!$I$2:$I$2863,'bereken betaaldatum bedrag'!$AW$1,'grv lys'!$G$2:$G$2863,'bereken betaaldatum bedrag'!B65)</f>
        <v>0</v>
      </c>
      <c r="AX65" s="4">
        <f>SUMIFS('grv lys'!$L$2:$L$2863,'grv lys'!$I$2:$I$2863,'bereken betaaldatum bedrag'!$AX$1,'grv lys'!$G$2:$G$2863,'bereken betaaldatum bedrag'!B65)</f>
        <v>0</v>
      </c>
      <c r="AY65" s="4">
        <f>SUMIFS('grv lys'!$L$2:$L$2863,'grv lys'!$I$2:$I$2863,'bereken betaaldatum bedrag'!$AY$1,'grv lys'!$G$2:$G$2863,'bereken betaaldatum bedrag'!B65)</f>
        <v>0</v>
      </c>
      <c r="AZ65" s="4">
        <f>SUMIFS('grv lys'!$L$2:$L$2863,'grv lys'!$I$2:$I$2863,'bereken betaaldatum bedrag'!$AZ$1,'grv lys'!$G$2:$G$2863,'bereken betaaldatum bedrag'!B65)</f>
        <v>0</v>
      </c>
      <c r="BA65" s="4">
        <f>SUMIFS('grv lys'!$L$2:$L$2863,'grv lys'!$I$2:$I$2863,'bereken betaaldatum bedrag'!$BA$1,'grv lys'!$G$2:$G$2863,'bereken betaaldatum bedrag'!B65)</f>
        <v>0</v>
      </c>
    </row>
    <row r="66" spans="1:53" x14ac:dyDescent="0.25">
      <c r="A66" s="21" t="s">
        <v>139</v>
      </c>
      <c r="B66" s="22">
        <v>41642</v>
      </c>
      <c r="C66" s="7">
        <f>B66+19</f>
        <v>41661</v>
      </c>
      <c r="D66" s="6">
        <f>SUM(I60:I66)</f>
        <v>971693.93999999983</v>
      </c>
      <c r="E66" s="14">
        <f>B66+31</f>
        <v>41673</v>
      </c>
      <c r="F66" s="12">
        <f>SUM(Y60:BA66)</f>
        <v>335075.64999999991</v>
      </c>
      <c r="G66" s="10">
        <f>B66</f>
        <v>41642</v>
      </c>
      <c r="H66" s="9" t="e">
        <f>SUM(J60:X66)</f>
        <v>#VALUE!</v>
      </c>
      <c r="I66" s="4">
        <f>SUMIFS('grv lys'!$L$2:$L$2863,'grv lys'!$G$2:$G$2863,'bereken betaaldatum bedrag'!B66,'grv lys'!$I$2:$I$2863,'bereken betaaldatum bedrag'!I$1)</f>
        <v>556785.21999999986</v>
      </c>
      <c r="J66" s="4">
        <f>SUMIFS('grv lys'!$L$2:$L$2863,'grv lys'!$I$2:$I$2863,'bereken betaaldatum bedrag'!$J$1,'grv lys'!$T$2:$T$2863,'bereken betaaldatum bedrag'!B66)</f>
        <v>0</v>
      </c>
      <c r="K66" s="4">
        <f>SUMIFS('grv lys'!$L$2:$L$2863,'grv lys'!$I$2:$I$2863,'bereken betaaldatum bedrag'!$K$1,'grv lys'!$T$2:$T$2863,'bereken betaaldatum bedrag'!B66)</f>
        <v>0</v>
      </c>
      <c r="L66" s="4">
        <f>SUMIFS('grv lys'!$L$2:$L$2863,'grv lys'!$I$2:$I$2863,'bereken betaaldatum bedrag'!$L$1,'grv lys'!$T$2:$T$2863,'bereken betaaldatum bedrag'!B66)</f>
        <v>0</v>
      </c>
      <c r="M66" s="4">
        <f>SUMIFS('grv lys'!$L$2:$L$2863,'grv lys'!$I$2:$I$2863,'bereken betaaldatum bedrag'!$M$1,'grv lys'!$T$2:$T$2863,'bereken betaaldatum bedrag'!B66)</f>
        <v>0</v>
      </c>
      <c r="N66" s="4">
        <f>SUMIFS('grv lys'!$L$2:$L$2863,'grv lys'!$I$2:$I$2863,'bereken betaaldatum bedrag'!$N$1,'grv lys'!$T$2:$T$2863,'bereken betaaldatum bedrag'!B66)</f>
        <v>0</v>
      </c>
      <c r="O66" s="4">
        <f>SUMIFS('grv lys'!$L$2:$L$2863,'grv lys'!$I$2:$I$2863,'bereken betaaldatum bedrag'!$O$1,'grv lys'!$T$2:$T$2863,'bereken betaaldatum bedrag'!B66)</f>
        <v>0</v>
      </c>
      <c r="P66" s="4">
        <f>SUMIFS('grv lys'!$L$2:$L$2863,'grv lys'!$I$2:$I$2863,'bereken betaaldatum bedrag'!$P$1,'grv lys'!$T$2:$T$2863,'bereken betaaldatum bedrag'!B66)</f>
        <v>0</v>
      </c>
      <c r="Q66" s="4">
        <f>SUMIFS('grv lys'!$L$2:$L$2863,'grv lys'!$I$2:$I$2863,'bereken betaaldatum bedrag'!$Q$1,'grv lys'!$T$2:$T$2863,'bereken betaaldatum bedrag'!B66)</f>
        <v>0</v>
      </c>
      <c r="R66" s="4">
        <f>SUMIFS('grv lys'!$L$2:$L$2863,'grv lys'!$I$2:$I$2863,'bereken betaaldatum bedrag'!$R$1,'grv lys'!$T$2:$T$2863,'bereken betaaldatum bedrag'!B66)</f>
        <v>0</v>
      </c>
      <c r="S66" s="4" t="e">
        <f>SUMIFS('grv lys'!Y65:Y3328,'grv lys'!T65:T2863,'bereken betaaldatum bedrag'!B66,'grv lys'!V65:V3328,'bereken betaaldatum bedrag'!$S$1)</f>
        <v>#VALUE!</v>
      </c>
      <c r="T66" s="4" t="e">
        <f>SUMIFS('grv lys'!Z65:Z3328,'grv lys'!U65:U2863,'bereken betaaldatum bedrag'!B66,'grv lys'!W65:W3328,'bereken betaaldatum bedrag'!$T$1)</f>
        <v>#VALUE!</v>
      </c>
      <c r="U66" s="4">
        <f>SUMIFS('grv lys'!$L$2:$L$2863,'grv lys'!$I$2:$I$2863,'bereken betaaldatum bedrag'!$U$1,'grv lys'!$T$2:$T$2863,'bereken betaaldatum bedrag'!B66)</f>
        <v>0</v>
      </c>
      <c r="V66" s="4">
        <f>SUMIFS('grv lys'!$L$2:$L$2863,'grv lys'!$I$2:$I$2863,'bereken betaaldatum bedrag'!$V$1,'grv lys'!$T$2:$T$2863,'bereken betaaldatum bedrag'!B66)</f>
        <v>0</v>
      </c>
      <c r="W66" s="4">
        <f>SUMIFS('grv lys'!$L$2:$L$2863,'grv lys'!$I$2:$I$2863,'bereken betaaldatum bedrag'!$W$1,'grv lys'!$T$2:$T$2863,'bereken betaaldatum bedrag'!B66)</f>
        <v>0</v>
      </c>
      <c r="X66" s="4">
        <f>SUMIFS('grv lys'!$L$2:$L$2863,'grv lys'!$I$2:$I$2863,'bereken betaaldatum bedrag'!$X$1,'grv lys'!$T$2:$T$2863,'bereken betaaldatum bedrag'!B66)</f>
        <v>0</v>
      </c>
      <c r="Y66" s="4">
        <f>SUMIFS('grv lys'!$L$2:$L$2863,'grv lys'!$I$2:$I$2863,'bereken betaaldatum bedrag'!$Y$1,'grv lys'!$G$2:$G$2863,'bereken betaaldatum bedrag'!B66)</f>
        <v>0</v>
      </c>
      <c r="Z66" s="4">
        <f>SUMIFS('grv lys'!$L$2:$L$2863,'grv lys'!$I$2:$I$2863,'bereken betaaldatum bedrag'!$Z$1,'grv lys'!$G$2:$G$2863,'bereken betaaldatum bedrag'!B66)</f>
        <v>0</v>
      </c>
      <c r="AA66" s="4">
        <f>SUMIFS('grv lys'!$L$2:$L$2863,'grv lys'!$I$2:$I$2863,'bereken betaaldatum bedrag'!$AA$1,'grv lys'!$G$2:$G$2863,'bereken betaaldatum bedrag'!B66)</f>
        <v>0</v>
      </c>
      <c r="AB66" s="4">
        <f>SUMIFS('grv lys'!$L$2:$L$2863,'grv lys'!$I$2:$I$2863,'bereken betaaldatum bedrag'!$AB$1,'grv lys'!$G$2:$G$2863,'bereken betaaldatum bedrag'!B66)</f>
        <v>10515.59</v>
      </c>
      <c r="AC66" s="4">
        <f>SUMIFS('grv lys'!$L$2:$L$2863,'grv lys'!$I$2:$I$2863,'bereken betaaldatum bedrag'!$AC$1,'grv lys'!$G$2:$G$2863,'bereken betaaldatum bedrag'!B66)</f>
        <v>0</v>
      </c>
      <c r="AD66" s="4">
        <f>SUMIFS('grv lys'!$L$2:$L$2863,'grv lys'!$I$2:$I$2863,'bereken betaaldatum bedrag'!$AD$1,'grv lys'!$G$2:$G$2863,'bereken betaaldatum bedrag'!B66)</f>
        <v>7938.1600000000008</v>
      </c>
      <c r="AE66" s="4">
        <f>SUMIFS('grv lys'!$L$2:$L$2863,'grv lys'!$I$2:$I$2863,'bereken betaaldatum bedrag'!$AE$1,'grv lys'!$G$2:$G$2863,'bereken betaaldatum bedrag'!B66)</f>
        <v>0</v>
      </c>
      <c r="AF66" s="4">
        <f>SUMIFS('grv lys'!$L$2:$L$2863,'grv lys'!$I$2:$I$2863,'bereken betaaldatum bedrag'!$AF$1,'grv lys'!$G$2:$G$2863,'bereken betaaldatum bedrag'!B66)</f>
        <v>8933.7800000000007</v>
      </c>
      <c r="AG66" s="4">
        <f>SUMIFS('grv lys'!$L$2:$L$2863,'grv lys'!$I$2:$I$2863,'bereken betaaldatum bedrag'!$AG$1,'grv lys'!$G$2:$G$2863,'bereken betaaldatum bedrag'!B66)</f>
        <v>0</v>
      </c>
      <c r="AH66" s="4">
        <f>SUMIFS('grv lys'!$L$2:$L$2863,'grv lys'!$I$2:$I$2863,'bereken betaaldatum bedrag'!$AH$1,'grv lys'!$G$2:$G$2863,'bereken betaaldatum bedrag'!B66)</f>
        <v>0</v>
      </c>
      <c r="AI66" s="4">
        <f>SUMIFS('grv lys'!$L$2:$L$2863,'grv lys'!$I$2:$I$2863,'bereken betaaldatum bedrag'!$AI$1,'grv lys'!$G$2:$G$2863,'bereken betaaldatum bedrag'!B66)</f>
        <v>0</v>
      </c>
      <c r="AJ66" s="4">
        <f>SUMIFS('grv lys'!$L$2:$L$2863,'grv lys'!$I$2:$I$2863,'bereken betaaldatum bedrag'!$AJ$1,'grv lys'!$G$2:$G$2863,'bereken betaaldatum bedrag'!B66)</f>
        <v>5409.97</v>
      </c>
      <c r="AK66" s="4">
        <f>SUMIFS('grv lys'!$L$2:$L$2863,'grv lys'!$I$2:$I$2863,'bereken betaaldatum bedrag'!$AK$1,'grv lys'!$G$2:$G$2863,'bereken betaaldatum bedrag'!B66)</f>
        <v>0</v>
      </c>
      <c r="AL66" s="4">
        <f>SUMIFS('grv lys'!$L$2:$L$2863,'grv lys'!$I$2:$I$2863,'bereken betaaldatum bedrag'!$AL$1,'grv lys'!$G$2:$G$2863,'bereken betaaldatum bedrag'!B66)</f>
        <v>0</v>
      </c>
      <c r="AM66" s="4">
        <f>SUMIFS('grv lys'!$L$2:$L$2863,'grv lys'!$I$2:$I$2863,'bereken betaaldatum bedrag'!$AM$1,'grv lys'!$G$2:$G$2863,'bereken betaaldatum bedrag'!B66)</f>
        <v>15109.18</v>
      </c>
      <c r="AN66" s="4">
        <f>SUMIFS('grv lys'!$L$2:$L$2863,'grv lys'!$I$2:$I$2863,'bereken betaaldatum bedrag'!$AN$1,'grv lys'!$G$2:$G$2863,'bereken betaaldatum bedrag'!B66)</f>
        <v>0</v>
      </c>
      <c r="AO66" s="4">
        <f>SUMIFS('grv lys'!$L$2:$L$2863,'grv lys'!$I$2:$I$2863,'bereken betaaldatum bedrag'!$AO$1,'grv lys'!$G$2:$G$2863,'bereken betaaldatum bedrag'!B66)</f>
        <v>12414.6</v>
      </c>
      <c r="AP66" s="4">
        <f>SUMIFS('grv lys'!$L$2:$L$2863,'grv lys'!$I$2:$I$2863,'bereken betaaldatum bedrag'!$AP$1,'grv lys'!$G$2:$G$2863,'bereken betaaldatum bedrag'!B66)</f>
        <v>280.81</v>
      </c>
      <c r="AQ66" s="4">
        <f>SUMIFS('grv lys'!$L$2:$L$2863,'grv lys'!$I$2:$I$2863,'bereken betaaldatum bedrag'!$AQ$1,'grv lys'!$G$2:$G$2863,'bereken betaaldatum bedrag'!B66)</f>
        <v>0</v>
      </c>
      <c r="AR66" s="4">
        <f>SUMIFS('grv lys'!$L$2:$L$2863,'grv lys'!$I$2:$I$2863,'bereken betaaldatum bedrag'!$AR$1,'grv lys'!$G$2:$G$2863,'bereken betaaldatum bedrag'!B66)</f>
        <v>312.22000000000003</v>
      </c>
      <c r="AS66" s="4">
        <f>SUMIFS('grv lys'!$L$2:$L$2863,'grv lys'!$I$2:$I$2863,'bereken betaaldatum bedrag'!$AS$1,'grv lys'!$G$2:$G$2863,'bereken betaaldatum bedrag'!B66)</f>
        <v>0</v>
      </c>
      <c r="AT66" s="4">
        <f>SUMIFS('grv lys'!$L$2:$L$2863,'grv lys'!$I$2:$I$2863,'bereken betaaldatum bedrag'!$AT$1,'grv lys'!$G$2:$G$2863,'bereken betaaldatum bedrag'!B66)</f>
        <v>0</v>
      </c>
      <c r="AU66" s="4">
        <f>SUMIFS('grv lys'!$L$2:$L$2863,'grv lys'!$I$2:$I$2863,'bereken betaaldatum bedrag'!$AU$1,'grv lys'!$G$2:$G$2863,'bereken betaaldatum bedrag'!B66)</f>
        <v>0</v>
      </c>
      <c r="AV66" s="4">
        <f>SUMIFS('grv lys'!$L$2:$L$2863,'grv lys'!$I$2:$I$2863,'bereken betaaldatum bedrag'!$AV$1,'grv lys'!$G$2:$G$2863,'bereken betaaldatum bedrag'!B66)</f>
        <v>0</v>
      </c>
      <c r="AW66" s="4">
        <f>SUMIFS('grv lys'!$L$2:$L$2863,'grv lys'!$I$2:$I$2863,'bereken betaaldatum bedrag'!$AW$1,'grv lys'!$G$2:$G$2863,'bereken betaaldatum bedrag'!B66)</f>
        <v>0</v>
      </c>
      <c r="AX66" s="4">
        <f>SUMIFS('grv lys'!$L$2:$L$2863,'grv lys'!$I$2:$I$2863,'bereken betaaldatum bedrag'!$AX$1,'grv lys'!$G$2:$G$2863,'bereken betaaldatum bedrag'!B66)</f>
        <v>0</v>
      </c>
      <c r="AY66" s="4">
        <f>SUMIFS('grv lys'!$L$2:$L$2863,'grv lys'!$I$2:$I$2863,'bereken betaaldatum bedrag'!$AY$1,'grv lys'!$G$2:$G$2863,'bereken betaaldatum bedrag'!B66)</f>
        <v>0</v>
      </c>
      <c r="AZ66" s="4">
        <f>SUMIFS('grv lys'!$L$2:$L$2863,'grv lys'!$I$2:$I$2863,'bereken betaaldatum bedrag'!$AZ$1,'grv lys'!$G$2:$G$2863,'bereken betaaldatum bedrag'!B66)</f>
        <v>0</v>
      </c>
      <c r="BA66" s="4">
        <f>SUMIFS('grv lys'!$L$2:$L$2863,'grv lys'!$I$2:$I$2863,'bereken betaaldatum bedrag'!$BA$1,'grv lys'!$G$2:$G$2863,'bereken betaaldatum bedrag'!B66)</f>
        <v>0</v>
      </c>
    </row>
    <row r="67" spans="1:53" x14ac:dyDescent="0.25">
      <c r="A67" s="19" t="s">
        <v>140</v>
      </c>
      <c r="B67" s="20">
        <v>41643</v>
      </c>
      <c r="C67" s="7"/>
      <c r="D67" s="15" t="s">
        <v>148</v>
      </c>
      <c r="E67" s="14"/>
      <c r="F67" s="12"/>
      <c r="G67" s="16"/>
      <c r="H67" s="16"/>
      <c r="I67" s="4">
        <f>SUMIFS('grv lys'!$L$2:$L$2863,'grv lys'!$G$2:$G$2863,'bereken betaaldatum bedrag'!B67,'grv lys'!$I$2:$I$2863,'bereken betaaldatum bedrag'!I$1)</f>
        <v>102097.05</v>
      </c>
      <c r="J67" s="4">
        <f>SUMIFS('grv lys'!$L$2:$L$2863,'grv lys'!$I$2:$I$2863,'bereken betaaldatum bedrag'!$J$1,'grv lys'!$T$2:$T$2863,'bereken betaaldatum bedrag'!B67)</f>
        <v>0</v>
      </c>
      <c r="K67" s="4">
        <f>SUMIFS('grv lys'!$L$2:$L$2863,'grv lys'!$I$2:$I$2863,'bereken betaaldatum bedrag'!$K$1,'grv lys'!$T$2:$T$2863,'bereken betaaldatum bedrag'!B67)</f>
        <v>0</v>
      </c>
      <c r="L67" s="4">
        <f>SUMIFS('grv lys'!$L$2:$L$2863,'grv lys'!$I$2:$I$2863,'bereken betaaldatum bedrag'!$L$1,'grv lys'!$T$2:$T$2863,'bereken betaaldatum bedrag'!B67)</f>
        <v>0</v>
      </c>
      <c r="M67" s="4">
        <f>SUMIFS('grv lys'!$L$2:$L$2863,'grv lys'!$I$2:$I$2863,'bereken betaaldatum bedrag'!$M$1,'grv lys'!$T$2:$T$2863,'bereken betaaldatum bedrag'!B67)</f>
        <v>0</v>
      </c>
      <c r="N67" s="4">
        <f>SUMIFS('grv lys'!$L$2:$L$2863,'grv lys'!$I$2:$I$2863,'bereken betaaldatum bedrag'!$N$1,'grv lys'!$T$2:$T$2863,'bereken betaaldatum bedrag'!B67)</f>
        <v>0</v>
      </c>
      <c r="O67" s="4">
        <f>SUMIFS('grv lys'!$L$2:$L$2863,'grv lys'!$I$2:$I$2863,'bereken betaaldatum bedrag'!$O$1,'grv lys'!$T$2:$T$2863,'bereken betaaldatum bedrag'!B67)</f>
        <v>0</v>
      </c>
      <c r="P67" s="4">
        <f>SUMIFS('grv lys'!$L$2:$L$2863,'grv lys'!$I$2:$I$2863,'bereken betaaldatum bedrag'!$P$1,'grv lys'!$T$2:$T$2863,'bereken betaaldatum bedrag'!B67)</f>
        <v>0</v>
      </c>
      <c r="Q67" s="4">
        <f>SUMIFS('grv lys'!$L$2:$L$2863,'grv lys'!$I$2:$I$2863,'bereken betaaldatum bedrag'!$Q$1,'grv lys'!$T$2:$T$2863,'bereken betaaldatum bedrag'!B67)</f>
        <v>0</v>
      </c>
      <c r="R67" s="4">
        <f>SUMIFS('grv lys'!$L$2:$L$2863,'grv lys'!$I$2:$I$2863,'bereken betaaldatum bedrag'!$R$1,'grv lys'!$T$2:$T$2863,'bereken betaaldatum bedrag'!B67)</f>
        <v>0</v>
      </c>
      <c r="S67" s="4" t="e">
        <f>SUMIFS('grv lys'!Y66:Y3329,'grv lys'!T66:T2863,'bereken betaaldatum bedrag'!B67,'grv lys'!V66:V3329,'bereken betaaldatum bedrag'!$S$1)</f>
        <v>#VALUE!</v>
      </c>
      <c r="T67" s="4" t="e">
        <f>SUMIFS('grv lys'!Z66:Z3329,'grv lys'!U66:U2863,'bereken betaaldatum bedrag'!B67,'grv lys'!W66:W3329,'bereken betaaldatum bedrag'!$T$1)</f>
        <v>#VALUE!</v>
      </c>
      <c r="U67" s="4">
        <f>SUMIFS('grv lys'!$L$2:$L$2863,'grv lys'!$I$2:$I$2863,'bereken betaaldatum bedrag'!$U$1,'grv lys'!$T$2:$T$2863,'bereken betaaldatum bedrag'!B67)</f>
        <v>0</v>
      </c>
      <c r="V67" s="4">
        <f>SUMIFS('grv lys'!$L$2:$L$2863,'grv lys'!$I$2:$I$2863,'bereken betaaldatum bedrag'!$V$1,'grv lys'!$T$2:$T$2863,'bereken betaaldatum bedrag'!B67)</f>
        <v>0</v>
      </c>
      <c r="W67" s="4">
        <f>SUMIFS('grv lys'!$L$2:$L$2863,'grv lys'!$I$2:$I$2863,'bereken betaaldatum bedrag'!$W$1,'grv lys'!$T$2:$T$2863,'bereken betaaldatum bedrag'!B67)</f>
        <v>0</v>
      </c>
      <c r="X67" s="4">
        <f>SUMIFS('grv lys'!$L$2:$L$2863,'grv lys'!$I$2:$I$2863,'bereken betaaldatum bedrag'!$X$1,'grv lys'!$T$2:$T$2863,'bereken betaaldatum bedrag'!B67)</f>
        <v>0</v>
      </c>
      <c r="Y67" s="4">
        <f>SUMIFS('grv lys'!$L$2:$L$2863,'grv lys'!$I$2:$I$2863,'bereken betaaldatum bedrag'!$Y$1,'grv lys'!$G$2:$G$2863,'bereken betaaldatum bedrag'!B67)</f>
        <v>0</v>
      </c>
      <c r="Z67" s="4">
        <f>SUMIFS('grv lys'!$L$2:$L$2863,'grv lys'!$I$2:$I$2863,'bereken betaaldatum bedrag'!$Z$1,'grv lys'!$G$2:$G$2863,'bereken betaaldatum bedrag'!B67)</f>
        <v>0</v>
      </c>
      <c r="AA67" s="4">
        <f>SUMIFS('grv lys'!$L$2:$L$2863,'grv lys'!$I$2:$I$2863,'bereken betaaldatum bedrag'!$AA$1,'grv lys'!$G$2:$G$2863,'bereken betaaldatum bedrag'!B67)</f>
        <v>0</v>
      </c>
      <c r="AB67" s="4">
        <f>SUMIFS('grv lys'!$L$2:$L$2863,'grv lys'!$I$2:$I$2863,'bereken betaaldatum bedrag'!$AB$1,'grv lys'!$G$2:$G$2863,'bereken betaaldatum bedrag'!B67)</f>
        <v>0</v>
      </c>
      <c r="AC67" s="4">
        <f>SUMIFS('grv lys'!$L$2:$L$2863,'grv lys'!$I$2:$I$2863,'bereken betaaldatum bedrag'!$AC$1,'grv lys'!$G$2:$G$2863,'bereken betaaldatum bedrag'!B67)</f>
        <v>0</v>
      </c>
      <c r="AD67" s="4">
        <f>SUMIFS('grv lys'!$L$2:$L$2863,'grv lys'!$I$2:$I$2863,'bereken betaaldatum bedrag'!$AD$1,'grv lys'!$G$2:$G$2863,'bereken betaaldatum bedrag'!B67)</f>
        <v>0</v>
      </c>
      <c r="AE67" s="4">
        <f>SUMIFS('grv lys'!$L$2:$L$2863,'grv lys'!$I$2:$I$2863,'bereken betaaldatum bedrag'!$AE$1,'grv lys'!$G$2:$G$2863,'bereken betaaldatum bedrag'!B67)</f>
        <v>0</v>
      </c>
      <c r="AF67" s="4">
        <f>SUMIFS('grv lys'!$L$2:$L$2863,'grv lys'!$I$2:$I$2863,'bereken betaaldatum bedrag'!$AF$1,'grv lys'!$G$2:$G$2863,'bereken betaaldatum bedrag'!B67)</f>
        <v>0</v>
      </c>
      <c r="AG67" s="4">
        <f>SUMIFS('grv lys'!$L$2:$L$2863,'grv lys'!$I$2:$I$2863,'bereken betaaldatum bedrag'!$AG$1,'grv lys'!$G$2:$G$2863,'bereken betaaldatum bedrag'!B67)</f>
        <v>0</v>
      </c>
      <c r="AH67" s="4">
        <f>SUMIFS('grv lys'!$L$2:$L$2863,'grv lys'!$I$2:$I$2863,'bereken betaaldatum bedrag'!$AH$1,'grv lys'!$G$2:$G$2863,'bereken betaaldatum bedrag'!B67)</f>
        <v>0</v>
      </c>
      <c r="AI67" s="4">
        <f>SUMIFS('grv lys'!$L$2:$L$2863,'grv lys'!$I$2:$I$2863,'bereken betaaldatum bedrag'!$AI$1,'grv lys'!$G$2:$G$2863,'bereken betaaldatum bedrag'!B67)</f>
        <v>0</v>
      </c>
      <c r="AJ67" s="4">
        <f>SUMIFS('grv lys'!$L$2:$L$2863,'grv lys'!$I$2:$I$2863,'bereken betaaldatum bedrag'!$AJ$1,'grv lys'!$G$2:$G$2863,'bereken betaaldatum bedrag'!B67)</f>
        <v>0</v>
      </c>
      <c r="AK67" s="4">
        <f>SUMIFS('grv lys'!$L$2:$L$2863,'grv lys'!$I$2:$I$2863,'bereken betaaldatum bedrag'!$AK$1,'grv lys'!$G$2:$G$2863,'bereken betaaldatum bedrag'!B67)</f>
        <v>0</v>
      </c>
      <c r="AL67" s="4">
        <f>SUMIFS('grv lys'!$L$2:$L$2863,'grv lys'!$I$2:$I$2863,'bereken betaaldatum bedrag'!$AL$1,'grv lys'!$G$2:$G$2863,'bereken betaaldatum bedrag'!B67)</f>
        <v>0</v>
      </c>
      <c r="AM67" s="4">
        <f>SUMIFS('grv lys'!$L$2:$L$2863,'grv lys'!$I$2:$I$2863,'bereken betaaldatum bedrag'!$AM$1,'grv lys'!$G$2:$G$2863,'bereken betaaldatum bedrag'!B67)</f>
        <v>0</v>
      </c>
      <c r="AN67" s="4">
        <f>SUMIFS('grv lys'!$L$2:$L$2863,'grv lys'!$I$2:$I$2863,'bereken betaaldatum bedrag'!$AN$1,'grv lys'!$G$2:$G$2863,'bereken betaaldatum bedrag'!B67)</f>
        <v>0</v>
      </c>
      <c r="AO67" s="4">
        <f>SUMIFS('grv lys'!$L$2:$L$2863,'grv lys'!$I$2:$I$2863,'bereken betaaldatum bedrag'!$AO$1,'grv lys'!$G$2:$G$2863,'bereken betaaldatum bedrag'!B67)</f>
        <v>0</v>
      </c>
      <c r="AP67" s="4">
        <f>SUMIFS('grv lys'!$L$2:$L$2863,'grv lys'!$I$2:$I$2863,'bereken betaaldatum bedrag'!$AP$1,'grv lys'!$G$2:$G$2863,'bereken betaaldatum bedrag'!B67)</f>
        <v>0</v>
      </c>
      <c r="AQ67" s="4">
        <f>SUMIFS('grv lys'!$L$2:$L$2863,'grv lys'!$I$2:$I$2863,'bereken betaaldatum bedrag'!$AQ$1,'grv lys'!$G$2:$G$2863,'bereken betaaldatum bedrag'!B67)</f>
        <v>15805.39</v>
      </c>
      <c r="AR67" s="4">
        <f>SUMIFS('grv lys'!$L$2:$L$2863,'grv lys'!$I$2:$I$2863,'bereken betaaldatum bedrag'!$AR$1,'grv lys'!$G$2:$G$2863,'bereken betaaldatum bedrag'!B67)</f>
        <v>0</v>
      </c>
      <c r="AS67" s="4">
        <f>SUMIFS('grv lys'!$L$2:$L$2863,'grv lys'!$I$2:$I$2863,'bereken betaaldatum bedrag'!$AS$1,'grv lys'!$G$2:$G$2863,'bereken betaaldatum bedrag'!B67)</f>
        <v>0</v>
      </c>
      <c r="AT67" s="4">
        <f>SUMIFS('grv lys'!$L$2:$L$2863,'grv lys'!$I$2:$I$2863,'bereken betaaldatum bedrag'!$AT$1,'grv lys'!$G$2:$G$2863,'bereken betaaldatum bedrag'!B67)</f>
        <v>0</v>
      </c>
      <c r="AU67" s="4">
        <f>SUMIFS('grv lys'!$L$2:$L$2863,'grv lys'!$I$2:$I$2863,'bereken betaaldatum bedrag'!$AU$1,'grv lys'!$G$2:$G$2863,'bereken betaaldatum bedrag'!B67)</f>
        <v>28894.06</v>
      </c>
      <c r="AV67" s="4">
        <f>SUMIFS('grv lys'!$L$2:$L$2863,'grv lys'!$I$2:$I$2863,'bereken betaaldatum bedrag'!$AV$1,'grv lys'!$G$2:$G$2863,'bereken betaaldatum bedrag'!B67)</f>
        <v>0</v>
      </c>
      <c r="AW67" s="4">
        <f>SUMIFS('grv lys'!$L$2:$L$2863,'grv lys'!$I$2:$I$2863,'bereken betaaldatum bedrag'!$AW$1,'grv lys'!$G$2:$G$2863,'bereken betaaldatum bedrag'!B67)</f>
        <v>0</v>
      </c>
      <c r="AX67" s="4">
        <f>SUMIFS('grv lys'!$L$2:$L$2863,'grv lys'!$I$2:$I$2863,'bereken betaaldatum bedrag'!$AX$1,'grv lys'!$G$2:$G$2863,'bereken betaaldatum bedrag'!B67)</f>
        <v>0</v>
      </c>
      <c r="AY67" s="4">
        <f>SUMIFS('grv lys'!$L$2:$L$2863,'grv lys'!$I$2:$I$2863,'bereken betaaldatum bedrag'!$AY$1,'grv lys'!$G$2:$G$2863,'bereken betaaldatum bedrag'!B67)</f>
        <v>0</v>
      </c>
      <c r="AZ67" s="4">
        <f>SUMIFS('grv lys'!$L$2:$L$2863,'grv lys'!$I$2:$I$2863,'bereken betaaldatum bedrag'!$AZ$1,'grv lys'!$G$2:$G$2863,'bereken betaaldatum bedrag'!B67)</f>
        <v>0</v>
      </c>
      <c r="BA67" s="4">
        <f>SUMIFS('grv lys'!$L$2:$L$2863,'grv lys'!$I$2:$I$2863,'bereken betaaldatum bedrag'!$BA$1,'grv lys'!$G$2:$G$2863,'bereken betaaldatum bedrag'!B67)</f>
        <v>0</v>
      </c>
    </row>
    <row r="68" spans="1:53" x14ac:dyDescent="0.25">
      <c r="A68" s="19" t="s">
        <v>134</v>
      </c>
      <c r="B68" s="20">
        <v>41644</v>
      </c>
      <c r="C68" s="7"/>
      <c r="D68" s="15" t="s">
        <v>148</v>
      </c>
      <c r="E68" s="14"/>
      <c r="F68" s="12"/>
      <c r="G68" s="16"/>
      <c r="H68" s="16"/>
      <c r="I68" s="4">
        <f>SUMIFS('grv lys'!$L$2:$L$2863,'grv lys'!$G$2:$G$2863,'bereken betaaldatum bedrag'!B68,'grv lys'!$I$2:$I$2863,'bereken betaaldatum bedrag'!I$1)</f>
        <v>0</v>
      </c>
      <c r="J68" s="4">
        <f>SUMIFS('grv lys'!$L$2:$L$2863,'grv lys'!$I$2:$I$2863,'bereken betaaldatum bedrag'!$J$1,'grv lys'!$T$2:$T$2863,'bereken betaaldatum bedrag'!B68)</f>
        <v>0</v>
      </c>
      <c r="K68" s="4">
        <f>SUMIFS('grv lys'!$L$2:$L$2863,'grv lys'!$I$2:$I$2863,'bereken betaaldatum bedrag'!$K$1,'grv lys'!$T$2:$T$2863,'bereken betaaldatum bedrag'!B68)</f>
        <v>0</v>
      </c>
      <c r="L68" s="4">
        <f>SUMIFS('grv lys'!$L$2:$L$2863,'grv lys'!$I$2:$I$2863,'bereken betaaldatum bedrag'!$L$1,'grv lys'!$T$2:$T$2863,'bereken betaaldatum bedrag'!B68)</f>
        <v>2390</v>
      </c>
      <c r="M68" s="4">
        <f>SUMIFS('grv lys'!$L$2:$L$2863,'grv lys'!$I$2:$I$2863,'bereken betaaldatum bedrag'!$M$1,'grv lys'!$T$2:$T$2863,'bereken betaaldatum bedrag'!B68)</f>
        <v>0</v>
      </c>
      <c r="N68" s="4">
        <f>SUMIFS('grv lys'!$L$2:$L$2863,'grv lys'!$I$2:$I$2863,'bereken betaaldatum bedrag'!$N$1,'grv lys'!$T$2:$T$2863,'bereken betaaldatum bedrag'!B68)</f>
        <v>0</v>
      </c>
      <c r="O68" s="4">
        <f>SUMIFS('grv lys'!$L$2:$L$2863,'grv lys'!$I$2:$I$2863,'bereken betaaldatum bedrag'!$O$1,'grv lys'!$T$2:$T$2863,'bereken betaaldatum bedrag'!B68)</f>
        <v>0</v>
      </c>
      <c r="P68" s="4">
        <f>SUMIFS('grv lys'!$L$2:$L$2863,'grv lys'!$I$2:$I$2863,'bereken betaaldatum bedrag'!$P$1,'grv lys'!$T$2:$T$2863,'bereken betaaldatum bedrag'!B68)</f>
        <v>0</v>
      </c>
      <c r="Q68" s="4">
        <f>SUMIFS('grv lys'!$L$2:$L$2863,'grv lys'!$I$2:$I$2863,'bereken betaaldatum bedrag'!$Q$1,'grv lys'!$T$2:$T$2863,'bereken betaaldatum bedrag'!B68)</f>
        <v>0</v>
      </c>
      <c r="R68" s="4">
        <f>SUMIFS('grv lys'!$L$2:$L$2863,'grv lys'!$I$2:$I$2863,'bereken betaaldatum bedrag'!$R$1,'grv lys'!$T$2:$T$2863,'bereken betaaldatum bedrag'!B68)</f>
        <v>0</v>
      </c>
      <c r="S68" s="4" t="e">
        <f>SUMIFS('grv lys'!Y67:Y3330,'grv lys'!T67:T2863,'bereken betaaldatum bedrag'!B68,'grv lys'!V67:V3330,'bereken betaaldatum bedrag'!$S$1)</f>
        <v>#VALUE!</v>
      </c>
      <c r="T68" s="4" t="e">
        <f>SUMIFS('grv lys'!Z67:Z3330,'grv lys'!U67:U2863,'bereken betaaldatum bedrag'!B68,'grv lys'!W67:W3330,'bereken betaaldatum bedrag'!$T$1)</f>
        <v>#VALUE!</v>
      </c>
      <c r="U68" s="4">
        <f>SUMIFS('grv lys'!$L$2:$L$2863,'grv lys'!$I$2:$I$2863,'bereken betaaldatum bedrag'!$U$1,'grv lys'!$T$2:$T$2863,'bereken betaaldatum bedrag'!B68)</f>
        <v>0</v>
      </c>
      <c r="V68" s="4">
        <f>SUMIFS('grv lys'!$L$2:$L$2863,'grv lys'!$I$2:$I$2863,'bereken betaaldatum bedrag'!$V$1,'grv lys'!$T$2:$T$2863,'bereken betaaldatum bedrag'!B68)</f>
        <v>0</v>
      </c>
      <c r="W68" s="4">
        <f>SUMIFS('grv lys'!$L$2:$L$2863,'grv lys'!$I$2:$I$2863,'bereken betaaldatum bedrag'!$W$1,'grv lys'!$T$2:$T$2863,'bereken betaaldatum bedrag'!B68)</f>
        <v>0</v>
      </c>
      <c r="X68" s="4">
        <f>SUMIFS('grv lys'!$L$2:$L$2863,'grv lys'!$I$2:$I$2863,'bereken betaaldatum bedrag'!$X$1,'grv lys'!$T$2:$T$2863,'bereken betaaldatum bedrag'!B68)</f>
        <v>0</v>
      </c>
      <c r="Y68" s="4">
        <f>SUMIFS('grv lys'!$L$2:$L$2863,'grv lys'!$I$2:$I$2863,'bereken betaaldatum bedrag'!$Y$1,'grv lys'!$G$2:$G$2863,'bereken betaaldatum bedrag'!B68)</f>
        <v>0</v>
      </c>
      <c r="Z68" s="4">
        <f>SUMIFS('grv lys'!$L$2:$L$2863,'grv lys'!$I$2:$I$2863,'bereken betaaldatum bedrag'!$Z$1,'grv lys'!$G$2:$G$2863,'bereken betaaldatum bedrag'!B68)</f>
        <v>0</v>
      </c>
      <c r="AA68" s="4">
        <f>SUMIFS('grv lys'!$L$2:$L$2863,'grv lys'!$I$2:$I$2863,'bereken betaaldatum bedrag'!$AA$1,'grv lys'!$G$2:$G$2863,'bereken betaaldatum bedrag'!B68)</f>
        <v>0</v>
      </c>
      <c r="AB68" s="4">
        <f>SUMIFS('grv lys'!$L$2:$L$2863,'grv lys'!$I$2:$I$2863,'bereken betaaldatum bedrag'!$AB$1,'grv lys'!$G$2:$G$2863,'bereken betaaldatum bedrag'!B68)</f>
        <v>0</v>
      </c>
      <c r="AC68" s="4">
        <f>SUMIFS('grv lys'!$L$2:$L$2863,'grv lys'!$I$2:$I$2863,'bereken betaaldatum bedrag'!$AC$1,'grv lys'!$G$2:$G$2863,'bereken betaaldatum bedrag'!B68)</f>
        <v>0</v>
      </c>
      <c r="AD68" s="4">
        <f>SUMIFS('grv lys'!$L$2:$L$2863,'grv lys'!$I$2:$I$2863,'bereken betaaldatum bedrag'!$AD$1,'grv lys'!$G$2:$G$2863,'bereken betaaldatum bedrag'!B68)</f>
        <v>0</v>
      </c>
      <c r="AE68" s="4">
        <f>SUMIFS('grv lys'!$L$2:$L$2863,'grv lys'!$I$2:$I$2863,'bereken betaaldatum bedrag'!$AE$1,'grv lys'!$G$2:$G$2863,'bereken betaaldatum bedrag'!B68)</f>
        <v>0</v>
      </c>
      <c r="AF68" s="4">
        <f>SUMIFS('grv lys'!$L$2:$L$2863,'grv lys'!$I$2:$I$2863,'bereken betaaldatum bedrag'!$AF$1,'grv lys'!$G$2:$G$2863,'bereken betaaldatum bedrag'!B68)</f>
        <v>0</v>
      </c>
      <c r="AG68" s="4">
        <f>SUMIFS('grv lys'!$L$2:$L$2863,'grv lys'!$I$2:$I$2863,'bereken betaaldatum bedrag'!$AG$1,'grv lys'!$G$2:$G$2863,'bereken betaaldatum bedrag'!B68)</f>
        <v>0</v>
      </c>
      <c r="AH68" s="4">
        <f>SUMIFS('grv lys'!$L$2:$L$2863,'grv lys'!$I$2:$I$2863,'bereken betaaldatum bedrag'!$AH$1,'grv lys'!$G$2:$G$2863,'bereken betaaldatum bedrag'!B68)</f>
        <v>0</v>
      </c>
      <c r="AI68" s="4">
        <f>SUMIFS('grv lys'!$L$2:$L$2863,'grv lys'!$I$2:$I$2863,'bereken betaaldatum bedrag'!$AI$1,'grv lys'!$G$2:$G$2863,'bereken betaaldatum bedrag'!B68)</f>
        <v>0</v>
      </c>
      <c r="AJ68" s="4">
        <f>SUMIFS('grv lys'!$L$2:$L$2863,'grv lys'!$I$2:$I$2863,'bereken betaaldatum bedrag'!$AJ$1,'grv lys'!$G$2:$G$2863,'bereken betaaldatum bedrag'!B68)</f>
        <v>0</v>
      </c>
      <c r="AK68" s="4">
        <f>SUMIFS('grv lys'!$L$2:$L$2863,'grv lys'!$I$2:$I$2863,'bereken betaaldatum bedrag'!$AK$1,'grv lys'!$G$2:$G$2863,'bereken betaaldatum bedrag'!B68)</f>
        <v>0</v>
      </c>
      <c r="AL68" s="4">
        <f>SUMIFS('grv lys'!$L$2:$L$2863,'grv lys'!$I$2:$I$2863,'bereken betaaldatum bedrag'!$AL$1,'grv lys'!$G$2:$G$2863,'bereken betaaldatum bedrag'!B68)</f>
        <v>0</v>
      </c>
      <c r="AM68" s="4">
        <f>SUMIFS('grv lys'!$L$2:$L$2863,'grv lys'!$I$2:$I$2863,'bereken betaaldatum bedrag'!$AM$1,'grv lys'!$G$2:$G$2863,'bereken betaaldatum bedrag'!B68)</f>
        <v>0</v>
      </c>
      <c r="AN68" s="4">
        <f>SUMIFS('grv lys'!$L$2:$L$2863,'grv lys'!$I$2:$I$2863,'bereken betaaldatum bedrag'!$AN$1,'grv lys'!$G$2:$G$2863,'bereken betaaldatum bedrag'!B68)</f>
        <v>0</v>
      </c>
      <c r="AO68" s="4">
        <f>SUMIFS('grv lys'!$L$2:$L$2863,'grv lys'!$I$2:$I$2863,'bereken betaaldatum bedrag'!$AO$1,'grv lys'!$G$2:$G$2863,'bereken betaaldatum bedrag'!B68)</f>
        <v>0</v>
      </c>
      <c r="AP68" s="4">
        <f>SUMIFS('grv lys'!$L$2:$L$2863,'grv lys'!$I$2:$I$2863,'bereken betaaldatum bedrag'!$AP$1,'grv lys'!$G$2:$G$2863,'bereken betaaldatum bedrag'!B68)</f>
        <v>0</v>
      </c>
      <c r="AQ68" s="4">
        <f>SUMIFS('grv lys'!$L$2:$L$2863,'grv lys'!$I$2:$I$2863,'bereken betaaldatum bedrag'!$AQ$1,'grv lys'!$G$2:$G$2863,'bereken betaaldatum bedrag'!B68)</f>
        <v>0</v>
      </c>
      <c r="AR68" s="4">
        <f>SUMIFS('grv lys'!$L$2:$L$2863,'grv lys'!$I$2:$I$2863,'bereken betaaldatum bedrag'!$AR$1,'grv lys'!$G$2:$G$2863,'bereken betaaldatum bedrag'!B68)</f>
        <v>0</v>
      </c>
      <c r="AS68" s="4">
        <f>SUMIFS('grv lys'!$L$2:$L$2863,'grv lys'!$I$2:$I$2863,'bereken betaaldatum bedrag'!$AS$1,'grv lys'!$G$2:$G$2863,'bereken betaaldatum bedrag'!B68)</f>
        <v>0</v>
      </c>
      <c r="AT68" s="4">
        <f>SUMIFS('grv lys'!$L$2:$L$2863,'grv lys'!$I$2:$I$2863,'bereken betaaldatum bedrag'!$AT$1,'grv lys'!$G$2:$G$2863,'bereken betaaldatum bedrag'!B68)</f>
        <v>0</v>
      </c>
      <c r="AU68" s="4">
        <f>SUMIFS('grv lys'!$L$2:$L$2863,'grv lys'!$I$2:$I$2863,'bereken betaaldatum bedrag'!$AU$1,'grv lys'!$G$2:$G$2863,'bereken betaaldatum bedrag'!B68)</f>
        <v>0</v>
      </c>
      <c r="AV68" s="4">
        <f>SUMIFS('grv lys'!$L$2:$L$2863,'grv lys'!$I$2:$I$2863,'bereken betaaldatum bedrag'!$AV$1,'grv lys'!$G$2:$G$2863,'bereken betaaldatum bedrag'!B68)</f>
        <v>0</v>
      </c>
      <c r="AW68" s="4">
        <f>SUMIFS('grv lys'!$L$2:$L$2863,'grv lys'!$I$2:$I$2863,'bereken betaaldatum bedrag'!$AW$1,'grv lys'!$G$2:$G$2863,'bereken betaaldatum bedrag'!B68)</f>
        <v>0</v>
      </c>
      <c r="AX68" s="4">
        <f>SUMIFS('grv lys'!$L$2:$L$2863,'grv lys'!$I$2:$I$2863,'bereken betaaldatum bedrag'!$AX$1,'grv lys'!$G$2:$G$2863,'bereken betaaldatum bedrag'!B68)</f>
        <v>0</v>
      </c>
      <c r="AY68" s="4">
        <f>SUMIFS('grv lys'!$L$2:$L$2863,'grv lys'!$I$2:$I$2863,'bereken betaaldatum bedrag'!$AY$1,'grv lys'!$G$2:$G$2863,'bereken betaaldatum bedrag'!B68)</f>
        <v>0</v>
      </c>
      <c r="AZ68" s="4">
        <f>SUMIFS('grv lys'!$L$2:$L$2863,'grv lys'!$I$2:$I$2863,'bereken betaaldatum bedrag'!$AZ$1,'grv lys'!$G$2:$G$2863,'bereken betaaldatum bedrag'!B68)</f>
        <v>0</v>
      </c>
      <c r="BA68" s="4">
        <f>SUMIFS('grv lys'!$L$2:$L$2863,'grv lys'!$I$2:$I$2863,'bereken betaaldatum bedrag'!$BA$1,'grv lys'!$G$2:$G$2863,'bereken betaaldatum bedrag'!B68)</f>
        <v>0</v>
      </c>
    </row>
    <row r="69" spans="1:53" x14ac:dyDescent="0.25">
      <c r="A69" s="19" t="s">
        <v>135</v>
      </c>
      <c r="B69" s="20">
        <v>41645</v>
      </c>
      <c r="C69" s="7"/>
      <c r="D69" s="15" t="s">
        <v>148</v>
      </c>
      <c r="E69" s="14"/>
      <c r="F69" s="12"/>
      <c r="G69" s="16"/>
      <c r="H69" s="16"/>
      <c r="I69" s="4">
        <f>SUMIFS('grv lys'!$L$2:$L$2863,'grv lys'!$G$2:$G$2863,'bereken betaaldatum bedrag'!B69,'grv lys'!$I$2:$I$2863,'bereken betaaldatum bedrag'!I$1)</f>
        <v>238938.99</v>
      </c>
      <c r="J69" s="4">
        <f>SUMIFS('grv lys'!$L$2:$L$2863,'grv lys'!$I$2:$I$2863,'bereken betaaldatum bedrag'!$J$1,'grv lys'!$T$2:$T$2863,'bereken betaaldatum bedrag'!B69)</f>
        <v>0</v>
      </c>
      <c r="K69" s="4">
        <f>SUMIFS('grv lys'!$L$2:$L$2863,'grv lys'!$I$2:$I$2863,'bereken betaaldatum bedrag'!$K$1,'grv lys'!$T$2:$T$2863,'bereken betaaldatum bedrag'!B69)</f>
        <v>0</v>
      </c>
      <c r="L69" s="4">
        <f>SUMIFS('grv lys'!$L$2:$L$2863,'grv lys'!$I$2:$I$2863,'bereken betaaldatum bedrag'!$L$1,'grv lys'!$T$2:$T$2863,'bereken betaaldatum bedrag'!B69)</f>
        <v>0</v>
      </c>
      <c r="M69" s="4">
        <f>SUMIFS('grv lys'!$L$2:$L$2863,'grv lys'!$I$2:$I$2863,'bereken betaaldatum bedrag'!$M$1,'grv lys'!$T$2:$T$2863,'bereken betaaldatum bedrag'!B69)</f>
        <v>0</v>
      </c>
      <c r="N69" s="4">
        <f>SUMIFS('grv lys'!$L$2:$L$2863,'grv lys'!$I$2:$I$2863,'bereken betaaldatum bedrag'!$N$1,'grv lys'!$T$2:$T$2863,'bereken betaaldatum bedrag'!B69)</f>
        <v>1010.8</v>
      </c>
      <c r="O69" s="4">
        <f>SUMIFS('grv lys'!$L$2:$L$2863,'grv lys'!$I$2:$I$2863,'bereken betaaldatum bedrag'!$O$1,'grv lys'!$T$2:$T$2863,'bereken betaaldatum bedrag'!B69)</f>
        <v>0</v>
      </c>
      <c r="P69" s="4">
        <f>SUMIFS('grv lys'!$L$2:$L$2863,'grv lys'!$I$2:$I$2863,'bereken betaaldatum bedrag'!$P$1,'grv lys'!$T$2:$T$2863,'bereken betaaldatum bedrag'!B69)</f>
        <v>0</v>
      </c>
      <c r="Q69" s="4">
        <f>SUMIFS('grv lys'!$L$2:$L$2863,'grv lys'!$I$2:$I$2863,'bereken betaaldatum bedrag'!$Q$1,'grv lys'!$T$2:$T$2863,'bereken betaaldatum bedrag'!B69)</f>
        <v>0</v>
      </c>
      <c r="R69" s="4">
        <f>SUMIFS('grv lys'!$L$2:$L$2863,'grv lys'!$I$2:$I$2863,'bereken betaaldatum bedrag'!$R$1,'grv lys'!$T$2:$T$2863,'bereken betaaldatum bedrag'!B69)</f>
        <v>0</v>
      </c>
      <c r="S69" s="4" t="e">
        <f>SUMIFS('grv lys'!Y68:Y3331,'grv lys'!T68:T2863,'bereken betaaldatum bedrag'!B69,'grv lys'!V68:V3331,'bereken betaaldatum bedrag'!$S$1)</f>
        <v>#VALUE!</v>
      </c>
      <c r="T69" s="4" t="e">
        <f>SUMIFS('grv lys'!Z68:Z3331,'grv lys'!U68:U2863,'bereken betaaldatum bedrag'!B69,'grv lys'!W68:W3331,'bereken betaaldatum bedrag'!$T$1)</f>
        <v>#VALUE!</v>
      </c>
      <c r="U69" s="4">
        <f>SUMIFS('grv lys'!$L$2:$L$2863,'grv lys'!$I$2:$I$2863,'bereken betaaldatum bedrag'!$U$1,'grv lys'!$T$2:$T$2863,'bereken betaaldatum bedrag'!B69)</f>
        <v>0</v>
      </c>
      <c r="V69" s="4">
        <f>SUMIFS('grv lys'!$L$2:$L$2863,'grv lys'!$I$2:$I$2863,'bereken betaaldatum bedrag'!$V$1,'grv lys'!$T$2:$T$2863,'bereken betaaldatum bedrag'!B69)</f>
        <v>0</v>
      </c>
      <c r="W69" s="4">
        <f>SUMIFS('grv lys'!$L$2:$L$2863,'grv lys'!$I$2:$I$2863,'bereken betaaldatum bedrag'!$W$1,'grv lys'!$T$2:$T$2863,'bereken betaaldatum bedrag'!B69)</f>
        <v>0</v>
      </c>
      <c r="X69" s="4">
        <f>SUMIFS('grv lys'!$L$2:$L$2863,'grv lys'!$I$2:$I$2863,'bereken betaaldatum bedrag'!$X$1,'grv lys'!$T$2:$T$2863,'bereken betaaldatum bedrag'!B69)</f>
        <v>0</v>
      </c>
      <c r="Y69" s="4">
        <f>SUMIFS('grv lys'!$L$2:$L$2863,'grv lys'!$I$2:$I$2863,'bereken betaaldatum bedrag'!$Y$1,'grv lys'!$G$2:$G$2863,'bereken betaaldatum bedrag'!B69)</f>
        <v>0</v>
      </c>
      <c r="Z69" s="4">
        <f>SUMIFS('grv lys'!$L$2:$L$2863,'grv lys'!$I$2:$I$2863,'bereken betaaldatum bedrag'!$Z$1,'grv lys'!$G$2:$G$2863,'bereken betaaldatum bedrag'!B69)</f>
        <v>0</v>
      </c>
      <c r="AA69" s="4">
        <f>SUMIFS('grv lys'!$L$2:$L$2863,'grv lys'!$I$2:$I$2863,'bereken betaaldatum bedrag'!$AA$1,'grv lys'!$G$2:$G$2863,'bereken betaaldatum bedrag'!B69)</f>
        <v>2082.7800000000002</v>
      </c>
      <c r="AB69" s="4">
        <f>SUMIFS('grv lys'!$L$2:$L$2863,'grv lys'!$I$2:$I$2863,'bereken betaaldatum bedrag'!$AB$1,'grv lys'!$G$2:$G$2863,'bereken betaaldatum bedrag'!B69)</f>
        <v>0</v>
      </c>
      <c r="AC69" s="4">
        <f>SUMIFS('grv lys'!$L$2:$L$2863,'grv lys'!$I$2:$I$2863,'bereken betaaldatum bedrag'!$AC$1,'grv lys'!$G$2:$G$2863,'bereken betaaldatum bedrag'!B69)</f>
        <v>444.1</v>
      </c>
      <c r="AD69" s="4">
        <f>SUMIFS('grv lys'!$L$2:$L$2863,'grv lys'!$I$2:$I$2863,'bereken betaaldatum bedrag'!$AD$1,'grv lys'!$G$2:$G$2863,'bereken betaaldatum bedrag'!B69)</f>
        <v>0</v>
      </c>
      <c r="AE69" s="4">
        <f>SUMIFS('grv lys'!$L$2:$L$2863,'grv lys'!$I$2:$I$2863,'bereken betaaldatum bedrag'!$AE$1,'grv lys'!$G$2:$G$2863,'bereken betaaldatum bedrag'!B69)</f>
        <v>88178.549999999988</v>
      </c>
      <c r="AF69" s="4">
        <f>SUMIFS('grv lys'!$L$2:$L$2863,'grv lys'!$I$2:$I$2863,'bereken betaaldatum bedrag'!$AF$1,'grv lys'!$G$2:$G$2863,'bereken betaaldatum bedrag'!B69)</f>
        <v>0</v>
      </c>
      <c r="AG69" s="4">
        <f>SUMIFS('grv lys'!$L$2:$L$2863,'grv lys'!$I$2:$I$2863,'bereken betaaldatum bedrag'!$AG$1,'grv lys'!$G$2:$G$2863,'bereken betaaldatum bedrag'!B69)</f>
        <v>0</v>
      </c>
      <c r="AH69" s="4">
        <f>SUMIFS('grv lys'!$L$2:$L$2863,'grv lys'!$I$2:$I$2863,'bereken betaaldatum bedrag'!$AH$1,'grv lys'!$G$2:$G$2863,'bereken betaaldatum bedrag'!B69)</f>
        <v>0</v>
      </c>
      <c r="AI69" s="4">
        <f>SUMIFS('grv lys'!$L$2:$L$2863,'grv lys'!$I$2:$I$2863,'bereken betaaldatum bedrag'!$AI$1,'grv lys'!$G$2:$G$2863,'bereken betaaldatum bedrag'!B69)</f>
        <v>0</v>
      </c>
      <c r="AJ69" s="4">
        <f>SUMIFS('grv lys'!$L$2:$L$2863,'grv lys'!$I$2:$I$2863,'bereken betaaldatum bedrag'!$AJ$1,'grv lys'!$G$2:$G$2863,'bereken betaaldatum bedrag'!B69)</f>
        <v>0</v>
      </c>
      <c r="AK69" s="4">
        <f>SUMIFS('grv lys'!$L$2:$L$2863,'grv lys'!$I$2:$I$2863,'bereken betaaldatum bedrag'!$AK$1,'grv lys'!$G$2:$G$2863,'bereken betaaldatum bedrag'!B69)</f>
        <v>0</v>
      </c>
      <c r="AL69" s="4">
        <f>SUMIFS('grv lys'!$L$2:$L$2863,'grv lys'!$I$2:$I$2863,'bereken betaaldatum bedrag'!$AL$1,'grv lys'!$G$2:$G$2863,'bereken betaaldatum bedrag'!B69)</f>
        <v>1221.56</v>
      </c>
      <c r="AM69" s="4">
        <f>SUMIFS('grv lys'!$L$2:$L$2863,'grv lys'!$I$2:$I$2863,'bereken betaaldatum bedrag'!$AM$1,'grv lys'!$G$2:$G$2863,'bereken betaaldatum bedrag'!B69)</f>
        <v>0</v>
      </c>
      <c r="AN69" s="4">
        <f>SUMIFS('grv lys'!$L$2:$L$2863,'grv lys'!$I$2:$I$2863,'bereken betaaldatum bedrag'!$AN$1,'grv lys'!$G$2:$G$2863,'bereken betaaldatum bedrag'!B69)</f>
        <v>0</v>
      </c>
      <c r="AO69" s="4">
        <f>SUMIFS('grv lys'!$L$2:$L$2863,'grv lys'!$I$2:$I$2863,'bereken betaaldatum bedrag'!$AO$1,'grv lys'!$G$2:$G$2863,'bereken betaaldatum bedrag'!B69)</f>
        <v>0</v>
      </c>
      <c r="AP69" s="4">
        <f>SUMIFS('grv lys'!$L$2:$L$2863,'grv lys'!$I$2:$I$2863,'bereken betaaldatum bedrag'!$AP$1,'grv lys'!$G$2:$G$2863,'bereken betaaldatum bedrag'!B69)</f>
        <v>0</v>
      </c>
      <c r="AQ69" s="4">
        <f>SUMIFS('grv lys'!$L$2:$L$2863,'grv lys'!$I$2:$I$2863,'bereken betaaldatum bedrag'!$AQ$1,'grv lys'!$G$2:$G$2863,'bereken betaaldatum bedrag'!B69)</f>
        <v>0</v>
      </c>
      <c r="AR69" s="4">
        <f>SUMIFS('grv lys'!$L$2:$L$2863,'grv lys'!$I$2:$I$2863,'bereken betaaldatum bedrag'!$AR$1,'grv lys'!$G$2:$G$2863,'bereken betaaldatum bedrag'!B69)</f>
        <v>0</v>
      </c>
      <c r="AS69" s="4">
        <f>SUMIFS('grv lys'!$L$2:$L$2863,'grv lys'!$I$2:$I$2863,'bereken betaaldatum bedrag'!$AS$1,'grv lys'!$G$2:$G$2863,'bereken betaaldatum bedrag'!B69)</f>
        <v>0</v>
      </c>
      <c r="AT69" s="4">
        <f>SUMIFS('grv lys'!$L$2:$L$2863,'grv lys'!$I$2:$I$2863,'bereken betaaldatum bedrag'!$AT$1,'grv lys'!$G$2:$G$2863,'bereken betaaldatum bedrag'!B69)</f>
        <v>0</v>
      </c>
      <c r="AU69" s="4">
        <f>SUMIFS('grv lys'!$L$2:$L$2863,'grv lys'!$I$2:$I$2863,'bereken betaaldatum bedrag'!$AU$1,'grv lys'!$G$2:$G$2863,'bereken betaaldatum bedrag'!B69)</f>
        <v>0</v>
      </c>
      <c r="AV69" s="4">
        <f>SUMIFS('grv lys'!$L$2:$L$2863,'grv lys'!$I$2:$I$2863,'bereken betaaldatum bedrag'!$AV$1,'grv lys'!$G$2:$G$2863,'bereken betaaldatum bedrag'!B69)</f>
        <v>0</v>
      </c>
      <c r="AW69" s="4">
        <f>SUMIFS('grv lys'!$L$2:$L$2863,'grv lys'!$I$2:$I$2863,'bereken betaaldatum bedrag'!$AW$1,'grv lys'!$G$2:$G$2863,'bereken betaaldatum bedrag'!B69)</f>
        <v>0</v>
      </c>
      <c r="AX69" s="4">
        <f>SUMIFS('grv lys'!$L$2:$L$2863,'grv lys'!$I$2:$I$2863,'bereken betaaldatum bedrag'!$AX$1,'grv lys'!$G$2:$G$2863,'bereken betaaldatum bedrag'!B69)</f>
        <v>0</v>
      </c>
      <c r="AY69" s="4">
        <f>SUMIFS('grv lys'!$L$2:$L$2863,'grv lys'!$I$2:$I$2863,'bereken betaaldatum bedrag'!$AY$1,'grv lys'!$G$2:$G$2863,'bereken betaaldatum bedrag'!B69)</f>
        <v>0</v>
      </c>
      <c r="AZ69" s="4">
        <f>SUMIFS('grv lys'!$L$2:$L$2863,'grv lys'!$I$2:$I$2863,'bereken betaaldatum bedrag'!$AZ$1,'grv lys'!$G$2:$G$2863,'bereken betaaldatum bedrag'!B69)</f>
        <v>0</v>
      </c>
      <c r="BA69" s="4">
        <f>SUMIFS('grv lys'!$L$2:$L$2863,'grv lys'!$I$2:$I$2863,'bereken betaaldatum bedrag'!$BA$1,'grv lys'!$G$2:$G$2863,'bereken betaaldatum bedrag'!B69)</f>
        <v>0</v>
      </c>
    </row>
    <row r="70" spans="1:53" x14ac:dyDescent="0.25">
      <c r="A70" s="19" t="s">
        <v>136</v>
      </c>
      <c r="B70" s="20">
        <v>41646</v>
      </c>
      <c r="C70" s="7"/>
      <c r="D70" s="15" t="s">
        <v>148</v>
      </c>
      <c r="E70" s="14"/>
      <c r="F70" s="12"/>
      <c r="G70" s="16"/>
      <c r="H70" s="16"/>
      <c r="I70" s="4">
        <f>SUMIFS('grv lys'!$L$2:$L$2863,'grv lys'!$G$2:$G$2863,'bereken betaaldatum bedrag'!B70,'grv lys'!$I$2:$I$2863,'bereken betaaldatum bedrag'!I$1)</f>
        <v>0</v>
      </c>
      <c r="J70" s="4">
        <f>SUMIFS('grv lys'!$L$2:$L$2863,'grv lys'!$I$2:$I$2863,'bereken betaaldatum bedrag'!$J$1,'grv lys'!$T$2:$T$2863,'bereken betaaldatum bedrag'!B70)</f>
        <v>0</v>
      </c>
      <c r="K70" s="4">
        <f>SUMIFS('grv lys'!$L$2:$L$2863,'grv lys'!$I$2:$I$2863,'bereken betaaldatum bedrag'!$K$1,'grv lys'!$T$2:$T$2863,'bereken betaaldatum bedrag'!B70)</f>
        <v>0</v>
      </c>
      <c r="L70" s="4">
        <f>SUMIFS('grv lys'!$L$2:$L$2863,'grv lys'!$I$2:$I$2863,'bereken betaaldatum bedrag'!$L$1,'grv lys'!$T$2:$T$2863,'bereken betaaldatum bedrag'!B70)</f>
        <v>0</v>
      </c>
      <c r="M70" s="4">
        <f>SUMIFS('grv lys'!$L$2:$L$2863,'grv lys'!$I$2:$I$2863,'bereken betaaldatum bedrag'!$M$1,'grv lys'!$T$2:$T$2863,'bereken betaaldatum bedrag'!B70)</f>
        <v>0</v>
      </c>
      <c r="N70" s="4">
        <f>SUMIFS('grv lys'!$L$2:$L$2863,'grv lys'!$I$2:$I$2863,'bereken betaaldatum bedrag'!$N$1,'grv lys'!$T$2:$T$2863,'bereken betaaldatum bedrag'!B70)</f>
        <v>0</v>
      </c>
      <c r="O70" s="4">
        <f>SUMIFS('grv lys'!$L$2:$L$2863,'grv lys'!$I$2:$I$2863,'bereken betaaldatum bedrag'!$O$1,'grv lys'!$T$2:$T$2863,'bereken betaaldatum bedrag'!B70)</f>
        <v>0</v>
      </c>
      <c r="P70" s="4">
        <f>SUMIFS('grv lys'!$L$2:$L$2863,'grv lys'!$I$2:$I$2863,'bereken betaaldatum bedrag'!$P$1,'grv lys'!$T$2:$T$2863,'bereken betaaldatum bedrag'!B70)</f>
        <v>0</v>
      </c>
      <c r="Q70" s="4">
        <f>SUMIFS('grv lys'!$L$2:$L$2863,'grv lys'!$I$2:$I$2863,'bereken betaaldatum bedrag'!$Q$1,'grv lys'!$T$2:$T$2863,'bereken betaaldatum bedrag'!B70)</f>
        <v>0</v>
      </c>
      <c r="R70" s="4">
        <f>SUMIFS('grv lys'!$L$2:$L$2863,'grv lys'!$I$2:$I$2863,'bereken betaaldatum bedrag'!$R$1,'grv lys'!$T$2:$T$2863,'bereken betaaldatum bedrag'!B70)</f>
        <v>7110</v>
      </c>
      <c r="S70" s="4" t="e">
        <f>SUMIFS('grv lys'!Y69:Y3332,'grv lys'!T69:T2863,'bereken betaaldatum bedrag'!B70,'grv lys'!V69:V3332,'bereken betaaldatum bedrag'!$S$1)</f>
        <v>#VALUE!</v>
      </c>
      <c r="T70" s="4" t="e">
        <f>SUMIFS('grv lys'!Z69:Z3332,'grv lys'!U69:U2863,'bereken betaaldatum bedrag'!B70,'grv lys'!W69:W3332,'bereken betaaldatum bedrag'!$T$1)</f>
        <v>#VALUE!</v>
      </c>
      <c r="U70" s="4">
        <f>SUMIFS('grv lys'!$L$2:$L$2863,'grv lys'!$I$2:$I$2863,'bereken betaaldatum bedrag'!$U$1,'grv lys'!$T$2:$T$2863,'bereken betaaldatum bedrag'!B70)</f>
        <v>0</v>
      </c>
      <c r="V70" s="4">
        <f>SUMIFS('grv lys'!$L$2:$L$2863,'grv lys'!$I$2:$I$2863,'bereken betaaldatum bedrag'!$V$1,'grv lys'!$T$2:$T$2863,'bereken betaaldatum bedrag'!B70)</f>
        <v>0</v>
      </c>
      <c r="W70" s="4">
        <f>SUMIFS('grv lys'!$L$2:$L$2863,'grv lys'!$I$2:$I$2863,'bereken betaaldatum bedrag'!$W$1,'grv lys'!$T$2:$T$2863,'bereken betaaldatum bedrag'!B70)</f>
        <v>0</v>
      </c>
      <c r="X70" s="4">
        <f>SUMIFS('grv lys'!$L$2:$L$2863,'grv lys'!$I$2:$I$2863,'bereken betaaldatum bedrag'!$X$1,'grv lys'!$T$2:$T$2863,'bereken betaaldatum bedrag'!B70)</f>
        <v>0</v>
      </c>
      <c r="Y70" s="4">
        <f>SUMIFS('grv lys'!$L$2:$L$2863,'grv lys'!$I$2:$I$2863,'bereken betaaldatum bedrag'!$Y$1,'grv lys'!$G$2:$G$2863,'bereken betaaldatum bedrag'!B70)</f>
        <v>1887.8400000000001</v>
      </c>
      <c r="Z70" s="4">
        <f>SUMIFS('grv lys'!$L$2:$L$2863,'grv lys'!$I$2:$I$2863,'bereken betaaldatum bedrag'!$Z$1,'grv lys'!$G$2:$G$2863,'bereken betaaldatum bedrag'!B70)</f>
        <v>0</v>
      </c>
      <c r="AA70" s="4">
        <f>SUMIFS('grv lys'!$L$2:$L$2863,'grv lys'!$I$2:$I$2863,'bereken betaaldatum bedrag'!$AA$1,'grv lys'!$G$2:$G$2863,'bereken betaaldatum bedrag'!B70)</f>
        <v>0</v>
      </c>
      <c r="AB70" s="4">
        <f>SUMIFS('grv lys'!$L$2:$L$2863,'grv lys'!$I$2:$I$2863,'bereken betaaldatum bedrag'!$AB$1,'grv lys'!$G$2:$G$2863,'bereken betaaldatum bedrag'!B70)</f>
        <v>0</v>
      </c>
      <c r="AC70" s="4">
        <f>SUMIFS('grv lys'!$L$2:$L$2863,'grv lys'!$I$2:$I$2863,'bereken betaaldatum bedrag'!$AC$1,'grv lys'!$G$2:$G$2863,'bereken betaaldatum bedrag'!B70)</f>
        <v>0</v>
      </c>
      <c r="AD70" s="4">
        <f>SUMIFS('grv lys'!$L$2:$L$2863,'grv lys'!$I$2:$I$2863,'bereken betaaldatum bedrag'!$AD$1,'grv lys'!$G$2:$G$2863,'bereken betaaldatum bedrag'!B70)</f>
        <v>4792.8100000000004</v>
      </c>
      <c r="AE70" s="4">
        <f>SUMIFS('grv lys'!$L$2:$L$2863,'grv lys'!$I$2:$I$2863,'bereken betaaldatum bedrag'!$AE$1,'grv lys'!$G$2:$G$2863,'bereken betaaldatum bedrag'!B70)</f>
        <v>0</v>
      </c>
      <c r="AF70" s="4">
        <f>SUMIFS('grv lys'!$L$2:$L$2863,'grv lys'!$I$2:$I$2863,'bereken betaaldatum bedrag'!$AF$1,'grv lys'!$G$2:$G$2863,'bereken betaaldatum bedrag'!B70)</f>
        <v>8330.94</v>
      </c>
      <c r="AG70" s="4">
        <f>SUMIFS('grv lys'!$L$2:$L$2863,'grv lys'!$I$2:$I$2863,'bereken betaaldatum bedrag'!$AG$1,'grv lys'!$G$2:$G$2863,'bereken betaaldatum bedrag'!B70)</f>
        <v>0</v>
      </c>
      <c r="AH70" s="4">
        <f>SUMIFS('grv lys'!$L$2:$L$2863,'grv lys'!$I$2:$I$2863,'bereken betaaldatum bedrag'!$AH$1,'grv lys'!$G$2:$G$2863,'bereken betaaldatum bedrag'!B70)</f>
        <v>0</v>
      </c>
      <c r="AI70" s="4">
        <f>SUMIFS('grv lys'!$L$2:$L$2863,'grv lys'!$I$2:$I$2863,'bereken betaaldatum bedrag'!$AI$1,'grv lys'!$G$2:$G$2863,'bereken betaaldatum bedrag'!B70)</f>
        <v>0</v>
      </c>
      <c r="AJ70" s="4">
        <f>SUMIFS('grv lys'!$L$2:$L$2863,'grv lys'!$I$2:$I$2863,'bereken betaaldatum bedrag'!$AJ$1,'grv lys'!$G$2:$G$2863,'bereken betaaldatum bedrag'!B70)</f>
        <v>3934</v>
      </c>
      <c r="AK70" s="4">
        <f>SUMIFS('grv lys'!$L$2:$L$2863,'grv lys'!$I$2:$I$2863,'bereken betaaldatum bedrag'!$AK$1,'grv lys'!$G$2:$G$2863,'bereken betaaldatum bedrag'!B70)</f>
        <v>0</v>
      </c>
      <c r="AL70" s="4">
        <f>SUMIFS('grv lys'!$L$2:$L$2863,'grv lys'!$I$2:$I$2863,'bereken betaaldatum bedrag'!$AL$1,'grv lys'!$G$2:$G$2863,'bereken betaaldatum bedrag'!B70)</f>
        <v>0</v>
      </c>
      <c r="AM70" s="4">
        <f>SUMIFS('grv lys'!$L$2:$L$2863,'grv lys'!$I$2:$I$2863,'bereken betaaldatum bedrag'!$AM$1,'grv lys'!$G$2:$G$2863,'bereken betaaldatum bedrag'!B70)</f>
        <v>0</v>
      </c>
      <c r="AN70" s="4">
        <f>SUMIFS('grv lys'!$L$2:$L$2863,'grv lys'!$I$2:$I$2863,'bereken betaaldatum bedrag'!$AN$1,'grv lys'!$G$2:$G$2863,'bereken betaaldatum bedrag'!B70)</f>
        <v>0</v>
      </c>
      <c r="AO70" s="4">
        <f>SUMIFS('grv lys'!$L$2:$L$2863,'grv lys'!$I$2:$I$2863,'bereken betaaldatum bedrag'!$AO$1,'grv lys'!$G$2:$G$2863,'bereken betaaldatum bedrag'!B70)</f>
        <v>0</v>
      </c>
      <c r="AP70" s="4">
        <f>SUMIFS('grv lys'!$L$2:$L$2863,'grv lys'!$I$2:$I$2863,'bereken betaaldatum bedrag'!$AP$1,'grv lys'!$G$2:$G$2863,'bereken betaaldatum bedrag'!B70)</f>
        <v>561.6</v>
      </c>
      <c r="AQ70" s="4">
        <f>SUMIFS('grv lys'!$L$2:$L$2863,'grv lys'!$I$2:$I$2863,'bereken betaaldatum bedrag'!$AQ$1,'grv lys'!$G$2:$G$2863,'bereken betaaldatum bedrag'!B70)</f>
        <v>0</v>
      </c>
      <c r="AR70" s="4">
        <f>SUMIFS('grv lys'!$L$2:$L$2863,'grv lys'!$I$2:$I$2863,'bereken betaaldatum bedrag'!$AR$1,'grv lys'!$G$2:$G$2863,'bereken betaaldatum bedrag'!B70)</f>
        <v>558.95000000000005</v>
      </c>
      <c r="AS70" s="4">
        <f>SUMIFS('grv lys'!$L$2:$L$2863,'grv lys'!$I$2:$I$2863,'bereken betaaldatum bedrag'!$AS$1,'grv lys'!$G$2:$G$2863,'bereken betaaldatum bedrag'!B70)</f>
        <v>0</v>
      </c>
      <c r="AT70" s="4">
        <f>SUMIFS('grv lys'!$L$2:$L$2863,'grv lys'!$I$2:$I$2863,'bereken betaaldatum bedrag'!$AT$1,'grv lys'!$G$2:$G$2863,'bereken betaaldatum bedrag'!B70)</f>
        <v>0</v>
      </c>
      <c r="AU70" s="4">
        <f>SUMIFS('grv lys'!$L$2:$L$2863,'grv lys'!$I$2:$I$2863,'bereken betaaldatum bedrag'!$AU$1,'grv lys'!$G$2:$G$2863,'bereken betaaldatum bedrag'!B70)</f>
        <v>31388.37</v>
      </c>
      <c r="AV70" s="4">
        <f>SUMIFS('grv lys'!$L$2:$L$2863,'grv lys'!$I$2:$I$2863,'bereken betaaldatum bedrag'!$AV$1,'grv lys'!$G$2:$G$2863,'bereken betaaldatum bedrag'!B70)</f>
        <v>0</v>
      </c>
      <c r="AW70" s="4">
        <f>SUMIFS('grv lys'!$L$2:$L$2863,'grv lys'!$I$2:$I$2863,'bereken betaaldatum bedrag'!$AW$1,'grv lys'!$G$2:$G$2863,'bereken betaaldatum bedrag'!B70)</f>
        <v>0</v>
      </c>
      <c r="AX70" s="4">
        <f>SUMIFS('grv lys'!$L$2:$L$2863,'grv lys'!$I$2:$I$2863,'bereken betaaldatum bedrag'!$AX$1,'grv lys'!$G$2:$G$2863,'bereken betaaldatum bedrag'!B70)</f>
        <v>0</v>
      </c>
      <c r="AY70" s="4">
        <f>SUMIFS('grv lys'!$L$2:$L$2863,'grv lys'!$I$2:$I$2863,'bereken betaaldatum bedrag'!$AY$1,'grv lys'!$G$2:$G$2863,'bereken betaaldatum bedrag'!B70)</f>
        <v>0</v>
      </c>
      <c r="AZ70" s="4">
        <f>SUMIFS('grv lys'!$L$2:$L$2863,'grv lys'!$I$2:$I$2863,'bereken betaaldatum bedrag'!$AZ$1,'grv lys'!$G$2:$G$2863,'bereken betaaldatum bedrag'!B70)</f>
        <v>0</v>
      </c>
      <c r="BA70" s="4">
        <f>SUMIFS('grv lys'!$L$2:$L$2863,'grv lys'!$I$2:$I$2863,'bereken betaaldatum bedrag'!$BA$1,'grv lys'!$G$2:$G$2863,'bereken betaaldatum bedrag'!B70)</f>
        <v>0</v>
      </c>
    </row>
    <row r="71" spans="1:53" x14ac:dyDescent="0.25">
      <c r="A71" s="19" t="s">
        <v>137</v>
      </c>
      <c r="B71" s="20">
        <v>41647</v>
      </c>
      <c r="C71" s="7"/>
      <c r="D71" s="15" t="s">
        <v>148</v>
      </c>
      <c r="E71" s="14"/>
      <c r="F71" s="12"/>
      <c r="G71" s="16"/>
      <c r="H71" s="16"/>
      <c r="I71" s="4">
        <f>SUMIFS('grv lys'!$L$2:$L$2863,'grv lys'!$G$2:$G$2863,'bereken betaaldatum bedrag'!B71,'grv lys'!$I$2:$I$2863,'bereken betaaldatum bedrag'!I$1)</f>
        <v>0</v>
      </c>
      <c r="J71" s="4">
        <f>SUMIFS('grv lys'!$L$2:$L$2863,'grv lys'!$I$2:$I$2863,'bereken betaaldatum bedrag'!$J$1,'grv lys'!$T$2:$T$2863,'bereken betaaldatum bedrag'!B71)</f>
        <v>0</v>
      </c>
      <c r="K71" s="4">
        <f>SUMIFS('grv lys'!$L$2:$L$2863,'grv lys'!$I$2:$I$2863,'bereken betaaldatum bedrag'!$K$1,'grv lys'!$T$2:$T$2863,'bereken betaaldatum bedrag'!B71)</f>
        <v>0</v>
      </c>
      <c r="L71" s="4">
        <f>SUMIFS('grv lys'!$L$2:$L$2863,'grv lys'!$I$2:$I$2863,'bereken betaaldatum bedrag'!$L$1,'grv lys'!$T$2:$T$2863,'bereken betaaldatum bedrag'!B71)</f>
        <v>500</v>
      </c>
      <c r="M71" s="4">
        <f>SUMIFS('grv lys'!$L$2:$L$2863,'grv lys'!$I$2:$I$2863,'bereken betaaldatum bedrag'!$M$1,'grv lys'!$T$2:$T$2863,'bereken betaaldatum bedrag'!B71)</f>
        <v>0</v>
      </c>
      <c r="N71" s="4">
        <f>SUMIFS('grv lys'!$L$2:$L$2863,'grv lys'!$I$2:$I$2863,'bereken betaaldatum bedrag'!$N$1,'grv lys'!$T$2:$T$2863,'bereken betaaldatum bedrag'!B71)</f>
        <v>0</v>
      </c>
      <c r="O71" s="4">
        <f>SUMIFS('grv lys'!$L$2:$L$2863,'grv lys'!$I$2:$I$2863,'bereken betaaldatum bedrag'!$O$1,'grv lys'!$T$2:$T$2863,'bereken betaaldatum bedrag'!B71)</f>
        <v>0</v>
      </c>
      <c r="P71" s="4">
        <f>SUMIFS('grv lys'!$L$2:$L$2863,'grv lys'!$I$2:$I$2863,'bereken betaaldatum bedrag'!$P$1,'grv lys'!$T$2:$T$2863,'bereken betaaldatum bedrag'!B71)</f>
        <v>0</v>
      </c>
      <c r="Q71" s="4">
        <f>SUMIFS('grv lys'!$L$2:$L$2863,'grv lys'!$I$2:$I$2863,'bereken betaaldatum bedrag'!$Q$1,'grv lys'!$T$2:$T$2863,'bereken betaaldatum bedrag'!B71)</f>
        <v>0</v>
      </c>
      <c r="R71" s="4">
        <f>SUMIFS('grv lys'!$L$2:$L$2863,'grv lys'!$I$2:$I$2863,'bereken betaaldatum bedrag'!$R$1,'grv lys'!$T$2:$T$2863,'bereken betaaldatum bedrag'!B71)</f>
        <v>0</v>
      </c>
      <c r="S71" s="4" t="e">
        <f>SUMIFS('grv lys'!Y70:Y3333,'grv lys'!T70:T2863,'bereken betaaldatum bedrag'!B71,'grv lys'!V70:V3333,'bereken betaaldatum bedrag'!$S$1)</f>
        <v>#VALUE!</v>
      </c>
      <c r="T71" s="4" t="e">
        <f>SUMIFS('grv lys'!Z70:Z3333,'grv lys'!U70:U2863,'bereken betaaldatum bedrag'!B71,'grv lys'!W70:W3333,'bereken betaaldatum bedrag'!$T$1)</f>
        <v>#VALUE!</v>
      </c>
      <c r="U71" s="4">
        <f>SUMIFS('grv lys'!$L$2:$L$2863,'grv lys'!$I$2:$I$2863,'bereken betaaldatum bedrag'!$U$1,'grv lys'!$T$2:$T$2863,'bereken betaaldatum bedrag'!B71)</f>
        <v>0</v>
      </c>
      <c r="V71" s="4">
        <f>SUMIFS('grv lys'!$L$2:$L$2863,'grv lys'!$I$2:$I$2863,'bereken betaaldatum bedrag'!$V$1,'grv lys'!$T$2:$T$2863,'bereken betaaldatum bedrag'!B71)</f>
        <v>0</v>
      </c>
      <c r="W71" s="4">
        <f>SUMIFS('grv lys'!$L$2:$L$2863,'grv lys'!$I$2:$I$2863,'bereken betaaldatum bedrag'!$W$1,'grv lys'!$T$2:$T$2863,'bereken betaaldatum bedrag'!B71)</f>
        <v>0</v>
      </c>
      <c r="X71" s="4">
        <f>SUMIFS('grv lys'!$L$2:$L$2863,'grv lys'!$I$2:$I$2863,'bereken betaaldatum bedrag'!$X$1,'grv lys'!$T$2:$T$2863,'bereken betaaldatum bedrag'!B71)</f>
        <v>0</v>
      </c>
      <c r="Y71" s="4">
        <f>SUMIFS('grv lys'!$L$2:$L$2863,'grv lys'!$I$2:$I$2863,'bereken betaaldatum bedrag'!$Y$1,'grv lys'!$G$2:$G$2863,'bereken betaaldatum bedrag'!B71)</f>
        <v>0</v>
      </c>
      <c r="Z71" s="4">
        <f>SUMIFS('grv lys'!$L$2:$L$2863,'grv lys'!$I$2:$I$2863,'bereken betaaldatum bedrag'!$Z$1,'grv lys'!$G$2:$G$2863,'bereken betaaldatum bedrag'!B71)</f>
        <v>0</v>
      </c>
      <c r="AA71" s="4">
        <f>SUMIFS('grv lys'!$L$2:$L$2863,'grv lys'!$I$2:$I$2863,'bereken betaaldatum bedrag'!$AA$1,'grv lys'!$G$2:$G$2863,'bereken betaaldatum bedrag'!B71)</f>
        <v>0</v>
      </c>
      <c r="AB71" s="4">
        <f>SUMIFS('grv lys'!$L$2:$L$2863,'grv lys'!$I$2:$I$2863,'bereken betaaldatum bedrag'!$AB$1,'grv lys'!$G$2:$G$2863,'bereken betaaldatum bedrag'!B71)</f>
        <v>0</v>
      </c>
      <c r="AC71" s="4">
        <f>SUMIFS('grv lys'!$L$2:$L$2863,'grv lys'!$I$2:$I$2863,'bereken betaaldatum bedrag'!$AC$1,'grv lys'!$G$2:$G$2863,'bereken betaaldatum bedrag'!B71)</f>
        <v>579.39</v>
      </c>
      <c r="AD71" s="4">
        <f>SUMIFS('grv lys'!$L$2:$L$2863,'grv lys'!$I$2:$I$2863,'bereken betaaldatum bedrag'!$AD$1,'grv lys'!$G$2:$G$2863,'bereken betaaldatum bedrag'!B71)</f>
        <v>0</v>
      </c>
      <c r="AE71" s="4">
        <f>SUMIFS('grv lys'!$L$2:$L$2863,'grv lys'!$I$2:$I$2863,'bereken betaaldatum bedrag'!$AE$1,'grv lys'!$G$2:$G$2863,'bereken betaaldatum bedrag'!B71)</f>
        <v>0</v>
      </c>
      <c r="AF71" s="4">
        <f>SUMIFS('grv lys'!$L$2:$L$2863,'grv lys'!$I$2:$I$2863,'bereken betaaldatum bedrag'!$AF$1,'grv lys'!$G$2:$G$2863,'bereken betaaldatum bedrag'!B71)</f>
        <v>0</v>
      </c>
      <c r="AG71" s="4">
        <f>SUMIFS('grv lys'!$L$2:$L$2863,'grv lys'!$I$2:$I$2863,'bereken betaaldatum bedrag'!$AG$1,'grv lys'!$G$2:$G$2863,'bereken betaaldatum bedrag'!B71)</f>
        <v>0</v>
      </c>
      <c r="AH71" s="4">
        <f>SUMIFS('grv lys'!$L$2:$L$2863,'grv lys'!$I$2:$I$2863,'bereken betaaldatum bedrag'!$AH$1,'grv lys'!$G$2:$G$2863,'bereken betaaldatum bedrag'!B71)</f>
        <v>0</v>
      </c>
      <c r="AI71" s="4">
        <f>SUMIFS('grv lys'!$L$2:$L$2863,'grv lys'!$I$2:$I$2863,'bereken betaaldatum bedrag'!$AI$1,'grv lys'!$G$2:$G$2863,'bereken betaaldatum bedrag'!B71)</f>
        <v>0</v>
      </c>
      <c r="AJ71" s="4">
        <f>SUMIFS('grv lys'!$L$2:$L$2863,'grv lys'!$I$2:$I$2863,'bereken betaaldatum bedrag'!$AJ$1,'grv lys'!$G$2:$G$2863,'bereken betaaldatum bedrag'!B71)</f>
        <v>0</v>
      </c>
      <c r="AK71" s="4">
        <f>SUMIFS('grv lys'!$L$2:$L$2863,'grv lys'!$I$2:$I$2863,'bereken betaaldatum bedrag'!$AK$1,'grv lys'!$G$2:$G$2863,'bereken betaaldatum bedrag'!B71)</f>
        <v>0</v>
      </c>
      <c r="AL71" s="4">
        <f>SUMIFS('grv lys'!$L$2:$L$2863,'grv lys'!$I$2:$I$2863,'bereken betaaldatum bedrag'!$AL$1,'grv lys'!$G$2:$G$2863,'bereken betaaldatum bedrag'!B71)</f>
        <v>0</v>
      </c>
      <c r="AM71" s="4">
        <f>SUMIFS('grv lys'!$L$2:$L$2863,'grv lys'!$I$2:$I$2863,'bereken betaaldatum bedrag'!$AM$1,'grv lys'!$G$2:$G$2863,'bereken betaaldatum bedrag'!B71)</f>
        <v>0</v>
      </c>
      <c r="AN71" s="4">
        <f>SUMIFS('grv lys'!$L$2:$L$2863,'grv lys'!$I$2:$I$2863,'bereken betaaldatum bedrag'!$AN$1,'grv lys'!$G$2:$G$2863,'bereken betaaldatum bedrag'!B71)</f>
        <v>0</v>
      </c>
      <c r="AO71" s="4">
        <f>SUMIFS('grv lys'!$L$2:$L$2863,'grv lys'!$I$2:$I$2863,'bereken betaaldatum bedrag'!$AO$1,'grv lys'!$G$2:$G$2863,'bereken betaaldatum bedrag'!B71)</f>
        <v>16474.2</v>
      </c>
      <c r="AP71" s="4">
        <f>SUMIFS('grv lys'!$L$2:$L$2863,'grv lys'!$I$2:$I$2863,'bereken betaaldatum bedrag'!$AP$1,'grv lys'!$G$2:$G$2863,'bereken betaaldatum bedrag'!B71)</f>
        <v>237.61</v>
      </c>
      <c r="AQ71" s="4">
        <f>SUMIFS('grv lys'!$L$2:$L$2863,'grv lys'!$I$2:$I$2863,'bereken betaaldatum bedrag'!$AQ$1,'grv lys'!$G$2:$G$2863,'bereken betaaldatum bedrag'!B71)</f>
        <v>14264.83</v>
      </c>
      <c r="AR71" s="4">
        <f>SUMIFS('grv lys'!$L$2:$L$2863,'grv lys'!$I$2:$I$2863,'bereken betaaldatum bedrag'!$AR$1,'grv lys'!$G$2:$G$2863,'bereken betaaldatum bedrag'!B71)</f>
        <v>235.98</v>
      </c>
      <c r="AS71" s="4">
        <f>SUMIFS('grv lys'!$L$2:$L$2863,'grv lys'!$I$2:$I$2863,'bereken betaaldatum bedrag'!$AS$1,'grv lys'!$G$2:$G$2863,'bereken betaaldatum bedrag'!B71)</f>
        <v>0</v>
      </c>
      <c r="AT71" s="4">
        <f>SUMIFS('grv lys'!$L$2:$L$2863,'grv lys'!$I$2:$I$2863,'bereken betaaldatum bedrag'!$AT$1,'grv lys'!$G$2:$G$2863,'bereken betaaldatum bedrag'!B71)</f>
        <v>0</v>
      </c>
      <c r="AU71" s="4">
        <f>SUMIFS('grv lys'!$L$2:$L$2863,'grv lys'!$I$2:$I$2863,'bereken betaaldatum bedrag'!$AU$1,'grv lys'!$G$2:$G$2863,'bereken betaaldatum bedrag'!B71)</f>
        <v>0</v>
      </c>
      <c r="AV71" s="4">
        <f>SUMIFS('grv lys'!$L$2:$L$2863,'grv lys'!$I$2:$I$2863,'bereken betaaldatum bedrag'!$AV$1,'grv lys'!$G$2:$G$2863,'bereken betaaldatum bedrag'!B71)</f>
        <v>0</v>
      </c>
      <c r="AW71" s="4">
        <f>SUMIFS('grv lys'!$L$2:$L$2863,'grv lys'!$I$2:$I$2863,'bereken betaaldatum bedrag'!$AW$1,'grv lys'!$G$2:$G$2863,'bereken betaaldatum bedrag'!B71)</f>
        <v>0</v>
      </c>
      <c r="AX71" s="4">
        <f>SUMIFS('grv lys'!$L$2:$L$2863,'grv lys'!$I$2:$I$2863,'bereken betaaldatum bedrag'!$AX$1,'grv lys'!$G$2:$G$2863,'bereken betaaldatum bedrag'!B71)</f>
        <v>0</v>
      </c>
      <c r="AY71" s="4">
        <f>SUMIFS('grv lys'!$L$2:$L$2863,'grv lys'!$I$2:$I$2863,'bereken betaaldatum bedrag'!$AY$1,'grv lys'!$G$2:$G$2863,'bereken betaaldatum bedrag'!B71)</f>
        <v>0</v>
      </c>
      <c r="AZ71" s="4">
        <f>SUMIFS('grv lys'!$L$2:$L$2863,'grv lys'!$I$2:$I$2863,'bereken betaaldatum bedrag'!$AZ$1,'grv lys'!$G$2:$G$2863,'bereken betaaldatum bedrag'!B71)</f>
        <v>0</v>
      </c>
      <c r="BA71" s="4">
        <f>SUMIFS('grv lys'!$L$2:$L$2863,'grv lys'!$I$2:$I$2863,'bereken betaaldatum bedrag'!$BA$1,'grv lys'!$G$2:$G$2863,'bereken betaaldatum bedrag'!B71)</f>
        <v>0</v>
      </c>
    </row>
    <row r="72" spans="1:53" x14ac:dyDescent="0.25">
      <c r="A72" s="19" t="s">
        <v>138</v>
      </c>
      <c r="B72" s="20">
        <v>41648</v>
      </c>
      <c r="C72" s="7"/>
      <c r="D72" s="15" t="s">
        <v>148</v>
      </c>
      <c r="E72" s="14"/>
      <c r="F72" s="12"/>
      <c r="G72" s="16"/>
      <c r="H72" s="16"/>
      <c r="I72" s="4">
        <f>SUMIFS('grv lys'!$L$2:$L$2863,'grv lys'!$G$2:$G$2863,'bereken betaaldatum bedrag'!B72,'grv lys'!$I$2:$I$2863,'bereken betaaldatum bedrag'!I$1)</f>
        <v>88427.29</v>
      </c>
      <c r="J72" s="4">
        <f>SUMIFS('grv lys'!$L$2:$L$2863,'grv lys'!$I$2:$I$2863,'bereken betaaldatum bedrag'!$J$1,'grv lys'!$T$2:$T$2863,'bereken betaaldatum bedrag'!B72)</f>
        <v>0</v>
      </c>
      <c r="K72" s="4">
        <f>SUMIFS('grv lys'!$L$2:$L$2863,'grv lys'!$I$2:$I$2863,'bereken betaaldatum bedrag'!$K$1,'grv lys'!$T$2:$T$2863,'bereken betaaldatum bedrag'!B72)</f>
        <v>0</v>
      </c>
      <c r="L72" s="4">
        <f>SUMIFS('grv lys'!$L$2:$L$2863,'grv lys'!$I$2:$I$2863,'bereken betaaldatum bedrag'!$L$1,'grv lys'!$T$2:$T$2863,'bereken betaaldatum bedrag'!B72)</f>
        <v>200</v>
      </c>
      <c r="M72" s="4">
        <f>SUMIFS('grv lys'!$L$2:$L$2863,'grv lys'!$I$2:$I$2863,'bereken betaaldatum bedrag'!$M$1,'grv lys'!$T$2:$T$2863,'bereken betaaldatum bedrag'!B72)</f>
        <v>7847.2</v>
      </c>
      <c r="N72" s="4">
        <f>SUMIFS('grv lys'!$L$2:$L$2863,'grv lys'!$I$2:$I$2863,'bereken betaaldatum bedrag'!$N$1,'grv lys'!$T$2:$T$2863,'bereken betaaldatum bedrag'!B72)</f>
        <v>0</v>
      </c>
      <c r="O72" s="4">
        <f>SUMIFS('grv lys'!$L$2:$L$2863,'grv lys'!$I$2:$I$2863,'bereken betaaldatum bedrag'!$O$1,'grv lys'!$T$2:$T$2863,'bereken betaaldatum bedrag'!B72)</f>
        <v>0</v>
      </c>
      <c r="P72" s="4">
        <f>SUMIFS('grv lys'!$L$2:$L$2863,'grv lys'!$I$2:$I$2863,'bereken betaaldatum bedrag'!$P$1,'grv lys'!$T$2:$T$2863,'bereken betaaldatum bedrag'!B72)</f>
        <v>0</v>
      </c>
      <c r="Q72" s="4">
        <f>SUMIFS('grv lys'!$L$2:$L$2863,'grv lys'!$I$2:$I$2863,'bereken betaaldatum bedrag'!$Q$1,'grv lys'!$T$2:$T$2863,'bereken betaaldatum bedrag'!B72)</f>
        <v>0</v>
      </c>
      <c r="R72" s="4">
        <f>SUMIFS('grv lys'!$L$2:$L$2863,'grv lys'!$I$2:$I$2863,'bereken betaaldatum bedrag'!$R$1,'grv lys'!$T$2:$T$2863,'bereken betaaldatum bedrag'!B72)</f>
        <v>0</v>
      </c>
      <c r="S72" s="4" t="e">
        <f>SUMIFS('grv lys'!Y71:Y3334,'grv lys'!T71:T2863,'bereken betaaldatum bedrag'!B72,'grv lys'!V71:V3334,'bereken betaaldatum bedrag'!$S$1)</f>
        <v>#VALUE!</v>
      </c>
      <c r="T72" s="4" t="e">
        <f>SUMIFS('grv lys'!Z71:Z3334,'grv lys'!U71:U2863,'bereken betaaldatum bedrag'!B72,'grv lys'!W71:W3334,'bereken betaaldatum bedrag'!$T$1)</f>
        <v>#VALUE!</v>
      </c>
      <c r="U72" s="4">
        <f>SUMIFS('grv lys'!$L$2:$L$2863,'grv lys'!$I$2:$I$2863,'bereken betaaldatum bedrag'!$U$1,'grv lys'!$T$2:$T$2863,'bereken betaaldatum bedrag'!B72)</f>
        <v>0</v>
      </c>
      <c r="V72" s="4">
        <f>SUMIFS('grv lys'!$L$2:$L$2863,'grv lys'!$I$2:$I$2863,'bereken betaaldatum bedrag'!$V$1,'grv lys'!$T$2:$T$2863,'bereken betaaldatum bedrag'!B72)</f>
        <v>0</v>
      </c>
      <c r="W72" s="4">
        <f>SUMIFS('grv lys'!$L$2:$L$2863,'grv lys'!$I$2:$I$2863,'bereken betaaldatum bedrag'!$W$1,'grv lys'!$T$2:$T$2863,'bereken betaaldatum bedrag'!B72)</f>
        <v>0</v>
      </c>
      <c r="X72" s="4">
        <f>SUMIFS('grv lys'!$L$2:$L$2863,'grv lys'!$I$2:$I$2863,'bereken betaaldatum bedrag'!$X$1,'grv lys'!$T$2:$T$2863,'bereken betaaldatum bedrag'!B72)</f>
        <v>0</v>
      </c>
      <c r="Y72" s="4">
        <f>SUMIFS('grv lys'!$L$2:$L$2863,'grv lys'!$I$2:$I$2863,'bereken betaaldatum bedrag'!$Y$1,'grv lys'!$G$2:$G$2863,'bereken betaaldatum bedrag'!B72)</f>
        <v>0</v>
      </c>
      <c r="Z72" s="4">
        <f>SUMIFS('grv lys'!$L$2:$L$2863,'grv lys'!$I$2:$I$2863,'bereken betaaldatum bedrag'!$Z$1,'grv lys'!$G$2:$G$2863,'bereken betaaldatum bedrag'!B72)</f>
        <v>0</v>
      </c>
      <c r="AA72" s="4">
        <f>SUMIFS('grv lys'!$L$2:$L$2863,'grv lys'!$I$2:$I$2863,'bereken betaaldatum bedrag'!$AA$1,'grv lys'!$G$2:$G$2863,'bereken betaaldatum bedrag'!B72)</f>
        <v>0</v>
      </c>
      <c r="AB72" s="4">
        <f>SUMIFS('grv lys'!$L$2:$L$2863,'grv lys'!$I$2:$I$2863,'bereken betaaldatum bedrag'!$AB$1,'grv lys'!$G$2:$G$2863,'bereken betaaldatum bedrag'!B72)</f>
        <v>0</v>
      </c>
      <c r="AC72" s="4">
        <f>SUMIFS('grv lys'!$L$2:$L$2863,'grv lys'!$I$2:$I$2863,'bereken betaaldatum bedrag'!$AC$1,'grv lys'!$G$2:$G$2863,'bereken betaaldatum bedrag'!B72)</f>
        <v>0</v>
      </c>
      <c r="AD72" s="4">
        <f>SUMIFS('grv lys'!$L$2:$L$2863,'grv lys'!$I$2:$I$2863,'bereken betaaldatum bedrag'!$AD$1,'grv lys'!$G$2:$G$2863,'bereken betaaldatum bedrag'!B72)</f>
        <v>0</v>
      </c>
      <c r="AE72" s="4">
        <f>SUMIFS('grv lys'!$L$2:$L$2863,'grv lys'!$I$2:$I$2863,'bereken betaaldatum bedrag'!$AE$1,'grv lys'!$G$2:$G$2863,'bereken betaaldatum bedrag'!B72)</f>
        <v>0</v>
      </c>
      <c r="AF72" s="4">
        <f>SUMIFS('grv lys'!$L$2:$L$2863,'grv lys'!$I$2:$I$2863,'bereken betaaldatum bedrag'!$AF$1,'grv lys'!$G$2:$G$2863,'bereken betaaldatum bedrag'!B72)</f>
        <v>0</v>
      </c>
      <c r="AG72" s="4">
        <f>SUMIFS('grv lys'!$L$2:$L$2863,'grv lys'!$I$2:$I$2863,'bereken betaaldatum bedrag'!$AG$1,'grv lys'!$G$2:$G$2863,'bereken betaaldatum bedrag'!B72)</f>
        <v>0</v>
      </c>
      <c r="AH72" s="4">
        <f>SUMIFS('grv lys'!$L$2:$L$2863,'grv lys'!$I$2:$I$2863,'bereken betaaldatum bedrag'!$AH$1,'grv lys'!$G$2:$G$2863,'bereken betaaldatum bedrag'!B72)</f>
        <v>0</v>
      </c>
      <c r="AI72" s="4">
        <f>SUMIFS('grv lys'!$L$2:$L$2863,'grv lys'!$I$2:$I$2863,'bereken betaaldatum bedrag'!$AI$1,'grv lys'!$G$2:$G$2863,'bereken betaaldatum bedrag'!B72)</f>
        <v>0</v>
      </c>
      <c r="AJ72" s="4">
        <f>SUMIFS('grv lys'!$L$2:$L$2863,'grv lys'!$I$2:$I$2863,'bereken betaaldatum bedrag'!$AJ$1,'grv lys'!$G$2:$G$2863,'bereken betaaldatum bedrag'!B72)</f>
        <v>0</v>
      </c>
      <c r="AK72" s="4">
        <f>SUMIFS('grv lys'!$L$2:$L$2863,'grv lys'!$I$2:$I$2863,'bereken betaaldatum bedrag'!$AK$1,'grv lys'!$G$2:$G$2863,'bereken betaaldatum bedrag'!B72)</f>
        <v>0</v>
      </c>
      <c r="AL72" s="4">
        <f>SUMIFS('grv lys'!$L$2:$L$2863,'grv lys'!$I$2:$I$2863,'bereken betaaldatum bedrag'!$AL$1,'grv lys'!$G$2:$G$2863,'bereken betaaldatum bedrag'!B72)</f>
        <v>0</v>
      </c>
      <c r="AM72" s="4">
        <f>SUMIFS('grv lys'!$L$2:$L$2863,'grv lys'!$I$2:$I$2863,'bereken betaaldatum bedrag'!$AM$1,'grv lys'!$G$2:$G$2863,'bereken betaaldatum bedrag'!B72)</f>
        <v>0</v>
      </c>
      <c r="AN72" s="4">
        <f>SUMIFS('grv lys'!$L$2:$L$2863,'grv lys'!$I$2:$I$2863,'bereken betaaldatum bedrag'!$AN$1,'grv lys'!$G$2:$G$2863,'bereken betaaldatum bedrag'!B72)</f>
        <v>0</v>
      </c>
      <c r="AO72" s="4">
        <f>SUMIFS('grv lys'!$L$2:$L$2863,'grv lys'!$I$2:$I$2863,'bereken betaaldatum bedrag'!$AO$1,'grv lys'!$G$2:$G$2863,'bereken betaaldatum bedrag'!B72)</f>
        <v>0</v>
      </c>
      <c r="AP72" s="4">
        <f>SUMIFS('grv lys'!$L$2:$L$2863,'grv lys'!$I$2:$I$2863,'bereken betaaldatum bedrag'!$AP$1,'grv lys'!$G$2:$G$2863,'bereken betaaldatum bedrag'!B72)</f>
        <v>237.61</v>
      </c>
      <c r="AQ72" s="4">
        <f>SUMIFS('grv lys'!$L$2:$L$2863,'grv lys'!$I$2:$I$2863,'bereken betaaldatum bedrag'!$AQ$1,'grv lys'!$G$2:$G$2863,'bereken betaaldatum bedrag'!B72)</f>
        <v>0</v>
      </c>
      <c r="AR72" s="4">
        <f>SUMIFS('grv lys'!$L$2:$L$2863,'grv lys'!$I$2:$I$2863,'bereken betaaldatum bedrag'!$AR$1,'grv lys'!$G$2:$G$2863,'bereken betaaldatum bedrag'!B72)</f>
        <v>0</v>
      </c>
      <c r="AS72" s="4">
        <f>SUMIFS('grv lys'!$L$2:$L$2863,'grv lys'!$I$2:$I$2863,'bereken betaaldatum bedrag'!$AS$1,'grv lys'!$G$2:$G$2863,'bereken betaaldatum bedrag'!B72)</f>
        <v>0</v>
      </c>
      <c r="AT72" s="4">
        <f>SUMIFS('grv lys'!$L$2:$L$2863,'grv lys'!$I$2:$I$2863,'bereken betaaldatum bedrag'!$AT$1,'grv lys'!$G$2:$G$2863,'bereken betaaldatum bedrag'!B72)</f>
        <v>10131.6</v>
      </c>
      <c r="AU72" s="4">
        <f>SUMIFS('grv lys'!$L$2:$L$2863,'grv lys'!$I$2:$I$2863,'bereken betaaldatum bedrag'!$AU$1,'grv lys'!$G$2:$G$2863,'bereken betaaldatum bedrag'!B72)</f>
        <v>0</v>
      </c>
      <c r="AV72" s="4">
        <f>SUMIFS('grv lys'!$L$2:$L$2863,'grv lys'!$I$2:$I$2863,'bereken betaaldatum bedrag'!$AV$1,'grv lys'!$G$2:$G$2863,'bereken betaaldatum bedrag'!B72)</f>
        <v>0</v>
      </c>
      <c r="AW72" s="4">
        <f>SUMIFS('grv lys'!$L$2:$L$2863,'grv lys'!$I$2:$I$2863,'bereken betaaldatum bedrag'!$AW$1,'grv lys'!$G$2:$G$2863,'bereken betaaldatum bedrag'!B72)</f>
        <v>0</v>
      </c>
      <c r="AX72" s="4">
        <f>SUMIFS('grv lys'!$L$2:$L$2863,'grv lys'!$I$2:$I$2863,'bereken betaaldatum bedrag'!$AX$1,'grv lys'!$G$2:$G$2863,'bereken betaaldatum bedrag'!B72)</f>
        <v>7107.9</v>
      </c>
      <c r="AY72" s="4">
        <f>SUMIFS('grv lys'!$L$2:$L$2863,'grv lys'!$I$2:$I$2863,'bereken betaaldatum bedrag'!$AY$1,'grv lys'!$G$2:$G$2863,'bereken betaaldatum bedrag'!B72)</f>
        <v>0</v>
      </c>
      <c r="AZ72" s="4">
        <f>SUMIFS('grv lys'!$L$2:$L$2863,'grv lys'!$I$2:$I$2863,'bereken betaaldatum bedrag'!$AZ$1,'grv lys'!$G$2:$G$2863,'bereken betaaldatum bedrag'!B72)</f>
        <v>0</v>
      </c>
      <c r="BA72" s="4">
        <f>SUMIFS('grv lys'!$L$2:$L$2863,'grv lys'!$I$2:$I$2863,'bereken betaaldatum bedrag'!$BA$1,'grv lys'!$G$2:$G$2863,'bereken betaaldatum bedrag'!B72)</f>
        <v>0</v>
      </c>
    </row>
    <row r="73" spans="1:53" x14ac:dyDescent="0.25">
      <c r="A73" s="19" t="s">
        <v>139</v>
      </c>
      <c r="B73" s="20">
        <v>41649</v>
      </c>
      <c r="C73" s="7">
        <f>B73+19</f>
        <v>41668</v>
      </c>
      <c r="D73" s="6">
        <f>SUM(I67:I73)</f>
        <v>429463.32999999996</v>
      </c>
      <c r="E73" s="14">
        <f>B73+31</f>
        <v>41680</v>
      </c>
      <c r="F73" s="12">
        <f>SUM(Y67:BA73)</f>
        <v>261735.35</v>
      </c>
      <c r="G73" s="10">
        <f>B73</f>
        <v>41649</v>
      </c>
      <c r="H73" s="9" t="e">
        <f>SUM(J67:X73)</f>
        <v>#VALUE!</v>
      </c>
      <c r="I73" s="4">
        <f>SUMIFS('grv lys'!$L$2:$L$2863,'grv lys'!$G$2:$G$2863,'bereken betaaldatum bedrag'!B73,'grv lys'!$I$2:$I$2863,'bereken betaaldatum bedrag'!I$1)</f>
        <v>0</v>
      </c>
      <c r="J73" s="4">
        <f>SUMIFS('grv lys'!$L$2:$L$2863,'grv lys'!$I$2:$I$2863,'bereken betaaldatum bedrag'!$J$1,'grv lys'!$T$2:$T$2863,'bereken betaaldatum bedrag'!B73)</f>
        <v>0</v>
      </c>
      <c r="K73" s="4">
        <f>SUMIFS('grv lys'!$L$2:$L$2863,'grv lys'!$I$2:$I$2863,'bereken betaaldatum bedrag'!$K$1,'grv lys'!$T$2:$T$2863,'bereken betaaldatum bedrag'!B73)</f>
        <v>0</v>
      </c>
      <c r="L73" s="4">
        <f>SUMIFS('grv lys'!$L$2:$L$2863,'grv lys'!$I$2:$I$2863,'bereken betaaldatum bedrag'!$L$1,'grv lys'!$T$2:$T$2863,'bereken betaaldatum bedrag'!B73)</f>
        <v>0</v>
      </c>
      <c r="M73" s="4">
        <f>SUMIFS('grv lys'!$L$2:$L$2863,'grv lys'!$I$2:$I$2863,'bereken betaaldatum bedrag'!$M$1,'grv lys'!$T$2:$T$2863,'bereken betaaldatum bedrag'!B73)</f>
        <v>0</v>
      </c>
      <c r="N73" s="4">
        <f>SUMIFS('grv lys'!$L$2:$L$2863,'grv lys'!$I$2:$I$2863,'bereken betaaldatum bedrag'!$N$1,'grv lys'!$T$2:$T$2863,'bereken betaaldatum bedrag'!B73)</f>
        <v>504.9</v>
      </c>
      <c r="O73" s="4">
        <f>SUMIFS('grv lys'!$L$2:$L$2863,'grv lys'!$I$2:$I$2863,'bereken betaaldatum bedrag'!$O$1,'grv lys'!$T$2:$T$2863,'bereken betaaldatum bedrag'!B73)</f>
        <v>0</v>
      </c>
      <c r="P73" s="4">
        <f>SUMIFS('grv lys'!$L$2:$L$2863,'grv lys'!$I$2:$I$2863,'bereken betaaldatum bedrag'!$P$1,'grv lys'!$T$2:$T$2863,'bereken betaaldatum bedrag'!B73)</f>
        <v>0</v>
      </c>
      <c r="Q73" s="4">
        <f>SUMIFS('grv lys'!$L$2:$L$2863,'grv lys'!$I$2:$I$2863,'bereken betaaldatum bedrag'!$Q$1,'grv lys'!$T$2:$T$2863,'bereken betaaldatum bedrag'!B73)</f>
        <v>1155</v>
      </c>
      <c r="R73" s="4">
        <f>SUMIFS('grv lys'!$L$2:$L$2863,'grv lys'!$I$2:$I$2863,'bereken betaaldatum bedrag'!$R$1,'grv lys'!$T$2:$T$2863,'bereken betaaldatum bedrag'!B73)</f>
        <v>0</v>
      </c>
      <c r="S73" s="4" t="e">
        <f>SUMIFS('grv lys'!Y72:Y3335,'grv lys'!T72:T2863,'bereken betaaldatum bedrag'!B73,'grv lys'!V72:V3335,'bereken betaaldatum bedrag'!$S$1)</f>
        <v>#VALUE!</v>
      </c>
      <c r="T73" s="4" t="e">
        <f>SUMIFS('grv lys'!Z72:Z3335,'grv lys'!U72:U2863,'bereken betaaldatum bedrag'!B73,'grv lys'!W72:W3335,'bereken betaaldatum bedrag'!$T$1)</f>
        <v>#VALUE!</v>
      </c>
      <c r="U73" s="4">
        <f>SUMIFS('grv lys'!$L$2:$L$2863,'grv lys'!$I$2:$I$2863,'bereken betaaldatum bedrag'!$U$1,'grv lys'!$T$2:$T$2863,'bereken betaaldatum bedrag'!B73)</f>
        <v>0</v>
      </c>
      <c r="V73" s="4">
        <f>SUMIFS('grv lys'!$L$2:$L$2863,'grv lys'!$I$2:$I$2863,'bereken betaaldatum bedrag'!$V$1,'grv lys'!$T$2:$T$2863,'bereken betaaldatum bedrag'!B73)</f>
        <v>0</v>
      </c>
      <c r="W73" s="4">
        <f>SUMIFS('grv lys'!$L$2:$L$2863,'grv lys'!$I$2:$I$2863,'bereken betaaldatum bedrag'!$W$1,'grv lys'!$T$2:$T$2863,'bereken betaaldatum bedrag'!B73)</f>
        <v>0</v>
      </c>
      <c r="X73" s="4">
        <f>SUMIFS('grv lys'!$L$2:$L$2863,'grv lys'!$I$2:$I$2863,'bereken betaaldatum bedrag'!$X$1,'grv lys'!$T$2:$T$2863,'bereken betaaldatum bedrag'!B73)</f>
        <v>0</v>
      </c>
      <c r="Y73" s="4">
        <f>SUMIFS('grv lys'!$L$2:$L$2863,'grv lys'!$I$2:$I$2863,'bereken betaaldatum bedrag'!$Y$1,'grv lys'!$G$2:$G$2863,'bereken betaaldatum bedrag'!B73)</f>
        <v>0</v>
      </c>
      <c r="Z73" s="4">
        <f>SUMIFS('grv lys'!$L$2:$L$2863,'grv lys'!$I$2:$I$2863,'bereken betaaldatum bedrag'!$Z$1,'grv lys'!$G$2:$G$2863,'bereken betaaldatum bedrag'!B73)</f>
        <v>0</v>
      </c>
      <c r="AA73" s="4">
        <f>SUMIFS('grv lys'!$L$2:$L$2863,'grv lys'!$I$2:$I$2863,'bereken betaaldatum bedrag'!$AA$1,'grv lys'!$G$2:$G$2863,'bereken betaaldatum bedrag'!B73)</f>
        <v>0</v>
      </c>
      <c r="AB73" s="4">
        <f>SUMIFS('grv lys'!$L$2:$L$2863,'grv lys'!$I$2:$I$2863,'bereken betaaldatum bedrag'!$AB$1,'grv lys'!$G$2:$G$2863,'bereken betaaldatum bedrag'!B73)</f>
        <v>7154.64</v>
      </c>
      <c r="AC73" s="4">
        <f>SUMIFS('grv lys'!$L$2:$L$2863,'grv lys'!$I$2:$I$2863,'bereken betaaldatum bedrag'!$AC$1,'grv lys'!$G$2:$G$2863,'bereken betaaldatum bedrag'!B73)</f>
        <v>444.1</v>
      </c>
      <c r="AD73" s="4">
        <f>SUMIFS('grv lys'!$L$2:$L$2863,'grv lys'!$I$2:$I$2863,'bereken betaaldatum bedrag'!$AD$1,'grv lys'!$G$2:$G$2863,'bereken betaaldatum bedrag'!B73)</f>
        <v>0</v>
      </c>
      <c r="AE73" s="4">
        <f>SUMIFS('grv lys'!$L$2:$L$2863,'grv lys'!$I$2:$I$2863,'bereken betaaldatum bedrag'!$AE$1,'grv lys'!$G$2:$G$2863,'bereken betaaldatum bedrag'!B73)</f>
        <v>0</v>
      </c>
      <c r="AF73" s="4">
        <f>SUMIFS('grv lys'!$L$2:$L$2863,'grv lys'!$I$2:$I$2863,'bereken betaaldatum bedrag'!$AF$1,'grv lys'!$G$2:$G$2863,'bereken betaaldatum bedrag'!B73)</f>
        <v>0</v>
      </c>
      <c r="AG73" s="4">
        <f>SUMIFS('grv lys'!$L$2:$L$2863,'grv lys'!$I$2:$I$2863,'bereken betaaldatum bedrag'!$AG$1,'grv lys'!$G$2:$G$2863,'bereken betaaldatum bedrag'!B73)</f>
        <v>0</v>
      </c>
      <c r="AH73" s="4">
        <f>SUMIFS('grv lys'!$L$2:$L$2863,'grv lys'!$I$2:$I$2863,'bereken betaaldatum bedrag'!$AH$1,'grv lys'!$G$2:$G$2863,'bereken betaaldatum bedrag'!B73)</f>
        <v>0</v>
      </c>
      <c r="AI73" s="4">
        <f>SUMIFS('grv lys'!$L$2:$L$2863,'grv lys'!$I$2:$I$2863,'bereken betaaldatum bedrag'!$AI$1,'grv lys'!$G$2:$G$2863,'bereken betaaldatum bedrag'!B73)</f>
        <v>0</v>
      </c>
      <c r="AJ73" s="4">
        <f>SUMIFS('grv lys'!$L$2:$L$2863,'grv lys'!$I$2:$I$2863,'bereken betaaldatum bedrag'!$AJ$1,'grv lys'!$G$2:$G$2863,'bereken betaaldatum bedrag'!B73)</f>
        <v>5812</v>
      </c>
      <c r="AK73" s="4">
        <f>SUMIFS('grv lys'!$L$2:$L$2863,'grv lys'!$I$2:$I$2863,'bereken betaaldatum bedrag'!$AK$1,'grv lys'!$G$2:$G$2863,'bereken betaaldatum bedrag'!B73)</f>
        <v>0</v>
      </c>
      <c r="AL73" s="4">
        <f>SUMIFS('grv lys'!$L$2:$L$2863,'grv lys'!$I$2:$I$2863,'bereken betaaldatum bedrag'!$AL$1,'grv lys'!$G$2:$G$2863,'bereken betaaldatum bedrag'!B73)</f>
        <v>0</v>
      </c>
      <c r="AM73" s="4">
        <f>SUMIFS('grv lys'!$L$2:$L$2863,'grv lys'!$I$2:$I$2863,'bereken betaaldatum bedrag'!$AM$1,'grv lys'!$G$2:$G$2863,'bereken betaaldatum bedrag'!B73)</f>
        <v>10457.450000000001</v>
      </c>
      <c r="AN73" s="4">
        <f>SUMIFS('grv lys'!$L$2:$L$2863,'grv lys'!$I$2:$I$2863,'bereken betaaldatum bedrag'!$AN$1,'grv lys'!$G$2:$G$2863,'bereken betaaldatum bedrag'!B73)</f>
        <v>0</v>
      </c>
      <c r="AO73" s="4">
        <f>SUMIFS('grv lys'!$L$2:$L$2863,'grv lys'!$I$2:$I$2863,'bereken betaaldatum bedrag'!$AO$1,'grv lys'!$G$2:$G$2863,'bereken betaaldatum bedrag'!B73)</f>
        <v>0</v>
      </c>
      <c r="AP73" s="4">
        <f>SUMIFS('grv lys'!$L$2:$L$2863,'grv lys'!$I$2:$I$2863,'bereken betaaldatum bedrag'!$AP$1,'grv lys'!$G$2:$G$2863,'bereken betaaldatum bedrag'!B73)</f>
        <v>237.61</v>
      </c>
      <c r="AQ73" s="4">
        <f>SUMIFS('grv lys'!$L$2:$L$2863,'grv lys'!$I$2:$I$2863,'bereken betaaldatum bedrag'!$AQ$1,'grv lys'!$G$2:$G$2863,'bereken betaaldatum bedrag'!B73)</f>
        <v>0</v>
      </c>
      <c r="AR73" s="4">
        <f>SUMIFS('grv lys'!$L$2:$L$2863,'grv lys'!$I$2:$I$2863,'bereken betaaldatum bedrag'!$AR$1,'grv lys'!$G$2:$G$2863,'bereken betaaldatum bedrag'!B73)</f>
        <v>279.48</v>
      </c>
      <c r="AS73" s="4">
        <f>SUMIFS('grv lys'!$L$2:$L$2863,'grv lys'!$I$2:$I$2863,'bereken betaaldatum bedrag'!$AS$1,'grv lys'!$G$2:$G$2863,'bereken betaaldatum bedrag'!B73)</f>
        <v>0</v>
      </c>
      <c r="AT73" s="4">
        <f>SUMIFS('grv lys'!$L$2:$L$2863,'grv lys'!$I$2:$I$2863,'bereken betaaldatum bedrag'!$AT$1,'grv lys'!$G$2:$G$2863,'bereken betaaldatum bedrag'!B73)</f>
        <v>0</v>
      </c>
      <c r="AU73" s="4">
        <f>SUMIFS('grv lys'!$L$2:$L$2863,'grv lys'!$I$2:$I$2863,'bereken betaaldatum bedrag'!$AU$1,'grv lys'!$G$2:$G$2863,'bereken betaaldatum bedrag'!B73)</f>
        <v>0</v>
      </c>
      <c r="AV73" s="4">
        <f>SUMIFS('grv lys'!$L$2:$L$2863,'grv lys'!$I$2:$I$2863,'bereken betaaldatum bedrag'!$AV$1,'grv lys'!$G$2:$G$2863,'bereken betaaldatum bedrag'!B73)</f>
        <v>0</v>
      </c>
      <c r="AW73" s="4">
        <f>SUMIFS('grv lys'!$L$2:$L$2863,'grv lys'!$I$2:$I$2863,'bereken betaaldatum bedrag'!$AW$1,'grv lys'!$G$2:$G$2863,'bereken betaaldatum bedrag'!B73)</f>
        <v>0</v>
      </c>
      <c r="AX73" s="4">
        <f>SUMIFS('grv lys'!$L$2:$L$2863,'grv lys'!$I$2:$I$2863,'bereken betaaldatum bedrag'!$AX$1,'grv lys'!$G$2:$G$2863,'bereken betaaldatum bedrag'!B73)</f>
        <v>0</v>
      </c>
      <c r="AY73" s="4">
        <f>SUMIFS('grv lys'!$L$2:$L$2863,'grv lys'!$I$2:$I$2863,'bereken betaaldatum bedrag'!$AY$1,'grv lys'!$G$2:$G$2863,'bereken betaaldatum bedrag'!B73)</f>
        <v>0</v>
      </c>
      <c r="AZ73" s="4">
        <f>SUMIFS('grv lys'!$L$2:$L$2863,'grv lys'!$I$2:$I$2863,'bereken betaaldatum bedrag'!$AZ$1,'grv lys'!$G$2:$G$2863,'bereken betaaldatum bedrag'!B73)</f>
        <v>0</v>
      </c>
      <c r="BA73" s="4">
        <f>SUMIFS('grv lys'!$L$2:$L$2863,'grv lys'!$I$2:$I$2863,'bereken betaaldatum bedrag'!$BA$1,'grv lys'!$G$2:$G$2863,'bereken betaaldatum bedrag'!B73)</f>
        <v>0</v>
      </c>
    </row>
    <row r="74" spans="1:53" x14ac:dyDescent="0.25">
      <c r="A74" s="21" t="s">
        <v>140</v>
      </c>
      <c r="B74" s="22">
        <v>41650</v>
      </c>
      <c r="C74" s="7"/>
      <c r="D74" s="15" t="s">
        <v>148</v>
      </c>
      <c r="E74" s="14"/>
      <c r="F74" s="12"/>
      <c r="G74" s="16"/>
      <c r="H74" s="16"/>
      <c r="I74" s="4">
        <f>SUMIFS('grv lys'!$L$2:$L$2863,'grv lys'!$G$2:$G$2863,'bereken betaaldatum bedrag'!B74,'grv lys'!$I$2:$I$2863,'bereken betaaldatum bedrag'!I$1)</f>
        <v>0</v>
      </c>
      <c r="J74" s="4">
        <f>SUMIFS('grv lys'!$L$2:$L$2863,'grv lys'!$I$2:$I$2863,'bereken betaaldatum bedrag'!$J$1,'grv lys'!$T$2:$T$2863,'bereken betaaldatum bedrag'!B74)</f>
        <v>0</v>
      </c>
      <c r="K74" s="4">
        <f>SUMIFS('grv lys'!$L$2:$L$2863,'grv lys'!$I$2:$I$2863,'bereken betaaldatum bedrag'!$K$1,'grv lys'!$T$2:$T$2863,'bereken betaaldatum bedrag'!B74)</f>
        <v>0</v>
      </c>
      <c r="L74" s="4">
        <f>SUMIFS('grv lys'!$L$2:$L$2863,'grv lys'!$I$2:$I$2863,'bereken betaaldatum bedrag'!$L$1,'grv lys'!$T$2:$T$2863,'bereken betaaldatum bedrag'!B74)</f>
        <v>1572</v>
      </c>
      <c r="M74" s="4">
        <f>SUMIFS('grv lys'!$L$2:$L$2863,'grv lys'!$I$2:$I$2863,'bereken betaaldatum bedrag'!$M$1,'grv lys'!$T$2:$T$2863,'bereken betaaldatum bedrag'!B74)</f>
        <v>0</v>
      </c>
      <c r="N74" s="4">
        <f>SUMIFS('grv lys'!$L$2:$L$2863,'grv lys'!$I$2:$I$2863,'bereken betaaldatum bedrag'!$N$1,'grv lys'!$T$2:$T$2863,'bereken betaaldatum bedrag'!B74)</f>
        <v>0</v>
      </c>
      <c r="O74" s="4">
        <f>SUMIFS('grv lys'!$L$2:$L$2863,'grv lys'!$I$2:$I$2863,'bereken betaaldatum bedrag'!$O$1,'grv lys'!$T$2:$T$2863,'bereken betaaldatum bedrag'!B74)</f>
        <v>0</v>
      </c>
      <c r="P74" s="4">
        <f>SUMIFS('grv lys'!$L$2:$L$2863,'grv lys'!$I$2:$I$2863,'bereken betaaldatum bedrag'!$P$1,'grv lys'!$T$2:$T$2863,'bereken betaaldatum bedrag'!B74)</f>
        <v>0</v>
      </c>
      <c r="Q74" s="4">
        <f>SUMIFS('grv lys'!$L$2:$L$2863,'grv lys'!$I$2:$I$2863,'bereken betaaldatum bedrag'!$Q$1,'grv lys'!$T$2:$T$2863,'bereken betaaldatum bedrag'!B74)</f>
        <v>0</v>
      </c>
      <c r="R74" s="4">
        <f>SUMIFS('grv lys'!$L$2:$L$2863,'grv lys'!$I$2:$I$2863,'bereken betaaldatum bedrag'!$R$1,'grv lys'!$T$2:$T$2863,'bereken betaaldatum bedrag'!B74)</f>
        <v>0</v>
      </c>
      <c r="S74" s="4" t="e">
        <f>SUMIFS('grv lys'!Y73:Y3336,'grv lys'!T73:T2863,'bereken betaaldatum bedrag'!B74,'grv lys'!V73:V3336,'bereken betaaldatum bedrag'!$S$1)</f>
        <v>#VALUE!</v>
      </c>
      <c r="T74" s="4" t="e">
        <f>SUMIFS('grv lys'!Z73:Z3336,'grv lys'!U73:U2863,'bereken betaaldatum bedrag'!B74,'grv lys'!W73:W3336,'bereken betaaldatum bedrag'!$T$1)</f>
        <v>#VALUE!</v>
      </c>
      <c r="U74" s="4">
        <f>SUMIFS('grv lys'!$L$2:$L$2863,'grv lys'!$I$2:$I$2863,'bereken betaaldatum bedrag'!$U$1,'grv lys'!$T$2:$T$2863,'bereken betaaldatum bedrag'!B74)</f>
        <v>0</v>
      </c>
      <c r="V74" s="4">
        <f>SUMIFS('grv lys'!$L$2:$L$2863,'grv lys'!$I$2:$I$2863,'bereken betaaldatum bedrag'!$V$1,'grv lys'!$T$2:$T$2863,'bereken betaaldatum bedrag'!B74)</f>
        <v>0</v>
      </c>
      <c r="W74" s="4">
        <f>SUMIFS('grv lys'!$L$2:$L$2863,'grv lys'!$I$2:$I$2863,'bereken betaaldatum bedrag'!$W$1,'grv lys'!$T$2:$T$2863,'bereken betaaldatum bedrag'!B74)</f>
        <v>0</v>
      </c>
      <c r="X74" s="4">
        <f>SUMIFS('grv lys'!$L$2:$L$2863,'grv lys'!$I$2:$I$2863,'bereken betaaldatum bedrag'!$X$1,'grv lys'!$T$2:$T$2863,'bereken betaaldatum bedrag'!B74)</f>
        <v>0</v>
      </c>
      <c r="Y74" s="4">
        <f>SUMIFS('grv lys'!$L$2:$L$2863,'grv lys'!$I$2:$I$2863,'bereken betaaldatum bedrag'!$Y$1,'grv lys'!$G$2:$G$2863,'bereken betaaldatum bedrag'!B74)</f>
        <v>0</v>
      </c>
      <c r="Z74" s="4">
        <f>SUMIFS('grv lys'!$L$2:$L$2863,'grv lys'!$I$2:$I$2863,'bereken betaaldatum bedrag'!$Z$1,'grv lys'!$G$2:$G$2863,'bereken betaaldatum bedrag'!B74)</f>
        <v>0</v>
      </c>
      <c r="AA74" s="4">
        <f>SUMIFS('grv lys'!$L$2:$L$2863,'grv lys'!$I$2:$I$2863,'bereken betaaldatum bedrag'!$AA$1,'grv lys'!$G$2:$G$2863,'bereken betaaldatum bedrag'!B74)</f>
        <v>0</v>
      </c>
      <c r="AB74" s="4">
        <f>SUMIFS('grv lys'!$L$2:$L$2863,'grv lys'!$I$2:$I$2863,'bereken betaaldatum bedrag'!$AB$1,'grv lys'!$G$2:$G$2863,'bereken betaaldatum bedrag'!B74)</f>
        <v>0</v>
      </c>
      <c r="AC74" s="4">
        <f>SUMIFS('grv lys'!$L$2:$L$2863,'grv lys'!$I$2:$I$2863,'bereken betaaldatum bedrag'!$AC$1,'grv lys'!$G$2:$G$2863,'bereken betaaldatum bedrag'!B74)</f>
        <v>0</v>
      </c>
      <c r="AD74" s="4">
        <f>SUMIFS('grv lys'!$L$2:$L$2863,'grv lys'!$I$2:$I$2863,'bereken betaaldatum bedrag'!$AD$1,'grv lys'!$G$2:$G$2863,'bereken betaaldatum bedrag'!B74)</f>
        <v>12605.64</v>
      </c>
      <c r="AE74" s="4">
        <f>SUMIFS('grv lys'!$L$2:$L$2863,'grv lys'!$I$2:$I$2863,'bereken betaaldatum bedrag'!$AE$1,'grv lys'!$G$2:$G$2863,'bereken betaaldatum bedrag'!B74)</f>
        <v>0</v>
      </c>
      <c r="AF74" s="4">
        <f>SUMIFS('grv lys'!$L$2:$L$2863,'grv lys'!$I$2:$I$2863,'bereken betaaldatum bedrag'!$AF$1,'grv lys'!$G$2:$G$2863,'bereken betaaldatum bedrag'!B74)</f>
        <v>9145.9399999999987</v>
      </c>
      <c r="AG74" s="4">
        <f>SUMIFS('grv lys'!$L$2:$L$2863,'grv lys'!$I$2:$I$2863,'bereken betaaldatum bedrag'!$AG$1,'grv lys'!$G$2:$G$2863,'bereken betaaldatum bedrag'!B74)</f>
        <v>0</v>
      </c>
      <c r="AH74" s="4">
        <f>SUMIFS('grv lys'!$L$2:$L$2863,'grv lys'!$I$2:$I$2863,'bereken betaaldatum bedrag'!$AH$1,'grv lys'!$G$2:$G$2863,'bereken betaaldatum bedrag'!B74)</f>
        <v>0</v>
      </c>
      <c r="AI74" s="4">
        <f>SUMIFS('grv lys'!$L$2:$L$2863,'grv lys'!$I$2:$I$2863,'bereken betaaldatum bedrag'!$AI$1,'grv lys'!$G$2:$G$2863,'bereken betaaldatum bedrag'!B74)</f>
        <v>0</v>
      </c>
      <c r="AJ74" s="4">
        <f>SUMIFS('grv lys'!$L$2:$L$2863,'grv lys'!$I$2:$I$2863,'bereken betaaldatum bedrag'!$AJ$1,'grv lys'!$G$2:$G$2863,'bereken betaaldatum bedrag'!B74)</f>
        <v>0</v>
      </c>
      <c r="AK74" s="4">
        <f>SUMIFS('grv lys'!$L$2:$L$2863,'grv lys'!$I$2:$I$2863,'bereken betaaldatum bedrag'!$AK$1,'grv lys'!$G$2:$G$2863,'bereken betaaldatum bedrag'!B74)</f>
        <v>0</v>
      </c>
      <c r="AL74" s="4">
        <f>SUMIFS('grv lys'!$L$2:$L$2863,'grv lys'!$I$2:$I$2863,'bereken betaaldatum bedrag'!$AL$1,'grv lys'!$G$2:$G$2863,'bereken betaaldatum bedrag'!B74)</f>
        <v>0</v>
      </c>
      <c r="AM74" s="4">
        <f>SUMIFS('grv lys'!$L$2:$L$2863,'grv lys'!$I$2:$I$2863,'bereken betaaldatum bedrag'!$AM$1,'grv lys'!$G$2:$G$2863,'bereken betaaldatum bedrag'!B74)</f>
        <v>0</v>
      </c>
      <c r="AN74" s="4">
        <f>SUMIFS('grv lys'!$L$2:$L$2863,'grv lys'!$I$2:$I$2863,'bereken betaaldatum bedrag'!$AN$1,'grv lys'!$G$2:$G$2863,'bereken betaaldatum bedrag'!B74)</f>
        <v>0</v>
      </c>
      <c r="AO74" s="4">
        <f>SUMIFS('grv lys'!$L$2:$L$2863,'grv lys'!$I$2:$I$2863,'bereken betaaldatum bedrag'!$AO$1,'grv lys'!$G$2:$G$2863,'bereken betaaldatum bedrag'!B74)</f>
        <v>0</v>
      </c>
      <c r="AP74" s="4">
        <f>SUMIFS('grv lys'!$L$2:$L$2863,'grv lys'!$I$2:$I$2863,'bereken betaaldatum bedrag'!$AP$1,'grv lys'!$G$2:$G$2863,'bereken betaaldatum bedrag'!B74)</f>
        <v>561.6</v>
      </c>
      <c r="AQ74" s="4">
        <f>SUMIFS('grv lys'!$L$2:$L$2863,'grv lys'!$I$2:$I$2863,'bereken betaaldatum bedrag'!$AQ$1,'grv lys'!$G$2:$G$2863,'bereken betaaldatum bedrag'!B74)</f>
        <v>0</v>
      </c>
      <c r="AR74" s="4">
        <f>SUMIFS('grv lys'!$L$2:$L$2863,'grv lys'!$I$2:$I$2863,'bereken betaaldatum bedrag'!$AR$1,'grv lys'!$G$2:$G$2863,'bereken betaaldatum bedrag'!B74)</f>
        <v>558.95000000000005</v>
      </c>
      <c r="AS74" s="4">
        <f>SUMIFS('grv lys'!$L$2:$L$2863,'grv lys'!$I$2:$I$2863,'bereken betaaldatum bedrag'!$AS$1,'grv lys'!$G$2:$G$2863,'bereken betaaldatum bedrag'!B74)</f>
        <v>0</v>
      </c>
      <c r="AT74" s="4">
        <f>SUMIFS('grv lys'!$L$2:$L$2863,'grv lys'!$I$2:$I$2863,'bereken betaaldatum bedrag'!$AT$1,'grv lys'!$G$2:$G$2863,'bereken betaaldatum bedrag'!B74)</f>
        <v>0</v>
      </c>
      <c r="AU74" s="4">
        <f>SUMIFS('grv lys'!$L$2:$L$2863,'grv lys'!$I$2:$I$2863,'bereken betaaldatum bedrag'!$AU$1,'grv lys'!$G$2:$G$2863,'bereken betaaldatum bedrag'!B74)</f>
        <v>0</v>
      </c>
      <c r="AV74" s="4">
        <f>SUMIFS('grv lys'!$L$2:$L$2863,'grv lys'!$I$2:$I$2863,'bereken betaaldatum bedrag'!$AV$1,'grv lys'!$G$2:$G$2863,'bereken betaaldatum bedrag'!B74)</f>
        <v>0</v>
      </c>
      <c r="AW74" s="4">
        <f>SUMIFS('grv lys'!$L$2:$L$2863,'grv lys'!$I$2:$I$2863,'bereken betaaldatum bedrag'!$AW$1,'grv lys'!$G$2:$G$2863,'bereken betaaldatum bedrag'!B74)</f>
        <v>0</v>
      </c>
      <c r="AX74" s="4">
        <f>SUMIFS('grv lys'!$L$2:$L$2863,'grv lys'!$I$2:$I$2863,'bereken betaaldatum bedrag'!$AX$1,'grv lys'!$G$2:$G$2863,'bereken betaaldatum bedrag'!B74)</f>
        <v>0</v>
      </c>
      <c r="AY74" s="4">
        <f>SUMIFS('grv lys'!$L$2:$L$2863,'grv lys'!$I$2:$I$2863,'bereken betaaldatum bedrag'!$AY$1,'grv lys'!$G$2:$G$2863,'bereken betaaldatum bedrag'!B74)</f>
        <v>0</v>
      </c>
      <c r="AZ74" s="4">
        <f>SUMIFS('grv lys'!$L$2:$L$2863,'grv lys'!$I$2:$I$2863,'bereken betaaldatum bedrag'!$AZ$1,'grv lys'!$G$2:$G$2863,'bereken betaaldatum bedrag'!B74)</f>
        <v>0</v>
      </c>
      <c r="BA74" s="4">
        <f>SUMIFS('grv lys'!$L$2:$L$2863,'grv lys'!$I$2:$I$2863,'bereken betaaldatum bedrag'!$BA$1,'grv lys'!$G$2:$G$2863,'bereken betaaldatum bedrag'!B74)</f>
        <v>0</v>
      </c>
    </row>
    <row r="75" spans="1:53" x14ac:dyDescent="0.25">
      <c r="A75" s="21" t="s">
        <v>134</v>
      </c>
      <c r="B75" s="22">
        <v>41651</v>
      </c>
      <c r="C75" s="7"/>
      <c r="D75" s="15" t="s">
        <v>148</v>
      </c>
      <c r="E75" s="14"/>
      <c r="F75" s="12"/>
      <c r="G75" s="16"/>
      <c r="H75" s="16"/>
      <c r="I75" s="4">
        <f>SUMIFS('grv lys'!$L$2:$L$2863,'grv lys'!$G$2:$G$2863,'bereken betaaldatum bedrag'!B75,'grv lys'!$I$2:$I$2863,'bereken betaaldatum bedrag'!I$1)</f>
        <v>7319.42</v>
      </c>
      <c r="J75" s="4">
        <f>SUMIFS('grv lys'!$L$2:$L$2863,'grv lys'!$I$2:$I$2863,'bereken betaaldatum bedrag'!$J$1,'grv lys'!$T$2:$T$2863,'bereken betaaldatum bedrag'!B75)</f>
        <v>0</v>
      </c>
      <c r="K75" s="4">
        <f>SUMIFS('grv lys'!$L$2:$L$2863,'grv lys'!$I$2:$I$2863,'bereken betaaldatum bedrag'!$K$1,'grv lys'!$T$2:$T$2863,'bereken betaaldatum bedrag'!B75)</f>
        <v>0</v>
      </c>
      <c r="L75" s="4">
        <f>SUMIFS('grv lys'!$L$2:$L$2863,'grv lys'!$I$2:$I$2863,'bereken betaaldatum bedrag'!$L$1,'grv lys'!$T$2:$T$2863,'bereken betaaldatum bedrag'!B75)</f>
        <v>0</v>
      </c>
      <c r="M75" s="4">
        <f>SUMIFS('grv lys'!$L$2:$L$2863,'grv lys'!$I$2:$I$2863,'bereken betaaldatum bedrag'!$M$1,'grv lys'!$T$2:$T$2863,'bereken betaaldatum bedrag'!B75)</f>
        <v>0</v>
      </c>
      <c r="N75" s="4">
        <f>SUMIFS('grv lys'!$L$2:$L$2863,'grv lys'!$I$2:$I$2863,'bereken betaaldatum bedrag'!$N$1,'grv lys'!$T$2:$T$2863,'bereken betaaldatum bedrag'!B75)</f>
        <v>0</v>
      </c>
      <c r="O75" s="4">
        <f>SUMIFS('grv lys'!$L$2:$L$2863,'grv lys'!$I$2:$I$2863,'bereken betaaldatum bedrag'!$O$1,'grv lys'!$T$2:$T$2863,'bereken betaaldatum bedrag'!B75)</f>
        <v>0</v>
      </c>
      <c r="P75" s="4">
        <f>SUMIFS('grv lys'!$L$2:$L$2863,'grv lys'!$I$2:$I$2863,'bereken betaaldatum bedrag'!$P$1,'grv lys'!$T$2:$T$2863,'bereken betaaldatum bedrag'!B75)</f>
        <v>0</v>
      </c>
      <c r="Q75" s="4">
        <f>SUMIFS('grv lys'!$L$2:$L$2863,'grv lys'!$I$2:$I$2863,'bereken betaaldatum bedrag'!$Q$1,'grv lys'!$T$2:$T$2863,'bereken betaaldatum bedrag'!B75)</f>
        <v>0</v>
      </c>
      <c r="R75" s="4">
        <f>SUMIFS('grv lys'!$L$2:$L$2863,'grv lys'!$I$2:$I$2863,'bereken betaaldatum bedrag'!$R$1,'grv lys'!$T$2:$T$2863,'bereken betaaldatum bedrag'!B75)</f>
        <v>11262</v>
      </c>
      <c r="S75" s="4" t="e">
        <f>SUMIFS('grv lys'!Y74:Y3337,'grv lys'!T74:T2863,'bereken betaaldatum bedrag'!B75,'grv lys'!V74:V3337,'bereken betaaldatum bedrag'!$S$1)</f>
        <v>#VALUE!</v>
      </c>
      <c r="T75" s="4" t="e">
        <f>SUMIFS('grv lys'!Z74:Z3337,'grv lys'!U74:U2863,'bereken betaaldatum bedrag'!B75,'grv lys'!W74:W3337,'bereken betaaldatum bedrag'!$T$1)</f>
        <v>#VALUE!</v>
      </c>
      <c r="U75" s="4">
        <f>SUMIFS('grv lys'!$L$2:$L$2863,'grv lys'!$I$2:$I$2863,'bereken betaaldatum bedrag'!$U$1,'grv lys'!$T$2:$T$2863,'bereken betaaldatum bedrag'!B75)</f>
        <v>0</v>
      </c>
      <c r="V75" s="4">
        <f>SUMIFS('grv lys'!$L$2:$L$2863,'grv lys'!$I$2:$I$2863,'bereken betaaldatum bedrag'!$V$1,'grv lys'!$T$2:$T$2863,'bereken betaaldatum bedrag'!B75)</f>
        <v>0</v>
      </c>
      <c r="W75" s="4">
        <f>SUMIFS('grv lys'!$L$2:$L$2863,'grv lys'!$I$2:$I$2863,'bereken betaaldatum bedrag'!$W$1,'grv lys'!$T$2:$T$2863,'bereken betaaldatum bedrag'!B75)</f>
        <v>0</v>
      </c>
      <c r="X75" s="4">
        <f>SUMIFS('grv lys'!$L$2:$L$2863,'grv lys'!$I$2:$I$2863,'bereken betaaldatum bedrag'!$X$1,'grv lys'!$T$2:$T$2863,'bereken betaaldatum bedrag'!B75)</f>
        <v>0</v>
      </c>
      <c r="Y75" s="4">
        <f>SUMIFS('grv lys'!$L$2:$L$2863,'grv lys'!$I$2:$I$2863,'bereken betaaldatum bedrag'!$Y$1,'grv lys'!$G$2:$G$2863,'bereken betaaldatum bedrag'!B75)</f>
        <v>0</v>
      </c>
      <c r="Z75" s="4">
        <f>SUMIFS('grv lys'!$L$2:$L$2863,'grv lys'!$I$2:$I$2863,'bereken betaaldatum bedrag'!$Z$1,'grv lys'!$G$2:$G$2863,'bereken betaaldatum bedrag'!B75)</f>
        <v>0</v>
      </c>
      <c r="AA75" s="4">
        <f>SUMIFS('grv lys'!$L$2:$L$2863,'grv lys'!$I$2:$I$2863,'bereken betaaldatum bedrag'!$AA$1,'grv lys'!$G$2:$G$2863,'bereken betaaldatum bedrag'!B75)</f>
        <v>0</v>
      </c>
      <c r="AB75" s="4">
        <f>SUMIFS('grv lys'!$L$2:$L$2863,'grv lys'!$I$2:$I$2863,'bereken betaaldatum bedrag'!$AB$1,'grv lys'!$G$2:$G$2863,'bereken betaaldatum bedrag'!B75)</f>
        <v>0</v>
      </c>
      <c r="AC75" s="4">
        <f>SUMIFS('grv lys'!$L$2:$L$2863,'grv lys'!$I$2:$I$2863,'bereken betaaldatum bedrag'!$AC$1,'grv lys'!$G$2:$G$2863,'bereken betaaldatum bedrag'!B75)</f>
        <v>0</v>
      </c>
      <c r="AD75" s="4">
        <f>SUMIFS('grv lys'!$L$2:$L$2863,'grv lys'!$I$2:$I$2863,'bereken betaaldatum bedrag'!$AD$1,'grv lys'!$G$2:$G$2863,'bereken betaaldatum bedrag'!B75)</f>
        <v>0</v>
      </c>
      <c r="AE75" s="4">
        <f>SUMIFS('grv lys'!$L$2:$L$2863,'grv lys'!$I$2:$I$2863,'bereken betaaldatum bedrag'!$AE$1,'grv lys'!$G$2:$G$2863,'bereken betaaldatum bedrag'!B75)</f>
        <v>0</v>
      </c>
      <c r="AF75" s="4">
        <f>SUMIFS('grv lys'!$L$2:$L$2863,'grv lys'!$I$2:$I$2863,'bereken betaaldatum bedrag'!$AF$1,'grv lys'!$G$2:$G$2863,'bereken betaaldatum bedrag'!B75)</f>
        <v>0</v>
      </c>
      <c r="AG75" s="4">
        <f>SUMIFS('grv lys'!$L$2:$L$2863,'grv lys'!$I$2:$I$2863,'bereken betaaldatum bedrag'!$AG$1,'grv lys'!$G$2:$G$2863,'bereken betaaldatum bedrag'!B75)</f>
        <v>0</v>
      </c>
      <c r="AH75" s="4">
        <f>SUMIFS('grv lys'!$L$2:$L$2863,'grv lys'!$I$2:$I$2863,'bereken betaaldatum bedrag'!$AH$1,'grv lys'!$G$2:$G$2863,'bereken betaaldatum bedrag'!B75)</f>
        <v>0</v>
      </c>
      <c r="AI75" s="4">
        <f>SUMIFS('grv lys'!$L$2:$L$2863,'grv lys'!$I$2:$I$2863,'bereken betaaldatum bedrag'!$AI$1,'grv lys'!$G$2:$G$2863,'bereken betaaldatum bedrag'!B75)</f>
        <v>0</v>
      </c>
      <c r="AJ75" s="4">
        <f>SUMIFS('grv lys'!$L$2:$L$2863,'grv lys'!$I$2:$I$2863,'bereken betaaldatum bedrag'!$AJ$1,'grv lys'!$G$2:$G$2863,'bereken betaaldatum bedrag'!B75)</f>
        <v>0</v>
      </c>
      <c r="AK75" s="4">
        <f>SUMIFS('grv lys'!$L$2:$L$2863,'grv lys'!$I$2:$I$2863,'bereken betaaldatum bedrag'!$AK$1,'grv lys'!$G$2:$G$2863,'bereken betaaldatum bedrag'!B75)</f>
        <v>0</v>
      </c>
      <c r="AL75" s="4">
        <f>SUMIFS('grv lys'!$L$2:$L$2863,'grv lys'!$I$2:$I$2863,'bereken betaaldatum bedrag'!$AL$1,'grv lys'!$G$2:$G$2863,'bereken betaaldatum bedrag'!B75)</f>
        <v>0</v>
      </c>
      <c r="AM75" s="4">
        <f>SUMIFS('grv lys'!$L$2:$L$2863,'grv lys'!$I$2:$I$2863,'bereken betaaldatum bedrag'!$AM$1,'grv lys'!$G$2:$G$2863,'bereken betaaldatum bedrag'!B75)</f>
        <v>0</v>
      </c>
      <c r="AN75" s="4">
        <f>SUMIFS('grv lys'!$L$2:$L$2863,'grv lys'!$I$2:$I$2863,'bereken betaaldatum bedrag'!$AN$1,'grv lys'!$G$2:$G$2863,'bereken betaaldatum bedrag'!B75)</f>
        <v>0</v>
      </c>
      <c r="AO75" s="4">
        <f>SUMIFS('grv lys'!$L$2:$L$2863,'grv lys'!$I$2:$I$2863,'bereken betaaldatum bedrag'!$AO$1,'grv lys'!$G$2:$G$2863,'bereken betaaldatum bedrag'!B75)</f>
        <v>0</v>
      </c>
      <c r="AP75" s="4">
        <f>SUMIFS('grv lys'!$L$2:$L$2863,'grv lys'!$I$2:$I$2863,'bereken betaaldatum bedrag'!$AP$1,'grv lys'!$G$2:$G$2863,'bereken betaaldatum bedrag'!B75)</f>
        <v>0</v>
      </c>
      <c r="AQ75" s="4">
        <f>SUMIFS('grv lys'!$L$2:$L$2863,'grv lys'!$I$2:$I$2863,'bereken betaaldatum bedrag'!$AQ$1,'grv lys'!$G$2:$G$2863,'bereken betaaldatum bedrag'!B75)</f>
        <v>0</v>
      </c>
      <c r="AR75" s="4">
        <f>SUMIFS('grv lys'!$L$2:$L$2863,'grv lys'!$I$2:$I$2863,'bereken betaaldatum bedrag'!$AR$1,'grv lys'!$G$2:$G$2863,'bereken betaaldatum bedrag'!B75)</f>
        <v>0</v>
      </c>
      <c r="AS75" s="4">
        <f>SUMIFS('grv lys'!$L$2:$L$2863,'grv lys'!$I$2:$I$2863,'bereken betaaldatum bedrag'!$AS$1,'grv lys'!$G$2:$G$2863,'bereken betaaldatum bedrag'!B75)</f>
        <v>0</v>
      </c>
      <c r="AT75" s="4">
        <f>SUMIFS('grv lys'!$L$2:$L$2863,'grv lys'!$I$2:$I$2863,'bereken betaaldatum bedrag'!$AT$1,'grv lys'!$G$2:$G$2863,'bereken betaaldatum bedrag'!B75)</f>
        <v>0</v>
      </c>
      <c r="AU75" s="4">
        <f>SUMIFS('grv lys'!$L$2:$L$2863,'grv lys'!$I$2:$I$2863,'bereken betaaldatum bedrag'!$AU$1,'grv lys'!$G$2:$G$2863,'bereken betaaldatum bedrag'!B75)</f>
        <v>0</v>
      </c>
      <c r="AV75" s="4">
        <f>SUMIFS('grv lys'!$L$2:$L$2863,'grv lys'!$I$2:$I$2863,'bereken betaaldatum bedrag'!$AV$1,'grv lys'!$G$2:$G$2863,'bereken betaaldatum bedrag'!B75)</f>
        <v>0</v>
      </c>
      <c r="AW75" s="4">
        <f>SUMIFS('grv lys'!$L$2:$L$2863,'grv lys'!$I$2:$I$2863,'bereken betaaldatum bedrag'!$AW$1,'grv lys'!$G$2:$G$2863,'bereken betaaldatum bedrag'!B75)</f>
        <v>0</v>
      </c>
      <c r="AX75" s="4">
        <f>SUMIFS('grv lys'!$L$2:$L$2863,'grv lys'!$I$2:$I$2863,'bereken betaaldatum bedrag'!$AX$1,'grv lys'!$G$2:$G$2863,'bereken betaaldatum bedrag'!B75)</f>
        <v>0</v>
      </c>
      <c r="AY75" s="4">
        <f>SUMIFS('grv lys'!$L$2:$L$2863,'grv lys'!$I$2:$I$2863,'bereken betaaldatum bedrag'!$AY$1,'grv lys'!$G$2:$G$2863,'bereken betaaldatum bedrag'!B75)</f>
        <v>0</v>
      </c>
      <c r="AZ75" s="4">
        <f>SUMIFS('grv lys'!$L$2:$L$2863,'grv lys'!$I$2:$I$2863,'bereken betaaldatum bedrag'!$AZ$1,'grv lys'!$G$2:$G$2863,'bereken betaaldatum bedrag'!B75)</f>
        <v>0</v>
      </c>
      <c r="BA75" s="4">
        <f>SUMIFS('grv lys'!$L$2:$L$2863,'grv lys'!$I$2:$I$2863,'bereken betaaldatum bedrag'!$BA$1,'grv lys'!$G$2:$G$2863,'bereken betaaldatum bedrag'!B75)</f>
        <v>0</v>
      </c>
    </row>
    <row r="76" spans="1:53" x14ac:dyDescent="0.25">
      <c r="A76" s="21" t="s">
        <v>135</v>
      </c>
      <c r="B76" s="22">
        <v>41652</v>
      </c>
      <c r="C76" s="7"/>
      <c r="D76" s="15" t="s">
        <v>148</v>
      </c>
      <c r="E76" s="14"/>
      <c r="F76" s="12"/>
      <c r="G76" s="16"/>
      <c r="H76" s="16"/>
      <c r="I76" s="4">
        <f>SUMIFS('grv lys'!$L$2:$L$2863,'grv lys'!$G$2:$G$2863,'bereken betaaldatum bedrag'!B76,'grv lys'!$I$2:$I$2863,'bereken betaaldatum bedrag'!I$1)</f>
        <v>260836.41000000003</v>
      </c>
      <c r="J76" s="4">
        <f>SUMIFS('grv lys'!$L$2:$L$2863,'grv lys'!$I$2:$I$2863,'bereken betaaldatum bedrag'!$J$1,'grv lys'!$T$2:$T$2863,'bereken betaaldatum bedrag'!B76)</f>
        <v>0</v>
      </c>
      <c r="K76" s="4">
        <f>SUMIFS('grv lys'!$L$2:$L$2863,'grv lys'!$I$2:$I$2863,'bereken betaaldatum bedrag'!$K$1,'grv lys'!$T$2:$T$2863,'bereken betaaldatum bedrag'!B76)</f>
        <v>0</v>
      </c>
      <c r="L76" s="4">
        <f>SUMIFS('grv lys'!$L$2:$L$2863,'grv lys'!$I$2:$I$2863,'bereken betaaldatum bedrag'!$L$1,'grv lys'!$T$2:$T$2863,'bereken betaaldatum bedrag'!B76)</f>
        <v>240</v>
      </c>
      <c r="M76" s="4">
        <f>SUMIFS('grv lys'!$L$2:$L$2863,'grv lys'!$I$2:$I$2863,'bereken betaaldatum bedrag'!$M$1,'grv lys'!$T$2:$T$2863,'bereken betaaldatum bedrag'!B76)</f>
        <v>0</v>
      </c>
      <c r="N76" s="4">
        <f>SUMIFS('grv lys'!$L$2:$L$2863,'grv lys'!$I$2:$I$2863,'bereken betaaldatum bedrag'!$N$1,'grv lys'!$T$2:$T$2863,'bereken betaaldatum bedrag'!B76)</f>
        <v>0</v>
      </c>
      <c r="O76" s="4">
        <f>SUMIFS('grv lys'!$L$2:$L$2863,'grv lys'!$I$2:$I$2863,'bereken betaaldatum bedrag'!$O$1,'grv lys'!$T$2:$T$2863,'bereken betaaldatum bedrag'!B76)</f>
        <v>0</v>
      </c>
      <c r="P76" s="4">
        <f>SUMIFS('grv lys'!$L$2:$L$2863,'grv lys'!$I$2:$I$2863,'bereken betaaldatum bedrag'!$P$1,'grv lys'!$T$2:$T$2863,'bereken betaaldatum bedrag'!B76)</f>
        <v>0</v>
      </c>
      <c r="Q76" s="4">
        <f>SUMIFS('grv lys'!$L$2:$L$2863,'grv lys'!$I$2:$I$2863,'bereken betaaldatum bedrag'!$Q$1,'grv lys'!$T$2:$T$2863,'bereken betaaldatum bedrag'!B76)</f>
        <v>0</v>
      </c>
      <c r="R76" s="4">
        <f>SUMIFS('grv lys'!$L$2:$L$2863,'grv lys'!$I$2:$I$2863,'bereken betaaldatum bedrag'!$R$1,'grv lys'!$T$2:$T$2863,'bereken betaaldatum bedrag'!B76)</f>
        <v>0</v>
      </c>
      <c r="S76" s="4" t="e">
        <f>SUMIFS('grv lys'!Y75:Y3338,'grv lys'!T75:T2863,'bereken betaaldatum bedrag'!B76,'grv lys'!V75:V3338,'bereken betaaldatum bedrag'!$S$1)</f>
        <v>#VALUE!</v>
      </c>
      <c r="T76" s="4" t="e">
        <f>SUMIFS('grv lys'!Z75:Z3338,'grv lys'!U75:U2863,'bereken betaaldatum bedrag'!B76,'grv lys'!W75:W3338,'bereken betaaldatum bedrag'!$T$1)</f>
        <v>#VALUE!</v>
      </c>
      <c r="U76" s="4">
        <f>SUMIFS('grv lys'!$L$2:$L$2863,'grv lys'!$I$2:$I$2863,'bereken betaaldatum bedrag'!$U$1,'grv lys'!$T$2:$T$2863,'bereken betaaldatum bedrag'!B76)</f>
        <v>0</v>
      </c>
      <c r="V76" s="4">
        <f>SUMIFS('grv lys'!$L$2:$L$2863,'grv lys'!$I$2:$I$2863,'bereken betaaldatum bedrag'!$V$1,'grv lys'!$T$2:$T$2863,'bereken betaaldatum bedrag'!B76)</f>
        <v>0</v>
      </c>
      <c r="W76" s="4">
        <f>SUMIFS('grv lys'!$L$2:$L$2863,'grv lys'!$I$2:$I$2863,'bereken betaaldatum bedrag'!$W$1,'grv lys'!$T$2:$T$2863,'bereken betaaldatum bedrag'!B76)</f>
        <v>0</v>
      </c>
      <c r="X76" s="4">
        <f>SUMIFS('grv lys'!$L$2:$L$2863,'grv lys'!$I$2:$I$2863,'bereken betaaldatum bedrag'!$X$1,'grv lys'!$T$2:$T$2863,'bereken betaaldatum bedrag'!B76)</f>
        <v>0</v>
      </c>
      <c r="Y76" s="4">
        <f>SUMIFS('grv lys'!$L$2:$L$2863,'grv lys'!$I$2:$I$2863,'bereken betaaldatum bedrag'!$Y$1,'grv lys'!$G$2:$G$2863,'bereken betaaldatum bedrag'!B76)</f>
        <v>0</v>
      </c>
      <c r="Z76" s="4">
        <f>SUMIFS('grv lys'!$L$2:$L$2863,'grv lys'!$I$2:$I$2863,'bereken betaaldatum bedrag'!$Z$1,'grv lys'!$G$2:$G$2863,'bereken betaaldatum bedrag'!B76)</f>
        <v>0</v>
      </c>
      <c r="AA76" s="4">
        <f>SUMIFS('grv lys'!$L$2:$L$2863,'grv lys'!$I$2:$I$2863,'bereken betaaldatum bedrag'!$AA$1,'grv lys'!$G$2:$G$2863,'bereken betaaldatum bedrag'!B76)</f>
        <v>0</v>
      </c>
      <c r="AB76" s="4">
        <f>SUMIFS('grv lys'!$L$2:$L$2863,'grv lys'!$I$2:$I$2863,'bereken betaaldatum bedrag'!$AB$1,'grv lys'!$G$2:$G$2863,'bereken betaaldatum bedrag'!B76)</f>
        <v>0</v>
      </c>
      <c r="AC76" s="4">
        <f>SUMIFS('grv lys'!$L$2:$L$2863,'grv lys'!$I$2:$I$2863,'bereken betaaldatum bedrag'!$AC$1,'grv lys'!$G$2:$G$2863,'bereken betaaldatum bedrag'!B76)</f>
        <v>0</v>
      </c>
      <c r="AD76" s="4">
        <f>SUMIFS('grv lys'!$L$2:$L$2863,'grv lys'!$I$2:$I$2863,'bereken betaaldatum bedrag'!$AD$1,'grv lys'!$G$2:$G$2863,'bereken betaaldatum bedrag'!B76)</f>
        <v>0</v>
      </c>
      <c r="AE76" s="4">
        <f>SUMIFS('grv lys'!$L$2:$L$2863,'grv lys'!$I$2:$I$2863,'bereken betaaldatum bedrag'!$AE$1,'grv lys'!$G$2:$G$2863,'bereken betaaldatum bedrag'!B76)</f>
        <v>0</v>
      </c>
      <c r="AF76" s="4">
        <f>SUMIFS('grv lys'!$L$2:$L$2863,'grv lys'!$I$2:$I$2863,'bereken betaaldatum bedrag'!$AF$1,'grv lys'!$G$2:$G$2863,'bereken betaaldatum bedrag'!B76)</f>
        <v>0</v>
      </c>
      <c r="AG76" s="4">
        <f>SUMIFS('grv lys'!$L$2:$L$2863,'grv lys'!$I$2:$I$2863,'bereken betaaldatum bedrag'!$AG$1,'grv lys'!$G$2:$G$2863,'bereken betaaldatum bedrag'!B76)</f>
        <v>0</v>
      </c>
      <c r="AH76" s="4">
        <f>SUMIFS('grv lys'!$L$2:$L$2863,'grv lys'!$I$2:$I$2863,'bereken betaaldatum bedrag'!$AH$1,'grv lys'!$G$2:$G$2863,'bereken betaaldatum bedrag'!B76)</f>
        <v>0</v>
      </c>
      <c r="AI76" s="4">
        <f>SUMIFS('grv lys'!$L$2:$L$2863,'grv lys'!$I$2:$I$2863,'bereken betaaldatum bedrag'!$AI$1,'grv lys'!$G$2:$G$2863,'bereken betaaldatum bedrag'!B76)</f>
        <v>0</v>
      </c>
      <c r="AJ76" s="4">
        <f>SUMIFS('grv lys'!$L$2:$L$2863,'grv lys'!$I$2:$I$2863,'bereken betaaldatum bedrag'!$AJ$1,'grv lys'!$G$2:$G$2863,'bereken betaaldatum bedrag'!B76)</f>
        <v>0</v>
      </c>
      <c r="AK76" s="4">
        <f>SUMIFS('grv lys'!$L$2:$L$2863,'grv lys'!$I$2:$I$2863,'bereken betaaldatum bedrag'!$AK$1,'grv lys'!$G$2:$G$2863,'bereken betaaldatum bedrag'!B76)</f>
        <v>0</v>
      </c>
      <c r="AL76" s="4">
        <f>SUMIFS('grv lys'!$L$2:$L$2863,'grv lys'!$I$2:$I$2863,'bereken betaaldatum bedrag'!$AL$1,'grv lys'!$G$2:$G$2863,'bereken betaaldatum bedrag'!B76)</f>
        <v>0</v>
      </c>
      <c r="AM76" s="4">
        <f>SUMIFS('grv lys'!$L$2:$L$2863,'grv lys'!$I$2:$I$2863,'bereken betaaldatum bedrag'!$AM$1,'grv lys'!$G$2:$G$2863,'bereken betaaldatum bedrag'!B76)</f>
        <v>0</v>
      </c>
      <c r="AN76" s="4">
        <f>SUMIFS('grv lys'!$L$2:$L$2863,'grv lys'!$I$2:$I$2863,'bereken betaaldatum bedrag'!$AN$1,'grv lys'!$G$2:$G$2863,'bereken betaaldatum bedrag'!B76)</f>
        <v>0</v>
      </c>
      <c r="AO76" s="4">
        <f>SUMIFS('grv lys'!$L$2:$L$2863,'grv lys'!$I$2:$I$2863,'bereken betaaldatum bedrag'!$AO$1,'grv lys'!$G$2:$G$2863,'bereken betaaldatum bedrag'!B76)</f>
        <v>0</v>
      </c>
      <c r="AP76" s="4">
        <f>SUMIFS('grv lys'!$L$2:$L$2863,'grv lys'!$I$2:$I$2863,'bereken betaaldatum bedrag'!$AP$1,'grv lys'!$G$2:$G$2863,'bereken betaaldatum bedrag'!B76)</f>
        <v>0</v>
      </c>
      <c r="AQ76" s="4">
        <f>SUMIFS('grv lys'!$L$2:$L$2863,'grv lys'!$I$2:$I$2863,'bereken betaaldatum bedrag'!$AQ$1,'grv lys'!$G$2:$G$2863,'bereken betaaldatum bedrag'!B76)</f>
        <v>0</v>
      </c>
      <c r="AR76" s="4">
        <f>SUMIFS('grv lys'!$L$2:$L$2863,'grv lys'!$I$2:$I$2863,'bereken betaaldatum bedrag'!$AR$1,'grv lys'!$G$2:$G$2863,'bereken betaaldatum bedrag'!B76)</f>
        <v>0</v>
      </c>
      <c r="AS76" s="4">
        <f>SUMIFS('grv lys'!$L$2:$L$2863,'grv lys'!$I$2:$I$2863,'bereken betaaldatum bedrag'!$AS$1,'grv lys'!$G$2:$G$2863,'bereken betaaldatum bedrag'!B76)</f>
        <v>0</v>
      </c>
      <c r="AT76" s="4">
        <f>SUMIFS('grv lys'!$L$2:$L$2863,'grv lys'!$I$2:$I$2863,'bereken betaaldatum bedrag'!$AT$1,'grv lys'!$G$2:$G$2863,'bereken betaaldatum bedrag'!B76)</f>
        <v>0</v>
      </c>
      <c r="AU76" s="4">
        <f>SUMIFS('grv lys'!$L$2:$L$2863,'grv lys'!$I$2:$I$2863,'bereken betaaldatum bedrag'!$AU$1,'grv lys'!$G$2:$G$2863,'bereken betaaldatum bedrag'!B76)</f>
        <v>0</v>
      </c>
      <c r="AV76" s="4">
        <f>SUMIFS('grv lys'!$L$2:$L$2863,'grv lys'!$I$2:$I$2863,'bereken betaaldatum bedrag'!$AV$1,'grv lys'!$G$2:$G$2863,'bereken betaaldatum bedrag'!B76)</f>
        <v>0</v>
      </c>
      <c r="AW76" s="4">
        <f>SUMIFS('grv lys'!$L$2:$L$2863,'grv lys'!$I$2:$I$2863,'bereken betaaldatum bedrag'!$AW$1,'grv lys'!$G$2:$G$2863,'bereken betaaldatum bedrag'!B76)</f>
        <v>0</v>
      </c>
      <c r="AX76" s="4">
        <f>SUMIFS('grv lys'!$L$2:$L$2863,'grv lys'!$I$2:$I$2863,'bereken betaaldatum bedrag'!$AX$1,'grv lys'!$G$2:$G$2863,'bereken betaaldatum bedrag'!B76)</f>
        <v>0</v>
      </c>
      <c r="AY76" s="4">
        <f>SUMIFS('grv lys'!$L$2:$L$2863,'grv lys'!$I$2:$I$2863,'bereken betaaldatum bedrag'!$AY$1,'grv lys'!$G$2:$G$2863,'bereken betaaldatum bedrag'!B76)</f>
        <v>0</v>
      </c>
      <c r="AZ76" s="4">
        <f>SUMIFS('grv lys'!$L$2:$L$2863,'grv lys'!$I$2:$I$2863,'bereken betaaldatum bedrag'!$AZ$1,'grv lys'!$G$2:$G$2863,'bereken betaaldatum bedrag'!B76)</f>
        <v>0</v>
      </c>
      <c r="BA76" s="4">
        <f>SUMIFS('grv lys'!$L$2:$L$2863,'grv lys'!$I$2:$I$2863,'bereken betaaldatum bedrag'!$BA$1,'grv lys'!$G$2:$G$2863,'bereken betaaldatum bedrag'!B76)</f>
        <v>0</v>
      </c>
    </row>
    <row r="77" spans="1:53" x14ac:dyDescent="0.25">
      <c r="A77" s="21" t="s">
        <v>136</v>
      </c>
      <c r="B77" s="22">
        <v>41653</v>
      </c>
      <c r="C77" s="7"/>
      <c r="D77" s="15" t="s">
        <v>148</v>
      </c>
      <c r="E77" s="14"/>
      <c r="F77" s="12"/>
      <c r="G77" s="16"/>
      <c r="H77" s="16"/>
      <c r="I77" s="4">
        <f>SUMIFS('grv lys'!$L$2:$L$2863,'grv lys'!$G$2:$G$2863,'bereken betaaldatum bedrag'!B77,'grv lys'!$I$2:$I$2863,'bereken betaaldatum bedrag'!I$1)</f>
        <v>14873.95</v>
      </c>
      <c r="J77" s="4">
        <f>SUMIFS('grv lys'!$L$2:$L$2863,'grv lys'!$I$2:$I$2863,'bereken betaaldatum bedrag'!$J$1,'grv lys'!$T$2:$T$2863,'bereken betaaldatum bedrag'!B77)</f>
        <v>0</v>
      </c>
      <c r="K77" s="4">
        <f>SUMIFS('grv lys'!$L$2:$L$2863,'grv lys'!$I$2:$I$2863,'bereken betaaldatum bedrag'!$K$1,'grv lys'!$T$2:$T$2863,'bereken betaaldatum bedrag'!B77)</f>
        <v>0</v>
      </c>
      <c r="L77" s="4">
        <f>SUMIFS('grv lys'!$L$2:$L$2863,'grv lys'!$I$2:$I$2863,'bereken betaaldatum bedrag'!$L$1,'grv lys'!$T$2:$T$2863,'bereken betaaldatum bedrag'!B77)</f>
        <v>0</v>
      </c>
      <c r="M77" s="4">
        <f>SUMIFS('grv lys'!$L$2:$L$2863,'grv lys'!$I$2:$I$2863,'bereken betaaldatum bedrag'!$M$1,'grv lys'!$T$2:$T$2863,'bereken betaaldatum bedrag'!B77)</f>
        <v>0</v>
      </c>
      <c r="N77" s="4">
        <f>SUMIFS('grv lys'!$L$2:$L$2863,'grv lys'!$I$2:$I$2863,'bereken betaaldatum bedrag'!$N$1,'grv lys'!$T$2:$T$2863,'bereken betaaldatum bedrag'!B77)</f>
        <v>1098.2</v>
      </c>
      <c r="O77" s="4">
        <f>SUMIFS('grv lys'!$L$2:$L$2863,'grv lys'!$I$2:$I$2863,'bereken betaaldatum bedrag'!$O$1,'grv lys'!$T$2:$T$2863,'bereken betaaldatum bedrag'!B77)</f>
        <v>0</v>
      </c>
      <c r="P77" s="4">
        <f>SUMIFS('grv lys'!$L$2:$L$2863,'grv lys'!$I$2:$I$2863,'bereken betaaldatum bedrag'!$P$1,'grv lys'!$T$2:$T$2863,'bereken betaaldatum bedrag'!B77)</f>
        <v>0</v>
      </c>
      <c r="Q77" s="4">
        <f>SUMIFS('grv lys'!$L$2:$L$2863,'grv lys'!$I$2:$I$2863,'bereken betaaldatum bedrag'!$Q$1,'grv lys'!$T$2:$T$2863,'bereken betaaldatum bedrag'!B77)</f>
        <v>0</v>
      </c>
      <c r="R77" s="4">
        <f>SUMIFS('grv lys'!$L$2:$L$2863,'grv lys'!$I$2:$I$2863,'bereken betaaldatum bedrag'!$R$1,'grv lys'!$T$2:$T$2863,'bereken betaaldatum bedrag'!B77)</f>
        <v>0</v>
      </c>
      <c r="S77" s="4" t="e">
        <f>SUMIFS('grv lys'!Y76:Y3339,'grv lys'!T76:T2863,'bereken betaaldatum bedrag'!B77,'grv lys'!V76:V3339,'bereken betaaldatum bedrag'!$S$1)</f>
        <v>#VALUE!</v>
      </c>
      <c r="T77" s="4" t="e">
        <f>SUMIFS('grv lys'!Z76:Z3339,'grv lys'!U76:U2863,'bereken betaaldatum bedrag'!B77,'grv lys'!W76:W3339,'bereken betaaldatum bedrag'!$T$1)</f>
        <v>#VALUE!</v>
      </c>
      <c r="U77" s="4">
        <f>SUMIFS('grv lys'!$L$2:$L$2863,'grv lys'!$I$2:$I$2863,'bereken betaaldatum bedrag'!$U$1,'grv lys'!$T$2:$T$2863,'bereken betaaldatum bedrag'!B77)</f>
        <v>0</v>
      </c>
      <c r="V77" s="4">
        <f>SUMIFS('grv lys'!$L$2:$L$2863,'grv lys'!$I$2:$I$2863,'bereken betaaldatum bedrag'!$V$1,'grv lys'!$T$2:$T$2863,'bereken betaaldatum bedrag'!B77)</f>
        <v>0</v>
      </c>
      <c r="W77" s="4">
        <f>SUMIFS('grv lys'!$L$2:$L$2863,'grv lys'!$I$2:$I$2863,'bereken betaaldatum bedrag'!$W$1,'grv lys'!$T$2:$T$2863,'bereken betaaldatum bedrag'!B77)</f>
        <v>0</v>
      </c>
      <c r="X77" s="4">
        <f>SUMIFS('grv lys'!$L$2:$L$2863,'grv lys'!$I$2:$I$2863,'bereken betaaldatum bedrag'!$X$1,'grv lys'!$T$2:$T$2863,'bereken betaaldatum bedrag'!B77)</f>
        <v>0</v>
      </c>
      <c r="Y77" s="4">
        <f>SUMIFS('grv lys'!$L$2:$L$2863,'grv lys'!$I$2:$I$2863,'bereken betaaldatum bedrag'!$Y$1,'grv lys'!$G$2:$G$2863,'bereken betaaldatum bedrag'!B77)</f>
        <v>0</v>
      </c>
      <c r="Z77" s="4">
        <f>SUMIFS('grv lys'!$L$2:$L$2863,'grv lys'!$I$2:$I$2863,'bereken betaaldatum bedrag'!$Z$1,'grv lys'!$G$2:$G$2863,'bereken betaaldatum bedrag'!B77)</f>
        <v>0</v>
      </c>
      <c r="AA77" s="4">
        <f>SUMIFS('grv lys'!$L$2:$L$2863,'grv lys'!$I$2:$I$2863,'bereken betaaldatum bedrag'!$AA$1,'grv lys'!$G$2:$G$2863,'bereken betaaldatum bedrag'!B77)</f>
        <v>0</v>
      </c>
      <c r="AB77" s="4">
        <f>SUMIFS('grv lys'!$L$2:$L$2863,'grv lys'!$I$2:$I$2863,'bereken betaaldatum bedrag'!$AB$1,'grv lys'!$G$2:$G$2863,'bereken betaaldatum bedrag'!B77)</f>
        <v>0</v>
      </c>
      <c r="AC77" s="4">
        <f>SUMIFS('grv lys'!$L$2:$L$2863,'grv lys'!$I$2:$I$2863,'bereken betaaldatum bedrag'!$AC$1,'grv lys'!$G$2:$G$2863,'bereken betaaldatum bedrag'!B77)</f>
        <v>579.39</v>
      </c>
      <c r="AD77" s="4">
        <f>SUMIFS('grv lys'!$L$2:$L$2863,'grv lys'!$I$2:$I$2863,'bereken betaaldatum bedrag'!$AD$1,'grv lys'!$G$2:$G$2863,'bereken betaaldatum bedrag'!B77)</f>
        <v>0</v>
      </c>
      <c r="AE77" s="4">
        <f>SUMIFS('grv lys'!$L$2:$L$2863,'grv lys'!$I$2:$I$2863,'bereken betaaldatum bedrag'!$AE$1,'grv lys'!$G$2:$G$2863,'bereken betaaldatum bedrag'!B77)</f>
        <v>52328.76</v>
      </c>
      <c r="AF77" s="4">
        <f>SUMIFS('grv lys'!$L$2:$L$2863,'grv lys'!$I$2:$I$2863,'bereken betaaldatum bedrag'!$AF$1,'grv lys'!$G$2:$G$2863,'bereken betaaldatum bedrag'!B77)</f>
        <v>0</v>
      </c>
      <c r="AG77" s="4">
        <f>SUMIFS('grv lys'!$L$2:$L$2863,'grv lys'!$I$2:$I$2863,'bereken betaaldatum bedrag'!$AG$1,'grv lys'!$G$2:$G$2863,'bereken betaaldatum bedrag'!B77)</f>
        <v>0</v>
      </c>
      <c r="AH77" s="4">
        <f>SUMIFS('grv lys'!$L$2:$L$2863,'grv lys'!$I$2:$I$2863,'bereken betaaldatum bedrag'!$AH$1,'grv lys'!$G$2:$G$2863,'bereken betaaldatum bedrag'!B77)</f>
        <v>0</v>
      </c>
      <c r="AI77" s="4">
        <f>SUMIFS('grv lys'!$L$2:$L$2863,'grv lys'!$I$2:$I$2863,'bereken betaaldatum bedrag'!$AI$1,'grv lys'!$G$2:$G$2863,'bereken betaaldatum bedrag'!B77)</f>
        <v>0</v>
      </c>
      <c r="AJ77" s="4">
        <f>SUMIFS('grv lys'!$L$2:$L$2863,'grv lys'!$I$2:$I$2863,'bereken betaaldatum bedrag'!$AJ$1,'grv lys'!$G$2:$G$2863,'bereken betaaldatum bedrag'!B77)</f>
        <v>6272</v>
      </c>
      <c r="AK77" s="4">
        <f>SUMIFS('grv lys'!$L$2:$L$2863,'grv lys'!$I$2:$I$2863,'bereken betaaldatum bedrag'!$AK$1,'grv lys'!$G$2:$G$2863,'bereken betaaldatum bedrag'!B77)</f>
        <v>0</v>
      </c>
      <c r="AL77" s="4">
        <f>SUMIFS('grv lys'!$L$2:$L$2863,'grv lys'!$I$2:$I$2863,'bereken betaaldatum bedrag'!$AL$1,'grv lys'!$G$2:$G$2863,'bereken betaaldatum bedrag'!B77)</f>
        <v>0</v>
      </c>
      <c r="AM77" s="4">
        <f>SUMIFS('grv lys'!$L$2:$L$2863,'grv lys'!$I$2:$I$2863,'bereken betaaldatum bedrag'!$AM$1,'grv lys'!$G$2:$G$2863,'bereken betaaldatum bedrag'!B77)</f>
        <v>0</v>
      </c>
      <c r="AN77" s="4">
        <f>SUMIFS('grv lys'!$L$2:$L$2863,'grv lys'!$I$2:$I$2863,'bereken betaaldatum bedrag'!$AN$1,'grv lys'!$G$2:$G$2863,'bereken betaaldatum bedrag'!B77)</f>
        <v>0</v>
      </c>
      <c r="AO77" s="4">
        <f>SUMIFS('grv lys'!$L$2:$L$2863,'grv lys'!$I$2:$I$2863,'bereken betaaldatum bedrag'!$AO$1,'grv lys'!$G$2:$G$2863,'bereken betaaldatum bedrag'!B77)</f>
        <v>0</v>
      </c>
      <c r="AP77" s="4">
        <f>SUMIFS('grv lys'!$L$2:$L$2863,'grv lys'!$I$2:$I$2863,'bereken betaaldatum bedrag'!$AP$1,'grv lys'!$G$2:$G$2863,'bereken betaaldatum bedrag'!B77)</f>
        <v>280.81</v>
      </c>
      <c r="AQ77" s="4">
        <f>SUMIFS('grv lys'!$L$2:$L$2863,'grv lys'!$I$2:$I$2863,'bereken betaaldatum bedrag'!$AQ$1,'grv lys'!$G$2:$G$2863,'bereken betaaldatum bedrag'!B77)</f>
        <v>0</v>
      </c>
      <c r="AR77" s="4">
        <f>SUMIFS('grv lys'!$L$2:$L$2863,'grv lys'!$I$2:$I$2863,'bereken betaaldatum bedrag'!$AR$1,'grv lys'!$G$2:$G$2863,'bereken betaaldatum bedrag'!B77)</f>
        <v>558.96</v>
      </c>
      <c r="AS77" s="4">
        <f>SUMIFS('grv lys'!$L$2:$L$2863,'grv lys'!$I$2:$I$2863,'bereken betaaldatum bedrag'!$AS$1,'grv lys'!$G$2:$G$2863,'bereken betaaldatum bedrag'!B77)</f>
        <v>0</v>
      </c>
      <c r="AT77" s="4">
        <f>SUMIFS('grv lys'!$L$2:$L$2863,'grv lys'!$I$2:$I$2863,'bereken betaaldatum bedrag'!$AT$1,'grv lys'!$G$2:$G$2863,'bereken betaaldatum bedrag'!B77)</f>
        <v>0</v>
      </c>
      <c r="AU77" s="4">
        <f>SUMIFS('grv lys'!$L$2:$L$2863,'grv lys'!$I$2:$I$2863,'bereken betaaldatum bedrag'!$AU$1,'grv lys'!$G$2:$G$2863,'bereken betaaldatum bedrag'!B77)</f>
        <v>0</v>
      </c>
      <c r="AV77" s="4">
        <f>SUMIFS('grv lys'!$L$2:$L$2863,'grv lys'!$I$2:$I$2863,'bereken betaaldatum bedrag'!$AV$1,'grv lys'!$G$2:$G$2863,'bereken betaaldatum bedrag'!B77)</f>
        <v>0</v>
      </c>
      <c r="AW77" s="4">
        <f>SUMIFS('grv lys'!$L$2:$L$2863,'grv lys'!$I$2:$I$2863,'bereken betaaldatum bedrag'!$AW$1,'grv lys'!$G$2:$G$2863,'bereken betaaldatum bedrag'!B77)</f>
        <v>0</v>
      </c>
      <c r="AX77" s="4">
        <f>SUMIFS('grv lys'!$L$2:$L$2863,'grv lys'!$I$2:$I$2863,'bereken betaaldatum bedrag'!$AX$1,'grv lys'!$G$2:$G$2863,'bereken betaaldatum bedrag'!B77)</f>
        <v>0</v>
      </c>
      <c r="AY77" s="4">
        <f>SUMIFS('grv lys'!$L$2:$L$2863,'grv lys'!$I$2:$I$2863,'bereken betaaldatum bedrag'!$AY$1,'grv lys'!$G$2:$G$2863,'bereken betaaldatum bedrag'!B77)</f>
        <v>0</v>
      </c>
      <c r="AZ77" s="4">
        <f>SUMIFS('grv lys'!$L$2:$L$2863,'grv lys'!$I$2:$I$2863,'bereken betaaldatum bedrag'!$AZ$1,'grv lys'!$G$2:$G$2863,'bereken betaaldatum bedrag'!B77)</f>
        <v>0</v>
      </c>
      <c r="BA77" s="4">
        <f>SUMIFS('grv lys'!$L$2:$L$2863,'grv lys'!$I$2:$I$2863,'bereken betaaldatum bedrag'!$BA$1,'grv lys'!$G$2:$G$2863,'bereken betaaldatum bedrag'!B77)</f>
        <v>0</v>
      </c>
    </row>
    <row r="78" spans="1:53" x14ac:dyDescent="0.25">
      <c r="A78" s="21" t="s">
        <v>137</v>
      </c>
      <c r="B78" s="22">
        <v>41654</v>
      </c>
      <c r="C78" s="7"/>
      <c r="D78" s="15" t="s">
        <v>148</v>
      </c>
      <c r="E78" s="14"/>
      <c r="F78" s="12"/>
      <c r="G78" s="16"/>
      <c r="H78" s="16"/>
      <c r="I78" s="4">
        <f>SUMIFS('grv lys'!$L$2:$L$2863,'grv lys'!$G$2:$G$2863,'bereken betaaldatum bedrag'!B78,'grv lys'!$I$2:$I$2863,'bereken betaaldatum bedrag'!I$1)</f>
        <v>0</v>
      </c>
      <c r="J78" s="4">
        <f>SUMIFS('grv lys'!$L$2:$L$2863,'grv lys'!$I$2:$I$2863,'bereken betaaldatum bedrag'!$J$1,'grv lys'!$T$2:$T$2863,'bereken betaaldatum bedrag'!B78)</f>
        <v>0</v>
      </c>
      <c r="K78" s="4">
        <f>SUMIFS('grv lys'!$L$2:$L$2863,'grv lys'!$I$2:$I$2863,'bereken betaaldatum bedrag'!$K$1,'grv lys'!$T$2:$T$2863,'bereken betaaldatum bedrag'!B78)</f>
        <v>0</v>
      </c>
      <c r="L78" s="4">
        <f>SUMIFS('grv lys'!$L$2:$L$2863,'grv lys'!$I$2:$I$2863,'bereken betaaldatum bedrag'!$L$1,'grv lys'!$T$2:$T$2863,'bereken betaaldatum bedrag'!B78)</f>
        <v>0</v>
      </c>
      <c r="M78" s="4">
        <f>SUMIFS('grv lys'!$L$2:$L$2863,'grv lys'!$I$2:$I$2863,'bereken betaaldatum bedrag'!$M$1,'grv lys'!$T$2:$T$2863,'bereken betaaldatum bedrag'!B78)</f>
        <v>0</v>
      </c>
      <c r="N78" s="4">
        <f>SUMIFS('grv lys'!$L$2:$L$2863,'grv lys'!$I$2:$I$2863,'bereken betaaldatum bedrag'!$N$1,'grv lys'!$T$2:$T$2863,'bereken betaaldatum bedrag'!B78)</f>
        <v>0</v>
      </c>
      <c r="O78" s="4">
        <f>SUMIFS('grv lys'!$L$2:$L$2863,'grv lys'!$I$2:$I$2863,'bereken betaaldatum bedrag'!$O$1,'grv lys'!$T$2:$T$2863,'bereken betaaldatum bedrag'!B78)</f>
        <v>0</v>
      </c>
      <c r="P78" s="4">
        <f>SUMIFS('grv lys'!$L$2:$L$2863,'grv lys'!$I$2:$I$2863,'bereken betaaldatum bedrag'!$P$1,'grv lys'!$T$2:$T$2863,'bereken betaaldatum bedrag'!B78)</f>
        <v>0</v>
      </c>
      <c r="Q78" s="4">
        <f>SUMIFS('grv lys'!$L$2:$L$2863,'grv lys'!$I$2:$I$2863,'bereken betaaldatum bedrag'!$Q$1,'grv lys'!$T$2:$T$2863,'bereken betaaldatum bedrag'!B78)</f>
        <v>0</v>
      </c>
      <c r="R78" s="4">
        <f>SUMIFS('grv lys'!$L$2:$L$2863,'grv lys'!$I$2:$I$2863,'bereken betaaldatum bedrag'!$R$1,'grv lys'!$T$2:$T$2863,'bereken betaaldatum bedrag'!B78)</f>
        <v>0</v>
      </c>
      <c r="S78" s="4" t="e">
        <f>SUMIFS('grv lys'!Y77:Y3340,'grv lys'!T77:T2863,'bereken betaaldatum bedrag'!B78,'grv lys'!V77:V3340,'bereken betaaldatum bedrag'!$S$1)</f>
        <v>#VALUE!</v>
      </c>
      <c r="T78" s="4" t="e">
        <f>SUMIFS('grv lys'!Z77:Z3340,'grv lys'!U77:U2863,'bereken betaaldatum bedrag'!B78,'grv lys'!W77:W3340,'bereken betaaldatum bedrag'!$T$1)</f>
        <v>#VALUE!</v>
      </c>
      <c r="U78" s="4">
        <f>SUMIFS('grv lys'!$L$2:$L$2863,'grv lys'!$I$2:$I$2863,'bereken betaaldatum bedrag'!$U$1,'grv lys'!$T$2:$T$2863,'bereken betaaldatum bedrag'!B78)</f>
        <v>0</v>
      </c>
      <c r="V78" s="4">
        <f>SUMIFS('grv lys'!$L$2:$L$2863,'grv lys'!$I$2:$I$2863,'bereken betaaldatum bedrag'!$V$1,'grv lys'!$T$2:$T$2863,'bereken betaaldatum bedrag'!B78)</f>
        <v>0</v>
      </c>
      <c r="W78" s="4">
        <f>SUMIFS('grv lys'!$L$2:$L$2863,'grv lys'!$I$2:$I$2863,'bereken betaaldatum bedrag'!$W$1,'grv lys'!$T$2:$T$2863,'bereken betaaldatum bedrag'!B78)</f>
        <v>0</v>
      </c>
      <c r="X78" s="4">
        <f>SUMIFS('grv lys'!$L$2:$L$2863,'grv lys'!$I$2:$I$2863,'bereken betaaldatum bedrag'!$X$1,'grv lys'!$T$2:$T$2863,'bereken betaaldatum bedrag'!B78)</f>
        <v>0</v>
      </c>
      <c r="Y78" s="4">
        <f>SUMIFS('grv lys'!$L$2:$L$2863,'grv lys'!$I$2:$I$2863,'bereken betaaldatum bedrag'!$Y$1,'grv lys'!$G$2:$G$2863,'bereken betaaldatum bedrag'!B78)</f>
        <v>0</v>
      </c>
      <c r="Z78" s="4">
        <f>SUMIFS('grv lys'!$L$2:$L$2863,'grv lys'!$I$2:$I$2863,'bereken betaaldatum bedrag'!$Z$1,'grv lys'!$G$2:$G$2863,'bereken betaaldatum bedrag'!B78)</f>
        <v>0</v>
      </c>
      <c r="AA78" s="4">
        <f>SUMIFS('grv lys'!$L$2:$L$2863,'grv lys'!$I$2:$I$2863,'bereken betaaldatum bedrag'!$AA$1,'grv lys'!$G$2:$G$2863,'bereken betaaldatum bedrag'!B78)</f>
        <v>0</v>
      </c>
      <c r="AB78" s="4">
        <f>SUMIFS('grv lys'!$L$2:$L$2863,'grv lys'!$I$2:$I$2863,'bereken betaaldatum bedrag'!$AB$1,'grv lys'!$G$2:$G$2863,'bereken betaaldatum bedrag'!B78)</f>
        <v>0</v>
      </c>
      <c r="AC78" s="4">
        <f>SUMIFS('grv lys'!$L$2:$L$2863,'grv lys'!$I$2:$I$2863,'bereken betaaldatum bedrag'!$AC$1,'grv lys'!$G$2:$G$2863,'bereken betaaldatum bedrag'!B78)</f>
        <v>0</v>
      </c>
      <c r="AD78" s="4">
        <f>SUMIFS('grv lys'!$L$2:$L$2863,'grv lys'!$I$2:$I$2863,'bereken betaaldatum bedrag'!$AD$1,'grv lys'!$G$2:$G$2863,'bereken betaaldatum bedrag'!B78)</f>
        <v>4517.63</v>
      </c>
      <c r="AE78" s="4">
        <f>SUMIFS('grv lys'!$L$2:$L$2863,'grv lys'!$I$2:$I$2863,'bereken betaaldatum bedrag'!$AE$1,'grv lys'!$G$2:$G$2863,'bereken betaaldatum bedrag'!B78)</f>
        <v>0</v>
      </c>
      <c r="AF78" s="4">
        <f>SUMIFS('grv lys'!$L$2:$L$2863,'grv lys'!$I$2:$I$2863,'bereken betaaldatum bedrag'!$AF$1,'grv lys'!$G$2:$G$2863,'bereken betaaldatum bedrag'!B78)</f>
        <v>5161.24</v>
      </c>
      <c r="AG78" s="4">
        <f>SUMIFS('grv lys'!$L$2:$L$2863,'grv lys'!$I$2:$I$2863,'bereken betaaldatum bedrag'!$AG$1,'grv lys'!$G$2:$G$2863,'bereken betaaldatum bedrag'!B78)</f>
        <v>0</v>
      </c>
      <c r="AH78" s="4">
        <f>SUMIFS('grv lys'!$L$2:$L$2863,'grv lys'!$I$2:$I$2863,'bereken betaaldatum bedrag'!$AH$1,'grv lys'!$G$2:$G$2863,'bereken betaaldatum bedrag'!B78)</f>
        <v>0</v>
      </c>
      <c r="AI78" s="4">
        <f>SUMIFS('grv lys'!$L$2:$L$2863,'grv lys'!$I$2:$I$2863,'bereken betaaldatum bedrag'!$AI$1,'grv lys'!$G$2:$G$2863,'bereken betaaldatum bedrag'!B78)</f>
        <v>0</v>
      </c>
      <c r="AJ78" s="4">
        <f>SUMIFS('grv lys'!$L$2:$L$2863,'grv lys'!$I$2:$I$2863,'bereken betaaldatum bedrag'!$AJ$1,'grv lys'!$G$2:$G$2863,'bereken betaaldatum bedrag'!B78)</f>
        <v>0</v>
      </c>
      <c r="AK78" s="4">
        <f>SUMIFS('grv lys'!$L$2:$L$2863,'grv lys'!$I$2:$I$2863,'bereken betaaldatum bedrag'!$AK$1,'grv lys'!$G$2:$G$2863,'bereken betaaldatum bedrag'!B78)</f>
        <v>0</v>
      </c>
      <c r="AL78" s="4">
        <f>SUMIFS('grv lys'!$L$2:$L$2863,'grv lys'!$I$2:$I$2863,'bereken betaaldatum bedrag'!$AL$1,'grv lys'!$G$2:$G$2863,'bereken betaaldatum bedrag'!B78)</f>
        <v>1444.27</v>
      </c>
      <c r="AM78" s="4">
        <f>SUMIFS('grv lys'!$L$2:$L$2863,'grv lys'!$I$2:$I$2863,'bereken betaaldatum bedrag'!$AM$1,'grv lys'!$G$2:$G$2863,'bereken betaaldatum bedrag'!B78)</f>
        <v>0</v>
      </c>
      <c r="AN78" s="4">
        <f>SUMIFS('grv lys'!$L$2:$L$2863,'grv lys'!$I$2:$I$2863,'bereken betaaldatum bedrag'!$AN$1,'grv lys'!$G$2:$G$2863,'bereken betaaldatum bedrag'!B78)</f>
        <v>0</v>
      </c>
      <c r="AO78" s="4">
        <f>SUMIFS('grv lys'!$L$2:$L$2863,'grv lys'!$I$2:$I$2863,'bereken betaaldatum bedrag'!$AO$1,'grv lys'!$G$2:$G$2863,'bereken betaaldatum bedrag'!B78)</f>
        <v>0</v>
      </c>
      <c r="AP78" s="4">
        <f>SUMIFS('grv lys'!$L$2:$L$2863,'grv lys'!$I$2:$I$2863,'bereken betaaldatum bedrag'!$AP$1,'grv lys'!$G$2:$G$2863,'bereken betaaldatum bedrag'!B78)</f>
        <v>0</v>
      </c>
      <c r="AQ78" s="4">
        <f>SUMIFS('grv lys'!$L$2:$L$2863,'grv lys'!$I$2:$I$2863,'bereken betaaldatum bedrag'!$AQ$1,'grv lys'!$G$2:$G$2863,'bereken betaaldatum bedrag'!B78)</f>
        <v>0</v>
      </c>
      <c r="AR78" s="4">
        <f>SUMIFS('grv lys'!$L$2:$L$2863,'grv lys'!$I$2:$I$2863,'bereken betaaldatum bedrag'!$AR$1,'grv lys'!$G$2:$G$2863,'bereken betaaldatum bedrag'!B78)</f>
        <v>0</v>
      </c>
      <c r="AS78" s="4">
        <f>SUMIFS('grv lys'!$L$2:$L$2863,'grv lys'!$I$2:$I$2863,'bereken betaaldatum bedrag'!$AS$1,'grv lys'!$G$2:$G$2863,'bereken betaaldatum bedrag'!B78)</f>
        <v>0</v>
      </c>
      <c r="AT78" s="4">
        <f>SUMIFS('grv lys'!$L$2:$L$2863,'grv lys'!$I$2:$I$2863,'bereken betaaldatum bedrag'!$AT$1,'grv lys'!$G$2:$G$2863,'bereken betaaldatum bedrag'!B78)</f>
        <v>0</v>
      </c>
      <c r="AU78" s="4">
        <f>SUMIFS('grv lys'!$L$2:$L$2863,'grv lys'!$I$2:$I$2863,'bereken betaaldatum bedrag'!$AU$1,'grv lys'!$G$2:$G$2863,'bereken betaaldatum bedrag'!B78)</f>
        <v>28447.78</v>
      </c>
      <c r="AV78" s="4">
        <f>SUMIFS('grv lys'!$L$2:$L$2863,'grv lys'!$I$2:$I$2863,'bereken betaaldatum bedrag'!$AV$1,'grv lys'!$G$2:$G$2863,'bereken betaaldatum bedrag'!B78)</f>
        <v>0</v>
      </c>
      <c r="AW78" s="4">
        <f>SUMIFS('grv lys'!$L$2:$L$2863,'grv lys'!$I$2:$I$2863,'bereken betaaldatum bedrag'!$AW$1,'grv lys'!$G$2:$G$2863,'bereken betaaldatum bedrag'!B78)</f>
        <v>0</v>
      </c>
      <c r="AX78" s="4">
        <f>SUMIFS('grv lys'!$L$2:$L$2863,'grv lys'!$I$2:$I$2863,'bereken betaaldatum bedrag'!$AX$1,'grv lys'!$G$2:$G$2863,'bereken betaaldatum bedrag'!B78)</f>
        <v>0</v>
      </c>
      <c r="AY78" s="4">
        <f>SUMIFS('grv lys'!$L$2:$L$2863,'grv lys'!$I$2:$I$2863,'bereken betaaldatum bedrag'!$AY$1,'grv lys'!$G$2:$G$2863,'bereken betaaldatum bedrag'!B78)</f>
        <v>0</v>
      </c>
      <c r="AZ78" s="4">
        <f>SUMIFS('grv lys'!$L$2:$L$2863,'grv lys'!$I$2:$I$2863,'bereken betaaldatum bedrag'!$AZ$1,'grv lys'!$G$2:$G$2863,'bereken betaaldatum bedrag'!B78)</f>
        <v>0</v>
      </c>
      <c r="BA78" s="4">
        <f>SUMIFS('grv lys'!$L$2:$L$2863,'grv lys'!$I$2:$I$2863,'bereken betaaldatum bedrag'!$BA$1,'grv lys'!$G$2:$G$2863,'bereken betaaldatum bedrag'!B78)</f>
        <v>0</v>
      </c>
    </row>
    <row r="79" spans="1:53" x14ac:dyDescent="0.25">
      <c r="A79" s="21" t="s">
        <v>138</v>
      </c>
      <c r="B79" s="22">
        <v>41655</v>
      </c>
      <c r="C79" s="7"/>
      <c r="D79" s="15" t="s">
        <v>148</v>
      </c>
      <c r="E79" s="14"/>
      <c r="F79" s="12"/>
      <c r="G79" s="16"/>
      <c r="H79" s="16"/>
      <c r="I79" s="4">
        <f>SUMIFS('grv lys'!$L$2:$L$2863,'grv lys'!$G$2:$G$2863,'bereken betaaldatum bedrag'!B79,'grv lys'!$I$2:$I$2863,'bereken betaaldatum bedrag'!I$1)</f>
        <v>0</v>
      </c>
      <c r="J79" s="4">
        <f>SUMIFS('grv lys'!$L$2:$L$2863,'grv lys'!$I$2:$I$2863,'bereken betaaldatum bedrag'!$J$1,'grv lys'!$T$2:$T$2863,'bereken betaaldatum bedrag'!B79)</f>
        <v>0</v>
      </c>
      <c r="K79" s="4">
        <f>SUMIFS('grv lys'!$L$2:$L$2863,'grv lys'!$I$2:$I$2863,'bereken betaaldatum bedrag'!$K$1,'grv lys'!$T$2:$T$2863,'bereken betaaldatum bedrag'!B79)</f>
        <v>0</v>
      </c>
      <c r="L79" s="4">
        <f>SUMIFS('grv lys'!$L$2:$L$2863,'grv lys'!$I$2:$I$2863,'bereken betaaldatum bedrag'!$L$1,'grv lys'!$T$2:$T$2863,'bereken betaaldatum bedrag'!B79)</f>
        <v>14870</v>
      </c>
      <c r="M79" s="4">
        <f>SUMIFS('grv lys'!$L$2:$L$2863,'grv lys'!$I$2:$I$2863,'bereken betaaldatum bedrag'!$M$1,'grv lys'!$T$2:$T$2863,'bereken betaaldatum bedrag'!B79)</f>
        <v>7857.2</v>
      </c>
      <c r="N79" s="4">
        <f>SUMIFS('grv lys'!$L$2:$L$2863,'grv lys'!$I$2:$I$2863,'bereken betaaldatum bedrag'!$N$1,'grv lys'!$T$2:$T$2863,'bereken betaaldatum bedrag'!B79)</f>
        <v>756</v>
      </c>
      <c r="O79" s="4">
        <f>SUMIFS('grv lys'!$L$2:$L$2863,'grv lys'!$I$2:$I$2863,'bereken betaaldatum bedrag'!$O$1,'grv lys'!$T$2:$T$2863,'bereken betaaldatum bedrag'!B79)</f>
        <v>0</v>
      </c>
      <c r="P79" s="4">
        <f>SUMIFS('grv lys'!$L$2:$L$2863,'grv lys'!$I$2:$I$2863,'bereken betaaldatum bedrag'!$P$1,'grv lys'!$T$2:$T$2863,'bereken betaaldatum bedrag'!B79)</f>
        <v>0</v>
      </c>
      <c r="Q79" s="4">
        <f>SUMIFS('grv lys'!$L$2:$L$2863,'grv lys'!$I$2:$I$2863,'bereken betaaldatum bedrag'!$Q$1,'grv lys'!$T$2:$T$2863,'bereken betaaldatum bedrag'!B79)</f>
        <v>0</v>
      </c>
      <c r="R79" s="4">
        <f>SUMIFS('grv lys'!$L$2:$L$2863,'grv lys'!$I$2:$I$2863,'bereken betaaldatum bedrag'!$R$1,'grv lys'!$T$2:$T$2863,'bereken betaaldatum bedrag'!B79)</f>
        <v>0</v>
      </c>
      <c r="S79" s="4" t="e">
        <f>SUMIFS('grv lys'!Y78:Y3341,'grv lys'!T78:T2863,'bereken betaaldatum bedrag'!B79,'grv lys'!V78:V3341,'bereken betaaldatum bedrag'!$S$1)</f>
        <v>#VALUE!</v>
      </c>
      <c r="T79" s="4" t="e">
        <f>SUMIFS('grv lys'!Z78:Z3341,'grv lys'!U78:U2863,'bereken betaaldatum bedrag'!B79,'grv lys'!W78:W3341,'bereken betaaldatum bedrag'!$T$1)</f>
        <v>#VALUE!</v>
      </c>
      <c r="U79" s="4">
        <f>SUMIFS('grv lys'!$L$2:$L$2863,'grv lys'!$I$2:$I$2863,'bereken betaaldatum bedrag'!$U$1,'grv lys'!$T$2:$T$2863,'bereken betaaldatum bedrag'!B79)</f>
        <v>0</v>
      </c>
      <c r="V79" s="4">
        <f>SUMIFS('grv lys'!$L$2:$L$2863,'grv lys'!$I$2:$I$2863,'bereken betaaldatum bedrag'!$V$1,'grv lys'!$T$2:$T$2863,'bereken betaaldatum bedrag'!B79)</f>
        <v>0</v>
      </c>
      <c r="W79" s="4">
        <f>SUMIFS('grv lys'!$L$2:$L$2863,'grv lys'!$I$2:$I$2863,'bereken betaaldatum bedrag'!$W$1,'grv lys'!$T$2:$T$2863,'bereken betaaldatum bedrag'!B79)</f>
        <v>0</v>
      </c>
      <c r="X79" s="4">
        <f>SUMIFS('grv lys'!$L$2:$L$2863,'grv lys'!$I$2:$I$2863,'bereken betaaldatum bedrag'!$X$1,'grv lys'!$T$2:$T$2863,'bereken betaaldatum bedrag'!B79)</f>
        <v>0</v>
      </c>
      <c r="Y79" s="4">
        <f>SUMIFS('grv lys'!$L$2:$L$2863,'grv lys'!$I$2:$I$2863,'bereken betaaldatum bedrag'!$Y$1,'grv lys'!$G$2:$G$2863,'bereken betaaldatum bedrag'!B79)</f>
        <v>3459.7799999999997</v>
      </c>
      <c r="Z79" s="4">
        <f>SUMIFS('grv lys'!$L$2:$L$2863,'grv lys'!$I$2:$I$2863,'bereken betaaldatum bedrag'!$Z$1,'grv lys'!$G$2:$G$2863,'bereken betaaldatum bedrag'!B79)</f>
        <v>0</v>
      </c>
      <c r="AA79" s="4">
        <f>SUMIFS('grv lys'!$L$2:$L$2863,'grv lys'!$I$2:$I$2863,'bereken betaaldatum bedrag'!$AA$1,'grv lys'!$G$2:$G$2863,'bereken betaaldatum bedrag'!B79)</f>
        <v>0</v>
      </c>
      <c r="AB79" s="4">
        <f>SUMIFS('grv lys'!$L$2:$L$2863,'grv lys'!$I$2:$I$2863,'bereken betaaldatum bedrag'!$AB$1,'grv lys'!$G$2:$G$2863,'bereken betaaldatum bedrag'!B79)</f>
        <v>0</v>
      </c>
      <c r="AC79" s="4">
        <f>SUMIFS('grv lys'!$L$2:$L$2863,'grv lys'!$I$2:$I$2863,'bereken betaaldatum bedrag'!$AC$1,'grv lys'!$G$2:$G$2863,'bereken betaaldatum bedrag'!B79)</f>
        <v>444.1</v>
      </c>
      <c r="AD79" s="4">
        <f>SUMIFS('grv lys'!$L$2:$L$2863,'grv lys'!$I$2:$I$2863,'bereken betaaldatum bedrag'!$AD$1,'grv lys'!$G$2:$G$2863,'bereken betaaldatum bedrag'!B79)</f>
        <v>0</v>
      </c>
      <c r="AE79" s="4">
        <f>SUMIFS('grv lys'!$L$2:$L$2863,'grv lys'!$I$2:$I$2863,'bereken betaaldatum bedrag'!$AE$1,'grv lys'!$G$2:$G$2863,'bereken betaaldatum bedrag'!B79)</f>
        <v>0</v>
      </c>
      <c r="AF79" s="4">
        <f>SUMIFS('grv lys'!$L$2:$L$2863,'grv lys'!$I$2:$I$2863,'bereken betaaldatum bedrag'!$AF$1,'grv lys'!$G$2:$G$2863,'bereken betaaldatum bedrag'!B79)</f>
        <v>0</v>
      </c>
      <c r="AG79" s="4">
        <f>SUMIFS('grv lys'!$L$2:$L$2863,'grv lys'!$I$2:$I$2863,'bereken betaaldatum bedrag'!$AG$1,'grv lys'!$G$2:$G$2863,'bereken betaaldatum bedrag'!B79)</f>
        <v>0</v>
      </c>
      <c r="AH79" s="4">
        <f>SUMIFS('grv lys'!$L$2:$L$2863,'grv lys'!$I$2:$I$2863,'bereken betaaldatum bedrag'!$AH$1,'grv lys'!$G$2:$G$2863,'bereken betaaldatum bedrag'!B79)</f>
        <v>0</v>
      </c>
      <c r="AI79" s="4">
        <f>SUMIFS('grv lys'!$L$2:$L$2863,'grv lys'!$I$2:$I$2863,'bereken betaaldatum bedrag'!$AI$1,'grv lys'!$G$2:$G$2863,'bereken betaaldatum bedrag'!B79)</f>
        <v>0</v>
      </c>
      <c r="AJ79" s="4">
        <f>SUMIFS('grv lys'!$L$2:$L$2863,'grv lys'!$I$2:$I$2863,'bereken betaaldatum bedrag'!$AJ$1,'grv lys'!$G$2:$G$2863,'bereken betaaldatum bedrag'!B79)</f>
        <v>0</v>
      </c>
      <c r="AK79" s="4">
        <f>SUMIFS('grv lys'!$L$2:$L$2863,'grv lys'!$I$2:$I$2863,'bereken betaaldatum bedrag'!$AK$1,'grv lys'!$G$2:$G$2863,'bereken betaaldatum bedrag'!B79)</f>
        <v>15902.8</v>
      </c>
      <c r="AL79" s="4">
        <f>SUMIFS('grv lys'!$L$2:$L$2863,'grv lys'!$I$2:$I$2863,'bereken betaaldatum bedrag'!$AL$1,'grv lys'!$G$2:$G$2863,'bereken betaaldatum bedrag'!B79)</f>
        <v>0</v>
      </c>
      <c r="AM79" s="4">
        <f>SUMIFS('grv lys'!$L$2:$L$2863,'grv lys'!$I$2:$I$2863,'bereken betaaldatum bedrag'!$AM$1,'grv lys'!$G$2:$G$2863,'bereken betaaldatum bedrag'!B79)</f>
        <v>0</v>
      </c>
      <c r="AN79" s="4">
        <f>SUMIFS('grv lys'!$L$2:$L$2863,'grv lys'!$I$2:$I$2863,'bereken betaaldatum bedrag'!$AN$1,'grv lys'!$G$2:$G$2863,'bereken betaaldatum bedrag'!B79)</f>
        <v>588.83000000000004</v>
      </c>
      <c r="AO79" s="4">
        <f>SUMIFS('grv lys'!$L$2:$L$2863,'grv lys'!$I$2:$I$2863,'bereken betaaldatum bedrag'!$AO$1,'grv lys'!$G$2:$G$2863,'bereken betaaldatum bedrag'!B79)</f>
        <v>11659.4</v>
      </c>
      <c r="AP79" s="4">
        <f>SUMIFS('grv lys'!$L$2:$L$2863,'grv lys'!$I$2:$I$2863,'bereken betaaldatum bedrag'!$AP$1,'grv lys'!$G$2:$G$2863,'bereken betaaldatum bedrag'!B79)</f>
        <v>280.81</v>
      </c>
      <c r="AQ79" s="4">
        <f>SUMIFS('grv lys'!$L$2:$L$2863,'grv lys'!$I$2:$I$2863,'bereken betaaldatum bedrag'!$AQ$1,'grv lys'!$G$2:$G$2863,'bereken betaaldatum bedrag'!B79)</f>
        <v>14980.39</v>
      </c>
      <c r="AR79" s="4">
        <f>SUMIFS('grv lys'!$L$2:$L$2863,'grv lys'!$I$2:$I$2863,'bereken betaaldatum bedrag'!$AR$1,'grv lys'!$G$2:$G$2863,'bereken betaaldatum bedrag'!B79)</f>
        <v>509.3</v>
      </c>
      <c r="AS79" s="4">
        <f>SUMIFS('grv lys'!$L$2:$L$2863,'grv lys'!$I$2:$I$2863,'bereken betaaldatum bedrag'!$AS$1,'grv lys'!$G$2:$G$2863,'bereken betaaldatum bedrag'!B79)</f>
        <v>0</v>
      </c>
      <c r="AT79" s="4">
        <f>SUMIFS('grv lys'!$L$2:$L$2863,'grv lys'!$I$2:$I$2863,'bereken betaaldatum bedrag'!$AT$1,'grv lys'!$G$2:$G$2863,'bereken betaaldatum bedrag'!B79)</f>
        <v>0</v>
      </c>
      <c r="AU79" s="4">
        <f>SUMIFS('grv lys'!$L$2:$L$2863,'grv lys'!$I$2:$I$2863,'bereken betaaldatum bedrag'!$AU$1,'grv lys'!$G$2:$G$2863,'bereken betaaldatum bedrag'!B79)</f>
        <v>0</v>
      </c>
      <c r="AV79" s="4">
        <f>SUMIFS('grv lys'!$L$2:$L$2863,'grv lys'!$I$2:$I$2863,'bereken betaaldatum bedrag'!$AV$1,'grv lys'!$G$2:$G$2863,'bereken betaaldatum bedrag'!B79)</f>
        <v>0</v>
      </c>
      <c r="AW79" s="4">
        <f>SUMIFS('grv lys'!$L$2:$L$2863,'grv lys'!$I$2:$I$2863,'bereken betaaldatum bedrag'!$AW$1,'grv lys'!$G$2:$G$2863,'bereken betaaldatum bedrag'!B79)</f>
        <v>0</v>
      </c>
      <c r="AX79" s="4">
        <f>SUMIFS('grv lys'!$L$2:$L$2863,'grv lys'!$I$2:$I$2863,'bereken betaaldatum bedrag'!$AX$1,'grv lys'!$G$2:$G$2863,'bereken betaaldatum bedrag'!B79)</f>
        <v>0</v>
      </c>
      <c r="AY79" s="4">
        <f>SUMIFS('grv lys'!$L$2:$L$2863,'grv lys'!$I$2:$I$2863,'bereken betaaldatum bedrag'!$AY$1,'grv lys'!$G$2:$G$2863,'bereken betaaldatum bedrag'!B79)</f>
        <v>0</v>
      </c>
      <c r="AZ79" s="4">
        <f>SUMIFS('grv lys'!$L$2:$L$2863,'grv lys'!$I$2:$I$2863,'bereken betaaldatum bedrag'!$AZ$1,'grv lys'!$G$2:$G$2863,'bereken betaaldatum bedrag'!B79)</f>
        <v>0</v>
      </c>
      <c r="BA79" s="4">
        <f>SUMIFS('grv lys'!$L$2:$L$2863,'grv lys'!$I$2:$I$2863,'bereken betaaldatum bedrag'!$BA$1,'grv lys'!$G$2:$G$2863,'bereken betaaldatum bedrag'!B79)</f>
        <v>0</v>
      </c>
    </row>
    <row r="80" spans="1:53" x14ac:dyDescent="0.25">
      <c r="A80" s="21" t="s">
        <v>139</v>
      </c>
      <c r="B80" s="22">
        <v>41656</v>
      </c>
      <c r="C80" s="7">
        <f>B80+19</f>
        <v>41675</v>
      </c>
      <c r="D80" s="6">
        <f>SUM(I74:I80)</f>
        <v>326778.68000000005</v>
      </c>
      <c r="E80" s="14">
        <f>B80+31</f>
        <v>41687</v>
      </c>
      <c r="F80" s="12">
        <f>SUM(Y74:BA80)</f>
        <v>200091.41</v>
      </c>
      <c r="G80" s="10">
        <f>B80</f>
        <v>41656</v>
      </c>
      <c r="H80" s="9" t="e">
        <f>SUM(J74:X80)</f>
        <v>#VALUE!</v>
      </c>
      <c r="I80" s="4">
        <f>SUMIFS('grv lys'!$L$2:$L$2863,'grv lys'!$G$2:$G$2863,'bereken betaaldatum bedrag'!B80,'grv lys'!$I$2:$I$2863,'bereken betaaldatum bedrag'!I$1)</f>
        <v>43748.9</v>
      </c>
      <c r="J80" s="4">
        <f>SUMIFS('grv lys'!$L$2:$L$2863,'grv lys'!$I$2:$I$2863,'bereken betaaldatum bedrag'!$J$1,'grv lys'!$T$2:$T$2863,'bereken betaaldatum bedrag'!B80)</f>
        <v>0</v>
      </c>
      <c r="K80" s="4">
        <f>SUMIFS('grv lys'!$L$2:$L$2863,'grv lys'!$I$2:$I$2863,'bereken betaaldatum bedrag'!$K$1,'grv lys'!$T$2:$T$2863,'bereken betaaldatum bedrag'!B80)</f>
        <v>0</v>
      </c>
      <c r="L80" s="4">
        <f>SUMIFS('grv lys'!$L$2:$L$2863,'grv lys'!$I$2:$I$2863,'bereken betaaldatum bedrag'!$L$1,'grv lys'!$T$2:$T$2863,'bereken betaaldatum bedrag'!B80)</f>
        <v>0</v>
      </c>
      <c r="M80" s="4">
        <f>SUMIFS('grv lys'!$L$2:$L$2863,'grv lys'!$I$2:$I$2863,'bereken betaaldatum bedrag'!$M$1,'grv lys'!$T$2:$T$2863,'bereken betaaldatum bedrag'!B80)</f>
        <v>0</v>
      </c>
      <c r="N80" s="4">
        <f>SUMIFS('grv lys'!$L$2:$L$2863,'grv lys'!$I$2:$I$2863,'bereken betaaldatum bedrag'!$N$1,'grv lys'!$T$2:$T$2863,'bereken betaaldatum bedrag'!B80)</f>
        <v>0</v>
      </c>
      <c r="O80" s="4">
        <f>SUMIFS('grv lys'!$L$2:$L$2863,'grv lys'!$I$2:$I$2863,'bereken betaaldatum bedrag'!$O$1,'grv lys'!$T$2:$T$2863,'bereken betaaldatum bedrag'!B80)</f>
        <v>5420</v>
      </c>
      <c r="P80" s="4">
        <f>SUMIFS('grv lys'!$L$2:$L$2863,'grv lys'!$I$2:$I$2863,'bereken betaaldatum bedrag'!$P$1,'grv lys'!$T$2:$T$2863,'bereken betaaldatum bedrag'!B80)</f>
        <v>0</v>
      </c>
      <c r="Q80" s="4">
        <f>SUMIFS('grv lys'!$L$2:$L$2863,'grv lys'!$I$2:$I$2863,'bereken betaaldatum bedrag'!$Q$1,'grv lys'!$T$2:$T$2863,'bereken betaaldatum bedrag'!B80)</f>
        <v>527</v>
      </c>
      <c r="R80" s="4">
        <f>SUMIFS('grv lys'!$L$2:$L$2863,'grv lys'!$I$2:$I$2863,'bereken betaaldatum bedrag'!$R$1,'grv lys'!$T$2:$T$2863,'bereken betaaldatum bedrag'!B80)</f>
        <v>0</v>
      </c>
      <c r="S80" s="4" t="e">
        <f>SUMIFS('grv lys'!Y79:Y3342,'grv lys'!T79:T2863,'bereken betaaldatum bedrag'!B80,'grv lys'!V79:V3342,'bereken betaaldatum bedrag'!$S$1)</f>
        <v>#VALUE!</v>
      </c>
      <c r="T80" s="4" t="e">
        <f>SUMIFS('grv lys'!Z79:Z3342,'grv lys'!U79:U2863,'bereken betaaldatum bedrag'!B80,'grv lys'!W79:W3342,'bereken betaaldatum bedrag'!$T$1)</f>
        <v>#VALUE!</v>
      </c>
      <c r="U80" s="4">
        <f>SUMIFS('grv lys'!$L$2:$L$2863,'grv lys'!$I$2:$I$2863,'bereken betaaldatum bedrag'!$U$1,'grv lys'!$T$2:$T$2863,'bereken betaaldatum bedrag'!B80)</f>
        <v>0</v>
      </c>
      <c r="V80" s="4">
        <f>SUMIFS('grv lys'!$L$2:$L$2863,'grv lys'!$I$2:$I$2863,'bereken betaaldatum bedrag'!$V$1,'grv lys'!$T$2:$T$2863,'bereken betaaldatum bedrag'!B80)</f>
        <v>0</v>
      </c>
      <c r="W80" s="4">
        <f>SUMIFS('grv lys'!$L$2:$L$2863,'grv lys'!$I$2:$I$2863,'bereken betaaldatum bedrag'!$W$1,'grv lys'!$T$2:$T$2863,'bereken betaaldatum bedrag'!B80)</f>
        <v>0</v>
      </c>
      <c r="X80" s="4">
        <f>SUMIFS('grv lys'!$L$2:$L$2863,'grv lys'!$I$2:$I$2863,'bereken betaaldatum bedrag'!$X$1,'grv lys'!$T$2:$T$2863,'bereken betaaldatum bedrag'!B80)</f>
        <v>0</v>
      </c>
      <c r="Y80" s="4">
        <f>SUMIFS('grv lys'!$L$2:$L$2863,'grv lys'!$I$2:$I$2863,'bereken betaaldatum bedrag'!$Y$1,'grv lys'!$G$2:$G$2863,'bereken betaaldatum bedrag'!B80)</f>
        <v>0</v>
      </c>
      <c r="Z80" s="4">
        <f>SUMIFS('grv lys'!$L$2:$L$2863,'grv lys'!$I$2:$I$2863,'bereken betaaldatum bedrag'!$Z$1,'grv lys'!$G$2:$G$2863,'bereken betaaldatum bedrag'!B80)</f>
        <v>0</v>
      </c>
      <c r="AA80" s="4">
        <f>SUMIFS('grv lys'!$L$2:$L$2863,'grv lys'!$I$2:$I$2863,'bereken betaaldatum bedrag'!$AA$1,'grv lys'!$G$2:$G$2863,'bereken betaaldatum bedrag'!B80)</f>
        <v>0</v>
      </c>
      <c r="AB80" s="4">
        <f>SUMIFS('grv lys'!$L$2:$L$2863,'grv lys'!$I$2:$I$2863,'bereken betaaldatum bedrag'!$AB$1,'grv lys'!$G$2:$G$2863,'bereken betaaldatum bedrag'!B80)</f>
        <v>9325.9699999999993</v>
      </c>
      <c r="AC80" s="4">
        <f>SUMIFS('grv lys'!$L$2:$L$2863,'grv lys'!$I$2:$I$2863,'bereken betaaldatum bedrag'!$AC$1,'grv lys'!$G$2:$G$2863,'bereken betaaldatum bedrag'!B80)</f>
        <v>0</v>
      </c>
      <c r="AD80" s="4">
        <f>SUMIFS('grv lys'!$L$2:$L$2863,'grv lys'!$I$2:$I$2863,'bereken betaaldatum bedrag'!$AD$1,'grv lys'!$G$2:$G$2863,'bereken betaaldatum bedrag'!B80)</f>
        <v>0</v>
      </c>
      <c r="AE80" s="4">
        <f>SUMIFS('grv lys'!$L$2:$L$2863,'grv lys'!$I$2:$I$2863,'bereken betaaldatum bedrag'!$AE$1,'grv lys'!$G$2:$G$2863,'bereken betaaldatum bedrag'!B80)</f>
        <v>0</v>
      </c>
      <c r="AF80" s="4">
        <f>SUMIFS('grv lys'!$L$2:$L$2863,'grv lys'!$I$2:$I$2863,'bereken betaaldatum bedrag'!$AF$1,'grv lys'!$G$2:$G$2863,'bereken betaaldatum bedrag'!B80)</f>
        <v>0</v>
      </c>
      <c r="AG80" s="4">
        <f>SUMIFS('grv lys'!$L$2:$L$2863,'grv lys'!$I$2:$I$2863,'bereken betaaldatum bedrag'!$AG$1,'grv lys'!$G$2:$G$2863,'bereken betaaldatum bedrag'!B80)</f>
        <v>0</v>
      </c>
      <c r="AH80" s="4">
        <f>SUMIFS('grv lys'!$L$2:$L$2863,'grv lys'!$I$2:$I$2863,'bereken betaaldatum bedrag'!$AH$1,'grv lys'!$G$2:$G$2863,'bereken betaaldatum bedrag'!B80)</f>
        <v>0</v>
      </c>
      <c r="AI80" s="4">
        <f>SUMIFS('grv lys'!$L$2:$L$2863,'grv lys'!$I$2:$I$2863,'bereken betaaldatum bedrag'!$AI$1,'grv lys'!$G$2:$G$2863,'bereken betaaldatum bedrag'!B80)</f>
        <v>0</v>
      </c>
      <c r="AJ80" s="4">
        <f>SUMIFS('grv lys'!$L$2:$L$2863,'grv lys'!$I$2:$I$2863,'bereken betaaldatum bedrag'!$AJ$1,'grv lys'!$G$2:$G$2863,'bereken betaaldatum bedrag'!B80)</f>
        <v>3144</v>
      </c>
      <c r="AK80" s="4">
        <f>SUMIFS('grv lys'!$L$2:$L$2863,'grv lys'!$I$2:$I$2863,'bereken betaaldatum bedrag'!$AK$1,'grv lys'!$G$2:$G$2863,'bereken betaaldatum bedrag'!B80)</f>
        <v>0</v>
      </c>
      <c r="AL80" s="4">
        <f>SUMIFS('grv lys'!$L$2:$L$2863,'grv lys'!$I$2:$I$2863,'bereken betaaldatum bedrag'!$AL$1,'grv lys'!$G$2:$G$2863,'bereken betaaldatum bedrag'!B80)</f>
        <v>0</v>
      </c>
      <c r="AM80" s="4">
        <f>SUMIFS('grv lys'!$L$2:$L$2863,'grv lys'!$I$2:$I$2863,'bereken betaaldatum bedrag'!$AM$1,'grv lys'!$G$2:$G$2863,'bereken betaaldatum bedrag'!B80)</f>
        <v>0</v>
      </c>
      <c r="AN80" s="4">
        <f>SUMIFS('grv lys'!$L$2:$L$2863,'grv lys'!$I$2:$I$2863,'bereken betaaldatum bedrag'!$AN$1,'grv lys'!$G$2:$G$2863,'bereken betaaldatum bedrag'!B80)</f>
        <v>0</v>
      </c>
      <c r="AO80" s="4">
        <f>SUMIFS('grv lys'!$L$2:$L$2863,'grv lys'!$I$2:$I$2863,'bereken betaaldatum bedrag'!$AO$1,'grv lys'!$G$2:$G$2863,'bereken betaaldatum bedrag'!B80)</f>
        <v>0</v>
      </c>
      <c r="AP80" s="4">
        <f>SUMIFS('grv lys'!$L$2:$L$2863,'grv lys'!$I$2:$I$2863,'bereken betaaldatum bedrag'!$AP$1,'grv lys'!$G$2:$G$2863,'bereken betaaldatum bedrag'!B80)</f>
        <v>280.81</v>
      </c>
      <c r="AQ80" s="4">
        <f>SUMIFS('grv lys'!$L$2:$L$2863,'grv lys'!$I$2:$I$2863,'bereken betaaldatum bedrag'!$AQ$1,'grv lys'!$G$2:$G$2863,'bereken betaaldatum bedrag'!B80)</f>
        <v>0</v>
      </c>
      <c r="AR80" s="4">
        <f>SUMIFS('grv lys'!$L$2:$L$2863,'grv lys'!$I$2:$I$2863,'bereken betaaldatum bedrag'!$AR$1,'grv lys'!$G$2:$G$2863,'bereken betaaldatum bedrag'!B80)</f>
        <v>0</v>
      </c>
      <c r="AS80" s="4">
        <f>SUMIFS('grv lys'!$L$2:$L$2863,'grv lys'!$I$2:$I$2863,'bereken betaaldatum bedrag'!$AS$1,'grv lys'!$G$2:$G$2863,'bereken betaaldatum bedrag'!B80)</f>
        <v>0</v>
      </c>
      <c r="AT80" s="4">
        <f>SUMIFS('grv lys'!$L$2:$L$2863,'grv lys'!$I$2:$I$2863,'bereken betaaldatum bedrag'!$AT$1,'grv lys'!$G$2:$G$2863,'bereken betaaldatum bedrag'!B80)</f>
        <v>0</v>
      </c>
      <c r="AU80" s="4">
        <f>SUMIFS('grv lys'!$L$2:$L$2863,'grv lys'!$I$2:$I$2863,'bereken betaaldatum bedrag'!$AU$1,'grv lys'!$G$2:$G$2863,'bereken betaaldatum bedrag'!B80)</f>
        <v>0</v>
      </c>
      <c r="AV80" s="4">
        <f>SUMIFS('grv lys'!$L$2:$L$2863,'grv lys'!$I$2:$I$2863,'bereken betaaldatum bedrag'!$AV$1,'grv lys'!$G$2:$G$2863,'bereken betaaldatum bedrag'!B80)</f>
        <v>0</v>
      </c>
      <c r="AW80" s="4">
        <f>SUMIFS('grv lys'!$L$2:$L$2863,'grv lys'!$I$2:$I$2863,'bereken betaaldatum bedrag'!$AW$1,'grv lys'!$G$2:$G$2863,'bereken betaaldatum bedrag'!B80)</f>
        <v>8145.37</v>
      </c>
      <c r="AX80" s="4">
        <f>SUMIFS('grv lys'!$L$2:$L$2863,'grv lys'!$I$2:$I$2863,'bereken betaaldatum bedrag'!$AX$1,'grv lys'!$G$2:$G$2863,'bereken betaaldatum bedrag'!B80)</f>
        <v>0</v>
      </c>
      <c r="AY80" s="4">
        <f>SUMIFS('grv lys'!$L$2:$L$2863,'grv lys'!$I$2:$I$2863,'bereken betaaldatum bedrag'!$AY$1,'grv lys'!$G$2:$G$2863,'bereken betaaldatum bedrag'!B80)</f>
        <v>0</v>
      </c>
      <c r="AZ80" s="4">
        <f>SUMIFS('grv lys'!$L$2:$L$2863,'grv lys'!$I$2:$I$2863,'bereken betaaldatum bedrag'!$AZ$1,'grv lys'!$G$2:$G$2863,'bereken betaaldatum bedrag'!B80)</f>
        <v>8906.8799999999992</v>
      </c>
      <c r="BA80" s="4">
        <f>SUMIFS('grv lys'!$L$2:$L$2863,'grv lys'!$I$2:$I$2863,'bereken betaaldatum bedrag'!$BA$1,'grv lys'!$G$2:$G$2863,'bereken betaaldatum bedrag'!B80)</f>
        <v>0</v>
      </c>
    </row>
    <row r="81" spans="1:53" x14ac:dyDescent="0.25">
      <c r="A81" s="19" t="s">
        <v>140</v>
      </c>
      <c r="B81" s="20">
        <v>41657</v>
      </c>
      <c r="C81" s="7"/>
      <c r="D81" s="15" t="s">
        <v>148</v>
      </c>
      <c r="E81" s="14"/>
      <c r="F81" s="12"/>
      <c r="G81" s="16"/>
      <c r="H81" s="16"/>
      <c r="I81" s="4">
        <f>SUMIFS('grv lys'!$L$2:$L$2863,'grv lys'!$G$2:$G$2863,'bereken betaaldatum bedrag'!B81,'grv lys'!$I$2:$I$2863,'bereken betaaldatum bedrag'!I$1)</f>
        <v>-99.43</v>
      </c>
      <c r="J81" s="4">
        <f>SUMIFS('grv lys'!$L$2:$L$2863,'grv lys'!$I$2:$I$2863,'bereken betaaldatum bedrag'!$J$1,'grv lys'!$T$2:$T$2863,'bereken betaaldatum bedrag'!B81)</f>
        <v>0</v>
      </c>
      <c r="K81" s="4">
        <f>SUMIFS('grv lys'!$L$2:$L$2863,'grv lys'!$I$2:$I$2863,'bereken betaaldatum bedrag'!$K$1,'grv lys'!$T$2:$T$2863,'bereken betaaldatum bedrag'!B81)</f>
        <v>0</v>
      </c>
      <c r="L81" s="4">
        <f>SUMIFS('grv lys'!$L$2:$L$2863,'grv lys'!$I$2:$I$2863,'bereken betaaldatum bedrag'!$L$1,'grv lys'!$T$2:$T$2863,'bereken betaaldatum bedrag'!B81)</f>
        <v>48</v>
      </c>
      <c r="M81" s="4">
        <f>SUMIFS('grv lys'!$L$2:$L$2863,'grv lys'!$I$2:$I$2863,'bereken betaaldatum bedrag'!$M$1,'grv lys'!$T$2:$T$2863,'bereken betaaldatum bedrag'!B81)</f>
        <v>7322.6</v>
      </c>
      <c r="N81" s="4">
        <f>SUMIFS('grv lys'!$L$2:$L$2863,'grv lys'!$I$2:$I$2863,'bereken betaaldatum bedrag'!$N$1,'grv lys'!$T$2:$T$2863,'bereken betaaldatum bedrag'!B81)</f>
        <v>0</v>
      </c>
      <c r="O81" s="4">
        <f>SUMIFS('grv lys'!$L$2:$L$2863,'grv lys'!$I$2:$I$2863,'bereken betaaldatum bedrag'!$O$1,'grv lys'!$T$2:$T$2863,'bereken betaaldatum bedrag'!B81)</f>
        <v>0</v>
      </c>
      <c r="P81" s="4">
        <f>SUMIFS('grv lys'!$L$2:$L$2863,'grv lys'!$I$2:$I$2863,'bereken betaaldatum bedrag'!$P$1,'grv lys'!$T$2:$T$2863,'bereken betaaldatum bedrag'!B81)</f>
        <v>0</v>
      </c>
      <c r="Q81" s="4">
        <f>SUMIFS('grv lys'!$L$2:$L$2863,'grv lys'!$I$2:$I$2863,'bereken betaaldatum bedrag'!$Q$1,'grv lys'!$T$2:$T$2863,'bereken betaaldatum bedrag'!B81)</f>
        <v>2790</v>
      </c>
      <c r="R81" s="4">
        <f>SUMIFS('grv lys'!$L$2:$L$2863,'grv lys'!$I$2:$I$2863,'bereken betaaldatum bedrag'!$R$1,'grv lys'!$T$2:$T$2863,'bereken betaaldatum bedrag'!B81)</f>
        <v>0</v>
      </c>
      <c r="S81" s="4" t="e">
        <f>SUMIFS('grv lys'!Y80:Y3343,'grv lys'!T80:T2863,'bereken betaaldatum bedrag'!B81,'grv lys'!V80:V3343,'bereken betaaldatum bedrag'!$S$1)</f>
        <v>#VALUE!</v>
      </c>
      <c r="T81" s="4" t="e">
        <f>SUMIFS('grv lys'!Z80:Z3343,'grv lys'!U80:U2863,'bereken betaaldatum bedrag'!B81,'grv lys'!W80:W3343,'bereken betaaldatum bedrag'!$T$1)</f>
        <v>#VALUE!</v>
      </c>
      <c r="U81" s="4">
        <f>SUMIFS('grv lys'!$L$2:$L$2863,'grv lys'!$I$2:$I$2863,'bereken betaaldatum bedrag'!$U$1,'grv lys'!$T$2:$T$2863,'bereken betaaldatum bedrag'!B81)</f>
        <v>0</v>
      </c>
      <c r="V81" s="4">
        <f>SUMIFS('grv lys'!$L$2:$L$2863,'grv lys'!$I$2:$I$2863,'bereken betaaldatum bedrag'!$V$1,'grv lys'!$T$2:$T$2863,'bereken betaaldatum bedrag'!B81)</f>
        <v>0</v>
      </c>
      <c r="W81" s="4">
        <f>SUMIFS('grv lys'!$L$2:$L$2863,'grv lys'!$I$2:$I$2863,'bereken betaaldatum bedrag'!$W$1,'grv lys'!$T$2:$T$2863,'bereken betaaldatum bedrag'!B81)</f>
        <v>0</v>
      </c>
      <c r="X81" s="4">
        <f>SUMIFS('grv lys'!$L$2:$L$2863,'grv lys'!$I$2:$I$2863,'bereken betaaldatum bedrag'!$X$1,'grv lys'!$T$2:$T$2863,'bereken betaaldatum bedrag'!B81)</f>
        <v>0</v>
      </c>
      <c r="Y81" s="4">
        <f>SUMIFS('grv lys'!$L$2:$L$2863,'grv lys'!$I$2:$I$2863,'bereken betaaldatum bedrag'!$Y$1,'grv lys'!$G$2:$G$2863,'bereken betaaldatum bedrag'!B81)</f>
        <v>0</v>
      </c>
      <c r="Z81" s="4">
        <f>SUMIFS('grv lys'!$L$2:$L$2863,'grv lys'!$I$2:$I$2863,'bereken betaaldatum bedrag'!$Z$1,'grv lys'!$G$2:$G$2863,'bereken betaaldatum bedrag'!B81)</f>
        <v>0</v>
      </c>
      <c r="AA81" s="4">
        <f>SUMIFS('grv lys'!$L$2:$L$2863,'grv lys'!$I$2:$I$2863,'bereken betaaldatum bedrag'!$AA$1,'grv lys'!$G$2:$G$2863,'bereken betaaldatum bedrag'!B81)</f>
        <v>0</v>
      </c>
      <c r="AB81" s="4">
        <f>SUMIFS('grv lys'!$L$2:$L$2863,'grv lys'!$I$2:$I$2863,'bereken betaaldatum bedrag'!$AB$1,'grv lys'!$G$2:$G$2863,'bereken betaaldatum bedrag'!B81)</f>
        <v>-363.66</v>
      </c>
      <c r="AC81" s="4">
        <f>SUMIFS('grv lys'!$L$2:$L$2863,'grv lys'!$I$2:$I$2863,'bereken betaaldatum bedrag'!$AC$1,'grv lys'!$G$2:$G$2863,'bereken betaaldatum bedrag'!B81)</f>
        <v>579.39</v>
      </c>
      <c r="AD81" s="4">
        <f>SUMIFS('grv lys'!$L$2:$L$2863,'grv lys'!$I$2:$I$2863,'bereken betaaldatum bedrag'!$AD$1,'grv lys'!$G$2:$G$2863,'bereken betaaldatum bedrag'!B81)</f>
        <v>9119.2000000000007</v>
      </c>
      <c r="AE81" s="4">
        <f>SUMIFS('grv lys'!$L$2:$L$2863,'grv lys'!$I$2:$I$2863,'bereken betaaldatum bedrag'!$AE$1,'grv lys'!$G$2:$G$2863,'bereken betaaldatum bedrag'!B81)</f>
        <v>-10548.49</v>
      </c>
      <c r="AF81" s="4">
        <f>SUMIFS('grv lys'!$L$2:$L$2863,'grv lys'!$I$2:$I$2863,'bereken betaaldatum bedrag'!$AF$1,'grv lys'!$G$2:$G$2863,'bereken betaaldatum bedrag'!B81)</f>
        <v>7819.7</v>
      </c>
      <c r="AG81" s="4">
        <f>SUMIFS('grv lys'!$L$2:$L$2863,'grv lys'!$I$2:$I$2863,'bereken betaaldatum bedrag'!$AG$1,'grv lys'!$G$2:$G$2863,'bereken betaaldatum bedrag'!B81)</f>
        <v>0</v>
      </c>
      <c r="AH81" s="4">
        <f>SUMIFS('grv lys'!$L$2:$L$2863,'grv lys'!$I$2:$I$2863,'bereken betaaldatum bedrag'!$AH$1,'grv lys'!$G$2:$G$2863,'bereken betaaldatum bedrag'!B81)</f>
        <v>0</v>
      </c>
      <c r="AI81" s="4">
        <f>SUMIFS('grv lys'!$L$2:$L$2863,'grv lys'!$I$2:$I$2863,'bereken betaaldatum bedrag'!$AI$1,'grv lys'!$G$2:$G$2863,'bereken betaaldatum bedrag'!B81)</f>
        <v>0</v>
      </c>
      <c r="AJ81" s="4">
        <f>SUMIFS('grv lys'!$L$2:$L$2863,'grv lys'!$I$2:$I$2863,'bereken betaaldatum bedrag'!$AJ$1,'grv lys'!$G$2:$G$2863,'bereken betaaldatum bedrag'!B81)</f>
        <v>0</v>
      </c>
      <c r="AK81" s="4">
        <f>SUMIFS('grv lys'!$L$2:$L$2863,'grv lys'!$I$2:$I$2863,'bereken betaaldatum bedrag'!$AK$1,'grv lys'!$G$2:$G$2863,'bereken betaaldatum bedrag'!B81)</f>
        <v>0</v>
      </c>
      <c r="AL81" s="4">
        <f>SUMIFS('grv lys'!$L$2:$L$2863,'grv lys'!$I$2:$I$2863,'bereken betaaldatum bedrag'!$AL$1,'grv lys'!$G$2:$G$2863,'bereken betaaldatum bedrag'!B81)</f>
        <v>-190.56</v>
      </c>
      <c r="AM81" s="4">
        <f>SUMIFS('grv lys'!$L$2:$L$2863,'grv lys'!$I$2:$I$2863,'bereken betaaldatum bedrag'!$AM$1,'grv lys'!$G$2:$G$2863,'bereken betaaldatum bedrag'!B81)</f>
        <v>0</v>
      </c>
      <c r="AN81" s="4">
        <f>SUMIFS('grv lys'!$L$2:$L$2863,'grv lys'!$I$2:$I$2863,'bereken betaaldatum bedrag'!$AN$1,'grv lys'!$G$2:$G$2863,'bereken betaaldatum bedrag'!B81)</f>
        <v>0</v>
      </c>
      <c r="AO81" s="4">
        <f>SUMIFS('grv lys'!$L$2:$L$2863,'grv lys'!$I$2:$I$2863,'bereken betaaldatum bedrag'!$AO$1,'grv lys'!$G$2:$G$2863,'bereken betaaldatum bedrag'!B81)</f>
        <v>0</v>
      </c>
      <c r="AP81" s="4">
        <f>SUMIFS('grv lys'!$L$2:$L$2863,'grv lys'!$I$2:$I$2863,'bereken betaaldatum bedrag'!$AP$1,'grv lys'!$G$2:$G$2863,'bereken betaaldatum bedrag'!B81)</f>
        <v>561.6</v>
      </c>
      <c r="AQ81" s="4">
        <f>SUMIFS('grv lys'!$L$2:$L$2863,'grv lys'!$I$2:$I$2863,'bereken betaaldatum bedrag'!$AQ$1,'grv lys'!$G$2:$G$2863,'bereken betaaldatum bedrag'!B81)</f>
        <v>0</v>
      </c>
      <c r="AR81" s="4">
        <f>SUMIFS('grv lys'!$L$2:$L$2863,'grv lys'!$I$2:$I$2863,'bereken betaaldatum bedrag'!$AR$1,'grv lys'!$G$2:$G$2863,'bereken betaaldatum bedrag'!B81)</f>
        <v>558.95000000000005</v>
      </c>
      <c r="AS81" s="4">
        <f>SUMIFS('grv lys'!$L$2:$L$2863,'grv lys'!$I$2:$I$2863,'bereken betaaldatum bedrag'!$AS$1,'grv lys'!$G$2:$G$2863,'bereken betaaldatum bedrag'!B81)</f>
        <v>0</v>
      </c>
      <c r="AT81" s="4">
        <f>SUMIFS('grv lys'!$L$2:$L$2863,'grv lys'!$I$2:$I$2863,'bereken betaaldatum bedrag'!$AT$1,'grv lys'!$G$2:$G$2863,'bereken betaaldatum bedrag'!B81)</f>
        <v>0</v>
      </c>
      <c r="AU81" s="4">
        <f>SUMIFS('grv lys'!$L$2:$L$2863,'grv lys'!$I$2:$I$2863,'bereken betaaldatum bedrag'!$AU$1,'grv lys'!$G$2:$G$2863,'bereken betaaldatum bedrag'!B81)</f>
        <v>0</v>
      </c>
      <c r="AV81" s="4">
        <f>SUMIFS('grv lys'!$L$2:$L$2863,'grv lys'!$I$2:$I$2863,'bereken betaaldatum bedrag'!$AV$1,'grv lys'!$G$2:$G$2863,'bereken betaaldatum bedrag'!B81)</f>
        <v>0</v>
      </c>
      <c r="AW81" s="4">
        <f>SUMIFS('grv lys'!$L$2:$L$2863,'grv lys'!$I$2:$I$2863,'bereken betaaldatum bedrag'!$AW$1,'grv lys'!$G$2:$G$2863,'bereken betaaldatum bedrag'!B81)</f>
        <v>0</v>
      </c>
      <c r="AX81" s="4">
        <f>SUMIFS('grv lys'!$L$2:$L$2863,'grv lys'!$I$2:$I$2863,'bereken betaaldatum bedrag'!$AX$1,'grv lys'!$G$2:$G$2863,'bereken betaaldatum bedrag'!B81)</f>
        <v>0</v>
      </c>
      <c r="AY81" s="4">
        <f>SUMIFS('grv lys'!$L$2:$L$2863,'grv lys'!$I$2:$I$2863,'bereken betaaldatum bedrag'!$AY$1,'grv lys'!$G$2:$G$2863,'bereken betaaldatum bedrag'!B81)</f>
        <v>0</v>
      </c>
      <c r="AZ81" s="4">
        <f>SUMIFS('grv lys'!$L$2:$L$2863,'grv lys'!$I$2:$I$2863,'bereken betaaldatum bedrag'!$AZ$1,'grv lys'!$G$2:$G$2863,'bereken betaaldatum bedrag'!B81)</f>
        <v>0</v>
      </c>
      <c r="BA81" s="4">
        <f>SUMIFS('grv lys'!$L$2:$L$2863,'grv lys'!$I$2:$I$2863,'bereken betaaldatum bedrag'!$BA$1,'grv lys'!$G$2:$G$2863,'bereken betaaldatum bedrag'!B81)</f>
        <v>0</v>
      </c>
    </row>
    <row r="82" spans="1:53" x14ac:dyDescent="0.25">
      <c r="A82" s="19" t="s">
        <v>134</v>
      </c>
      <c r="B82" s="20">
        <v>41658</v>
      </c>
      <c r="C82" s="7"/>
      <c r="D82" s="15" t="s">
        <v>148</v>
      </c>
      <c r="E82" s="14"/>
      <c r="F82" s="12"/>
      <c r="G82" s="16"/>
      <c r="H82" s="16"/>
      <c r="I82" s="4">
        <f>SUMIFS('grv lys'!$L$2:$L$2863,'grv lys'!$G$2:$G$2863,'bereken betaaldatum bedrag'!B82,'grv lys'!$I$2:$I$2863,'bereken betaaldatum bedrag'!I$1)</f>
        <v>0</v>
      </c>
      <c r="J82" s="4">
        <f>SUMIFS('grv lys'!$L$2:$L$2863,'grv lys'!$I$2:$I$2863,'bereken betaaldatum bedrag'!$J$1,'grv lys'!$T$2:$T$2863,'bereken betaaldatum bedrag'!B82)</f>
        <v>0</v>
      </c>
      <c r="K82" s="4">
        <f>SUMIFS('grv lys'!$L$2:$L$2863,'grv lys'!$I$2:$I$2863,'bereken betaaldatum bedrag'!$K$1,'grv lys'!$T$2:$T$2863,'bereken betaaldatum bedrag'!B82)</f>
        <v>0</v>
      </c>
      <c r="L82" s="4">
        <f>SUMIFS('grv lys'!$L$2:$L$2863,'grv lys'!$I$2:$I$2863,'bereken betaaldatum bedrag'!$L$1,'grv lys'!$T$2:$T$2863,'bereken betaaldatum bedrag'!B82)</f>
        <v>2105</v>
      </c>
      <c r="M82" s="4">
        <f>SUMIFS('grv lys'!$L$2:$L$2863,'grv lys'!$I$2:$I$2863,'bereken betaaldatum bedrag'!$M$1,'grv lys'!$T$2:$T$2863,'bereken betaaldatum bedrag'!B82)</f>
        <v>0</v>
      </c>
      <c r="N82" s="4">
        <f>SUMIFS('grv lys'!$L$2:$L$2863,'grv lys'!$I$2:$I$2863,'bereken betaaldatum bedrag'!$N$1,'grv lys'!$T$2:$T$2863,'bereken betaaldatum bedrag'!B82)</f>
        <v>0</v>
      </c>
      <c r="O82" s="4">
        <f>SUMIFS('grv lys'!$L$2:$L$2863,'grv lys'!$I$2:$I$2863,'bereken betaaldatum bedrag'!$O$1,'grv lys'!$T$2:$T$2863,'bereken betaaldatum bedrag'!B82)</f>
        <v>0</v>
      </c>
      <c r="P82" s="4">
        <f>SUMIFS('grv lys'!$L$2:$L$2863,'grv lys'!$I$2:$I$2863,'bereken betaaldatum bedrag'!$P$1,'grv lys'!$T$2:$T$2863,'bereken betaaldatum bedrag'!B82)</f>
        <v>0</v>
      </c>
      <c r="Q82" s="4">
        <f>SUMIFS('grv lys'!$L$2:$L$2863,'grv lys'!$I$2:$I$2863,'bereken betaaldatum bedrag'!$Q$1,'grv lys'!$T$2:$T$2863,'bereken betaaldatum bedrag'!B82)</f>
        <v>0</v>
      </c>
      <c r="R82" s="4">
        <f>SUMIFS('grv lys'!$L$2:$L$2863,'grv lys'!$I$2:$I$2863,'bereken betaaldatum bedrag'!$R$1,'grv lys'!$T$2:$T$2863,'bereken betaaldatum bedrag'!B82)</f>
        <v>0</v>
      </c>
      <c r="S82" s="4" t="e">
        <f>SUMIFS('grv lys'!Y81:Y3344,'grv lys'!T81:T2863,'bereken betaaldatum bedrag'!B82,'grv lys'!V81:V3344,'bereken betaaldatum bedrag'!$S$1)</f>
        <v>#VALUE!</v>
      </c>
      <c r="T82" s="4" t="e">
        <f>SUMIFS('grv lys'!Z81:Z3344,'grv lys'!U81:U2863,'bereken betaaldatum bedrag'!B82,'grv lys'!W81:W3344,'bereken betaaldatum bedrag'!$T$1)</f>
        <v>#VALUE!</v>
      </c>
      <c r="U82" s="4">
        <f>SUMIFS('grv lys'!$L$2:$L$2863,'grv lys'!$I$2:$I$2863,'bereken betaaldatum bedrag'!$U$1,'grv lys'!$T$2:$T$2863,'bereken betaaldatum bedrag'!B82)</f>
        <v>0</v>
      </c>
      <c r="V82" s="4">
        <f>SUMIFS('grv lys'!$L$2:$L$2863,'grv lys'!$I$2:$I$2863,'bereken betaaldatum bedrag'!$V$1,'grv lys'!$T$2:$T$2863,'bereken betaaldatum bedrag'!B82)</f>
        <v>0</v>
      </c>
      <c r="W82" s="4">
        <f>SUMIFS('grv lys'!$L$2:$L$2863,'grv lys'!$I$2:$I$2863,'bereken betaaldatum bedrag'!$W$1,'grv lys'!$T$2:$T$2863,'bereken betaaldatum bedrag'!B82)</f>
        <v>0</v>
      </c>
      <c r="X82" s="4">
        <f>SUMIFS('grv lys'!$L$2:$L$2863,'grv lys'!$I$2:$I$2863,'bereken betaaldatum bedrag'!$X$1,'grv lys'!$T$2:$T$2863,'bereken betaaldatum bedrag'!B82)</f>
        <v>0</v>
      </c>
      <c r="Y82" s="4">
        <f>SUMIFS('grv lys'!$L$2:$L$2863,'grv lys'!$I$2:$I$2863,'bereken betaaldatum bedrag'!$Y$1,'grv lys'!$G$2:$G$2863,'bereken betaaldatum bedrag'!B82)</f>
        <v>0</v>
      </c>
      <c r="Z82" s="4">
        <f>SUMIFS('grv lys'!$L$2:$L$2863,'grv lys'!$I$2:$I$2863,'bereken betaaldatum bedrag'!$Z$1,'grv lys'!$G$2:$G$2863,'bereken betaaldatum bedrag'!B82)</f>
        <v>0</v>
      </c>
      <c r="AA82" s="4">
        <f>SUMIFS('grv lys'!$L$2:$L$2863,'grv lys'!$I$2:$I$2863,'bereken betaaldatum bedrag'!$AA$1,'grv lys'!$G$2:$G$2863,'bereken betaaldatum bedrag'!B82)</f>
        <v>0</v>
      </c>
      <c r="AB82" s="4">
        <f>SUMIFS('grv lys'!$L$2:$L$2863,'grv lys'!$I$2:$I$2863,'bereken betaaldatum bedrag'!$AB$1,'grv lys'!$G$2:$G$2863,'bereken betaaldatum bedrag'!B82)</f>
        <v>0</v>
      </c>
      <c r="AC82" s="4">
        <f>SUMIFS('grv lys'!$L$2:$L$2863,'grv lys'!$I$2:$I$2863,'bereken betaaldatum bedrag'!$AC$1,'grv lys'!$G$2:$G$2863,'bereken betaaldatum bedrag'!B82)</f>
        <v>0</v>
      </c>
      <c r="AD82" s="4">
        <f>SUMIFS('grv lys'!$L$2:$L$2863,'grv lys'!$I$2:$I$2863,'bereken betaaldatum bedrag'!$AD$1,'grv lys'!$G$2:$G$2863,'bereken betaaldatum bedrag'!B82)</f>
        <v>0</v>
      </c>
      <c r="AE82" s="4">
        <f>SUMIFS('grv lys'!$L$2:$L$2863,'grv lys'!$I$2:$I$2863,'bereken betaaldatum bedrag'!$AE$1,'grv lys'!$G$2:$G$2863,'bereken betaaldatum bedrag'!B82)</f>
        <v>0</v>
      </c>
      <c r="AF82" s="4">
        <f>SUMIFS('grv lys'!$L$2:$L$2863,'grv lys'!$I$2:$I$2863,'bereken betaaldatum bedrag'!$AF$1,'grv lys'!$G$2:$G$2863,'bereken betaaldatum bedrag'!B82)</f>
        <v>0</v>
      </c>
      <c r="AG82" s="4">
        <f>SUMIFS('grv lys'!$L$2:$L$2863,'grv lys'!$I$2:$I$2863,'bereken betaaldatum bedrag'!$AG$1,'grv lys'!$G$2:$G$2863,'bereken betaaldatum bedrag'!B82)</f>
        <v>0</v>
      </c>
      <c r="AH82" s="4">
        <f>SUMIFS('grv lys'!$L$2:$L$2863,'grv lys'!$I$2:$I$2863,'bereken betaaldatum bedrag'!$AH$1,'grv lys'!$G$2:$G$2863,'bereken betaaldatum bedrag'!B82)</f>
        <v>0</v>
      </c>
      <c r="AI82" s="4">
        <f>SUMIFS('grv lys'!$L$2:$L$2863,'grv lys'!$I$2:$I$2863,'bereken betaaldatum bedrag'!$AI$1,'grv lys'!$G$2:$G$2863,'bereken betaaldatum bedrag'!B82)</f>
        <v>0</v>
      </c>
      <c r="AJ82" s="4">
        <f>SUMIFS('grv lys'!$L$2:$L$2863,'grv lys'!$I$2:$I$2863,'bereken betaaldatum bedrag'!$AJ$1,'grv lys'!$G$2:$G$2863,'bereken betaaldatum bedrag'!B82)</f>
        <v>0</v>
      </c>
      <c r="AK82" s="4">
        <f>SUMIFS('grv lys'!$L$2:$L$2863,'grv lys'!$I$2:$I$2863,'bereken betaaldatum bedrag'!$AK$1,'grv lys'!$G$2:$G$2863,'bereken betaaldatum bedrag'!B82)</f>
        <v>0</v>
      </c>
      <c r="AL82" s="4">
        <f>SUMIFS('grv lys'!$L$2:$L$2863,'grv lys'!$I$2:$I$2863,'bereken betaaldatum bedrag'!$AL$1,'grv lys'!$G$2:$G$2863,'bereken betaaldatum bedrag'!B82)</f>
        <v>0</v>
      </c>
      <c r="AM82" s="4">
        <f>SUMIFS('grv lys'!$L$2:$L$2863,'grv lys'!$I$2:$I$2863,'bereken betaaldatum bedrag'!$AM$1,'grv lys'!$G$2:$G$2863,'bereken betaaldatum bedrag'!B82)</f>
        <v>0</v>
      </c>
      <c r="AN82" s="4">
        <f>SUMIFS('grv lys'!$L$2:$L$2863,'grv lys'!$I$2:$I$2863,'bereken betaaldatum bedrag'!$AN$1,'grv lys'!$G$2:$G$2863,'bereken betaaldatum bedrag'!B82)</f>
        <v>0</v>
      </c>
      <c r="AO82" s="4">
        <f>SUMIFS('grv lys'!$L$2:$L$2863,'grv lys'!$I$2:$I$2863,'bereken betaaldatum bedrag'!$AO$1,'grv lys'!$G$2:$G$2863,'bereken betaaldatum bedrag'!B82)</f>
        <v>0</v>
      </c>
      <c r="AP82" s="4">
        <f>SUMIFS('grv lys'!$L$2:$L$2863,'grv lys'!$I$2:$I$2863,'bereken betaaldatum bedrag'!$AP$1,'grv lys'!$G$2:$G$2863,'bereken betaaldatum bedrag'!B82)</f>
        <v>0</v>
      </c>
      <c r="AQ82" s="4">
        <f>SUMIFS('grv lys'!$L$2:$L$2863,'grv lys'!$I$2:$I$2863,'bereken betaaldatum bedrag'!$AQ$1,'grv lys'!$G$2:$G$2863,'bereken betaaldatum bedrag'!B82)</f>
        <v>0</v>
      </c>
      <c r="AR82" s="4">
        <f>SUMIFS('grv lys'!$L$2:$L$2863,'grv lys'!$I$2:$I$2863,'bereken betaaldatum bedrag'!$AR$1,'grv lys'!$G$2:$G$2863,'bereken betaaldatum bedrag'!B82)</f>
        <v>0</v>
      </c>
      <c r="AS82" s="4">
        <f>SUMIFS('grv lys'!$L$2:$L$2863,'grv lys'!$I$2:$I$2863,'bereken betaaldatum bedrag'!$AS$1,'grv lys'!$G$2:$G$2863,'bereken betaaldatum bedrag'!B82)</f>
        <v>0</v>
      </c>
      <c r="AT82" s="4">
        <f>SUMIFS('grv lys'!$L$2:$L$2863,'grv lys'!$I$2:$I$2863,'bereken betaaldatum bedrag'!$AT$1,'grv lys'!$G$2:$G$2863,'bereken betaaldatum bedrag'!B82)</f>
        <v>0</v>
      </c>
      <c r="AU82" s="4">
        <f>SUMIFS('grv lys'!$L$2:$L$2863,'grv lys'!$I$2:$I$2863,'bereken betaaldatum bedrag'!$AU$1,'grv lys'!$G$2:$G$2863,'bereken betaaldatum bedrag'!B82)</f>
        <v>0</v>
      </c>
      <c r="AV82" s="4">
        <f>SUMIFS('grv lys'!$L$2:$L$2863,'grv lys'!$I$2:$I$2863,'bereken betaaldatum bedrag'!$AV$1,'grv lys'!$G$2:$G$2863,'bereken betaaldatum bedrag'!B82)</f>
        <v>0</v>
      </c>
      <c r="AW82" s="4">
        <f>SUMIFS('grv lys'!$L$2:$L$2863,'grv lys'!$I$2:$I$2863,'bereken betaaldatum bedrag'!$AW$1,'grv lys'!$G$2:$G$2863,'bereken betaaldatum bedrag'!B82)</f>
        <v>0</v>
      </c>
      <c r="AX82" s="4">
        <f>SUMIFS('grv lys'!$L$2:$L$2863,'grv lys'!$I$2:$I$2863,'bereken betaaldatum bedrag'!$AX$1,'grv lys'!$G$2:$G$2863,'bereken betaaldatum bedrag'!B82)</f>
        <v>0</v>
      </c>
      <c r="AY82" s="4">
        <f>SUMIFS('grv lys'!$L$2:$L$2863,'grv lys'!$I$2:$I$2863,'bereken betaaldatum bedrag'!$AY$1,'grv lys'!$G$2:$G$2863,'bereken betaaldatum bedrag'!B82)</f>
        <v>0</v>
      </c>
      <c r="AZ82" s="4">
        <f>SUMIFS('grv lys'!$L$2:$L$2863,'grv lys'!$I$2:$I$2863,'bereken betaaldatum bedrag'!$AZ$1,'grv lys'!$G$2:$G$2863,'bereken betaaldatum bedrag'!B82)</f>
        <v>0</v>
      </c>
      <c r="BA82" s="4">
        <f>SUMIFS('grv lys'!$L$2:$L$2863,'grv lys'!$I$2:$I$2863,'bereken betaaldatum bedrag'!$BA$1,'grv lys'!$G$2:$G$2863,'bereken betaaldatum bedrag'!B82)</f>
        <v>0</v>
      </c>
    </row>
    <row r="83" spans="1:53" x14ac:dyDescent="0.25">
      <c r="A83" s="19" t="s">
        <v>135</v>
      </c>
      <c r="B83" s="20">
        <v>41659</v>
      </c>
      <c r="C83" s="7"/>
      <c r="D83" s="15" t="s">
        <v>148</v>
      </c>
      <c r="E83" s="14"/>
      <c r="F83" s="12"/>
      <c r="G83" s="16"/>
      <c r="H83" s="16"/>
      <c r="I83" s="4">
        <f>SUMIFS('grv lys'!$L$2:$L$2863,'grv lys'!$G$2:$G$2863,'bereken betaaldatum bedrag'!B83,'grv lys'!$I$2:$I$2863,'bereken betaaldatum bedrag'!I$1)</f>
        <v>120696.25</v>
      </c>
      <c r="J83" s="4">
        <f>SUMIFS('grv lys'!$L$2:$L$2863,'grv lys'!$I$2:$I$2863,'bereken betaaldatum bedrag'!$J$1,'grv lys'!$T$2:$T$2863,'bereken betaaldatum bedrag'!B83)</f>
        <v>0</v>
      </c>
      <c r="K83" s="4">
        <f>SUMIFS('grv lys'!$L$2:$L$2863,'grv lys'!$I$2:$I$2863,'bereken betaaldatum bedrag'!$K$1,'grv lys'!$T$2:$T$2863,'bereken betaaldatum bedrag'!B83)</f>
        <v>0</v>
      </c>
      <c r="L83" s="4">
        <f>SUMIFS('grv lys'!$L$2:$L$2863,'grv lys'!$I$2:$I$2863,'bereken betaaldatum bedrag'!$L$1,'grv lys'!$T$2:$T$2863,'bereken betaaldatum bedrag'!B83)</f>
        <v>0</v>
      </c>
      <c r="M83" s="4">
        <f>SUMIFS('grv lys'!$L$2:$L$2863,'grv lys'!$I$2:$I$2863,'bereken betaaldatum bedrag'!$M$1,'grv lys'!$T$2:$T$2863,'bereken betaaldatum bedrag'!B83)</f>
        <v>0</v>
      </c>
      <c r="N83" s="4">
        <f>SUMIFS('grv lys'!$L$2:$L$2863,'grv lys'!$I$2:$I$2863,'bereken betaaldatum bedrag'!$N$1,'grv lys'!$T$2:$T$2863,'bereken betaaldatum bedrag'!B83)</f>
        <v>0</v>
      </c>
      <c r="O83" s="4">
        <f>SUMIFS('grv lys'!$L$2:$L$2863,'grv lys'!$I$2:$I$2863,'bereken betaaldatum bedrag'!$O$1,'grv lys'!$T$2:$T$2863,'bereken betaaldatum bedrag'!B83)</f>
        <v>5878.3</v>
      </c>
      <c r="P83" s="4">
        <f>SUMIFS('grv lys'!$L$2:$L$2863,'grv lys'!$I$2:$I$2863,'bereken betaaldatum bedrag'!$P$1,'grv lys'!$T$2:$T$2863,'bereken betaaldatum bedrag'!B83)</f>
        <v>0</v>
      </c>
      <c r="Q83" s="4">
        <f>SUMIFS('grv lys'!$L$2:$L$2863,'grv lys'!$I$2:$I$2863,'bereken betaaldatum bedrag'!$Q$1,'grv lys'!$T$2:$T$2863,'bereken betaaldatum bedrag'!B83)</f>
        <v>0</v>
      </c>
      <c r="R83" s="4">
        <f>SUMIFS('grv lys'!$L$2:$L$2863,'grv lys'!$I$2:$I$2863,'bereken betaaldatum bedrag'!$R$1,'grv lys'!$T$2:$T$2863,'bereken betaaldatum bedrag'!B83)</f>
        <v>0</v>
      </c>
      <c r="S83" s="4" t="e">
        <f>SUMIFS('grv lys'!Y82:Y3345,'grv lys'!T82:T2863,'bereken betaaldatum bedrag'!B83,'grv lys'!V82:V3345,'bereken betaaldatum bedrag'!$S$1)</f>
        <v>#VALUE!</v>
      </c>
      <c r="T83" s="4" t="e">
        <f>SUMIFS('grv lys'!Z82:Z3345,'grv lys'!U82:U2863,'bereken betaaldatum bedrag'!B83,'grv lys'!W82:W3345,'bereken betaaldatum bedrag'!$T$1)</f>
        <v>#VALUE!</v>
      </c>
      <c r="U83" s="4">
        <f>SUMIFS('grv lys'!$L$2:$L$2863,'grv lys'!$I$2:$I$2863,'bereken betaaldatum bedrag'!$U$1,'grv lys'!$T$2:$T$2863,'bereken betaaldatum bedrag'!B83)</f>
        <v>0</v>
      </c>
      <c r="V83" s="4">
        <f>SUMIFS('grv lys'!$L$2:$L$2863,'grv lys'!$I$2:$I$2863,'bereken betaaldatum bedrag'!$V$1,'grv lys'!$T$2:$T$2863,'bereken betaaldatum bedrag'!B83)</f>
        <v>0</v>
      </c>
      <c r="W83" s="4">
        <f>SUMIFS('grv lys'!$L$2:$L$2863,'grv lys'!$I$2:$I$2863,'bereken betaaldatum bedrag'!$W$1,'grv lys'!$T$2:$T$2863,'bereken betaaldatum bedrag'!B83)</f>
        <v>0</v>
      </c>
      <c r="X83" s="4">
        <f>SUMIFS('grv lys'!$L$2:$L$2863,'grv lys'!$I$2:$I$2863,'bereken betaaldatum bedrag'!$X$1,'grv lys'!$T$2:$T$2863,'bereken betaaldatum bedrag'!B83)</f>
        <v>0</v>
      </c>
      <c r="Y83" s="4">
        <f>SUMIFS('grv lys'!$L$2:$L$2863,'grv lys'!$I$2:$I$2863,'bereken betaaldatum bedrag'!$Y$1,'grv lys'!$G$2:$G$2863,'bereken betaaldatum bedrag'!B83)</f>
        <v>0</v>
      </c>
      <c r="Z83" s="4">
        <f>SUMIFS('grv lys'!$L$2:$L$2863,'grv lys'!$I$2:$I$2863,'bereken betaaldatum bedrag'!$Z$1,'grv lys'!$G$2:$G$2863,'bereken betaaldatum bedrag'!B83)</f>
        <v>0</v>
      </c>
      <c r="AA83" s="4">
        <f>SUMIFS('grv lys'!$L$2:$L$2863,'grv lys'!$I$2:$I$2863,'bereken betaaldatum bedrag'!$AA$1,'grv lys'!$G$2:$G$2863,'bereken betaaldatum bedrag'!B83)</f>
        <v>0</v>
      </c>
      <c r="AB83" s="4">
        <f>SUMIFS('grv lys'!$L$2:$L$2863,'grv lys'!$I$2:$I$2863,'bereken betaaldatum bedrag'!$AB$1,'grv lys'!$G$2:$G$2863,'bereken betaaldatum bedrag'!B83)</f>
        <v>0</v>
      </c>
      <c r="AC83" s="4">
        <f>SUMIFS('grv lys'!$L$2:$L$2863,'grv lys'!$I$2:$I$2863,'bereken betaaldatum bedrag'!$AC$1,'grv lys'!$G$2:$G$2863,'bereken betaaldatum bedrag'!B83)</f>
        <v>0</v>
      </c>
      <c r="AD83" s="4">
        <f>SUMIFS('grv lys'!$L$2:$L$2863,'grv lys'!$I$2:$I$2863,'bereken betaaldatum bedrag'!$AD$1,'grv lys'!$G$2:$G$2863,'bereken betaaldatum bedrag'!B83)</f>
        <v>0</v>
      </c>
      <c r="AE83" s="4">
        <f>SUMIFS('grv lys'!$L$2:$L$2863,'grv lys'!$I$2:$I$2863,'bereken betaaldatum bedrag'!$AE$1,'grv lys'!$G$2:$G$2863,'bereken betaaldatum bedrag'!B83)</f>
        <v>38628.1</v>
      </c>
      <c r="AF83" s="4">
        <f>SUMIFS('grv lys'!$L$2:$L$2863,'grv lys'!$I$2:$I$2863,'bereken betaaldatum bedrag'!$AF$1,'grv lys'!$G$2:$G$2863,'bereken betaaldatum bedrag'!B83)</f>
        <v>0</v>
      </c>
      <c r="AG83" s="4">
        <f>SUMIFS('grv lys'!$L$2:$L$2863,'grv lys'!$I$2:$I$2863,'bereken betaaldatum bedrag'!$AG$1,'grv lys'!$G$2:$G$2863,'bereken betaaldatum bedrag'!B83)</f>
        <v>0</v>
      </c>
      <c r="AH83" s="4">
        <f>SUMIFS('grv lys'!$L$2:$L$2863,'grv lys'!$I$2:$I$2863,'bereken betaaldatum bedrag'!$AH$1,'grv lys'!$G$2:$G$2863,'bereken betaaldatum bedrag'!B83)</f>
        <v>0</v>
      </c>
      <c r="AI83" s="4">
        <f>SUMIFS('grv lys'!$L$2:$L$2863,'grv lys'!$I$2:$I$2863,'bereken betaaldatum bedrag'!$AI$1,'grv lys'!$G$2:$G$2863,'bereken betaaldatum bedrag'!B83)</f>
        <v>0</v>
      </c>
      <c r="AJ83" s="4">
        <f>SUMIFS('grv lys'!$L$2:$L$2863,'grv lys'!$I$2:$I$2863,'bereken betaaldatum bedrag'!$AJ$1,'grv lys'!$G$2:$G$2863,'bereken betaaldatum bedrag'!B83)</f>
        <v>0</v>
      </c>
      <c r="AK83" s="4">
        <f>SUMIFS('grv lys'!$L$2:$L$2863,'grv lys'!$I$2:$I$2863,'bereken betaaldatum bedrag'!$AK$1,'grv lys'!$G$2:$G$2863,'bereken betaaldatum bedrag'!B83)</f>
        <v>0</v>
      </c>
      <c r="AL83" s="4">
        <f>SUMIFS('grv lys'!$L$2:$L$2863,'grv lys'!$I$2:$I$2863,'bereken betaaldatum bedrag'!$AL$1,'grv lys'!$G$2:$G$2863,'bereken betaaldatum bedrag'!B83)</f>
        <v>1058.6600000000001</v>
      </c>
      <c r="AM83" s="4">
        <f>SUMIFS('grv lys'!$L$2:$L$2863,'grv lys'!$I$2:$I$2863,'bereken betaaldatum bedrag'!$AM$1,'grv lys'!$G$2:$G$2863,'bereken betaaldatum bedrag'!B83)</f>
        <v>0</v>
      </c>
      <c r="AN83" s="4">
        <f>SUMIFS('grv lys'!$L$2:$L$2863,'grv lys'!$I$2:$I$2863,'bereken betaaldatum bedrag'!$AN$1,'grv lys'!$G$2:$G$2863,'bereken betaaldatum bedrag'!B83)</f>
        <v>0</v>
      </c>
      <c r="AO83" s="4">
        <f>SUMIFS('grv lys'!$L$2:$L$2863,'grv lys'!$I$2:$I$2863,'bereken betaaldatum bedrag'!$AO$1,'grv lys'!$G$2:$G$2863,'bereken betaaldatum bedrag'!B83)</f>
        <v>0</v>
      </c>
      <c r="AP83" s="4">
        <f>SUMIFS('grv lys'!$L$2:$L$2863,'grv lys'!$I$2:$I$2863,'bereken betaaldatum bedrag'!$AP$1,'grv lys'!$G$2:$G$2863,'bereken betaaldatum bedrag'!B83)</f>
        <v>280.81</v>
      </c>
      <c r="AQ83" s="4">
        <f>SUMIFS('grv lys'!$L$2:$L$2863,'grv lys'!$I$2:$I$2863,'bereken betaaldatum bedrag'!$AQ$1,'grv lys'!$G$2:$G$2863,'bereken betaaldatum bedrag'!B83)</f>
        <v>0</v>
      </c>
      <c r="AR83" s="4">
        <f>SUMIFS('grv lys'!$L$2:$L$2863,'grv lys'!$I$2:$I$2863,'bereken betaaldatum bedrag'!$AR$1,'grv lys'!$G$2:$G$2863,'bereken betaaldatum bedrag'!B83)</f>
        <v>0</v>
      </c>
      <c r="AS83" s="4">
        <f>SUMIFS('grv lys'!$L$2:$L$2863,'grv lys'!$I$2:$I$2863,'bereken betaaldatum bedrag'!$AS$1,'grv lys'!$G$2:$G$2863,'bereken betaaldatum bedrag'!B83)</f>
        <v>0</v>
      </c>
      <c r="AT83" s="4">
        <f>SUMIFS('grv lys'!$L$2:$L$2863,'grv lys'!$I$2:$I$2863,'bereken betaaldatum bedrag'!$AT$1,'grv lys'!$G$2:$G$2863,'bereken betaaldatum bedrag'!B83)</f>
        <v>0</v>
      </c>
      <c r="AU83" s="4">
        <f>SUMIFS('grv lys'!$L$2:$L$2863,'grv lys'!$I$2:$I$2863,'bereken betaaldatum bedrag'!$AU$1,'grv lys'!$G$2:$G$2863,'bereken betaaldatum bedrag'!B83)</f>
        <v>0</v>
      </c>
      <c r="AV83" s="4">
        <f>SUMIFS('grv lys'!$L$2:$L$2863,'grv lys'!$I$2:$I$2863,'bereken betaaldatum bedrag'!$AV$1,'grv lys'!$G$2:$G$2863,'bereken betaaldatum bedrag'!B83)</f>
        <v>0</v>
      </c>
      <c r="AW83" s="4">
        <f>SUMIFS('grv lys'!$L$2:$L$2863,'grv lys'!$I$2:$I$2863,'bereken betaaldatum bedrag'!$AW$1,'grv lys'!$G$2:$G$2863,'bereken betaaldatum bedrag'!B83)</f>
        <v>0</v>
      </c>
      <c r="AX83" s="4">
        <f>SUMIFS('grv lys'!$L$2:$L$2863,'grv lys'!$I$2:$I$2863,'bereken betaaldatum bedrag'!$AX$1,'grv lys'!$G$2:$G$2863,'bereken betaaldatum bedrag'!B83)</f>
        <v>0</v>
      </c>
      <c r="AY83" s="4">
        <f>SUMIFS('grv lys'!$L$2:$L$2863,'grv lys'!$I$2:$I$2863,'bereken betaaldatum bedrag'!$AY$1,'grv lys'!$G$2:$G$2863,'bereken betaaldatum bedrag'!B83)</f>
        <v>0</v>
      </c>
      <c r="AZ83" s="4">
        <f>SUMIFS('grv lys'!$L$2:$L$2863,'grv lys'!$I$2:$I$2863,'bereken betaaldatum bedrag'!$AZ$1,'grv lys'!$G$2:$G$2863,'bereken betaaldatum bedrag'!B83)</f>
        <v>0</v>
      </c>
      <c r="BA83" s="4">
        <f>SUMIFS('grv lys'!$L$2:$L$2863,'grv lys'!$I$2:$I$2863,'bereken betaaldatum bedrag'!$BA$1,'grv lys'!$G$2:$G$2863,'bereken betaaldatum bedrag'!B83)</f>
        <v>0</v>
      </c>
    </row>
    <row r="84" spans="1:53" x14ac:dyDescent="0.25">
      <c r="A84" s="19" t="s">
        <v>136</v>
      </c>
      <c r="B84" s="20">
        <v>41660</v>
      </c>
      <c r="C84" s="7"/>
      <c r="D84" s="15" t="s">
        <v>148</v>
      </c>
      <c r="E84" s="14"/>
      <c r="F84" s="12"/>
      <c r="G84" s="16"/>
      <c r="H84" s="16"/>
      <c r="I84" s="4">
        <f>SUMIFS('grv lys'!$L$2:$L$2863,'grv lys'!$G$2:$G$2863,'bereken betaaldatum bedrag'!B84,'grv lys'!$I$2:$I$2863,'bereken betaaldatum bedrag'!I$1)</f>
        <v>0</v>
      </c>
      <c r="J84" s="4">
        <f>SUMIFS('grv lys'!$L$2:$L$2863,'grv lys'!$I$2:$I$2863,'bereken betaaldatum bedrag'!$J$1,'grv lys'!$T$2:$T$2863,'bereken betaaldatum bedrag'!B84)</f>
        <v>0</v>
      </c>
      <c r="K84" s="4">
        <f>SUMIFS('grv lys'!$L$2:$L$2863,'grv lys'!$I$2:$I$2863,'bereken betaaldatum bedrag'!$K$1,'grv lys'!$T$2:$T$2863,'bereken betaaldatum bedrag'!B84)</f>
        <v>0</v>
      </c>
      <c r="L84" s="4">
        <f>SUMIFS('grv lys'!$L$2:$L$2863,'grv lys'!$I$2:$I$2863,'bereken betaaldatum bedrag'!$L$1,'grv lys'!$T$2:$T$2863,'bereken betaaldatum bedrag'!B84)</f>
        <v>0</v>
      </c>
      <c r="M84" s="4">
        <f>SUMIFS('grv lys'!$L$2:$L$2863,'grv lys'!$I$2:$I$2863,'bereken betaaldatum bedrag'!$M$1,'grv lys'!$T$2:$T$2863,'bereken betaaldatum bedrag'!B84)</f>
        <v>0</v>
      </c>
      <c r="N84" s="4">
        <f>SUMIFS('grv lys'!$L$2:$L$2863,'grv lys'!$I$2:$I$2863,'bereken betaaldatum bedrag'!$N$1,'grv lys'!$T$2:$T$2863,'bereken betaaldatum bedrag'!B84)</f>
        <v>0</v>
      </c>
      <c r="O84" s="4">
        <f>SUMIFS('grv lys'!$L$2:$L$2863,'grv lys'!$I$2:$I$2863,'bereken betaaldatum bedrag'!$O$1,'grv lys'!$T$2:$T$2863,'bereken betaaldatum bedrag'!B84)</f>
        <v>0</v>
      </c>
      <c r="P84" s="4">
        <f>SUMIFS('grv lys'!$L$2:$L$2863,'grv lys'!$I$2:$I$2863,'bereken betaaldatum bedrag'!$P$1,'grv lys'!$T$2:$T$2863,'bereken betaaldatum bedrag'!B84)</f>
        <v>0</v>
      </c>
      <c r="Q84" s="4">
        <f>SUMIFS('grv lys'!$L$2:$L$2863,'grv lys'!$I$2:$I$2863,'bereken betaaldatum bedrag'!$Q$1,'grv lys'!$T$2:$T$2863,'bereken betaaldatum bedrag'!B84)</f>
        <v>0</v>
      </c>
      <c r="R84" s="4">
        <f>SUMIFS('grv lys'!$L$2:$L$2863,'grv lys'!$I$2:$I$2863,'bereken betaaldatum bedrag'!$R$1,'grv lys'!$T$2:$T$2863,'bereken betaaldatum bedrag'!B84)</f>
        <v>0</v>
      </c>
      <c r="S84" s="4" t="e">
        <f>SUMIFS('grv lys'!Y83:Y3346,'grv lys'!T83:T2863,'bereken betaaldatum bedrag'!B84,'grv lys'!V83:V3346,'bereken betaaldatum bedrag'!$S$1)</f>
        <v>#VALUE!</v>
      </c>
      <c r="T84" s="4" t="e">
        <f>SUMIFS('grv lys'!Z83:Z3346,'grv lys'!U83:U2863,'bereken betaaldatum bedrag'!B84,'grv lys'!W83:W3346,'bereken betaaldatum bedrag'!$T$1)</f>
        <v>#VALUE!</v>
      </c>
      <c r="U84" s="4">
        <f>SUMIFS('grv lys'!$L$2:$L$2863,'grv lys'!$I$2:$I$2863,'bereken betaaldatum bedrag'!$U$1,'grv lys'!$T$2:$T$2863,'bereken betaaldatum bedrag'!B84)</f>
        <v>0</v>
      </c>
      <c r="V84" s="4">
        <f>SUMIFS('grv lys'!$L$2:$L$2863,'grv lys'!$I$2:$I$2863,'bereken betaaldatum bedrag'!$V$1,'grv lys'!$T$2:$T$2863,'bereken betaaldatum bedrag'!B84)</f>
        <v>0</v>
      </c>
      <c r="W84" s="4">
        <f>SUMIFS('grv lys'!$L$2:$L$2863,'grv lys'!$I$2:$I$2863,'bereken betaaldatum bedrag'!$W$1,'grv lys'!$T$2:$T$2863,'bereken betaaldatum bedrag'!B84)</f>
        <v>0</v>
      </c>
      <c r="X84" s="4">
        <f>SUMIFS('grv lys'!$L$2:$L$2863,'grv lys'!$I$2:$I$2863,'bereken betaaldatum bedrag'!$X$1,'grv lys'!$T$2:$T$2863,'bereken betaaldatum bedrag'!B84)</f>
        <v>0</v>
      </c>
      <c r="Y84" s="4">
        <f>SUMIFS('grv lys'!$L$2:$L$2863,'grv lys'!$I$2:$I$2863,'bereken betaaldatum bedrag'!$Y$1,'grv lys'!$G$2:$G$2863,'bereken betaaldatum bedrag'!B84)</f>
        <v>459.72999999999996</v>
      </c>
      <c r="Z84" s="4">
        <f>SUMIFS('grv lys'!$L$2:$L$2863,'grv lys'!$I$2:$I$2863,'bereken betaaldatum bedrag'!$Z$1,'grv lys'!$G$2:$G$2863,'bereken betaaldatum bedrag'!B84)</f>
        <v>0</v>
      </c>
      <c r="AA84" s="4">
        <f>SUMIFS('grv lys'!$L$2:$L$2863,'grv lys'!$I$2:$I$2863,'bereken betaaldatum bedrag'!$AA$1,'grv lys'!$G$2:$G$2863,'bereken betaaldatum bedrag'!B84)</f>
        <v>0</v>
      </c>
      <c r="AB84" s="4">
        <f>SUMIFS('grv lys'!$L$2:$L$2863,'grv lys'!$I$2:$I$2863,'bereken betaaldatum bedrag'!$AB$1,'grv lys'!$G$2:$G$2863,'bereken betaaldatum bedrag'!B84)</f>
        <v>0</v>
      </c>
      <c r="AC84" s="4">
        <f>SUMIFS('grv lys'!$L$2:$L$2863,'grv lys'!$I$2:$I$2863,'bereken betaaldatum bedrag'!$AC$1,'grv lys'!$G$2:$G$2863,'bereken betaaldatum bedrag'!B84)</f>
        <v>0</v>
      </c>
      <c r="AD84" s="4">
        <f>SUMIFS('grv lys'!$L$2:$L$2863,'grv lys'!$I$2:$I$2863,'bereken betaaldatum bedrag'!$AD$1,'grv lys'!$G$2:$G$2863,'bereken betaaldatum bedrag'!B84)</f>
        <v>5091.2900000000009</v>
      </c>
      <c r="AE84" s="4">
        <f>SUMIFS('grv lys'!$L$2:$L$2863,'grv lys'!$I$2:$I$2863,'bereken betaaldatum bedrag'!$AE$1,'grv lys'!$G$2:$G$2863,'bereken betaaldatum bedrag'!B84)</f>
        <v>0</v>
      </c>
      <c r="AF84" s="4">
        <f>SUMIFS('grv lys'!$L$2:$L$2863,'grv lys'!$I$2:$I$2863,'bereken betaaldatum bedrag'!$AF$1,'grv lys'!$G$2:$G$2863,'bereken betaaldatum bedrag'!B84)</f>
        <v>3425.29</v>
      </c>
      <c r="AG84" s="4">
        <f>SUMIFS('grv lys'!$L$2:$L$2863,'grv lys'!$I$2:$I$2863,'bereken betaaldatum bedrag'!$AG$1,'grv lys'!$G$2:$G$2863,'bereken betaaldatum bedrag'!B84)</f>
        <v>0</v>
      </c>
      <c r="AH84" s="4">
        <f>SUMIFS('grv lys'!$L$2:$L$2863,'grv lys'!$I$2:$I$2863,'bereken betaaldatum bedrag'!$AH$1,'grv lys'!$G$2:$G$2863,'bereken betaaldatum bedrag'!B84)</f>
        <v>0</v>
      </c>
      <c r="AI84" s="4">
        <f>SUMIFS('grv lys'!$L$2:$L$2863,'grv lys'!$I$2:$I$2863,'bereken betaaldatum bedrag'!$AI$1,'grv lys'!$G$2:$G$2863,'bereken betaaldatum bedrag'!B84)</f>
        <v>0</v>
      </c>
      <c r="AJ84" s="4">
        <f>SUMIFS('grv lys'!$L$2:$L$2863,'grv lys'!$I$2:$I$2863,'bereken betaaldatum bedrag'!$AJ$1,'grv lys'!$G$2:$G$2863,'bereken betaaldatum bedrag'!B84)</f>
        <v>3737</v>
      </c>
      <c r="AK84" s="4">
        <f>SUMIFS('grv lys'!$L$2:$L$2863,'grv lys'!$I$2:$I$2863,'bereken betaaldatum bedrag'!$AK$1,'grv lys'!$G$2:$G$2863,'bereken betaaldatum bedrag'!B84)</f>
        <v>0</v>
      </c>
      <c r="AL84" s="4">
        <f>SUMIFS('grv lys'!$L$2:$L$2863,'grv lys'!$I$2:$I$2863,'bereken betaaldatum bedrag'!$AL$1,'grv lys'!$G$2:$G$2863,'bereken betaaldatum bedrag'!B84)</f>
        <v>0</v>
      </c>
      <c r="AM84" s="4">
        <f>SUMIFS('grv lys'!$L$2:$L$2863,'grv lys'!$I$2:$I$2863,'bereken betaaldatum bedrag'!$AM$1,'grv lys'!$G$2:$G$2863,'bereken betaaldatum bedrag'!B84)</f>
        <v>0</v>
      </c>
      <c r="AN84" s="4">
        <f>SUMIFS('grv lys'!$L$2:$L$2863,'grv lys'!$I$2:$I$2863,'bereken betaaldatum bedrag'!$AN$1,'grv lys'!$G$2:$G$2863,'bereken betaaldatum bedrag'!B84)</f>
        <v>0</v>
      </c>
      <c r="AO84" s="4">
        <f>SUMIFS('grv lys'!$L$2:$L$2863,'grv lys'!$I$2:$I$2863,'bereken betaaldatum bedrag'!$AO$1,'grv lys'!$G$2:$G$2863,'bereken betaaldatum bedrag'!B84)</f>
        <v>0</v>
      </c>
      <c r="AP84" s="4">
        <f>SUMIFS('grv lys'!$L$2:$L$2863,'grv lys'!$I$2:$I$2863,'bereken betaaldatum bedrag'!$AP$1,'grv lys'!$G$2:$G$2863,'bereken betaaldatum bedrag'!B84)</f>
        <v>0</v>
      </c>
      <c r="AQ84" s="4">
        <f>SUMIFS('grv lys'!$L$2:$L$2863,'grv lys'!$I$2:$I$2863,'bereken betaaldatum bedrag'!$AQ$1,'grv lys'!$G$2:$G$2863,'bereken betaaldatum bedrag'!B84)</f>
        <v>0</v>
      </c>
      <c r="AR84" s="4">
        <f>SUMIFS('grv lys'!$L$2:$L$2863,'grv lys'!$I$2:$I$2863,'bereken betaaldatum bedrag'!$AR$1,'grv lys'!$G$2:$G$2863,'bereken betaaldatum bedrag'!B84)</f>
        <v>130.5</v>
      </c>
      <c r="AS84" s="4">
        <f>SUMIFS('grv lys'!$L$2:$L$2863,'grv lys'!$I$2:$I$2863,'bereken betaaldatum bedrag'!$AS$1,'grv lys'!$G$2:$G$2863,'bereken betaaldatum bedrag'!B84)</f>
        <v>0</v>
      </c>
      <c r="AT84" s="4">
        <f>SUMIFS('grv lys'!$L$2:$L$2863,'grv lys'!$I$2:$I$2863,'bereken betaaldatum bedrag'!$AT$1,'grv lys'!$G$2:$G$2863,'bereken betaaldatum bedrag'!B84)</f>
        <v>0</v>
      </c>
      <c r="AU84" s="4">
        <f>SUMIFS('grv lys'!$L$2:$L$2863,'grv lys'!$I$2:$I$2863,'bereken betaaldatum bedrag'!$AU$1,'grv lys'!$G$2:$G$2863,'bereken betaaldatum bedrag'!B84)</f>
        <v>0</v>
      </c>
      <c r="AV84" s="4">
        <f>SUMIFS('grv lys'!$L$2:$L$2863,'grv lys'!$I$2:$I$2863,'bereken betaaldatum bedrag'!$AV$1,'grv lys'!$G$2:$G$2863,'bereken betaaldatum bedrag'!B84)</f>
        <v>0</v>
      </c>
      <c r="AW84" s="4">
        <f>SUMIFS('grv lys'!$L$2:$L$2863,'grv lys'!$I$2:$I$2863,'bereken betaaldatum bedrag'!$AW$1,'grv lys'!$G$2:$G$2863,'bereken betaaldatum bedrag'!B84)</f>
        <v>0</v>
      </c>
      <c r="AX84" s="4">
        <f>SUMIFS('grv lys'!$L$2:$L$2863,'grv lys'!$I$2:$I$2863,'bereken betaaldatum bedrag'!$AX$1,'grv lys'!$G$2:$G$2863,'bereken betaaldatum bedrag'!B84)</f>
        <v>0</v>
      </c>
      <c r="AY84" s="4">
        <f>SUMIFS('grv lys'!$L$2:$L$2863,'grv lys'!$I$2:$I$2863,'bereken betaaldatum bedrag'!$AY$1,'grv lys'!$G$2:$G$2863,'bereken betaaldatum bedrag'!B84)</f>
        <v>0</v>
      </c>
      <c r="AZ84" s="4">
        <f>SUMIFS('grv lys'!$L$2:$L$2863,'grv lys'!$I$2:$I$2863,'bereken betaaldatum bedrag'!$AZ$1,'grv lys'!$G$2:$G$2863,'bereken betaaldatum bedrag'!B84)</f>
        <v>0</v>
      </c>
      <c r="BA84" s="4">
        <f>SUMIFS('grv lys'!$L$2:$L$2863,'grv lys'!$I$2:$I$2863,'bereken betaaldatum bedrag'!$BA$1,'grv lys'!$G$2:$G$2863,'bereken betaaldatum bedrag'!B84)</f>
        <v>0</v>
      </c>
    </row>
    <row r="85" spans="1:53" x14ac:dyDescent="0.25">
      <c r="A85" s="19" t="s">
        <v>137</v>
      </c>
      <c r="B85" s="20">
        <v>41661</v>
      </c>
      <c r="C85" s="7"/>
      <c r="D85" s="15" t="s">
        <v>148</v>
      </c>
      <c r="E85" s="14"/>
      <c r="F85" s="12"/>
      <c r="G85" s="16"/>
      <c r="H85" s="16"/>
      <c r="I85" s="4">
        <f>SUMIFS('grv lys'!$L$2:$L$2863,'grv lys'!$G$2:$G$2863,'bereken betaaldatum bedrag'!B85,'grv lys'!$I$2:$I$2863,'bereken betaaldatum bedrag'!I$1)</f>
        <v>-9164.08</v>
      </c>
      <c r="J85" s="4">
        <f>SUMIFS('grv lys'!$L$2:$L$2863,'grv lys'!$I$2:$I$2863,'bereken betaaldatum bedrag'!$J$1,'grv lys'!$T$2:$T$2863,'bereken betaaldatum bedrag'!B85)</f>
        <v>0</v>
      </c>
      <c r="K85" s="4">
        <f>SUMIFS('grv lys'!$L$2:$L$2863,'grv lys'!$I$2:$I$2863,'bereken betaaldatum bedrag'!$K$1,'grv lys'!$T$2:$T$2863,'bereken betaaldatum bedrag'!B85)</f>
        <v>0</v>
      </c>
      <c r="L85" s="4">
        <f>SUMIFS('grv lys'!$L$2:$L$2863,'grv lys'!$I$2:$I$2863,'bereken betaaldatum bedrag'!$L$1,'grv lys'!$T$2:$T$2863,'bereken betaaldatum bedrag'!B85)</f>
        <v>2435</v>
      </c>
      <c r="M85" s="4">
        <f>SUMIFS('grv lys'!$L$2:$L$2863,'grv lys'!$I$2:$I$2863,'bereken betaaldatum bedrag'!$M$1,'grv lys'!$T$2:$T$2863,'bereken betaaldatum bedrag'!B85)</f>
        <v>2141.4</v>
      </c>
      <c r="N85" s="4">
        <f>SUMIFS('grv lys'!$L$2:$L$2863,'grv lys'!$I$2:$I$2863,'bereken betaaldatum bedrag'!$N$1,'grv lys'!$T$2:$T$2863,'bereken betaaldatum bedrag'!B85)</f>
        <v>1842.2</v>
      </c>
      <c r="O85" s="4">
        <f>SUMIFS('grv lys'!$L$2:$L$2863,'grv lys'!$I$2:$I$2863,'bereken betaaldatum bedrag'!$O$1,'grv lys'!$T$2:$T$2863,'bereken betaaldatum bedrag'!B85)</f>
        <v>0</v>
      </c>
      <c r="P85" s="4">
        <f>SUMIFS('grv lys'!$L$2:$L$2863,'grv lys'!$I$2:$I$2863,'bereken betaaldatum bedrag'!$P$1,'grv lys'!$T$2:$T$2863,'bereken betaaldatum bedrag'!B85)</f>
        <v>0</v>
      </c>
      <c r="Q85" s="4">
        <f>SUMIFS('grv lys'!$L$2:$L$2863,'grv lys'!$I$2:$I$2863,'bereken betaaldatum bedrag'!$Q$1,'grv lys'!$T$2:$T$2863,'bereken betaaldatum bedrag'!B85)</f>
        <v>2483</v>
      </c>
      <c r="R85" s="4">
        <f>SUMIFS('grv lys'!$L$2:$L$2863,'grv lys'!$I$2:$I$2863,'bereken betaaldatum bedrag'!$R$1,'grv lys'!$T$2:$T$2863,'bereken betaaldatum bedrag'!B85)</f>
        <v>0</v>
      </c>
      <c r="S85" s="4" t="e">
        <f>SUMIFS('grv lys'!Y84:Y3347,'grv lys'!T84:T2863,'bereken betaaldatum bedrag'!B85,'grv lys'!V84:V3347,'bereken betaaldatum bedrag'!$S$1)</f>
        <v>#VALUE!</v>
      </c>
      <c r="T85" s="4" t="e">
        <f>SUMIFS('grv lys'!Z84:Z3347,'grv lys'!U84:U2863,'bereken betaaldatum bedrag'!B85,'grv lys'!W84:W3347,'bereken betaaldatum bedrag'!$T$1)</f>
        <v>#VALUE!</v>
      </c>
      <c r="U85" s="4">
        <f>SUMIFS('grv lys'!$L$2:$L$2863,'grv lys'!$I$2:$I$2863,'bereken betaaldatum bedrag'!$U$1,'grv lys'!$T$2:$T$2863,'bereken betaaldatum bedrag'!B85)</f>
        <v>0</v>
      </c>
      <c r="V85" s="4">
        <f>SUMIFS('grv lys'!$L$2:$L$2863,'grv lys'!$I$2:$I$2863,'bereken betaaldatum bedrag'!$V$1,'grv lys'!$T$2:$T$2863,'bereken betaaldatum bedrag'!B85)</f>
        <v>0</v>
      </c>
      <c r="W85" s="4">
        <f>SUMIFS('grv lys'!$L$2:$L$2863,'grv lys'!$I$2:$I$2863,'bereken betaaldatum bedrag'!$W$1,'grv lys'!$T$2:$T$2863,'bereken betaaldatum bedrag'!B85)</f>
        <v>0</v>
      </c>
      <c r="X85" s="4">
        <f>SUMIFS('grv lys'!$L$2:$L$2863,'grv lys'!$I$2:$I$2863,'bereken betaaldatum bedrag'!$X$1,'grv lys'!$T$2:$T$2863,'bereken betaaldatum bedrag'!B85)</f>
        <v>0</v>
      </c>
      <c r="Y85" s="4">
        <f>SUMIFS('grv lys'!$L$2:$L$2863,'grv lys'!$I$2:$I$2863,'bereken betaaldatum bedrag'!$Y$1,'grv lys'!$G$2:$G$2863,'bereken betaaldatum bedrag'!B85)</f>
        <v>-236.89</v>
      </c>
      <c r="Z85" s="4">
        <f>SUMIFS('grv lys'!$L$2:$L$2863,'grv lys'!$I$2:$I$2863,'bereken betaaldatum bedrag'!$Z$1,'grv lys'!$G$2:$G$2863,'bereken betaaldatum bedrag'!B85)</f>
        <v>0</v>
      </c>
      <c r="AA85" s="4">
        <f>SUMIFS('grv lys'!$L$2:$L$2863,'grv lys'!$I$2:$I$2863,'bereken betaaldatum bedrag'!$AA$1,'grv lys'!$G$2:$G$2863,'bereken betaaldatum bedrag'!B85)</f>
        <v>0</v>
      </c>
      <c r="AB85" s="4">
        <f>SUMIFS('grv lys'!$L$2:$L$2863,'grv lys'!$I$2:$I$2863,'bereken betaaldatum bedrag'!$AB$1,'grv lys'!$G$2:$G$2863,'bereken betaaldatum bedrag'!B85)</f>
        <v>0</v>
      </c>
      <c r="AC85" s="4">
        <f>SUMIFS('grv lys'!$L$2:$L$2863,'grv lys'!$I$2:$I$2863,'bereken betaaldatum bedrag'!$AC$1,'grv lys'!$G$2:$G$2863,'bereken betaaldatum bedrag'!B85)</f>
        <v>0</v>
      </c>
      <c r="AD85" s="4">
        <f>SUMIFS('grv lys'!$L$2:$L$2863,'grv lys'!$I$2:$I$2863,'bereken betaaldatum bedrag'!$AD$1,'grv lys'!$G$2:$G$2863,'bereken betaaldatum bedrag'!B85)</f>
        <v>0</v>
      </c>
      <c r="AE85" s="4">
        <f>SUMIFS('grv lys'!$L$2:$L$2863,'grv lys'!$I$2:$I$2863,'bereken betaaldatum bedrag'!$AE$1,'grv lys'!$G$2:$G$2863,'bereken betaaldatum bedrag'!B85)</f>
        <v>0</v>
      </c>
      <c r="AF85" s="4">
        <f>SUMIFS('grv lys'!$L$2:$L$2863,'grv lys'!$I$2:$I$2863,'bereken betaaldatum bedrag'!$AF$1,'grv lys'!$G$2:$G$2863,'bereken betaaldatum bedrag'!B85)</f>
        <v>0</v>
      </c>
      <c r="AG85" s="4">
        <f>SUMIFS('grv lys'!$L$2:$L$2863,'grv lys'!$I$2:$I$2863,'bereken betaaldatum bedrag'!$AG$1,'grv lys'!$G$2:$G$2863,'bereken betaaldatum bedrag'!B85)</f>
        <v>0</v>
      </c>
      <c r="AH85" s="4">
        <f>SUMIFS('grv lys'!$L$2:$L$2863,'grv lys'!$I$2:$I$2863,'bereken betaaldatum bedrag'!$AH$1,'grv lys'!$G$2:$G$2863,'bereken betaaldatum bedrag'!B85)</f>
        <v>0</v>
      </c>
      <c r="AI85" s="4">
        <f>SUMIFS('grv lys'!$L$2:$L$2863,'grv lys'!$I$2:$I$2863,'bereken betaaldatum bedrag'!$AI$1,'grv lys'!$G$2:$G$2863,'bereken betaaldatum bedrag'!B85)</f>
        <v>0</v>
      </c>
      <c r="AJ85" s="4">
        <f>SUMIFS('grv lys'!$L$2:$L$2863,'grv lys'!$I$2:$I$2863,'bereken betaaldatum bedrag'!$AJ$1,'grv lys'!$G$2:$G$2863,'bereken betaaldatum bedrag'!B85)</f>
        <v>0</v>
      </c>
      <c r="AK85" s="4">
        <f>SUMIFS('grv lys'!$L$2:$L$2863,'grv lys'!$I$2:$I$2863,'bereken betaaldatum bedrag'!$AK$1,'grv lys'!$G$2:$G$2863,'bereken betaaldatum bedrag'!B85)</f>
        <v>-108.41</v>
      </c>
      <c r="AL85" s="4">
        <f>SUMIFS('grv lys'!$L$2:$L$2863,'grv lys'!$I$2:$I$2863,'bereken betaaldatum bedrag'!$AL$1,'grv lys'!$G$2:$G$2863,'bereken betaaldatum bedrag'!B85)</f>
        <v>-547.04</v>
      </c>
      <c r="AM85" s="4">
        <f>SUMIFS('grv lys'!$L$2:$L$2863,'grv lys'!$I$2:$I$2863,'bereken betaaldatum bedrag'!$AM$1,'grv lys'!$G$2:$G$2863,'bereken betaaldatum bedrag'!B85)</f>
        <v>0</v>
      </c>
      <c r="AN85" s="4">
        <f>SUMIFS('grv lys'!$L$2:$L$2863,'grv lys'!$I$2:$I$2863,'bereken betaaldatum bedrag'!$AN$1,'grv lys'!$G$2:$G$2863,'bereken betaaldatum bedrag'!B85)</f>
        <v>0</v>
      </c>
      <c r="AO85" s="4">
        <f>SUMIFS('grv lys'!$L$2:$L$2863,'grv lys'!$I$2:$I$2863,'bereken betaaldatum bedrag'!$AO$1,'grv lys'!$G$2:$G$2863,'bereken betaaldatum bedrag'!B85)</f>
        <v>0</v>
      </c>
      <c r="AP85" s="4">
        <f>SUMIFS('grv lys'!$L$2:$L$2863,'grv lys'!$I$2:$I$2863,'bereken betaaldatum bedrag'!$AP$1,'grv lys'!$G$2:$G$2863,'bereken betaaldatum bedrag'!B85)</f>
        <v>0</v>
      </c>
      <c r="AQ85" s="4">
        <f>SUMIFS('grv lys'!$L$2:$L$2863,'grv lys'!$I$2:$I$2863,'bereken betaaldatum bedrag'!$AQ$1,'grv lys'!$G$2:$G$2863,'bereken betaaldatum bedrag'!B85)</f>
        <v>-327.29999999999995</v>
      </c>
      <c r="AR85" s="4">
        <f>SUMIFS('grv lys'!$L$2:$L$2863,'grv lys'!$I$2:$I$2863,'bereken betaaldatum bedrag'!$AR$1,'grv lys'!$G$2:$G$2863,'bereken betaaldatum bedrag'!B85)</f>
        <v>0</v>
      </c>
      <c r="AS85" s="4">
        <f>SUMIFS('grv lys'!$L$2:$L$2863,'grv lys'!$I$2:$I$2863,'bereken betaaldatum bedrag'!$AS$1,'grv lys'!$G$2:$G$2863,'bereken betaaldatum bedrag'!B85)</f>
        <v>0</v>
      </c>
      <c r="AT85" s="4">
        <f>SUMIFS('grv lys'!$L$2:$L$2863,'grv lys'!$I$2:$I$2863,'bereken betaaldatum bedrag'!$AT$1,'grv lys'!$G$2:$G$2863,'bereken betaaldatum bedrag'!B85)</f>
        <v>0</v>
      </c>
      <c r="AU85" s="4">
        <f>SUMIFS('grv lys'!$L$2:$L$2863,'grv lys'!$I$2:$I$2863,'bereken betaaldatum bedrag'!$AU$1,'grv lys'!$G$2:$G$2863,'bereken betaaldatum bedrag'!B85)</f>
        <v>0</v>
      </c>
      <c r="AV85" s="4">
        <f>SUMIFS('grv lys'!$L$2:$L$2863,'grv lys'!$I$2:$I$2863,'bereken betaaldatum bedrag'!$AV$1,'grv lys'!$G$2:$G$2863,'bereken betaaldatum bedrag'!B85)</f>
        <v>0</v>
      </c>
      <c r="AW85" s="4">
        <f>SUMIFS('grv lys'!$L$2:$L$2863,'grv lys'!$I$2:$I$2863,'bereken betaaldatum bedrag'!$AW$1,'grv lys'!$G$2:$G$2863,'bereken betaaldatum bedrag'!B85)</f>
        <v>0</v>
      </c>
      <c r="AX85" s="4">
        <f>SUMIFS('grv lys'!$L$2:$L$2863,'grv lys'!$I$2:$I$2863,'bereken betaaldatum bedrag'!$AX$1,'grv lys'!$G$2:$G$2863,'bereken betaaldatum bedrag'!B85)</f>
        <v>0</v>
      </c>
      <c r="AY85" s="4">
        <f>SUMIFS('grv lys'!$L$2:$L$2863,'grv lys'!$I$2:$I$2863,'bereken betaaldatum bedrag'!$AY$1,'grv lys'!$G$2:$G$2863,'bereken betaaldatum bedrag'!B85)</f>
        <v>0</v>
      </c>
      <c r="AZ85" s="4">
        <f>SUMIFS('grv lys'!$L$2:$L$2863,'grv lys'!$I$2:$I$2863,'bereken betaaldatum bedrag'!$AZ$1,'grv lys'!$G$2:$G$2863,'bereken betaaldatum bedrag'!B85)</f>
        <v>0</v>
      </c>
      <c r="BA85" s="4">
        <f>SUMIFS('grv lys'!$L$2:$L$2863,'grv lys'!$I$2:$I$2863,'bereken betaaldatum bedrag'!$BA$1,'grv lys'!$G$2:$G$2863,'bereken betaaldatum bedrag'!B85)</f>
        <v>0</v>
      </c>
    </row>
    <row r="86" spans="1:53" x14ac:dyDescent="0.25">
      <c r="A86" s="19" t="s">
        <v>138</v>
      </c>
      <c r="B86" s="20">
        <v>41662</v>
      </c>
      <c r="C86" s="7"/>
      <c r="D86" s="15" t="s">
        <v>148</v>
      </c>
      <c r="E86" s="14"/>
      <c r="F86" s="12"/>
      <c r="G86" s="16"/>
      <c r="H86" s="16"/>
      <c r="I86" s="4">
        <f>SUMIFS('grv lys'!$L$2:$L$2863,'grv lys'!$G$2:$G$2863,'bereken betaaldatum bedrag'!B86,'grv lys'!$I$2:$I$2863,'bereken betaaldatum bedrag'!I$1)</f>
        <v>0</v>
      </c>
      <c r="J86" s="4">
        <f>SUMIFS('grv lys'!$L$2:$L$2863,'grv lys'!$I$2:$I$2863,'bereken betaaldatum bedrag'!$J$1,'grv lys'!$T$2:$T$2863,'bereken betaaldatum bedrag'!B86)</f>
        <v>0</v>
      </c>
      <c r="K86" s="4">
        <f>SUMIFS('grv lys'!$L$2:$L$2863,'grv lys'!$I$2:$I$2863,'bereken betaaldatum bedrag'!$K$1,'grv lys'!$T$2:$T$2863,'bereken betaaldatum bedrag'!B86)</f>
        <v>0</v>
      </c>
      <c r="L86" s="4">
        <f>SUMIFS('grv lys'!$L$2:$L$2863,'grv lys'!$I$2:$I$2863,'bereken betaaldatum bedrag'!$L$1,'grv lys'!$T$2:$T$2863,'bereken betaaldatum bedrag'!B86)</f>
        <v>1000</v>
      </c>
      <c r="M86" s="4">
        <f>SUMIFS('grv lys'!$L$2:$L$2863,'grv lys'!$I$2:$I$2863,'bereken betaaldatum bedrag'!$M$1,'grv lys'!$T$2:$T$2863,'bereken betaaldatum bedrag'!B86)</f>
        <v>0</v>
      </c>
      <c r="N86" s="4">
        <f>SUMIFS('grv lys'!$L$2:$L$2863,'grv lys'!$I$2:$I$2863,'bereken betaaldatum bedrag'!$N$1,'grv lys'!$T$2:$T$2863,'bereken betaaldatum bedrag'!B86)</f>
        <v>785.1</v>
      </c>
      <c r="O86" s="4">
        <f>SUMIFS('grv lys'!$L$2:$L$2863,'grv lys'!$I$2:$I$2863,'bereken betaaldatum bedrag'!$O$1,'grv lys'!$T$2:$T$2863,'bereken betaaldatum bedrag'!B86)</f>
        <v>0</v>
      </c>
      <c r="P86" s="4">
        <f>SUMIFS('grv lys'!$L$2:$L$2863,'grv lys'!$I$2:$I$2863,'bereken betaaldatum bedrag'!$P$1,'grv lys'!$T$2:$T$2863,'bereken betaaldatum bedrag'!B86)</f>
        <v>0</v>
      </c>
      <c r="Q86" s="4">
        <f>SUMIFS('grv lys'!$L$2:$L$2863,'grv lys'!$I$2:$I$2863,'bereken betaaldatum bedrag'!$Q$1,'grv lys'!$T$2:$T$2863,'bereken betaaldatum bedrag'!B86)</f>
        <v>0</v>
      </c>
      <c r="R86" s="4">
        <f>SUMIFS('grv lys'!$L$2:$L$2863,'grv lys'!$I$2:$I$2863,'bereken betaaldatum bedrag'!$R$1,'grv lys'!$T$2:$T$2863,'bereken betaaldatum bedrag'!B86)</f>
        <v>0</v>
      </c>
      <c r="S86" s="4" t="e">
        <f>SUMIFS('grv lys'!Y85:Y3348,'grv lys'!T85:T2863,'bereken betaaldatum bedrag'!B86,'grv lys'!V85:V3348,'bereken betaaldatum bedrag'!$S$1)</f>
        <v>#VALUE!</v>
      </c>
      <c r="T86" s="4" t="e">
        <f>SUMIFS('grv lys'!Z85:Z3348,'grv lys'!U85:U2863,'bereken betaaldatum bedrag'!B86,'grv lys'!W85:W3348,'bereken betaaldatum bedrag'!$T$1)</f>
        <v>#VALUE!</v>
      </c>
      <c r="U86" s="4">
        <f>SUMIFS('grv lys'!$L$2:$L$2863,'grv lys'!$I$2:$I$2863,'bereken betaaldatum bedrag'!$U$1,'grv lys'!$T$2:$T$2863,'bereken betaaldatum bedrag'!B86)</f>
        <v>0</v>
      </c>
      <c r="V86" s="4">
        <f>SUMIFS('grv lys'!$L$2:$L$2863,'grv lys'!$I$2:$I$2863,'bereken betaaldatum bedrag'!$V$1,'grv lys'!$T$2:$T$2863,'bereken betaaldatum bedrag'!B86)</f>
        <v>0</v>
      </c>
      <c r="W86" s="4">
        <f>SUMIFS('grv lys'!$L$2:$L$2863,'grv lys'!$I$2:$I$2863,'bereken betaaldatum bedrag'!$W$1,'grv lys'!$T$2:$T$2863,'bereken betaaldatum bedrag'!B86)</f>
        <v>0</v>
      </c>
      <c r="X86" s="4">
        <f>SUMIFS('grv lys'!$L$2:$L$2863,'grv lys'!$I$2:$I$2863,'bereken betaaldatum bedrag'!$X$1,'grv lys'!$T$2:$T$2863,'bereken betaaldatum bedrag'!B86)</f>
        <v>0</v>
      </c>
      <c r="Y86" s="4">
        <f>SUMIFS('grv lys'!$L$2:$L$2863,'grv lys'!$I$2:$I$2863,'bereken betaaldatum bedrag'!$Y$1,'grv lys'!$G$2:$G$2863,'bereken betaaldatum bedrag'!B86)</f>
        <v>0</v>
      </c>
      <c r="Z86" s="4">
        <f>SUMIFS('grv lys'!$L$2:$L$2863,'grv lys'!$I$2:$I$2863,'bereken betaaldatum bedrag'!$Z$1,'grv lys'!$G$2:$G$2863,'bereken betaaldatum bedrag'!B86)</f>
        <v>0</v>
      </c>
      <c r="AA86" s="4">
        <f>SUMIFS('grv lys'!$L$2:$L$2863,'grv lys'!$I$2:$I$2863,'bereken betaaldatum bedrag'!$AA$1,'grv lys'!$G$2:$G$2863,'bereken betaaldatum bedrag'!B86)</f>
        <v>0</v>
      </c>
      <c r="AB86" s="4">
        <f>SUMIFS('grv lys'!$L$2:$L$2863,'grv lys'!$I$2:$I$2863,'bereken betaaldatum bedrag'!$AB$1,'grv lys'!$G$2:$G$2863,'bereken betaaldatum bedrag'!B86)</f>
        <v>0</v>
      </c>
      <c r="AC86" s="4">
        <f>SUMIFS('grv lys'!$L$2:$L$2863,'grv lys'!$I$2:$I$2863,'bereken betaaldatum bedrag'!$AC$1,'grv lys'!$G$2:$G$2863,'bereken betaaldatum bedrag'!B86)</f>
        <v>444.1</v>
      </c>
      <c r="AD86" s="4">
        <f>SUMIFS('grv lys'!$L$2:$L$2863,'grv lys'!$I$2:$I$2863,'bereken betaaldatum bedrag'!$AD$1,'grv lys'!$G$2:$G$2863,'bereken betaaldatum bedrag'!B86)</f>
        <v>0</v>
      </c>
      <c r="AE86" s="4">
        <f>SUMIFS('grv lys'!$L$2:$L$2863,'grv lys'!$I$2:$I$2863,'bereken betaaldatum bedrag'!$AE$1,'grv lys'!$G$2:$G$2863,'bereken betaaldatum bedrag'!B86)</f>
        <v>0</v>
      </c>
      <c r="AF86" s="4">
        <f>SUMIFS('grv lys'!$L$2:$L$2863,'grv lys'!$I$2:$I$2863,'bereken betaaldatum bedrag'!$AF$1,'grv lys'!$G$2:$G$2863,'bereken betaaldatum bedrag'!B86)</f>
        <v>0</v>
      </c>
      <c r="AG86" s="4">
        <f>SUMIFS('grv lys'!$L$2:$L$2863,'grv lys'!$I$2:$I$2863,'bereken betaaldatum bedrag'!$AG$1,'grv lys'!$G$2:$G$2863,'bereken betaaldatum bedrag'!B86)</f>
        <v>0</v>
      </c>
      <c r="AH86" s="4">
        <f>SUMIFS('grv lys'!$L$2:$L$2863,'grv lys'!$I$2:$I$2863,'bereken betaaldatum bedrag'!$AH$1,'grv lys'!$G$2:$G$2863,'bereken betaaldatum bedrag'!B86)</f>
        <v>0</v>
      </c>
      <c r="AI86" s="4">
        <f>SUMIFS('grv lys'!$L$2:$L$2863,'grv lys'!$I$2:$I$2863,'bereken betaaldatum bedrag'!$AI$1,'grv lys'!$G$2:$G$2863,'bereken betaaldatum bedrag'!B86)</f>
        <v>16470.72</v>
      </c>
      <c r="AJ86" s="4">
        <f>SUMIFS('grv lys'!$L$2:$L$2863,'grv lys'!$I$2:$I$2863,'bereken betaaldatum bedrag'!$AJ$1,'grv lys'!$G$2:$G$2863,'bereken betaaldatum bedrag'!B86)</f>
        <v>0</v>
      </c>
      <c r="AK86" s="4">
        <f>SUMIFS('grv lys'!$L$2:$L$2863,'grv lys'!$I$2:$I$2863,'bereken betaaldatum bedrag'!$AK$1,'grv lys'!$G$2:$G$2863,'bereken betaaldatum bedrag'!B86)</f>
        <v>0</v>
      </c>
      <c r="AL86" s="4">
        <f>SUMIFS('grv lys'!$L$2:$L$2863,'grv lys'!$I$2:$I$2863,'bereken betaaldatum bedrag'!$AL$1,'grv lys'!$G$2:$G$2863,'bereken betaaldatum bedrag'!B86)</f>
        <v>0</v>
      </c>
      <c r="AM86" s="4">
        <f>SUMIFS('grv lys'!$L$2:$L$2863,'grv lys'!$I$2:$I$2863,'bereken betaaldatum bedrag'!$AM$1,'grv lys'!$G$2:$G$2863,'bereken betaaldatum bedrag'!B86)</f>
        <v>0</v>
      </c>
      <c r="AN86" s="4">
        <f>SUMIFS('grv lys'!$L$2:$L$2863,'grv lys'!$I$2:$I$2863,'bereken betaaldatum bedrag'!$AN$1,'grv lys'!$G$2:$G$2863,'bereken betaaldatum bedrag'!B86)</f>
        <v>0</v>
      </c>
      <c r="AO86" s="4">
        <f>SUMIFS('grv lys'!$L$2:$L$2863,'grv lys'!$I$2:$I$2863,'bereken betaaldatum bedrag'!$AO$1,'grv lys'!$G$2:$G$2863,'bereken betaaldatum bedrag'!B86)</f>
        <v>0</v>
      </c>
      <c r="AP86" s="4">
        <f>SUMIFS('grv lys'!$L$2:$L$2863,'grv lys'!$I$2:$I$2863,'bereken betaaldatum bedrag'!$AP$1,'grv lys'!$G$2:$G$2863,'bereken betaaldatum bedrag'!B86)</f>
        <v>0</v>
      </c>
      <c r="AQ86" s="4">
        <f>SUMIFS('grv lys'!$L$2:$L$2863,'grv lys'!$I$2:$I$2863,'bereken betaaldatum bedrag'!$AQ$1,'grv lys'!$G$2:$G$2863,'bereken betaaldatum bedrag'!B86)</f>
        <v>0</v>
      </c>
      <c r="AR86" s="4">
        <f>SUMIFS('grv lys'!$L$2:$L$2863,'grv lys'!$I$2:$I$2863,'bereken betaaldatum bedrag'!$AR$1,'grv lys'!$G$2:$G$2863,'bereken betaaldatum bedrag'!B86)</f>
        <v>130.5</v>
      </c>
      <c r="AS86" s="4">
        <f>SUMIFS('grv lys'!$L$2:$L$2863,'grv lys'!$I$2:$I$2863,'bereken betaaldatum bedrag'!$AS$1,'grv lys'!$G$2:$G$2863,'bereken betaaldatum bedrag'!B86)</f>
        <v>0</v>
      </c>
      <c r="AT86" s="4">
        <f>SUMIFS('grv lys'!$L$2:$L$2863,'grv lys'!$I$2:$I$2863,'bereken betaaldatum bedrag'!$AT$1,'grv lys'!$G$2:$G$2863,'bereken betaaldatum bedrag'!B86)</f>
        <v>0</v>
      </c>
      <c r="AU86" s="4">
        <f>SUMIFS('grv lys'!$L$2:$L$2863,'grv lys'!$I$2:$I$2863,'bereken betaaldatum bedrag'!$AU$1,'grv lys'!$G$2:$G$2863,'bereken betaaldatum bedrag'!B86)</f>
        <v>35179.230000000003</v>
      </c>
      <c r="AV86" s="4">
        <f>SUMIFS('grv lys'!$L$2:$L$2863,'grv lys'!$I$2:$I$2863,'bereken betaaldatum bedrag'!$AV$1,'grv lys'!$G$2:$G$2863,'bereken betaaldatum bedrag'!B86)</f>
        <v>0</v>
      </c>
      <c r="AW86" s="4">
        <f>SUMIFS('grv lys'!$L$2:$L$2863,'grv lys'!$I$2:$I$2863,'bereken betaaldatum bedrag'!$AW$1,'grv lys'!$G$2:$G$2863,'bereken betaaldatum bedrag'!B86)</f>
        <v>0</v>
      </c>
      <c r="AX86" s="4">
        <f>SUMIFS('grv lys'!$L$2:$L$2863,'grv lys'!$I$2:$I$2863,'bereken betaaldatum bedrag'!$AX$1,'grv lys'!$G$2:$G$2863,'bereken betaaldatum bedrag'!B86)</f>
        <v>0</v>
      </c>
      <c r="AY86" s="4">
        <f>SUMIFS('grv lys'!$L$2:$L$2863,'grv lys'!$I$2:$I$2863,'bereken betaaldatum bedrag'!$AY$1,'grv lys'!$G$2:$G$2863,'bereken betaaldatum bedrag'!B86)</f>
        <v>0</v>
      </c>
      <c r="AZ86" s="4">
        <f>SUMIFS('grv lys'!$L$2:$L$2863,'grv lys'!$I$2:$I$2863,'bereken betaaldatum bedrag'!$AZ$1,'grv lys'!$G$2:$G$2863,'bereken betaaldatum bedrag'!B86)</f>
        <v>0</v>
      </c>
      <c r="BA86" s="4">
        <f>SUMIFS('grv lys'!$L$2:$L$2863,'grv lys'!$I$2:$I$2863,'bereken betaaldatum bedrag'!$BA$1,'grv lys'!$G$2:$G$2863,'bereken betaaldatum bedrag'!B86)</f>
        <v>0</v>
      </c>
    </row>
    <row r="87" spans="1:53" x14ac:dyDescent="0.25">
      <c r="A87" s="19" t="s">
        <v>139</v>
      </c>
      <c r="B87" s="20">
        <v>41663</v>
      </c>
      <c r="C87" s="7">
        <f>B87+19</f>
        <v>41682</v>
      </c>
      <c r="D87" s="6">
        <f>SUM(I81:I87)</f>
        <v>137743.24</v>
      </c>
      <c r="E87" s="14">
        <f>B87+31</f>
        <v>41694</v>
      </c>
      <c r="F87" s="12">
        <f>SUM(Y81:BA87)</f>
        <v>131518.66000000003</v>
      </c>
      <c r="G87" s="10">
        <f>B87</f>
        <v>41663</v>
      </c>
      <c r="H87" s="9" t="e">
        <f>SUM(J81:X87)</f>
        <v>#VALUE!</v>
      </c>
      <c r="I87" s="4">
        <f>SUMIFS('grv lys'!$L$2:$L$2863,'grv lys'!$G$2:$G$2863,'bereken betaaldatum bedrag'!B87,'grv lys'!$I$2:$I$2863,'bereken betaaldatum bedrag'!I$1)</f>
        <v>26310.5</v>
      </c>
      <c r="J87" s="4">
        <f>SUMIFS('grv lys'!$L$2:$L$2863,'grv lys'!$I$2:$I$2863,'bereken betaaldatum bedrag'!$J$1,'grv lys'!$T$2:$T$2863,'bereken betaaldatum bedrag'!B87)</f>
        <v>5743.5</v>
      </c>
      <c r="K87" s="4">
        <f>SUMIFS('grv lys'!$L$2:$L$2863,'grv lys'!$I$2:$I$2863,'bereken betaaldatum bedrag'!$K$1,'grv lys'!$T$2:$T$2863,'bereken betaaldatum bedrag'!B87)</f>
        <v>0</v>
      </c>
      <c r="L87" s="4">
        <f>SUMIFS('grv lys'!$L$2:$L$2863,'grv lys'!$I$2:$I$2863,'bereken betaaldatum bedrag'!$L$1,'grv lys'!$T$2:$T$2863,'bereken betaaldatum bedrag'!B87)</f>
        <v>0</v>
      </c>
      <c r="M87" s="4">
        <f>SUMIFS('grv lys'!$L$2:$L$2863,'grv lys'!$I$2:$I$2863,'bereken betaaldatum bedrag'!$M$1,'grv lys'!$T$2:$T$2863,'bereken betaaldatum bedrag'!B87)</f>
        <v>0</v>
      </c>
      <c r="N87" s="4">
        <f>SUMIFS('grv lys'!$L$2:$L$2863,'grv lys'!$I$2:$I$2863,'bereken betaaldatum bedrag'!$N$1,'grv lys'!$T$2:$T$2863,'bereken betaaldatum bedrag'!B87)</f>
        <v>0</v>
      </c>
      <c r="O87" s="4">
        <f>SUMIFS('grv lys'!$L$2:$L$2863,'grv lys'!$I$2:$I$2863,'bereken betaaldatum bedrag'!$O$1,'grv lys'!$T$2:$T$2863,'bereken betaaldatum bedrag'!B87)</f>
        <v>0</v>
      </c>
      <c r="P87" s="4">
        <f>SUMIFS('grv lys'!$L$2:$L$2863,'grv lys'!$I$2:$I$2863,'bereken betaaldatum bedrag'!$P$1,'grv lys'!$T$2:$T$2863,'bereken betaaldatum bedrag'!B87)</f>
        <v>0</v>
      </c>
      <c r="Q87" s="4">
        <f>SUMIFS('grv lys'!$L$2:$L$2863,'grv lys'!$I$2:$I$2863,'bereken betaaldatum bedrag'!$Q$1,'grv lys'!$T$2:$T$2863,'bereken betaaldatum bedrag'!B87)</f>
        <v>0</v>
      </c>
      <c r="R87" s="4">
        <f>SUMIFS('grv lys'!$L$2:$L$2863,'grv lys'!$I$2:$I$2863,'bereken betaaldatum bedrag'!$R$1,'grv lys'!$T$2:$T$2863,'bereken betaaldatum bedrag'!B87)</f>
        <v>0</v>
      </c>
      <c r="S87" s="4" t="e">
        <f>SUMIFS('grv lys'!Y86:Y3349,'grv lys'!T86:T2863,'bereken betaaldatum bedrag'!B87,'grv lys'!V86:V3349,'bereken betaaldatum bedrag'!$S$1)</f>
        <v>#VALUE!</v>
      </c>
      <c r="T87" s="4" t="e">
        <f>SUMIFS('grv lys'!Z86:Z3349,'grv lys'!U86:U2863,'bereken betaaldatum bedrag'!B87,'grv lys'!W86:W3349,'bereken betaaldatum bedrag'!$T$1)</f>
        <v>#VALUE!</v>
      </c>
      <c r="U87" s="4">
        <f>SUMIFS('grv lys'!$L$2:$L$2863,'grv lys'!$I$2:$I$2863,'bereken betaaldatum bedrag'!$U$1,'grv lys'!$T$2:$T$2863,'bereken betaaldatum bedrag'!B87)</f>
        <v>0</v>
      </c>
      <c r="V87" s="4">
        <f>SUMIFS('grv lys'!$L$2:$L$2863,'grv lys'!$I$2:$I$2863,'bereken betaaldatum bedrag'!$V$1,'grv lys'!$T$2:$T$2863,'bereken betaaldatum bedrag'!B87)</f>
        <v>0</v>
      </c>
      <c r="W87" s="4">
        <f>SUMIFS('grv lys'!$L$2:$L$2863,'grv lys'!$I$2:$I$2863,'bereken betaaldatum bedrag'!$W$1,'grv lys'!$T$2:$T$2863,'bereken betaaldatum bedrag'!B87)</f>
        <v>0</v>
      </c>
      <c r="X87" s="4">
        <f>SUMIFS('grv lys'!$L$2:$L$2863,'grv lys'!$I$2:$I$2863,'bereken betaaldatum bedrag'!$X$1,'grv lys'!$T$2:$T$2863,'bereken betaaldatum bedrag'!B87)</f>
        <v>0</v>
      </c>
      <c r="Y87" s="4">
        <f>SUMIFS('grv lys'!$L$2:$L$2863,'grv lys'!$I$2:$I$2863,'bereken betaaldatum bedrag'!$Y$1,'grv lys'!$G$2:$G$2863,'bereken betaaldatum bedrag'!B87)</f>
        <v>0</v>
      </c>
      <c r="Z87" s="4">
        <f>SUMIFS('grv lys'!$L$2:$L$2863,'grv lys'!$I$2:$I$2863,'bereken betaaldatum bedrag'!$Z$1,'grv lys'!$G$2:$G$2863,'bereken betaaldatum bedrag'!B87)</f>
        <v>0</v>
      </c>
      <c r="AA87" s="4">
        <f>SUMIFS('grv lys'!$L$2:$L$2863,'grv lys'!$I$2:$I$2863,'bereken betaaldatum bedrag'!$AA$1,'grv lys'!$G$2:$G$2863,'bereken betaaldatum bedrag'!B87)</f>
        <v>0</v>
      </c>
      <c r="AB87" s="4">
        <f>SUMIFS('grv lys'!$L$2:$L$2863,'grv lys'!$I$2:$I$2863,'bereken betaaldatum bedrag'!$AB$1,'grv lys'!$G$2:$G$2863,'bereken betaaldatum bedrag'!B87)</f>
        <v>4277.28</v>
      </c>
      <c r="AC87" s="4">
        <f>SUMIFS('grv lys'!$L$2:$L$2863,'grv lys'!$I$2:$I$2863,'bereken betaaldatum bedrag'!$AC$1,'grv lys'!$G$2:$G$2863,'bereken betaaldatum bedrag'!B87)</f>
        <v>357.7</v>
      </c>
      <c r="AD87" s="4">
        <f>SUMIFS('grv lys'!$L$2:$L$2863,'grv lys'!$I$2:$I$2863,'bereken betaaldatum bedrag'!$AD$1,'grv lys'!$G$2:$G$2863,'bereken betaaldatum bedrag'!B87)</f>
        <v>0</v>
      </c>
      <c r="AE87" s="4">
        <f>SUMIFS('grv lys'!$L$2:$L$2863,'grv lys'!$I$2:$I$2863,'bereken betaaldatum bedrag'!$AE$1,'grv lys'!$G$2:$G$2863,'bereken betaaldatum bedrag'!B87)</f>
        <v>1995</v>
      </c>
      <c r="AF87" s="4">
        <f>SUMIFS('grv lys'!$L$2:$L$2863,'grv lys'!$I$2:$I$2863,'bereken betaaldatum bedrag'!$AF$1,'grv lys'!$G$2:$G$2863,'bereken betaaldatum bedrag'!B87)</f>
        <v>0</v>
      </c>
      <c r="AG87" s="4">
        <f>SUMIFS('grv lys'!$L$2:$L$2863,'grv lys'!$I$2:$I$2863,'bereken betaaldatum bedrag'!$AG$1,'grv lys'!$G$2:$G$2863,'bereken betaaldatum bedrag'!B87)</f>
        <v>0</v>
      </c>
      <c r="AH87" s="4">
        <f>SUMIFS('grv lys'!$L$2:$L$2863,'grv lys'!$I$2:$I$2863,'bereken betaaldatum bedrag'!$AH$1,'grv lys'!$G$2:$G$2863,'bereken betaaldatum bedrag'!B87)</f>
        <v>0</v>
      </c>
      <c r="AI87" s="4">
        <f>SUMIFS('grv lys'!$L$2:$L$2863,'grv lys'!$I$2:$I$2863,'bereken betaaldatum bedrag'!$AI$1,'grv lys'!$G$2:$G$2863,'bereken betaaldatum bedrag'!B87)</f>
        <v>0</v>
      </c>
      <c r="AJ87" s="4">
        <f>SUMIFS('grv lys'!$L$2:$L$2863,'grv lys'!$I$2:$I$2863,'bereken betaaldatum bedrag'!$AJ$1,'grv lys'!$G$2:$G$2863,'bereken betaaldatum bedrag'!B87)</f>
        <v>3414</v>
      </c>
      <c r="AK87" s="4">
        <f>SUMIFS('grv lys'!$L$2:$L$2863,'grv lys'!$I$2:$I$2863,'bereken betaaldatum bedrag'!$AK$1,'grv lys'!$G$2:$G$2863,'bereken betaaldatum bedrag'!B87)</f>
        <v>0</v>
      </c>
      <c r="AL87" s="4">
        <f>SUMIFS('grv lys'!$L$2:$L$2863,'grv lys'!$I$2:$I$2863,'bereken betaaldatum bedrag'!$AL$1,'grv lys'!$G$2:$G$2863,'bereken betaaldatum bedrag'!B87)</f>
        <v>0</v>
      </c>
      <c r="AM87" s="4">
        <f>SUMIFS('grv lys'!$L$2:$L$2863,'grv lys'!$I$2:$I$2863,'bereken betaaldatum bedrag'!$AM$1,'grv lys'!$G$2:$G$2863,'bereken betaaldatum bedrag'!B87)</f>
        <v>9842.7800000000007</v>
      </c>
      <c r="AN87" s="4">
        <f>SUMIFS('grv lys'!$L$2:$L$2863,'grv lys'!$I$2:$I$2863,'bereken betaaldatum bedrag'!$AN$1,'grv lys'!$G$2:$G$2863,'bereken betaaldatum bedrag'!B87)</f>
        <v>0</v>
      </c>
      <c r="AO87" s="4">
        <f>SUMIFS('grv lys'!$L$2:$L$2863,'grv lys'!$I$2:$I$2863,'bereken betaaldatum bedrag'!$AO$1,'grv lys'!$G$2:$G$2863,'bereken betaaldatum bedrag'!B87)</f>
        <v>0</v>
      </c>
      <c r="AP87" s="4">
        <f>SUMIFS('grv lys'!$L$2:$L$2863,'grv lys'!$I$2:$I$2863,'bereken betaaldatum bedrag'!$AP$1,'grv lys'!$G$2:$G$2863,'bereken betaaldatum bedrag'!B87)</f>
        <v>0</v>
      </c>
      <c r="AQ87" s="4">
        <f>SUMIFS('grv lys'!$L$2:$L$2863,'grv lys'!$I$2:$I$2863,'bereken betaaldatum bedrag'!$AQ$1,'grv lys'!$G$2:$G$2863,'bereken betaaldatum bedrag'!B87)</f>
        <v>0</v>
      </c>
      <c r="AR87" s="4">
        <f>SUMIFS('grv lys'!$L$2:$L$2863,'grv lys'!$I$2:$I$2863,'bereken betaaldatum bedrag'!$AR$1,'grv lys'!$G$2:$G$2863,'bereken betaaldatum bedrag'!B87)</f>
        <v>279.48</v>
      </c>
      <c r="AS87" s="4">
        <f>SUMIFS('grv lys'!$L$2:$L$2863,'grv lys'!$I$2:$I$2863,'bereken betaaldatum bedrag'!$AS$1,'grv lys'!$G$2:$G$2863,'bereken betaaldatum bedrag'!B87)</f>
        <v>0</v>
      </c>
      <c r="AT87" s="4">
        <f>SUMIFS('grv lys'!$L$2:$L$2863,'grv lys'!$I$2:$I$2863,'bereken betaaldatum bedrag'!$AT$1,'grv lys'!$G$2:$G$2863,'bereken betaaldatum bedrag'!B87)</f>
        <v>0</v>
      </c>
      <c r="AU87" s="4">
        <f>SUMIFS('grv lys'!$L$2:$L$2863,'grv lys'!$I$2:$I$2863,'bereken betaaldatum bedrag'!$AU$1,'grv lys'!$G$2:$G$2863,'bereken betaaldatum bedrag'!B87)</f>
        <v>0</v>
      </c>
      <c r="AV87" s="4">
        <f>SUMIFS('grv lys'!$L$2:$L$2863,'grv lys'!$I$2:$I$2863,'bereken betaaldatum bedrag'!$AV$1,'grv lys'!$G$2:$G$2863,'bereken betaaldatum bedrag'!B87)</f>
        <v>0</v>
      </c>
      <c r="AW87" s="4">
        <f>SUMIFS('grv lys'!$L$2:$L$2863,'grv lys'!$I$2:$I$2863,'bereken betaaldatum bedrag'!$AW$1,'grv lys'!$G$2:$G$2863,'bereken betaaldatum bedrag'!B87)</f>
        <v>0</v>
      </c>
      <c r="AX87" s="4">
        <f>SUMIFS('grv lys'!$L$2:$L$2863,'grv lys'!$I$2:$I$2863,'bereken betaaldatum bedrag'!$AX$1,'grv lys'!$G$2:$G$2863,'bereken betaaldatum bedrag'!B87)</f>
        <v>0</v>
      </c>
      <c r="AY87" s="4">
        <f>SUMIFS('grv lys'!$L$2:$L$2863,'grv lys'!$I$2:$I$2863,'bereken betaaldatum bedrag'!$AY$1,'grv lys'!$G$2:$G$2863,'bereken betaaldatum bedrag'!B87)</f>
        <v>0</v>
      </c>
      <c r="AZ87" s="4">
        <f>SUMIFS('grv lys'!$L$2:$L$2863,'grv lys'!$I$2:$I$2863,'bereken betaaldatum bedrag'!$AZ$1,'grv lys'!$G$2:$G$2863,'bereken betaaldatum bedrag'!B87)</f>
        <v>0</v>
      </c>
      <c r="BA87" s="4">
        <f>SUMIFS('grv lys'!$L$2:$L$2863,'grv lys'!$I$2:$I$2863,'bereken betaaldatum bedrag'!$BA$1,'grv lys'!$G$2:$G$2863,'bereken betaaldatum bedrag'!B87)</f>
        <v>0</v>
      </c>
    </row>
    <row r="88" spans="1:53" x14ac:dyDescent="0.25">
      <c r="A88" s="21" t="s">
        <v>140</v>
      </c>
      <c r="B88" s="22">
        <v>41664</v>
      </c>
      <c r="C88" s="7"/>
      <c r="D88" s="15" t="s">
        <v>148</v>
      </c>
      <c r="E88" s="14"/>
      <c r="F88" s="12"/>
      <c r="G88" s="16"/>
      <c r="H88" s="16"/>
      <c r="I88" s="4">
        <f>SUMIFS('grv lys'!$L$2:$L$2863,'grv lys'!$G$2:$G$2863,'bereken betaaldatum bedrag'!B88,'grv lys'!$I$2:$I$2863,'bereken betaaldatum bedrag'!I$1)</f>
        <v>0</v>
      </c>
      <c r="J88" s="4">
        <f>SUMIFS('grv lys'!$L$2:$L$2863,'grv lys'!$I$2:$I$2863,'bereken betaaldatum bedrag'!$J$1,'grv lys'!$T$2:$T$2863,'bereken betaaldatum bedrag'!B88)</f>
        <v>0</v>
      </c>
      <c r="K88" s="4">
        <f>SUMIFS('grv lys'!$L$2:$L$2863,'grv lys'!$I$2:$I$2863,'bereken betaaldatum bedrag'!$K$1,'grv lys'!$T$2:$T$2863,'bereken betaaldatum bedrag'!B88)</f>
        <v>0</v>
      </c>
      <c r="L88" s="4">
        <f>SUMIFS('grv lys'!$L$2:$L$2863,'grv lys'!$I$2:$I$2863,'bereken betaaldatum bedrag'!$L$1,'grv lys'!$T$2:$T$2863,'bereken betaaldatum bedrag'!B88)</f>
        <v>0</v>
      </c>
      <c r="M88" s="4">
        <f>SUMIFS('grv lys'!$L$2:$L$2863,'grv lys'!$I$2:$I$2863,'bereken betaaldatum bedrag'!$M$1,'grv lys'!$T$2:$T$2863,'bereken betaaldatum bedrag'!B88)</f>
        <v>0</v>
      </c>
      <c r="N88" s="4">
        <f>SUMIFS('grv lys'!$L$2:$L$2863,'grv lys'!$I$2:$I$2863,'bereken betaaldatum bedrag'!$N$1,'grv lys'!$T$2:$T$2863,'bereken betaaldatum bedrag'!B88)</f>
        <v>0</v>
      </c>
      <c r="O88" s="4">
        <f>SUMIFS('grv lys'!$L$2:$L$2863,'grv lys'!$I$2:$I$2863,'bereken betaaldatum bedrag'!$O$1,'grv lys'!$T$2:$T$2863,'bereken betaaldatum bedrag'!B88)</f>
        <v>0</v>
      </c>
      <c r="P88" s="4">
        <f>SUMIFS('grv lys'!$L$2:$L$2863,'grv lys'!$I$2:$I$2863,'bereken betaaldatum bedrag'!$P$1,'grv lys'!$T$2:$T$2863,'bereken betaaldatum bedrag'!B88)</f>
        <v>0</v>
      </c>
      <c r="Q88" s="4">
        <f>SUMIFS('grv lys'!$L$2:$L$2863,'grv lys'!$I$2:$I$2863,'bereken betaaldatum bedrag'!$Q$1,'grv lys'!$T$2:$T$2863,'bereken betaaldatum bedrag'!B88)</f>
        <v>1785.8</v>
      </c>
      <c r="R88" s="4">
        <f>SUMIFS('grv lys'!$L$2:$L$2863,'grv lys'!$I$2:$I$2863,'bereken betaaldatum bedrag'!$R$1,'grv lys'!$T$2:$T$2863,'bereken betaaldatum bedrag'!B88)</f>
        <v>0</v>
      </c>
      <c r="S88" s="4" t="e">
        <f>SUMIFS('grv lys'!Y87:Y3350,'grv lys'!T87:T2863,'bereken betaaldatum bedrag'!B88,'grv lys'!V87:V3350,'bereken betaaldatum bedrag'!$S$1)</f>
        <v>#VALUE!</v>
      </c>
      <c r="T88" s="4" t="e">
        <f>SUMIFS('grv lys'!Z87:Z3350,'grv lys'!U87:U2863,'bereken betaaldatum bedrag'!B88,'grv lys'!W87:W3350,'bereken betaaldatum bedrag'!$T$1)</f>
        <v>#VALUE!</v>
      </c>
      <c r="U88" s="4">
        <f>SUMIFS('grv lys'!$L$2:$L$2863,'grv lys'!$I$2:$I$2863,'bereken betaaldatum bedrag'!$U$1,'grv lys'!$T$2:$T$2863,'bereken betaaldatum bedrag'!B88)</f>
        <v>0</v>
      </c>
      <c r="V88" s="4">
        <f>SUMIFS('grv lys'!$L$2:$L$2863,'grv lys'!$I$2:$I$2863,'bereken betaaldatum bedrag'!$V$1,'grv lys'!$T$2:$T$2863,'bereken betaaldatum bedrag'!B88)</f>
        <v>0</v>
      </c>
      <c r="W88" s="4">
        <f>SUMIFS('grv lys'!$L$2:$L$2863,'grv lys'!$I$2:$I$2863,'bereken betaaldatum bedrag'!$W$1,'grv lys'!$T$2:$T$2863,'bereken betaaldatum bedrag'!B88)</f>
        <v>0</v>
      </c>
      <c r="X88" s="4">
        <f>SUMIFS('grv lys'!$L$2:$L$2863,'grv lys'!$I$2:$I$2863,'bereken betaaldatum bedrag'!$X$1,'grv lys'!$T$2:$T$2863,'bereken betaaldatum bedrag'!B88)</f>
        <v>0</v>
      </c>
      <c r="Y88" s="4">
        <f>SUMIFS('grv lys'!$L$2:$L$2863,'grv lys'!$I$2:$I$2863,'bereken betaaldatum bedrag'!$Y$1,'grv lys'!$G$2:$G$2863,'bereken betaaldatum bedrag'!B88)</f>
        <v>0</v>
      </c>
      <c r="Z88" s="4">
        <f>SUMIFS('grv lys'!$L$2:$L$2863,'grv lys'!$I$2:$I$2863,'bereken betaaldatum bedrag'!$Z$1,'grv lys'!$G$2:$G$2863,'bereken betaaldatum bedrag'!B88)</f>
        <v>0</v>
      </c>
      <c r="AA88" s="4">
        <f>SUMIFS('grv lys'!$L$2:$L$2863,'grv lys'!$I$2:$I$2863,'bereken betaaldatum bedrag'!$AA$1,'grv lys'!$G$2:$G$2863,'bereken betaaldatum bedrag'!B88)</f>
        <v>0</v>
      </c>
      <c r="AB88" s="4">
        <f>SUMIFS('grv lys'!$L$2:$L$2863,'grv lys'!$I$2:$I$2863,'bereken betaaldatum bedrag'!$AB$1,'grv lys'!$G$2:$G$2863,'bereken betaaldatum bedrag'!B88)</f>
        <v>0</v>
      </c>
      <c r="AC88" s="4">
        <f>SUMIFS('grv lys'!$L$2:$L$2863,'grv lys'!$I$2:$I$2863,'bereken betaaldatum bedrag'!$AC$1,'grv lys'!$G$2:$G$2863,'bereken betaaldatum bedrag'!B88)</f>
        <v>0</v>
      </c>
      <c r="AD88" s="4">
        <f>SUMIFS('grv lys'!$L$2:$L$2863,'grv lys'!$I$2:$I$2863,'bereken betaaldatum bedrag'!$AD$1,'grv lys'!$G$2:$G$2863,'bereken betaaldatum bedrag'!B88)</f>
        <v>0</v>
      </c>
      <c r="AE88" s="4">
        <f>SUMIFS('grv lys'!$L$2:$L$2863,'grv lys'!$I$2:$I$2863,'bereken betaaldatum bedrag'!$AE$1,'grv lys'!$G$2:$G$2863,'bereken betaaldatum bedrag'!B88)</f>
        <v>0</v>
      </c>
      <c r="AF88" s="4">
        <f>SUMIFS('grv lys'!$L$2:$L$2863,'grv lys'!$I$2:$I$2863,'bereken betaaldatum bedrag'!$AF$1,'grv lys'!$G$2:$G$2863,'bereken betaaldatum bedrag'!B88)</f>
        <v>0</v>
      </c>
      <c r="AG88" s="4">
        <f>SUMIFS('grv lys'!$L$2:$L$2863,'grv lys'!$I$2:$I$2863,'bereken betaaldatum bedrag'!$AG$1,'grv lys'!$G$2:$G$2863,'bereken betaaldatum bedrag'!B88)</f>
        <v>0</v>
      </c>
      <c r="AH88" s="4">
        <f>SUMIFS('grv lys'!$L$2:$L$2863,'grv lys'!$I$2:$I$2863,'bereken betaaldatum bedrag'!$AH$1,'grv lys'!$G$2:$G$2863,'bereken betaaldatum bedrag'!B88)</f>
        <v>0</v>
      </c>
      <c r="AI88" s="4">
        <f>SUMIFS('grv lys'!$L$2:$L$2863,'grv lys'!$I$2:$I$2863,'bereken betaaldatum bedrag'!$AI$1,'grv lys'!$G$2:$G$2863,'bereken betaaldatum bedrag'!B88)</f>
        <v>0</v>
      </c>
      <c r="AJ88" s="4">
        <f>SUMIFS('grv lys'!$L$2:$L$2863,'grv lys'!$I$2:$I$2863,'bereken betaaldatum bedrag'!$AJ$1,'grv lys'!$G$2:$G$2863,'bereken betaaldatum bedrag'!B88)</f>
        <v>0</v>
      </c>
      <c r="AK88" s="4">
        <f>SUMIFS('grv lys'!$L$2:$L$2863,'grv lys'!$I$2:$I$2863,'bereken betaaldatum bedrag'!$AK$1,'grv lys'!$G$2:$G$2863,'bereken betaaldatum bedrag'!B88)</f>
        <v>0</v>
      </c>
      <c r="AL88" s="4">
        <f>SUMIFS('grv lys'!$L$2:$L$2863,'grv lys'!$I$2:$I$2863,'bereken betaaldatum bedrag'!$AL$1,'grv lys'!$G$2:$G$2863,'bereken betaaldatum bedrag'!B88)</f>
        <v>0</v>
      </c>
      <c r="AM88" s="4">
        <f>SUMIFS('grv lys'!$L$2:$L$2863,'grv lys'!$I$2:$I$2863,'bereken betaaldatum bedrag'!$AM$1,'grv lys'!$G$2:$G$2863,'bereken betaaldatum bedrag'!B88)</f>
        <v>0</v>
      </c>
      <c r="AN88" s="4">
        <f>SUMIFS('grv lys'!$L$2:$L$2863,'grv lys'!$I$2:$I$2863,'bereken betaaldatum bedrag'!$AN$1,'grv lys'!$G$2:$G$2863,'bereken betaaldatum bedrag'!B88)</f>
        <v>0</v>
      </c>
      <c r="AO88" s="4">
        <f>SUMIFS('grv lys'!$L$2:$L$2863,'grv lys'!$I$2:$I$2863,'bereken betaaldatum bedrag'!$AO$1,'grv lys'!$G$2:$G$2863,'bereken betaaldatum bedrag'!B88)</f>
        <v>0</v>
      </c>
      <c r="AP88" s="4">
        <f>SUMIFS('grv lys'!$L$2:$L$2863,'grv lys'!$I$2:$I$2863,'bereken betaaldatum bedrag'!$AP$1,'grv lys'!$G$2:$G$2863,'bereken betaaldatum bedrag'!B88)</f>
        <v>280.81</v>
      </c>
      <c r="AQ88" s="4">
        <f>SUMIFS('grv lys'!$L$2:$L$2863,'grv lys'!$I$2:$I$2863,'bereken betaaldatum bedrag'!$AQ$1,'grv lys'!$G$2:$G$2863,'bereken betaaldatum bedrag'!B88)</f>
        <v>0</v>
      </c>
      <c r="AR88" s="4">
        <f>SUMIFS('grv lys'!$L$2:$L$2863,'grv lys'!$I$2:$I$2863,'bereken betaaldatum bedrag'!$AR$1,'grv lys'!$G$2:$G$2863,'bereken betaaldatum bedrag'!B88)</f>
        <v>0</v>
      </c>
      <c r="AS88" s="4">
        <f>SUMIFS('grv lys'!$L$2:$L$2863,'grv lys'!$I$2:$I$2863,'bereken betaaldatum bedrag'!$AS$1,'grv lys'!$G$2:$G$2863,'bereken betaaldatum bedrag'!B88)</f>
        <v>0</v>
      </c>
      <c r="AT88" s="4">
        <f>SUMIFS('grv lys'!$L$2:$L$2863,'grv lys'!$I$2:$I$2863,'bereken betaaldatum bedrag'!$AT$1,'grv lys'!$G$2:$G$2863,'bereken betaaldatum bedrag'!B88)</f>
        <v>0</v>
      </c>
      <c r="AU88" s="4">
        <f>SUMIFS('grv lys'!$L$2:$L$2863,'grv lys'!$I$2:$I$2863,'bereken betaaldatum bedrag'!$AU$1,'grv lys'!$G$2:$G$2863,'bereken betaaldatum bedrag'!B88)</f>
        <v>0</v>
      </c>
      <c r="AV88" s="4">
        <f>SUMIFS('grv lys'!$L$2:$L$2863,'grv lys'!$I$2:$I$2863,'bereken betaaldatum bedrag'!$AV$1,'grv lys'!$G$2:$G$2863,'bereken betaaldatum bedrag'!B88)</f>
        <v>0</v>
      </c>
      <c r="AW88" s="4">
        <f>SUMIFS('grv lys'!$L$2:$L$2863,'grv lys'!$I$2:$I$2863,'bereken betaaldatum bedrag'!$AW$1,'grv lys'!$G$2:$G$2863,'bereken betaaldatum bedrag'!B88)</f>
        <v>0</v>
      </c>
      <c r="AX88" s="4">
        <f>SUMIFS('grv lys'!$L$2:$L$2863,'grv lys'!$I$2:$I$2863,'bereken betaaldatum bedrag'!$AX$1,'grv lys'!$G$2:$G$2863,'bereken betaaldatum bedrag'!B88)</f>
        <v>0</v>
      </c>
      <c r="AY88" s="4">
        <f>SUMIFS('grv lys'!$L$2:$L$2863,'grv lys'!$I$2:$I$2863,'bereken betaaldatum bedrag'!$AY$1,'grv lys'!$G$2:$G$2863,'bereken betaaldatum bedrag'!B88)</f>
        <v>0</v>
      </c>
      <c r="AZ88" s="4">
        <f>SUMIFS('grv lys'!$L$2:$L$2863,'grv lys'!$I$2:$I$2863,'bereken betaaldatum bedrag'!$AZ$1,'grv lys'!$G$2:$G$2863,'bereken betaaldatum bedrag'!B88)</f>
        <v>0</v>
      </c>
      <c r="BA88" s="4">
        <f>SUMIFS('grv lys'!$L$2:$L$2863,'grv lys'!$I$2:$I$2863,'bereken betaaldatum bedrag'!$BA$1,'grv lys'!$G$2:$G$2863,'bereken betaaldatum bedrag'!B88)</f>
        <v>0</v>
      </c>
    </row>
    <row r="89" spans="1:53" x14ac:dyDescent="0.25">
      <c r="A89" s="21" t="s">
        <v>134</v>
      </c>
      <c r="B89" s="22">
        <v>41665</v>
      </c>
      <c r="C89" s="7"/>
      <c r="D89" s="15" t="s">
        <v>148</v>
      </c>
      <c r="E89" s="14"/>
      <c r="F89" s="12"/>
      <c r="G89" s="16"/>
      <c r="H89" s="16"/>
      <c r="I89" s="4">
        <f>SUMIFS('grv lys'!$L$2:$L$2863,'grv lys'!$G$2:$G$2863,'bereken betaaldatum bedrag'!B89,'grv lys'!$I$2:$I$2863,'bereken betaaldatum bedrag'!I$1)</f>
        <v>0</v>
      </c>
      <c r="J89" s="4">
        <f>SUMIFS('grv lys'!$L$2:$L$2863,'grv lys'!$I$2:$I$2863,'bereken betaaldatum bedrag'!$J$1,'grv lys'!$T$2:$T$2863,'bereken betaaldatum bedrag'!B89)</f>
        <v>0</v>
      </c>
      <c r="K89" s="4">
        <f>SUMIFS('grv lys'!$L$2:$L$2863,'grv lys'!$I$2:$I$2863,'bereken betaaldatum bedrag'!$K$1,'grv lys'!$T$2:$T$2863,'bereken betaaldatum bedrag'!B89)</f>
        <v>0</v>
      </c>
      <c r="L89" s="4">
        <f>SUMIFS('grv lys'!$L$2:$L$2863,'grv lys'!$I$2:$I$2863,'bereken betaaldatum bedrag'!$L$1,'grv lys'!$T$2:$T$2863,'bereken betaaldatum bedrag'!B89)</f>
        <v>1965</v>
      </c>
      <c r="M89" s="4">
        <f>SUMIFS('grv lys'!$L$2:$L$2863,'grv lys'!$I$2:$I$2863,'bereken betaaldatum bedrag'!$M$1,'grv lys'!$T$2:$T$2863,'bereken betaaldatum bedrag'!B89)</f>
        <v>0</v>
      </c>
      <c r="N89" s="4">
        <f>SUMIFS('grv lys'!$L$2:$L$2863,'grv lys'!$I$2:$I$2863,'bereken betaaldatum bedrag'!$N$1,'grv lys'!$T$2:$T$2863,'bereken betaaldatum bedrag'!B89)</f>
        <v>0</v>
      </c>
      <c r="O89" s="4">
        <f>SUMIFS('grv lys'!$L$2:$L$2863,'grv lys'!$I$2:$I$2863,'bereken betaaldatum bedrag'!$O$1,'grv lys'!$T$2:$T$2863,'bereken betaaldatum bedrag'!B89)</f>
        <v>0</v>
      </c>
      <c r="P89" s="4">
        <f>SUMIFS('grv lys'!$L$2:$L$2863,'grv lys'!$I$2:$I$2863,'bereken betaaldatum bedrag'!$P$1,'grv lys'!$T$2:$T$2863,'bereken betaaldatum bedrag'!B89)</f>
        <v>0</v>
      </c>
      <c r="Q89" s="4">
        <f>SUMIFS('grv lys'!$L$2:$L$2863,'grv lys'!$I$2:$I$2863,'bereken betaaldatum bedrag'!$Q$1,'grv lys'!$T$2:$T$2863,'bereken betaaldatum bedrag'!B89)</f>
        <v>0</v>
      </c>
      <c r="R89" s="4">
        <f>SUMIFS('grv lys'!$L$2:$L$2863,'grv lys'!$I$2:$I$2863,'bereken betaaldatum bedrag'!$R$1,'grv lys'!$T$2:$T$2863,'bereken betaaldatum bedrag'!B89)</f>
        <v>0</v>
      </c>
      <c r="S89" s="4" t="e">
        <f>SUMIFS('grv lys'!Y88:Y3351,'grv lys'!T88:T2863,'bereken betaaldatum bedrag'!B89,'grv lys'!V88:V3351,'bereken betaaldatum bedrag'!$S$1)</f>
        <v>#VALUE!</v>
      </c>
      <c r="T89" s="4" t="e">
        <f>SUMIFS('grv lys'!Z88:Z3351,'grv lys'!U88:U2863,'bereken betaaldatum bedrag'!B89,'grv lys'!W88:W3351,'bereken betaaldatum bedrag'!$T$1)</f>
        <v>#VALUE!</v>
      </c>
      <c r="U89" s="4">
        <f>SUMIFS('grv lys'!$L$2:$L$2863,'grv lys'!$I$2:$I$2863,'bereken betaaldatum bedrag'!$U$1,'grv lys'!$T$2:$T$2863,'bereken betaaldatum bedrag'!B89)</f>
        <v>0</v>
      </c>
      <c r="V89" s="4">
        <f>SUMIFS('grv lys'!$L$2:$L$2863,'grv lys'!$I$2:$I$2863,'bereken betaaldatum bedrag'!$V$1,'grv lys'!$T$2:$T$2863,'bereken betaaldatum bedrag'!B89)</f>
        <v>0</v>
      </c>
      <c r="W89" s="4">
        <f>SUMIFS('grv lys'!$L$2:$L$2863,'grv lys'!$I$2:$I$2863,'bereken betaaldatum bedrag'!$W$1,'grv lys'!$T$2:$T$2863,'bereken betaaldatum bedrag'!B89)</f>
        <v>0</v>
      </c>
      <c r="X89" s="4">
        <f>SUMIFS('grv lys'!$L$2:$L$2863,'grv lys'!$I$2:$I$2863,'bereken betaaldatum bedrag'!$X$1,'grv lys'!$T$2:$T$2863,'bereken betaaldatum bedrag'!B89)</f>
        <v>0</v>
      </c>
      <c r="Y89" s="4">
        <f>SUMIFS('grv lys'!$L$2:$L$2863,'grv lys'!$I$2:$I$2863,'bereken betaaldatum bedrag'!$Y$1,'grv lys'!$G$2:$G$2863,'bereken betaaldatum bedrag'!B89)</f>
        <v>0</v>
      </c>
      <c r="Z89" s="4">
        <f>SUMIFS('grv lys'!$L$2:$L$2863,'grv lys'!$I$2:$I$2863,'bereken betaaldatum bedrag'!$Z$1,'grv lys'!$G$2:$G$2863,'bereken betaaldatum bedrag'!B89)</f>
        <v>0</v>
      </c>
      <c r="AA89" s="4">
        <f>SUMIFS('grv lys'!$L$2:$L$2863,'grv lys'!$I$2:$I$2863,'bereken betaaldatum bedrag'!$AA$1,'grv lys'!$G$2:$G$2863,'bereken betaaldatum bedrag'!B89)</f>
        <v>0</v>
      </c>
      <c r="AB89" s="4">
        <f>SUMIFS('grv lys'!$L$2:$L$2863,'grv lys'!$I$2:$I$2863,'bereken betaaldatum bedrag'!$AB$1,'grv lys'!$G$2:$G$2863,'bereken betaaldatum bedrag'!B89)</f>
        <v>0</v>
      </c>
      <c r="AC89" s="4">
        <f>SUMIFS('grv lys'!$L$2:$L$2863,'grv lys'!$I$2:$I$2863,'bereken betaaldatum bedrag'!$AC$1,'grv lys'!$G$2:$G$2863,'bereken betaaldatum bedrag'!B89)</f>
        <v>0</v>
      </c>
      <c r="AD89" s="4">
        <f>SUMIFS('grv lys'!$L$2:$L$2863,'grv lys'!$I$2:$I$2863,'bereken betaaldatum bedrag'!$AD$1,'grv lys'!$G$2:$G$2863,'bereken betaaldatum bedrag'!B89)</f>
        <v>0</v>
      </c>
      <c r="AE89" s="4">
        <f>SUMIFS('grv lys'!$L$2:$L$2863,'grv lys'!$I$2:$I$2863,'bereken betaaldatum bedrag'!$AE$1,'grv lys'!$G$2:$G$2863,'bereken betaaldatum bedrag'!B89)</f>
        <v>0</v>
      </c>
      <c r="AF89" s="4">
        <f>SUMIFS('grv lys'!$L$2:$L$2863,'grv lys'!$I$2:$I$2863,'bereken betaaldatum bedrag'!$AF$1,'grv lys'!$G$2:$G$2863,'bereken betaaldatum bedrag'!B89)</f>
        <v>0</v>
      </c>
      <c r="AG89" s="4">
        <f>SUMIFS('grv lys'!$L$2:$L$2863,'grv lys'!$I$2:$I$2863,'bereken betaaldatum bedrag'!$AG$1,'grv lys'!$G$2:$G$2863,'bereken betaaldatum bedrag'!B89)</f>
        <v>0</v>
      </c>
      <c r="AH89" s="4">
        <f>SUMIFS('grv lys'!$L$2:$L$2863,'grv lys'!$I$2:$I$2863,'bereken betaaldatum bedrag'!$AH$1,'grv lys'!$G$2:$G$2863,'bereken betaaldatum bedrag'!B89)</f>
        <v>0</v>
      </c>
      <c r="AI89" s="4">
        <f>SUMIFS('grv lys'!$L$2:$L$2863,'grv lys'!$I$2:$I$2863,'bereken betaaldatum bedrag'!$AI$1,'grv lys'!$G$2:$G$2863,'bereken betaaldatum bedrag'!B89)</f>
        <v>0</v>
      </c>
      <c r="AJ89" s="4">
        <f>SUMIFS('grv lys'!$L$2:$L$2863,'grv lys'!$I$2:$I$2863,'bereken betaaldatum bedrag'!$AJ$1,'grv lys'!$G$2:$G$2863,'bereken betaaldatum bedrag'!B89)</f>
        <v>0</v>
      </c>
      <c r="AK89" s="4">
        <f>SUMIFS('grv lys'!$L$2:$L$2863,'grv lys'!$I$2:$I$2863,'bereken betaaldatum bedrag'!$AK$1,'grv lys'!$G$2:$G$2863,'bereken betaaldatum bedrag'!B89)</f>
        <v>0</v>
      </c>
      <c r="AL89" s="4">
        <f>SUMIFS('grv lys'!$L$2:$L$2863,'grv lys'!$I$2:$I$2863,'bereken betaaldatum bedrag'!$AL$1,'grv lys'!$G$2:$G$2863,'bereken betaaldatum bedrag'!B89)</f>
        <v>0</v>
      </c>
      <c r="AM89" s="4">
        <f>SUMIFS('grv lys'!$L$2:$L$2863,'grv lys'!$I$2:$I$2863,'bereken betaaldatum bedrag'!$AM$1,'grv lys'!$G$2:$G$2863,'bereken betaaldatum bedrag'!B89)</f>
        <v>0</v>
      </c>
      <c r="AN89" s="4">
        <f>SUMIFS('grv lys'!$L$2:$L$2863,'grv lys'!$I$2:$I$2863,'bereken betaaldatum bedrag'!$AN$1,'grv lys'!$G$2:$G$2863,'bereken betaaldatum bedrag'!B89)</f>
        <v>0</v>
      </c>
      <c r="AO89" s="4">
        <f>SUMIFS('grv lys'!$L$2:$L$2863,'grv lys'!$I$2:$I$2863,'bereken betaaldatum bedrag'!$AO$1,'grv lys'!$G$2:$G$2863,'bereken betaaldatum bedrag'!B89)</f>
        <v>0</v>
      </c>
      <c r="AP89" s="4">
        <f>SUMIFS('grv lys'!$L$2:$L$2863,'grv lys'!$I$2:$I$2863,'bereken betaaldatum bedrag'!$AP$1,'grv lys'!$G$2:$G$2863,'bereken betaaldatum bedrag'!B89)</f>
        <v>0</v>
      </c>
      <c r="AQ89" s="4">
        <f>SUMIFS('grv lys'!$L$2:$L$2863,'grv lys'!$I$2:$I$2863,'bereken betaaldatum bedrag'!$AQ$1,'grv lys'!$G$2:$G$2863,'bereken betaaldatum bedrag'!B89)</f>
        <v>0</v>
      </c>
      <c r="AR89" s="4">
        <f>SUMIFS('grv lys'!$L$2:$L$2863,'grv lys'!$I$2:$I$2863,'bereken betaaldatum bedrag'!$AR$1,'grv lys'!$G$2:$G$2863,'bereken betaaldatum bedrag'!B89)</f>
        <v>0</v>
      </c>
      <c r="AS89" s="4">
        <f>SUMIFS('grv lys'!$L$2:$L$2863,'grv lys'!$I$2:$I$2863,'bereken betaaldatum bedrag'!$AS$1,'grv lys'!$G$2:$G$2863,'bereken betaaldatum bedrag'!B89)</f>
        <v>0</v>
      </c>
      <c r="AT89" s="4">
        <f>SUMIFS('grv lys'!$L$2:$L$2863,'grv lys'!$I$2:$I$2863,'bereken betaaldatum bedrag'!$AT$1,'grv lys'!$G$2:$G$2863,'bereken betaaldatum bedrag'!B89)</f>
        <v>0</v>
      </c>
      <c r="AU89" s="4">
        <f>SUMIFS('grv lys'!$L$2:$L$2863,'grv lys'!$I$2:$I$2863,'bereken betaaldatum bedrag'!$AU$1,'grv lys'!$G$2:$G$2863,'bereken betaaldatum bedrag'!B89)</f>
        <v>0</v>
      </c>
      <c r="AV89" s="4">
        <f>SUMIFS('grv lys'!$L$2:$L$2863,'grv lys'!$I$2:$I$2863,'bereken betaaldatum bedrag'!$AV$1,'grv lys'!$G$2:$G$2863,'bereken betaaldatum bedrag'!B89)</f>
        <v>0</v>
      </c>
      <c r="AW89" s="4">
        <f>SUMIFS('grv lys'!$L$2:$L$2863,'grv lys'!$I$2:$I$2863,'bereken betaaldatum bedrag'!$AW$1,'grv lys'!$G$2:$G$2863,'bereken betaaldatum bedrag'!B89)</f>
        <v>0</v>
      </c>
      <c r="AX89" s="4">
        <f>SUMIFS('grv lys'!$L$2:$L$2863,'grv lys'!$I$2:$I$2863,'bereken betaaldatum bedrag'!$AX$1,'grv lys'!$G$2:$G$2863,'bereken betaaldatum bedrag'!B89)</f>
        <v>0</v>
      </c>
      <c r="AY89" s="4">
        <f>SUMIFS('grv lys'!$L$2:$L$2863,'grv lys'!$I$2:$I$2863,'bereken betaaldatum bedrag'!$AY$1,'grv lys'!$G$2:$G$2863,'bereken betaaldatum bedrag'!B89)</f>
        <v>0</v>
      </c>
      <c r="AZ89" s="4">
        <f>SUMIFS('grv lys'!$L$2:$L$2863,'grv lys'!$I$2:$I$2863,'bereken betaaldatum bedrag'!$AZ$1,'grv lys'!$G$2:$G$2863,'bereken betaaldatum bedrag'!B89)</f>
        <v>0</v>
      </c>
      <c r="BA89" s="4">
        <f>SUMIFS('grv lys'!$L$2:$L$2863,'grv lys'!$I$2:$I$2863,'bereken betaaldatum bedrag'!$BA$1,'grv lys'!$G$2:$G$2863,'bereken betaaldatum bedrag'!B89)</f>
        <v>0</v>
      </c>
    </row>
    <row r="90" spans="1:53" x14ac:dyDescent="0.25">
      <c r="A90" s="21" t="s">
        <v>135</v>
      </c>
      <c r="B90" s="22">
        <v>41666</v>
      </c>
      <c r="C90" s="7"/>
      <c r="D90" s="15" t="s">
        <v>148</v>
      </c>
      <c r="E90" s="14"/>
      <c r="F90" s="12"/>
      <c r="G90" s="16"/>
      <c r="H90" s="16"/>
      <c r="I90" s="4">
        <f>SUMIFS('grv lys'!$L$2:$L$2863,'grv lys'!$G$2:$G$2863,'bereken betaaldatum bedrag'!B90,'grv lys'!$I$2:$I$2863,'bereken betaaldatum bedrag'!I$1)</f>
        <v>292033.95</v>
      </c>
      <c r="J90" s="4">
        <f>SUMIFS('grv lys'!$L$2:$L$2863,'grv lys'!$I$2:$I$2863,'bereken betaaldatum bedrag'!$J$1,'grv lys'!$T$2:$T$2863,'bereken betaaldatum bedrag'!B90)</f>
        <v>0</v>
      </c>
      <c r="K90" s="4">
        <f>SUMIFS('grv lys'!$L$2:$L$2863,'grv lys'!$I$2:$I$2863,'bereken betaaldatum bedrag'!$K$1,'grv lys'!$T$2:$T$2863,'bereken betaaldatum bedrag'!B90)</f>
        <v>0</v>
      </c>
      <c r="L90" s="4">
        <f>SUMIFS('grv lys'!$L$2:$L$2863,'grv lys'!$I$2:$I$2863,'bereken betaaldatum bedrag'!$L$1,'grv lys'!$T$2:$T$2863,'bereken betaaldatum bedrag'!B90)</f>
        <v>0</v>
      </c>
      <c r="M90" s="4">
        <f>SUMIFS('grv lys'!$L$2:$L$2863,'grv lys'!$I$2:$I$2863,'bereken betaaldatum bedrag'!$M$1,'grv lys'!$T$2:$T$2863,'bereken betaaldatum bedrag'!B90)</f>
        <v>0</v>
      </c>
      <c r="N90" s="4">
        <f>SUMIFS('grv lys'!$L$2:$L$2863,'grv lys'!$I$2:$I$2863,'bereken betaaldatum bedrag'!$N$1,'grv lys'!$T$2:$T$2863,'bereken betaaldatum bedrag'!B90)</f>
        <v>1889</v>
      </c>
      <c r="O90" s="4">
        <f>SUMIFS('grv lys'!$L$2:$L$2863,'grv lys'!$I$2:$I$2863,'bereken betaaldatum bedrag'!$O$1,'grv lys'!$T$2:$T$2863,'bereken betaaldatum bedrag'!B90)</f>
        <v>0</v>
      </c>
      <c r="P90" s="4">
        <f>SUMIFS('grv lys'!$L$2:$L$2863,'grv lys'!$I$2:$I$2863,'bereken betaaldatum bedrag'!$P$1,'grv lys'!$T$2:$T$2863,'bereken betaaldatum bedrag'!B90)</f>
        <v>0</v>
      </c>
      <c r="Q90" s="4">
        <f>SUMIFS('grv lys'!$L$2:$L$2863,'grv lys'!$I$2:$I$2863,'bereken betaaldatum bedrag'!$Q$1,'grv lys'!$T$2:$T$2863,'bereken betaaldatum bedrag'!B90)</f>
        <v>0</v>
      </c>
      <c r="R90" s="4">
        <f>SUMIFS('grv lys'!$L$2:$L$2863,'grv lys'!$I$2:$I$2863,'bereken betaaldatum bedrag'!$R$1,'grv lys'!$T$2:$T$2863,'bereken betaaldatum bedrag'!B90)</f>
        <v>0</v>
      </c>
      <c r="S90" s="4" t="e">
        <f>SUMIFS('grv lys'!Y89:Y3352,'grv lys'!T89:T2863,'bereken betaaldatum bedrag'!B90,'grv lys'!V89:V3352,'bereken betaaldatum bedrag'!$S$1)</f>
        <v>#VALUE!</v>
      </c>
      <c r="T90" s="4" t="e">
        <f>SUMIFS('grv lys'!Z89:Z3352,'grv lys'!U89:U2863,'bereken betaaldatum bedrag'!B90,'grv lys'!W89:W3352,'bereken betaaldatum bedrag'!$T$1)</f>
        <v>#VALUE!</v>
      </c>
      <c r="U90" s="4">
        <f>SUMIFS('grv lys'!$L$2:$L$2863,'grv lys'!$I$2:$I$2863,'bereken betaaldatum bedrag'!$U$1,'grv lys'!$T$2:$T$2863,'bereken betaaldatum bedrag'!B90)</f>
        <v>0</v>
      </c>
      <c r="V90" s="4">
        <f>SUMIFS('grv lys'!$L$2:$L$2863,'grv lys'!$I$2:$I$2863,'bereken betaaldatum bedrag'!$V$1,'grv lys'!$T$2:$T$2863,'bereken betaaldatum bedrag'!B90)</f>
        <v>0</v>
      </c>
      <c r="W90" s="4">
        <f>SUMIFS('grv lys'!$L$2:$L$2863,'grv lys'!$I$2:$I$2863,'bereken betaaldatum bedrag'!$W$1,'grv lys'!$T$2:$T$2863,'bereken betaaldatum bedrag'!B90)</f>
        <v>0</v>
      </c>
      <c r="X90" s="4">
        <f>SUMIFS('grv lys'!$L$2:$L$2863,'grv lys'!$I$2:$I$2863,'bereken betaaldatum bedrag'!$X$1,'grv lys'!$T$2:$T$2863,'bereken betaaldatum bedrag'!B90)</f>
        <v>0</v>
      </c>
      <c r="Y90" s="4">
        <f>SUMIFS('grv lys'!$L$2:$L$2863,'grv lys'!$I$2:$I$2863,'bereken betaaldatum bedrag'!$Y$1,'grv lys'!$G$2:$G$2863,'bereken betaaldatum bedrag'!B90)</f>
        <v>0</v>
      </c>
      <c r="Z90" s="4">
        <f>SUMIFS('grv lys'!$L$2:$L$2863,'grv lys'!$I$2:$I$2863,'bereken betaaldatum bedrag'!$Z$1,'grv lys'!$G$2:$G$2863,'bereken betaaldatum bedrag'!B90)</f>
        <v>0</v>
      </c>
      <c r="AA90" s="4">
        <f>SUMIFS('grv lys'!$L$2:$L$2863,'grv lys'!$I$2:$I$2863,'bereken betaaldatum bedrag'!$AA$1,'grv lys'!$G$2:$G$2863,'bereken betaaldatum bedrag'!B90)</f>
        <v>0</v>
      </c>
      <c r="AB90" s="4">
        <f>SUMIFS('grv lys'!$L$2:$L$2863,'grv lys'!$I$2:$I$2863,'bereken betaaldatum bedrag'!$AB$1,'grv lys'!$G$2:$G$2863,'bereken betaaldatum bedrag'!B90)</f>
        <v>0</v>
      </c>
      <c r="AC90" s="4">
        <f>SUMIFS('grv lys'!$L$2:$L$2863,'grv lys'!$I$2:$I$2863,'bereken betaaldatum bedrag'!$AC$1,'grv lys'!$G$2:$G$2863,'bereken betaaldatum bedrag'!B90)</f>
        <v>357.7</v>
      </c>
      <c r="AD90" s="4">
        <f>SUMIFS('grv lys'!$L$2:$L$2863,'grv lys'!$I$2:$I$2863,'bereken betaaldatum bedrag'!$AD$1,'grv lys'!$G$2:$G$2863,'bereken betaaldatum bedrag'!B90)</f>
        <v>2696.42</v>
      </c>
      <c r="AE90" s="4">
        <f>SUMIFS('grv lys'!$L$2:$L$2863,'grv lys'!$I$2:$I$2863,'bereken betaaldatum bedrag'!$AE$1,'grv lys'!$G$2:$G$2863,'bereken betaaldatum bedrag'!B90)</f>
        <v>0</v>
      </c>
      <c r="AF90" s="4">
        <f>SUMIFS('grv lys'!$L$2:$L$2863,'grv lys'!$I$2:$I$2863,'bereken betaaldatum bedrag'!$AF$1,'grv lys'!$G$2:$G$2863,'bereken betaaldatum bedrag'!B90)</f>
        <v>3200.12</v>
      </c>
      <c r="AG90" s="4">
        <f>SUMIFS('grv lys'!$L$2:$L$2863,'grv lys'!$I$2:$I$2863,'bereken betaaldatum bedrag'!$AG$1,'grv lys'!$G$2:$G$2863,'bereken betaaldatum bedrag'!B90)</f>
        <v>0</v>
      </c>
      <c r="AH90" s="4">
        <f>SUMIFS('grv lys'!$L$2:$L$2863,'grv lys'!$I$2:$I$2863,'bereken betaaldatum bedrag'!$AH$1,'grv lys'!$G$2:$G$2863,'bereken betaaldatum bedrag'!B90)</f>
        <v>0</v>
      </c>
      <c r="AI90" s="4">
        <f>SUMIFS('grv lys'!$L$2:$L$2863,'grv lys'!$I$2:$I$2863,'bereken betaaldatum bedrag'!$AI$1,'grv lys'!$G$2:$G$2863,'bereken betaaldatum bedrag'!B90)</f>
        <v>0</v>
      </c>
      <c r="AJ90" s="4">
        <f>SUMIFS('grv lys'!$L$2:$L$2863,'grv lys'!$I$2:$I$2863,'bereken betaaldatum bedrag'!$AJ$1,'grv lys'!$G$2:$G$2863,'bereken betaaldatum bedrag'!B90)</f>
        <v>0</v>
      </c>
      <c r="AK90" s="4">
        <f>SUMIFS('grv lys'!$L$2:$L$2863,'grv lys'!$I$2:$I$2863,'bereken betaaldatum bedrag'!$AK$1,'grv lys'!$G$2:$G$2863,'bereken betaaldatum bedrag'!B90)</f>
        <v>0</v>
      </c>
      <c r="AL90" s="4">
        <f>SUMIFS('grv lys'!$L$2:$L$2863,'grv lys'!$I$2:$I$2863,'bereken betaaldatum bedrag'!$AL$1,'grv lys'!$G$2:$G$2863,'bereken betaaldatum bedrag'!B90)</f>
        <v>0</v>
      </c>
      <c r="AM90" s="4">
        <f>SUMIFS('grv lys'!$L$2:$L$2863,'grv lys'!$I$2:$I$2863,'bereken betaaldatum bedrag'!$AM$1,'grv lys'!$G$2:$G$2863,'bereken betaaldatum bedrag'!B90)</f>
        <v>0</v>
      </c>
      <c r="AN90" s="4">
        <f>SUMIFS('grv lys'!$L$2:$L$2863,'grv lys'!$I$2:$I$2863,'bereken betaaldatum bedrag'!$AN$1,'grv lys'!$G$2:$G$2863,'bereken betaaldatum bedrag'!B90)</f>
        <v>0</v>
      </c>
      <c r="AO90" s="4">
        <f>SUMIFS('grv lys'!$L$2:$L$2863,'grv lys'!$I$2:$I$2863,'bereken betaaldatum bedrag'!$AO$1,'grv lys'!$G$2:$G$2863,'bereken betaaldatum bedrag'!B90)</f>
        <v>0</v>
      </c>
      <c r="AP90" s="4">
        <f>SUMIFS('grv lys'!$L$2:$L$2863,'grv lys'!$I$2:$I$2863,'bereken betaaldatum bedrag'!$AP$1,'grv lys'!$G$2:$G$2863,'bereken betaaldatum bedrag'!B90)</f>
        <v>0</v>
      </c>
      <c r="AQ90" s="4">
        <f>SUMIFS('grv lys'!$L$2:$L$2863,'grv lys'!$I$2:$I$2863,'bereken betaaldatum bedrag'!$AQ$1,'grv lys'!$G$2:$G$2863,'bereken betaaldatum bedrag'!B90)</f>
        <v>0</v>
      </c>
      <c r="AR90" s="4">
        <f>SUMIFS('grv lys'!$L$2:$L$2863,'grv lys'!$I$2:$I$2863,'bereken betaaldatum bedrag'!$AR$1,'grv lys'!$G$2:$G$2863,'bereken betaaldatum bedrag'!B90)</f>
        <v>558.96</v>
      </c>
      <c r="AS90" s="4">
        <f>SUMIFS('grv lys'!$L$2:$L$2863,'grv lys'!$I$2:$I$2863,'bereken betaaldatum bedrag'!$AS$1,'grv lys'!$G$2:$G$2863,'bereken betaaldatum bedrag'!B90)</f>
        <v>0</v>
      </c>
      <c r="AT90" s="4">
        <f>SUMIFS('grv lys'!$L$2:$L$2863,'grv lys'!$I$2:$I$2863,'bereken betaaldatum bedrag'!$AT$1,'grv lys'!$G$2:$G$2863,'bereken betaaldatum bedrag'!B90)</f>
        <v>0</v>
      </c>
      <c r="AU90" s="4">
        <f>SUMIFS('grv lys'!$L$2:$L$2863,'grv lys'!$I$2:$I$2863,'bereken betaaldatum bedrag'!$AU$1,'grv lys'!$G$2:$G$2863,'bereken betaaldatum bedrag'!B90)</f>
        <v>0</v>
      </c>
      <c r="AV90" s="4">
        <f>SUMIFS('grv lys'!$L$2:$L$2863,'grv lys'!$I$2:$I$2863,'bereken betaaldatum bedrag'!$AV$1,'grv lys'!$G$2:$G$2863,'bereken betaaldatum bedrag'!B90)</f>
        <v>0</v>
      </c>
      <c r="AW90" s="4">
        <f>SUMIFS('grv lys'!$L$2:$L$2863,'grv lys'!$I$2:$I$2863,'bereken betaaldatum bedrag'!$AW$1,'grv lys'!$G$2:$G$2863,'bereken betaaldatum bedrag'!B90)</f>
        <v>0</v>
      </c>
      <c r="AX90" s="4">
        <f>SUMIFS('grv lys'!$L$2:$L$2863,'grv lys'!$I$2:$I$2863,'bereken betaaldatum bedrag'!$AX$1,'grv lys'!$G$2:$G$2863,'bereken betaaldatum bedrag'!B90)</f>
        <v>0</v>
      </c>
      <c r="AY90" s="4">
        <f>SUMIFS('grv lys'!$L$2:$L$2863,'grv lys'!$I$2:$I$2863,'bereken betaaldatum bedrag'!$AY$1,'grv lys'!$G$2:$G$2863,'bereken betaaldatum bedrag'!B90)</f>
        <v>0</v>
      </c>
      <c r="AZ90" s="4">
        <f>SUMIFS('grv lys'!$L$2:$L$2863,'grv lys'!$I$2:$I$2863,'bereken betaaldatum bedrag'!$AZ$1,'grv lys'!$G$2:$G$2863,'bereken betaaldatum bedrag'!B90)</f>
        <v>0</v>
      </c>
      <c r="BA90" s="4">
        <f>SUMIFS('grv lys'!$L$2:$L$2863,'grv lys'!$I$2:$I$2863,'bereken betaaldatum bedrag'!$BA$1,'grv lys'!$G$2:$G$2863,'bereken betaaldatum bedrag'!B90)</f>
        <v>0</v>
      </c>
    </row>
    <row r="91" spans="1:53" x14ac:dyDescent="0.25">
      <c r="A91" s="21" t="s">
        <v>136</v>
      </c>
      <c r="B91" s="22">
        <v>41667</v>
      </c>
      <c r="C91" s="7"/>
      <c r="D91" s="15" t="s">
        <v>148</v>
      </c>
      <c r="E91" s="14"/>
      <c r="F91" s="12"/>
      <c r="G91" s="16"/>
      <c r="H91" s="16"/>
      <c r="I91" s="4">
        <f>SUMIFS('grv lys'!$L$2:$L$2863,'grv lys'!$G$2:$G$2863,'bereken betaaldatum bedrag'!B91,'grv lys'!$I$2:$I$2863,'bereken betaaldatum bedrag'!I$1)</f>
        <v>0</v>
      </c>
      <c r="J91" s="4">
        <f>SUMIFS('grv lys'!$L$2:$L$2863,'grv lys'!$I$2:$I$2863,'bereken betaaldatum bedrag'!$J$1,'grv lys'!$T$2:$T$2863,'bereken betaaldatum bedrag'!B91)</f>
        <v>0</v>
      </c>
      <c r="K91" s="4">
        <f>SUMIFS('grv lys'!$L$2:$L$2863,'grv lys'!$I$2:$I$2863,'bereken betaaldatum bedrag'!$K$1,'grv lys'!$T$2:$T$2863,'bereken betaaldatum bedrag'!B91)</f>
        <v>0</v>
      </c>
      <c r="L91" s="4">
        <f>SUMIFS('grv lys'!$L$2:$L$2863,'grv lys'!$I$2:$I$2863,'bereken betaaldatum bedrag'!$L$1,'grv lys'!$T$2:$T$2863,'bereken betaaldatum bedrag'!B91)</f>
        <v>0</v>
      </c>
      <c r="M91" s="4">
        <f>SUMIFS('grv lys'!$L$2:$L$2863,'grv lys'!$I$2:$I$2863,'bereken betaaldatum bedrag'!$M$1,'grv lys'!$T$2:$T$2863,'bereken betaaldatum bedrag'!B91)</f>
        <v>0</v>
      </c>
      <c r="N91" s="4">
        <f>SUMIFS('grv lys'!$L$2:$L$2863,'grv lys'!$I$2:$I$2863,'bereken betaaldatum bedrag'!$N$1,'grv lys'!$T$2:$T$2863,'bereken betaaldatum bedrag'!B91)</f>
        <v>0</v>
      </c>
      <c r="O91" s="4">
        <f>SUMIFS('grv lys'!$L$2:$L$2863,'grv lys'!$I$2:$I$2863,'bereken betaaldatum bedrag'!$O$1,'grv lys'!$T$2:$T$2863,'bereken betaaldatum bedrag'!B91)</f>
        <v>0</v>
      </c>
      <c r="P91" s="4">
        <f>SUMIFS('grv lys'!$L$2:$L$2863,'grv lys'!$I$2:$I$2863,'bereken betaaldatum bedrag'!$P$1,'grv lys'!$T$2:$T$2863,'bereken betaaldatum bedrag'!B91)</f>
        <v>0</v>
      </c>
      <c r="Q91" s="4">
        <f>SUMIFS('grv lys'!$L$2:$L$2863,'grv lys'!$I$2:$I$2863,'bereken betaaldatum bedrag'!$Q$1,'grv lys'!$T$2:$T$2863,'bereken betaaldatum bedrag'!B91)</f>
        <v>0</v>
      </c>
      <c r="R91" s="4">
        <f>SUMIFS('grv lys'!$L$2:$L$2863,'grv lys'!$I$2:$I$2863,'bereken betaaldatum bedrag'!$R$1,'grv lys'!$T$2:$T$2863,'bereken betaaldatum bedrag'!B91)</f>
        <v>0</v>
      </c>
      <c r="S91" s="4" t="e">
        <f>SUMIFS('grv lys'!Y90:Y3353,'grv lys'!T90:T2863,'bereken betaaldatum bedrag'!B91,'grv lys'!V90:V3353,'bereken betaaldatum bedrag'!$S$1)</f>
        <v>#VALUE!</v>
      </c>
      <c r="T91" s="4" t="e">
        <f>SUMIFS('grv lys'!Z90:Z3353,'grv lys'!U90:U2863,'bereken betaaldatum bedrag'!B91,'grv lys'!W90:W3353,'bereken betaaldatum bedrag'!$T$1)</f>
        <v>#VALUE!</v>
      </c>
      <c r="U91" s="4">
        <f>SUMIFS('grv lys'!$L$2:$L$2863,'grv lys'!$I$2:$I$2863,'bereken betaaldatum bedrag'!$U$1,'grv lys'!$T$2:$T$2863,'bereken betaaldatum bedrag'!B91)</f>
        <v>0</v>
      </c>
      <c r="V91" s="4">
        <f>SUMIFS('grv lys'!$L$2:$L$2863,'grv lys'!$I$2:$I$2863,'bereken betaaldatum bedrag'!$V$1,'grv lys'!$T$2:$T$2863,'bereken betaaldatum bedrag'!B91)</f>
        <v>0</v>
      </c>
      <c r="W91" s="4">
        <f>SUMIFS('grv lys'!$L$2:$L$2863,'grv lys'!$I$2:$I$2863,'bereken betaaldatum bedrag'!$W$1,'grv lys'!$T$2:$T$2863,'bereken betaaldatum bedrag'!B91)</f>
        <v>0</v>
      </c>
      <c r="X91" s="4">
        <f>SUMIFS('grv lys'!$L$2:$L$2863,'grv lys'!$I$2:$I$2863,'bereken betaaldatum bedrag'!$X$1,'grv lys'!$T$2:$T$2863,'bereken betaaldatum bedrag'!B91)</f>
        <v>0</v>
      </c>
      <c r="Y91" s="4">
        <f>SUMIFS('grv lys'!$L$2:$L$2863,'grv lys'!$I$2:$I$2863,'bereken betaaldatum bedrag'!$Y$1,'grv lys'!$G$2:$G$2863,'bereken betaaldatum bedrag'!B91)</f>
        <v>0</v>
      </c>
      <c r="Z91" s="4">
        <f>SUMIFS('grv lys'!$L$2:$L$2863,'grv lys'!$I$2:$I$2863,'bereken betaaldatum bedrag'!$Z$1,'grv lys'!$G$2:$G$2863,'bereken betaaldatum bedrag'!B91)</f>
        <v>0</v>
      </c>
      <c r="AA91" s="4">
        <f>SUMIFS('grv lys'!$L$2:$L$2863,'grv lys'!$I$2:$I$2863,'bereken betaaldatum bedrag'!$AA$1,'grv lys'!$G$2:$G$2863,'bereken betaaldatum bedrag'!B91)</f>
        <v>0</v>
      </c>
      <c r="AB91" s="4">
        <f>SUMIFS('grv lys'!$L$2:$L$2863,'grv lys'!$I$2:$I$2863,'bereken betaaldatum bedrag'!$AB$1,'grv lys'!$G$2:$G$2863,'bereken betaaldatum bedrag'!B91)</f>
        <v>0</v>
      </c>
      <c r="AC91" s="4">
        <f>SUMIFS('grv lys'!$L$2:$L$2863,'grv lys'!$I$2:$I$2863,'bereken betaaldatum bedrag'!$AC$1,'grv lys'!$G$2:$G$2863,'bereken betaaldatum bedrag'!B91)</f>
        <v>0</v>
      </c>
      <c r="AD91" s="4">
        <f>SUMIFS('grv lys'!$L$2:$L$2863,'grv lys'!$I$2:$I$2863,'bereken betaaldatum bedrag'!$AD$1,'grv lys'!$G$2:$G$2863,'bereken betaaldatum bedrag'!B91)</f>
        <v>0</v>
      </c>
      <c r="AE91" s="4">
        <f>SUMIFS('grv lys'!$L$2:$L$2863,'grv lys'!$I$2:$I$2863,'bereken betaaldatum bedrag'!$AE$1,'grv lys'!$G$2:$G$2863,'bereken betaaldatum bedrag'!B91)</f>
        <v>0</v>
      </c>
      <c r="AF91" s="4">
        <f>SUMIFS('grv lys'!$L$2:$L$2863,'grv lys'!$I$2:$I$2863,'bereken betaaldatum bedrag'!$AF$1,'grv lys'!$G$2:$G$2863,'bereken betaaldatum bedrag'!B91)</f>
        <v>0</v>
      </c>
      <c r="AG91" s="4">
        <f>SUMIFS('grv lys'!$L$2:$L$2863,'grv lys'!$I$2:$I$2863,'bereken betaaldatum bedrag'!$AG$1,'grv lys'!$G$2:$G$2863,'bereken betaaldatum bedrag'!B91)</f>
        <v>0</v>
      </c>
      <c r="AH91" s="4">
        <f>SUMIFS('grv lys'!$L$2:$L$2863,'grv lys'!$I$2:$I$2863,'bereken betaaldatum bedrag'!$AH$1,'grv lys'!$G$2:$G$2863,'bereken betaaldatum bedrag'!B91)</f>
        <v>0</v>
      </c>
      <c r="AI91" s="4">
        <f>SUMIFS('grv lys'!$L$2:$L$2863,'grv lys'!$I$2:$I$2863,'bereken betaaldatum bedrag'!$AI$1,'grv lys'!$G$2:$G$2863,'bereken betaaldatum bedrag'!B91)</f>
        <v>0</v>
      </c>
      <c r="AJ91" s="4">
        <f>SUMIFS('grv lys'!$L$2:$L$2863,'grv lys'!$I$2:$I$2863,'bereken betaaldatum bedrag'!$AJ$1,'grv lys'!$G$2:$G$2863,'bereken betaaldatum bedrag'!B91)</f>
        <v>0</v>
      </c>
      <c r="AK91" s="4">
        <f>SUMIFS('grv lys'!$L$2:$L$2863,'grv lys'!$I$2:$I$2863,'bereken betaaldatum bedrag'!$AK$1,'grv lys'!$G$2:$G$2863,'bereken betaaldatum bedrag'!B91)</f>
        <v>0</v>
      </c>
      <c r="AL91" s="4">
        <f>SUMIFS('grv lys'!$L$2:$L$2863,'grv lys'!$I$2:$I$2863,'bereken betaaldatum bedrag'!$AL$1,'grv lys'!$G$2:$G$2863,'bereken betaaldatum bedrag'!B91)</f>
        <v>0</v>
      </c>
      <c r="AM91" s="4">
        <f>SUMIFS('grv lys'!$L$2:$L$2863,'grv lys'!$I$2:$I$2863,'bereken betaaldatum bedrag'!$AM$1,'grv lys'!$G$2:$G$2863,'bereken betaaldatum bedrag'!B91)</f>
        <v>0</v>
      </c>
      <c r="AN91" s="4">
        <f>SUMIFS('grv lys'!$L$2:$L$2863,'grv lys'!$I$2:$I$2863,'bereken betaaldatum bedrag'!$AN$1,'grv lys'!$G$2:$G$2863,'bereken betaaldatum bedrag'!B91)</f>
        <v>0</v>
      </c>
      <c r="AO91" s="4">
        <f>SUMIFS('grv lys'!$L$2:$L$2863,'grv lys'!$I$2:$I$2863,'bereken betaaldatum bedrag'!$AO$1,'grv lys'!$G$2:$G$2863,'bereken betaaldatum bedrag'!B91)</f>
        <v>0</v>
      </c>
      <c r="AP91" s="4">
        <f>SUMIFS('grv lys'!$L$2:$L$2863,'grv lys'!$I$2:$I$2863,'bereken betaaldatum bedrag'!$AP$1,'grv lys'!$G$2:$G$2863,'bereken betaaldatum bedrag'!B91)</f>
        <v>0</v>
      </c>
      <c r="AQ91" s="4">
        <f>SUMIFS('grv lys'!$L$2:$L$2863,'grv lys'!$I$2:$I$2863,'bereken betaaldatum bedrag'!$AQ$1,'grv lys'!$G$2:$G$2863,'bereken betaaldatum bedrag'!B91)</f>
        <v>0</v>
      </c>
      <c r="AR91" s="4">
        <f>SUMIFS('grv lys'!$L$2:$L$2863,'grv lys'!$I$2:$I$2863,'bereken betaaldatum bedrag'!$AR$1,'grv lys'!$G$2:$G$2863,'bereken betaaldatum bedrag'!B91)</f>
        <v>0</v>
      </c>
      <c r="AS91" s="4">
        <f>SUMIFS('grv lys'!$L$2:$L$2863,'grv lys'!$I$2:$I$2863,'bereken betaaldatum bedrag'!$AS$1,'grv lys'!$G$2:$G$2863,'bereken betaaldatum bedrag'!B91)</f>
        <v>0</v>
      </c>
      <c r="AT91" s="4">
        <f>SUMIFS('grv lys'!$L$2:$L$2863,'grv lys'!$I$2:$I$2863,'bereken betaaldatum bedrag'!$AT$1,'grv lys'!$G$2:$G$2863,'bereken betaaldatum bedrag'!B91)</f>
        <v>0</v>
      </c>
      <c r="AU91" s="4">
        <f>SUMIFS('grv lys'!$L$2:$L$2863,'grv lys'!$I$2:$I$2863,'bereken betaaldatum bedrag'!$AU$1,'grv lys'!$G$2:$G$2863,'bereken betaaldatum bedrag'!B91)</f>
        <v>0</v>
      </c>
      <c r="AV91" s="4">
        <f>SUMIFS('grv lys'!$L$2:$L$2863,'grv lys'!$I$2:$I$2863,'bereken betaaldatum bedrag'!$AV$1,'grv lys'!$G$2:$G$2863,'bereken betaaldatum bedrag'!B91)</f>
        <v>0</v>
      </c>
      <c r="AW91" s="4">
        <f>SUMIFS('grv lys'!$L$2:$L$2863,'grv lys'!$I$2:$I$2863,'bereken betaaldatum bedrag'!$AW$1,'grv lys'!$G$2:$G$2863,'bereken betaaldatum bedrag'!B91)</f>
        <v>0</v>
      </c>
      <c r="AX91" s="4">
        <f>SUMIFS('grv lys'!$L$2:$L$2863,'grv lys'!$I$2:$I$2863,'bereken betaaldatum bedrag'!$AX$1,'grv lys'!$G$2:$G$2863,'bereken betaaldatum bedrag'!B91)</f>
        <v>0</v>
      </c>
      <c r="AY91" s="4">
        <f>SUMIFS('grv lys'!$L$2:$L$2863,'grv lys'!$I$2:$I$2863,'bereken betaaldatum bedrag'!$AY$1,'grv lys'!$G$2:$G$2863,'bereken betaaldatum bedrag'!B91)</f>
        <v>0</v>
      </c>
      <c r="AZ91" s="4">
        <f>SUMIFS('grv lys'!$L$2:$L$2863,'grv lys'!$I$2:$I$2863,'bereken betaaldatum bedrag'!$AZ$1,'grv lys'!$G$2:$G$2863,'bereken betaaldatum bedrag'!B91)</f>
        <v>0</v>
      </c>
      <c r="BA91" s="4">
        <f>SUMIFS('grv lys'!$L$2:$L$2863,'grv lys'!$I$2:$I$2863,'bereken betaaldatum bedrag'!$BA$1,'grv lys'!$G$2:$G$2863,'bereken betaaldatum bedrag'!B91)</f>
        <v>0</v>
      </c>
    </row>
    <row r="92" spans="1:53" x14ac:dyDescent="0.25">
      <c r="A92" s="21" t="s">
        <v>137</v>
      </c>
      <c r="B92" s="22">
        <v>41668</v>
      </c>
      <c r="C92" s="7"/>
      <c r="D92" s="15" t="s">
        <v>148</v>
      </c>
      <c r="E92" s="14"/>
      <c r="F92" s="12"/>
      <c r="G92" s="16"/>
      <c r="H92" s="16"/>
      <c r="I92" s="4">
        <f>SUMIFS('grv lys'!$L$2:$L$2863,'grv lys'!$G$2:$G$2863,'bereken betaaldatum bedrag'!B92,'grv lys'!$I$2:$I$2863,'bereken betaaldatum bedrag'!I$1)</f>
        <v>0</v>
      </c>
      <c r="J92" s="4">
        <f>SUMIFS('grv lys'!$L$2:$L$2863,'grv lys'!$I$2:$I$2863,'bereken betaaldatum bedrag'!$J$1,'grv lys'!$T$2:$T$2863,'bereken betaaldatum bedrag'!B92)</f>
        <v>0</v>
      </c>
      <c r="K92" s="4">
        <f>SUMIFS('grv lys'!$L$2:$L$2863,'grv lys'!$I$2:$I$2863,'bereken betaaldatum bedrag'!$K$1,'grv lys'!$T$2:$T$2863,'bereken betaaldatum bedrag'!B92)</f>
        <v>0</v>
      </c>
      <c r="L92" s="4">
        <f>SUMIFS('grv lys'!$L$2:$L$2863,'grv lys'!$I$2:$I$2863,'bereken betaaldatum bedrag'!$L$1,'grv lys'!$T$2:$T$2863,'bereken betaaldatum bedrag'!B92)</f>
        <v>0</v>
      </c>
      <c r="M92" s="4">
        <f>SUMIFS('grv lys'!$L$2:$L$2863,'grv lys'!$I$2:$I$2863,'bereken betaaldatum bedrag'!$M$1,'grv lys'!$T$2:$T$2863,'bereken betaaldatum bedrag'!B92)</f>
        <v>0</v>
      </c>
      <c r="N92" s="4">
        <f>SUMIFS('grv lys'!$L$2:$L$2863,'grv lys'!$I$2:$I$2863,'bereken betaaldatum bedrag'!$N$1,'grv lys'!$T$2:$T$2863,'bereken betaaldatum bedrag'!B92)</f>
        <v>0</v>
      </c>
      <c r="O92" s="4">
        <f>SUMIFS('grv lys'!$L$2:$L$2863,'grv lys'!$I$2:$I$2863,'bereken betaaldatum bedrag'!$O$1,'grv lys'!$T$2:$T$2863,'bereken betaaldatum bedrag'!B92)</f>
        <v>0</v>
      </c>
      <c r="P92" s="4">
        <f>SUMIFS('grv lys'!$L$2:$L$2863,'grv lys'!$I$2:$I$2863,'bereken betaaldatum bedrag'!$P$1,'grv lys'!$T$2:$T$2863,'bereken betaaldatum bedrag'!B92)</f>
        <v>0</v>
      </c>
      <c r="Q92" s="4">
        <f>SUMIFS('grv lys'!$L$2:$L$2863,'grv lys'!$I$2:$I$2863,'bereken betaaldatum bedrag'!$Q$1,'grv lys'!$T$2:$T$2863,'bereken betaaldatum bedrag'!B92)</f>
        <v>0</v>
      </c>
      <c r="R92" s="4">
        <f>SUMIFS('grv lys'!$L$2:$L$2863,'grv lys'!$I$2:$I$2863,'bereken betaaldatum bedrag'!$R$1,'grv lys'!$T$2:$T$2863,'bereken betaaldatum bedrag'!B92)</f>
        <v>0</v>
      </c>
      <c r="S92" s="4" t="e">
        <f>SUMIFS('grv lys'!Y91:Y3354,'grv lys'!T91:T2863,'bereken betaaldatum bedrag'!B92,'grv lys'!V91:V3354,'bereken betaaldatum bedrag'!$S$1)</f>
        <v>#VALUE!</v>
      </c>
      <c r="T92" s="4" t="e">
        <f>SUMIFS('grv lys'!Z91:Z3354,'grv lys'!U91:U2863,'bereken betaaldatum bedrag'!B92,'grv lys'!W91:W3354,'bereken betaaldatum bedrag'!$T$1)</f>
        <v>#VALUE!</v>
      </c>
      <c r="U92" s="4">
        <f>SUMIFS('grv lys'!$L$2:$L$2863,'grv lys'!$I$2:$I$2863,'bereken betaaldatum bedrag'!$U$1,'grv lys'!$T$2:$T$2863,'bereken betaaldatum bedrag'!B92)</f>
        <v>0</v>
      </c>
      <c r="V92" s="4">
        <f>SUMIFS('grv lys'!$L$2:$L$2863,'grv lys'!$I$2:$I$2863,'bereken betaaldatum bedrag'!$V$1,'grv lys'!$T$2:$T$2863,'bereken betaaldatum bedrag'!B92)</f>
        <v>0</v>
      </c>
      <c r="W92" s="4">
        <f>SUMIFS('grv lys'!$L$2:$L$2863,'grv lys'!$I$2:$I$2863,'bereken betaaldatum bedrag'!$W$1,'grv lys'!$T$2:$T$2863,'bereken betaaldatum bedrag'!B92)</f>
        <v>0</v>
      </c>
      <c r="X92" s="4">
        <f>SUMIFS('grv lys'!$L$2:$L$2863,'grv lys'!$I$2:$I$2863,'bereken betaaldatum bedrag'!$X$1,'grv lys'!$T$2:$T$2863,'bereken betaaldatum bedrag'!B92)</f>
        <v>0</v>
      </c>
      <c r="Y92" s="4">
        <f>SUMIFS('grv lys'!$L$2:$L$2863,'grv lys'!$I$2:$I$2863,'bereken betaaldatum bedrag'!$Y$1,'grv lys'!$G$2:$G$2863,'bereken betaaldatum bedrag'!B92)</f>
        <v>0</v>
      </c>
      <c r="Z92" s="4">
        <f>SUMIFS('grv lys'!$L$2:$L$2863,'grv lys'!$I$2:$I$2863,'bereken betaaldatum bedrag'!$Z$1,'grv lys'!$G$2:$G$2863,'bereken betaaldatum bedrag'!B92)</f>
        <v>0</v>
      </c>
      <c r="AA92" s="4">
        <f>SUMIFS('grv lys'!$L$2:$L$2863,'grv lys'!$I$2:$I$2863,'bereken betaaldatum bedrag'!$AA$1,'grv lys'!$G$2:$G$2863,'bereken betaaldatum bedrag'!B92)</f>
        <v>0</v>
      </c>
      <c r="AB92" s="4">
        <f>SUMIFS('grv lys'!$L$2:$L$2863,'grv lys'!$I$2:$I$2863,'bereken betaaldatum bedrag'!$AB$1,'grv lys'!$G$2:$G$2863,'bereken betaaldatum bedrag'!B92)</f>
        <v>0</v>
      </c>
      <c r="AC92" s="4">
        <f>SUMIFS('grv lys'!$L$2:$L$2863,'grv lys'!$I$2:$I$2863,'bereken betaaldatum bedrag'!$AC$1,'grv lys'!$G$2:$G$2863,'bereken betaaldatum bedrag'!B92)</f>
        <v>0</v>
      </c>
      <c r="AD92" s="4">
        <f>SUMIFS('grv lys'!$L$2:$L$2863,'grv lys'!$I$2:$I$2863,'bereken betaaldatum bedrag'!$AD$1,'grv lys'!$G$2:$G$2863,'bereken betaaldatum bedrag'!B92)</f>
        <v>0</v>
      </c>
      <c r="AE92" s="4">
        <f>SUMIFS('grv lys'!$L$2:$L$2863,'grv lys'!$I$2:$I$2863,'bereken betaaldatum bedrag'!$AE$1,'grv lys'!$G$2:$G$2863,'bereken betaaldatum bedrag'!B92)</f>
        <v>26523.430000000004</v>
      </c>
      <c r="AF92" s="4">
        <f>SUMIFS('grv lys'!$L$2:$L$2863,'grv lys'!$I$2:$I$2863,'bereken betaaldatum bedrag'!$AF$1,'grv lys'!$G$2:$G$2863,'bereken betaaldatum bedrag'!B92)</f>
        <v>0</v>
      </c>
      <c r="AG92" s="4">
        <f>SUMIFS('grv lys'!$L$2:$L$2863,'grv lys'!$I$2:$I$2863,'bereken betaaldatum bedrag'!$AG$1,'grv lys'!$G$2:$G$2863,'bereken betaaldatum bedrag'!B92)</f>
        <v>0</v>
      </c>
      <c r="AH92" s="4">
        <f>SUMIFS('grv lys'!$L$2:$L$2863,'grv lys'!$I$2:$I$2863,'bereken betaaldatum bedrag'!$AH$1,'grv lys'!$G$2:$G$2863,'bereken betaaldatum bedrag'!B92)</f>
        <v>0</v>
      </c>
      <c r="AI92" s="4">
        <f>SUMIFS('grv lys'!$L$2:$L$2863,'grv lys'!$I$2:$I$2863,'bereken betaaldatum bedrag'!$AI$1,'grv lys'!$G$2:$G$2863,'bereken betaaldatum bedrag'!B92)</f>
        <v>0</v>
      </c>
      <c r="AJ92" s="4">
        <f>SUMIFS('grv lys'!$L$2:$L$2863,'grv lys'!$I$2:$I$2863,'bereken betaaldatum bedrag'!$AJ$1,'grv lys'!$G$2:$G$2863,'bereken betaaldatum bedrag'!B92)</f>
        <v>3005</v>
      </c>
      <c r="AK92" s="4">
        <f>SUMIFS('grv lys'!$L$2:$L$2863,'grv lys'!$I$2:$I$2863,'bereken betaaldatum bedrag'!$AK$1,'grv lys'!$G$2:$G$2863,'bereken betaaldatum bedrag'!B92)</f>
        <v>0</v>
      </c>
      <c r="AL92" s="4">
        <f>SUMIFS('grv lys'!$L$2:$L$2863,'grv lys'!$I$2:$I$2863,'bereken betaaldatum bedrag'!$AL$1,'grv lys'!$G$2:$G$2863,'bereken betaaldatum bedrag'!B92)</f>
        <v>658.07000000000016</v>
      </c>
      <c r="AM92" s="4">
        <f>SUMIFS('grv lys'!$L$2:$L$2863,'grv lys'!$I$2:$I$2863,'bereken betaaldatum bedrag'!$AM$1,'grv lys'!$G$2:$G$2863,'bereken betaaldatum bedrag'!B92)</f>
        <v>0</v>
      </c>
      <c r="AN92" s="4">
        <f>SUMIFS('grv lys'!$L$2:$L$2863,'grv lys'!$I$2:$I$2863,'bereken betaaldatum bedrag'!$AN$1,'grv lys'!$G$2:$G$2863,'bereken betaaldatum bedrag'!B92)</f>
        <v>0</v>
      </c>
      <c r="AO92" s="4">
        <f>SUMIFS('grv lys'!$L$2:$L$2863,'grv lys'!$I$2:$I$2863,'bereken betaaldatum bedrag'!$AO$1,'grv lys'!$G$2:$G$2863,'bereken betaaldatum bedrag'!B92)</f>
        <v>0</v>
      </c>
      <c r="AP92" s="4">
        <f>SUMIFS('grv lys'!$L$2:$L$2863,'grv lys'!$I$2:$I$2863,'bereken betaaldatum bedrag'!$AP$1,'grv lys'!$G$2:$G$2863,'bereken betaaldatum bedrag'!B92)</f>
        <v>0</v>
      </c>
      <c r="AQ92" s="4">
        <f>SUMIFS('grv lys'!$L$2:$L$2863,'grv lys'!$I$2:$I$2863,'bereken betaaldatum bedrag'!$AQ$1,'grv lys'!$G$2:$G$2863,'bereken betaaldatum bedrag'!B92)</f>
        <v>0</v>
      </c>
      <c r="AR92" s="4">
        <f>SUMIFS('grv lys'!$L$2:$L$2863,'grv lys'!$I$2:$I$2863,'bereken betaaldatum bedrag'!$AR$1,'grv lys'!$G$2:$G$2863,'bereken betaaldatum bedrag'!B92)</f>
        <v>0</v>
      </c>
      <c r="AS92" s="4">
        <f>SUMIFS('grv lys'!$L$2:$L$2863,'grv lys'!$I$2:$I$2863,'bereken betaaldatum bedrag'!$AS$1,'grv lys'!$G$2:$G$2863,'bereken betaaldatum bedrag'!B92)</f>
        <v>0</v>
      </c>
      <c r="AT92" s="4">
        <f>SUMIFS('grv lys'!$L$2:$L$2863,'grv lys'!$I$2:$I$2863,'bereken betaaldatum bedrag'!$AT$1,'grv lys'!$G$2:$G$2863,'bereken betaaldatum bedrag'!B92)</f>
        <v>0</v>
      </c>
      <c r="AU92" s="4">
        <f>SUMIFS('grv lys'!$L$2:$L$2863,'grv lys'!$I$2:$I$2863,'bereken betaaldatum bedrag'!$AU$1,'grv lys'!$G$2:$G$2863,'bereken betaaldatum bedrag'!B92)</f>
        <v>0</v>
      </c>
      <c r="AV92" s="4">
        <f>SUMIFS('grv lys'!$L$2:$L$2863,'grv lys'!$I$2:$I$2863,'bereken betaaldatum bedrag'!$AV$1,'grv lys'!$G$2:$G$2863,'bereken betaaldatum bedrag'!B92)</f>
        <v>0</v>
      </c>
      <c r="AW92" s="4">
        <f>SUMIFS('grv lys'!$L$2:$L$2863,'grv lys'!$I$2:$I$2863,'bereken betaaldatum bedrag'!$AW$1,'grv lys'!$G$2:$G$2863,'bereken betaaldatum bedrag'!B92)</f>
        <v>0</v>
      </c>
      <c r="AX92" s="4">
        <f>SUMIFS('grv lys'!$L$2:$L$2863,'grv lys'!$I$2:$I$2863,'bereken betaaldatum bedrag'!$AX$1,'grv lys'!$G$2:$G$2863,'bereken betaaldatum bedrag'!B92)</f>
        <v>0</v>
      </c>
      <c r="AY92" s="4">
        <f>SUMIFS('grv lys'!$L$2:$L$2863,'grv lys'!$I$2:$I$2863,'bereken betaaldatum bedrag'!$AY$1,'grv lys'!$G$2:$G$2863,'bereken betaaldatum bedrag'!B92)</f>
        <v>0</v>
      </c>
      <c r="AZ92" s="4">
        <f>SUMIFS('grv lys'!$L$2:$L$2863,'grv lys'!$I$2:$I$2863,'bereken betaaldatum bedrag'!$AZ$1,'grv lys'!$G$2:$G$2863,'bereken betaaldatum bedrag'!B92)</f>
        <v>0</v>
      </c>
      <c r="BA92" s="4">
        <f>SUMIFS('grv lys'!$L$2:$L$2863,'grv lys'!$I$2:$I$2863,'bereken betaaldatum bedrag'!$BA$1,'grv lys'!$G$2:$G$2863,'bereken betaaldatum bedrag'!B92)</f>
        <v>0</v>
      </c>
    </row>
    <row r="93" spans="1:53" x14ac:dyDescent="0.25">
      <c r="A93" s="21" t="s">
        <v>138</v>
      </c>
      <c r="B93" s="22">
        <v>41669</v>
      </c>
      <c r="C93" s="7"/>
      <c r="D93" s="15" t="s">
        <v>148</v>
      </c>
      <c r="E93" s="14"/>
      <c r="F93" s="12"/>
      <c r="G93" s="16"/>
      <c r="H93" s="16"/>
      <c r="I93" s="4">
        <f>SUMIFS('grv lys'!$L$2:$L$2863,'grv lys'!$G$2:$G$2863,'bereken betaaldatum bedrag'!B93,'grv lys'!$I$2:$I$2863,'bereken betaaldatum bedrag'!I$1)</f>
        <v>0</v>
      </c>
      <c r="J93" s="4">
        <f>SUMIFS('grv lys'!$L$2:$L$2863,'grv lys'!$I$2:$I$2863,'bereken betaaldatum bedrag'!$J$1,'grv lys'!$T$2:$T$2863,'bereken betaaldatum bedrag'!B93)</f>
        <v>0</v>
      </c>
      <c r="K93" s="4">
        <f>SUMIFS('grv lys'!$L$2:$L$2863,'grv lys'!$I$2:$I$2863,'bereken betaaldatum bedrag'!$K$1,'grv lys'!$T$2:$T$2863,'bereken betaaldatum bedrag'!B93)</f>
        <v>0</v>
      </c>
      <c r="L93" s="4">
        <f>SUMIFS('grv lys'!$L$2:$L$2863,'grv lys'!$I$2:$I$2863,'bereken betaaldatum bedrag'!$L$1,'grv lys'!$T$2:$T$2863,'bereken betaaldatum bedrag'!B93)</f>
        <v>0</v>
      </c>
      <c r="M93" s="4">
        <f>SUMIFS('grv lys'!$L$2:$L$2863,'grv lys'!$I$2:$I$2863,'bereken betaaldatum bedrag'!$M$1,'grv lys'!$T$2:$T$2863,'bereken betaaldatum bedrag'!B93)</f>
        <v>6240.2</v>
      </c>
      <c r="N93" s="4">
        <f>SUMIFS('grv lys'!$L$2:$L$2863,'grv lys'!$I$2:$I$2863,'bereken betaaldatum bedrag'!$N$1,'grv lys'!$T$2:$T$2863,'bereken betaaldatum bedrag'!B93)</f>
        <v>774.3</v>
      </c>
      <c r="O93" s="4">
        <f>SUMIFS('grv lys'!$L$2:$L$2863,'grv lys'!$I$2:$I$2863,'bereken betaaldatum bedrag'!$O$1,'grv lys'!$T$2:$T$2863,'bereken betaaldatum bedrag'!B93)</f>
        <v>0</v>
      </c>
      <c r="P93" s="4">
        <f>SUMIFS('grv lys'!$L$2:$L$2863,'grv lys'!$I$2:$I$2863,'bereken betaaldatum bedrag'!$P$1,'grv lys'!$T$2:$T$2863,'bereken betaaldatum bedrag'!B93)</f>
        <v>0</v>
      </c>
      <c r="Q93" s="4">
        <f>SUMIFS('grv lys'!$L$2:$L$2863,'grv lys'!$I$2:$I$2863,'bereken betaaldatum bedrag'!$Q$1,'grv lys'!$T$2:$T$2863,'bereken betaaldatum bedrag'!B93)</f>
        <v>0</v>
      </c>
      <c r="R93" s="4">
        <f>SUMIFS('grv lys'!$L$2:$L$2863,'grv lys'!$I$2:$I$2863,'bereken betaaldatum bedrag'!$R$1,'grv lys'!$T$2:$T$2863,'bereken betaaldatum bedrag'!B93)</f>
        <v>0</v>
      </c>
      <c r="S93" s="4" t="e">
        <f>SUMIFS('grv lys'!Y92:Y3355,'grv lys'!T92:T2863,'bereken betaaldatum bedrag'!B93,'grv lys'!V92:V3355,'bereken betaaldatum bedrag'!$S$1)</f>
        <v>#VALUE!</v>
      </c>
      <c r="T93" s="4" t="e">
        <f>SUMIFS('grv lys'!Z92:Z3355,'grv lys'!U92:U2863,'bereken betaaldatum bedrag'!B93,'grv lys'!W92:W3355,'bereken betaaldatum bedrag'!$T$1)</f>
        <v>#VALUE!</v>
      </c>
      <c r="U93" s="4">
        <f>SUMIFS('grv lys'!$L$2:$L$2863,'grv lys'!$I$2:$I$2863,'bereken betaaldatum bedrag'!$U$1,'grv lys'!$T$2:$T$2863,'bereken betaaldatum bedrag'!B93)</f>
        <v>0</v>
      </c>
      <c r="V93" s="4">
        <f>SUMIFS('grv lys'!$L$2:$L$2863,'grv lys'!$I$2:$I$2863,'bereken betaaldatum bedrag'!$V$1,'grv lys'!$T$2:$T$2863,'bereken betaaldatum bedrag'!B93)</f>
        <v>0</v>
      </c>
      <c r="W93" s="4">
        <f>SUMIFS('grv lys'!$L$2:$L$2863,'grv lys'!$I$2:$I$2863,'bereken betaaldatum bedrag'!$W$1,'grv lys'!$T$2:$T$2863,'bereken betaaldatum bedrag'!B93)</f>
        <v>0</v>
      </c>
      <c r="X93" s="4">
        <f>SUMIFS('grv lys'!$L$2:$L$2863,'grv lys'!$I$2:$I$2863,'bereken betaaldatum bedrag'!$X$1,'grv lys'!$T$2:$T$2863,'bereken betaaldatum bedrag'!B93)</f>
        <v>0</v>
      </c>
      <c r="Y93" s="4">
        <f>SUMIFS('grv lys'!$L$2:$L$2863,'grv lys'!$I$2:$I$2863,'bereken betaaldatum bedrag'!$Y$1,'grv lys'!$G$2:$G$2863,'bereken betaaldatum bedrag'!B93)</f>
        <v>4324.43</v>
      </c>
      <c r="Z93" s="4">
        <f>SUMIFS('grv lys'!$L$2:$L$2863,'grv lys'!$I$2:$I$2863,'bereken betaaldatum bedrag'!$Z$1,'grv lys'!$G$2:$G$2863,'bereken betaaldatum bedrag'!B93)</f>
        <v>0</v>
      </c>
      <c r="AA93" s="4">
        <f>SUMIFS('grv lys'!$L$2:$L$2863,'grv lys'!$I$2:$I$2863,'bereken betaaldatum bedrag'!$AA$1,'grv lys'!$G$2:$G$2863,'bereken betaaldatum bedrag'!B93)</f>
        <v>7823.91</v>
      </c>
      <c r="AB93" s="4">
        <f>SUMIFS('grv lys'!$L$2:$L$2863,'grv lys'!$I$2:$I$2863,'bereken betaaldatum bedrag'!$AB$1,'grv lys'!$G$2:$G$2863,'bereken betaaldatum bedrag'!B93)</f>
        <v>0</v>
      </c>
      <c r="AC93" s="4">
        <f>SUMIFS('grv lys'!$L$2:$L$2863,'grv lys'!$I$2:$I$2863,'bereken betaaldatum bedrag'!$AC$1,'grv lys'!$G$2:$G$2863,'bereken betaaldatum bedrag'!B93)</f>
        <v>0</v>
      </c>
      <c r="AD93" s="4">
        <f>SUMIFS('grv lys'!$L$2:$L$2863,'grv lys'!$I$2:$I$2863,'bereken betaaldatum bedrag'!$AD$1,'grv lys'!$G$2:$G$2863,'bereken betaaldatum bedrag'!B93)</f>
        <v>0</v>
      </c>
      <c r="AE93" s="4">
        <f>SUMIFS('grv lys'!$L$2:$L$2863,'grv lys'!$I$2:$I$2863,'bereken betaaldatum bedrag'!$AE$1,'grv lys'!$G$2:$G$2863,'bereken betaaldatum bedrag'!B93)</f>
        <v>0</v>
      </c>
      <c r="AF93" s="4">
        <f>SUMIFS('grv lys'!$L$2:$L$2863,'grv lys'!$I$2:$I$2863,'bereken betaaldatum bedrag'!$AF$1,'grv lys'!$G$2:$G$2863,'bereken betaaldatum bedrag'!B93)</f>
        <v>0</v>
      </c>
      <c r="AG93" s="4">
        <f>SUMIFS('grv lys'!$L$2:$L$2863,'grv lys'!$I$2:$I$2863,'bereken betaaldatum bedrag'!$AG$1,'grv lys'!$G$2:$G$2863,'bereken betaaldatum bedrag'!B93)</f>
        <v>0</v>
      </c>
      <c r="AH93" s="4">
        <f>SUMIFS('grv lys'!$L$2:$L$2863,'grv lys'!$I$2:$I$2863,'bereken betaaldatum bedrag'!$AH$1,'grv lys'!$G$2:$G$2863,'bereken betaaldatum bedrag'!B93)</f>
        <v>0</v>
      </c>
      <c r="AI93" s="4">
        <f>SUMIFS('grv lys'!$L$2:$L$2863,'grv lys'!$I$2:$I$2863,'bereken betaaldatum bedrag'!$AI$1,'grv lys'!$G$2:$G$2863,'bereken betaaldatum bedrag'!B93)</f>
        <v>0</v>
      </c>
      <c r="AJ93" s="4">
        <f>SUMIFS('grv lys'!$L$2:$L$2863,'grv lys'!$I$2:$I$2863,'bereken betaaldatum bedrag'!$AJ$1,'grv lys'!$G$2:$G$2863,'bereken betaaldatum bedrag'!B93)</f>
        <v>0</v>
      </c>
      <c r="AK93" s="4">
        <f>SUMIFS('grv lys'!$L$2:$L$2863,'grv lys'!$I$2:$I$2863,'bereken betaaldatum bedrag'!$AK$1,'grv lys'!$G$2:$G$2863,'bereken betaaldatum bedrag'!B93)</f>
        <v>0</v>
      </c>
      <c r="AL93" s="4">
        <f>SUMIFS('grv lys'!$L$2:$L$2863,'grv lys'!$I$2:$I$2863,'bereken betaaldatum bedrag'!$AL$1,'grv lys'!$G$2:$G$2863,'bereken betaaldatum bedrag'!B93)</f>
        <v>0</v>
      </c>
      <c r="AM93" s="4">
        <f>SUMIFS('grv lys'!$L$2:$L$2863,'grv lys'!$I$2:$I$2863,'bereken betaaldatum bedrag'!$AM$1,'grv lys'!$G$2:$G$2863,'bereken betaaldatum bedrag'!B93)</f>
        <v>0</v>
      </c>
      <c r="AN93" s="4">
        <f>SUMIFS('grv lys'!$L$2:$L$2863,'grv lys'!$I$2:$I$2863,'bereken betaaldatum bedrag'!$AN$1,'grv lys'!$G$2:$G$2863,'bereken betaaldatum bedrag'!B93)</f>
        <v>0</v>
      </c>
      <c r="AO93" s="4">
        <f>SUMIFS('grv lys'!$L$2:$L$2863,'grv lys'!$I$2:$I$2863,'bereken betaaldatum bedrag'!$AO$1,'grv lys'!$G$2:$G$2863,'bereken betaaldatum bedrag'!B93)</f>
        <v>21364.45</v>
      </c>
      <c r="AP93" s="4">
        <f>SUMIFS('grv lys'!$L$2:$L$2863,'grv lys'!$I$2:$I$2863,'bereken betaaldatum bedrag'!$AP$1,'grv lys'!$G$2:$G$2863,'bereken betaaldatum bedrag'!B93)</f>
        <v>518.42000000000007</v>
      </c>
      <c r="AQ93" s="4">
        <f>SUMIFS('grv lys'!$L$2:$L$2863,'grv lys'!$I$2:$I$2863,'bereken betaaldatum bedrag'!$AQ$1,'grv lys'!$G$2:$G$2863,'bereken betaaldatum bedrag'!B93)</f>
        <v>12992.960000000001</v>
      </c>
      <c r="AR93" s="4">
        <f>SUMIFS('grv lys'!$L$2:$L$2863,'grv lys'!$I$2:$I$2863,'bereken betaaldatum bedrag'!$AR$1,'grv lys'!$G$2:$G$2863,'bereken betaaldatum bedrag'!B93)</f>
        <v>279.48</v>
      </c>
      <c r="AS93" s="4">
        <f>SUMIFS('grv lys'!$L$2:$L$2863,'grv lys'!$I$2:$I$2863,'bereken betaaldatum bedrag'!$AS$1,'grv lys'!$G$2:$G$2863,'bereken betaaldatum bedrag'!B93)</f>
        <v>0</v>
      </c>
      <c r="AT93" s="4">
        <f>SUMIFS('grv lys'!$L$2:$L$2863,'grv lys'!$I$2:$I$2863,'bereken betaaldatum bedrag'!$AT$1,'grv lys'!$G$2:$G$2863,'bereken betaaldatum bedrag'!B93)</f>
        <v>0</v>
      </c>
      <c r="AU93" s="4">
        <f>SUMIFS('grv lys'!$L$2:$L$2863,'grv lys'!$I$2:$I$2863,'bereken betaaldatum bedrag'!$AU$1,'grv lys'!$G$2:$G$2863,'bereken betaaldatum bedrag'!B93)</f>
        <v>0</v>
      </c>
      <c r="AV93" s="4">
        <f>SUMIFS('grv lys'!$L$2:$L$2863,'grv lys'!$I$2:$I$2863,'bereken betaaldatum bedrag'!$AV$1,'grv lys'!$G$2:$G$2863,'bereken betaaldatum bedrag'!B93)</f>
        <v>0</v>
      </c>
      <c r="AW93" s="4">
        <f>SUMIFS('grv lys'!$L$2:$L$2863,'grv lys'!$I$2:$I$2863,'bereken betaaldatum bedrag'!$AW$1,'grv lys'!$G$2:$G$2863,'bereken betaaldatum bedrag'!B93)</f>
        <v>0</v>
      </c>
      <c r="AX93" s="4">
        <f>SUMIFS('grv lys'!$L$2:$L$2863,'grv lys'!$I$2:$I$2863,'bereken betaaldatum bedrag'!$AX$1,'grv lys'!$G$2:$G$2863,'bereken betaaldatum bedrag'!B93)</f>
        <v>0</v>
      </c>
      <c r="AY93" s="4">
        <f>SUMIFS('grv lys'!$L$2:$L$2863,'grv lys'!$I$2:$I$2863,'bereken betaaldatum bedrag'!$AY$1,'grv lys'!$G$2:$G$2863,'bereken betaaldatum bedrag'!B93)</f>
        <v>0</v>
      </c>
      <c r="AZ93" s="4">
        <f>SUMIFS('grv lys'!$L$2:$L$2863,'grv lys'!$I$2:$I$2863,'bereken betaaldatum bedrag'!$AZ$1,'grv lys'!$G$2:$G$2863,'bereken betaaldatum bedrag'!B93)</f>
        <v>0</v>
      </c>
      <c r="BA93" s="4">
        <f>SUMIFS('grv lys'!$L$2:$L$2863,'grv lys'!$I$2:$I$2863,'bereken betaaldatum bedrag'!$BA$1,'grv lys'!$G$2:$G$2863,'bereken betaaldatum bedrag'!B93)</f>
        <v>0</v>
      </c>
    </row>
    <row r="94" spans="1:53" x14ac:dyDescent="0.25">
      <c r="A94" s="21" t="s">
        <v>139</v>
      </c>
      <c r="B94" s="22">
        <v>41670</v>
      </c>
      <c r="C94" s="7">
        <f>B94+19</f>
        <v>41689</v>
      </c>
      <c r="D94" s="6">
        <f>SUM(I88:I94)</f>
        <v>420393.10000000003</v>
      </c>
      <c r="E94" s="14">
        <f>B94+31</f>
        <v>41701</v>
      </c>
      <c r="F94" s="12">
        <f>SUM(Y88:BA94)</f>
        <v>142304.71000000005</v>
      </c>
      <c r="G94" s="10">
        <f>B94</f>
        <v>41670</v>
      </c>
      <c r="H94" s="9" t="e">
        <f>SUM(J88:X94)</f>
        <v>#VALUE!</v>
      </c>
      <c r="I94" s="4">
        <f>SUMIFS('grv lys'!$L$2:$L$2863,'grv lys'!$G$2:$G$2863,'bereken betaaldatum bedrag'!B94,'grv lys'!$I$2:$I$2863,'bereken betaaldatum bedrag'!I$1)</f>
        <v>128359.15000000002</v>
      </c>
      <c r="J94" s="4">
        <f>SUMIFS('grv lys'!$L$2:$L$2863,'grv lys'!$I$2:$I$2863,'bereken betaaldatum bedrag'!$J$1,'grv lys'!$T$2:$T$2863,'bereken betaaldatum bedrag'!B94)</f>
        <v>0</v>
      </c>
      <c r="K94" s="4">
        <f>SUMIFS('grv lys'!$L$2:$L$2863,'grv lys'!$I$2:$I$2863,'bereken betaaldatum bedrag'!$K$1,'grv lys'!$T$2:$T$2863,'bereken betaaldatum bedrag'!B94)</f>
        <v>0</v>
      </c>
      <c r="L94" s="4">
        <f>SUMIFS('grv lys'!$L$2:$L$2863,'grv lys'!$I$2:$I$2863,'bereken betaaldatum bedrag'!$L$1,'grv lys'!$T$2:$T$2863,'bereken betaaldatum bedrag'!B94)</f>
        <v>0</v>
      </c>
      <c r="M94" s="4">
        <f>SUMIFS('grv lys'!$L$2:$L$2863,'grv lys'!$I$2:$I$2863,'bereken betaaldatum bedrag'!$M$1,'grv lys'!$T$2:$T$2863,'bereken betaaldatum bedrag'!B94)</f>
        <v>0</v>
      </c>
      <c r="N94" s="4">
        <f>SUMIFS('grv lys'!$L$2:$L$2863,'grv lys'!$I$2:$I$2863,'bereken betaaldatum bedrag'!$N$1,'grv lys'!$T$2:$T$2863,'bereken betaaldatum bedrag'!B94)</f>
        <v>0</v>
      </c>
      <c r="O94" s="4">
        <f>SUMIFS('grv lys'!$L$2:$L$2863,'grv lys'!$I$2:$I$2863,'bereken betaaldatum bedrag'!$O$1,'grv lys'!$T$2:$T$2863,'bereken betaaldatum bedrag'!B94)</f>
        <v>5878.3</v>
      </c>
      <c r="P94" s="4">
        <f>SUMIFS('grv lys'!$L$2:$L$2863,'grv lys'!$I$2:$I$2863,'bereken betaaldatum bedrag'!$P$1,'grv lys'!$T$2:$T$2863,'bereken betaaldatum bedrag'!B94)</f>
        <v>0</v>
      </c>
      <c r="Q94" s="4">
        <f>SUMIFS('grv lys'!$L$2:$L$2863,'grv lys'!$I$2:$I$2863,'bereken betaaldatum bedrag'!$Q$1,'grv lys'!$T$2:$T$2863,'bereken betaaldatum bedrag'!B94)</f>
        <v>0</v>
      </c>
      <c r="R94" s="4">
        <f>SUMIFS('grv lys'!$L$2:$L$2863,'grv lys'!$I$2:$I$2863,'bereken betaaldatum bedrag'!$R$1,'grv lys'!$T$2:$T$2863,'bereken betaaldatum bedrag'!B94)</f>
        <v>0</v>
      </c>
      <c r="S94" s="4" t="e">
        <f>SUMIFS('grv lys'!Y93:Y3356,'grv lys'!T93:T2863,'bereken betaaldatum bedrag'!B94,'grv lys'!V93:V3356,'bereken betaaldatum bedrag'!$S$1)</f>
        <v>#VALUE!</v>
      </c>
      <c r="T94" s="4" t="e">
        <f>SUMIFS('grv lys'!Z93:Z3356,'grv lys'!U93:U2863,'bereken betaaldatum bedrag'!B94,'grv lys'!W93:W3356,'bereken betaaldatum bedrag'!$T$1)</f>
        <v>#VALUE!</v>
      </c>
      <c r="U94" s="4">
        <f>SUMIFS('grv lys'!$L$2:$L$2863,'grv lys'!$I$2:$I$2863,'bereken betaaldatum bedrag'!$U$1,'grv lys'!$T$2:$T$2863,'bereken betaaldatum bedrag'!B94)</f>
        <v>0</v>
      </c>
      <c r="V94" s="4">
        <f>SUMIFS('grv lys'!$L$2:$L$2863,'grv lys'!$I$2:$I$2863,'bereken betaaldatum bedrag'!$V$1,'grv lys'!$T$2:$T$2863,'bereken betaaldatum bedrag'!B94)</f>
        <v>0</v>
      </c>
      <c r="W94" s="4">
        <f>SUMIFS('grv lys'!$L$2:$L$2863,'grv lys'!$I$2:$I$2863,'bereken betaaldatum bedrag'!$W$1,'grv lys'!$T$2:$T$2863,'bereken betaaldatum bedrag'!B94)</f>
        <v>0</v>
      </c>
      <c r="X94" s="4">
        <f>SUMIFS('grv lys'!$L$2:$L$2863,'grv lys'!$I$2:$I$2863,'bereken betaaldatum bedrag'!$X$1,'grv lys'!$T$2:$T$2863,'bereken betaaldatum bedrag'!B94)</f>
        <v>0</v>
      </c>
      <c r="Y94" s="4">
        <f>SUMIFS('grv lys'!$L$2:$L$2863,'grv lys'!$I$2:$I$2863,'bereken betaaldatum bedrag'!$Y$1,'grv lys'!$G$2:$G$2863,'bereken betaaldatum bedrag'!B94)</f>
        <v>0</v>
      </c>
      <c r="Z94" s="4">
        <f>SUMIFS('grv lys'!$L$2:$L$2863,'grv lys'!$I$2:$I$2863,'bereken betaaldatum bedrag'!$Z$1,'grv lys'!$G$2:$G$2863,'bereken betaaldatum bedrag'!B94)</f>
        <v>0</v>
      </c>
      <c r="AA94" s="4">
        <f>SUMIFS('grv lys'!$L$2:$L$2863,'grv lys'!$I$2:$I$2863,'bereken betaaldatum bedrag'!$AA$1,'grv lys'!$G$2:$G$2863,'bereken betaaldatum bedrag'!B94)</f>
        <v>0</v>
      </c>
      <c r="AB94" s="4">
        <f>SUMIFS('grv lys'!$L$2:$L$2863,'grv lys'!$I$2:$I$2863,'bereken betaaldatum bedrag'!$AB$1,'grv lys'!$G$2:$G$2863,'bereken betaaldatum bedrag'!B94)</f>
        <v>11290.6</v>
      </c>
      <c r="AC94" s="4">
        <f>SUMIFS('grv lys'!$L$2:$L$2863,'grv lys'!$I$2:$I$2863,'bereken betaaldatum bedrag'!$AC$1,'grv lys'!$G$2:$G$2863,'bereken betaaldatum bedrag'!B94)</f>
        <v>444.1</v>
      </c>
      <c r="AD94" s="4">
        <f>SUMIFS('grv lys'!$L$2:$L$2863,'grv lys'!$I$2:$I$2863,'bereken betaaldatum bedrag'!$AD$1,'grv lys'!$G$2:$G$2863,'bereken betaaldatum bedrag'!B94)</f>
        <v>6197.95</v>
      </c>
      <c r="AE94" s="4">
        <f>SUMIFS('grv lys'!$L$2:$L$2863,'grv lys'!$I$2:$I$2863,'bereken betaaldatum bedrag'!$AE$1,'grv lys'!$G$2:$G$2863,'bereken betaaldatum bedrag'!B94)</f>
        <v>0</v>
      </c>
      <c r="AF94" s="4">
        <f>SUMIFS('grv lys'!$L$2:$L$2863,'grv lys'!$I$2:$I$2863,'bereken betaaldatum bedrag'!$AF$1,'grv lys'!$G$2:$G$2863,'bereken betaaldatum bedrag'!B94)</f>
        <v>2424.1899999999996</v>
      </c>
      <c r="AG94" s="4">
        <f>SUMIFS('grv lys'!$L$2:$L$2863,'grv lys'!$I$2:$I$2863,'bereken betaaldatum bedrag'!$AG$1,'grv lys'!$G$2:$G$2863,'bereken betaaldatum bedrag'!B94)</f>
        <v>2293.0500000000002</v>
      </c>
      <c r="AH94" s="4">
        <f>SUMIFS('grv lys'!$L$2:$L$2863,'grv lys'!$I$2:$I$2863,'bereken betaaldatum bedrag'!$AH$1,'grv lys'!$G$2:$G$2863,'bereken betaaldatum bedrag'!B94)</f>
        <v>0</v>
      </c>
      <c r="AI94" s="4">
        <f>SUMIFS('grv lys'!$L$2:$L$2863,'grv lys'!$I$2:$I$2863,'bereken betaaldatum bedrag'!$AI$1,'grv lys'!$G$2:$G$2863,'bereken betaaldatum bedrag'!B94)</f>
        <v>0</v>
      </c>
      <c r="AJ94" s="4">
        <f>SUMIFS('grv lys'!$L$2:$L$2863,'grv lys'!$I$2:$I$2863,'bereken betaaldatum bedrag'!$AJ$1,'grv lys'!$G$2:$G$2863,'bereken betaaldatum bedrag'!B94)</f>
        <v>4870</v>
      </c>
      <c r="AK94" s="4">
        <f>SUMIFS('grv lys'!$L$2:$L$2863,'grv lys'!$I$2:$I$2863,'bereken betaaldatum bedrag'!$AK$1,'grv lys'!$G$2:$G$2863,'bereken betaaldatum bedrag'!B94)</f>
        <v>0</v>
      </c>
      <c r="AL94" s="4">
        <f>SUMIFS('grv lys'!$L$2:$L$2863,'grv lys'!$I$2:$I$2863,'bereken betaaldatum bedrag'!$AL$1,'grv lys'!$G$2:$G$2863,'bereken betaaldatum bedrag'!B94)</f>
        <v>0</v>
      </c>
      <c r="AM94" s="4">
        <f>SUMIFS('grv lys'!$L$2:$L$2863,'grv lys'!$I$2:$I$2863,'bereken betaaldatum bedrag'!$AM$1,'grv lys'!$G$2:$G$2863,'bereken betaaldatum bedrag'!B94)</f>
        <v>10622.85</v>
      </c>
      <c r="AN94" s="4">
        <f>SUMIFS('grv lys'!$L$2:$L$2863,'grv lys'!$I$2:$I$2863,'bereken betaaldatum bedrag'!$AN$1,'grv lys'!$G$2:$G$2863,'bereken betaaldatum bedrag'!B94)</f>
        <v>0</v>
      </c>
      <c r="AO94" s="4">
        <f>SUMIFS('grv lys'!$L$2:$L$2863,'grv lys'!$I$2:$I$2863,'bereken betaaldatum bedrag'!$AO$1,'grv lys'!$G$2:$G$2863,'bereken betaaldatum bedrag'!B94)</f>
        <v>18786.39</v>
      </c>
      <c r="AP94" s="4">
        <f>SUMIFS('grv lys'!$L$2:$L$2863,'grv lys'!$I$2:$I$2863,'bereken betaaldatum bedrag'!$AP$1,'grv lys'!$G$2:$G$2863,'bereken betaaldatum bedrag'!B94)</f>
        <v>561.6</v>
      </c>
      <c r="AQ94" s="4">
        <f>SUMIFS('grv lys'!$L$2:$L$2863,'grv lys'!$I$2:$I$2863,'bereken betaaldatum bedrag'!$AQ$1,'grv lys'!$G$2:$G$2863,'bereken betaaldatum bedrag'!B94)</f>
        <v>0</v>
      </c>
      <c r="AR94" s="4">
        <f>SUMIFS('grv lys'!$L$2:$L$2863,'grv lys'!$I$2:$I$2863,'bereken betaaldatum bedrag'!$AR$1,'grv lys'!$G$2:$G$2863,'bereken betaaldatum bedrag'!B94)</f>
        <v>229.82</v>
      </c>
      <c r="AS94" s="4">
        <f>SUMIFS('grv lys'!$L$2:$L$2863,'grv lys'!$I$2:$I$2863,'bereken betaaldatum bedrag'!$AS$1,'grv lys'!$G$2:$G$2863,'bereken betaaldatum bedrag'!B94)</f>
        <v>0</v>
      </c>
      <c r="AT94" s="4">
        <f>SUMIFS('grv lys'!$L$2:$L$2863,'grv lys'!$I$2:$I$2863,'bereken betaaldatum bedrag'!$AT$1,'grv lys'!$G$2:$G$2863,'bereken betaaldatum bedrag'!B94)</f>
        <v>0</v>
      </c>
      <c r="AU94" s="4">
        <f>SUMIFS('grv lys'!$L$2:$L$2863,'grv lys'!$I$2:$I$2863,'bereken betaaldatum bedrag'!$AU$1,'grv lys'!$G$2:$G$2863,'bereken betaaldatum bedrag'!B94)</f>
        <v>0</v>
      </c>
      <c r="AV94" s="4">
        <f>SUMIFS('grv lys'!$L$2:$L$2863,'grv lys'!$I$2:$I$2863,'bereken betaaldatum bedrag'!$AV$1,'grv lys'!$G$2:$G$2863,'bereken betaaldatum bedrag'!B94)</f>
        <v>0</v>
      </c>
      <c r="AW94" s="4">
        <f>SUMIFS('grv lys'!$L$2:$L$2863,'grv lys'!$I$2:$I$2863,'bereken betaaldatum bedrag'!$AW$1,'grv lys'!$G$2:$G$2863,'bereken betaaldatum bedrag'!B94)</f>
        <v>0</v>
      </c>
      <c r="AX94" s="4">
        <f>SUMIFS('grv lys'!$L$2:$L$2863,'grv lys'!$I$2:$I$2863,'bereken betaaldatum bedrag'!$AX$1,'grv lys'!$G$2:$G$2863,'bereken betaaldatum bedrag'!B94)</f>
        <v>0</v>
      </c>
      <c r="AY94" s="4">
        <f>SUMIFS('grv lys'!$L$2:$L$2863,'grv lys'!$I$2:$I$2863,'bereken betaaldatum bedrag'!$AY$1,'grv lys'!$G$2:$G$2863,'bereken betaaldatum bedrag'!B94)</f>
        <v>0</v>
      </c>
      <c r="AZ94" s="4">
        <f>SUMIFS('grv lys'!$L$2:$L$2863,'grv lys'!$I$2:$I$2863,'bereken betaaldatum bedrag'!$AZ$1,'grv lys'!$G$2:$G$2863,'bereken betaaldatum bedrag'!B94)</f>
        <v>0</v>
      </c>
      <c r="BA94" s="4">
        <f>SUMIFS('grv lys'!$L$2:$L$2863,'grv lys'!$I$2:$I$2863,'bereken betaaldatum bedrag'!$BA$1,'grv lys'!$G$2:$G$2863,'bereken betaaldatum bedrag'!B94)</f>
        <v>0</v>
      </c>
    </row>
    <row r="95" spans="1:53" x14ac:dyDescent="0.25">
      <c r="A95" s="19" t="s">
        <v>140</v>
      </c>
      <c r="B95" s="20">
        <v>41671</v>
      </c>
      <c r="C95" s="7"/>
      <c r="D95" s="15" t="s">
        <v>148</v>
      </c>
      <c r="E95" s="14"/>
      <c r="F95" s="12"/>
      <c r="G95" s="16"/>
      <c r="H95" s="16"/>
      <c r="I95" s="4">
        <f>SUMIFS('grv lys'!$L$2:$L$2863,'grv lys'!$G$2:$G$2863,'bereken betaaldatum bedrag'!B95,'grv lys'!$I$2:$I$2863,'bereken betaaldatum bedrag'!I$1)</f>
        <v>0</v>
      </c>
      <c r="J95" s="4">
        <f>SUMIFS('grv lys'!$L$2:$L$2863,'grv lys'!$I$2:$I$2863,'bereken betaaldatum bedrag'!$J$1,'grv lys'!$T$2:$T$2863,'bereken betaaldatum bedrag'!B95)</f>
        <v>0</v>
      </c>
      <c r="K95" s="4">
        <f>SUMIFS('grv lys'!$L$2:$L$2863,'grv lys'!$I$2:$I$2863,'bereken betaaldatum bedrag'!$K$1,'grv lys'!$T$2:$T$2863,'bereken betaaldatum bedrag'!B95)</f>
        <v>0</v>
      </c>
      <c r="L95" s="4">
        <f>SUMIFS('grv lys'!$L$2:$L$2863,'grv lys'!$I$2:$I$2863,'bereken betaaldatum bedrag'!$L$1,'grv lys'!$T$2:$T$2863,'bereken betaaldatum bedrag'!B95)</f>
        <v>3880</v>
      </c>
      <c r="M95" s="4">
        <f>SUMIFS('grv lys'!$L$2:$L$2863,'grv lys'!$I$2:$I$2863,'bereken betaaldatum bedrag'!$M$1,'grv lys'!$T$2:$T$2863,'bereken betaaldatum bedrag'!B95)</f>
        <v>0</v>
      </c>
      <c r="N95" s="4">
        <f>SUMIFS('grv lys'!$L$2:$L$2863,'grv lys'!$I$2:$I$2863,'bereken betaaldatum bedrag'!$N$1,'grv lys'!$T$2:$T$2863,'bereken betaaldatum bedrag'!B95)</f>
        <v>0</v>
      </c>
      <c r="O95" s="4">
        <f>SUMIFS('grv lys'!$L$2:$L$2863,'grv lys'!$I$2:$I$2863,'bereken betaaldatum bedrag'!$O$1,'grv lys'!$T$2:$T$2863,'bereken betaaldatum bedrag'!B95)</f>
        <v>0</v>
      </c>
      <c r="P95" s="4">
        <f>SUMIFS('grv lys'!$L$2:$L$2863,'grv lys'!$I$2:$I$2863,'bereken betaaldatum bedrag'!$P$1,'grv lys'!$T$2:$T$2863,'bereken betaaldatum bedrag'!B95)</f>
        <v>0</v>
      </c>
      <c r="Q95" s="4">
        <f>SUMIFS('grv lys'!$L$2:$L$2863,'grv lys'!$I$2:$I$2863,'bereken betaaldatum bedrag'!$Q$1,'grv lys'!$T$2:$T$2863,'bereken betaaldatum bedrag'!B95)</f>
        <v>4655</v>
      </c>
      <c r="R95" s="4">
        <f>SUMIFS('grv lys'!$L$2:$L$2863,'grv lys'!$I$2:$I$2863,'bereken betaaldatum bedrag'!$R$1,'grv lys'!$T$2:$T$2863,'bereken betaaldatum bedrag'!B95)</f>
        <v>0</v>
      </c>
      <c r="S95" s="4" t="e">
        <f>SUMIFS('grv lys'!Y94:Y3357,'grv lys'!T94:T2863,'bereken betaaldatum bedrag'!B95,'grv lys'!V94:V3357,'bereken betaaldatum bedrag'!$S$1)</f>
        <v>#VALUE!</v>
      </c>
      <c r="T95" s="4" t="e">
        <f>SUMIFS('grv lys'!Z94:Z3357,'grv lys'!U94:U2863,'bereken betaaldatum bedrag'!B95,'grv lys'!W94:W3357,'bereken betaaldatum bedrag'!$T$1)</f>
        <v>#VALUE!</v>
      </c>
      <c r="U95" s="4">
        <f>SUMIFS('grv lys'!$L$2:$L$2863,'grv lys'!$I$2:$I$2863,'bereken betaaldatum bedrag'!$U$1,'grv lys'!$T$2:$T$2863,'bereken betaaldatum bedrag'!B95)</f>
        <v>0</v>
      </c>
      <c r="V95" s="4">
        <f>SUMIFS('grv lys'!$L$2:$L$2863,'grv lys'!$I$2:$I$2863,'bereken betaaldatum bedrag'!$V$1,'grv lys'!$T$2:$T$2863,'bereken betaaldatum bedrag'!B95)</f>
        <v>0</v>
      </c>
      <c r="W95" s="4">
        <f>SUMIFS('grv lys'!$L$2:$L$2863,'grv lys'!$I$2:$I$2863,'bereken betaaldatum bedrag'!$W$1,'grv lys'!$T$2:$T$2863,'bereken betaaldatum bedrag'!B95)</f>
        <v>0</v>
      </c>
      <c r="X95" s="4">
        <f>SUMIFS('grv lys'!$L$2:$L$2863,'grv lys'!$I$2:$I$2863,'bereken betaaldatum bedrag'!$X$1,'grv lys'!$T$2:$T$2863,'bereken betaaldatum bedrag'!B95)</f>
        <v>0</v>
      </c>
      <c r="Y95" s="4">
        <f>SUMIFS('grv lys'!$L$2:$L$2863,'grv lys'!$I$2:$I$2863,'bereken betaaldatum bedrag'!$Y$1,'grv lys'!$G$2:$G$2863,'bereken betaaldatum bedrag'!B95)</f>
        <v>0</v>
      </c>
      <c r="Z95" s="4">
        <f>SUMIFS('grv lys'!$L$2:$L$2863,'grv lys'!$I$2:$I$2863,'bereken betaaldatum bedrag'!$Z$1,'grv lys'!$G$2:$G$2863,'bereken betaaldatum bedrag'!B95)</f>
        <v>0</v>
      </c>
      <c r="AA95" s="4">
        <f>SUMIFS('grv lys'!$L$2:$L$2863,'grv lys'!$I$2:$I$2863,'bereken betaaldatum bedrag'!$AA$1,'grv lys'!$G$2:$G$2863,'bereken betaaldatum bedrag'!B95)</f>
        <v>0</v>
      </c>
      <c r="AB95" s="4">
        <f>SUMIFS('grv lys'!$L$2:$L$2863,'grv lys'!$I$2:$I$2863,'bereken betaaldatum bedrag'!$AB$1,'grv lys'!$G$2:$G$2863,'bereken betaaldatum bedrag'!B95)</f>
        <v>0</v>
      </c>
      <c r="AC95" s="4">
        <f>SUMIFS('grv lys'!$L$2:$L$2863,'grv lys'!$I$2:$I$2863,'bereken betaaldatum bedrag'!$AC$1,'grv lys'!$G$2:$G$2863,'bereken betaaldatum bedrag'!B95)</f>
        <v>579.39</v>
      </c>
      <c r="AD95" s="4">
        <f>SUMIFS('grv lys'!$L$2:$L$2863,'grv lys'!$I$2:$I$2863,'bereken betaaldatum bedrag'!$AD$1,'grv lys'!$G$2:$G$2863,'bereken betaaldatum bedrag'!B95)</f>
        <v>2446.16</v>
      </c>
      <c r="AE95" s="4">
        <f>SUMIFS('grv lys'!$L$2:$L$2863,'grv lys'!$I$2:$I$2863,'bereken betaaldatum bedrag'!$AE$1,'grv lys'!$G$2:$G$2863,'bereken betaaldatum bedrag'!B95)</f>
        <v>0</v>
      </c>
      <c r="AF95" s="4">
        <f>SUMIFS('grv lys'!$L$2:$L$2863,'grv lys'!$I$2:$I$2863,'bereken betaaldatum bedrag'!$AF$1,'grv lys'!$G$2:$G$2863,'bereken betaaldatum bedrag'!B95)</f>
        <v>5801.08</v>
      </c>
      <c r="AG95" s="4">
        <f>SUMIFS('grv lys'!$L$2:$L$2863,'grv lys'!$I$2:$I$2863,'bereken betaaldatum bedrag'!$AG$1,'grv lys'!$G$2:$G$2863,'bereken betaaldatum bedrag'!B95)</f>
        <v>0</v>
      </c>
      <c r="AH95" s="4">
        <f>SUMIFS('grv lys'!$L$2:$L$2863,'grv lys'!$I$2:$I$2863,'bereken betaaldatum bedrag'!$AH$1,'grv lys'!$G$2:$G$2863,'bereken betaaldatum bedrag'!B95)</f>
        <v>0</v>
      </c>
      <c r="AI95" s="4">
        <f>SUMIFS('grv lys'!$L$2:$L$2863,'grv lys'!$I$2:$I$2863,'bereken betaaldatum bedrag'!$AI$1,'grv lys'!$G$2:$G$2863,'bereken betaaldatum bedrag'!B95)</f>
        <v>0</v>
      </c>
      <c r="AJ95" s="4">
        <f>SUMIFS('grv lys'!$L$2:$L$2863,'grv lys'!$I$2:$I$2863,'bereken betaaldatum bedrag'!$AJ$1,'grv lys'!$G$2:$G$2863,'bereken betaaldatum bedrag'!B95)</f>
        <v>0</v>
      </c>
      <c r="AK95" s="4">
        <f>SUMIFS('grv lys'!$L$2:$L$2863,'grv lys'!$I$2:$I$2863,'bereken betaaldatum bedrag'!$AK$1,'grv lys'!$G$2:$G$2863,'bereken betaaldatum bedrag'!B95)</f>
        <v>0</v>
      </c>
      <c r="AL95" s="4">
        <f>SUMIFS('grv lys'!$L$2:$L$2863,'grv lys'!$I$2:$I$2863,'bereken betaaldatum bedrag'!$AL$1,'grv lys'!$G$2:$G$2863,'bereken betaaldatum bedrag'!B95)</f>
        <v>0</v>
      </c>
      <c r="AM95" s="4">
        <f>SUMIFS('grv lys'!$L$2:$L$2863,'grv lys'!$I$2:$I$2863,'bereken betaaldatum bedrag'!$AM$1,'grv lys'!$G$2:$G$2863,'bereken betaaldatum bedrag'!B95)</f>
        <v>0</v>
      </c>
      <c r="AN95" s="4">
        <f>SUMIFS('grv lys'!$L$2:$L$2863,'grv lys'!$I$2:$I$2863,'bereken betaaldatum bedrag'!$AN$1,'grv lys'!$G$2:$G$2863,'bereken betaaldatum bedrag'!B95)</f>
        <v>0</v>
      </c>
      <c r="AO95" s="4">
        <f>SUMIFS('grv lys'!$L$2:$L$2863,'grv lys'!$I$2:$I$2863,'bereken betaaldatum bedrag'!$AO$1,'grv lys'!$G$2:$G$2863,'bereken betaaldatum bedrag'!B95)</f>
        <v>0</v>
      </c>
      <c r="AP95" s="4">
        <f>SUMIFS('grv lys'!$L$2:$L$2863,'grv lys'!$I$2:$I$2863,'bereken betaaldatum bedrag'!$AP$1,'grv lys'!$G$2:$G$2863,'bereken betaaldatum bedrag'!B95)</f>
        <v>0</v>
      </c>
      <c r="AQ95" s="4">
        <f>SUMIFS('grv lys'!$L$2:$L$2863,'grv lys'!$I$2:$I$2863,'bereken betaaldatum bedrag'!$AQ$1,'grv lys'!$G$2:$G$2863,'bereken betaaldatum bedrag'!B95)</f>
        <v>0</v>
      </c>
      <c r="AR95" s="4">
        <f>SUMIFS('grv lys'!$L$2:$L$2863,'grv lys'!$I$2:$I$2863,'bereken betaaldatum bedrag'!$AR$1,'grv lys'!$G$2:$G$2863,'bereken betaaldatum bedrag'!B95)</f>
        <v>558.95000000000005</v>
      </c>
      <c r="AS95" s="4">
        <f>SUMIFS('grv lys'!$L$2:$L$2863,'grv lys'!$I$2:$I$2863,'bereken betaaldatum bedrag'!$AS$1,'grv lys'!$G$2:$G$2863,'bereken betaaldatum bedrag'!B95)</f>
        <v>0</v>
      </c>
      <c r="AT95" s="4">
        <f>SUMIFS('grv lys'!$L$2:$L$2863,'grv lys'!$I$2:$I$2863,'bereken betaaldatum bedrag'!$AT$1,'grv lys'!$G$2:$G$2863,'bereken betaaldatum bedrag'!B95)</f>
        <v>0</v>
      </c>
      <c r="AU95" s="4">
        <f>SUMIFS('grv lys'!$L$2:$L$2863,'grv lys'!$I$2:$I$2863,'bereken betaaldatum bedrag'!$AU$1,'grv lys'!$G$2:$G$2863,'bereken betaaldatum bedrag'!B95)</f>
        <v>18135.099999999999</v>
      </c>
      <c r="AV95" s="4">
        <f>SUMIFS('grv lys'!$L$2:$L$2863,'grv lys'!$I$2:$I$2863,'bereken betaaldatum bedrag'!$AV$1,'grv lys'!$G$2:$G$2863,'bereken betaaldatum bedrag'!B95)</f>
        <v>0</v>
      </c>
      <c r="AW95" s="4">
        <f>SUMIFS('grv lys'!$L$2:$L$2863,'grv lys'!$I$2:$I$2863,'bereken betaaldatum bedrag'!$AW$1,'grv lys'!$G$2:$G$2863,'bereken betaaldatum bedrag'!B95)</f>
        <v>0</v>
      </c>
      <c r="AX95" s="4">
        <f>SUMIFS('grv lys'!$L$2:$L$2863,'grv lys'!$I$2:$I$2863,'bereken betaaldatum bedrag'!$AX$1,'grv lys'!$G$2:$G$2863,'bereken betaaldatum bedrag'!B95)</f>
        <v>0</v>
      </c>
      <c r="AY95" s="4">
        <f>SUMIFS('grv lys'!$L$2:$L$2863,'grv lys'!$I$2:$I$2863,'bereken betaaldatum bedrag'!$AY$1,'grv lys'!$G$2:$G$2863,'bereken betaaldatum bedrag'!B95)</f>
        <v>0</v>
      </c>
      <c r="AZ95" s="4">
        <f>SUMIFS('grv lys'!$L$2:$L$2863,'grv lys'!$I$2:$I$2863,'bereken betaaldatum bedrag'!$AZ$1,'grv lys'!$G$2:$G$2863,'bereken betaaldatum bedrag'!B95)</f>
        <v>0</v>
      </c>
      <c r="BA95" s="4">
        <f>SUMIFS('grv lys'!$L$2:$L$2863,'grv lys'!$I$2:$I$2863,'bereken betaaldatum bedrag'!$BA$1,'grv lys'!$G$2:$G$2863,'bereken betaaldatum bedrag'!B95)</f>
        <v>0</v>
      </c>
    </row>
    <row r="96" spans="1:53" x14ac:dyDescent="0.25">
      <c r="A96" s="19" t="s">
        <v>134</v>
      </c>
      <c r="B96" s="20">
        <v>41672</v>
      </c>
      <c r="C96" s="7"/>
      <c r="D96" s="15" t="s">
        <v>148</v>
      </c>
      <c r="E96" s="14"/>
      <c r="F96" s="12"/>
      <c r="G96" s="16"/>
      <c r="H96" s="16"/>
      <c r="I96" s="4">
        <f>SUMIFS('grv lys'!$L$2:$L$2863,'grv lys'!$G$2:$G$2863,'bereken betaaldatum bedrag'!B96,'grv lys'!$I$2:$I$2863,'bereken betaaldatum bedrag'!I$1)</f>
        <v>0</v>
      </c>
      <c r="J96" s="4">
        <f>SUMIFS('grv lys'!$L$2:$L$2863,'grv lys'!$I$2:$I$2863,'bereken betaaldatum bedrag'!$J$1,'grv lys'!$T$2:$T$2863,'bereken betaaldatum bedrag'!B96)</f>
        <v>0</v>
      </c>
      <c r="K96" s="4">
        <f>SUMIFS('grv lys'!$L$2:$L$2863,'grv lys'!$I$2:$I$2863,'bereken betaaldatum bedrag'!$K$1,'grv lys'!$T$2:$T$2863,'bereken betaaldatum bedrag'!B96)</f>
        <v>0</v>
      </c>
      <c r="L96" s="4">
        <f>SUMIFS('grv lys'!$L$2:$L$2863,'grv lys'!$I$2:$I$2863,'bereken betaaldatum bedrag'!$L$1,'grv lys'!$T$2:$T$2863,'bereken betaaldatum bedrag'!B96)</f>
        <v>2180</v>
      </c>
      <c r="M96" s="4">
        <f>SUMIFS('grv lys'!$L$2:$L$2863,'grv lys'!$I$2:$I$2863,'bereken betaaldatum bedrag'!$M$1,'grv lys'!$T$2:$T$2863,'bereken betaaldatum bedrag'!B96)</f>
        <v>11472.3</v>
      </c>
      <c r="N96" s="4">
        <f>SUMIFS('grv lys'!$L$2:$L$2863,'grv lys'!$I$2:$I$2863,'bereken betaaldatum bedrag'!$N$1,'grv lys'!$T$2:$T$2863,'bereken betaaldatum bedrag'!B96)</f>
        <v>0</v>
      </c>
      <c r="O96" s="4">
        <f>SUMIFS('grv lys'!$L$2:$L$2863,'grv lys'!$I$2:$I$2863,'bereken betaaldatum bedrag'!$O$1,'grv lys'!$T$2:$T$2863,'bereken betaaldatum bedrag'!B96)</f>
        <v>0</v>
      </c>
      <c r="P96" s="4">
        <f>SUMIFS('grv lys'!$L$2:$L$2863,'grv lys'!$I$2:$I$2863,'bereken betaaldatum bedrag'!$P$1,'grv lys'!$T$2:$T$2863,'bereken betaaldatum bedrag'!B96)</f>
        <v>0</v>
      </c>
      <c r="Q96" s="4">
        <f>SUMIFS('grv lys'!$L$2:$L$2863,'grv lys'!$I$2:$I$2863,'bereken betaaldatum bedrag'!$Q$1,'grv lys'!$T$2:$T$2863,'bereken betaaldatum bedrag'!B96)</f>
        <v>0</v>
      </c>
      <c r="R96" s="4">
        <f>SUMIFS('grv lys'!$L$2:$L$2863,'grv lys'!$I$2:$I$2863,'bereken betaaldatum bedrag'!$R$1,'grv lys'!$T$2:$T$2863,'bereken betaaldatum bedrag'!B96)</f>
        <v>0</v>
      </c>
      <c r="S96" s="4" t="e">
        <f>SUMIFS('grv lys'!Y95:Y3358,'grv lys'!T95:T2863,'bereken betaaldatum bedrag'!B96,'grv lys'!V95:V3358,'bereken betaaldatum bedrag'!$S$1)</f>
        <v>#VALUE!</v>
      </c>
      <c r="T96" s="4" t="e">
        <f>SUMIFS('grv lys'!Z95:Z3358,'grv lys'!U95:U2863,'bereken betaaldatum bedrag'!B96,'grv lys'!W95:W3358,'bereken betaaldatum bedrag'!$T$1)</f>
        <v>#VALUE!</v>
      </c>
      <c r="U96" s="4">
        <f>SUMIFS('grv lys'!$L$2:$L$2863,'grv lys'!$I$2:$I$2863,'bereken betaaldatum bedrag'!$U$1,'grv lys'!$T$2:$T$2863,'bereken betaaldatum bedrag'!B96)</f>
        <v>0</v>
      </c>
      <c r="V96" s="4">
        <f>SUMIFS('grv lys'!$L$2:$L$2863,'grv lys'!$I$2:$I$2863,'bereken betaaldatum bedrag'!$V$1,'grv lys'!$T$2:$T$2863,'bereken betaaldatum bedrag'!B96)</f>
        <v>0</v>
      </c>
      <c r="W96" s="4">
        <f>SUMIFS('grv lys'!$L$2:$L$2863,'grv lys'!$I$2:$I$2863,'bereken betaaldatum bedrag'!$W$1,'grv lys'!$T$2:$T$2863,'bereken betaaldatum bedrag'!B96)</f>
        <v>0</v>
      </c>
      <c r="X96" s="4">
        <f>SUMIFS('grv lys'!$L$2:$L$2863,'grv lys'!$I$2:$I$2863,'bereken betaaldatum bedrag'!$X$1,'grv lys'!$T$2:$T$2863,'bereken betaaldatum bedrag'!B96)</f>
        <v>0</v>
      </c>
      <c r="Y96" s="4">
        <f>SUMIFS('grv lys'!$L$2:$L$2863,'grv lys'!$I$2:$I$2863,'bereken betaaldatum bedrag'!$Y$1,'grv lys'!$G$2:$G$2863,'bereken betaaldatum bedrag'!B96)</f>
        <v>0</v>
      </c>
      <c r="Z96" s="4">
        <f>SUMIFS('grv lys'!$L$2:$L$2863,'grv lys'!$I$2:$I$2863,'bereken betaaldatum bedrag'!$Z$1,'grv lys'!$G$2:$G$2863,'bereken betaaldatum bedrag'!B96)</f>
        <v>0</v>
      </c>
      <c r="AA96" s="4">
        <f>SUMIFS('grv lys'!$L$2:$L$2863,'grv lys'!$I$2:$I$2863,'bereken betaaldatum bedrag'!$AA$1,'grv lys'!$G$2:$G$2863,'bereken betaaldatum bedrag'!B96)</f>
        <v>0</v>
      </c>
      <c r="AB96" s="4">
        <f>SUMIFS('grv lys'!$L$2:$L$2863,'grv lys'!$I$2:$I$2863,'bereken betaaldatum bedrag'!$AB$1,'grv lys'!$G$2:$G$2863,'bereken betaaldatum bedrag'!B96)</f>
        <v>0</v>
      </c>
      <c r="AC96" s="4">
        <f>SUMIFS('grv lys'!$L$2:$L$2863,'grv lys'!$I$2:$I$2863,'bereken betaaldatum bedrag'!$AC$1,'grv lys'!$G$2:$G$2863,'bereken betaaldatum bedrag'!B96)</f>
        <v>444.1</v>
      </c>
      <c r="AD96" s="4">
        <f>SUMIFS('grv lys'!$L$2:$L$2863,'grv lys'!$I$2:$I$2863,'bereken betaaldatum bedrag'!$AD$1,'grv lys'!$G$2:$G$2863,'bereken betaaldatum bedrag'!B96)</f>
        <v>0</v>
      </c>
      <c r="AE96" s="4">
        <f>SUMIFS('grv lys'!$L$2:$L$2863,'grv lys'!$I$2:$I$2863,'bereken betaaldatum bedrag'!$AE$1,'grv lys'!$G$2:$G$2863,'bereken betaaldatum bedrag'!B96)</f>
        <v>0</v>
      </c>
      <c r="AF96" s="4">
        <f>SUMIFS('grv lys'!$L$2:$L$2863,'grv lys'!$I$2:$I$2863,'bereken betaaldatum bedrag'!$AF$1,'grv lys'!$G$2:$G$2863,'bereken betaaldatum bedrag'!B96)</f>
        <v>0</v>
      </c>
      <c r="AG96" s="4">
        <f>SUMIFS('grv lys'!$L$2:$L$2863,'grv lys'!$I$2:$I$2863,'bereken betaaldatum bedrag'!$AG$1,'grv lys'!$G$2:$G$2863,'bereken betaaldatum bedrag'!B96)</f>
        <v>0</v>
      </c>
      <c r="AH96" s="4">
        <f>SUMIFS('grv lys'!$L$2:$L$2863,'grv lys'!$I$2:$I$2863,'bereken betaaldatum bedrag'!$AH$1,'grv lys'!$G$2:$G$2863,'bereken betaaldatum bedrag'!B96)</f>
        <v>0</v>
      </c>
      <c r="AI96" s="4">
        <f>SUMIFS('grv lys'!$L$2:$L$2863,'grv lys'!$I$2:$I$2863,'bereken betaaldatum bedrag'!$AI$1,'grv lys'!$G$2:$G$2863,'bereken betaaldatum bedrag'!B96)</f>
        <v>0</v>
      </c>
      <c r="AJ96" s="4">
        <f>SUMIFS('grv lys'!$L$2:$L$2863,'grv lys'!$I$2:$I$2863,'bereken betaaldatum bedrag'!$AJ$1,'grv lys'!$G$2:$G$2863,'bereken betaaldatum bedrag'!B96)</f>
        <v>0</v>
      </c>
      <c r="AK96" s="4">
        <f>SUMIFS('grv lys'!$L$2:$L$2863,'grv lys'!$I$2:$I$2863,'bereken betaaldatum bedrag'!$AK$1,'grv lys'!$G$2:$G$2863,'bereken betaaldatum bedrag'!B96)</f>
        <v>0</v>
      </c>
      <c r="AL96" s="4">
        <f>SUMIFS('grv lys'!$L$2:$L$2863,'grv lys'!$I$2:$I$2863,'bereken betaaldatum bedrag'!$AL$1,'grv lys'!$G$2:$G$2863,'bereken betaaldatum bedrag'!B96)</f>
        <v>0</v>
      </c>
      <c r="AM96" s="4">
        <f>SUMIFS('grv lys'!$L$2:$L$2863,'grv lys'!$I$2:$I$2863,'bereken betaaldatum bedrag'!$AM$1,'grv lys'!$G$2:$G$2863,'bereken betaaldatum bedrag'!B96)</f>
        <v>0</v>
      </c>
      <c r="AN96" s="4">
        <f>SUMIFS('grv lys'!$L$2:$L$2863,'grv lys'!$I$2:$I$2863,'bereken betaaldatum bedrag'!$AN$1,'grv lys'!$G$2:$G$2863,'bereken betaaldatum bedrag'!B96)</f>
        <v>0</v>
      </c>
      <c r="AO96" s="4">
        <f>SUMIFS('grv lys'!$L$2:$L$2863,'grv lys'!$I$2:$I$2863,'bereken betaaldatum bedrag'!$AO$1,'grv lys'!$G$2:$G$2863,'bereken betaaldatum bedrag'!B96)</f>
        <v>0</v>
      </c>
      <c r="AP96" s="4">
        <f>SUMIFS('grv lys'!$L$2:$L$2863,'grv lys'!$I$2:$I$2863,'bereken betaaldatum bedrag'!$AP$1,'grv lys'!$G$2:$G$2863,'bereken betaaldatum bedrag'!B96)</f>
        <v>0</v>
      </c>
      <c r="AQ96" s="4">
        <f>SUMIFS('grv lys'!$L$2:$L$2863,'grv lys'!$I$2:$I$2863,'bereken betaaldatum bedrag'!$AQ$1,'grv lys'!$G$2:$G$2863,'bereken betaaldatum bedrag'!B96)</f>
        <v>0</v>
      </c>
      <c r="AR96" s="4">
        <f>SUMIFS('grv lys'!$L$2:$L$2863,'grv lys'!$I$2:$I$2863,'bereken betaaldatum bedrag'!$AR$1,'grv lys'!$G$2:$G$2863,'bereken betaaldatum bedrag'!B96)</f>
        <v>0</v>
      </c>
      <c r="AS96" s="4">
        <f>SUMIFS('grv lys'!$L$2:$L$2863,'grv lys'!$I$2:$I$2863,'bereken betaaldatum bedrag'!$AS$1,'grv lys'!$G$2:$G$2863,'bereken betaaldatum bedrag'!B96)</f>
        <v>0</v>
      </c>
      <c r="AT96" s="4">
        <f>SUMIFS('grv lys'!$L$2:$L$2863,'grv lys'!$I$2:$I$2863,'bereken betaaldatum bedrag'!$AT$1,'grv lys'!$G$2:$G$2863,'bereken betaaldatum bedrag'!B96)</f>
        <v>0</v>
      </c>
      <c r="AU96" s="4">
        <f>SUMIFS('grv lys'!$L$2:$L$2863,'grv lys'!$I$2:$I$2863,'bereken betaaldatum bedrag'!$AU$1,'grv lys'!$G$2:$G$2863,'bereken betaaldatum bedrag'!B96)</f>
        <v>0</v>
      </c>
      <c r="AV96" s="4">
        <f>SUMIFS('grv lys'!$L$2:$L$2863,'grv lys'!$I$2:$I$2863,'bereken betaaldatum bedrag'!$AV$1,'grv lys'!$G$2:$G$2863,'bereken betaaldatum bedrag'!B96)</f>
        <v>0</v>
      </c>
      <c r="AW96" s="4">
        <f>SUMIFS('grv lys'!$L$2:$L$2863,'grv lys'!$I$2:$I$2863,'bereken betaaldatum bedrag'!$AW$1,'grv lys'!$G$2:$G$2863,'bereken betaaldatum bedrag'!B96)</f>
        <v>0</v>
      </c>
      <c r="AX96" s="4">
        <f>SUMIFS('grv lys'!$L$2:$L$2863,'grv lys'!$I$2:$I$2863,'bereken betaaldatum bedrag'!$AX$1,'grv lys'!$G$2:$G$2863,'bereken betaaldatum bedrag'!B96)</f>
        <v>0</v>
      </c>
      <c r="AY96" s="4">
        <f>SUMIFS('grv lys'!$L$2:$L$2863,'grv lys'!$I$2:$I$2863,'bereken betaaldatum bedrag'!$AY$1,'grv lys'!$G$2:$G$2863,'bereken betaaldatum bedrag'!B96)</f>
        <v>0</v>
      </c>
      <c r="AZ96" s="4">
        <f>SUMIFS('grv lys'!$L$2:$L$2863,'grv lys'!$I$2:$I$2863,'bereken betaaldatum bedrag'!$AZ$1,'grv lys'!$G$2:$G$2863,'bereken betaaldatum bedrag'!B96)</f>
        <v>0</v>
      </c>
      <c r="BA96" s="4">
        <f>SUMIFS('grv lys'!$L$2:$L$2863,'grv lys'!$I$2:$I$2863,'bereken betaaldatum bedrag'!$BA$1,'grv lys'!$G$2:$G$2863,'bereken betaaldatum bedrag'!B96)</f>
        <v>0</v>
      </c>
    </row>
    <row r="97" spans="1:53" x14ac:dyDescent="0.25">
      <c r="A97" s="19" t="s">
        <v>135</v>
      </c>
      <c r="B97" s="20">
        <v>41673</v>
      </c>
      <c r="C97" s="7"/>
      <c r="D97" s="15" t="s">
        <v>148</v>
      </c>
      <c r="E97" s="14"/>
      <c r="F97" s="12"/>
      <c r="G97" s="16"/>
      <c r="H97" s="16"/>
      <c r="I97" s="4">
        <f>SUMIFS('grv lys'!$L$2:$L$2863,'grv lys'!$G$2:$G$2863,'bereken betaaldatum bedrag'!B97,'grv lys'!$I$2:$I$2863,'bereken betaaldatum bedrag'!I$1)</f>
        <v>347668.9499999999</v>
      </c>
      <c r="J97" s="4">
        <f>SUMIFS('grv lys'!$L$2:$L$2863,'grv lys'!$I$2:$I$2863,'bereken betaaldatum bedrag'!$J$1,'grv lys'!$T$2:$T$2863,'bereken betaaldatum bedrag'!B97)</f>
        <v>0</v>
      </c>
      <c r="K97" s="4">
        <f>SUMIFS('grv lys'!$L$2:$L$2863,'grv lys'!$I$2:$I$2863,'bereken betaaldatum bedrag'!$K$1,'grv lys'!$T$2:$T$2863,'bereken betaaldatum bedrag'!B97)</f>
        <v>0</v>
      </c>
      <c r="L97" s="4">
        <f>SUMIFS('grv lys'!$L$2:$L$2863,'grv lys'!$I$2:$I$2863,'bereken betaaldatum bedrag'!$L$1,'grv lys'!$T$2:$T$2863,'bereken betaaldatum bedrag'!B97)</f>
        <v>0</v>
      </c>
      <c r="M97" s="4">
        <f>SUMIFS('grv lys'!$L$2:$L$2863,'grv lys'!$I$2:$I$2863,'bereken betaaldatum bedrag'!$M$1,'grv lys'!$T$2:$T$2863,'bereken betaaldatum bedrag'!B97)</f>
        <v>0</v>
      </c>
      <c r="N97" s="4">
        <f>SUMIFS('grv lys'!$L$2:$L$2863,'grv lys'!$I$2:$I$2863,'bereken betaaldatum bedrag'!$N$1,'grv lys'!$T$2:$T$2863,'bereken betaaldatum bedrag'!B97)</f>
        <v>0</v>
      </c>
      <c r="O97" s="4">
        <f>SUMIFS('grv lys'!$L$2:$L$2863,'grv lys'!$I$2:$I$2863,'bereken betaaldatum bedrag'!$O$1,'grv lys'!$T$2:$T$2863,'bereken betaaldatum bedrag'!B97)</f>
        <v>0</v>
      </c>
      <c r="P97" s="4">
        <f>SUMIFS('grv lys'!$L$2:$L$2863,'grv lys'!$I$2:$I$2863,'bereken betaaldatum bedrag'!$P$1,'grv lys'!$T$2:$T$2863,'bereken betaaldatum bedrag'!B97)</f>
        <v>0</v>
      </c>
      <c r="Q97" s="4">
        <f>SUMIFS('grv lys'!$L$2:$L$2863,'grv lys'!$I$2:$I$2863,'bereken betaaldatum bedrag'!$Q$1,'grv lys'!$T$2:$T$2863,'bereken betaaldatum bedrag'!B97)</f>
        <v>0</v>
      </c>
      <c r="R97" s="4">
        <f>SUMIFS('grv lys'!$L$2:$L$2863,'grv lys'!$I$2:$I$2863,'bereken betaaldatum bedrag'!$R$1,'grv lys'!$T$2:$T$2863,'bereken betaaldatum bedrag'!B97)</f>
        <v>0</v>
      </c>
      <c r="S97" s="4" t="e">
        <f>SUMIFS('grv lys'!Y96:Y3359,'grv lys'!T96:T2863,'bereken betaaldatum bedrag'!B97,'grv lys'!V96:V3359,'bereken betaaldatum bedrag'!$S$1)</f>
        <v>#VALUE!</v>
      </c>
      <c r="T97" s="4" t="e">
        <f>SUMIFS('grv lys'!Z96:Z3359,'grv lys'!U96:U2863,'bereken betaaldatum bedrag'!B97,'grv lys'!W96:W3359,'bereken betaaldatum bedrag'!$T$1)</f>
        <v>#VALUE!</v>
      </c>
      <c r="U97" s="4">
        <f>SUMIFS('grv lys'!$L$2:$L$2863,'grv lys'!$I$2:$I$2863,'bereken betaaldatum bedrag'!$U$1,'grv lys'!$T$2:$T$2863,'bereken betaaldatum bedrag'!B97)</f>
        <v>0</v>
      </c>
      <c r="V97" s="4">
        <f>SUMIFS('grv lys'!$L$2:$L$2863,'grv lys'!$I$2:$I$2863,'bereken betaaldatum bedrag'!$V$1,'grv lys'!$T$2:$T$2863,'bereken betaaldatum bedrag'!B97)</f>
        <v>0</v>
      </c>
      <c r="W97" s="4">
        <f>SUMIFS('grv lys'!$L$2:$L$2863,'grv lys'!$I$2:$I$2863,'bereken betaaldatum bedrag'!$W$1,'grv lys'!$T$2:$T$2863,'bereken betaaldatum bedrag'!B97)</f>
        <v>0</v>
      </c>
      <c r="X97" s="4">
        <f>SUMIFS('grv lys'!$L$2:$L$2863,'grv lys'!$I$2:$I$2863,'bereken betaaldatum bedrag'!$X$1,'grv lys'!$T$2:$T$2863,'bereken betaaldatum bedrag'!B97)</f>
        <v>0</v>
      </c>
      <c r="Y97" s="4">
        <f>SUMIFS('grv lys'!$L$2:$L$2863,'grv lys'!$I$2:$I$2863,'bereken betaaldatum bedrag'!$Y$1,'grv lys'!$G$2:$G$2863,'bereken betaaldatum bedrag'!B97)</f>
        <v>0</v>
      </c>
      <c r="Z97" s="4">
        <f>SUMIFS('grv lys'!$L$2:$L$2863,'grv lys'!$I$2:$I$2863,'bereken betaaldatum bedrag'!$Z$1,'grv lys'!$G$2:$G$2863,'bereken betaaldatum bedrag'!B97)</f>
        <v>0</v>
      </c>
      <c r="AA97" s="4">
        <f>SUMIFS('grv lys'!$L$2:$L$2863,'grv lys'!$I$2:$I$2863,'bereken betaaldatum bedrag'!$AA$1,'grv lys'!$G$2:$G$2863,'bereken betaaldatum bedrag'!B97)</f>
        <v>0</v>
      </c>
      <c r="AB97" s="4">
        <f>SUMIFS('grv lys'!$L$2:$L$2863,'grv lys'!$I$2:$I$2863,'bereken betaaldatum bedrag'!$AB$1,'grv lys'!$G$2:$G$2863,'bereken betaaldatum bedrag'!B97)</f>
        <v>0</v>
      </c>
      <c r="AC97" s="4">
        <f>SUMIFS('grv lys'!$L$2:$L$2863,'grv lys'!$I$2:$I$2863,'bereken betaaldatum bedrag'!$AC$1,'grv lys'!$G$2:$G$2863,'bereken betaaldatum bedrag'!B97)</f>
        <v>398.74</v>
      </c>
      <c r="AD97" s="4">
        <f>SUMIFS('grv lys'!$L$2:$L$2863,'grv lys'!$I$2:$I$2863,'bereken betaaldatum bedrag'!$AD$1,'grv lys'!$G$2:$G$2863,'bereken betaaldatum bedrag'!B97)</f>
        <v>0</v>
      </c>
      <c r="AE97" s="4">
        <f>SUMIFS('grv lys'!$L$2:$L$2863,'grv lys'!$I$2:$I$2863,'bereken betaaldatum bedrag'!$AE$1,'grv lys'!$G$2:$G$2863,'bereken betaaldatum bedrag'!B97)</f>
        <v>0</v>
      </c>
      <c r="AF97" s="4">
        <f>SUMIFS('grv lys'!$L$2:$L$2863,'grv lys'!$I$2:$I$2863,'bereken betaaldatum bedrag'!$AF$1,'grv lys'!$G$2:$G$2863,'bereken betaaldatum bedrag'!B97)</f>
        <v>0</v>
      </c>
      <c r="AG97" s="4">
        <f>SUMIFS('grv lys'!$L$2:$L$2863,'grv lys'!$I$2:$I$2863,'bereken betaaldatum bedrag'!$AG$1,'grv lys'!$G$2:$G$2863,'bereken betaaldatum bedrag'!B97)</f>
        <v>0</v>
      </c>
      <c r="AH97" s="4">
        <f>SUMIFS('grv lys'!$L$2:$L$2863,'grv lys'!$I$2:$I$2863,'bereken betaaldatum bedrag'!$AH$1,'grv lys'!$G$2:$G$2863,'bereken betaaldatum bedrag'!B97)</f>
        <v>0</v>
      </c>
      <c r="AI97" s="4">
        <f>SUMIFS('grv lys'!$L$2:$L$2863,'grv lys'!$I$2:$I$2863,'bereken betaaldatum bedrag'!$AI$1,'grv lys'!$G$2:$G$2863,'bereken betaaldatum bedrag'!B97)</f>
        <v>0</v>
      </c>
      <c r="AJ97" s="4">
        <f>SUMIFS('grv lys'!$L$2:$L$2863,'grv lys'!$I$2:$I$2863,'bereken betaaldatum bedrag'!$AJ$1,'grv lys'!$G$2:$G$2863,'bereken betaaldatum bedrag'!B97)</f>
        <v>0</v>
      </c>
      <c r="AK97" s="4">
        <f>SUMIFS('grv lys'!$L$2:$L$2863,'grv lys'!$I$2:$I$2863,'bereken betaaldatum bedrag'!$AK$1,'grv lys'!$G$2:$G$2863,'bereken betaaldatum bedrag'!B97)</f>
        <v>0</v>
      </c>
      <c r="AL97" s="4">
        <f>SUMIFS('grv lys'!$L$2:$L$2863,'grv lys'!$I$2:$I$2863,'bereken betaaldatum bedrag'!$AL$1,'grv lys'!$G$2:$G$2863,'bereken betaaldatum bedrag'!B97)</f>
        <v>1298.06</v>
      </c>
      <c r="AM97" s="4">
        <f>SUMIFS('grv lys'!$L$2:$L$2863,'grv lys'!$I$2:$I$2863,'bereken betaaldatum bedrag'!$AM$1,'grv lys'!$G$2:$G$2863,'bereken betaaldatum bedrag'!B97)</f>
        <v>0</v>
      </c>
      <c r="AN97" s="4">
        <f>SUMIFS('grv lys'!$L$2:$L$2863,'grv lys'!$I$2:$I$2863,'bereken betaaldatum bedrag'!$AN$1,'grv lys'!$G$2:$G$2863,'bereken betaaldatum bedrag'!B97)</f>
        <v>0</v>
      </c>
      <c r="AO97" s="4">
        <f>SUMIFS('grv lys'!$L$2:$L$2863,'grv lys'!$I$2:$I$2863,'bereken betaaldatum bedrag'!$AO$1,'grv lys'!$G$2:$G$2863,'bereken betaaldatum bedrag'!B97)</f>
        <v>0</v>
      </c>
      <c r="AP97" s="4">
        <f>SUMIFS('grv lys'!$L$2:$L$2863,'grv lys'!$I$2:$I$2863,'bereken betaaldatum bedrag'!$AP$1,'grv lys'!$G$2:$G$2863,'bereken betaaldatum bedrag'!B97)</f>
        <v>0</v>
      </c>
      <c r="AQ97" s="4">
        <f>SUMIFS('grv lys'!$L$2:$L$2863,'grv lys'!$I$2:$I$2863,'bereken betaaldatum bedrag'!$AQ$1,'grv lys'!$G$2:$G$2863,'bereken betaaldatum bedrag'!B97)</f>
        <v>0</v>
      </c>
      <c r="AR97" s="4">
        <f>SUMIFS('grv lys'!$L$2:$L$2863,'grv lys'!$I$2:$I$2863,'bereken betaaldatum bedrag'!$AR$1,'grv lys'!$G$2:$G$2863,'bereken betaaldatum bedrag'!B97)</f>
        <v>0</v>
      </c>
      <c r="AS97" s="4">
        <f>SUMIFS('grv lys'!$L$2:$L$2863,'grv lys'!$I$2:$I$2863,'bereken betaaldatum bedrag'!$AS$1,'grv lys'!$G$2:$G$2863,'bereken betaaldatum bedrag'!B97)</f>
        <v>0</v>
      </c>
      <c r="AT97" s="4">
        <f>SUMIFS('grv lys'!$L$2:$L$2863,'grv lys'!$I$2:$I$2863,'bereken betaaldatum bedrag'!$AT$1,'grv lys'!$G$2:$G$2863,'bereken betaaldatum bedrag'!B97)</f>
        <v>0</v>
      </c>
      <c r="AU97" s="4">
        <f>SUMIFS('grv lys'!$L$2:$L$2863,'grv lys'!$I$2:$I$2863,'bereken betaaldatum bedrag'!$AU$1,'grv lys'!$G$2:$G$2863,'bereken betaaldatum bedrag'!B97)</f>
        <v>0</v>
      </c>
      <c r="AV97" s="4">
        <f>SUMIFS('grv lys'!$L$2:$L$2863,'grv lys'!$I$2:$I$2863,'bereken betaaldatum bedrag'!$AV$1,'grv lys'!$G$2:$G$2863,'bereken betaaldatum bedrag'!B97)</f>
        <v>0</v>
      </c>
      <c r="AW97" s="4">
        <f>SUMIFS('grv lys'!$L$2:$L$2863,'grv lys'!$I$2:$I$2863,'bereken betaaldatum bedrag'!$AW$1,'grv lys'!$G$2:$G$2863,'bereken betaaldatum bedrag'!B97)</f>
        <v>0</v>
      </c>
      <c r="AX97" s="4">
        <f>SUMIFS('grv lys'!$L$2:$L$2863,'grv lys'!$I$2:$I$2863,'bereken betaaldatum bedrag'!$AX$1,'grv lys'!$G$2:$G$2863,'bereken betaaldatum bedrag'!B97)</f>
        <v>0</v>
      </c>
      <c r="AY97" s="4">
        <f>SUMIFS('grv lys'!$L$2:$L$2863,'grv lys'!$I$2:$I$2863,'bereken betaaldatum bedrag'!$AY$1,'grv lys'!$G$2:$G$2863,'bereken betaaldatum bedrag'!B97)</f>
        <v>0</v>
      </c>
      <c r="AZ97" s="4">
        <f>SUMIFS('grv lys'!$L$2:$L$2863,'grv lys'!$I$2:$I$2863,'bereken betaaldatum bedrag'!$AZ$1,'grv lys'!$G$2:$G$2863,'bereken betaaldatum bedrag'!B97)</f>
        <v>0</v>
      </c>
      <c r="BA97" s="4">
        <f>SUMIFS('grv lys'!$L$2:$L$2863,'grv lys'!$I$2:$I$2863,'bereken betaaldatum bedrag'!$BA$1,'grv lys'!$G$2:$G$2863,'bereken betaaldatum bedrag'!B97)</f>
        <v>0</v>
      </c>
    </row>
    <row r="98" spans="1:53" x14ac:dyDescent="0.25">
      <c r="A98" s="19" t="s">
        <v>136</v>
      </c>
      <c r="B98" s="20">
        <v>41674</v>
      </c>
      <c r="C98" s="7"/>
      <c r="D98" s="15" t="s">
        <v>148</v>
      </c>
      <c r="E98" s="14"/>
      <c r="F98" s="12"/>
      <c r="G98" s="16"/>
      <c r="H98" s="16"/>
      <c r="I98" s="4">
        <f>SUMIFS('grv lys'!$L$2:$L$2863,'grv lys'!$G$2:$G$2863,'bereken betaaldatum bedrag'!B98,'grv lys'!$I$2:$I$2863,'bereken betaaldatum bedrag'!I$1)</f>
        <v>0</v>
      </c>
      <c r="J98" s="4">
        <f>SUMIFS('grv lys'!$L$2:$L$2863,'grv lys'!$I$2:$I$2863,'bereken betaaldatum bedrag'!$J$1,'grv lys'!$T$2:$T$2863,'bereken betaaldatum bedrag'!B98)</f>
        <v>0</v>
      </c>
      <c r="K98" s="4">
        <f>SUMIFS('grv lys'!$L$2:$L$2863,'grv lys'!$I$2:$I$2863,'bereken betaaldatum bedrag'!$K$1,'grv lys'!$T$2:$T$2863,'bereken betaaldatum bedrag'!B98)</f>
        <v>0</v>
      </c>
      <c r="L98" s="4">
        <f>SUMIFS('grv lys'!$L$2:$L$2863,'grv lys'!$I$2:$I$2863,'bereken betaaldatum bedrag'!$L$1,'grv lys'!$T$2:$T$2863,'bereken betaaldatum bedrag'!B98)</f>
        <v>0</v>
      </c>
      <c r="M98" s="4">
        <f>SUMIFS('grv lys'!$L$2:$L$2863,'grv lys'!$I$2:$I$2863,'bereken betaaldatum bedrag'!$M$1,'grv lys'!$T$2:$T$2863,'bereken betaaldatum bedrag'!B98)</f>
        <v>0</v>
      </c>
      <c r="N98" s="4">
        <f>SUMIFS('grv lys'!$L$2:$L$2863,'grv lys'!$I$2:$I$2863,'bereken betaaldatum bedrag'!$N$1,'grv lys'!$T$2:$T$2863,'bereken betaaldatum bedrag'!B98)</f>
        <v>0</v>
      </c>
      <c r="O98" s="4">
        <f>SUMIFS('grv lys'!$L$2:$L$2863,'grv lys'!$I$2:$I$2863,'bereken betaaldatum bedrag'!$O$1,'grv lys'!$T$2:$T$2863,'bereken betaaldatum bedrag'!B98)</f>
        <v>0</v>
      </c>
      <c r="P98" s="4">
        <f>SUMIFS('grv lys'!$L$2:$L$2863,'grv lys'!$I$2:$I$2863,'bereken betaaldatum bedrag'!$P$1,'grv lys'!$T$2:$T$2863,'bereken betaaldatum bedrag'!B98)</f>
        <v>0</v>
      </c>
      <c r="Q98" s="4">
        <f>SUMIFS('grv lys'!$L$2:$L$2863,'grv lys'!$I$2:$I$2863,'bereken betaaldatum bedrag'!$Q$1,'grv lys'!$T$2:$T$2863,'bereken betaaldatum bedrag'!B98)</f>
        <v>0</v>
      </c>
      <c r="R98" s="4">
        <f>SUMIFS('grv lys'!$L$2:$L$2863,'grv lys'!$I$2:$I$2863,'bereken betaaldatum bedrag'!$R$1,'grv lys'!$T$2:$T$2863,'bereken betaaldatum bedrag'!B98)</f>
        <v>0</v>
      </c>
      <c r="S98" s="4" t="e">
        <f>SUMIFS('grv lys'!Y97:Y3360,'grv lys'!T97:T2863,'bereken betaaldatum bedrag'!B98,'grv lys'!V97:V3360,'bereken betaaldatum bedrag'!$S$1)</f>
        <v>#VALUE!</v>
      </c>
      <c r="T98" s="4" t="e">
        <f>SUMIFS('grv lys'!Z97:Z3360,'grv lys'!U97:U2863,'bereken betaaldatum bedrag'!B98,'grv lys'!W97:W3360,'bereken betaaldatum bedrag'!$T$1)</f>
        <v>#VALUE!</v>
      </c>
      <c r="U98" s="4">
        <f>SUMIFS('grv lys'!$L$2:$L$2863,'grv lys'!$I$2:$I$2863,'bereken betaaldatum bedrag'!$U$1,'grv lys'!$T$2:$T$2863,'bereken betaaldatum bedrag'!B98)</f>
        <v>0</v>
      </c>
      <c r="V98" s="4">
        <f>SUMIFS('grv lys'!$L$2:$L$2863,'grv lys'!$I$2:$I$2863,'bereken betaaldatum bedrag'!$V$1,'grv lys'!$T$2:$T$2863,'bereken betaaldatum bedrag'!B98)</f>
        <v>0</v>
      </c>
      <c r="W98" s="4">
        <f>SUMIFS('grv lys'!$L$2:$L$2863,'grv lys'!$I$2:$I$2863,'bereken betaaldatum bedrag'!$W$1,'grv lys'!$T$2:$T$2863,'bereken betaaldatum bedrag'!B98)</f>
        <v>0</v>
      </c>
      <c r="X98" s="4">
        <f>SUMIFS('grv lys'!$L$2:$L$2863,'grv lys'!$I$2:$I$2863,'bereken betaaldatum bedrag'!$X$1,'grv lys'!$T$2:$T$2863,'bereken betaaldatum bedrag'!B98)</f>
        <v>0</v>
      </c>
      <c r="Y98" s="4">
        <f>SUMIFS('grv lys'!$L$2:$L$2863,'grv lys'!$I$2:$I$2863,'bereken betaaldatum bedrag'!$Y$1,'grv lys'!$G$2:$G$2863,'bereken betaaldatum bedrag'!B98)</f>
        <v>0</v>
      </c>
      <c r="Z98" s="4">
        <f>SUMIFS('grv lys'!$L$2:$L$2863,'grv lys'!$I$2:$I$2863,'bereken betaaldatum bedrag'!$Z$1,'grv lys'!$G$2:$G$2863,'bereken betaaldatum bedrag'!B98)</f>
        <v>0</v>
      </c>
      <c r="AA98" s="4">
        <f>SUMIFS('grv lys'!$L$2:$L$2863,'grv lys'!$I$2:$I$2863,'bereken betaaldatum bedrag'!$AA$1,'grv lys'!$G$2:$G$2863,'bereken betaaldatum bedrag'!B98)</f>
        <v>0</v>
      </c>
      <c r="AB98" s="4">
        <f>SUMIFS('grv lys'!$L$2:$L$2863,'grv lys'!$I$2:$I$2863,'bereken betaaldatum bedrag'!$AB$1,'grv lys'!$G$2:$G$2863,'bereken betaaldatum bedrag'!B98)</f>
        <v>0</v>
      </c>
      <c r="AC98" s="4">
        <f>SUMIFS('grv lys'!$L$2:$L$2863,'grv lys'!$I$2:$I$2863,'bereken betaaldatum bedrag'!$AC$1,'grv lys'!$G$2:$G$2863,'bereken betaaldatum bedrag'!B98)</f>
        <v>0</v>
      </c>
      <c r="AD98" s="4">
        <f>SUMIFS('grv lys'!$L$2:$L$2863,'grv lys'!$I$2:$I$2863,'bereken betaaldatum bedrag'!$AD$1,'grv lys'!$G$2:$G$2863,'bereken betaaldatum bedrag'!B98)</f>
        <v>0</v>
      </c>
      <c r="AE98" s="4">
        <f>SUMIFS('grv lys'!$L$2:$L$2863,'grv lys'!$I$2:$I$2863,'bereken betaaldatum bedrag'!$AE$1,'grv lys'!$G$2:$G$2863,'bereken betaaldatum bedrag'!B98)</f>
        <v>0</v>
      </c>
      <c r="AF98" s="4">
        <f>SUMIFS('grv lys'!$L$2:$L$2863,'grv lys'!$I$2:$I$2863,'bereken betaaldatum bedrag'!$AF$1,'grv lys'!$G$2:$G$2863,'bereken betaaldatum bedrag'!B98)</f>
        <v>0</v>
      </c>
      <c r="AG98" s="4">
        <f>SUMIFS('grv lys'!$L$2:$L$2863,'grv lys'!$I$2:$I$2863,'bereken betaaldatum bedrag'!$AG$1,'grv lys'!$G$2:$G$2863,'bereken betaaldatum bedrag'!B98)</f>
        <v>0</v>
      </c>
      <c r="AH98" s="4">
        <f>SUMIFS('grv lys'!$L$2:$L$2863,'grv lys'!$I$2:$I$2863,'bereken betaaldatum bedrag'!$AH$1,'grv lys'!$G$2:$G$2863,'bereken betaaldatum bedrag'!B98)</f>
        <v>0</v>
      </c>
      <c r="AI98" s="4">
        <f>SUMIFS('grv lys'!$L$2:$L$2863,'grv lys'!$I$2:$I$2863,'bereken betaaldatum bedrag'!$AI$1,'grv lys'!$G$2:$G$2863,'bereken betaaldatum bedrag'!B98)</f>
        <v>0</v>
      </c>
      <c r="AJ98" s="4">
        <f>SUMIFS('grv lys'!$L$2:$L$2863,'grv lys'!$I$2:$I$2863,'bereken betaaldatum bedrag'!$AJ$1,'grv lys'!$G$2:$G$2863,'bereken betaaldatum bedrag'!B98)</f>
        <v>0</v>
      </c>
      <c r="AK98" s="4">
        <f>SUMIFS('grv lys'!$L$2:$L$2863,'grv lys'!$I$2:$I$2863,'bereken betaaldatum bedrag'!$AK$1,'grv lys'!$G$2:$G$2863,'bereken betaaldatum bedrag'!B98)</f>
        <v>0</v>
      </c>
      <c r="AL98" s="4">
        <f>SUMIFS('grv lys'!$L$2:$L$2863,'grv lys'!$I$2:$I$2863,'bereken betaaldatum bedrag'!$AL$1,'grv lys'!$G$2:$G$2863,'bereken betaaldatum bedrag'!B98)</f>
        <v>0</v>
      </c>
      <c r="AM98" s="4">
        <f>SUMIFS('grv lys'!$L$2:$L$2863,'grv lys'!$I$2:$I$2863,'bereken betaaldatum bedrag'!$AM$1,'grv lys'!$G$2:$G$2863,'bereken betaaldatum bedrag'!B98)</f>
        <v>0</v>
      </c>
      <c r="AN98" s="4">
        <f>SUMIFS('grv lys'!$L$2:$L$2863,'grv lys'!$I$2:$I$2863,'bereken betaaldatum bedrag'!$AN$1,'grv lys'!$G$2:$G$2863,'bereken betaaldatum bedrag'!B98)</f>
        <v>0</v>
      </c>
      <c r="AO98" s="4">
        <f>SUMIFS('grv lys'!$L$2:$L$2863,'grv lys'!$I$2:$I$2863,'bereken betaaldatum bedrag'!$AO$1,'grv lys'!$G$2:$G$2863,'bereken betaaldatum bedrag'!B98)</f>
        <v>0</v>
      </c>
      <c r="AP98" s="4">
        <f>SUMIFS('grv lys'!$L$2:$L$2863,'grv lys'!$I$2:$I$2863,'bereken betaaldatum bedrag'!$AP$1,'grv lys'!$G$2:$G$2863,'bereken betaaldatum bedrag'!B98)</f>
        <v>589.32000000000005</v>
      </c>
      <c r="AQ98" s="4">
        <f>SUMIFS('grv lys'!$L$2:$L$2863,'grv lys'!$I$2:$I$2863,'bereken betaaldatum bedrag'!$AQ$1,'grv lys'!$G$2:$G$2863,'bereken betaaldatum bedrag'!B98)</f>
        <v>12872.660000000002</v>
      </c>
      <c r="AR98" s="4">
        <f>SUMIFS('grv lys'!$L$2:$L$2863,'grv lys'!$I$2:$I$2863,'bereken betaaldatum bedrag'!$AR$1,'grv lys'!$G$2:$G$2863,'bereken betaaldatum bedrag'!B98)</f>
        <v>558.95000000000005</v>
      </c>
      <c r="AS98" s="4">
        <f>SUMIFS('grv lys'!$L$2:$L$2863,'grv lys'!$I$2:$I$2863,'bereken betaaldatum bedrag'!$AS$1,'grv lys'!$G$2:$G$2863,'bereken betaaldatum bedrag'!B98)</f>
        <v>0</v>
      </c>
      <c r="AT98" s="4">
        <f>SUMIFS('grv lys'!$L$2:$L$2863,'grv lys'!$I$2:$I$2863,'bereken betaaldatum bedrag'!$AT$1,'grv lys'!$G$2:$G$2863,'bereken betaaldatum bedrag'!B98)</f>
        <v>0</v>
      </c>
      <c r="AU98" s="4">
        <f>SUMIFS('grv lys'!$L$2:$L$2863,'grv lys'!$I$2:$I$2863,'bereken betaaldatum bedrag'!$AU$1,'grv lys'!$G$2:$G$2863,'bereken betaaldatum bedrag'!B98)</f>
        <v>0</v>
      </c>
      <c r="AV98" s="4">
        <f>SUMIFS('grv lys'!$L$2:$L$2863,'grv lys'!$I$2:$I$2863,'bereken betaaldatum bedrag'!$AV$1,'grv lys'!$G$2:$G$2863,'bereken betaaldatum bedrag'!B98)</f>
        <v>0</v>
      </c>
      <c r="AW98" s="4">
        <f>SUMIFS('grv lys'!$L$2:$L$2863,'grv lys'!$I$2:$I$2863,'bereken betaaldatum bedrag'!$AW$1,'grv lys'!$G$2:$G$2863,'bereken betaaldatum bedrag'!B98)</f>
        <v>0</v>
      </c>
      <c r="AX98" s="4">
        <f>SUMIFS('grv lys'!$L$2:$L$2863,'grv lys'!$I$2:$I$2863,'bereken betaaldatum bedrag'!$AX$1,'grv lys'!$G$2:$G$2863,'bereken betaaldatum bedrag'!B98)</f>
        <v>0</v>
      </c>
      <c r="AY98" s="4">
        <f>SUMIFS('grv lys'!$L$2:$L$2863,'grv lys'!$I$2:$I$2863,'bereken betaaldatum bedrag'!$AY$1,'grv lys'!$G$2:$G$2863,'bereken betaaldatum bedrag'!B98)</f>
        <v>0</v>
      </c>
      <c r="AZ98" s="4">
        <f>SUMIFS('grv lys'!$L$2:$L$2863,'grv lys'!$I$2:$I$2863,'bereken betaaldatum bedrag'!$AZ$1,'grv lys'!$G$2:$G$2863,'bereken betaaldatum bedrag'!B98)</f>
        <v>0</v>
      </c>
      <c r="BA98" s="4">
        <f>SUMIFS('grv lys'!$L$2:$L$2863,'grv lys'!$I$2:$I$2863,'bereken betaaldatum bedrag'!$BA$1,'grv lys'!$G$2:$G$2863,'bereken betaaldatum bedrag'!B98)</f>
        <v>0</v>
      </c>
    </row>
    <row r="99" spans="1:53" x14ac:dyDescent="0.25">
      <c r="A99" s="19" t="s">
        <v>137</v>
      </c>
      <c r="B99" s="20">
        <v>41675</v>
      </c>
      <c r="C99" s="7"/>
      <c r="D99" s="15" t="s">
        <v>148</v>
      </c>
      <c r="E99" s="14"/>
      <c r="F99" s="12"/>
      <c r="G99" s="16"/>
      <c r="H99" s="16"/>
      <c r="I99" s="4">
        <f>SUMIFS('grv lys'!$L$2:$L$2863,'grv lys'!$G$2:$G$2863,'bereken betaaldatum bedrag'!B99,'grv lys'!$I$2:$I$2863,'bereken betaaldatum bedrag'!I$1)</f>
        <v>0</v>
      </c>
      <c r="J99" s="4">
        <f>SUMIFS('grv lys'!$L$2:$L$2863,'grv lys'!$I$2:$I$2863,'bereken betaaldatum bedrag'!$J$1,'grv lys'!$T$2:$T$2863,'bereken betaaldatum bedrag'!B99)</f>
        <v>0</v>
      </c>
      <c r="K99" s="4">
        <f>SUMIFS('grv lys'!$L$2:$L$2863,'grv lys'!$I$2:$I$2863,'bereken betaaldatum bedrag'!$K$1,'grv lys'!$T$2:$T$2863,'bereken betaaldatum bedrag'!B99)</f>
        <v>0</v>
      </c>
      <c r="L99" s="4">
        <f>SUMIFS('grv lys'!$L$2:$L$2863,'grv lys'!$I$2:$I$2863,'bereken betaaldatum bedrag'!$L$1,'grv lys'!$T$2:$T$2863,'bereken betaaldatum bedrag'!B99)</f>
        <v>350</v>
      </c>
      <c r="M99" s="4">
        <f>SUMIFS('grv lys'!$L$2:$L$2863,'grv lys'!$I$2:$I$2863,'bereken betaaldatum bedrag'!$M$1,'grv lys'!$T$2:$T$2863,'bereken betaaldatum bedrag'!B99)</f>
        <v>0</v>
      </c>
      <c r="N99" s="4">
        <f>SUMIFS('grv lys'!$L$2:$L$2863,'grv lys'!$I$2:$I$2863,'bereken betaaldatum bedrag'!$N$1,'grv lys'!$T$2:$T$2863,'bereken betaaldatum bedrag'!B99)</f>
        <v>1991.3</v>
      </c>
      <c r="O99" s="4">
        <f>SUMIFS('grv lys'!$L$2:$L$2863,'grv lys'!$I$2:$I$2863,'bereken betaaldatum bedrag'!$O$1,'grv lys'!$T$2:$T$2863,'bereken betaaldatum bedrag'!B99)</f>
        <v>0</v>
      </c>
      <c r="P99" s="4">
        <f>SUMIFS('grv lys'!$L$2:$L$2863,'grv lys'!$I$2:$I$2863,'bereken betaaldatum bedrag'!$P$1,'grv lys'!$T$2:$T$2863,'bereken betaaldatum bedrag'!B99)</f>
        <v>0</v>
      </c>
      <c r="Q99" s="4">
        <f>SUMIFS('grv lys'!$L$2:$L$2863,'grv lys'!$I$2:$I$2863,'bereken betaaldatum bedrag'!$Q$1,'grv lys'!$T$2:$T$2863,'bereken betaaldatum bedrag'!B99)</f>
        <v>0</v>
      </c>
      <c r="R99" s="4">
        <f>SUMIFS('grv lys'!$L$2:$L$2863,'grv lys'!$I$2:$I$2863,'bereken betaaldatum bedrag'!$R$1,'grv lys'!$T$2:$T$2863,'bereken betaaldatum bedrag'!B99)</f>
        <v>0</v>
      </c>
      <c r="S99" s="4" t="e">
        <f>SUMIFS('grv lys'!Y98:Y3361,'grv lys'!T98:T2863,'bereken betaaldatum bedrag'!B99,'grv lys'!V98:V3361,'bereken betaaldatum bedrag'!$S$1)</f>
        <v>#VALUE!</v>
      </c>
      <c r="T99" s="4" t="e">
        <f>SUMIFS('grv lys'!Z98:Z3361,'grv lys'!U98:U2863,'bereken betaaldatum bedrag'!B99,'grv lys'!W98:W3361,'bereken betaaldatum bedrag'!$T$1)</f>
        <v>#VALUE!</v>
      </c>
      <c r="U99" s="4">
        <f>SUMIFS('grv lys'!$L$2:$L$2863,'grv lys'!$I$2:$I$2863,'bereken betaaldatum bedrag'!$U$1,'grv lys'!$T$2:$T$2863,'bereken betaaldatum bedrag'!B99)</f>
        <v>0</v>
      </c>
      <c r="V99" s="4">
        <f>SUMIFS('grv lys'!$L$2:$L$2863,'grv lys'!$I$2:$I$2863,'bereken betaaldatum bedrag'!$V$1,'grv lys'!$T$2:$T$2863,'bereken betaaldatum bedrag'!B99)</f>
        <v>0</v>
      </c>
      <c r="W99" s="4">
        <f>SUMIFS('grv lys'!$L$2:$L$2863,'grv lys'!$I$2:$I$2863,'bereken betaaldatum bedrag'!$W$1,'grv lys'!$T$2:$T$2863,'bereken betaaldatum bedrag'!B99)</f>
        <v>0</v>
      </c>
      <c r="X99" s="4">
        <f>SUMIFS('grv lys'!$L$2:$L$2863,'grv lys'!$I$2:$I$2863,'bereken betaaldatum bedrag'!$X$1,'grv lys'!$T$2:$T$2863,'bereken betaaldatum bedrag'!B99)</f>
        <v>0</v>
      </c>
      <c r="Y99" s="4">
        <f>SUMIFS('grv lys'!$L$2:$L$2863,'grv lys'!$I$2:$I$2863,'bereken betaaldatum bedrag'!$Y$1,'grv lys'!$G$2:$G$2863,'bereken betaaldatum bedrag'!B99)</f>
        <v>2609.29</v>
      </c>
      <c r="Z99" s="4">
        <f>SUMIFS('grv lys'!$L$2:$L$2863,'grv lys'!$I$2:$I$2863,'bereken betaaldatum bedrag'!$Z$1,'grv lys'!$G$2:$G$2863,'bereken betaaldatum bedrag'!B99)</f>
        <v>0</v>
      </c>
      <c r="AA99" s="4">
        <f>SUMIFS('grv lys'!$L$2:$L$2863,'grv lys'!$I$2:$I$2863,'bereken betaaldatum bedrag'!$AA$1,'grv lys'!$G$2:$G$2863,'bereken betaaldatum bedrag'!B99)</f>
        <v>0</v>
      </c>
      <c r="AB99" s="4">
        <f>SUMIFS('grv lys'!$L$2:$L$2863,'grv lys'!$I$2:$I$2863,'bereken betaaldatum bedrag'!$AB$1,'grv lys'!$G$2:$G$2863,'bereken betaaldatum bedrag'!B99)</f>
        <v>0</v>
      </c>
      <c r="AC99" s="4">
        <f>SUMIFS('grv lys'!$L$2:$L$2863,'grv lys'!$I$2:$I$2863,'bereken betaaldatum bedrag'!$AC$1,'grv lys'!$G$2:$G$2863,'bereken betaaldatum bedrag'!B99)</f>
        <v>579.39</v>
      </c>
      <c r="AD99" s="4">
        <f>SUMIFS('grv lys'!$L$2:$L$2863,'grv lys'!$I$2:$I$2863,'bereken betaaldatum bedrag'!$AD$1,'grv lys'!$G$2:$G$2863,'bereken betaaldatum bedrag'!B99)</f>
        <v>6900.2400000000007</v>
      </c>
      <c r="AE99" s="4">
        <f>SUMIFS('grv lys'!$L$2:$L$2863,'grv lys'!$I$2:$I$2863,'bereken betaaldatum bedrag'!$AE$1,'grv lys'!$G$2:$G$2863,'bereken betaaldatum bedrag'!B99)</f>
        <v>36123.939999999995</v>
      </c>
      <c r="AF99" s="4">
        <f>SUMIFS('grv lys'!$L$2:$L$2863,'grv lys'!$I$2:$I$2863,'bereken betaaldatum bedrag'!$AF$1,'grv lys'!$G$2:$G$2863,'bereken betaaldatum bedrag'!B99)</f>
        <v>7975.8399999999992</v>
      </c>
      <c r="AG99" s="4">
        <f>SUMIFS('grv lys'!$L$2:$L$2863,'grv lys'!$I$2:$I$2863,'bereken betaaldatum bedrag'!$AG$1,'grv lys'!$G$2:$G$2863,'bereken betaaldatum bedrag'!B99)</f>
        <v>0</v>
      </c>
      <c r="AH99" s="4">
        <f>SUMIFS('grv lys'!$L$2:$L$2863,'grv lys'!$I$2:$I$2863,'bereken betaaldatum bedrag'!$AH$1,'grv lys'!$G$2:$G$2863,'bereken betaaldatum bedrag'!B99)</f>
        <v>0</v>
      </c>
      <c r="AI99" s="4">
        <f>SUMIFS('grv lys'!$L$2:$L$2863,'grv lys'!$I$2:$I$2863,'bereken betaaldatum bedrag'!$AI$1,'grv lys'!$G$2:$G$2863,'bereken betaaldatum bedrag'!B99)</f>
        <v>0</v>
      </c>
      <c r="AJ99" s="4">
        <f>SUMIFS('grv lys'!$L$2:$L$2863,'grv lys'!$I$2:$I$2863,'bereken betaaldatum bedrag'!$AJ$1,'grv lys'!$G$2:$G$2863,'bereken betaaldatum bedrag'!B99)</f>
        <v>4435</v>
      </c>
      <c r="AK99" s="4">
        <f>SUMIFS('grv lys'!$L$2:$L$2863,'grv lys'!$I$2:$I$2863,'bereken betaaldatum bedrag'!$AK$1,'grv lys'!$G$2:$G$2863,'bereken betaaldatum bedrag'!B99)</f>
        <v>8903.35</v>
      </c>
      <c r="AL99" s="4">
        <f>SUMIFS('grv lys'!$L$2:$L$2863,'grv lys'!$I$2:$I$2863,'bereken betaaldatum bedrag'!$AL$1,'grv lys'!$G$2:$G$2863,'bereken betaaldatum bedrag'!B99)</f>
        <v>0</v>
      </c>
      <c r="AM99" s="4">
        <f>SUMIFS('grv lys'!$L$2:$L$2863,'grv lys'!$I$2:$I$2863,'bereken betaaldatum bedrag'!$AM$1,'grv lys'!$G$2:$G$2863,'bereken betaaldatum bedrag'!B99)</f>
        <v>0</v>
      </c>
      <c r="AN99" s="4">
        <f>SUMIFS('grv lys'!$L$2:$L$2863,'grv lys'!$I$2:$I$2863,'bereken betaaldatum bedrag'!$AN$1,'grv lys'!$G$2:$G$2863,'bereken betaaldatum bedrag'!B99)</f>
        <v>0</v>
      </c>
      <c r="AO99" s="4">
        <f>SUMIFS('grv lys'!$L$2:$L$2863,'grv lys'!$I$2:$I$2863,'bereken betaaldatum bedrag'!$AO$1,'grv lys'!$G$2:$G$2863,'bereken betaaldatum bedrag'!B99)</f>
        <v>0</v>
      </c>
      <c r="AP99" s="4">
        <f>SUMIFS('grv lys'!$L$2:$L$2863,'grv lys'!$I$2:$I$2863,'bereken betaaldatum bedrag'!$AP$1,'grv lys'!$G$2:$G$2863,'bereken betaaldatum bedrag'!B99)</f>
        <v>0</v>
      </c>
      <c r="AQ99" s="4">
        <f>SUMIFS('grv lys'!$L$2:$L$2863,'grv lys'!$I$2:$I$2863,'bereken betaaldatum bedrag'!$AQ$1,'grv lys'!$G$2:$G$2863,'bereken betaaldatum bedrag'!B99)</f>
        <v>0</v>
      </c>
      <c r="AR99" s="4">
        <f>SUMIFS('grv lys'!$L$2:$L$2863,'grv lys'!$I$2:$I$2863,'bereken betaaldatum bedrag'!$AR$1,'grv lys'!$G$2:$G$2863,'bereken betaaldatum bedrag'!B99)</f>
        <v>0</v>
      </c>
      <c r="AS99" s="4">
        <f>SUMIFS('grv lys'!$L$2:$L$2863,'grv lys'!$I$2:$I$2863,'bereken betaaldatum bedrag'!$AS$1,'grv lys'!$G$2:$G$2863,'bereken betaaldatum bedrag'!B99)</f>
        <v>0</v>
      </c>
      <c r="AT99" s="4">
        <f>SUMIFS('grv lys'!$L$2:$L$2863,'grv lys'!$I$2:$I$2863,'bereken betaaldatum bedrag'!$AT$1,'grv lys'!$G$2:$G$2863,'bereken betaaldatum bedrag'!B99)</f>
        <v>10099.290000000001</v>
      </c>
      <c r="AU99" s="4">
        <f>SUMIFS('grv lys'!$L$2:$L$2863,'grv lys'!$I$2:$I$2863,'bereken betaaldatum bedrag'!$AU$1,'grv lys'!$G$2:$G$2863,'bereken betaaldatum bedrag'!B99)</f>
        <v>16740.580000000002</v>
      </c>
      <c r="AV99" s="4">
        <f>SUMIFS('grv lys'!$L$2:$L$2863,'grv lys'!$I$2:$I$2863,'bereken betaaldatum bedrag'!$AV$1,'grv lys'!$G$2:$G$2863,'bereken betaaldatum bedrag'!B99)</f>
        <v>0</v>
      </c>
      <c r="AW99" s="4">
        <f>SUMIFS('grv lys'!$L$2:$L$2863,'grv lys'!$I$2:$I$2863,'bereken betaaldatum bedrag'!$AW$1,'grv lys'!$G$2:$G$2863,'bereken betaaldatum bedrag'!B99)</f>
        <v>0</v>
      </c>
      <c r="AX99" s="4">
        <f>SUMIFS('grv lys'!$L$2:$L$2863,'grv lys'!$I$2:$I$2863,'bereken betaaldatum bedrag'!$AX$1,'grv lys'!$G$2:$G$2863,'bereken betaaldatum bedrag'!B99)</f>
        <v>6125.44</v>
      </c>
      <c r="AY99" s="4">
        <f>SUMIFS('grv lys'!$L$2:$L$2863,'grv lys'!$I$2:$I$2863,'bereken betaaldatum bedrag'!$AY$1,'grv lys'!$G$2:$G$2863,'bereken betaaldatum bedrag'!B99)</f>
        <v>0</v>
      </c>
      <c r="AZ99" s="4">
        <f>SUMIFS('grv lys'!$L$2:$L$2863,'grv lys'!$I$2:$I$2863,'bereken betaaldatum bedrag'!$AZ$1,'grv lys'!$G$2:$G$2863,'bereken betaaldatum bedrag'!B99)</f>
        <v>0</v>
      </c>
      <c r="BA99" s="4">
        <f>SUMIFS('grv lys'!$L$2:$L$2863,'grv lys'!$I$2:$I$2863,'bereken betaaldatum bedrag'!$BA$1,'grv lys'!$G$2:$G$2863,'bereken betaaldatum bedrag'!B99)</f>
        <v>0</v>
      </c>
    </row>
    <row r="100" spans="1:53" x14ac:dyDescent="0.25">
      <c r="A100" s="19" t="s">
        <v>138</v>
      </c>
      <c r="B100" s="20">
        <v>41676</v>
      </c>
      <c r="C100" s="7"/>
      <c r="D100" s="15" t="s">
        <v>148</v>
      </c>
      <c r="E100" s="14"/>
      <c r="F100" s="12"/>
      <c r="G100" s="16"/>
      <c r="H100" s="16"/>
      <c r="I100" s="4">
        <f>SUMIFS('grv lys'!$L$2:$L$2863,'grv lys'!$G$2:$G$2863,'bereken betaaldatum bedrag'!B100,'grv lys'!$I$2:$I$2863,'bereken betaaldatum bedrag'!I$1)</f>
        <v>119759.37</v>
      </c>
      <c r="J100" s="4">
        <f>SUMIFS('grv lys'!$L$2:$L$2863,'grv lys'!$I$2:$I$2863,'bereken betaaldatum bedrag'!$J$1,'grv lys'!$T$2:$T$2863,'bereken betaaldatum bedrag'!B100)</f>
        <v>0</v>
      </c>
      <c r="K100" s="4">
        <f>SUMIFS('grv lys'!$L$2:$L$2863,'grv lys'!$I$2:$I$2863,'bereken betaaldatum bedrag'!$K$1,'grv lys'!$T$2:$T$2863,'bereken betaaldatum bedrag'!B100)</f>
        <v>0</v>
      </c>
      <c r="L100" s="4">
        <f>SUMIFS('grv lys'!$L$2:$L$2863,'grv lys'!$I$2:$I$2863,'bereken betaaldatum bedrag'!$L$1,'grv lys'!$T$2:$T$2863,'bereken betaaldatum bedrag'!B100)</f>
        <v>0</v>
      </c>
      <c r="M100" s="4">
        <f>SUMIFS('grv lys'!$L$2:$L$2863,'grv lys'!$I$2:$I$2863,'bereken betaaldatum bedrag'!$M$1,'grv lys'!$T$2:$T$2863,'bereken betaaldatum bedrag'!B100)</f>
        <v>0</v>
      </c>
      <c r="N100" s="4">
        <f>SUMIFS('grv lys'!$L$2:$L$2863,'grv lys'!$I$2:$I$2863,'bereken betaaldatum bedrag'!$N$1,'grv lys'!$T$2:$T$2863,'bereken betaaldatum bedrag'!B100)</f>
        <v>0</v>
      </c>
      <c r="O100" s="4">
        <f>SUMIFS('grv lys'!$L$2:$L$2863,'grv lys'!$I$2:$I$2863,'bereken betaaldatum bedrag'!$O$1,'grv lys'!$T$2:$T$2863,'bereken betaaldatum bedrag'!B100)</f>
        <v>0</v>
      </c>
      <c r="P100" s="4">
        <f>SUMIFS('grv lys'!$L$2:$L$2863,'grv lys'!$I$2:$I$2863,'bereken betaaldatum bedrag'!$P$1,'grv lys'!$T$2:$T$2863,'bereken betaaldatum bedrag'!B100)</f>
        <v>0</v>
      </c>
      <c r="Q100" s="4">
        <f>SUMIFS('grv lys'!$L$2:$L$2863,'grv lys'!$I$2:$I$2863,'bereken betaaldatum bedrag'!$Q$1,'grv lys'!$T$2:$T$2863,'bereken betaaldatum bedrag'!B100)</f>
        <v>2720</v>
      </c>
      <c r="R100" s="4">
        <f>SUMIFS('grv lys'!$L$2:$L$2863,'grv lys'!$I$2:$I$2863,'bereken betaaldatum bedrag'!$R$1,'grv lys'!$T$2:$T$2863,'bereken betaaldatum bedrag'!B100)</f>
        <v>0</v>
      </c>
      <c r="S100" s="4" t="e">
        <f>SUMIFS('grv lys'!Y99:Y3362,'grv lys'!T99:T2863,'bereken betaaldatum bedrag'!B100,'grv lys'!V99:V3362,'bereken betaaldatum bedrag'!$S$1)</f>
        <v>#VALUE!</v>
      </c>
      <c r="T100" s="4" t="e">
        <f>SUMIFS('grv lys'!Z99:Z3362,'grv lys'!U99:U2863,'bereken betaaldatum bedrag'!B100,'grv lys'!W99:W3362,'bereken betaaldatum bedrag'!$T$1)</f>
        <v>#VALUE!</v>
      </c>
      <c r="U100" s="4">
        <f>SUMIFS('grv lys'!$L$2:$L$2863,'grv lys'!$I$2:$I$2863,'bereken betaaldatum bedrag'!$U$1,'grv lys'!$T$2:$T$2863,'bereken betaaldatum bedrag'!B100)</f>
        <v>0</v>
      </c>
      <c r="V100" s="4">
        <f>SUMIFS('grv lys'!$L$2:$L$2863,'grv lys'!$I$2:$I$2863,'bereken betaaldatum bedrag'!$V$1,'grv lys'!$T$2:$T$2863,'bereken betaaldatum bedrag'!B100)</f>
        <v>0</v>
      </c>
      <c r="W100" s="4">
        <f>SUMIFS('grv lys'!$L$2:$L$2863,'grv lys'!$I$2:$I$2863,'bereken betaaldatum bedrag'!$W$1,'grv lys'!$T$2:$T$2863,'bereken betaaldatum bedrag'!B100)</f>
        <v>0</v>
      </c>
      <c r="X100" s="4">
        <f>SUMIFS('grv lys'!$L$2:$L$2863,'grv lys'!$I$2:$I$2863,'bereken betaaldatum bedrag'!$X$1,'grv lys'!$T$2:$T$2863,'bereken betaaldatum bedrag'!B100)</f>
        <v>0</v>
      </c>
      <c r="Y100" s="4">
        <f>SUMIFS('grv lys'!$L$2:$L$2863,'grv lys'!$I$2:$I$2863,'bereken betaaldatum bedrag'!$Y$1,'grv lys'!$G$2:$G$2863,'bereken betaaldatum bedrag'!B100)</f>
        <v>0</v>
      </c>
      <c r="Z100" s="4">
        <f>SUMIFS('grv lys'!$L$2:$L$2863,'grv lys'!$I$2:$I$2863,'bereken betaaldatum bedrag'!$Z$1,'grv lys'!$G$2:$G$2863,'bereken betaaldatum bedrag'!B100)</f>
        <v>0</v>
      </c>
      <c r="AA100" s="4">
        <f>SUMIFS('grv lys'!$L$2:$L$2863,'grv lys'!$I$2:$I$2863,'bereken betaaldatum bedrag'!$AA$1,'grv lys'!$G$2:$G$2863,'bereken betaaldatum bedrag'!B100)</f>
        <v>0</v>
      </c>
      <c r="AB100" s="4">
        <f>SUMIFS('grv lys'!$L$2:$L$2863,'grv lys'!$I$2:$I$2863,'bereken betaaldatum bedrag'!$AB$1,'grv lys'!$G$2:$G$2863,'bereken betaaldatum bedrag'!B100)</f>
        <v>0</v>
      </c>
      <c r="AC100" s="4">
        <f>SUMIFS('grv lys'!$L$2:$L$2863,'grv lys'!$I$2:$I$2863,'bereken betaaldatum bedrag'!$AC$1,'grv lys'!$G$2:$G$2863,'bereken betaaldatum bedrag'!B100)</f>
        <v>0</v>
      </c>
      <c r="AD100" s="4">
        <f>SUMIFS('grv lys'!$L$2:$L$2863,'grv lys'!$I$2:$I$2863,'bereken betaaldatum bedrag'!$AD$1,'grv lys'!$G$2:$G$2863,'bereken betaaldatum bedrag'!B100)</f>
        <v>6395.43</v>
      </c>
      <c r="AE100" s="4">
        <f>SUMIFS('grv lys'!$L$2:$L$2863,'grv lys'!$I$2:$I$2863,'bereken betaaldatum bedrag'!$AE$1,'grv lys'!$G$2:$G$2863,'bereken betaaldatum bedrag'!B100)</f>
        <v>0</v>
      </c>
      <c r="AF100" s="4">
        <f>SUMIFS('grv lys'!$L$2:$L$2863,'grv lys'!$I$2:$I$2863,'bereken betaaldatum bedrag'!$AF$1,'grv lys'!$G$2:$G$2863,'bereken betaaldatum bedrag'!B100)</f>
        <v>6503.2300000000005</v>
      </c>
      <c r="AG100" s="4">
        <f>SUMIFS('grv lys'!$L$2:$L$2863,'grv lys'!$I$2:$I$2863,'bereken betaaldatum bedrag'!$AG$1,'grv lys'!$G$2:$G$2863,'bereken betaaldatum bedrag'!B100)</f>
        <v>0</v>
      </c>
      <c r="AH100" s="4">
        <f>SUMIFS('grv lys'!$L$2:$L$2863,'grv lys'!$I$2:$I$2863,'bereken betaaldatum bedrag'!$AH$1,'grv lys'!$G$2:$G$2863,'bereken betaaldatum bedrag'!B100)</f>
        <v>0</v>
      </c>
      <c r="AI100" s="4">
        <f>SUMIFS('grv lys'!$L$2:$L$2863,'grv lys'!$I$2:$I$2863,'bereken betaaldatum bedrag'!$AI$1,'grv lys'!$G$2:$G$2863,'bereken betaaldatum bedrag'!B100)</f>
        <v>69220.12</v>
      </c>
      <c r="AJ100" s="4">
        <f>SUMIFS('grv lys'!$L$2:$L$2863,'grv lys'!$I$2:$I$2863,'bereken betaaldatum bedrag'!$AJ$1,'grv lys'!$G$2:$G$2863,'bereken betaaldatum bedrag'!B100)</f>
        <v>0</v>
      </c>
      <c r="AK100" s="4">
        <f>SUMIFS('grv lys'!$L$2:$L$2863,'grv lys'!$I$2:$I$2863,'bereken betaaldatum bedrag'!$AK$1,'grv lys'!$G$2:$G$2863,'bereken betaaldatum bedrag'!B100)</f>
        <v>0</v>
      </c>
      <c r="AL100" s="4">
        <f>SUMIFS('grv lys'!$L$2:$L$2863,'grv lys'!$I$2:$I$2863,'bereken betaaldatum bedrag'!$AL$1,'grv lys'!$G$2:$G$2863,'bereken betaaldatum bedrag'!B100)</f>
        <v>0</v>
      </c>
      <c r="AM100" s="4">
        <f>SUMIFS('grv lys'!$L$2:$L$2863,'grv lys'!$I$2:$I$2863,'bereken betaaldatum bedrag'!$AM$1,'grv lys'!$G$2:$G$2863,'bereken betaaldatum bedrag'!B100)</f>
        <v>0</v>
      </c>
      <c r="AN100" s="4">
        <f>SUMIFS('grv lys'!$L$2:$L$2863,'grv lys'!$I$2:$I$2863,'bereken betaaldatum bedrag'!$AN$1,'grv lys'!$G$2:$G$2863,'bereken betaaldatum bedrag'!B100)</f>
        <v>0</v>
      </c>
      <c r="AO100" s="4">
        <f>SUMIFS('grv lys'!$L$2:$L$2863,'grv lys'!$I$2:$I$2863,'bereken betaaldatum bedrag'!$AO$1,'grv lys'!$G$2:$G$2863,'bereken betaaldatum bedrag'!B100)</f>
        <v>0</v>
      </c>
      <c r="AP100" s="4">
        <f>SUMIFS('grv lys'!$L$2:$L$2863,'grv lys'!$I$2:$I$2863,'bereken betaaldatum bedrag'!$AP$1,'grv lys'!$G$2:$G$2863,'bereken betaaldatum bedrag'!B100)</f>
        <v>294.66000000000003</v>
      </c>
      <c r="AQ100" s="4">
        <f>SUMIFS('grv lys'!$L$2:$L$2863,'grv lys'!$I$2:$I$2863,'bereken betaaldatum bedrag'!$AQ$1,'grv lys'!$G$2:$G$2863,'bereken betaaldatum bedrag'!B100)</f>
        <v>0</v>
      </c>
      <c r="AR100" s="4">
        <f>SUMIFS('grv lys'!$L$2:$L$2863,'grv lys'!$I$2:$I$2863,'bereken betaaldatum bedrag'!$AR$1,'grv lys'!$G$2:$G$2863,'bereken betaaldatum bedrag'!B100)</f>
        <v>0</v>
      </c>
      <c r="AS100" s="4">
        <f>SUMIFS('grv lys'!$L$2:$L$2863,'grv lys'!$I$2:$I$2863,'bereken betaaldatum bedrag'!$AS$1,'grv lys'!$G$2:$G$2863,'bereken betaaldatum bedrag'!B100)</f>
        <v>0</v>
      </c>
      <c r="AT100" s="4">
        <f>SUMIFS('grv lys'!$L$2:$L$2863,'grv lys'!$I$2:$I$2863,'bereken betaaldatum bedrag'!$AT$1,'grv lys'!$G$2:$G$2863,'bereken betaaldatum bedrag'!B100)</f>
        <v>0</v>
      </c>
      <c r="AU100" s="4">
        <f>SUMIFS('grv lys'!$L$2:$L$2863,'grv lys'!$I$2:$I$2863,'bereken betaaldatum bedrag'!$AU$1,'grv lys'!$G$2:$G$2863,'bereken betaaldatum bedrag'!B100)</f>
        <v>0</v>
      </c>
      <c r="AV100" s="4">
        <f>SUMIFS('grv lys'!$L$2:$L$2863,'grv lys'!$I$2:$I$2863,'bereken betaaldatum bedrag'!$AV$1,'grv lys'!$G$2:$G$2863,'bereken betaaldatum bedrag'!B100)</f>
        <v>0</v>
      </c>
      <c r="AW100" s="4">
        <f>SUMIFS('grv lys'!$L$2:$L$2863,'grv lys'!$I$2:$I$2863,'bereken betaaldatum bedrag'!$AW$1,'grv lys'!$G$2:$G$2863,'bereken betaaldatum bedrag'!B100)</f>
        <v>0</v>
      </c>
      <c r="AX100" s="4">
        <f>SUMIFS('grv lys'!$L$2:$L$2863,'grv lys'!$I$2:$I$2863,'bereken betaaldatum bedrag'!$AX$1,'grv lys'!$G$2:$G$2863,'bereken betaaldatum bedrag'!B100)</f>
        <v>0</v>
      </c>
      <c r="AY100" s="4">
        <f>SUMIFS('grv lys'!$L$2:$L$2863,'grv lys'!$I$2:$I$2863,'bereken betaaldatum bedrag'!$AY$1,'grv lys'!$G$2:$G$2863,'bereken betaaldatum bedrag'!B100)</f>
        <v>0</v>
      </c>
      <c r="AZ100" s="4">
        <f>SUMIFS('grv lys'!$L$2:$L$2863,'grv lys'!$I$2:$I$2863,'bereken betaaldatum bedrag'!$AZ$1,'grv lys'!$G$2:$G$2863,'bereken betaaldatum bedrag'!B100)</f>
        <v>0</v>
      </c>
      <c r="BA100" s="4">
        <f>SUMIFS('grv lys'!$L$2:$L$2863,'grv lys'!$I$2:$I$2863,'bereken betaaldatum bedrag'!$BA$1,'grv lys'!$G$2:$G$2863,'bereken betaaldatum bedrag'!B100)</f>
        <v>0</v>
      </c>
    </row>
    <row r="101" spans="1:53" x14ac:dyDescent="0.25">
      <c r="A101" s="19" t="s">
        <v>139</v>
      </c>
      <c r="B101" s="20">
        <v>41677</v>
      </c>
      <c r="C101" s="7">
        <f>B101+19</f>
        <v>41696</v>
      </c>
      <c r="D101" s="6">
        <f>SUM(I95:I101)</f>
        <v>467428.31999999989</v>
      </c>
      <c r="E101" s="14">
        <f>B101+31</f>
        <v>41708</v>
      </c>
      <c r="F101" s="12">
        <f>SUM(Y95:BA101)</f>
        <v>245390.7</v>
      </c>
      <c r="G101" s="10">
        <f>B101</f>
        <v>41677</v>
      </c>
      <c r="H101" s="9" t="e">
        <f>SUM(J95:X101)</f>
        <v>#VALUE!</v>
      </c>
      <c r="I101" s="4">
        <f>SUMIFS('grv lys'!$L$2:$L$2863,'grv lys'!$G$2:$G$2863,'bereken betaaldatum bedrag'!B101,'grv lys'!$I$2:$I$2863,'bereken betaaldatum bedrag'!I$1)</f>
        <v>0</v>
      </c>
      <c r="J101" s="4">
        <f>SUMIFS('grv lys'!$L$2:$L$2863,'grv lys'!$I$2:$I$2863,'bereken betaaldatum bedrag'!$J$1,'grv lys'!$T$2:$T$2863,'bereken betaaldatum bedrag'!B101)</f>
        <v>0</v>
      </c>
      <c r="K101" s="4">
        <f>SUMIFS('grv lys'!$L$2:$L$2863,'grv lys'!$I$2:$I$2863,'bereken betaaldatum bedrag'!$K$1,'grv lys'!$T$2:$T$2863,'bereken betaaldatum bedrag'!B101)</f>
        <v>0</v>
      </c>
      <c r="L101" s="4">
        <f>SUMIFS('grv lys'!$L$2:$L$2863,'grv lys'!$I$2:$I$2863,'bereken betaaldatum bedrag'!$L$1,'grv lys'!$T$2:$T$2863,'bereken betaaldatum bedrag'!B101)</f>
        <v>2650</v>
      </c>
      <c r="M101" s="4">
        <f>SUMIFS('grv lys'!$L$2:$L$2863,'grv lys'!$I$2:$I$2863,'bereken betaaldatum bedrag'!$M$1,'grv lys'!$T$2:$T$2863,'bereken betaaldatum bedrag'!B101)</f>
        <v>10700.78</v>
      </c>
      <c r="N101" s="4">
        <f>SUMIFS('grv lys'!$L$2:$L$2863,'grv lys'!$I$2:$I$2863,'bereken betaaldatum bedrag'!$N$1,'grv lys'!$T$2:$T$2863,'bereken betaaldatum bedrag'!B101)</f>
        <v>711</v>
      </c>
      <c r="O101" s="4">
        <f>SUMIFS('grv lys'!$L$2:$L$2863,'grv lys'!$I$2:$I$2863,'bereken betaaldatum bedrag'!$O$1,'grv lys'!$T$2:$T$2863,'bereken betaaldatum bedrag'!B101)</f>
        <v>5420</v>
      </c>
      <c r="P101" s="4">
        <f>SUMIFS('grv lys'!$L$2:$L$2863,'grv lys'!$I$2:$I$2863,'bereken betaaldatum bedrag'!$P$1,'grv lys'!$T$2:$T$2863,'bereken betaaldatum bedrag'!B101)</f>
        <v>0</v>
      </c>
      <c r="Q101" s="4">
        <f>SUMIFS('grv lys'!$L$2:$L$2863,'grv lys'!$I$2:$I$2863,'bereken betaaldatum bedrag'!$Q$1,'grv lys'!$T$2:$T$2863,'bereken betaaldatum bedrag'!B101)</f>
        <v>0</v>
      </c>
      <c r="R101" s="4">
        <f>SUMIFS('grv lys'!$L$2:$L$2863,'grv lys'!$I$2:$I$2863,'bereken betaaldatum bedrag'!$R$1,'grv lys'!$T$2:$T$2863,'bereken betaaldatum bedrag'!B101)</f>
        <v>0</v>
      </c>
      <c r="S101" s="4" t="e">
        <f>SUMIFS('grv lys'!Y100:Y3363,'grv lys'!T100:T2863,'bereken betaaldatum bedrag'!B101,'grv lys'!V100:V3363,'bereken betaaldatum bedrag'!$S$1)</f>
        <v>#VALUE!</v>
      </c>
      <c r="T101" s="4" t="e">
        <f>SUMIFS('grv lys'!Z100:Z3363,'grv lys'!U100:U2863,'bereken betaaldatum bedrag'!B101,'grv lys'!W100:W3363,'bereken betaaldatum bedrag'!$T$1)</f>
        <v>#VALUE!</v>
      </c>
      <c r="U101" s="4">
        <f>SUMIFS('grv lys'!$L$2:$L$2863,'grv lys'!$I$2:$I$2863,'bereken betaaldatum bedrag'!$U$1,'grv lys'!$T$2:$T$2863,'bereken betaaldatum bedrag'!B101)</f>
        <v>0</v>
      </c>
      <c r="V101" s="4">
        <f>SUMIFS('grv lys'!$L$2:$L$2863,'grv lys'!$I$2:$I$2863,'bereken betaaldatum bedrag'!$V$1,'grv lys'!$T$2:$T$2863,'bereken betaaldatum bedrag'!B101)</f>
        <v>0</v>
      </c>
      <c r="W101" s="4">
        <f>SUMIFS('grv lys'!$L$2:$L$2863,'grv lys'!$I$2:$I$2863,'bereken betaaldatum bedrag'!$W$1,'grv lys'!$T$2:$T$2863,'bereken betaaldatum bedrag'!B101)</f>
        <v>0</v>
      </c>
      <c r="X101" s="4">
        <f>SUMIFS('grv lys'!$L$2:$L$2863,'grv lys'!$I$2:$I$2863,'bereken betaaldatum bedrag'!$X$1,'grv lys'!$T$2:$T$2863,'bereken betaaldatum bedrag'!B101)</f>
        <v>0</v>
      </c>
      <c r="Y101" s="4">
        <f>SUMIFS('grv lys'!$L$2:$L$2863,'grv lys'!$I$2:$I$2863,'bereken betaaldatum bedrag'!$Y$1,'grv lys'!$G$2:$G$2863,'bereken betaaldatum bedrag'!B101)</f>
        <v>0</v>
      </c>
      <c r="Z101" s="4">
        <f>SUMIFS('grv lys'!$L$2:$L$2863,'grv lys'!$I$2:$I$2863,'bereken betaaldatum bedrag'!$Z$1,'grv lys'!$G$2:$G$2863,'bereken betaaldatum bedrag'!B101)</f>
        <v>0</v>
      </c>
      <c r="AA101" s="4">
        <f>SUMIFS('grv lys'!$L$2:$L$2863,'grv lys'!$I$2:$I$2863,'bereken betaaldatum bedrag'!$AA$1,'grv lys'!$G$2:$G$2863,'bereken betaaldatum bedrag'!B101)</f>
        <v>0</v>
      </c>
      <c r="AB101" s="4">
        <f>SUMIFS('grv lys'!$L$2:$L$2863,'grv lys'!$I$2:$I$2863,'bereken betaaldatum bedrag'!$AB$1,'grv lys'!$G$2:$G$2863,'bereken betaaldatum bedrag'!B101)</f>
        <v>0</v>
      </c>
      <c r="AC101" s="4">
        <f>SUMIFS('grv lys'!$L$2:$L$2863,'grv lys'!$I$2:$I$2863,'bereken betaaldatum bedrag'!$AC$1,'grv lys'!$G$2:$G$2863,'bereken betaaldatum bedrag'!B101)</f>
        <v>444.1</v>
      </c>
      <c r="AD101" s="4">
        <f>SUMIFS('grv lys'!$L$2:$L$2863,'grv lys'!$I$2:$I$2863,'bereken betaaldatum bedrag'!$AD$1,'grv lys'!$G$2:$G$2863,'bereken betaaldatum bedrag'!B101)</f>
        <v>0</v>
      </c>
      <c r="AE101" s="4">
        <f>SUMIFS('grv lys'!$L$2:$L$2863,'grv lys'!$I$2:$I$2863,'bereken betaaldatum bedrag'!$AE$1,'grv lys'!$G$2:$G$2863,'bereken betaaldatum bedrag'!B101)</f>
        <v>0</v>
      </c>
      <c r="AF101" s="4">
        <f>SUMIFS('grv lys'!$L$2:$L$2863,'grv lys'!$I$2:$I$2863,'bereken betaaldatum bedrag'!$AF$1,'grv lys'!$G$2:$G$2863,'bereken betaaldatum bedrag'!B101)</f>
        <v>0</v>
      </c>
      <c r="AG101" s="4">
        <f>SUMIFS('grv lys'!$L$2:$L$2863,'grv lys'!$I$2:$I$2863,'bereken betaaldatum bedrag'!$AG$1,'grv lys'!$G$2:$G$2863,'bereken betaaldatum bedrag'!B101)</f>
        <v>0</v>
      </c>
      <c r="AH101" s="4">
        <f>SUMIFS('grv lys'!$L$2:$L$2863,'grv lys'!$I$2:$I$2863,'bereken betaaldatum bedrag'!$AH$1,'grv lys'!$G$2:$G$2863,'bereken betaaldatum bedrag'!B101)</f>
        <v>0</v>
      </c>
      <c r="AI101" s="4">
        <f>SUMIFS('grv lys'!$L$2:$L$2863,'grv lys'!$I$2:$I$2863,'bereken betaaldatum bedrag'!$AI$1,'grv lys'!$G$2:$G$2863,'bereken betaaldatum bedrag'!B101)</f>
        <v>0</v>
      </c>
      <c r="AJ101" s="4">
        <f>SUMIFS('grv lys'!$L$2:$L$2863,'grv lys'!$I$2:$I$2863,'bereken betaaldatum bedrag'!$AJ$1,'grv lys'!$G$2:$G$2863,'bereken betaaldatum bedrag'!B101)</f>
        <v>0</v>
      </c>
      <c r="AK101" s="4">
        <f>SUMIFS('grv lys'!$L$2:$L$2863,'grv lys'!$I$2:$I$2863,'bereken betaaldatum bedrag'!$AK$1,'grv lys'!$G$2:$G$2863,'bereken betaaldatum bedrag'!B101)</f>
        <v>0</v>
      </c>
      <c r="AL101" s="4">
        <f>SUMIFS('grv lys'!$L$2:$L$2863,'grv lys'!$I$2:$I$2863,'bereken betaaldatum bedrag'!$AL$1,'grv lys'!$G$2:$G$2863,'bereken betaaldatum bedrag'!B101)</f>
        <v>0</v>
      </c>
      <c r="AM101" s="4">
        <f>SUMIFS('grv lys'!$L$2:$L$2863,'grv lys'!$I$2:$I$2863,'bereken betaaldatum bedrag'!$AM$1,'grv lys'!$G$2:$G$2863,'bereken betaaldatum bedrag'!B101)</f>
        <v>0</v>
      </c>
      <c r="AN101" s="4">
        <f>SUMIFS('grv lys'!$L$2:$L$2863,'grv lys'!$I$2:$I$2863,'bereken betaaldatum bedrag'!$AN$1,'grv lys'!$G$2:$G$2863,'bereken betaaldatum bedrag'!B101)</f>
        <v>0</v>
      </c>
      <c r="AO101" s="4">
        <f>SUMIFS('grv lys'!$L$2:$L$2863,'grv lys'!$I$2:$I$2863,'bereken betaaldatum bedrag'!$AO$1,'grv lys'!$G$2:$G$2863,'bereken betaaldatum bedrag'!B101)</f>
        <v>17784.150000000001</v>
      </c>
      <c r="AP101" s="4">
        <f>SUMIFS('grv lys'!$L$2:$L$2863,'grv lys'!$I$2:$I$2863,'bereken betaaldatum bedrag'!$AP$1,'grv lys'!$G$2:$G$2863,'bereken betaaldatum bedrag'!B101)</f>
        <v>294.66000000000003</v>
      </c>
      <c r="AQ101" s="4">
        <f>SUMIFS('grv lys'!$L$2:$L$2863,'grv lys'!$I$2:$I$2863,'bereken betaaldatum bedrag'!$AQ$1,'grv lys'!$G$2:$G$2863,'bereken betaaldatum bedrag'!B101)</f>
        <v>0</v>
      </c>
      <c r="AR101" s="4">
        <f>SUMIFS('grv lys'!$L$2:$L$2863,'grv lys'!$I$2:$I$2863,'bereken betaaldatum bedrag'!$AR$1,'grv lys'!$G$2:$G$2863,'bereken betaaldatum bedrag'!B101)</f>
        <v>279.48</v>
      </c>
      <c r="AS101" s="4">
        <f>SUMIFS('grv lys'!$L$2:$L$2863,'grv lys'!$I$2:$I$2863,'bereken betaaldatum bedrag'!$AS$1,'grv lys'!$G$2:$G$2863,'bereken betaaldatum bedrag'!B101)</f>
        <v>0</v>
      </c>
      <c r="AT101" s="4">
        <f>SUMIFS('grv lys'!$L$2:$L$2863,'grv lys'!$I$2:$I$2863,'bereken betaaldatum bedrag'!$AT$1,'grv lys'!$G$2:$G$2863,'bereken betaaldatum bedrag'!B101)</f>
        <v>0</v>
      </c>
      <c r="AU101" s="4">
        <f>SUMIFS('grv lys'!$L$2:$L$2863,'grv lys'!$I$2:$I$2863,'bereken betaaldatum bedrag'!$AU$1,'grv lys'!$G$2:$G$2863,'bereken betaaldatum bedrag'!B101)</f>
        <v>0</v>
      </c>
      <c r="AV101" s="4">
        <f>SUMIFS('grv lys'!$L$2:$L$2863,'grv lys'!$I$2:$I$2863,'bereken betaaldatum bedrag'!$AV$1,'grv lys'!$G$2:$G$2863,'bereken betaaldatum bedrag'!B101)</f>
        <v>0</v>
      </c>
      <c r="AW101" s="4">
        <f>SUMIFS('grv lys'!$L$2:$L$2863,'grv lys'!$I$2:$I$2863,'bereken betaaldatum bedrag'!$AW$1,'grv lys'!$G$2:$G$2863,'bereken betaaldatum bedrag'!B101)</f>
        <v>0</v>
      </c>
      <c r="AX101" s="4">
        <f>SUMIFS('grv lys'!$L$2:$L$2863,'grv lys'!$I$2:$I$2863,'bereken betaaldatum bedrag'!$AX$1,'grv lys'!$G$2:$G$2863,'bereken betaaldatum bedrag'!B101)</f>
        <v>0</v>
      </c>
      <c r="AY101" s="4">
        <f>SUMIFS('grv lys'!$L$2:$L$2863,'grv lys'!$I$2:$I$2863,'bereken betaaldatum bedrag'!$AY$1,'grv lys'!$G$2:$G$2863,'bereken betaaldatum bedrag'!B101)</f>
        <v>0</v>
      </c>
      <c r="AZ101" s="4">
        <f>SUMIFS('grv lys'!$L$2:$L$2863,'grv lys'!$I$2:$I$2863,'bereken betaaldatum bedrag'!$AZ$1,'grv lys'!$G$2:$G$2863,'bereken betaaldatum bedrag'!B101)</f>
        <v>0</v>
      </c>
      <c r="BA101" s="4">
        <f>SUMIFS('grv lys'!$L$2:$L$2863,'grv lys'!$I$2:$I$2863,'bereken betaaldatum bedrag'!$BA$1,'grv lys'!$G$2:$G$2863,'bereken betaaldatum bedrag'!B101)</f>
        <v>0</v>
      </c>
    </row>
    <row r="102" spans="1:53" x14ac:dyDescent="0.25">
      <c r="A102" s="21" t="s">
        <v>140</v>
      </c>
      <c r="B102" s="22">
        <v>41678</v>
      </c>
      <c r="C102" s="7"/>
      <c r="D102" s="15" t="s">
        <v>148</v>
      </c>
      <c r="E102" s="14"/>
      <c r="F102" s="12"/>
      <c r="G102" s="16"/>
      <c r="H102" s="16"/>
      <c r="I102" s="4">
        <f>SUMIFS('grv lys'!$L$2:$L$2863,'grv lys'!$G$2:$G$2863,'bereken betaaldatum bedrag'!B102,'grv lys'!$I$2:$I$2863,'bereken betaaldatum bedrag'!I$1)</f>
        <v>0</v>
      </c>
      <c r="J102" s="4">
        <f>SUMIFS('grv lys'!$L$2:$L$2863,'grv lys'!$I$2:$I$2863,'bereken betaaldatum bedrag'!$J$1,'grv lys'!$T$2:$T$2863,'bereken betaaldatum bedrag'!B102)</f>
        <v>0</v>
      </c>
      <c r="K102" s="4">
        <f>SUMIFS('grv lys'!$L$2:$L$2863,'grv lys'!$I$2:$I$2863,'bereken betaaldatum bedrag'!$K$1,'grv lys'!$T$2:$T$2863,'bereken betaaldatum bedrag'!B102)</f>
        <v>0</v>
      </c>
      <c r="L102" s="4">
        <f>SUMIFS('grv lys'!$L$2:$L$2863,'grv lys'!$I$2:$I$2863,'bereken betaaldatum bedrag'!$L$1,'grv lys'!$T$2:$T$2863,'bereken betaaldatum bedrag'!B102)</f>
        <v>0</v>
      </c>
      <c r="M102" s="4">
        <f>SUMIFS('grv lys'!$L$2:$L$2863,'grv lys'!$I$2:$I$2863,'bereken betaaldatum bedrag'!$M$1,'grv lys'!$T$2:$T$2863,'bereken betaaldatum bedrag'!B102)</f>
        <v>0</v>
      </c>
      <c r="N102" s="4">
        <f>SUMIFS('grv lys'!$L$2:$L$2863,'grv lys'!$I$2:$I$2863,'bereken betaaldatum bedrag'!$N$1,'grv lys'!$T$2:$T$2863,'bereken betaaldatum bedrag'!B102)</f>
        <v>0</v>
      </c>
      <c r="O102" s="4">
        <f>SUMIFS('grv lys'!$L$2:$L$2863,'grv lys'!$I$2:$I$2863,'bereken betaaldatum bedrag'!$O$1,'grv lys'!$T$2:$T$2863,'bereken betaaldatum bedrag'!B102)</f>
        <v>0</v>
      </c>
      <c r="P102" s="4">
        <f>SUMIFS('grv lys'!$L$2:$L$2863,'grv lys'!$I$2:$I$2863,'bereken betaaldatum bedrag'!$P$1,'grv lys'!$T$2:$T$2863,'bereken betaaldatum bedrag'!B102)</f>
        <v>0</v>
      </c>
      <c r="Q102" s="4">
        <f>SUMIFS('grv lys'!$L$2:$L$2863,'grv lys'!$I$2:$I$2863,'bereken betaaldatum bedrag'!$Q$1,'grv lys'!$T$2:$T$2863,'bereken betaaldatum bedrag'!B102)</f>
        <v>0</v>
      </c>
      <c r="R102" s="4">
        <f>SUMIFS('grv lys'!$L$2:$L$2863,'grv lys'!$I$2:$I$2863,'bereken betaaldatum bedrag'!$R$1,'grv lys'!$T$2:$T$2863,'bereken betaaldatum bedrag'!B102)</f>
        <v>0</v>
      </c>
      <c r="S102" s="4" t="e">
        <f>SUMIFS('grv lys'!Y101:Y3364,'grv lys'!T101:T2863,'bereken betaaldatum bedrag'!B102,'grv lys'!V101:V3364,'bereken betaaldatum bedrag'!$S$1)</f>
        <v>#VALUE!</v>
      </c>
      <c r="T102" s="4" t="e">
        <f>SUMIFS('grv lys'!Z101:Z3364,'grv lys'!U101:U2863,'bereken betaaldatum bedrag'!B102,'grv lys'!W101:W3364,'bereken betaaldatum bedrag'!$T$1)</f>
        <v>#VALUE!</v>
      </c>
      <c r="U102" s="4">
        <f>SUMIFS('grv lys'!$L$2:$L$2863,'grv lys'!$I$2:$I$2863,'bereken betaaldatum bedrag'!$U$1,'grv lys'!$T$2:$T$2863,'bereken betaaldatum bedrag'!B102)</f>
        <v>0</v>
      </c>
      <c r="V102" s="4">
        <f>SUMIFS('grv lys'!$L$2:$L$2863,'grv lys'!$I$2:$I$2863,'bereken betaaldatum bedrag'!$V$1,'grv lys'!$T$2:$T$2863,'bereken betaaldatum bedrag'!B102)</f>
        <v>0</v>
      </c>
      <c r="W102" s="4">
        <f>SUMIFS('grv lys'!$L$2:$L$2863,'grv lys'!$I$2:$I$2863,'bereken betaaldatum bedrag'!$W$1,'grv lys'!$T$2:$T$2863,'bereken betaaldatum bedrag'!B102)</f>
        <v>0</v>
      </c>
      <c r="X102" s="4">
        <f>SUMIFS('grv lys'!$L$2:$L$2863,'grv lys'!$I$2:$I$2863,'bereken betaaldatum bedrag'!$X$1,'grv lys'!$T$2:$T$2863,'bereken betaaldatum bedrag'!B102)</f>
        <v>0</v>
      </c>
      <c r="Y102" s="4">
        <f>SUMIFS('grv lys'!$L$2:$L$2863,'grv lys'!$I$2:$I$2863,'bereken betaaldatum bedrag'!$Y$1,'grv lys'!$G$2:$G$2863,'bereken betaaldatum bedrag'!B102)</f>
        <v>0</v>
      </c>
      <c r="Z102" s="4">
        <f>SUMIFS('grv lys'!$L$2:$L$2863,'grv lys'!$I$2:$I$2863,'bereken betaaldatum bedrag'!$Z$1,'grv lys'!$G$2:$G$2863,'bereken betaaldatum bedrag'!B102)</f>
        <v>0</v>
      </c>
      <c r="AA102" s="4">
        <f>SUMIFS('grv lys'!$L$2:$L$2863,'grv lys'!$I$2:$I$2863,'bereken betaaldatum bedrag'!$AA$1,'grv lys'!$G$2:$G$2863,'bereken betaaldatum bedrag'!B102)</f>
        <v>0</v>
      </c>
      <c r="AB102" s="4">
        <f>SUMIFS('grv lys'!$L$2:$L$2863,'grv lys'!$I$2:$I$2863,'bereken betaaldatum bedrag'!$AB$1,'grv lys'!$G$2:$G$2863,'bereken betaaldatum bedrag'!B102)</f>
        <v>9925.98</v>
      </c>
      <c r="AC102" s="4">
        <f>SUMIFS('grv lys'!$L$2:$L$2863,'grv lys'!$I$2:$I$2863,'bereken betaaldatum bedrag'!$AC$1,'grv lys'!$G$2:$G$2863,'bereken betaaldatum bedrag'!B102)</f>
        <v>0</v>
      </c>
      <c r="AD102" s="4">
        <f>SUMIFS('grv lys'!$L$2:$L$2863,'grv lys'!$I$2:$I$2863,'bereken betaaldatum bedrag'!$AD$1,'grv lys'!$G$2:$G$2863,'bereken betaaldatum bedrag'!B102)</f>
        <v>2726.49</v>
      </c>
      <c r="AE102" s="4">
        <f>SUMIFS('grv lys'!$L$2:$L$2863,'grv lys'!$I$2:$I$2863,'bereken betaaldatum bedrag'!$AE$1,'grv lys'!$G$2:$G$2863,'bereken betaaldatum bedrag'!B102)</f>
        <v>43280.9</v>
      </c>
      <c r="AF102" s="4">
        <f>SUMIFS('grv lys'!$L$2:$L$2863,'grv lys'!$I$2:$I$2863,'bereken betaaldatum bedrag'!$AF$1,'grv lys'!$G$2:$G$2863,'bereken betaaldatum bedrag'!B102)</f>
        <v>8353.18</v>
      </c>
      <c r="AG102" s="4">
        <f>SUMIFS('grv lys'!$L$2:$L$2863,'grv lys'!$I$2:$I$2863,'bereken betaaldatum bedrag'!$AG$1,'grv lys'!$G$2:$G$2863,'bereken betaaldatum bedrag'!B102)</f>
        <v>0</v>
      </c>
      <c r="AH102" s="4">
        <f>SUMIFS('grv lys'!$L$2:$L$2863,'grv lys'!$I$2:$I$2863,'bereken betaaldatum bedrag'!$AH$1,'grv lys'!$G$2:$G$2863,'bereken betaaldatum bedrag'!B102)</f>
        <v>0</v>
      </c>
      <c r="AI102" s="4">
        <f>SUMIFS('grv lys'!$L$2:$L$2863,'grv lys'!$I$2:$I$2863,'bereken betaaldatum bedrag'!$AI$1,'grv lys'!$G$2:$G$2863,'bereken betaaldatum bedrag'!B102)</f>
        <v>0</v>
      </c>
      <c r="AJ102" s="4">
        <f>SUMIFS('grv lys'!$L$2:$L$2863,'grv lys'!$I$2:$I$2863,'bereken betaaldatum bedrag'!$AJ$1,'grv lys'!$G$2:$G$2863,'bereken betaaldatum bedrag'!B102)</f>
        <v>4358</v>
      </c>
      <c r="AK102" s="4">
        <f>SUMIFS('grv lys'!$L$2:$L$2863,'grv lys'!$I$2:$I$2863,'bereken betaaldatum bedrag'!$AK$1,'grv lys'!$G$2:$G$2863,'bereken betaaldatum bedrag'!B102)</f>
        <v>0</v>
      </c>
      <c r="AL102" s="4">
        <f>SUMIFS('grv lys'!$L$2:$L$2863,'grv lys'!$I$2:$I$2863,'bereken betaaldatum bedrag'!$AL$1,'grv lys'!$G$2:$G$2863,'bereken betaaldatum bedrag'!B102)</f>
        <v>0</v>
      </c>
      <c r="AM102" s="4">
        <f>SUMIFS('grv lys'!$L$2:$L$2863,'grv lys'!$I$2:$I$2863,'bereken betaaldatum bedrag'!$AM$1,'grv lys'!$G$2:$G$2863,'bereken betaaldatum bedrag'!B102)</f>
        <v>11171.57</v>
      </c>
      <c r="AN102" s="4">
        <f>SUMIFS('grv lys'!$L$2:$L$2863,'grv lys'!$I$2:$I$2863,'bereken betaaldatum bedrag'!$AN$1,'grv lys'!$G$2:$G$2863,'bereken betaaldatum bedrag'!B102)</f>
        <v>0</v>
      </c>
      <c r="AO102" s="4">
        <f>SUMIFS('grv lys'!$L$2:$L$2863,'grv lys'!$I$2:$I$2863,'bereken betaaldatum bedrag'!$AO$1,'grv lys'!$G$2:$G$2863,'bereken betaaldatum bedrag'!B102)</f>
        <v>0</v>
      </c>
      <c r="AP102" s="4">
        <f>SUMIFS('grv lys'!$L$2:$L$2863,'grv lys'!$I$2:$I$2863,'bereken betaaldatum bedrag'!$AP$1,'grv lys'!$G$2:$G$2863,'bereken betaaldatum bedrag'!B102)</f>
        <v>294.66000000000003</v>
      </c>
      <c r="AQ102" s="4">
        <f>SUMIFS('grv lys'!$L$2:$L$2863,'grv lys'!$I$2:$I$2863,'bereken betaaldatum bedrag'!$AQ$1,'grv lys'!$G$2:$G$2863,'bereken betaaldatum bedrag'!B102)</f>
        <v>0</v>
      </c>
      <c r="AR102" s="4">
        <f>SUMIFS('grv lys'!$L$2:$L$2863,'grv lys'!$I$2:$I$2863,'bereken betaaldatum bedrag'!$AR$1,'grv lys'!$G$2:$G$2863,'bereken betaaldatum bedrag'!B102)</f>
        <v>558.95000000000005</v>
      </c>
      <c r="AS102" s="4">
        <f>SUMIFS('grv lys'!$L$2:$L$2863,'grv lys'!$I$2:$I$2863,'bereken betaaldatum bedrag'!$AS$1,'grv lys'!$G$2:$G$2863,'bereken betaaldatum bedrag'!B102)</f>
        <v>0</v>
      </c>
      <c r="AT102" s="4">
        <f>SUMIFS('grv lys'!$L$2:$L$2863,'grv lys'!$I$2:$I$2863,'bereken betaaldatum bedrag'!$AT$1,'grv lys'!$G$2:$G$2863,'bereken betaaldatum bedrag'!B102)</f>
        <v>0</v>
      </c>
      <c r="AU102" s="4">
        <f>SUMIFS('grv lys'!$L$2:$L$2863,'grv lys'!$I$2:$I$2863,'bereken betaaldatum bedrag'!$AU$1,'grv lys'!$G$2:$G$2863,'bereken betaaldatum bedrag'!B102)</f>
        <v>26979.9</v>
      </c>
      <c r="AV102" s="4">
        <f>SUMIFS('grv lys'!$L$2:$L$2863,'grv lys'!$I$2:$I$2863,'bereken betaaldatum bedrag'!$AV$1,'grv lys'!$G$2:$G$2863,'bereken betaaldatum bedrag'!B102)</f>
        <v>0</v>
      </c>
      <c r="AW102" s="4">
        <f>SUMIFS('grv lys'!$L$2:$L$2863,'grv lys'!$I$2:$I$2863,'bereken betaaldatum bedrag'!$AW$1,'grv lys'!$G$2:$G$2863,'bereken betaaldatum bedrag'!B102)</f>
        <v>0</v>
      </c>
      <c r="AX102" s="4">
        <f>SUMIFS('grv lys'!$L$2:$L$2863,'grv lys'!$I$2:$I$2863,'bereken betaaldatum bedrag'!$AX$1,'grv lys'!$G$2:$G$2863,'bereken betaaldatum bedrag'!B102)</f>
        <v>0</v>
      </c>
      <c r="AY102" s="4">
        <f>SUMIFS('grv lys'!$L$2:$L$2863,'grv lys'!$I$2:$I$2863,'bereken betaaldatum bedrag'!$AY$1,'grv lys'!$G$2:$G$2863,'bereken betaaldatum bedrag'!B102)</f>
        <v>0</v>
      </c>
      <c r="AZ102" s="4">
        <f>SUMIFS('grv lys'!$L$2:$L$2863,'grv lys'!$I$2:$I$2863,'bereken betaaldatum bedrag'!$AZ$1,'grv lys'!$G$2:$G$2863,'bereken betaaldatum bedrag'!B102)</f>
        <v>0</v>
      </c>
      <c r="BA102" s="4">
        <f>SUMIFS('grv lys'!$L$2:$L$2863,'grv lys'!$I$2:$I$2863,'bereken betaaldatum bedrag'!$BA$1,'grv lys'!$G$2:$G$2863,'bereken betaaldatum bedrag'!B102)</f>
        <v>0</v>
      </c>
    </row>
    <row r="103" spans="1:53" x14ac:dyDescent="0.25">
      <c r="A103" s="21" t="s">
        <v>134</v>
      </c>
      <c r="B103" s="22">
        <v>41679</v>
      </c>
      <c r="C103" s="7"/>
      <c r="D103" s="15" t="s">
        <v>148</v>
      </c>
      <c r="E103" s="14"/>
      <c r="F103" s="12"/>
      <c r="G103" s="16"/>
      <c r="H103" s="16"/>
      <c r="I103" s="4">
        <f>SUMIFS('grv lys'!$L$2:$L$2863,'grv lys'!$G$2:$G$2863,'bereken betaaldatum bedrag'!B103,'grv lys'!$I$2:$I$2863,'bereken betaaldatum bedrag'!I$1)</f>
        <v>2932.6400000000003</v>
      </c>
      <c r="J103" s="4">
        <f>SUMIFS('grv lys'!$L$2:$L$2863,'grv lys'!$I$2:$I$2863,'bereken betaaldatum bedrag'!$J$1,'grv lys'!$T$2:$T$2863,'bereken betaaldatum bedrag'!B103)</f>
        <v>0</v>
      </c>
      <c r="K103" s="4">
        <f>SUMIFS('grv lys'!$L$2:$L$2863,'grv lys'!$I$2:$I$2863,'bereken betaaldatum bedrag'!$K$1,'grv lys'!$T$2:$T$2863,'bereken betaaldatum bedrag'!B103)</f>
        <v>0</v>
      </c>
      <c r="L103" s="4">
        <f>SUMIFS('grv lys'!$L$2:$L$2863,'grv lys'!$I$2:$I$2863,'bereken betaaldatum bedrag'!$L$1,'grv lys'!$T$2:$T$2863,'bereken betaaldatum bedrag'!B103)</f>
        <v>1620</v>
      </c>
      <c r="M103" s="4">
        <f>SUMIFS('grv lys'!$L$2:$L$2863,'grv lys'!$I$2:$I$2863,'bereken betaaldatum bedrag'!$M$1,'grv lys'!$T$2:$T$2863,'bereken betaaldatum bedrag'!B103)</f>
        <v>0</v>
      </c>
      <c r="N103" s="4">
        <f>SUMIFS('grv lys'!$L$2:$L$2863,'grv lys'!$I$2:$I$2863,'bereken betaaldatum bedrag'!$N$1,'grv lys'!$T$2:$T$2863,'bereken betaaldatum bedrag'!B103)</f>
        <v>0</v>
      </c>
      <c r="O103" s="4">
        <f>SUMIFS('grv lys'!$L$2:$L$2863,'grv lys'!$I$2:$I$2863,'bereken betaaldatum bedrag'!$O$1,'grv lys'!$T$2:$T$2863,'bereken betaaldatum bedrag'!B103)</f>
        <v>0</v>
      </c>
      <c r="P103" s="4">
        <f>SUMIFS('grv lys'!$L$2:$L$2863,'grv lys'!$I$2:$I$2863,'bereken betaaldatum bedrag'!$P$1,'grv lys'!$T$2:$T$2863,'bereken betaaldatum bedrag'!B103)</f>
        <v>0</v>
      </c>
      <c r="Q103" s="4">
        <f>SUMIFS('grv lys'!$L$2:$L$2863,'grv lys'!$I$2:$I$2863,'bereken betaaldatum bedrag'!$Q$1,'grv lys'!$T$2:$T$2863,'bereken betaaldatum bedrag'!B103)</f>
        <v>0</v>
      </c>
      <c r="R103" s="4">
        <f>SUMIFS('grv lys'!$L$2:$L$2863,'grv lys'!$I$2:$I$2863,'bereken betaaldatum bedrag'!$R$1,'grv lys'!$T$2:$T$2863,'bereken betaaldatum bedrag'!B103)</f>
        <v>0</v>
      </c>
      <c r="S103" s="4" t="e">
        <f>SUMIFS('grv lys'!Y102:Y3365,'grv lys'!T102:T2863,'bereken betaaldatum bedrag'!B103,'grv lys'!V102:V3365,'bereken betaaldatum bedrag'!$S$1)</f>
        <v>#VALUE!</v>
      </c>
      <c r="T103" s="4" t="e">
        <f>SUMIFS('grv lys'!Z102:Z3365,'grv lys'!U102:U2863,'bereken betaaldatum bedrag'!B103,'grv lys'!W102:W3365,'bereken betaaldatum bedrag'!$T$1)</f>
        <v>#VALUE!</v>
      </c>
      <c r="U103" s="4">
        <f>SUMIFS('grv lys'!$L$2:$L$2863,'grv lys'!$I$2:$I$2863,'bereken betaaldatum bedrag'!$U$1,'grv lys'!$T$2:$T$2863,'bereken betaaldatum bedrag'!B103)</f>
        <v>0</v>
      </c>
      <c r="V103" s="4">
        <f>SUMIFS('grv lys'!$L$2:$L$2863,'grv lys'!$I$2:$I$2863,'bereken betaaldatum bedrag'!$V$1,'grv lys'!$T$2:$T$2863,'bereken betaaldatum bedrag'!B103)</f>
        <v>0</v>
      </c>
      <c r="W103" s="4">
        <f>SUMIFS('grv lys'!$L$2:$L$2863,'grv lys'!$I$2:$I$2863,'bereken betaaldatum bedrag'!$W$1,'grv lys'!$T$2:$T$2863,'bereken betaaldatum bedrag'!B103)</f>
        <v>0</v>
      </c>
      <c r="X103" s="4">
        <f>SUMIFS('grv lys'!$L$2:$L$2863,'grv lys'!$I$2:$I$2863,'bereken betaaldatum bedrag'!$X$1,'grv lys'!$T$2:$T$2863,'bereken betaaldatum bedrag'!B103)</f>
        <v>0</v>
      </c>
      <c r="Y103" s="4">
        <f>SUMIFS('grv lys'!$L$2:$L$2863,'grv lys'!$I$2:$I$2863,'bereken betaaldatum bedrag'!$Y$1,'grv lys'!$G$2:$G$2863,'bereken betaaldatum bedrag'!B103)</f>
        <v>0</v>
      </c>
      <c r="Z103" s="4">
        <f>SUMIFS('grv lys'!$L$2:$L$2863,'grv lys'!$I$2:$I$2863,'bereken betaaldatum bedrag'!$Z$1,'grv lys'!$G$2:$G$2863,'bereken betaaldatum bedrag'!B103)</f>
        <v>0</v>
      </c>
      <c r="AA103" s="4">
        <f>SUMIFS('grv lys'!$L$2:$L$2863,'grv lys'!$I$2:$I$2863,'bereken betaaldatum bedrag'!$AA$1,'grv lys'!$G$2:$G$2863,'bereken betaaldatum bedrag'!B103)</f>
        <v>0</v>
      </c>
      <c r="AB103" s="4">
        <f>SUMIFS('grv lys'!$L$2:$L$2863,'grv lys'!$I$2:$I$2863,'bereken betaaldatum bedrag'!$AB$1,'grv lys'!$G$2:$G$2863,'bereken betaaldatum bedrag'!B103)</f>
        <v>0</v>
      </c>
      <c r="AC103" s="4">
        <f>SUMIFS('grv lys'!$L$2:$L$2863,'grv lys'!$I$2:$I$2863,'bereken betaaldatum bedrag'!$AC$1,'grv lys'!$G$2:$G$2863,'bereken betaaldatum bedrag'!B103)</f>
        <v>0</v>
      </c>
      <c r="AD103" s="4">
        <f>SUMIFS('grv lys'!$L$2:$L$2863,'grv lys'!$I$2:$I$2863,'bereken betaaldatum bedrag'!$AD$1,'grv lys'!$G$2:$G$2863,'bereken betaaldatum bedrag'!B103)</f>
        <v>0</v>
      </c>
      <c r="AE103" s="4">
        <f>SUMIFS('grv lys'!$L$2:$L$2863,'grv lys'!$I$2:$I$2863,'bereken betaaldatum bedrag'!$AE$1,'grv lys'!$G$2:$G$2863,'bereken betaaldatum bedrag'!B103)</f>
        <v>0</v>
      </c>
      <c r="AF103" s="4">
        <f>SUMIFS('grv lys'!$L$2:$L$2863,'grv lys'!$I$2:$I$2863,'bereken betaaldatum bedrag'!$AF$1,'grv lys'!$G$2:$G$2863,'bereken betaaldatum bedrag'!B103)</f>
        <v>0</v>
      </c>
      <c r="AG103" s="4">
        <f>SUMIFS('grv lys'!$L$2:$L$2863,'grv lys'!$I$2:$I$2863,'bereken betaaldatum bedrag'!$AG$1,'grv lys'!$G$2:$G$2863,'bereken betaaldatum bedrag'!B103)</f>
        <v>0</v>
      </c>
      <c r="AH103" s="4">
        <f>SUMIFS('grv lys'!$L$2:$L$2863,'grv lys'!$I$2:$I$2863,'bereken betaaldatum bedrag'!$AH$1,'grv lys'!$G$2:$G$2863,'bereken betaaldatum bedrag'!B103)</f>
        <v>0</v>
      </c>
      <c r="AI103" s="4">
        <f>SUMIFS('grv lys'!$L$2:$L$2863,'grv lys'!$I$2:$I$2863,'bereken betaaldatum bedrag'!$AI$1,'grv lys'!$G$2:$G$2863,'bereken betaaldatum bedrag'!B103)</f>
        <v>0</v>
      </c>
      <c r="AJ103" s="4">
        <f>SUMIFS('grv lys'!$L$2:$L$2863,'grv lys'!$I$2:$I$2863,'bereken betaaldatum bedrag'!$AJ$1,'grv lys'!$G$2:$G$2863,'bereken betaaldatum bedrag'!B103)</f>
        <v>0</v>
      </c>
      <c r="AK103" s="4">
        <f>SUMIFS('grv lys'!$L$2:$L$2863,'grv lys'!$I$2:$I$2863,'bereken betaaldatum bedrag'!$AK$1,'grv lys'!$G$2:$G$2863,'bereken betaaldatum bedrag'!B103)</f>
        <v>0</v>
      </c>
      <c r="AL103" s="4">
        <f>SUMIFS('grv lys'!$L$2:$L$2863,'grv lys'!$I$2:$I$2863,'bereken betaaldatum bedrag'!$AL$1,'grv lys'!$G$2:$G$2863,'bereken betaaldatum bedrag'!B103)</f>
        <v>0</v>
      </c>
      <c r="AM103" s="4">
        <f>SUMIFS('grv lys'!$L$2:$L$2863,'grv lys'!$I$2:$I$2863,'bereken betaaldatum bedrag'!$AM$1,'grv lys'!$G$2:$G$2863,'bereken betaaldatum bedrag'!B103)</f>
        <v>0</v>
      </c>
      <c r="AN103" s="4">
        <f>SUMIFS('grv lys'!$L$2:$L$2863,'grv lys'!$I$2:$I$2863,'bereken betaaldatum bedrag'!$AN$1,'grv lys'!$G$2:$G$2863,'bereken betaaldatum bedrag'!B103)</f>
        <v>0</v>
      </c>
      <c r="AO103" s="4">
        <f>SUMIFS('grv lys'!$L$2:$L$2863,'grv lys'!$I$2:$I$2863,'bereken betaaldatum bedrag'!$AO$1,'grv lys'!$G$2:$G$2863,'bereken betaaldatum bedrag'!B103)</f>
        <v>0</v>
      </c>
      <c r="AP103" s="4">
        <f>SUMIFS('grv lys'!$L$2:$L$2863,'grv lys'!$I$2:$I$2863,'bereken betaaldatum bedrag'!$AP$1,'grv lys'!$G$2:$G$2863,'bereken betaaldatum bedrag'!B103)</f>
        <v>0</v>
      </c>
      <c r="AQ103" s="4">
        <f>SUMIFS('grv lys'!$L$2:$L$2863,'grv lys'!$I$2:$I$2863,'bereken betaaldatum bedrag'!$AQ$1,'grv lys'!$G$2:$G$2863,'bereken betaaldatum bedrag'!B103)</f>
        <v>0</v>
      </c>
      <c r="AR103" s="4">
        <f>SUMIFS('grv lys'!$L$2:$L$2863,'grv lys'!$I$2:$I$2863,'bereken betaaldatum bedrag'!$AR$1,'grv lys'!$G$2:$G$2863,'bereken betaaldatum bedrag'!B103)</f>
        <v>0</v>
      </c>
      <c r="AS103" s="4">
        <f>SUMIFS('grv lys'!$L$2:$L$2863,'grv lys'!$I$2:$I$2863,'bereken betaaldatum bedrag'!$AS$1,'grv lys'!$G$2:$G$2863,'bereken betaaldatum bedrag'!B103)</f>
        <v>0</v>
      </c>
      <c r="AT103" s="4">
        <f>SUMIFS('grv lys'!$L$2:$L$2863,'grv lys'!$I$2:$I$2863,'bereken betaaldatum bedrag'!$AT$1,'grv lys'!$G$2:$G$2863,'bereken betaaldatum bedrag'!B103)</f>
        <v>0</v>
      </c>
      <c r="AU103" s="4">
        <f>SUMIFS('grv lys'!$L$2:$L$2863,'grv lys'!$I$2:$I$2863,'bereken betaaldatum bedrag'!$AU$1,'grv lys'!$G$2:$G$2863,'bereken betaaldatum bedrag'!B103)</f>
        <v>0</v>
      </c>
      <c r="AV103" s="4">
        <f>SUMIFS('grv lys'!$L$2:$L$2863,'grv lys'!$I$2:$I$2863,'bereken betaaldatum bedrag'!$AV$1,'grv lys'!$G$2:$G$2863,'bereken betaaldatum bedrag'!B103)</f>
        <v>0</v>
      </c>
      <c r="AW103" s="4">
        <f>SUMIFS('grv lys'!$L$2:$L$2863,'grv lys'!$I$2:$I$2863,'bereken betaaldatum bedrag'!$AW$1,'grv lys'!$G$2:$G$2863,'bereken betaaldatum bedrag'!B103)</f>
        <v>0</v>
      </c>
      <c r="AX103" s="4">
        <f>SUMIFS('grv lys'!$L$2:$L$2863,'grv lys'!$I$2:$I$2863,'bereken betaaldatum bedrag'!$AX$1,'grv lys'!$G$2:$G$2863,'bereken betaaldatum bedrag'!B103)</f>
        <v>0</v>
      </c>
      <c r="AY103" s="4">
        <f>SUMIFS('grv lys'!$L$2:$L$2863,'grv lys'!$I$2:$I$2863,'bereken betaaldatum bedrag'!$AY$1,'grv lys'!$G$2:$G$2863,'bereken betaaldatum bedrag'!B103)</f>
        <v>0</v>
      </c>
      <c r="AZ103" s="4">
        <f>SUMIFS('grv lys'!$L$2:$L$2863,'grv lys'!$I$2:$I$2863,'bereken betaaldatum bedrag'!$AZ$1,'grv lys'!$G$2:$G$2863,'bereken betaaldatum bedrag'!B103)</f>
        <v>0</v>
      </c>
      <c r="BA103" s="4">
        <f>SUMIFS('grv lys'!$L$2:$L$2863,'grv lys'!$I$2:$I$2863,'bereken betaaldatum bedrag'!$BA$1,'grv lys'!$G$2:$G$2863,'bereken betaaldatum bedrag'!B103)</f>
        <v>0</v>
      </c>
    </row>
    <row r="104" spans="1:53" x14ac:dyDescent="0.25">
      <c r="A104" s="21" t="s">
        <v>135</v>
      </c>
      <c r="B104" s="22">
        <v>41680</v>
      </c>
      <c r="C104" s="7"/>
      <c r="D104" s="15" t="s">
        <v>148</v>
      </c>
      <c r="E104" s="14"/>
      <c r="F104" s="12"/>
      <c r="G104" s="16"/>
      <c r="H104" s="16"/>
      <c r="I104" s="4">
        <f>SUMIFS('grv lys'!$L$2:$L$2863,'grv lys'!$G$2:$G$2863,'bereken betaaldatum bedrag'!B104,'grv lys'!$I$2:$I$2863,'bereken betaaldatum bedrag'!I$1)</f>
        <v>257479.61</v>
      </c>
      <c r="J104" s="4">
        <f>SUMIFS('grv lys'!$L$2:$L$2863,'grv lys'!$I$2:$I$2863,'bereken betaaldatum bedrag'!$J$1,'grv lys'!$T$2:$T$2863,'bereken betaaldatum bedrag'!B104)</f>
        <v>0</v>
      </c>
      <c r="K104" s="4">
        <f>SUMIFS('grv lys'!$L$2:$L$2863,'grv lys'!$I$2:$I$2863,'bereken betaaldatum bedrag'!$K$1,'grv lys'!$T$2:$T$2863,'bereken betaaldatum bedrag'!B104)</f>
        <v>14094.38</v>
      </c>
      <c r="L104" s="4">
        <f>SUMIFS('grv lys'!$L$2:$L$2863,'grv lys'!$I$2:$I$2863,'bereken betaaldatum bedrag'!$L$1,'grv lys'!$T$2:$T$2863,'bereken betaaldatum bedrag'!B104)</f>
        <v>180</v>
      </c>
      <c r="M104" s="4">
        <f>SUMIFS('grv lys'!$L$2:$L$2863,'grv lys'!$I$2:$I$2863,'bereken betaaldatum bedrag'!$M$1,'grv lys'!$T$2:$T$2863,'bereken betaaldatum bedrag'!B104)</f>
        <v>0</v>
      </c>
      <c r="N104" s="4">
        <f>SUMIFS('grv lys'!$L$2:$L$2863,'grv lys'!$I$2:$I$2863,'bereken betaaldatum bedrag'!$N$1,'grv lys'!$T$2:$T$2863,'bereken betaaldatum bedrag'!B104)</f>
        <v>1739</v>
      </c>
      <c r="O104" s="4">
        <f>SUMIFS('grv lys'!$L$2:$L$2863,'grv lys'!$I$2:$I$2863,'bereken betaaldatum bedrag'!$O$1,'grv lys'!$T$2:$T$2863,'bereken betaaldatum bedrag'!B104)</f>
        <v>0</v>
      </c>
      <c r="P104" s="4">
        <f>SUMIFS('grv lys'!$L$2:$L$2863,'grv lys'!$I$2:$I$2863,'bereken betaaldatum bedrag'!$P$1,'grv lys'!$T$2:$T$2863,'bereken betaaldatum bedrag'!B104)</f>
        <v>0</v>
      </c>
      <c r="Q104" s="4">
        <f>SUMIFS('grv lys'!$L$2:$L$2863,'grv lys'!$I$2:$I$2863,'bereken betaaldatum bedrag'!$Q$1,'grv lys'!$T$2:$T$2863,'bereken betaaldatum bedrag'!B104)</f>
        <v>0</v>
      </c>
      <c r="R104" s="4">
        <f>SUMIFS('grv lys'!$L$2:$L$2863,'grv lys'!$I$2:$I$2863,'bereken betaaldatum bedrag'!$R$1,'grv lys'!$T$2:$T$2863,'bereken betaaldatum bedrag'!B104)</f>
        <v>0</v>
      </c>
      <c r="S104" s="4" t="e">
        <f>SUMIFS('grv lys'!Y103:Y3366,'grv lys'!T103:T2863,'bereken betaaldatum bedrag'!B104,'grv lys'!V103:V3366,'bereken betaaldatum bedrag'!$S$1)</f>
        <v>#VALUE!</v>
      </c>
      <c r="T104" s="4" t="e">
        <f>SUMIFS('grv lys'!Z103:Z3366,'grv lys'!U103:U2863,'bereken betaaldatum bedrag'!B104,'grv lys'!W103:W3366,'bereken betaaldatum bedrag'!$T$1)</f>
        <v>#VALUE!</v>
      </c>
      <c r="U104" s="4">
        <f>SUMIFS('grv lys'!$L$2:$L$2863,'grv lys'!$I$2:$I$2863,'bereken betaaldatum bedrag'!$U$1,'grv lys'!$T$2:$T$2863,'bereken betaaldatum bedrag'!B104)</f>
        <v>0</v>
      </c>
      <c r="V104" s="4">
        <f>SUMIFS('grv lys'!$L$2:$L$2863,'grv lys'!$I$2:$I$2863,'bereken betaaldatum bedrag'!$V$1,'grv lys'!$T$2:$T$2863,'bereken betaaldatum bedrag'!B104)</f>
        <v>0</v>
      </c>
      <c r="W104" s="4">
        <f>SUMIFS('grv lys'!$L$2:$L$2863,'grv lys'!$I$2:$I$2863,'bereken betaaldatum bedrag'!$W$1,'grv lys'!$T$2:$T$2863,'bereken betaaldatum bedrag'!B104)</f>
        <v>0</v>
      </c>
      <c r="X104" s="4">
        <f>SUMIFS('grv lys'!$L$2:$L$2863,'grv lys'!$I$2:$I$2863,'bereken betaaldatum bedrag'!$X$1,'grv lys'!$T$2:$T$2863,'bereken betaaldatum bedrag'!B104)</f>
        <v>0</v>
      </c>
      <c r="Y104" s="4">
        <f>SUMIFS('grv lys'!$L$2:$L$2863,'grv lys'!$I$2:$I$2863,'bereken betaaldatum bedrag'!$Y$1,'grv lys'!$G$2:$G$2863,'bereken betaaldatum bedrag'!B104)</f>
        <v>0</v>
      </c>
      <c r="Z104" s="4">
        <f>SUMIFS('grv lys'!$L$2:$L$2863,'grv lys'!$I$2:$I$2863,'bereken betaaldatum bedrag'!$Z$1,'grv lys'!$G$2:$G$2863,'bereken betaaldatum bedrag'!B104)</f>
        <v>0</v>
      </c>
      <c r="AA104" s="4">
        <f>SUMIFS('grv lys'!$L$2:$L$2863,'grv lys'!$I$2:$I$2863,'bereken betaaldatum bedrag'!$AA$1,'grv lys'!$G$2:$G$2863,'bereken betaaldatum bedrag'!B104)</f>
        <v>0</v>
      </c>
      <c r="AB104" s="4">
        <f>SUMIFS('grv lys'!$L$2:$L$2863,'grv lys'!$I$2:$I$2863,'bereken betaaldatum bedrag'!$AB$1,'grv lys'!$G$2:$G$2863,'bereken betaaldatum bedrag'!B104)</f>
        <v>0</v>
      </c>
      <c r="AC104" s="4">
        <f>SUMIFS('grv lys'!$L$2:$L$2863,'grv lys'!$I$2:$I$2863,'bereken betaaldatum bedrag'!$AC$1,'grv lys'!$G$2:$G$2863,'bereken betaaldatum bedrag'!B104)</f>
        <v>444.1</v>
      </c>
      <c r="AD104" s="4">
        <f>SUMIFS('grv lys'!$L$2:$L$2863,'grv lys'!$I$2:$I$2863,'bereken betaaldatum bedrag'!$AD$1,'grv lys'!$G$2:$G$2863,'bereken betaaldatum bedrag'!B104)</f>
        <v>0</v>
      </c>
      <c r="AE104" s="4">
        <f>SUMIFS('grv lys'!$L$2:$L$2863,'grv lys'!$I$2:$I$2863,'bereken betaaldatum bedrag'!$AE$1,'grv lys'!$G$2:$G$2863,'bereken betaaldatum bedrag'!B104)</f>
        <v>0</v>
      </c>
      <c r="AF104" s="4">
        <f>SUMIFS('grv lys'!$L$2:$L$2863,'grv lys'!$I$2:$I$2863,'bereken betaaldatum bedrag'!$AF$1,'grv lys'!$G$2:$G$2863,'bereken betaaldatum bedrag'!B104)</f>
        <v>0</v>
      </c>
      <c r="AG104" s="4">
        <f>SUMIFS('grv lys'!$L$2:$L$2863,'grv lys'!$I$2:$I$2863,'bereken betaaldatum bedrag'!$AG$1,'grv lys'!$G$2:$G$2863,'bereken betaaldatum bedrag'!B104)</f>
        <v>0</v>
      </c>
      <c r="AH104" s="4">
        <f>SUMIFS('grv lys'!$L$2:$L$2863,'grv lys'!$I$2:$I$2863,'bereken betaaldatum bedrag'!$AH$1,'grv lys'!$G$2:$G$2863,'bereken betaaldatum bedrag'!B104)</f>
        <v>0</v>
      </c>
      <c r="AI104" s="4">
        <f>SUMIFS('grv lys'!$L$2:$L$2863,'grv lys'!$I$2:$I$2863,'bereken betaaldatum bedrag'!$AI$1,'grv lys'!$G$2:$G$2863,'bereken betaaldatum bedrag'!B104)</f>
        <v>0</v>
      </c>
      <c r="AJ104" s="4">
        <f>SUMIFS('grv lys'!$L$2:$L$2863,'grv lys'!$I$2:$I$2863,'bereken betaaldatum bedrag'!$AJ$1,'grv lys'!$G$2:$G$2863,'bereken betaaldatum bedrag'!B104)</f>
        <v>0</v>
      </c>
      <c r="AK104" s="4">
        <f>SUMIFS('grv lys'!$L$2:$L$2863,'grv lys'!$I$2:$I$2863,'bereken betaaldatum bedrag'!$AK$1,'grv lys'!$G$2:$G$2863,'bereken betaaldatum bedrag'!B104)</f>
        <v>0</v>
      </c>
      <c r="AL104" s="4">
        <f>SUMIFS('grv lys'!$L$2:$L$2863,'grv lys'!$I$2:$I$2863,'bereken betaaldatum bedrag'!$AL$1,'grv lys'!$G$2:$G$2863,'bereken betaaldatum bedrag'!B104)</f>
        <v>1222.02</v>
      </c>
      <c r="AM104" s="4">
        <f>SUMIFS('grv lys'!$L$2:$L$2863,'grv lys'!$I$2:$I$2863,'bereken betaaldatum bedrag'!$AM$1,'grv lys'!$G$2:$G$2863,'bereken betaaldatum bedrag'!B104)</f>
        <v>0</v>
      </c>
      <c r="AN104" s="4">
        <f>SUMIFS('grv lys'!$L$2:$L$2863,'grv lys'!$I$2:$I$2863,'bereken betaaldatum bedrag'!$AN$1,'grv lys'!$G$2:$G$2863,'bereken betaaldatum bedrag'!B104)</f>
        <v>0</v>
      </c>
      <c r="AO104" s="4">
        <f>SUMIFS('grv lys'!$L$2:$L$2863,'grv lys'!$I$2:$I$2863,'bereken betaaldatum bedrag'!$AO$1,'grv lys'!$G$2:$G$2863,'bereken betaaldatum bedrag'!B104)</f>
        <v>0</v>
      </c>
      <c r="AP104" s="4">
        <f>SUMIFS('grv lys'!$L$2:$L$2863,'grv lys'!$I$2:$I$2863,'bereken betaaldatum bedrag'!$AP$1,'grv lys'!$G$2:$G$2863,'bereken betaaldatum bedrag'!B104)</f>
        <v>196.44</v>
      </c>
      <c r="AQ104" s="4">
        <f>SUMIFS('grv lys'!$L$2:$L$2863,'grv lys'!$I$2:$I$2863,'bereken betaaldatum bedrag'!$AQ$1,'grv lys'!$G$2:$G$2863,'bereken betaaldatum bedrag'!B104)</f>
        <v>0</v>
      </c>
      <c r="AR104" s="4">
        <f>SUMIFS('grv lys'!$L$2:$L$2863,'grv lys'!$I$2:$I$2863,'bereken betaaldatum bedrag'!$AR$1,'grv lys'!$G$2:$G$2863,'bereken betaaldatum bedrag'!B104)</f>
        <v>0</v>
      </c>
      <c r="AS104" s="4">
        <f>SUMIFS('grv lys'!$L$2:$L$2863,'grv lys'!$I$2:$I$2863,'bereken betaaldatum bedrag'!$AS$1,'grv lys'!$G$2:$G$2863,'bereken betaaldatum bedrag'!B104)</f>
        <v>0</v>
      </c>
      <c r="AT104" s="4">
        <f>SUMIFS('grv lys'!$L$2:$L$2863,'grv lys'!$I$2:$I$2863,'bereken betaaldatum bedrag'!$AT$1,'grv lys'!$G$2:$G$2863,'bereken betaaldatum bedrag'!B104)</f>
        <v>0</v>
      </c>
      <c r="AU104" s="4">
        <f>SUMIFS('grv lys'!$L$2:$L$2863,'grv lys'!$I$2:$I$2863,'bereken betaaldatum bedrag'!$AU$1,'grv lys'!$G$2:$G$2863,'bereken betaaldatum bedrag'!B104)</f>
        <v>0</v>
      </c>
      <c r="AV104" s="4">
        <f>SUMIFS('grv lys'!$L$2:$L$2863,'grv lys'!$I$2:$I$2863,'bereken betaaldatum bedrag'!$AV$1,'grv lys'!$G$2:$G$2863,'bereken betaaldatum bedrag'!B104)</f>
        <v>0</v>
      </c>
      <c r="AW104" s="4">
        <f>SUMIFS('grv lys'!$L$2:$L$2863,'grv lys'!$I$2:$I$2863,'bereken betaaldatum bedrag'!$AW$1,'grv lys'!$G$2:$G$2863,'bereken betaaldatum bedrag'!B104)</f>
        <v>0</v>
      </c>
      <c r="AX104" s="4">
        <f>SUMIFS('grv lys'!$L$2:$L$2863,'grv lys'!$I$2:$I$2863,'bereken betaaldatum bedrag'!$AX$1,'grv lys'!$G$2:$G$2863,'bereken betaaldatum bedrag'!B104)</f>
        <v>0</v>
      </c>
      <c r="AY104" s="4">
        <f>SUMIFS('grv lys'!$L$2:$L$2863,'grv lys'!$I$2:$I$2863,'bereken betaaldatum bedrag'!$AY$1,'grv lys'!$G$2:$G$2863,'bereken betaaldatum bedrag'!B104)</f>
        <v>0</v>
      </c>
      <c r="AZ104" s="4">
        <f>SUMIFS('grv lys'!$L$2:$L$2863,'grv lys'!$I$2:$I$2863,'bereken betaaldatum bedrag'!$AZ$1,'grv lys'!$G$2:$G$2863,'bereken betaaldatum bedrag'!B104)</f>
        <v>0</v>
      </c>
      <c r="BA104" s="4">
        <f>SUMIFS('grv lys'!$L$2:$L$2863,'grv lys'!$I$2:$I$2863,'bereken betaaldatum bedrag'!$BA$1,'grv lys'!$G$2:$G$2863,'bereken betaaldatum bedrag'!B104)</f>
        <v>0</v>
      </c>
    </row>
    <row r="105" spans="1:53" x14ac:dyDescent="0.25">
      <c r="A105" s="21" t="s">
        <v>136</v>
      </c>
      <c r="B105" s="22">
        <v>41681</v>
      </c>
      <c r="C105" s="7"/>
      <c r="D105" s="15" t="s">
        <v>148</v>
      </c>
      <c r="E105" s="14"/>
      <c r="F105" s="12"/>
      <c r="G105" s="16"/>
      <c r="H105" s="16"/>
      <c r="I105" s="4">
        <f>SUMIFS('grv lys'!$L$2:$L$2863,'grv lys'!$G$2:$G$2863,'bereken betaaldatum bedrag'!B105,'grv lys'!$I$2:$I$2863,'bereken betaaldatum bedrag'!I$1)</f>
        <v>0</v>
      </c>
      <c r="J105" s="4">
        <f>SUMIFS('grv lys'!$L$2:$L$2863,'grv lys'!$I$2:$I$2863,'bereken betaaldatum bedrag'!$J$1,'grv lys'!$T$2:$T$2863,'bereken betaaldatum bedrag'!B105)</f>
        <v>0</v>
      </c>
      <c r="K105" s="4">
        <f>SUMIFS('grv lys'!$L$2:$L$2863,'grv lys'!$I$2:$I$2863,'bereken betaaldatum bedrag'!$K$1,'grv lys'!$T$2:$T$2863,'bereken betaaldatum bedrag'!B105)</f>
        <v>0</v>
      </c>
      <c r="L105" s="4">
        <f>SUMIFS('grv lys'!$L$2:$L$2863,'grv lys'!$I$2:$I$2863,'bereken betaaldatum bedrag'!$L$1,'grv lys'!$T$2:$T$2863,'bereken betaaldatum bedrag'!B105)</f>
        <v>0</v>
      </c>
      <c r="M105" s="4">
        <f>SUMIFS('grv lys'!$L$2:$L$2863,'grv lys'!$I$2:$I$2863,'bereken betaaldatum bedrag'!$M$1,'grv lys'!$T$2:$T$2863,'bereken betaaldatum bedrag'!B105)</f>
        <v>0</v>
      </c>
      <c r="N105" s="4">
        <f>SUMIFS('grv lys'!$L$2:$L$2863,'grv lys'!$I$2:$I$2863,'bereken betaaldatum bedrag'!$N$1,'grv lys'!$T$2:$T$2863,'bereken betaaldatum bedrag'!B105)</f>
        <v>0</v>
      </c>
      <c r="O105" s="4">
        <f>SUMIFS('grv lys'!$L$2:$L$2863,'grv lys'!$I$2:$I$2863,'bereken betaaldatum bedrag'!$O$1,'grv lys'!$T$2:$T$2863,'bereken betaaldatum bedrag'!B105)</f>
        <v>0</v>
      </c>
      <c r="P105" s="4">
        <f>SUMIFS('grv lys'!$L$2:$L$2863,'grv lys'!$I$2:$I$2863,'bereken betaaldatum bedrag'!$P$1,'grv lys'!$T$2:$T$2863,'bereken betaaldatum bedrag'!B105)</f>
        <v>0</v>
      </c>
      <c r="Q105" s="4">
        <f>SUMIFS('grv lys'!$L$2:$L$2863,'grv lys'!$I$2:$I$2863,'bereken betaaldatum bedrag'!$Q$1,'grv lys'!$T$2:$T$2863,'bereken betaaldatum bedrag'!B105)</f>
        <v>0</v>
      </c>
      <c r="R105" s="4">
        <f>SUMIFS('grv lys'!$L$2:$L$2863,'grv lys'!$I$2:$I$2863,'bereken betaaldatum bedrag'!$R$1,'grv lys'!$T$2:$T$2863,'bereken betaaldatum bedrag'!B105)</f>
        <v>0</v>
      </c>
      <c r="S105" s="4" t="e">
        <f>SUMIFS('grv lys'!Y104:Y3367,'grv lys'!T104:T2863,'bereken betaaldatum bedrag'!B105,'grv lys'!V104:V3367,'bereken betaaldatum bedrag'!$S$1)</f>
        <v>#VALUE!</v>
      </c>
      <c r="T105" s="4" t="e">
        <f>SUMIFS('grv lys'!Z104:Z3367,'grv lys'!U104:U2863,'bereken betaaldatum bedrag'!B105,'grv lys'!W104:W3367,'bereken betaaldatum bedrag'!$T$1)</f>
        <v>#VALUE!</v>
      </c>
      <c r="U105" s="4">
        <f>SUMIFS('grv lys'!$L$2:$L$2863,'grv lys'!$I$2:$I$2863,'bereken betaaldatum bedrag'!$U$1,'grv lys'!$T$2:$T$2863,'bereken betaaldatum bedrag'!B105)</f>
        <v>0</v>
      </c>
      <c r="V105" s="4">
        <f>SUMIFS('grv lys'!$L$2:$L$2863,'grv lys'!$I$2:$I$2863,'bereken betaaldatum bedrag'!$V$1,'grv lys'!$T$2:$T$2863,'bereken betaaldatum bedrag'!B105)</f>
        <v>0</v>
      </c>
      <c r="W105" s="4">
        <f>SUMIFS('grv lys'!$L$2:$L$2863,'grv lys'!$I$2:$I$2863,'bereken betaaldatum bedrag'!$W$1,'grv lys'!$T$2:$T$2863,'bereken betaaldatum bedrag'!B105)</f>
        <v>0</v>
      </c>
      <c r="X105" s="4">
        <f>SUMIFS('grv lys'!$L$2:$L$2863,'grv lys'!$I$2:$I$2863,'bereken betaaldatum bedrag'!$X$1,'grv lys'!$T$2:$T$2863,'bereken betaaldatum bedrag'!B105)</f>
        <v>0</v>
      </c>
      <c r="Y105" s="4">
        <f>SUMIFS('grv lys'!$L$2:$L$2863,'grv lys'!$I$2:$I$2863,'bereken betaaldatum bedrag'!$Y$1,'grv lys'!$G$2:$G$2863,'bereken betaaldatum bedrag'!B105)</f>
        <v>1260.83</v>
      </c>
      <c r="Z105" s="4">
        <f>SUMIFS('grv lys'!$L$2:$L$2863,'grv lys'!$I$2:$I$2863,'bereken betaaldatum bedrag'!$Z$1,'grv lys'!$G$2:$G$2863,'bereken betaaldatum bedrag'!B105)</f>
        <v>0</v>
      </c>
      <c r="AA105" s="4">
        <f>SUMIFS('grv lys'!$L$2:$L$2863,'grv lys'!$I$2:$I$2863,'bereken betaaldatum bedrag'!$AA$1,'grv lys'!$G$2:$G$2863,'bereken betaaldatum bedrag'!B105)</f>
        <v>0</v>
      </c>
      <c r="AB105" s="4">
        <f>SUMIFS('grv lys'!$L$2:$L$2863,'grv lys'!$I$2:$I$2863,'bereken betaaldatum bedrag'!$AB$1,'grv lys'!$G$2:$G$2863,'bereken betaaldatum bedrag'!B105)</f>
        <v>0</v>
      </c>
      <c r="AC105" s="4">
        <f>SUMIFS('grv lys'!$L$2:$L$2863,'grv lys'!$I$2:$I$2863,'bereken betaaldatum bedrag'!$AC$1,'grv lys'!$G$2:$G$2863,'bereken betaaldatum bedrag'!B105)</f>
        <v>444.1</v>
      </c>
      <c r="AD105" s="4">
        <f>SUMIFS('grv lys'!$L$2:$L$2863,'grv lys'!$I$2:$I$2863,'bereken betaaldatum bedrag'!$AD$1,'grv lys'!$G$2:$G$2863,'bereken betaaldatum bedrag'!B105)</f>
        <v>4495.51</v>
      </c>
      <c r="AE105" s="4">
        <f>SUMIFS('grv lys'!$L$2:$L$2863,'grv lys'!$I$2:$I$2863,'bereken betaaldatum bedrag'!$AE$1,'grv lys'!$G$2:$G$2863,'bereken betaaldatum bedrag'!B105)</f>
        <v>0</v>
      </c>
      <c r="AF105" s="4">
        <f>SUMIFS('grv lys'!$L$2:$L$2863,'grv lys'!$I$2:$I$2863,'bereken betaaldatum bedrag'!$AF$1,'grv lys'!$G$2:$G$2863,'bereken betaaldatum bedrag'!B105)</f>
        <v>5276.79</v>
      </c>
      <c r="AG105" s="4">
        <f>SUMIFS('grv lys'!$L$2:$L$2863,'grv lys'!$I$2:$I$2863,'bereken betaaldatum bedrag'!$AG$1,'grv lys'!$G$2:$G$2863,'bereken betaaldatum bedrag'!B105)</f>
        <v>0</v>
      </c>
      <c r="AH105" s="4">
        <f>SUMIFS('grv lys'!$L$2:$L$2863,'grv lys'!$I$2:$I$2863,'bereken betaaldatum bedrag'!$AH$1,'grv lys'!$G$2:$G$2863,'bereken betaaldatum bedrag'!B105)</f>
        <v>0</v>
      </c>
      <c r="AI105" s="4">
        <f>SUMIFS('grv lys'!$L$2:$L$2863,'grv lys'!$I$2:$I$2863,'bereken betaaldatum bedrag'!$AI$1,'grv lys'!$G$2:$G$2863,'bereken betaaldatum bedrag'!B105)</f>
        <v>0</v>
      </c>
      <c r="AJ105" s="4">
        <f>SUMIFS('grv lys'!$L$2:$L$2863,'grv lys'!$I$2:$I$2863,'bereken betaaldatum bedrag'!$AJ$1,'grv lys'!$G$2:$G$2863,'bereken betaaldatum bedrag'!B105)</f>
        <v>4238</v>
      </c>
      <c r="AK105" s="4">
        <f>SUMIFS('grv lys'!$L$2:$L$2863,'grv lys'!$I$2:$I$2863,'bereken betaaldatum bedrag'!$AK$1,'grv lys'!$G$2:$G$2863,'bereken betaaldatum bedrag'!B105)</f>
        <v>0</v>
      </c>
      <c r="AL105" s="4">
        <f>SUMIFS('grv lys'!$L$2:$L$2863,'grv lys'!$I$2:$I$2863,'bereken betaaldatum bedrag'!$AL$1,'grv lys'!$G$2:$G$2863,'bereken betaaldatum bedrag'!B105)</f>
        <v>0</v>
      </c>
      <c r="AM105" s="4">
        <f>SUMIFS('grv lys'!$L$2:$L$2863,'grv lys'!$I$2:$I$2863,'bereken betaaldatum bedrag'!$AM$1,'grv lys'!$G$2:$G$2863,'bereken betaaldatum bedrag'!B105)</f>
        <v>0</v>
      </c>
      <c r="AN105" s="4">
        <f>SUMIFS('grv lys'!$L$2:$L$2863,'grv lys'!$I$2:$I$2863,'bereken betaaldatum bedrag'!$AN$1,'grv lys'!$G$2:$G$2863,'bereken betaaldatum bedrag'!B105)</f>
        <v>0</v>
      </c>
      <c r="AO105" s="4">
        <f>SUMIFS('grv lys'!$L$2:$L$2863,'grv lys'!$I$2:$I$2863,'bereken betaaldatum bedrag'!$AO$1,'grv lys'!$G$2:$G$2863,'bereken betaaldatum bedrag'!B105)</f>
        <v>0</v>
      </c>
      <c r="AP105" s="4">
        <f>SUMIFS('grv lys'!$L$2:$L$2863,'grv lys'!$I$2:$I$2863,'bereken betaaldatum bedrag'!$AP$1,'grv lys'!$G$2:$G$2863,'bereken betaaldatum bedrag'!B105)</f>
        <v>294.66000000000003</v>
      </c>
      <c r="AQ105" s="4">
        <f>SUMIFS('grv lys'!$L$2:$L$2863,'grv lys'!$I$2:$I$2863,'bereken betaaldatum bedrag'!$AQ$1,'grv lys'!$G$2:$G$2863,'bereken betaaldatum bedrag'!B105)</f>
        <v>8760.76</v>
      </c>
      <c r="AR105" s="4">
        <f>SUMIFS('grv lys'!$L$2:$L$2863,'grv lys'!$I$2:$I$2863,'bereken betaaldatum bedrag'!$AR$1,'grv lys'!$G$2:$G$2863,'bereken betaaldatum bedrag'!B105)</f>
        <v>370.45</v>
      </c>
      <c r="AS105" s="4">
        <f>SUMIFS('grv lys'!$L$2:$L$2863,'grv lys'!$I$2:$I$2863,'bereken betaaldatum bedrag'!$AS$1,'grv lys'!$G$2:$G$2863,'bereken betaaldatum bedrag'!B105)</f>
        <v>0</v>
      </c>
      <c r="AT105" s="4">
        <f>SUMIFS('grv lys'!$L$2:$L$2863,'grv lys'!$I$2:$I$2863,'bereken betaaldatum bedrag'!$AT$1,'grv lys'!$G$2:$G$2863,'bereken betaaldatum bedrag'!B105)</f>
        <v>0</v>
      </c>
      <c r="AU105" s="4">
        <f>SUMIFS('grv lys'!$L$2:$L$2863,'grv lys'!$I$2:$I$2863,'bereken betaaldatum bedrag'!$AU$1,'grv lys'!$G$2:$G$2863,'bereken betaaldatum bedrag'!B105)</f>
        <v>0</v>
      </c>
      <c r="AV105" s="4">
        <f>SUMIFS('grv lys'!$L$2:$L$2863,'grv lys'!$I$2:$I$2863,'bereken betaaldatum bedrag'!$AV$1,'grv lys'!$G$2:$G$2863,'bereken betaaldatum bedrag'!B105)</f>
        <v>0</v>
      </c>
      <c r="AW105" s="4">
        <f>SUMIFS('grv lys'!$L$2:$L$2863,'grv lys'!$I$2:$I$2863,'bereken betaaldatum bedrag'!$AW$1,'grv lys'!$G$2:$G$2863,'bereken betaaldatum bedrag'!B105)</f>
        <v>0</v>
      </c>
      <c r="AX105" s="4">
        <f>SUMIFS('grv lys'!$L$2:$L$2863,'grv lys'!$I$2:$I$2863,'bereken betaaldatum bedrag'!$AX$1,'grv lys'!$G$2:$G$2863,'bereken betaaldatum bedrag'!B105)</f>
        <v>0</v>
      </c>
      <c r="AY105" s="4">
        <f>SUMIFS('grv lys'!$L$2:$L$2863,'grv lys'!$I$2:$I$2863,'bereken betaaldatum bedrag'!$AY$1,'grv lys'!$G$2:$G$2863,'bereken betaaldatum bedrag'!B105)</f>
        <v>0</v>
      </c>
      <c r="AZ105" s="4">
        <f>SUMIFS('grv lys'!$L$2:$L$2863,'grv lys'!$I$2:$I$2863,'bereken betaaldatum bedrag'!$AZ$1,'grv lys'!$G$2:$G$2863,'bereken betaaldatum bedrag'!B105)</f>
        <v>0</v>
      </c>
      <c r="BA105" s="4">
        <f>SUMIFS('grv lys'!$L$2:$L$2863,'grv lys'!$I$2:$I$2863,'bereken betaaldatum bedrag'!$BA$1,'grv lys'!$G$2:$G$2863,'bereken betaaldatum bedrag'!B105)</f>
        <v>0</v>
      </c>
    </row>
    <row r="106" spans="1:53" x14ac:dyDescent="0.25">
      <c r="A106" s="21" t="s">
        <v>137</v>
      </c>
      <c r="B106" s="22">
        <v>41682</v>
      </c>
      <c r="C106" s="7"/>
      <c r="D106" s="15" t="s">
        <v>148</v>
      </c>
      <c r="E106" s="14"/>
      <c r="F106" s="12"/>
      <c r="G106" s="16"/>
      <c r="H106" s="16"/>
      <c r="I106" s="4">
        <f>SUMIFS('grv lys'!$L$2:$L$2863,'grv lys'!$G$2:$G$2863,'bereken betaaldatum bedrag'!B106,'grv lys'!$I$2:$I$2863,'bereken betaaldatum bedrag'!I$1)</f>
        <v>-251.45</v>
      </c>
      <c r="J106" s="4">
        <f>SUMIFS('grv lys'!$L$2:$L$2863,'grv lys'!$I$2:$I$2863,'bereken betaaldatum bedrag'!$J$1,'grv lys'!$T$2:$T$2863,'bereken betaaldatum bedrag'!B106)</f>
        <v>0</v>
      </c>
      <c r="K106" s="4">
        <f>SUMIFS('grv lys'!$L$2:$L$2863,'grv lys'!$I$2:$I$2863,'bereken betaaldatum bedrag'!$K$1,'grv lys'!$T$2:$T$2863,'bereken betaaldatum bedrag'!B106)</f>
        <v>0</v>
      </c>
      <c r="L106" s="4">
        <f>SUMIFS('grv lys'!$L$2:$L$2863,'grv lys'!$I$2:$I$2863,'bereken betaaldatum bedrag'!$L$1,'grv lys'!$T$2:$T$2863,'bereken betaaldatum bedrag'!B106)</f>
        <v>0</v>
      </c>
      <c r="M106" s="4">
        <f>SUMIFS('grv lys'!$L$2:$L$2863,'grv lys'!$I$2:$I$2863,'bereken betaaldatum bedrag'!$M$1,'grv lys'!$T$2:$T$2863,'bereken betaaldatum bedrag'!B106)</f>
        <v>0</v>
      </c>
      <c r="N106" s="4">
        <f>SUMIFS('grv lys'!$L$2:$L$2863,'grv lys'!$I$2:$I$2863,'bereken betaaldatum bedrag'!$N$1,'grv lys'!$T$2:$T$2863,'bereken betaaldatum bedrag'!B106)</f>
        <v>0</v>
      </c>
      <c r="O106" s="4">
        <f>SUMIFS('grv lys'!$L$2:$L$2863,'grv lys'!$I$2:$I$2863,'bereken betaaldatum bedrag'!$O$1,'grv lys'!$T$2:$T$2863,'bereken betaaldatum bedrag'!B106)</f>
        <v>0</v>
      </c>
      <c r="P106" s="4">
        <f>SUMIFS('grv lys'!$L$2:$L$2863,'grv lys'!$I$2:$I$2863,'bereken betaaldatum bedrag'!$P$1,'grv lys'!$T$2:$T$2863,'bereken betaaldatum bedrag'!B106)</f>
        <v>0</v>
      </c>
      <c r="Q106" s="4">
        <f>SUMIFS('grv lys'!$L$2:$L$2863,'grv lys'!$I$2:$I$2863,'bereken betaaldatum bedrag'!$Q$1,'grv lys'!$T$2:$T$2863,'bereken betaaldatum bedrag'!B106)</f>
        <v>3448</v>
      </c>
      <c r="R106" s="4">
        <f>SUMIFS('grv lys'!$L$2:$L$2863,'grv lys'!$I$2:$I$2863,'bereken betaaldatum bedrag'!$R$1,'grv lys'!$T$2:$T$2863,'bereken betaaldatum bedrag'!B106)</f>
        <v>0</v>
      </c>
      <c r="S106" s="4" t="e">
        <f>SUMIFS('grv lys'!Y105:Y3368,'grv lys'!T105:T2863,'bereken betaaldatum bedrag'!B106,'grv lys'!V105:V3368,'bereken betaaldatum bedrag'!$S$1)</f>
        <v>#VALUE!</v>
      </c>
      <c r="T106" s="4" t="e">
        <f>SUMIFS('grv lys'!Z105:Z3368,'grv lys'!U105:U2863,'bereken betaaldatum bedrag'!B106,'grv lys'!W105:W3368,'bereken betaaldatum bedrag'!$T$1)</f>
        <v>#VALUE!</v>
      </c>
      <c r="U106" s="4">
        <f>SUMIFS('grv lys'!$L$2:$L$2863,'grv lys'!$I$2:$I$2863,'bereken betaaldatum bedrag'!$U$1,'grv lys'!$T$2:$T$2863,'bereken betaaldatum bedrag'!B106)</f>
        <v>0</v>
      </c>
      <c r="V106" s="4">
        <f>SUMIFS('grv lys'!$L$2:$L$2863,'grv lys'!$I$2:$I$2863,'bereken betaaldatum bedrag'!$V$1,'grv lys'!$T$2:$T$2863,'bereken betaaldatum bedrag'!B106)</f>
        <v>0</v>
      </c>
      <c r="W106" s="4">
        <f>SUMIFS('grv lys'!$L$2:$L$2863,'grv lys'!$I$2:$I$2863,'bereken betaaldatum bedrag'!$W$1,'grv lys'!$T$2:$T$2863,'bereken betaaldatum bedrag'!B106)</f>
        <v>0</v>
      </c>
      <c r="X106" s="4">
        <f>SUMIFS('grv lys'!$L$2:$L$2863,'grv lys'!$I$2:$I$2863,'bereken betaaldatum bedrag'!$X$1,'grv lys'!$T$2:$T$2863,'bereken betaaldatum bedrag'!B106)</f>
        <v>0</v>
      </c>
      <c r="Y106" s="4">
        <f>SUMIFS('grv lys'!$L$2:$L$2863,'grv lys'!$I$2:$I$2863,'bereken betaaldatum bedrag'!$Y$1,'grv lys'!$G$2:$G$2863,'bereken betaaldatum bedrag'!B106)</f>
        <v>0</v>
      </c>
      <c r="Z106" s="4">
        <f>SUMIFS('grv lys'!$L$2:$L$2863,'grv lys'!$I$2:$I$2863,'bereken betaaldatum bedrag'!$Z$1,'grv lys'!$G$2:$G$2863,'bereken betaaldatum bedrag'!B106)</f>
        <v>0</v>
      </c>
      <c r="AA106" s="4">
        <f>SUMIFS('grv lys'!$L$2:$L$2863,'grv lys'!$I$2:$I$2863,'bereken betaaldatum bedrag'!$AA$1,'grv lys'!$G$2:$G$2863,'bereken betaaldatum bedrag'!B106)</f>
        <v>0</v>
      </c>
      <c r="AB106" s="4">
        <f>SUMIFS('grv lys'!$L$2:$L$2863,'grv lys'!$I$2:$I$2863,'bereken betaaldatum bedrag'!$AB$1,'grv lys'!$G$2:$G$2863,'bereken betaaldatum bedrag'!B106)</f>
        <v>0</v>
      </c>
      <c r="AC106" s="4">
        <f>SUMIFS('grv lys'!$L$2:$L$2863,'grv lys'!$I$2:$I$2863,'bereken betaaldatum bedrag'!$AC$1,'grv lys'!$G$2:$G$2863,'bereken betaaldatum bedrag'!B106)</f>
        <v>0</v>
      </c>
      <c r="AD106" s="4">
        <f>SUMIFS('grv lys'!$L$2:$L$2863,'grv lys'!$I$2:$I$2863,'bereken betaaldatum bedrag'!$AD$1,'grv lys'!$G$2:$G$2863,'bereken betaaldatum bedrag'!B106)</f>
        <v>0</v>
      </c>
      <c r="AE106" s="4">
        <f>SUMIFS('grv lys'!$L$2:$L$2863,'grv lys'!$I$2:$I$2863,'bereken betaaldatum bedrag'!$AE$1,'grv lys'!$G$2:$G$2863,'bereken betaaldatum bedrag'!B106)</f>
        <v>0</v>
      </c>
      <c r="AF106" s="4">
        <f>SUMIFS('grv lys'!$L$2:$L$2863,'grv lys'!$I$2:$I$2863,'bereken betaaldatum bedrag'!$AF$1,'grv lys'!$G$2:$G$2863,'bereken betaaldatum bedrag'!B106)</f>
        <v>0</v>
      </c>
      <c r="AG106" s="4">
        <f>SUMIFS('grv lys'!$L$2:$L$2863,'grv lys'!$I$2:$I$2863,'bereken betaaldatum bedrag'!$AG$1,'grv lys'!$G$2:$G$2863,'bereken betaaldatum bedrag'!B106)</f>
        <v>0</v>
      </c>
      <c r="AH106" s="4">
        <f>SUMIFS('grv lys'!$L$2:$L$2863,'grv lys'!$I$2:$I$2863,'bereken betaaldatum bedrag'!$AH$1,'grv lys'!$G$2:$G$2863,'bereken betaaldatum bedrag'!B106)</f>
        <v>0</v>
      </c>
      <c r="AI106" s="4">
        <f>SUMIFS('grv lys'!$L$2:$L$2863,'grv lys'!$I$2:$I$2863,'bereken betaaldatum bedrag'!$AI$1,'grv lys'!$G$2:$G$2863,'bereken betaaldatum bedrag'!B106)</f>
        <v>0</v>
      </c>
      <c r="AJ106" s="4">
        <f>SUMIFS('grv lys'!$L$2:$L$2863,'grv lys'!$I$2:$I$2863,'bereken betaaldatum bedrag'!$AJ$1,'grv lys'!$G$2:$G$2863,'bereken betaaldatum bedrag'!B106)</f>
        <v>0</v>
      </c>
      <c r="AK106" s="4">
        <f>SUMIFS('grv lys'!$L$2:$L$2863,'grv lys'!$I$2:$I$2863,'bereken betaaldatum bedrag'!$AK$1,'grv lys'!$G$2:$G$2863,'bereken betaaldatum bedrag'!B106)</f>
        <v>0</v>
      </c>
      <c r="AL106" s="4">
        <f>SUMIFS('grv lys'!$L$2:$L$2863,'grv lys'!$I$2:$I$2863,'bereken betaaldatum bedrag'!$AL$1,'grv lys'!$G$2:$G$2863,'bereken betaaldatum bedrag'!B106)</f>
        <v>0</v>
      </c>
      <c r="AM106" s="4">
        <f>SUMIFS('grv lys'!$L$2:$L$2863,'grv lys'!$I$2:$I$2863,'bereken betaaldatum bedrag'!$AM$1,'grv lys'!$G$2:$G$2863,'bereken betaaldatum bedrag'!B106)</f>
        <v>0</v>
      </c>
      <c r="AN106" s="4">
        <f>SUMIFS('grv lys'!$L$2:$L$2863,'grv lys'!$I$2:$I$2863,'bereken betaaldatum bedrag'!$AN$1,'grv lys'!$G$2:$G$2863,'bereken betaaldatum bedrag'!B106)</f>
        <v>0</v>
      </c>
      <c r="AO106" s="4">
        <f>SUMIFS('grv lys'!$L$2:$L$2863,'grv lys'!$I$2:$I$2863,'bereken betaaldatum bedrag'!$AO$1,'grv lys'!$G$2:$G$2863,'bereken betaaldatum bedrag'!B106)</f>
        <v>0</v>
      </c>
      <c r="AP106" s="4">
        <f>SUMIFS('grv lys'!$L$2:$L$2863,'grv lys'!$I$2:$I$2863,'bereken betaaldatum bedrag'!$AP$1,'grv lys'!$G$2:$G$2863,'bereken betaaldatum bedrag'!B106)</f>
        <v>0</v>
      </c>
      <c r="AQ106" s="4">
        <f>SUMIFS('grv lys'!$L$2:$L$2863,'grv lys'!$I$2:$I$2863,'bereken betaaldatum bedrag'!$AQ$1,'grv lys'!$G$2:$G$2863,'bereken betaaldatum bedrag'!B106)</f>
        <v>0</v>
      </c>
      <c r="AR106" s="4">
        <f>SUMIFS('grv lys'!$L$2:$L$2863,'grv lys'!$I$2:$I$2863,'bereken betaaldatum bedrag'!$AR$1,'grv lys'!$G$2:$G$2863,'bereken betaaldatum bedrag'!B106)</f>
        <v>0</v>
      </c>
      <c r="AS106" s="4">
        <f>SUMIFS('grv lys'!$L$2:$L$2863,'grv lys'!$I$2:$I$2863,'bereken betaaldatum bedrag'!$AS$1,'grv lys'!$G$2:$G$2863,'bereken betaaldatum bedrag'!B106)</f>
        <v>0</v>
      </c>
      <c r="AT106" s="4">
        <f>SUMIFS('grv lys'!$L$2:$L$2863,'grv lys'!$I$2:$I$2863,'bereken betaaldatum bedrag'!$AT$1,'grv lys'!$G$2:$G$2863,'bereken betaaldatum bedrag'!B106)</f>
        <v>0</v>
      </c>
      <c r="AU106" s="4">
        <f>SUMIFS('grv lys'!$L$2:$L$2863,'grv lys'!$I$2:$I$2863,'bereken betaaldatum bedrag'!$AU$1,'grv lys'!$G$2:$G$2863,'bereken betaaldatum bedrag'!B106)</f>
        <v>0</v>
      </c>
      <c r="AV106" s="4">
        <f>SUMIFS('grv lys'!$L$2:$L$2863,'grv lys'!$I$2:$I$2863,'bereken betaaldatum bedrag'!$AV$1,'grv lys'!$G$2:$G$2863,'bereken betaaldatum bedrag'!B106)</f>
        <v>0</v>
      </c>
      <c r="AW106" s="4">
        <f>SUMIFS('grv lys'!$L$2:$L$2863,'grv lys'!$I$2:$I$2863,'bereken betaaldatum bedrag'!$AW$1,'grv lys'!$G$2:$G$2863,'bereken betaaldatum bedrag'!B106)</f>
        <v>0</v>
      </c>
      <c r="AX106" s="4">
        <f>SUMIFS('grv lys'!$L$2:$L$2863,'grv lys'!$I$2:$I$2863,'bereken betaaldatum bedrag'!$AX$1,'grv lys'!$G$2:$G$2863,'bereken betaaldatum bedrag'!B106)</f>
        <v>0</v>
      </c>
      <c r="AY106" s="4">
        <f>SUMIFS('grv lys'!$L$2:$L$2863,'grv lys'!$I$2:$I$2863,'bereken betaaldatum bedrag'!$AY$1,'grv lys'!$G$2:$G$2863,'bereken betaaldatum bedrag'!B106)</f>
        <v>0</v>
      </c>
      <c r="AZ106" s="4">
        <f>SUMIFS('grv lys'!$L$2:$L$2863,'grv lys'!$I$2:$I$2863,'bereken betaaldatum bedrag'!$AZ$1,'grv lys'!$G$2:$G$2863,'bereken betaaldatum bedrag'!B106)</f>
        <v>0</v>
      </c>
      <c r="BA106" s="4">
        <f>SUMIFS('grv lys'!$L$2:$L$2863,'grv lys'!$I$2:$I$2863,'bereken betaaldatum bedrag'!$BA$1,'grv lys'!$G$2:$G$2863,'bereken betaaldatum bedrag'!B106)</f>
        <v>0</v>
      </c>
    </row>
    <row r="107" spans="1:53" x14ac:dyDescent="0.25">
      <c r="A107" s="21" t="s">
        <v>138</v>
      </c>
      <c r="B107" s="22">
        <v>41683</v>
      </c>
      <c r="C107" s="7"/>
      <c r="D107" s="15" t="s">
        <v>148</v>
      </c>
      <c r="E107" s="14"/>
      <c r="F107" s="12"/>
      <c r="G107" s="16"/>
      <c r="H107" s="16"/>
      <c r="I107" s="4">
        <f>SUMIFS('grv lys'!$L$2:$L$2863,'grv lys'!$G$2:$G$2863,'bereken betaaldatum bedrag'!B107,'grv lys'!$I$2:$I$2863,'bereken betaaldatum bedrag'!I$1)</f>
        <v>12619.71</v>
      </c>
      <c r="J107" s="4">
        <f>SUMIFS('grv lys'!$L$2:$L$2863,'grv lys'!$I$2:$I$2863,'bereken betaaldatum bedrag'!$J$1,'grv lys'!$T$2:$T$2863,'bereken betaaldatum bedrag'!B107)</f>
        <v>0</v>
      </c>
      <c r="K107" s="4">
        <f>SUMIFS('grv lys'!$L$2:$L$2863,'grv lys'!$I$2:$I$2863,'bereken betaaldatum bedrag'!$K$1,'grv lys'!$T$2:$T$2863,'bereken betaaldatum bedrag'!B107)</f>
        <v>0</v>
      </c>
      <c r="L107" s="4">
        <f>SUMIFS('grv lys'!$L$2:$L$2863,'grv lys'!$I$2:$I$2863,'bereken betaaldatum bedrag'!$L$1,'grv lys'!$T$2:$T$2863,'bereken betaaldatum bedrag'!B107)</f>
        <v>1425</v>
      </c>
      <c r="M107" s="4">
        <f>SUMIFS('grv lys'!$L$2:$L$2863,'grv lys'!$I$2:$I$2863,'bereken betaaldatum bedrag'!$M$1,'grv lys'!$T$2:$T$2863,'bereken betaaldatum bedrag'!B107)</f>
        <v>5099.6000000000004</v>
      </c>
      <c r="N107" s="4">
        <f>SUMIFS('grv lys'!$L$2:$L$2863,'grv lys'!$I$2:$I$2863,'bereken betaaldatum bedrag'!$N$1,'grv lys'!$T$2:$T$2863,'bereken betaaldatum bedrag'!B107)</f>
        <v>0</v>
      </c>
      <c r="O107" s="4">
        <f>SUMIFS('grv lys'!$L$2:$L$2863,'grv lys'!$I$2:$I$2863,'bereken betaaldatum bedrag'!$O$1,'grv lys'!$T$2:$T$2863,'bereken betaaldatum bedrag'!B107)</f>
        <v>0</v>
      </c>
      <c r="P107" s="4">
        <f>SUMIFS('grv lys'!$L$2:$L$2863,'grv lys'!$I$2:$I$2863,'bereken betaaldatum bedrag'!$P$1,'grv lys'!$T$2:$T$2863,'bereken betaaldatum bedrag'!B107)</f>
        <v>0</v>
      </c>
      <c r="Q107" s="4">
        <f>SUMIFS('grv lys'!$L$2:$L$2863,'grv lys'!$I$2:$I$2863,'bereken betaaldatum bedrag'!$Q$1,'grv lys'!$T$2:$T$2863,'bereken betaaldatum bedrag'!B107)</f>
        <v>0</v>
      </c>
      <c r="R107" s="4">
        <f>SUMIFS('grv lys'!$L$2:$L$2863,'grv lys'!$I$2:$I$2863,'bereken betaaldatum bedrag'!$R$1,'grv lys'!$T$2:$T$2863,'bereken betaaldatum bedrag'!B107)</f>
        <v>0</v>
      </c>
      <c r="S107" s="4" t="e">
        <f>SUMIFS('grv lys'!Y106:Y3369,'grv lys'!T106:T2863,'bereken betaaldatum bedrag'!B107,'grv lys'!V106:V3369,'bereken betaaldatum bedrag'!$S$1)</f>
        <v>#VALUE!</v>
      </c>
      <c r="T107" s="4" t="e">
        <f>SUMIFS('grv lys'!Z106:Z3369,'grv lys'!U106:U2863,'bereken betaaldatum bedrag'!B107,'grv lys'!W106:W3369,'bereken betaaldatum bedrag'!$T$1)</f>
        <v>#VALUE!</v>
      </c>
      <c r="U107" s="4">
        <f>SUMIFS('grv lys'!$L$2:$L$2863,'grv lys'!$I$2:$I$2863,'bereken betaaldatum bedrag'!$U$1,'grv lys'!$T$2:$T$2863,'bereken betaaldatum bedrag'!B107)</f>
        <v>0</v>
      </c>
      <c r="V107" s="4">
        <f>SUMIFS('grv lys'!$L$2:$L$2863,'grv lys'!$I$2:$I$2863,'bereken betaaldatum bedrag'!$V$1,'grv lys'!$T$2:$T$2863,'bereken betaaldatum bedrag'!B107)</f>
        <v>0</v>
      </c>
      <c r="W107" s="4">
        <f>SUMIFS('grv lys'!$L$2:$L$2863,'grv lys'!$I$2:$I$2863,'bereken betaaldatum bedrag'!$W$1,'grv lys'!$T$2:$T$2863,'bereken betaaldatum bedrag'!B107)</f>
        <v>0</v>
      </c>
      <c r="X107" s="4">
        <f>SUMIFS('grv lys'!$L$2:$L$2863,'grv lys'!$I$2:$I$2863,'bereken betaaldatum bedrag'!$X$1,'grv lys'!$T$2:$T$2863,'bereken betaaldatum bedrag'!B107)</f>
        <v>0</v>
      </c>
      <c r="Y107" s="4">
        <f>SUMIFS('grv lys'!$L$2:$L$2863,'grv lys'!$I$2:$I$2863,'bereken betaaldatum bedrag'!$Y$1,'grv lys'!$G$2:$G$2863,'bereken betaaldatum bedrag'!B107)</f>
        <v>0</v>
      </c>
      <c r="Z107" s="4">
        <f>SUMIFS('grv lys'!$L$2:$L$2863,'grv lys'!$I$2:$I$2863,'bereken betaaldatum bedrag'!$Z$1,'grv lys'!$G$2:$G$2863,'bereken betaaldatum bedrag'!B107)</f>
        <v>0</v>
      </c>
      <c r="AA107" s="4">
        <f>SUMIFS('grv lys'!$L$2:$L$2863,'grv lys'!$I$2:$I$2863,'bereken betaaldatum bedrag'!$AA$1,'grv lys'!$G$2:$G$2863,'bereken betaaldatum bedrag'!B107)</f>
        <v>0</v>
      </c>
      <c r="AB107" s="4">
        <f>SUMIFS('grv lys'!$L$2:$L$2863,'grv lys'!$I$2:$I$2863,'bereken betaaldatum bedrag'!$AB$1,'grv lys'!$G$2:$G$2863,'bereken betaaldatum bedrag'!B107)</f>
        <v>0</v>
      </c>
      <c r="AC107" s="4">
        <f>SUMIFS('grv lys'!$L$2:$L$2863,'grv lys'!$I$2:$I$2863,'bereken betaaldatum bedrag'!$AC$1,'grv lys'!$G$2:$G$2863,'bereken betaaldatum bedrag'!B107)</f>
        <v>444.1</v>
      </c>
      <c r="AD107" s="4">
        <f>SUMIFS('grv lys'!$L$2:$L$2863,'grv lys'!$I$2:$I$2863,'bereken betaaldatum bedrag'!$AD$1,'grv lys'!$G$2:$G$2863,'bereken betaaldatum bedrag'!B107)</f>
        <v>0</v>
      </c>
      <c r="AE107" s="4">
        <f>SUMIFS('grv lys'!$L$2:$L$2863,'grv lys'!$I$2:$I$2863,'bereken betaaldatum bedrag'!$AE$1,'grv lys'!$G$2:$G$2863,'bereken betaaldatum bedrag'!B107)</f>
        <v>31868.399999999998</v>
      </c>
      <c r="AF107" s="4">
        <f>SUMIFS('grv lys'!$L$2:$L$2863,'grv lys'!$I$2:$I$2863,'bereken betaaldatum bedrag'!$AF$1,'grv lys'!$G$2:$G$2863,'bereken betaaldatum bedrag'!B107)</f>
        <v>0</v>
      </c>
      <c r="AG107" s="4">
        <f>SUMIFS('grv lys'!$L$2:$L$2863,'grv lys'!$I$2:$I$2863,'bereken betaaldatum bedrag'!$AG$1,'grv lys'!$G$2:$G$2863,'bereken betaaldatum bedrag'!B107)</f>
        <v>0</v>
      </c>
      <c r="AH107" s="4">
        <f>SUMIFS('grv lys'!$L$2:$L$2863,'grv lys'!$I$2:$I$2863,'bereken betaaldatum bedrag'!$AH$1,'grv lys'!$G$2:$G$2863,'bereken betaaldatum bedrag'!B107)</f>
        <v>0</v>
      </c>
      <c r="AI107" s="4">
        <f>SUMIFS('grv lys'!$L$2:$L$2863,'grv lys'!$I$2:$I$2863,'bereken betaaldatum bedrag'!$AI$1,'grv lys'!$G$2:$G$2863,'bereken betaaldatum bedrag'!B107)</f>
        <v>0</v>
      </c>
      <c r="AJ107" s="4">
        <f>SUMIFS('grv lys'!$L$2:$L$2863,'grv lys'!$I$2:$I$2863,'bereken betaaldatum bedrag'!$AJ$1,'grv lys'!$G$2:$G$2863,'bereken betaaldatum bedrag'!B107)</f>
        <v>0</v>
      </c>
      <c r="AK107" s="4">
        <f>SUMIFS('grv lys'!$L$2:$L$2863,'grv lys'!$I$2:$I$2863,'bereken betaaldatum bedrag'!$AK$1,'grv lys'!$G$2:$G$2863,'bereken betaaldatum bedrag'!B107)</f>
        <v>0</v>
      </c>
      <c r="AL107" s="4">
        <f>SUMIFS('grv lys'!$L$2:$L$2863,'grv lys'!$I$2:$I$2863,'bereken betaaldatum bedrag'!$AL$1,'grv lys'!$G$2:$G$2863,'bereken betaaldatum bedrag'!B107)</f>
        <v>0</v>
      </c>
      <c r="AM107" s="4">
        <f>SUMIFS('grv lys'!$L$2:$L$2863,'grv lys'!$I$2:$I$2863,'bereken betaaldatum bedrag'!$AM$1,'grv lys'!$G$2:$G$2863,'bereken betaaldatum bedrag'!B107)</f>
        <v>0</v>
      </c>
      <c r="AN107" s="4">
        <f>SUMIFS('grv lys'!$L$2:$L$2863,'grv lys'!$I$2:$I$2863,'bereken betaaldatum bedrag'!$AN$1,'grv lys'!$G$2:$G$2863,'bereken betaaldatum bedrag'!B107)</f>
        <v>0</v>
      </c>
      <c r="AO107" s="4">
        <f>SUMIFS('grv lys'!$L$2:$L$2863,'grv lys'!$I$2:$I$2863,'bereken betaaldatum bedrag'!$AO$1,'grv lys'!$G$2:$G$2863,'bereken betaaldatum bedrag'!B107)</f>
        <v>15946.14</v>
      </c>
      <c r="AP107" s="4">
        <f>SUMIFS('grv lys'!$L$2:$L$2863,'grv lys'!$I$2:$I$2863,'bereken betaaldatum bedrag'!$AP$1,'grv lys'!$G$2:$G$2863,'bereken betaaldatum bedrag'!B107)</f>
        <v>0</v>
      </c>
      <c r="AQ107" s="4">
        <f>SUMIFS('grv lys'!$L$2:$L$2863,'grv lys'!$I$2:$I$2863,'bereken betaaldatum bedrag'!$AQ$1,'grv lys'!$G$2:$G$2863,'bereken betaaldatum bedrag'!B107)</f>
        <v>0</v>
      </c>
      <c r="AR107" s="4">
        <f>SUMIFS('grv lys'!$L$2:$L$2863,'grv lys'!$I$2:$I$2863,'bereken betaaldatum bedrag'!$AR$1,'grv lys'!$G$2:$G$2863,'bereken betaaldatum bedrag'!B107)</f>
        <v>229.82</v>
      </c>
      <c r="AS107" s="4">
        <f>SUMIFS('grv lys'!$L$2:$L$2863,'grv lys'!$I$2:$I$2863,'bereken betaaldatum bedrag'!$AS$1,'grv lys'!$G$2:$G$2863,'bereken betaaldatum bedrag'!B107)</f>
        <v>0</v>
      </c>
      <c r="AT107" s="4">
        <f>SUMIFS('grv lys'!$L$2:$L$2863,'grv lys'!$I$2:$I$2863,'bereken betaaldatum bedrag'!$AT$1,'grv lys'!$G$2:$G$2863,'bereken betaaldatum bedrag'!B107)</f>
        <v>0</v>
      </c>
      <c r="AU107" s="4">
        <f>SUMIFS('grv lys'!$L$2:$L$2863,'grv lys'!$I$2:$I$2863,'bereken betaaldatum bedrag'!$AU$1,'grv lys'!$G$2:$G$2863,'bereken betaaldatum bedrag'!B107)</f>
        <v>0</v>
      </c>
      <c r="AV107" s="4">
        <f>SUMIFS('grv lys'!$L$2:$L$2863,'grv lys'!$I$2:$I$2863,'bereken betaaldatum bedrag'!$AV$1,'grv lys'!$G$2:$G$2863,'bereken betaaldatum bedrag'!B107)</f>
        <v>0</v>
      </c>
      <c r="AW107" s="4">
        <f>SUMIFS('grv lys'!$L$2:$L$2863,'grv lys'!$I$2:$I$2863,'bereken betaaldatum bedrag'!$AW$1,'grv lys'!$G$2:$G$2863,'bereken betaaldatum bedrag'!B107)</f>
        <v>0</v>
      </c>
      <c r="AX107" s="4">
        <f>SUMIFS('grv lys'!$L$2:$L$2863,'grv lys'!$I$2:$I$2863,'bereken betaaldatum bedrag'!$AX$1,'grv lys'!$G$2:$G$2863,'bereken betaaldatum bedrag'!B107)</f>
        <v>0</v>
      </c>
      <c r="AY107" s="4">
        <f>SUMIFS('grv lys'!$L$2:$L$2863,'grv lys'!$I$2:$I$2863,'bereken betaaldatum bedrag'!$AY$1,'grv lys'!$G$2:$G$2863,'bereken betaaldatum bedrag'!B107)</f>
        <v>0</v>
      </c>
      <c r="AZ107" s="4">
        <f>SUMIFS('grv lys'!$L$2:$L$2863,'grv lys'!$I$2:$I$2863,'bereken betaaldatum bedrag'!$AZ$1,'grv lys'!$G$2:$G$2863,'bereken betaaldatum bedrag'!B107)</f>
        <v>0</v>
      </c>
      <c r="BA107" s="4">
        <f>SUMIFS('grv lys'!$L$2:$L$2863,'grv lys'!$I$2:$I$2863,'bereken betaaldatum bedrag'!$BA$1,'grv lys'!$G$2:$G$2863,'bereken betaaldatum bedrag'!B107)</f>
        <v>0</v>
      </c>
    </row>
    <row r="108" spans="1:53" x14ac:dyDescent="0.25">
      <c r="A108" s="21" t="s">
        <v>139</v>
      </c>
      <c r="B108" s="22">
        <v>41684</v>
      </c>
      <c r="C108" s="7">
        <f>B108+19</f>
        <v>41703</v>
      </c>
      <c r="D108" s="6">
        <f>SUM(I102:I108)</f>
        <v>324671.02</v>
      </c>
      <c r="E108" s="14">
        <f>B108+31</f>
        <v>41715</v>
      </c>
      <c r="F108" s="12">
        <f>SUM(Y102:BA108)</f>
        <v>200406.71000000005</v>
      </c>
      <c r="G108" s="10">
        <f>B108</f>
        <v>41684</v>
      </c>
      <c r="H108" s="9" t="e">
        <f>SUM(J102:X108)</f>
        <v>#VALUE!</v>
      </c>
      <c r="I108" s="4">
        <f>SUMIFS('grv lys'!$L$2:$L$2863,'grv lys'!$G$2:$G$2863,'bereken betaaldatum bedrag'!B108,'grv lys'!$I$2:$I$2863,'bereken betaaldatum bedrag'!I$1)</f>
        <v>51890.51</v>
      </c>
      <c r="J108" s="4">
        <f>SUMIFS('grv lys'!$L$2:$L$2863,'grv lys'!$I$2:$I$2863,'bereken betaaldatum bedrag'!$J$1,'grv lys'!$T$2:$T$2863,'bereken betaaldatum bedrag'!B108)</f>
        <v>0</v>
      </c>
      <c r="K108" s="4">
        <f>SUMIFS('grv lys'!$L$2:$L$2863,'grv lys'!$I$2:$I$2863,'bereken betaaldatum bedrag'!$K$1,'grv lys'!$T$2:$T$2863,'bereken betaaldatum bedrag'!B108)</f>
        <v>0</v>
      </c>
      <c r="L108" s="4">
        <f>SUMIFS('grv lys'!$L$2:$L$2863,'grv lys'!$I$2:$I$2863,'bereken betaaldatum bedrag'!$L$1,'grv lys'!$T$2:$T$2863,'bereken betaaldatum bedrag'!B108)</f>
        <v>0</v>
      </c>
      <c r="M108" s="4">
        <f>SUMIFS('grv lys'!$L$2:$L$2863,'grv lys'!$I$2:$I$2863,'bereken betaaldatum bedrag'!$M$1,'grv lys'!$T$2:$T$2863,'bereken betaaldatum bedrag'!B108)</f>
        <v>2145</v>
      </c>
      <c r="N108" s="4">
        <f>SUMIFS('grv lys'!$L$2:$L$2863,'grv lys'!$I$2:$I$2863,'bereken betaaldatum bedrag'!$N$1,'grv lys'!$T$2:$T$2863,'bereken betaaldatum bedrag'!B108)</f>
        <v>777.3</v>
      </c>
      <c r="O108" s="4">
        <f>SUMIFS('grv lys'!$L$2:$L$2863,'grv lys'!$I$2:$I$2863,'bereken betaaldatum bedrag'!$O$1,'grv lys'!$T$2:$T$2863,'bereken betaaldatum bedrag'!B108)</f>
        <v>0</v>
      </c>
      <c r="P108" s="4">
        <f>SUMIFS('grv lys'!$L$2:$L$2863,'grv lys'!$I$2:$I$2863,'bereken betaaldatum bedrag'!$P$1,'grv lys'!$T$2:$T$2863,'bereken betaaldatum bedrag'!B108)</f>
        <v>0</v>
      </c>
      <c r="Q108" s="4">
        <f>SUMIFS('grv lys'!$L$2:$L$2863,'grv lys'!$I$2:$I$2863,'bereken betaaldatum bedrag'!$Q$1,'grv lys'!$T$2:$T$2863,'bereken betaaldatum bedrag'!B108)</f>
        <v>0</v>
      </c>
      <c r="R108" s="4">
        <f>SUMIFS('grv lys'!$L$2:$L$2863,'grv lys'!$I$2:$I$2863,'bereken betaaldatum bedrag'!$R$1,'grv lys'!$T$2:$T$2863,'bereken betaaldatum bedrag'!B108)</f>
        <v>0</v>
      </c>
      <c r="S108" s="4" t="e">
        <f>SUMIFS('grv lys'!Y107:Y3370,'grv lys'!T107:T2863,'bereken betaaldatum bedrag'!B108,'grv lys'!V107:V3370,'bereken betaaldatum bedrag'!$S$1)</f>
        <v>#VALUE!</v>
      </c>
      <c r="T108" s="4" t="e">
        <f>SUMIFS('grv lys'!Z107:Z3370,'grv lys'!U107:U2863,'bereken betaaldatum bedrag'!B108,'grv lys'!W107:W3370,'bereken betaaldatum bedrag'!$T$1)</f>
        <v>#VALUE!</v>
      </c>
      <c r="U108" s="4">
        <f>SUMIFS('grv lys'!$L$2:$L$2863,'grv lys'!$I$2:$I$2863,'bereken betaaldatum bedrag'!$U$1,'grv lys'!$T$2:$T$2863,'bereken betaaldatum bedrag'!B108)</f>
        <v>0</v>
      </c>
      <c r="V108" s="4">
        <f>SUMIFS('grv lys'!$L$2:$L$2863,'grv lys'!$I$2:$I$2863,'bereken betaaldatum bedrag'!$V$1,'grv lys'!$T$2:$T$2863,'bereken betaaldatum bedrag'!B108)</f>
        <v>0</v>
      </c>
      <c r="W108" s="4">
        <f>SUMIFS('grv lys'!$L$2:$L$2863,'grv lys'!$I$2:$I$2863,'bereken betaaldatum bedrag'!$W$1,'grv lys'!$T$2:$T$2863,'bereken betaaldatum bedrag'!B108)</f>
        <v>0</v>
      </c>
      <c r="X108" s="4">
        <f>SUMIFS('grv lys'!$L$2:$L$2863,'grv lys'!$I$2:$I$2863,'bereken betaaldatum bedrag'!$X$1,'grv lys'!$T$2:$T$2863,'bereken betaaldatum bedrag'!B108)</f>
        <v>0</v>
      </c>
      <c r="Y108" s="4">
        <f>SUMIFS('grv lys'!$L$2:$L$2863,'grv lys'!$I$2:$I$2863,'bereken betaaldatum bedrag'!$Y$1,'grv lys'!$G$2:$G$2863,'bereken betaaldatum bedrag'!B108)</f>
        <v>0</v>
      </c>
      <c r="Z108" s="4">
        <f>SUMIFS('grv lys'!$L$2:$L$2863,'grv lys'!$I$2:$I$2863,'bereken betaaldatum bedrag'!$Z$1,'grv lys'!$G$2:$G$2863,'bereken betaaldatum bedrag'!B108)</f>
        <v>0</v>
      </c>
      <c r="AA108" s="4">
        <f>SUMIFS('grv lys'!$L$2:$L$2863,'grv lys'!$I$2:$I$2863,'bereken betaaldatum bedrag'!$AA$1,'grv lys'!$G$2:$G$2863,'bereken betaaldatum bedrag'!B108)</f>
        <v>0</v>
      </c>
      <c r="AB108" s="4">
        <f>SUMIFS('grv lys'!$L$2:$L$2863,'grv lys'!$I$2:$I$2863,'bereken betaaldatum bedrag'!$AB$1,'grv lys'!$G$2:$G$2863,'bereken betaaldatum bedrag'!B108)</f>
        <v>13560.3</v>
      </c>
      <c r="AC108" s="4">
        <f>SUMIFS('grv lys'!$L$2:$L$2863,'grv lys'!$I$2:$I$2863,'bereken betaaldatum bedrag'!$AC$1,'grv lys'!$G$2:$G$2863,'bereken betaaldatum bedrag'!B108)</f>
        <v>0</v>
      </c>
      <c r="AD108" s="4">
        <f>SUMIFS('grv lys'!$L$2:$L$2863,'grv lys'!$I$2:$I$2863,'bereken betaaldatum bedrag'!$AD$1,'grv lys'!$G$2:$G$2863,'bereken betaaldatum bedrag'!B108)</f>
        <v>0</v>
      </c>
      <c r="AE108" s="4">
        <f>SUMIFS('grv lys'!$L$2:$L$2863,'grv lys'!$I$2:$I$2863,'bereken betaaldatum bedrag'!$AE$1,'grv lys'!$G$2:$G$2863,'bereken betaaldatum bedrag'!B108)</f>
        <v>0</v>
      </c>
      <c r="AF108" s="4">
        <f>SUMIFS('grv lys'!$L$2:$L$2863,'grv lys'!$I$2:$I$2863,'bereken betaaldatum bedrag'!$AF$1,'grv lys'!$G$2:$G$2863,'bereken betaaldatum bedrag'!B108)</f>
        <v>0</v>
      </c>
      <c r="AG108" s="4">
        <f>SUMIFS('grv lys'!$L$2:$L$2863,'grv lys'!$I$2:$I$2863,'bereken betaaldatum bedrag'!$AG$1,'grv lys'!$G$2:$G$2863,'bereken betaaldatum bedrag'!B108)</f>
        <v>0</v>
      </c>
      <c r="AH108" s="4">
        <f>SUMIFS('grv lys'!$L$2:$L$2863,'grv lys'!$I$2:$I$2863,'bereken betaaldatum bedrag'!$AH$1,'grv lys'!$G$2:$G$2863,'bereken betaaldatum bedrag'!B108)</f>
        <v>0</v>
      </c>
      <c r="AI108" s="4">
        <f>SUMIFS('grv lys'!$L$2:$L$2863,'grv lys'!$I$2:$I$2863,'bereken betaaldatum bedrag'!$AI$1,'grv lys'!$G$2:$G$2863,'bereken betaaldatum bedrag'!B108)</f>
        <v>0</v>
      </c>
      <c r="AJ108" s="4">
        <f>SUMIFS('grv lys'!$L$2:$L$2863,'grv lys'!$I$2:$I$2863,'bereken betaaldatum bedrag'!$AJ$1,'grv lys'!$G$2:$G$2863,'bereken betaaldatum bedrag'!B108)</f>
        <v>3410</v>
      </c>
      <c r="AK108" s="4">
        <f>SUMIFS('grv lys'!$L$2:$L$2863,'grv lys'!$I$2:$I$2863,'bereken betaaldatum bedrag'!$AK$1,'grv lys'!$G$2:$G$2863,'bereken betaaldatum bedrag'!B108)</f>
        <v>0</v>
      </c>
      <c r="AL108" s="4">
        <f>SUMIFS('grv lys'!$L$2:$L$2863,'grv lys'!$I$2:$I$2863,'bereken betaaldatum bedrag'!$AL$1,'grv lys'!$G$2:$G$2863,'bereken betaaldatum bedrag'!B108)</f>
        <v>0</v>
      </c>
      <c r="AM108" s="4">
        <f>SUMIFS('grv lys'!$L$2:$L$2863,'grv lys'!$I$2:$I$2863,'bereken betaaldatum bedrag'!$AM$1,'grv lys'!$G$2:$G$2863,'bereken betaaldatum bedrag'!B108)</f>
        <v>0</v>
      </c>
      <c r="AN108" s="4">
        <f>SUMIFS('grv lys'!$L$2:$L$2863,'grv lys'!$I$2:$I$2863,'bereken betaaldatum bedrag'!$AN$1,'grv lys'!$G$2:$G$2863,'bereken betaaldatum bedrag'!B108)</f>
        <v>0</v>
      </c>
      <c r="AO108" s="4">
        <f>SUMIFS('grv lys'!$L$2:$L$2863,'grv lys'!$I$2:$I$2863,'bereken betaaldatum bedrag'!$AO$1,'grv lys'!$G$2:$G$2863,'bereken betaaldatum bedrag'!B108)</f>
        <v>0</v>
      </c>
      <c r="AP108" s="4">
        <f>SUMIFS('grv lys'!$L$2:$L$2863,'grv lys'!$I$2:$I$2863,'bereken betaaldatum bedrag'!$AP$1,'grv lys'!$G$2:$G$2863,'bereken betaaldatum bedrag'!B108)</f>
        <v>294.66000000000003</v>
      </c>
      <c r="AQ108" s="4">
        <f>SUMIFS('grv lys'!$L$2:$L$2863,'grv lys'!$I$2:$I$2863,'bereken betaaldatum bedrag'!$AQ$1,'grv lys'!$G$2:$G$2863,'bereken betaaldatum bedrag'!B108)</f>
        <v>0</v>
      </c>
      <c r="AR108" s="4">
        <f>SUMIFS('grv lys'!$L$2:$L$2863,'grv lys'!$I$2:$I$2863,'bereken betaaldatum bedrag'!$AR$1,'grv lys'!$G$2:$G$2863,'bereken betaaldatum bedrag'!B108)</f>
        <v>0</v>
      </c>
      <c r="AS108" s="4">
        <f>SUMIFS('grv lys'!$L$2:$L$2863,'grv lys'!$I$2:$I$2863,'bereken betaaldatum bedrag'!$AS$1,'grv lys'!$G$2:$G$2863,'bereken betaaldatum bedrag'!B108)</f>
        <v>0</v>
      </c>
      <c r="AT108" s="4">
        <f>SUMIFS('grv lys'!$L$2:$L$2863,'grv lys'!$I$2:$I$2863,'bereken betaaldatum bedrag'!$AT$1,'grv lys'!$G$2:$G$2863,'bereken betaaldatum bedrag'!B108)</f>
        <v>0</v>
      </c>
      <c r="AU108" s="4">
        <f>SUMIFS('grv lys'!$L$2:$L$2863,'grv lys'!$I$2:$I$2863,'bereken betaaldatum bedrag'!$AU$1,'grv lys'!$G$2:$G$2863,'bereken betaaldatum bedrag'!B108)</f>
        <v>0</v>
      </c>
      <c r="AV108" s="4">
        <f>SUMIFS('grv lys'!$L$2:$L$2863,'grv lys'!$I$2:$I$2863,'bereken betaaldatum bedrag'!$AV$1,'grv lys'!$G$2:$G$2863,'bereken betaaldatum bedrag'!B108)</f>
        <v>0</v>
      </c>
      <c r="AW108" s="4">
        <f>SUMIFS('grv lys'!$L$2:$L$2863,'grv lys'!$I$2:$I$2863,'bereken betaaldatum bedrag'!$AW$1,'grv lys'!$G$2:$G$2863,'bereken betaaldatum bedrag'!B108)</f>
        <v>0</v>
      </c>
      <c r="AX108" s="4">
        <f>SUMIFS('grv lys'!$L$2:$L$2863,'grv lys'!$I$2:$I$2863,'bereken betaaldatum bedrag'!$AX$1,'grv lys'!$G$2:$G$2863,'bereken betaaldatum bedrag'!B108)</f>
        <v>0</v>
      </c>
      <c r="AY108" s="4">
        <f>SUMIFS('grv lys'!$L$2:$L$2863,'grv lys'!$I$2:$I$2863,'bereken betaaldatum bedrag'!$AY$1,'grv lys'!$G$2:$G$2863,'bereken betaaldatum bedrag'!B108)</f>
        <v>0</v>
      </c>
      <c r="AZ108" s="4">
        <f>SUMIFS('grv lys'!$L$2:$L$2863,'grv lys'!$I$2:$I$2863,'bereken betaaldatum bedrag'!$AZ$1,'grv lys'!$G$2:$G$2863,'bereken betaaldatum bedrag'!B108)</f>
        <v>0</v>
      </c>
      <c r="BA108" s="4">
        <f>SUMIFS('grv lys'!$L$2:$L$2863,'grv lys'!$I$2:$I$2863,'bereken betaaldatum bedrag'!$BA$1,'grv lys'!$G$2:$G$2863,'bereken betaaldatum bedrag'!B108)</f>
        <v>0</v>
      </c>
    </row>
    <row r="109" spans="1:53" x14ac:dyDescent="0.25">
      <c r="A109" s="19" t="s">
        <v>140</v>
      </c>
      <c r="B109" s="20">
        <v>41685</v>
      </c>
      <c r="C109" s="7"/>
      <c r="D109" s="15" t="s">
        <v>148</v>
      </c>
      <c r="E109" s="14"/>
      <c r="F109" s="12"/>
      <c r="G109" s="16"/>
      <c r="H109" s="16"/>
      <c r="I109" s="4">
        <f>SUMIFS('grv lys'!$L$2:$L$2863,'grv lys'!$G$2:$G$2863,'bereken betaaldatum bedrag'!B109,'grv lys'!$I$2:$I$2863,'bereken betaaldatum bedrag'!I$1)</f>
        <v>0</v>
      </c>
      <c r="J109" s="4">
        <f>SUMIFS('grv lys'!$L$2:$L$2863,'grv lys'!$I$2:$I$2863,'bereken betaaldatum bedrag'!$J$1,'grv lys'!$T$2:$T$2863,'bereken betaaldatum bedrag'!B109)</f>
        <v>0</v>
      </c>
      <c r="K109" s="4">
        <f>SUMIFS('grv lys'!$L$2:$L$2863,'grv lys'!$I$2:$I$2863,'bereken betaaldatum bedrag'!$K$1,'grv lys'!$T$2:$T$2863,'bereken betaaldatum bedrag'!B109)</f>
        <v>0</v>
      </c>
      <c r="L109" s="4">
        <f>SUMIFS('grv lys'!$L$2:$L$2863,'grv lys'!$I$2:$I$2863,'bereken betaaldatum bedrag'!$L$1,'grv lys'!$T$2:$T$2863,'bereken betaaldatum bedrag'!B109)</f>
        <v>1590</v>
      </c>
      <c r="M109" s="4">
        <f>SUMIFS('grv lys'!$L$2:$L$2863,'grv lys'!$I$2:$I$2863,'bereken betaaldatum bedrag'!$M$1,'grv lys'!$T$2:$T$2863,'bereken betaaldatum bedrag'!B109)</f>
        <v>3370</v>
      </c>
      <c r="N109" s="4">
        <f>SUMIFS('grv lys'!$L$2:$L$2863,'grv lys'!$I$2:$I$2863,'bereken betaaldatum bedrag'!$N$1,'grv lys'!$T$2:$T$2863,'bereken betaaldatum bedrag'!B109)</f>
        <v>0</v>
      </c>
      <c r="O109" s="4">
        <f>SUMIFS('grv lys'!$L$2:$L$2863,'grv lys'!$I$2:$I$2863,'bereken betaaldatum bedrag'!$O$1,'grv lys'!$T$2:$T$2863,'bereken betaaldatum bedrag'!B109)</f>
        <v>6006.2</v>
      </c>
      <c r="P109" s="4">
        <f>SUMIFS('grv lys'!$L$2:$L$2863,'grv lys'!$I$2:$I$2863,'bereken betaaldatum bedrag'!$P$1,'grv lys'!$T$2:$T$2863,'bereken betaaldatum bedrag'!B109)</f>
        <v>0</v>
      </c>
      <c r="Q109" s="4">
        <f>SUMIFS('grv lys'!$L$2:$L$2863,'grv lys'!$I$2:$I$2863,'bereken betaaldatum bedrag'!$Q$1,'grv lys'!$T$2:$T$2863,'bereken betaaldatum bedrag'!B109)</f>
        <v>0</v>
      </c>
      <c r="R109" s="4">
        <f>SUMIFS('grv lys'!$L$2:$L$2863,'grv lys'!$I$2:$I$2863,'bereken betaaldatum bedrag'!$R$1,'grv lys'!$T$2:$T$2863,'bereken betaaldatum bedrag'!B109)</f>
        <v>0</v>
      </c>
      <c r="S109" s="4" t="e">
        <f>SUMIFS('grv lys'!Y108:Y3371,'grv lys'!T108:T2863,'bereken betaaldatum bedrag'!B109,'grv lys'!V108:V3371,'bereken betaaldatum bedrag'!$S$1)</f>
        <v>#VALUE!</v>
      </c>
      <c r="T109" s="4" t="e">
        <f>SUMIFS('grv lys'!Z108:Z3371,'grv lys'!U108:U2863,'bereken betaaldatum bedrag'!B109,'grv lys'!W108:W3371,'bereken betaaldatum bedrag'!$T$1)</f>
        <v>#VALUE!</v>
      </c>
      <c r="U109" s="4">
        <f>SUMIFS('grv lys'!$L$2:$L$2863,'grv lys'!$I$2:$I$2863,'bereken betaaldatum bedrag'!$U$1,'grv lys'!$T$2:$T$2863,'bereken betaaldatum bedrag'!B109)</f>
        <v>0</v>
      </c>
      <c r="V109" s="4">
        <f>SUMIFS('grv lys'!$L$2:$L$2863,'grv lys'!$I$2:$I$2863,'bereken betaaldatum bedrag'!$V$1,'grv lys'!$T$2:$T$2863,'bereken betaaldatum bedrag'!B109)</f>
        <v>0</v>
      </c>
      <c r="W109" s="4">
        <f>SUMIFS('grv lys'!$L$2:$L$2863,'grv lys'!$I$2:$I$2863,'bereken betaaldatum bedrag'!$W$1,'grv lys'!$T$2:$T$2863,'bereken betaaldatum bedrag'!B109)</f>
        <v>0</v>
      </c>
      <c r="X109" s="4">
        <f>SUMIFS('grv lys'!$L$2:$L$2863,'grv lys'!$I$2:$I$2863,'bereken betaaldatum bedrag'!$X$1,'grv lys'!$T$2:$T$2863,'bereken betaaldatum bedrag'!B109)</f>
        <v>0</v>
      </c>
      <c r="Y109" s="4">
        <f>SUMIFS('grv lys'!$L$2:$L$2863,'grv lys'!$I$2:$I$2863,'bereken betaaldatum bedrag'!$Y$1,'grv lys'!$G$2:$G$2863,'bereken betaaldatum bedrag'!B109)</f>
        <v>0</v>
      </c>
      <c r="Z109" s="4">
        <f>SUMIFS('grv lys'!$L$2:$L$2863,'grv lys'!$I$2:$I$2863,'bereken betaaldatum bedrag'!$Z$1,'grv lys'!$G$2:$G$2863,'bereken betaaldatum bedrag'!B109)</f>
        <v>0</v>
      </c>
      <c r="AA109" s="4">
        <f>SUMIFS('grv lys'!$L$2:$L$2863,'grv lys'!$I$2:$I$2863,'bereken betaaldatum bedrag'!$AA$1,'grv lys'!$G$2:$G$2863,'bereken betaaldatum bedrag'!B109)</f>
        <v>0</v>
      </c>
      <c r="AB109" s="4">
        <f>SUMIFS('grv lys'!$L$2:$L$2863,'grv lys'!$I$2:$I$2863,'bereken betaaldatum bedrag'!$AB$1,'grv lys'!$G$2:$G$2863,'bereken betaaldatum bedrag'!B109)</f>
        <v>0</v>
      </c>
      <c r="AC109" s="4">
        <f>SUMIFS('grv lys'!$L$2:$L$2863,'grv lys'!$I$2:$I$2863,'bereken betaaldatum bedrag'!$AC$1,'grv lys'!$G$2:$G$2863,'bereken betaaldatum bedrag'!B109)</f>
        <v>579.39</v>
      </c>
      <c r="AD109" s="4">
        <f>SUMIFS('grv lys'!$L$2:$L$2863,'grv lys'!$I$2:$I$2863,'bereken betaaldatum bedrag'!$AD$1,'grv lys'!$G$2:$G$2863,'bereken betaaldatum bedrag'!B109)</f>
        <v>7357.5</v>
      </c>
      <c r="AE109" s="4">
        <f>SUMIFS('grv lys'!$L$2:$L$2863,'grv lys'!$I$2:$I$2863,'bereken betaaldatum bedrag'!$AE$1,'grv lys'!$G$2:$G$2863,'bereken betaaldatum bedrag'!B109)</f>
        <v>0</v>
      </c>
      <c r="AF109" s="4">
        <f>SUMIFS('grv lys'!$L$2:$L$2863,'grv lys'!$I$2:$I$2863,'bereken betaaldatum bedrag'!$AF$1,'grv lys'!$G$2:$G$2863,'bereken betaaldatum bedrag'!B109)</f>
        <v>8826.52</v>
      </c>
      <c r="AG109" s="4">
        <f>SUMIFS('grv lys'!$L$2:$L$2863,'grv lys'!$I$2:$I$2863,'bereken betaaldatum bedrag'!$AG$1,'grv lys'!$G$2:$G$2863,'bereken betaaldatum bedrag'!B109)</f>
        <v>0</v>
      </c>
      <c r="AH109" s="4">
        <f>SUMIFS('grv lys'!$L$2:$L$2863,'grv lys'!$I$2:$I$2863,'bereken betaaldatum bedrag'!$AH$1,'grv lys'!$G$2:$G$2863,'bereken betaaldatum bedrag'!B109)</f>
        <v>0</v>
      </c>
      <c r="AI109" s="4">
        <f>SUMIFS('grv lys'!$L$2:$L$2863,'grv lys'!$I$2:$I$2863,'bereken betaaldatum bedrag'!$AI$1,'grv lys'!$G$2:$G$2863,'bereken betaaldatum bedrag'!B109)</f>
        <v>0</v>
      </c>
      <c r="AJ109" s="4">
        <f>SUMIFS('grv lys'!$L$2:$L$2863,'grv lys'!$I$2:$I$2863,'bereken betaaldatum bedrag'!$AJ$1,'grv lys'!$G$2:$G$2863,'bereken betaaldatum bedrag'!B109)</f>
        <v>0</v>
      </c>
      <c r="AK109" s="4">
        <f>SUMIFS('grv lys'!$L$2:$L$2863,'grv lys'!$I$2:$I$2863,'bereken betaaldatum bedrag'!$AK$1,'grv lys'!$G$2:$G$2863,'bereken betaaldatum bedrag'!B109)</f>
        <v>0</v>
      </c>
      <c r="AL109" s="4">
        <f>SUMIFS('grv lys'!$L$2:$L$2863,'grv lys'!$I$2:$I$2863,'bereken betaaldatum bedrag'!$AL$1,'grv lys'!$G$2:$G$2863,'bereken betaaldatum bedrag'!B109)</f>
        <v>0</v>
      </c>
      <c r="AM109" s="4">
        <f>SUMIFS('grv lys'!$L$2:$L$2863,'grv lys'!$I$2:$I$2863,'bereken betaaldatum bedrag'!$AM$1,'grv lys'!$G$2:$G$2863,'bereken betaaldatum bedrag'!B109)</f>
        <v>0</v>
      </c>
      <c r="AN109" s="4">
        <f>SUMIFS('grv lys'!$L$2:$L$2863,'grv lys'!$I$2:$I$2863,'bereken betaaldatum bedrag'!$AN$1,'grv lys'!$G$2:$G$2863,'bereken betaaldatum bedrag'!B109)</f>
        <v>0</v>
      </c>
      <c r="AO109" s="4">
        <f>SUMIFS('grv lys'!$L$2:$L$2863,'grv lys'!$I$2:$I$2863,'bereken betaaldatum bedrag'!$AO$1,'grv lys'!$G$2:$G$2863,'bereken betaaldatum bedrag'!B109)</f>
        <v>0</v>
      </c>
      <c r="AP109" s="4">
        <f>SUMIFS('grv lys'!$L$2:$L$2863,'grv lys'!$I$2:$I$2863,'bereken betaaldatum bedrag'!$AP$1,'grv lys'!$G$2:$G$2863,'bereken betaaldatum bedrag'!B109)</f>
        <v>430.56</v>
      </c>
      <c r="AQ109" s="4">
        <f>SUMIFS('grv lys'!$L$2:$L$2863,'grv lys'!$I$2:$I$2863,'bereken betaaldatum bedrag'!$AQ$1,'grv lys'!$G$2:$G$2863,'bereken betaaldatum bedrag'!B109)</f>
        <v>0</v>
      </c>
      <c r="AR109" s="4">
        <f>SUMIFS('grv lys'!$L$2:$L$2863,'grv lys'!$I$2:$I$2863,'bereken betaaldatum bedrag'!$AR$1,'grv lys'!$G$2:$G$2863,'bereken betaaldatum bedrag'!B109)</f>
        <v>409.98</v>
      </c>
      <c r="AS109" s="4">
        <f>SUMIFS('grv lys'!$L$2:$L$2863,'grv lys'!$I$2:$I$2863,'bereken betaaldatum bedrag'!$AS$1,'grv lys'!$G$2:$G$2863,'bereken betaaldatum bedrag'!B109)</f>
        <v>0</v>
      </c>
      <c r="AT109" s="4">
        <f>SUMIFS('grv lys'!$L$2:$L$2863,'grv lys'!$I$2:$I$2863,'bereken betaaldatum bedrag'!$AT$1,'grv lys'!$G$2:$G$2863,'bereken betaaldatum bedrag'!B109)</f>
        <v>0</v>
      </c>
      <c r="AU109" s="4">
        <f>SUMIFS('grv lys'!$L$2:$L$2863,'grv lys'!$I$2:$I$2863,'bereken betaaldatum bedrag'!$AU$1,'grv lys'!$G$2:$G$2863,'bereken betaaldatum bedrag'!B109)</f>
        <v>27159.23</v>
      </c>
      <c r="AV109" s="4">
        <f>SUMIFS('grv lys'!$L$2:$L$2863,'grv lys'!$I$2:$I$2863,'bereken betaaldatum bedrag'!$AV$1,'grv lys'!$G$2:$G$2863,'bereken betaaldatum bedrag'!B109)</f>
        <v>0</v>
      </c>
      <c r="AW109" s="4">
        <f>SUMIFS('grv lys'!$L$2:$L$2863,'grv lys'!$I$2:$I$2863,'bereken betaaldatum bedrag'!$AW$1,'grv lys'!$G$2:$G$2863,'bereken betaaldatum bedrag'!B109)</f>
        <v>4650.8599999999997</v>
      </c>
      <c r="AX109" s="4">
        <f>SUMIFS('grv lys'!$L$2:$L$2863,'grv lys'!$I$2:$I$2863,'bereken betaaldatum bedrag'!$AX$1,'grv lys'!$G$2:$G$2863,'bereken betaaldatum bedrag'!B109)</f>
        <v>0</v>
      </c>
      <c r="AY109" s="4">
        <f>SUMIFS('grv lys'!$L$2:$L$2863,'grv lys'!$I$2:$I$2863,'bereken betaaldatum bedrag'!$AY$1,'grv lys'!$G$2:$G$2863,'bereken betaaldatum bedrag'!B109)</f>
        <v>0</v>
      </c>
      <c r="AZ109" s="4">
        <f>SUMIFS('grv lys'!$L$2:$L$2863,'grv lys'!$I$2:$I$2863,'bereken betaaldatum bedrag'!$AZ$1,'grv lys'!$G$2:$G$2863,'bereken betaaldatum bedrag'!B109)</f>
        <v>0</v>
      </c>
      <c r="BA109" s="4">
        <f>SUMIFS('grv lys'!$L$2:$L$2863,'grv lys'!$I$2:$I$2863,'bereken betaaldatum bedrag'!$BA$1,'grv lys'!$G$2:$G$2863,'bereken betaaldatum bedrag'!B109)</f>
        <v>0</v>
      </c>
    </row>
    <row r="110" spans="1:53" x14ac:dyDescent="0.25">
      <c r="A110" s="19" t="s">
        <v>134</v>
      </c>
      <c r="B110" s="20">
        <v>41686</v>
      </c>
      <c r="C110" s="7"/>
      <c r="D110" s="15" t="s">
        <v>148</v>
      </c>
      <c r="E110" s="14"/>
      <c r="F110" s="12"/>
      <c r="G110" s="16"/>
      <c r="H110" s="16"/>
      <c r="I110" s="4">
        <f>SUMIFS('grv lys'!$L$2:$L$2863,'grv lys'!$G$2:$G$2863,'bereken betaaldatum bedrag'!B110,'grv lys'!$I$2:$I$2863,'bereken betaaldatum bedrag'!I$1)</f>
        <v>0</v>
      </c>
      <c r="J110" s="4">
        <f>SUMIFS('grv lys'!$L$2:$L$2863,'grv lys'!$I$2:$I$2863,'bereken betaaldatum bedrag'!$J$1,'grv lys'!$T$2:$T$2863,'bereken betaaldatum bedrag'!B110)</f>
        <v>0</v>
      </c>
      <c r="K110" s="4">
        <f>SUMIFS('grv lys'!$L$2:$L$2863,'grv lys'!$I$2:$I$2863,'bereken betaaldatum bedrag'!$K$1,'grv lys'!$T$2:$T$2863,'bereken betaaldatum bedrag'!B110)</f>
        <v>0</v>
      </c>
      <c r="L110" s="4">
        <f>SUMIFS('grv lys'!$L$2:$L$2863,'grv lys'!$I$2:$I$2863,'bereken betaaldatum bedrag'!$L$1,'grv lys'!$T$2:$T$2863,'bereken betaaldatum bedrag'!B110)</f>
        <v>525</v>
      </c>
      <c r="M110" s="4">
        <f>SUMIFS('grv lys'!$L$2:$L$2863,'grv lys'!$I$2:$I$2863,'bereken betaaldatum bedrag'!$M$1,'grv lys'!$T$2:$T$2863,'bereken betaaldatum bedrag'!B110)</f>
        <v>3086.7</v>
      </c>
      <c r="N110" s="4">
        <f>SUMIFS('grv lys'!$L$2:$L$2863,'grv lys'!$I$2:$I$2863,'bereken betaaldatum bedrag'!$N$1,'grv lys'!$T$2:$T$2863,'bereken betaaldatum bedrag'!B110)</f>
        <v>0</v>
      </c>
      <c r="O110" s="4">
        <f>SUMIFS('grv lys'!$L$2:$L$2863,'grv lys'!$I$2:$I$2863,'bereken betaaldatum bedrag'!$O$1,'grv lys'!$T$2:$T$2863,'bereken betaaldatum bedrag'!B110)</f>
        <v>0</v>
      </c>
      <c r="P110" s="4">
        <f>SUMIFS('grv lys'!$L$2:$L$2863,'grv lys'!$I$2:$I$2863,'bereken betaaldatum bedrag'!$P$1,'grv lys'!$T$2:$T$2863,'bereken betaaldatum bedrag'!B110)</f>
        <v>0</v>
      </c>
      <c r="Q110" s="4">
        <f>SUMIFS('grv lys'!$L$2:$L$2863,'grv lys'!$I$2:$I$2863,'bereken betaaldatum bedrag'!$Q$1,'grv lys'!$T$2:$T$2863,'bereken betaaldatum bedrag'!B110)</f>
        <v>0</v>
      </c>
      <c r="R110" s="4">
        <f>SUMIFS('grv lys'!$L$2:$L$2863,'grv lys'!$I$2:$I$2863,'bereken betaaldatum bedrag'!$R$1,'grv lys'!$T$2:$T$2863,'bereken betaaldatum bedrag'!B110)</f>
        <v>0</v>
      </c>
      <c r="S110" s="4" t="e">
        <f>SUMIFS('grv lys'!Y109:Y3372,'grv lys'!T109:T2863,'bereken betaaldatum bedrag'!B110,'grv lys'!V109:V3372,'bereken betaaldatum bedrag'!$S$1)</f>
        <v>#VALUE!</v>
      </c>
      <c r="T110" s="4" t="e">
        <f>SUMIFS('grv lys'!Z109:Z3372,'grv lys'!U109:U2863,'bereken betaaldatum bedrag'!B110,'grv lys'!W109:W3372,'bereken betaaldatum bedrag'!$T$1)</f>
        <v>#VALUE!</v>
      </c>
      <c r="U110" s="4">
        <f>SUMIFS('grv lys'!$L$2:$L$2863,'grv lys'!$I$2:$I$2863,'bereken betaaldatum bedrag'!$U$1,'grv lys'!$T$2:$T$2863,'bereken betaaldatum bedrag'!B110)</f>
        <v>0</v>
      </c>
      <c r="V110" s="4">
        <f>SUMIFS('grv lys'!$L$2:$L$2863,'grv lys'!$I$2:$I$2863,'bereken betaaldatum bedrag'!$V$1,'grv lys'!$T$2:$T$2863,'bereken betaaldatum bedrag'!B110)</f>
        <v>0</v>
      </c>
      <c r="W110" s="4">
        <f>SUMIFS('grv lys'!$L$2:$L$2863,'grv lys'!$I$2:$I$2863,'bereken betaaldatum bedrag'!$W$1,'grv lys'!$T$2:$T$2863,'bereken betaaldatum bedrag'!B110)</f>
        <v>0</v>
      </c>
      <c r="X110" s="4">
        <f>SUMIFS('grv lys'!$L$2:$L$2863,'grv lys'!$I$2:$I$2863,'bereken betaaldatum bedrag'!$X$1,'grv lys'!$T$2:$T$2863,'bereken betaaldatum bedrag'!B110)</f>
        <v>0</v>
      </c>
      <c r="Y110" s="4">
        <f>SUMIFS('grv lys'!$L$2:$L$2863,'grv lys'!$I$2:$I$2863,'bereken betaaldatum bedrag'!$Y$1,'grv lys'!$G$2:$G$2863,'bereken betaaldatum bedrag'!B110)</f>
        <v>0</v>
      </c>
      <c r="Z110" s="4">
        <f>SUMIFS('grv lys'!$L$2:$L$2863,'grv lys'!$I$2:$I$2863,'bereken betaaldatum bedrag'!$Z$1,'grv lys'!$G$2:$G$2863,'bereken betaaldatum bedrag'!B110)</f>
        <v>0</v>
      </c>
      <c r="AA110" s="4">
        <f>SUMIFS('grv lys'!$L$2:$L$2863,'grv lys'!$I$2:$I$2863,'bereken betaaldatum bedrag'!$AA$1,'grv lys'!$G$2:$G$2863,'bereken betaaldatum bedrag'!B110)</f>
        <v>0</v>
      </c>
      <c r="AB110" s="4">
        <f>SUMIFS('grv lys'!$L$2:$L$2863,'grv lys'!$I$2:$I$2863,'bereken betaaldatum bedrag'!$AB$1,'grv lys'!$G$2:$G$2863,'bereken betaaldatum bedrag'!B110)</f>
        <v>0</v>
      </c>
      <c r="AC110" s="4">
        <f>SUMIFS('grv lys'!$L$2:$L$2863,'grv lys'!$I$2:$I$2863,'bereken betaaldatum bedrag'!$AC$1,'grv lys'!$G$2:$G$2863,'bereken betaaldatum bedrag'!B110)</f>
        <v>0</v>
      </c>
      <c r="AD110" s="4">
        <f>SUMIFS('grv lys'!$L$2:$L$2863,'grv lys'!$I$2:$I$2863,'bereken betaaldatum bedrag'!$AD$1,'grv lys'!$G$2:$G$2863,'bereken betaaldatum bedrag'!B110)</f>
        <v>0</v>
      </c>
      <c r="AE110" s="4">
        <f>SUMIFS('grv lys'!$L$2:$L$2863,'grv lys'!$I$2:$I$2863,'bereken betaaldatum bedrag'!$AE$1,'grv lys'!$G$2:$G$2863,'bereken betaaldatum bedrag'!B110)</f>
        <v>0</v>
      </c>
      <c r="AF110" s="4">
        <f>SUMIFS('grv lys'!$L$2:$L$2863,'grv lys'!$I$2:$I$2863,'bereken betaaldatum bedrag'!$AF$1,'grv lys'!$G$2:$G$2863,'bereken betaaldatum bedrag'!B110)</f>
        <v>0</v>
      </c>
      <c r="AG110" s="4">
        <f>SUMIFS('grv lys'!$L$2:$L$2863,'grv lys'!$I$2:$I$2863,'bereken betaaldatum bedrag'!$AG$1,'grv lys'!$G$2:$G$2863,'bereken betaaldatum bedrag'!B110)</f>
        <v>0</v>
      </c>
      <c r="AH110" s="4">
        <f>SUMIFS('grv lys'!$L$2:$L$2863,'grv lys'!$I$2:$I$2863,'bereken betaaldatum bedrag'!$AH$1,'grv lys'!$G$2:$G$2863,'bereken betaaldatum bedrag'!B110)</f>
        <v>0</v>
      </c>
      <c r="AI110" s="4">
        <f>SUMIFS('grv lys'!$L$2:$L$2863,'grv lys'!$I$2:$I$2863,'bereken betaaldatum bedrag'!$AI$1,'grv lys'!$G$2:$G$2863,'bereken betaaldatum bedrag'!B110)</f>
        <v>0</v>
      </c>
      <c r="AJ110" s="4">
        <f>SUMIFS('grv lys'!$L$2:$L$2863,'grv lys'!$I$2:$I$2863,'bereken betaaldatum bedrag'!$AJ$1,'grv lys'!$G$2:$G$2863,'bereken betaaldatum bedrag'!B110)</f>
        <v>0</v>
      </c>
      <c r="AK110" s="4">
        <f>SUMIFS('grv lys'!$L$2:$L$2863,'grv lys'!$I$2:$I$2863,'bereken betaaldatum bedrag'!$AK$1,'grv lys'!$G$2:$G$2863,'bereken betaaldatum bedrag'!B110)</f>
        <v>0</v>
      </c>
      <c r="AL110" s="4">
        <f>SUMIFS('grv lys'!$L$2:$L$2863,'grv lys'!$I$2:$I$2863,'bereken betaaldatum bedrag'!$AL$1,'grv lys'!$G$2:$G$2863,'bereken betaaldatum bedrag'!B110)</f>
        <v>0</v>
      </c>
      <c r="AM110" s="4">
        <f>SUMIFS('grv lys'!$L$2:$L$2863,'grv lys'!$I$2:$I$2863,'bereken betaaldatum bedrag'!$AM$1,'grv lys'!$G$2:$G$2863,'bereken betaaldatum bedrag'!B110)</f>
        <v>0</v>
      </c>
      <c r="AN110" s="4">
        <f>SUMIFS('grv lys'!$L$2:$L$2863,'grv lys'!$I$2:$I$2863,'bereken betaaldatum bedrag'!$AN$1,'grv lys'!$G$2:$G$2863,'bereken betaaldatum bedrag'!B110)</f>
        <v>0</v>
      </c>
      <c r="AO110" s="4">
        <f>SUMIFS('grv lys'!$L$2:$L$2863,'grv lys'!$I$2:$I$2863,'bereken betaaldatum bedrag'!$AO$1,'grv lys'!$G$2:$G$2863,'bereken betaaldatum bedrag'!B110)</f>
        <v>0</v>
      </c>
      <c r="AP110" s="4">
        <f>SUMIFS('grv lys'!$L$2:$L$2863,'grv lys'!$I$2:$I$2863,'bereken betaaldatum bedrag'!$AP$1,'grv lys'!$G$2:$G$2863,'bereken betaaldatum bedrag'!B110)</f>
        <v>0</v>
      </c>
      <c r="AQ110" s="4">
        <f>SUMIFS('grv lys'!$L$2:$L$2863,'grv lys'!$I$2:$I$2863,'bereken betaaldatum bedrag'!$AQ$1,'grv lys'!$G$2:$G$2863,'bereken betaaldatum bedrag'!B110)</f>
        <v>0</v>
      </c>
      <c r="AR110" s="4">
        <f>SUMIFS('grv lys'!$L$2:$L$2863,'grv lys'!$I$2:$I$2863,'bereken betaaldatum bedrag'!$AR$1,'grv lys'!$G$2:$G$2863,'bereken betaaldatum bedrag'!B110)</f>
        <v>0</v>
      </c>
      <c r="AS110" s="4">
        <f>SUMIFS('grv lys'!$L$2:$L$2863,'grv lys'!$I$2:$I$2863,'bereken betaaldatum bedrag'!$AS$1,'grv lys'!$G$2:$G$2863,'bereken betaaldatum bedrag'!B110)</f>
        <v>0</v>
      </c>
      <c r="AT110" s="4">
        <f>SUMIFS('grv lys'!$L$2:$L$2863,'grv lys'!$I$2:$I$2863,'bereken betaaldatum bedrag'!$AT$1,'grv lys'!$G$2:$G$2863,'bereken betaaldatum bedrag'!B110)</f>
        <v>0</v>
      </c>
      <c r="AU110" s="4">
        <f>SUMIFS('grv lys'!$L$2:$L$2863,'grv lys'!$I$2:$I$2863,'bereken betaaldatum bedrag'!$AU$1,'grv lys'!$G$2:$G$2863,'bereken betaaldatum bedrag'!B110)</f>
        <v>0</v>
      </c>
      <c r="AV110" s="4">
        <f>SUMIFS('grv lys'!$L$2:$L$2863,'grv lys'!$I$2:$I$2863,'bereken betaaldatum bedrag'!$AV$1,'grv lys'!$G$2:$G$2863,'bereken betaaldatum bedrag'!B110)</f>
        <v>0</v>
      </c>
      <c r="AW110" s="4">
        <f>SUMIFS('grv lys'!$L$2:$L$2863,'grv lys'!$I$2:$I$2863,'bereken betaaldatum bedrag'!$AW$1,'grv lys'!$G$2:$G$2863,'bereken betaaldatum bedrag'!B110)</f>
        <v>0</v>
      </c>
      <c r="AX110" s="4">
        <f>SUMIFS('grv lys'!$L$2:$L$2863,'grv lys'!$I$2:$I$2863,'bereken betaaldatum bedrag'!$AX$1,'grv lys'!$G$2:$G$2863,'bereken betaaldatum bedrag'!B110)</f>
        <v>0</v>
      </c>
      <c r="AY110" s="4">
        <f>SUMIFS('grv lys'!$L$2:$L$2863,'grv lys'!$I$2:$I$2863,'bereken betaaldatum bedrag'!$AY$1,'grv lys'!$G$2:$G$2863,'bereken betaaldatum bedrag'!B110)</f>
        <v>0</v>
      </c>
      <c r="AZ110" s="4">
        <f>SUMIFS('grv lys'!$L$2:$L$2863,'grv lys'!$I$2:$I$2863,'bereken betaaldatum bedrag'!$AZ$1,'grv lys'!$G$2:$G$2863,'bereken betaaldatum bedrag'!B110)</f>
        <v>0</v>
      </c>
      <c r="BA110" s="4">
        <f>SUMIFS('grv lys'!$L$2:$L$2863,'grv lys'!$I$2:$I$2863,'bereken betaaldatum bedrag'!$BA$1,'grv lys'!$G$2:$G$2863,'bereken betaaldatum bedrag'!B110)</f>
        <v>0</v>
      </c>
    </row>
    <row r="111" spans="1:53" x14ac:dyDescent="0.25">
      <c r="A111" s="19" t="s">
        <v>135</v>
      </c>
      <c r="B111" s="20">
        <v>41687</v>
      </c>
      <c r="C111" s="7"/>
      <c r="D111" s="15" t="s">
        <v>148</v>
      </c>
      <c r="E111" s="14"/>
      <c r="F111" s="12"/>
      <c r="G111" s="16"/>
      <c r="H111" s="16"/>
      <c r="I111" s="4">
        <f>SUMIFS('grv lys'!$L$2:$L$2863,'grv lys'!$G$2:$G$2863,'bereken betaaldatum bedrag'!B111,'grv lys'!$I$2:$I$2863,'bereken betaaldatum bedrag'!I$1)</f>
        <v>269908.92000000004</v>
      </c>
      <c r="J111" s="4">
        <f>SUMIFS('grv lys'!$L$2:$L$2863,'grv lys'!$I$2:$I$2863,'bereken betaaldatum bedrag'!$J$1,'grv lys'!$T$2:$T$2863,'bereken betaaldatum bedrag'!B111)</f>
        <v>0</v>
      </c>
      <c r="K111" s="4">
        <f>SUMIFS('grv lys'!$L$2:$L$2863,'grv lys'!$I$2:$I$2863,'bereken betaaldatum bedrag'!$K$1,'grv lys'!$T$2:$T$2863,'bereken betaaldatum bedrag'!B111)</f>
        <v>0</v>
      </c>
      <c r="L111" s="4">
        <f>SUMIFS('grv lys'!$L$2:$L$2863,'grv lys'!$I$2:$I$2863,'bereken betaaldatum bedrag'!$L$1,'grv lys'!$T$2:$T$2863,'bereken betaaldatum bedrag'!B111)</f>
        <v>0</v>
      </c>
      <c r="M111" s="4">
        <f>SUMIFS('grv lys'!$L$2:$L$2863,'grv lys'!$I$2:$I$2863,'bereken betaaldatum bedrag'!$M$1,'grv lys'!$T$2:$T$2863,'bereken betaaldatum bedrag'!B111)</f>
        <v>0</v>
      </c>
      <c r="N111" s="4">
        <f>SUMIFS('grv lys'!$L$2:$L$2863,'grv lys'!$I$2:$I$2863,'bereken betaaldatum bedrag'!$N$1,'grv lys'!$T$2:$T$2863,'bereken betaaldatum bedrag'!B111)</f>
        <v>1908.7</v>
      </c>
      <c r="O111" s="4">
        <f>SUMIFS('grv lys'!$L$2:$L$2863,'grv lys'!$I$2:$I$2863,'bereken betaaldatum bedrag'!$O$1,'grv lys'!$T$2:$T$2863,'bereken betaaldatum bedrag'!B111)</f>
        <v>0</v>
      </c>
      <c r="P111" s="4">
        <f>SUMIFS('grv lys'!$L$2:$L$2863,'grv lys'!$I$2:$I$2863,'bereken betaaldatum bedrag'!$P$1,'grv lys'!$T$2:$T$2863,'bereken betaaldatum bedrag'!B111)</f>
        <v>0</v>
      </c>
      <c r="Q111" s="4">
        <f>SUMIFS('grv lys'!$L$2:$L$2863,'grv lys'!$I$2:$I$2863,'bereken betaaldatum bedrag'!$Q$1,'grv lys'!$T$2:$T$2863,'bereken betaaldatum bedrag'!B111)</f>
        <v>0</v>
      </c>
      <c r="R111" s="4">
        <f>SUMIFS('grv lys'!$L$2:$L$2863,'grv lys'!$I$2:$I$2863,'bereken betaaldatum bedrag'!$R$1,'grv lys'!$T$2:$T$2863,'bereken betaaldatum bedrag'!B111)</f>
        <v>0</v>
      </c>
      <c r="S111" s="4" t="e">
        <f>SUMIFS('grv lys'!Y110:Y3373,'grv lys'!T110:T2863,'bereken betaaldatum bedrag'!B111,'grv lys'!V110:V3373,'bereken betaaldatum bedrag'!$S$1)</f>
        <v>#VALUE!</v>
      </c>
      <c r="T111" s="4" t="e">
        <f>SUMIFS('grv lys'!Z110:Z3373,'grv lys'!U110:U2863,'bereken betaaldatum bedrag'!B111,'grv lys'!W110:W3373,'bereken betaaldatum bedrag'!$T$1)</f>
        <v>#VALUE!</v>
      </c>
      <c r="U111" s="4">
        <f>SUMIFS('grv lys'!$L$2:$L$2863,'grv lys'!$I$2:$I$2863,'bereken betaaldatum bedrag'!$U$1,'grv lys'!$T$2:$T$2863,'bereken betaaldatum bedrag'!B111)</f>
        <v>0</v>
      </c>
      <c r="V111" s="4">
        <f>SUMIFS('grv lys'!$L$2:$L$2863,'grv lys'!$I$2:$I$2863,'bereken betaaldatum bedrag'!$V$1,'grv lys'!$T$2:$T$2863,'bereken betaaldatum bedrag'!B111)</f>
        <v>0</v>
      </c>
      <c r="W111" s="4">
        <f>SUMIFS('grv lys'!$L$2:$L$2863,'grv lys'!$I$2:$I$2863,'bereken betaaldatum bedrag'!$W$1,'grv lys'!$T$2:$T$2863,'bereken betaaldatum bedrag'!B111)</f>
        <v>0</v>
      </c>
      <c r="X111" s="4">
        <f>SUMIFS('grv lys'!$L$2:$L$2863,'grv lys'!$I$2:$I$2863,'bereken betaaldatum bedrag'!$X$1,'grv lys'!$T$2:$T$2863,'bereken betaaldatum bedrag'!B111)</f>
        <v>0</v>
      </c>
      <c r="Y111" s="4">
        <f>SUMIFS('grv lys'!$L$2:$L$2863,'grv lys'!$I$2:$I$2863,'bereken betaaldatum bedrag'!$Y$1,'grv lys'!$G$2:$G$2863,'bereken betaaldatum bedrag'!B111)</f>
        <v>0</v>
      </c>
      <c r="Z111" s="4">
        <f>SUMIFS('grv lys'!$L$2:$L$2863,'grv lys'!$I$2:$I$2863,'bereken betaaldatum bedrag'!$Z$1,'grv lys'!$G$2:$G$2863,'bereken betaaldatum bedrag'!B111)</f>
        <v>0</v>
      </c>
      <c r="AA111" s="4">
        <f>SUMIFS('grv lys'!$L$2:$L$2863,'grv lys'!$I$2:$I$2863,'bereken betaaldatum bedrag'!$AA$1,'grv lys'!$G$2:$G$2863,'bereken betaaldatum bedrag'!B111)</f>
        <v>0</v>
      </c>
      <c r="AB111" s="4">
        <f>SUMIFS('grv lys'!$L$2:$L$2863,'grv lys'!$I$2:$I$2863,'bereken betaaldatum bedrag'!$AB$1,'grv lys'!$G$2:$G$2863,'bereken betaaldatum bedrag'!B111)</f>
        <v>0</v>
      </c>
      <c r="AC111" s="4">
        <f>SUMIFS('grv lys'!$L$2:$L$2863,'grv lys'!$I$2:$I$2863,'bereken betaaldatum bedrag'!$AC$1,'grv lys'!$G$2:$G$2863,'bereken betaaldatum bedrag'!B111)</f>
        <v>365.9</v>
      </c>
      <c r="AD111" s="4">
        <f>SUMIFS('grv lys'!$L$2:$L$2863,'grv lys'!$I$2:$I$2863,'bereken betaaldatum bedrag'!$AD$1,'grv lys'!$G$2:$G$2863,'bereken betaaldatum bedrag'!B111)</f>
        <v>0</v>
      </c>
      <c r="AE111" s="4">
        <f>SUMIFS('grv lys'!$L$2:$L$2863,'grv lys'!$I$2:$I$2863,'bereken betaaldatum bedrag'!$AE$1,'grv lys'!$G$2:$G$2863,'bereken betaaldatum bedrag'!B111)</f>
        <v>35978.19</v>
      </c>
      <c r="AF111" s="4">
        <f>SUMIFS('grv lys'!$L$2:$L$2863,'grv lys'!$I$2:$I$2863,'bereken betaaldatum bedrag'!$AF$1,'grv lys'!$G$2:$G$2863,'bereken betaaldatum bedrag'!B111)</f>
        <v>0</v>
      </c>
      <c r="AG111" s="4">
        <f>SUMIFS('grv lys'!$L$2:$L$2863,'grv lys'!$I$2:$I$2863,'bereken betaaldatum bedrag'!$AG$1,'grv lys'!$G$2:$G$2863,'bereken betaaldatum bedrag'!B111)</f>
        <v>0</v>
      </c>
      <c r="AH111" s="4">
        <f>SUMIFS('grv lys'!$L$2:$L$2863,'grv lys'!$I$2:$I$2863,'bereken betaaldatum bedrag'!$AH$1,'grv lys'!$G$2:$G$2863,'bereken betaaldatum bedrag'!B111)</f>
        <v>0</v>
      </c>
      <c r="AI111" s="4">
        <f>SUMIFS('grv lys'!$L$2:$L$2863,'grv lys'!$I$2:$I$2863,'bereken betaaldatum bedrag'!$AI$1,'grv lys'!$G$2:$G$2863,'bereken betaaldatum bedrag'!B111)</f>
        <v>0</v>
      </c>
      <c r="AJ111" s="4">
        <f>SUMIFS('grv lys'!$L$2:$L$2863,'grv lys'!$I$2:$I$2863,'bereken betaaldatum bedrag'!$AJ$1,'grv lys'!$G$2:$G$2863,'bereken betaaldatum bedrag'!B111)</f>
        <v>0</v>
      </c>
      <c r="AK111" s="4">
        <f>SUMIFS('grv lys'!$L$2:$L$2863,'grv lys'!$I$2:$I$2863,'bereken betaaldatum bedrag'!$AK$1,'grv lys'!$G$2:$G$2863,'bereken betaaldatum bedrag'!B111)</f>
        <v>0</v>
      </c>
      <c r="AL111" s="4">
        <f>SUMIFS('grv lys'!$L$2:$L$2863,'grv lys'!$I$2:$I$2863,'bereken betaaldatum bedrag'!$AL$1,'grv lys'!$G$2:$G$2863,'bereken betaaldatum bedrag'!B111)</f>
        <v>1500.6</v>
      </c>
      <c r="AM111" s="4">
        <f>SUMIFS('grv lys'!$L$2:$L$2863,'grv lys'!$I$2:$I$2863,'bereken betaaldatum bedrag'!$AM$1,'grv lys'!$G$2:$G$2863,'bereken betaaldatum bedrag'!B111)</f>
        <v>0</v>
      </c>
      <c r="AN111" s="4">
        <f>SUMIFS('grv lys'!$L$2:$L$2863,'grv lys'!$I$2:$I$2863,'bereken betaaldatum bedrag'!$AN$1,'grv lys'!$G$2:$G$2863,'bereken betaaldatum bedrag'!B111)</f>
        <v>0</v>
      </c>
      <c r="AO111" s="4">
        <f>SUMIFS('grv lys'!$L$2:$L$2863,'grv lys'!$I$2:$I$2863,'bereken betaaldatum bedrag'!$AO$1,'grv lys'!$G$2:$G$2863,'bereken betaaldatum bedrag'!B111)</f>
        <v>0</v>
      </c>
      <c r="AP111" s="4">
        <f>SUMIFS('grv lys'!$L$2:$L$2863,'grv lys'!$I$2:$I$2863,'bereken betaaldatum bedrag'!$AP$1,'grv lys'!$G$2:$G$2863,'bereken betaaldatum bedrag'!B111)</f>
        <v>0</v>
      </c>
      <c r="AQ111" s="4">
        <f>SUMIFS('grv lys'!$L$2:$L$2863,'grv lys'!$I$2:$I$2863,'bereken betaaldatum bedrag'!$AQ$1,'grv lys'!$G$2:$G$2863,'bereken betaaldatum bedrag'!B111)</f>
        <v>0</v>
      </c>
      <c r="AR111" s="4">
        <f>SUMIFS('grv lys'!$L$2:$L$2863,'grv lys'!$I$2:$I$2863,'bereken betaaldatum bedrag'!$AR$1,'grv lys'!$G$2:$G$2863,'bereken betaaldatum bedrag'!B111)</f>
        <v>0</v>
      </c>
      <c r="AS111" s="4">
        <f>SUMIFS('grv lys'!$L$2:$L$2863,'grv lys'!$I$2:$I$2863,'bereken betaaldatum bedrag'!$AS$1,'grv lys'!$G$2:$G$2863,'bereken betaaldatum bedrag'!B111)</f>
        <v>0</v>
      </c>
      <c r="AT111" s="4">
        <f>SUMIFS('grv lys'!$L$2:$L$2863,'grv lys'!$I$2:$I$2863,'bereken betaaldatum bedrag'!$AT$1,'grv lys'!$G$2:$G$2863,'bereken betaaldatum bedrag'!B111)</f>
        <v>0</v>
      </c>
      <c r="AU111" s="4">
        <f>SUMIFS('grv lys'!$L$2:$L$2863,'grv lys'!$I$2:$I$2863,'bereken betaaldatum bedrag'!$AU$1,'grv lys'!$G$2:$G$2863,'bereken betaaldatum bedrag'!B111)</f>
        <v>0</v>
      </c>
      <c r="AV111" s="4">
        <f>SUMIFS('grv lys'!$L$2:$L$2863,'grv lys'!$I$2:$I$2863,'bereken betaaldatum bedrag'!$AV$1,'grv lys'!$G$2:$G$2863,'bereken betaaldatum bedrag'!B111)</f>
        <v>0</v>
      </c>
      <c r="AW111" s="4">
        <f>SUMIFS('grv lys'!$L$2:$L$2863,'grv lys'!$I$2:$I$2863,'bereken betaaldatum bedrag'!$AW$1,'grv lys'!$G$2:$G$2863,'bereken betaaldatum bedrag'!B111)</f>
        <v>0</v>
      </c>
      <c r="AX111" s="4">
        <f>SUMIFS('grv lys'!$L$2:$L$2863,'grv lys'!$I$2:$I$2863,'bereken betaaldatum bedrag'!$AX$1,'grv lys'!$G$2:$G$2863,'bereken betaaldatum bedrag'!B111)</f>
        <v>0</v>
      </c>
      <c r="AY111" s="4">
        <f>SUMIFS('grv lys'!$L$2:$L$2863,'grv lys'!$I$2:$I$2863,'bereken betaaldatum bedrag'!$AY$1,'grv lys'!$G$2:$G$2863,'bereken betaaldatum bedrag'!B111)</f>
        <v>0</v>
      </c>
      <c r="AZ111" s="4">
        <f>SUMIFS('grv lys'!$L$2:$L$2863,'grv lys'!$I$2:$I$2863,'bereken betaaldatum bedrag'!$AZ$1,'grv lys'!$G$2:$G$2863,'bereken betaaldatum bedrag'!B111)</f>
        <v>0</v>
      </c>
      <c r="BA111" s="4">
        <f>SUMIFS('grv lys'!$L$2:$L$2863,'grv lys'!$I$2:$I$2863,'bereken betaaldatum bedrag'!$BA$1,'grv lys'!$G$2:$G$2863,'bereken betaaldatum bedrag'!B111)</f>
        <v>0</v>
      </c>
    </row>
    <row r="112" spans="1:53" x14ac:dyDescent="0.25">
      <c r="A112" s="19" t="s">
        <v>136</v>
      </c>
      <c r="B112" s="20">
        <v>41688</v>
      </c>
      <c r="C112" s="7"/>
      <c r="D112" s="15" t="s">
        <v>148</v>
      </c>
      <c r="E112" s="14"/>
      <c r="F112" s="12"/>
      <c r="G112" s="16"/>
      <c r="H112" s="16"/>
      <c r="I112" s="4">
        <f>SUMIFS('grv lys'!$L$2:$L$2863,'grv lys'!$G$2:$G$2863,'bereken betaaldatum bedrag'!B112,'grv lys'!$I$2:$I$2863,'bereken betaaldatum bedrag'!I$1)</f>
        <v>0</v>
      </c>
      <c r="J112" s="4">
        <f>SUMIFS('grv lys'!$L$2:$L$2863,'grv lys'!$I$2:$I$2863,'bereken betaaldatum bedrag'!$J$1,'grv lys'!$T$2:$T$2863,'bereken betaaldatum bedrag'!B112)</f>
        <v>0</v>
      </c>
      <c r="K112" s="4">
        <f>SUMIFS('grv lys'!$L$2:$L$2863,'grv lys'!$I$2:$I$2863,'bereken betaaldatum bedrag'!$K$1,'grv lys'!$T$2:$T$2863,'bereken betaaldatum bedrag'!B112)</f>
        <v>0</v>
      </c>
      <c r="L112" s="4">
        <f>SUMIFS('grv lys'!$L$2:$L$2863,'grv lys'!$I$2:$I$2863,'bereken betaaldatum bedrag'!$L$1,'grv lys'!$T$2:$T$2863,'bereken betaaldatum bedrag'!B112)</f>
        <v>0</v>
      </c>
      <c r="M112" s="4">
        <f>SUMIFS('grv lys'!$L$2:$L$2863,'grv lys'!$I$2:$I$2863,'bereken betaaldatum bedrag'!$M$1,'grv lys'!$T$2:$T$2863,'bereken betaaldatum bedrag'!B112)</f>
        <v>0</v>
      </c>
      <c r="N112" s="4">
        <f>SUMIFS('grv lys'!$L$2:$L$2863,'grv lys'!$I$2:$I$2863,'bereken betaaldatum bedrag'!$N$1,'grv lys'!$T$2:$T$2863,'bereken betaaldatum bedrag'!B112)</f>
        <v>0</v>
      </c>
      <c r="O112" s="4">
        <f>SUMIFS('grv lys'!$L$2:$L$2863,'grv lys'!$I$2:$I$2863,'bereken betaaldatum bedrag'!$O$1,'grv lys'!$T$2:$T$2863,'bereken betaaldatum bedrag'!B112)</f>
        <v>0</v>
      </c>
      <c r="P112" s="4">
        <f>SUMIFS('grv lys'!$L$2:$L$2863,'grv lys'!$I$2:$I$2863,'bereken betaaldatum bedrag'!$P$1,'grv lys'!$T$2:$T$2863,'bereken betaaldatum bedrag'!B112)</f>
        <v>0</v>
      </c>
      <c r="Q112" s="4">
        <f>SUMIFS('grv lys'!$L$2:$L$2863,'grv lys'!$I$2:$I$2863,'bereken betaaldatum bedrag'!$Q$1,'grv lys'!$T$2:$T$2863,'bereken betaaldatum bedrag'!B112)</f>
        <v>0</v>
      </c>
      <c r="R112" s="4">
        <f>SUMIFS('grv lys'!$L$2:$L$2863,'grv lys'!$I$2:$I$2863,'bereken betaaldatum bedrag'!$R$1,'grv lys'!$T$2:$T$2863,'bereken betaaldatum bedrag'!B112)</f>
        <v>0</v>
      </c>
      <c r="S112" s="4" t="e">
        <f>SUMIFS('grv lys'!Y111:Y3374,'grv lys'!T111:T2863,'bereken betaaldatum bedrag'!B112,'grv lys'!V111:V3374,'bereken betaaldatum bedrag'!$S$1)</f>
        <v>#VALUE!</v>
      </c>
      <c r="T112" s="4" t="e">
        <f>SUMIFS('grv lys'!Z111:Z3374,'grv lys'!U111:U2863,'bereken betaaldatum bedrag'!B112,'grv lys'!W111:W3374,'bereken betaaldatum bedrag'!$T$1)</f>
        <v>#VALUE!</v>
      </c>
      <c r="U112" s="4">
        <f>SUMIFS('grv lys'!$L$2:$L$2863,'grv lys'!$I$2:$I$2863,'bereken betaaldatum bedrag'!$U$1,'grv lys'!$T$2:$T$2863,'bereken betaaldatum bedrag'!B112)</f>
        <v>0</v>
      </c>
      <c r="V112" s="4">
        <f>SUMIFS('grv lys'!$L$2:$L$2863,'grv lys'!$I$2:$I$2863,'bereken betaaldatum bedrag'!$V$1,'grv lys'!$T$2:$T$2863,'bereken betaaldatum bedrag'!B112)</f>
        <v>0</v>
      </c>
      <c r="W112" s="4">
        <f>SUMIFS('grv lys'!$L$2:$L$2863,'grv lys'!$I$2:$I$2863,'bereken betaaldatum bedrag'!$W$1,'grv lys'!$T$2:$T$2863,'bereken betaaldatum bedrag'!B112)</f>
        <v>0</v>
      </c>
      <c r="X112" s="4">
        <f>SUMIFS('grv lys'!$L$2:$L$2863,'grv lys'!$I$2:$I$2863,'bereken betaaldatum bedrag'!$X$1,'grv lys'!$T$2:$T$2863,'bereken betaaldatum bedrag'!B112)</f>
        <v>0</v>
      </c>
      <c r="Y112" s="4">
        <f>SUMIFS('grv lys'!$L$2:$L$2863,'grv lys'!$I$2:$I$2863,'bereken betaaldatum bedrag'!$Y$1,'grv lys'!$G$2:$G$2863,'bereken betaaldatum bedrag'!B112)</f>
        <v>0</v>
      </c>
      <c r="Z112" s="4">
        <f>SUMIFS('grv lys'!$L$2:$L$2863,'grv lys'!$I$2:$I$2863,'bereken betaaldatum bedrag'!$Z$1,'grv lys'!$G$2:$G$2863,'bereken betaaldatum bedrag'!B112)</f>
        <v>0</v>
      </c>
      <c r="AA112" s="4">
        <f>SUMIFS('grv lys'!$L$2:$L$2863,'grv lys'!$I$2:$I$2863,'bereken betaaldatum bedrag'!$AA$1,'grv lys'!$G$2:$G$2863,'bereken betaaldatum bedrag'!B112)</f>
        <v>0</v>
      </c>
      <c r="AB112" s="4">
        <f>SUMIFS('grv lys'!$L$2:$L$2863,'grv lys'!$I$2:$I$2863,'bereken betaaldatum bedrag'!$AB$1,'grv lys'!$G$2:$G$2863,'bereken betaaldatum bedrag'!B112)</f>
        <v>0</v>
      </c>
      <c r="AC112" s="4">
        <f>SUMIFS('grv lys'!$L$2:$L$2863,'grv lys'!$I$2:$I$2863,'bereken betaaldatum bedrag'!$AC$1,'grv lys'!$G$2:$G$2863,'bereken betaaldatum bedrag'!B112)</f>
        <v>0</v>
      </c>
      <c r="AD112" s="4">
        <f>SUMIFS('grv lys'!$L$2:$L$2863,'grv lys'!$I$2:$I$2863,'bereken betaaldatum bedrag'!$AD$1,'grv lys'!$G$2:$G$2863,'bereken betaaldatum bedrag'!B112)</f>
        <v>2403.59</v>
      </c>
      <c r="AE112" s="4">
        <f>SUMIFS('grv lys'!$L$2:$L$2863,'grv lys'!$I$2:$I$2863,'bereken betaaldatum bedrag'!$AE$1,'grv lys'!$G$2:$G$2863,'bereken betaaldatum bedrag'!B112)</f>
        <v>0</v>
      </c>
      <c r="AF112" s="4">
        <f>SUMIFS('grv lys'!$L$2:$L$2863,'grv lys'!$I$2:$I$2863,'bereken betaaldatum bedrag'!$AF$1,'grv lys'!$G$2:$G$2863,'bereken betaaldatum bedrag'!B112)</f>
        <v>5264.3099999999995</v>
      </c>
      <c r="AG112" s="4">
        <f>SUMIFS('grv lys'!$L$2:$L$2863,'grv lys'!$I$2:$I$2863,'bereken betaaldatum bedrag'!$AG$1,'grv lys'!$G$2:$G$2863,'bereken betaaldatum bedrag'!B112)</f>
        <v>2102.16</v>
      </c>
      <c r="AH112" s="4">
        <f>SUMIFS('grv lys'!$L$2:$L$2863,'grv lys'!$I$2:$I$2863,'bereken betaaldatum bedrag'!$AH$1,'grv lys'!$G$2:$G$2863,'bereken betaaldatum bedrag'!B112)</f>
        <v>0</v>
      </c>
      <c r="AI112" s="4">
        <f>SUMIFS('grv lys'!$L$2:$L$2863,'grv lys'!$I$2:$I$2863,'bereken betaaldatum bedrag'!$AI$1,'grv lys'!$G$2:$G$2863,'bereken betaaldatum bedrag'!B112)</f>
        <v>0</v>
      </c>
      <c r="AJ112" s="4">
        <f>SUMIFS('grv lys'!$L$2:$L$2863,'grv lys'!$I$2:$I$2863,'bereken betaaldatum bedrag'!$AJ$1,'grv lys'!$G$2:$G$2863,'bereken betaaldatum bedrag'!B112)</f>
        <v>0</v>
      </c>
      <c r="AK112" s="4">
        <f>SUMIFS('grv lys'!$L$2:$L$2863,'grv lys'!$I$2:$I$2863,'bereken betaaldatum bedrag'!$AK$1,'grv lys'!$G$2:$G$2863,'bereken betaaldatum bedrag'!B112)</f>
        <v>0</v>
      </c>
      <c r="AL112" s="4">
        <f>SUMIFS('grv lys'!$L$2:$L$2863,'grv lys'!$I$2:$I$2863,'bereken betaaldatum bedrag'!$AL$1,'grv lys'!$G$2:$G$2863,'bereken betaaldatum bedrag'!B112)</f>
        <v>0</v>
      </c>
      <c r="AM112" s="4">
        <f>SUMIFS('grv lys'!$L$2:$L$2863,'grv lys'!$I$2:$I$2863,'bereken betaaldatum bedrag'!$AM$1,'grv lys'!$G$2:$G$2863,'bereken betaaldatum bedrag'!B112)</f>
        <v>0</v>
      </c>
      <c r="AN112" s="4">
        <f>SUMIFS('grv lys'!$L$2:$L$2863,'grv lys'!$I$2:$I$2863,'bereken betaaldatum bedrag'!$AN$1,'grv lys'!$G$2:$G$2863,'bereken betaaldatum bedrag'!B112)</f>
        <v>0</v>
      </c>
      <c r="AO112" s="4">
        <f>SUMIFS('grv lys'!$L$2:$L$2863,'grv lys'!$I$2:$I$2863,'bereken betaaldatum bedrag'!$AO$1,'grv lys'!$G$2:$G$2863,'bereken betaaldatum bedrag'!B112)</f>
        <v>0</v>
      </c>
      <c r="AP112" s="4">
        <f>SUMIFS('grv lys'!$L$2:$L$2863,'grv lys'!$I$2:$I$2863,'bereken betaaldatum bedrag'!$AP$1,'grv lys'!$G$2:$G$2863,'bereken betaaldatum bedrag'!B112)</f>
        <v>196.44</v>
      </c>
      <c r="AQ112" s="4">
        <f>SUMIFS('grv lys'!$L$2:$L$2863,'grv lys'!$I$2:$I$2863,'bereken betaaldatum bedrag'!$AQ$1,'grv lys'!$G$2:$G$2863,'bereken betaaldatum bedrag'!B112)</f>
        <v>0</v>
      </c>
      <c r="AR112" s="4">
        <f>SUMIFS('grv lys'!$L$2:$L$2863,'grv lys'!$I$2:$I$2863,'bereken betaaldatum bedrag'!$AR$1,'grv lys'!$G$2:$G$2863,'bereken betaaldatum bedrag'!B112)</f>
        <v>148.97999999999999</v>
      </c>
      <c r="AS112" s="4">
        <f>SUMIFS('grv lys'!$L$2:$L$2863,'grv lys'!$I$2:$I$2863,'bereken betaaldatum bedrag'!$AS$1,'grv lys'!$G$2:$G$2863,'bereken betaaldatum bedrag'!B112)</f>
        <v>0</v>
      </c>
      <c r="AT112" s="4">
        <f>SUMIFS('grv lys'!$L$2:$L$2863,'grv lys'!$I$2:$I$2863,'bereken betaaldatum bedrag'!$AT$1,'grv lys'!$G$2:$G$2863,'bereken betaaldatum bedrag'!B112)</f>
        <v>0</v>
      </c>
      <c r="AU112" s="4">
        <f>SUMIFS('grv lys'!$L$2:$L$2863,'grv lys'!$I$2:$I$2863,'bereken betaaldatum bedrag'!$AU$1,'grv lys'!$G$2:$G$2863,'bereken betaaldatum bedrag'!B112)</f>
        <v>0</v>
      </c>
      <c r="AV112" s="4">
        <f>SUMIFS('grv lys'!$L$2:$L$2863,'grv lys'!$I$2:$I$2863,'bereken betaaldatum bedrag'!$AV$1,'grv lys'!$G$2:$G$2863,'bereken betaaldatum bedrag'!B112)</f>
        <v>0</v>
      </c>
      <c r="AW112" s="4">
        <f>SUMIFS('grv lys'!$L$2:$L$2863,'grv lys'!$I$2:$I$2863,'bereken betaaldatum bedrag'!$AW$1,'grv lys'!$G$2:$G$2863,'bereken betaaldatum bedrag'!B112)</f>
        <v>0</v>
      </c>
      <c r="AX112" s="4">
        <f>SUMIFS('grv lys'!$L$2:$L$2863,'grv lys'!$I$2:$I$2863,'bereken betaaldatum bedrag'!$AX$1,'grv lys'!$G$2:$G$2863,'bereken betaaldatum bedrag'!B112)</f>
        <v>0</v>
      </c>
      <c r="AY112" s="4">
        <f>SUMIFS('grv lys'!$L$2:$L$2863,'grv lys'!$I$2:$I$2863,'bereken betaaldatum bedrag'!$AY$1,'grv lys'!$G$2:$G$2863,'bereken betaaldatum bedrag'!B112)</f>
        <v>0</v>
      </c>
      <c r="AZ112" s="4">
        <f>SUMIFS('grv lys'!$L$2:$L$2863,'grv lys'!$I$2:$I$2863,'bereken betaaldatum bedrag'!$AZ$1,'grv lys'!$G$2:$G$2863,'bereken betaaldatum bedrag'!B112)</f>
        <v>0</v>
      </c>
      <c r="BA112" s="4">
        <f>SUMIFS('grv lys'!$L$2:$L$2863,'grv lys'!$I$2:$I$2863,'bereken betaaldatum bedrag'!$BA$1,'grv lys'!$G$2:$G$2863,'bereken betaaldatum bedrag'!B112)</f>
        <v>0</v>
      </c>
    </row>
    <row r="113" spans="1:53" x14ac:dyDescent="0.25">
      <c r="A113" s="19" t="s">
        <v>137</v>
      </c>
      <c r="B113" s="20">
        <v>41689</v>
      </c>
      <c r="C113" s="7"/>
      <c r="D113" s="15" t="s">
        <v>148</v>
      </c>
      <c r="E113" s="14"/>
      <c r="F113" s="12"/>
      <c r="G113" s="16"/>
      <c r="H113" s="16"/>
      <c r="I113" s="4">
        <f>SUMIFS('grv lys'!$L$2:$L$2863,'grv lys'!$G$2:$G$2863,'bereken betaaldatum bedrag'!B113,'grv lys'!$I$2:$I$2863,'bereken betaaldatum bedrag'!I$1)</f>
        <v>0</v>
      </c>
      <c r="J113" s="4">
        <f>SUMIFS('grv lys'!$L$2:$L$2863,'grv lys'!$I$2:$I$2863,'bereken betaaldatum bedrag'!$J$1,'grv lys'!$T$2:$T$2863,'bereken betaaldatum bedrag'!B113)</f>
        <v>0</v>
      </c>
      <c r="K113" s="4">
        <f>SUMIFS('grv lys'!$L$2:$L$2863,'grv lys'!$I$2:$I$2863,'bereken betaaldatum bedrag'!$K$1,'grv lys'!$T$2:$T$2863,'bereken betaaldatum bedrag'!B113)</f>
        <v>0</v>
      </c>
      <c r="L113" s="4">
        <f>SUMIFS('grv lys'!$L$2:$L$2863,'grv lys'!$I$2:$I$2863,'bereken betaaldatum bedrag'!$L$1,'grv lys'!$T$2:$T$2863,'bereken betaaldatum bedrag'!B113)</f>
        <v>0</v>
      </c>
      <c r="M113" s="4">
        <f>SUMIFS('grv lys'!$L$2:$L$2863,'grv lys'!$I$2:$I$2863,'bereken betaaldatum bedrag'!$M$1,'grv lys'!$T$2:$T$2863,'bereken betaaldatum bedrag'!B113)</f>
        <v>0</v>
      </c>
      <c r="N113" s="4">
        <f>SUMIFS('grv lys'!$L$2:$L$2863,'grv lys'!$I$2:$I$2863,'bereken betaaldatum bedrag'!$N$1,'grv lys'!$T$2:$T$2863,'bereken betaaldatum bedrag'!B113)</f>
        <v>0</v>
      </c>
      <c r="O113" s="4">
        <f>SUMIFS('grv lys'!$L$2:$L$2863,'grv lys'!$I$2:$I$2863,'bereken betaaldatum bedrag'!$O$1,'grv lys'!$T$2:$T$2863,'bereken betaaldatum bedrag'!B113)</f>
        <v>0</v>
      </c>
      <c r="P113" s="4">
        <f>SUMIFS('grv lys'!$L$2:$L$2863,'grv lys'!$I$2:$I$2863,'bereken betaaldatum bedrag'!$P$1,'grv lys'!$T$2:$T$2863,'bereken betaaldatum bedrag'!B113)</f>
        <v>0</v>
      </c>
      <c r="Q113" s="4">
        <f>SUMIFS('grv lys'!$L$2:$L$2863,'grv lys'!$I$2:$I$2863,'bereken betaaldatum bedrag'!$Q$1,'grv lys'!$T$2:$T$2863,'bereken betaaldatum bedrag'!B113)</f>
        <v>2855</v>
      </c>
      <c r="R113" s="4">
        <f>SUMIFS('grv lys'!$L$2:$L$2863,'grv lys'!$I$2:$I$2863,'bereken betaaldatum bedrag'!$R$1,'grv lys'!$T$2:$T$2863,'bereken betaaldatum bedrag'!B113)</f>
        <v>0</v>
      </c>
      <c r="S113" s="4" t="e">
        <f>SUMIFS('grv lys'!Y112:Y3375,'grv lys'!T112:T2863,'bereken betaaldatum bedrag'!B113,'grv lys'!V112:V3375,'bereken betaaldatum bedrag'!$S$1)</f>
        <v>#VALUE!</v>
      </c>
      <c r="T113" s="4" t="e">
        <f>SUMIFS('grv lys'!Z112:Z3375,'grv lys'!U112:U2863,'bereken betaaldatum bedrag'!B113,'grv lys'!W112:W3375,'bereken betaaldatum bedrag'!$T$1)</f>
        <v>#VALUE!</v>
      </c>
      <c r="U113" s="4">
        <f>SUMIFS('grv lys'!$L$2:$L$2863,'grv lys'!$I$2:$I$2863,'bereken betaaldatum bedrag'!$U$1,'grv lys'!$T$2:$T$2863,'bereken betaaldatum bedrag'!B113)</f>
        <v>0</v>
      </c>
      <c r="V113" s="4">
        <f>SUMIFS('grv lys'!$L$2:$L$2863,'grv lys'!$I$2:$I$2863,'bereken betaaldatum bedrag'!$V$1,'grv lys'!$T$2:$T$2863,'bereken betaaldatum bedrag'!B113)</f>
        <v>0</v>
      </c>
      <c r="W113" s="4">
        <f>SUMIFS('grv lys'!$L$2:$L$2863,'grv lys'!$I$2:$I$2863,'bereken betaaldatum bedrag'!$W$1,'grv lys'!$T$2:$T$2863,'bereken betaaldatum bedrag'!B113)</f>
        <v>0</v>
      </c>
      <c r="X113" s="4">
        <f>SUMIFS('grv lys'!$L$2:$L$2863,'grv lys'!$I$2:$I$2863,'bereken betaaldatum bedrag'!$X$1,'grv lys'!$T$2:$T$2863,'bereken betaaldatum bedrag'!B113)</f>
        <v>0</v>
      </c>
      <c r="Y113" s="4">
        <f>SUMIFS('grv lys'!$L$2:$L$2863,'grv lys'!$I$2:$I$2863,'bereken betaaldatum bedrag'!$Y$1,'grv lys'!$G$2:$G$2863,'bereken betaaldatum bedrag'!B113)</f>
        <v>9636.8700000000008</v>
      </c>
      <c r="Z113" s="4">
        <f>SUMIFS('grv lys'!$L$2:$L$2863,'grv lys'!$I$2:$I$2863,'bereken betaaldatum bedrag'!$Z$1,'grv lys'!$G$2:$G$2863,'bereken betaaldatum bedrag'!B113)</f>
        <v>0</v>
      </c>
      <c r="AA113" s="4">
        <f>SUMIFS('grv lys'!$L$2:$L$2863,'grv lys'!$I$2:$I$2863,'bereken betaaldatum bedrag'!$AA$1,'grv lys'!$G$2:$G$2863,'bereken betaaldatum bedrag'!B113)</f>
        <v>0</v>
      </c>
      <c r="AB113" s="4">
        <f>SUMIFS('grv lys'!$L$2:$L$2863,'grv lys'!$I$2:$I$2863,'bereken betaaldatum bedrag'!$AB$1,'grv lys'!$G$2:$G$2863,'bereken betaaldatum bedrag'!B113)</f>
        <v>0</v>
      </c>
      <c r="AC113" s="4">
        <f>SUMIFS('grv lys'!$L$2:$L$2863,'grv lys'!$I$2:$I$2863,'bereken betaaldatum bedrag'!$AC$1,'grv lys'!$G$2:$G$2863,'bereken betaaldatum bedrag'!B113)</f>
        <v>444.1</v>
      </c>
      <c r="AD113" s="4">
        <f>SUMIFS('grv lys'!$L$2:$L$2863,'grv lys'!$I$2:$I$2863,'bereken betaaldatum bedrag'!$AD$1,'grv lys'!$G$2:$G$2863,'bereken betaaldatum bedrag'!B113)</f>
        <v>0</v>
      </c>
      <c r="AE113" s="4">
        <f>SUMIFS('grv lys'!$L$2:$L$2863,'grv lys'!$I$2:$I$2863,'bereken betaaldatum bedrag'!$AE$1,'grv lys'!$G$2:$G$2863,'bereken betaaldatum bedrag'!B113)</f>
        <v>0</v>
      </c>
      <c r="AF113" s="4">
        <f>SUMIFS('grv lys'!$L$2:$L$2863,'grv lys'!$I$2:$I$2863,'bereken betaaldatum bedrag'!$AF$1,'grv lys'!$G$2:$G$2863,'bereken betaaldatum bedrag'!B113)</f>
        <v>0</v>
      </c>
      <c r="AG113" s="4">
        <f>SUMIFS('grv lys'!$L$2:$L$2863,'grv lys'!$I$2:$I$2863,'bereken betaaldatum bedrag'!$AG$1,'grv lys'!$G$2:$G$2863,'bereken betaaldatum bedrag'!B113)</f>
        <v>0</v>
      </c>
      <c r="AH113" s="4">
        <f>SUMIFS('grv lys'!$L$2:$L$2863,'grv lys'!$I$2:$I$2863,'bereken betaaldatum bedrag'!$AH$1,'grv lys'!$G$2:$G$2863,'bereken betaaldatum bedrag'!B113)</f>
        <v>0</v>
      </c>
      <c r="AI113" s="4">
        <f>SUMIFS('grv lys'!$L$2:$L$2863,'grv lys'!$I$2:$I$2863,'bereken betaaldatum bedrag'!$AI$1,'grv lys'!$G$2:$G$2863,'bereken betaaldatum bedrag'!B113)</f>
        <v>21516.93</v>
      </c>
      <c r="AJ113" s="4">
        <f>SUMIFS('grv lys'!$L$2:$L$2863,'grv lys'!$I$2:$I$2863,'bereken betaaldatum bedrag'!$AJ$1,'grv lys'!$G$2:$G$2863,'bereken betaaldatum bedrag'!B113)</f>
        <v>0</v>
      </c>
      <c r="AK113" s="4">
        <f>SUMIFS('grv lys'!$L$2:$L$2863,'grv lys'!$I$2:$I$2863,'bereken betaaldatum bedrag'!$AK$1,'grv lys'!$G$2:$G$2863,'bereken betaaldatum bedrag'!B113)</f>
        <v>0</v>
      </c>
      <c r="AL113" s="4">
        <f>SUMIFS('grv lys'!$L$2:$L$2863,'grv lys'!$I$2:$I$2863,'bereken betaaldatum bedrag'!$AL$1,'grv lys'!$G$2:$G$2863,'bereken betaaldatum bedrag'!B113)</f>
        <v>0</v>
      </c>
      <c r="AM113" s="4">
        <f>SUMIFS('grv lys'!$L$2:$L$2863,'grv lys'!$I$2:$I$2863,'bereken betaaldatum bedrag'!$AM$1,'grv lys'!$G$2:$G$2863,'bereken betaaldatum bedrag'!B113)</f>
        <v>0</v>
      </c>
      <c r="AN113" s="4">
        <f>SUMIFS('grv lys'!$L$2:$L$2863,'grv lys'!$I$2:$I$2863,'bereken betaaldatum bedrag'!$AN$1,'grv lys'!$G$2:$G$2863,'bereken betaaldatum bedrag'!B113)</f>
        <v>721.67</v>
      </c>
      <c r="AO113" s="4">
        <f>SUMIFS('grv lys'!$L$2:$L$2863,'grv lys'!$I$2:$I$2863,'bereken betaaldatum bedrag'!$AO$1,'grv lys'!$G$2:$G$2863,'bereken betaaldatum bedrag'!B113)</f>
        <v>0</v>
      </c>
      <c r="AP113" s="4">
        <f>SUMIFS('grv lys'!$L$2:$L$2863,'grv lys'!$I$2:$I$2863,'bereken betaaldatum bedrag'!$AP$1,'grv lys'!$G$2:$G$2863,'bereken betaaldatum bedrag'!B113)</f>
        <v>0</v>
      </c>
      <c r="AQ113" s="4">
        <f>SUMIFS('grv lys'!$L$2:$L$2863,'grv lys'!$I$2:$I$2863,'bereken betaaldatum bedrag'!$AQ$1,'grv lys'!$G$2:$G$2863,'bereken betaaldatum bedrag'!B113)</f>
        <v>12142.16</v>
      </c>
      <c r="AR113" s="4">
        <f>SUMIFS('grv lys'!$L$2:$L$2863,'grv lys'!$I$2:$I$2863,'bereken betaaldatum bedrag'!$AR$1,'grv lys'!$G$2:$G$2863,'bereken betaaldatum bedrag'!B113)</f>
        <v>0</v>
      </c>
      <c r="AS113" s="4">
        <f>SUMIFS('grv lys'!$L$2:$L$2863,'grv lys'!$I$2:$I$2863,'bereken betaaldatum bedrag'!$AS$1,'grv lys'!$G$2:$G$2863,'bereken betaaldatum bedrag'!B113)</f>
        <v>0</v>
      </c>
      <c r="AT113" s="4">
        <f>SUMIFS('grv lys'!$L$2:$L$2863,'grv lys'!$I$2:$I$2863,'bereken betaaldatum bedrag'!$AT$1,'grv lys'!$G$2:$G$2863,'bereken betaaldatum bedrag'!B113)</f>
        <v>0</v>
      </c>
      <c r="AU113" s="4">
        <f>SUMIFS('grv lys'!$L$2:$L$2863,'grv lys'!$I$2:$I$2863,'bereken betaaldatum bedrag'!$AU$1,'grv lys'!$G$2:$G$2863,'bereken betaaldatum bedrag'!B113)</f>
        <v>0</v>
      </c>
      <c r="AV113" s="4">
        <f>SUMIFS('grv lys'!$L$2:$L$2863,'grv lys'!$I$2:$I$2863,'bereken betaaldatum bedrag'!$AV$1,'grv lys'!$G$2:$G$2863,'bereken betaaldatum bedrag'!B113)</f>
        <v>0</v>
      </c>
      <c r="AW113" s="4">
        <f>SUMIFS('grv lys'!$L$2:$L$2863,'grv lys'!$I$2:$I$2863,'bereken betaaldatum bedrag'!$AW$1,'grv lys'!$G$2:$G$2863,'bereken betaaldatum bedrag'!B113)</f>
        <v>0</v>
      </c>
      <c r="AX113" s="4">
        <f>SUMIFS('grv lys'!$L$2:$L$2863,'grv lys'!$I$2:$I$2863,'bereken betaaldatum bedrag'!$AX$1,'grv lys'!$G$2:$G$2863,'bereken betaaldatum bedrag'!B113)</f>
        <v>8781.19</v>
      </c>
      <c r="AY113" s="4">
        <f>SUMIFS('grv lys'!$L$2:$L$2863,'grv lys'!$I$2:$I$2863,'bereken betaaldatum bedrag'!$AY$1,'grv lys'!$G$2:$G$2863,'bereken betaaldatum bedrag'!B113)</f>
        <v>0</v>
      </c>
      <c r="AZ113" s="4">
        <f>SUMIFS('grv lys'!$L$2:$L$2863,'grv lys'!$I$2:$I$2863,'bereken betaaldatum bedrag'!$AZ$1,'grv lys'!$G$2:$G$2863,'bereken betaaldatum bedrag'!B113)</f>
        <v>0</v>
      </c>
      <c r="BA113" s="4">
        <f>SUMIFS('grv lys'!$L$2:$L$2863,'grv lys'!$I$2:$I$2863,'bereken betaaldatum bedrag'!$BA$1,'grv lys'!$G$2:$G$2863,'bereken betaaldatum bedrag'!B113)</f>
        <v>0</v>
      </c>
    </row>
    <row r="114" spans="1:53" x14ac:dyDescent="0.25">
      <c r="A114" s="19" t="s">
        <v>138</v>
      </c>
      <c r="B114" s="20">
        <v>41690</v>
      </c>
      <c r="C114" s="7"/>
      <c r="D114" s="15" t="s">
        <v>148</v>
      </c>
      <c r="E114" s="14"/>
      <c r="F114" s="12"/>
      <c r="G114" s="16"/>
      <c r="H114" s="16"/>
      <c r="I114" s="4">
        <f>SUMIFS('grv lys'!$L$2:$L$2863,'grv lys'!$G$2:$G$2863,'bereken betaaldatum bedrag'!B114,'grv lys'!$I$2:$I$2863,'bereken betaaldatum bedrag'!I$1)</f>
        <v>0</v>
      </c>
      <c r="J114" s="4">
        <f>SUMIFS('grv lys'!$L$2:$L$2863,'grv lys'!$I$2:$I$2863,'bereken betaaldatum bedrag'!$J$1,'grv lys'!$T$2:$T$2863,'bereken betaaldatum bedrag'!B114)</f>
        <v>0</v>
      </c>
      <c r="K114" s="4">
        <f>SUMIFS('grv lys'!$L$2:$L$2863,'grv lys'!$I$2:$I$2863,'bereken betaaldatum bedrag'!$K$1,'grv lys'!$T$2:$T$2863,'bereken betaaldatum bedrag'!B114)</f>
        <v>0</v>
      </c>
      <c r="L114" s="4">
        <f>SUMIFS('grv lys'!$L$2:$L$2863,'grv lys'!$I$2:$I$2863,'bereken betaaldatum bedrag'!$L$1,'grv lys'!$T$2:$T$2863,'bereken betaaldatum bedrag'!B114)</f>
        <v>2215</v>
      </c>
      <c r="M114" s="4">
        <f>SUMIFS('grv lys'!$L$2:$L$2863,'grv lys'!$I$2:$I$2863,'bereken betaaldatum bedrag'!$M$1,'grv lys'!$T$2:$T$2863,'bereken betaaldatum bedrag'!B114)</f>
        <v>0</v>
      </c>
      <c r="N114" s="4">
        <f>SUMIFS('grv lys'!$L$2:$L$2863,'grv lys'!$I$2:$I$2863,'bereken betaaldatum bedrag'!$N$1,'grv lys'!$T$2:$T$2863,'bereken betaaldatum bedrag'!B114)</f>
        <v>0</v>
      </c>
      <c r="O114" s="4">
        <f>SUMIFS('grv lys'!$L$2:$L$2863,'grv lys'!$I$2:$I$2863,'bereken betaaldatum bedrag'!$O$1,'grv lys'!$T$2:$T$2863,'bereken betaaldatum bedrag'!B114)</f>
        <v>0</v>
      </c>
      <c r="P114" s="4">
        <f>SUMIFS('grv lys'!$L$2:$L$2863,'grv lys'!$I$2:$I$2863,'bereken betaaldatum bedrag'!$P$1,'grv lys'!$T$2:$T$2863,'bereken betaaldatum bedrag'!B114)</f>
        <v>0</v>
      </c>
      <c r="Q114" s="4">
        <f>SUMIFS('grv lys'!$L$2:$L$2863,'grv lys'!$I$2:$I$2863,'bereken betaaldatum bedrag'!$Q$1,'grv lys'!$T$2:$T$2863,'bereken betaaldatum bedrag'!B114)</f>
        <v>0</v>
      </c>
      <c r="R114" s="4">
        <f>SUMIFS('grv lys'!$L$2:$L$2863,'grv lys'!$I$2:$I$2863,'bereken betaaldatum bedrag'!$R$1,'grv lys'!$T$2:$T$2863,'bereken betaaldatum bedrag'!B114)</f>
        <v>0</v>
      </c>
      <c r="S114" s="4" t="e">
        <f>SUMIFS('grv lys'!Y113:Y3376,'grv lys'!T113:T2863,'bereken betaaldatum bedrag'!B114,'grv lys'!V113:V3376,'bereken betaaldatum bedrag'!$S$1)</f>
        <v>#VALUE!</v>
      </c>
      <c r="T114" s="4" t="e">
        <f>SUMIFS('grv lys'!Z113:Z3376,'grv lys'!U113:U2863,'bereken betaaldatum bedrag'!B114,'grv lys'!W113:W3376,'bereken betaaldatum bedrag'!$T$1)</f>
        <v>#VALUE!</v>
      </c>
      <c r="U114" s="4">
        <f>SUMIFS('grv lys'!$L$2:$L$2863,'grv lys'!$I$2:$I$2863,'bereken betaaldatum bedrag'!$U$1,'grv lys'!$T$2:$T$2863,'bereken betaaldatum bedrag'!B114)</f>
        <v>0</v>
      </c>
      <c r="V114" s="4">
        <f>SUMIFS('grv lys'!$L$2:$L$2863,'grv lys'!$I$2:$I$2863,'bereken betaaldatum bedrag'!$V$1,'grv lys'!$T$2:$T$2863,'bereken betaaldatum bedrag'!B114)</f>
        <v>0</v>
      </c>
      <c r="W114" s="4">
        <f>SUMIFS('grv lys'!$L$2:$L$2863,'grv lys'!$I$2:$I$2863,'bereken betaaldatum bedrag'!$W$1,'grv lys'!$T$2:$T$2863,'bereken betaaldatum bedrag'!B114)</f>
        <v>0</v>
      </c>
      <c r="X114" s="4">
        <f>SUMIFS('grv lys'!$L$2:$L$2863,'grv lys'!$I$2:$I$2863,'bereken betaaldatum bedrag'!$X$1,'grv lys'!$T$2:$T$2863,'bereken betaaldatum bedrag'!B114)</f>
        <v>0</v>
      </c>
      <c r="Y114" s="4">
        <f>SUMIFS('grv lys'!$L$2:$L$2863,'grv lys'!$I$2:$I$2863,'bereken betaaldatum bedrag'!$Y$1,'grv lys'!$G$2:$G$2863,'bereken betaaldatum bedrag'!B114)</f>
        <v>0</v>
      </c>
      <c r="Z114" s="4">
        <f>SUMIFS('grv lys'!$L$2:$L$2863,'grv lys'!$I$2:$I$2863,'bereken betaaldatum bedrag'!$Z$1,'grv lys'!$G$2:$G$2863,'bereken betaaldatum bedrag'!B114)</f>
        <v>0</v>
      </c>
      <c r="AA114" s="4">
        <f>SUMIFS('grv lys'!$L$2:$L$2863,'grv lys'!$I$2:$I$2863,'bereken betaaldatum bedrag'!$AA$1,'grv lys'!$G$2:$G$2863,'bereken betaaldatum bedrag'!B114)</f>
        <v>0</v>
      </c>
      <c r="AB114" s="4">
        <f>SUMIFS('grv lys'!$L$2:$L$2863,'grv lys'!$I$2:$I$2863,'bereken betaaldatum bedrag'!$AB$1,'grv lys'!$G$2:$G$2863,'bereken betaaldatum bedrag'!B114)</f>
        <v>0</v>
      </c>
      <c r="AC114" s="4">
        <f>SUMIFS('grv lys'!$L$2:$L$2863,'grv lys'!$I$2:$I$2863,'bereken betaaldatum bedrag'!$AC$1,'grv lys'!$G$2:$G$2863,'bereken betaaldatum bedrag'!B114)</f>
        <v>0</v>
      </c>
      <c r="AD114" s="4">
        <f>SUMIFS('grv lys'!$L$2:$L$2863,'grv lys'!$I$2:$I$2863,'bereken betaaldatum bedrag'!$AD$1,'grv lys'!$G$2:$G$2863,'bereken betaaldatum bedrag'!B114)</f>
        <v>0</v>
      </c>
      <c r="AE114" s="4">
        <f>SUMIFS('grv lys'!$L$2:$L$2863,'grv lys'!$I$2:$I$2863,'bereken betaaldatum bedrag'!$AE$1,'grv lys'!$G$2:$G$2863,'bereken betaaldatum bedrag'!B114)</f>
        <v>0</v>
      </c>
      <c r="AF114" s="4">
        <f>SUMIFS('grv lys'!$L$2:$L$2863,'grv lys'!$I$2:$I$2863,'bereken betaaldatum bedrag'!$AF$1,'grv lys'!$G$2:$G$2863,'bereken betaaldatum bedrag'!B114)</f>
        <v>0</v>
      </c>
      <c r="AG114" s="4">
        <f>SUMIFS('grv lys'!$L$2:$L$2863,'grv lys'!$I$2:$I$2863,'bereken betaaldatum bedrag'!$AG$1,'grv lys'!$G$2:$G$2863,'bereken betaaldatum bedrag'!B114)</f>
        <v>0</v>
      </c>
      <c r="AH114" s="4">
        <f>SUMIFS('grv lys'!$L$2:$L$2863,'grv lys'!$I$2:$I$2863,'bereken betaaldatum bedrag'!$AH$1,'grv lys'!$G$2:$G$2863,'bereken betaaldatum bedrag'!B114)</f>
        <v>0</v>
      </c>
      <c r="AI114" s="4">
        <f>SUMIFS('grv lys'!$L$2:$L$2863,'grv lys'!$I$2:$I$2863,'bereken betaaldatum bedrag'!$AI$1,'grv lys'!$G$2:$G$2863,'bereken betaaldatum bedrag'!B114)</f>
        <v>0</v>
      </c>
      <c r="AJ114" s="4">
        <f>SUMIFS('grv lys'!$L$2:$L$2863,'grv lys'!$I$2:$I$2863,'bereken betaaldatum bedrag'!$AJ$1,'grv lys'!$G$2:$G$2863,'bereken betaaldatum bedrag'!B114)</f>
        <v>0</v>
      </c>
      <c r="AK114" s="4">
        <f>SUMIFS('grv lys'!$L$2:$L$2863,'grv lys'!$I$2:$I$2863,'bereken betaaldatum bedrag'!$AK$1,'grv lys'!$G$2:$G$2863,'bereken betaaldatum bedrag'!B114)</f>
        <v>0</v>
      </c>
      <c r="AL114" s="4">
        <f>SUMIFS('grv lys'!$L$2:$L$2863,'grv lys'!$I$2:$I$2863,'bereken betaaldatum bedrag'!$AL$1,'grv lys'!$G$2:$G$2863,'bereken betaaldatum bedrag'!B114)</f>
        <v>0</v>
      </c>
      <c r="AM114" s="4">
        <f>SUMIFS('grv lys'!$L$2:$L$2863,'grv lys'!$I$2:$I$2863,'bereken betaaldatum bedrag'!$AM$1,'grv lys'!$G$2:$G$2863,'bereken betaaldatum bedrag'!B114)</f>
        <v>0</v>
      </c>
      <c r="AN114" s="4">
        <f>SUMIFS('grv lys'!$L$2:$L$2863,'grv lys'!$I$2:$I$2863,'bereken betaaldatum bedrag'!$AN$1,'grv lys'!$G$2:$G$2863,'bereken betaaldatum bedrag'!B114)</f>
        <v>0</v>
      </c>
      <c r="AO114" s="4">
        <f>SUMIFS('grv lys'!$L$2:$L$2863,'grv lys'!$I$2:$I$2863,'bereken betaaldatum bedrag'!$AO$1,'grv lys'!$G$2:$G$2863,'bereken betaaldatum bedrag'!B114)</f>
        <v>0</v>
      </c>
      <c r="AP114" s="4">
        <f>SUMIFS('grv lys'!$L$2:$L$2863,'grv lys'!$I$2:$I$2863,'bereken betaaldatum bedrag'!$AP$1,'grv lys'!$G$2:$G$2863,'bereken betaaldatum bedrag'!B114)</f>
        <v>294.66000000000003</v>
      </c>
      <c r="AQ114" s="4">
        <f>SUMIFS('grv lys'!$L$2:$L$2863,'grv lys'!$I$2:$I$2863,'bereken betaaldatum bedrag'!$AQ$1,'grv lys'!$G$2:$G$2863,'bereken betaaldatum bedrag'!B114)</f>
        <v>0</v>
      </c>
      <c r="AR114" s="4">
        <f>SUMIFS('grv lys'!$L$2:$L$2863,'grv lys'!$I$2:$I$2863,'bereken betaaldatum bedrag'!$AR$1,'grv lys'!$G$2:$G$2863,'bereken betaaldatum bedrag'!B114)</f>
        <v>235.98</v>
      </c>
      <c r="AS114" s="4">
        <f>SUMIFS('grv lys'!$L$2:$L$2863,'grv lys'!$I$2:$I$2863,'bereken betaaldatum bedrag'!$AS$1,'grv lys'!$G$2:$G$2863,'bereken betaaldatum bedrag'!B114)</f>
        <v>0</v>
      </c>
      <c r="AT114" s="4">
        <f>SUMIFS('grv lys'!$L$2:$L$2863,'grv lys'!$I$2:$I$2863,'bereken betaaldatum bedrag'!$AT$1,'grv lys'!$G$2:$G$2863,'bereken betaaldatum bedrag'!B114)</f>
        <v>8460.39</v>
      </c>
      <c r="AU114" s="4">
        <f>SUMIFS('grv lys'!$L$2:$L$2863,'grv lys'!$I$2:$I$2863,'bereken betaaldatum bedrag'!$AU$1,'grv lys'!$G$2:$G$2863,'bereken betaaldatum bedrag'!B114)</f>
        <v>0</v>
      </c>
      <c r="AV114" s="4">
        <f>SUMIFS('grv lys'!$L$2:$L$2863,'grv lys'!$I$2:$I$2863,'bereken betaaldatum bedrag'!$AV$1,'grv lys'!$G$2:$G$2863,'bereken betaaldatum bedrag'!B114)</f>
        <v>0</v>
      </c>
      <c r="AW114" s="4">
        <f>SUMIFS('grv lys'!$L$2:$L$2863,'grv lys'!$I$2:$I$2863,'bereken betaaldatum bedrag'!$AW$1,'grv lys'!$G$2:$G$2863,'bereken betaaldatum bedrag'!B114)</f>
        <v>0</v>
      </c>
      <c r="AX114" s="4">
        <f>SUMIFS('grv lys'!$L$2:$L$2863,'grv lys'!$I$2:$I$2863,'bereken betaaldatum bedrag'!$AX$1,'grv lys'!$G$2:$G$2863,'bereken betaaldatum bedrag'!B114)</f>
        <v>0</v>
      </c>
      <c r="AY114" s="4">
        <f>SUMIFS('grv lys'!$L$2:$L$2863,'grv lys'!$I$2:$I$2863,'bereken betaaldatum bedrag'!$AY$1,'grv lys'!$G$2:$G$2863,'bereken betaaldatum bedrag'!B114)</f>
        <v>0</v>
      </c>
      <c r="AZ114" s="4">
        <f>SUMIFS('grv lys'!$L$2:$L$2863,'grv lys'!$I$2:$I$2863,'bereken betaaldatum bedrag'!$AZ$1,'grv lys'!$G$2:$G$2863,'bereken betaaldatum bedrag'!B114)</f>
        <v>0</v>
      </c>
      <c r="BA114" s="4">
        <f>SUMIFS('grv lys'!$L$2:$L$2863,'grv lys'!$I$2:$I$2863,'bereken betaaldatum bedrag'!$BA$1,'grv lys'!$G$2:$G$2863,'bereken betaaldatum bedrag'!B114)</f>
        <v>0</v>
      </c>
    </row>
    <row r="115" spans="1:53" x14ac:dyDescent="0.25">
      <c r="A115" s="19" t="s">
        <v>139</v>
      </c>
      <c r="B115" s="20">
        <v>41691</v>
      </c>
      <c r="C115" s="7">
        <f>B115+19</f>
        <v>41710</v>
      </c>
      <c r="D115" s="6">
        <f>SUM(I109:I115)</f>
        <v>332360.41000000003</v>
      </c>
      <c r="E115" s="14">
        <f>B115+31</f>
        <v>41722</v>
      </c>
      <c r="F115" s="12">
        <f>SUM(Y109:BA115)</f>
        <v>159608.16000000003</v>
      </c>
      <c r="G115" s="10">
        <f>B115</f>
        <v>41691</v>
      </c>
      <c r="H115" s="9" t="e">
        <f>SUM(J109:X115)</f>
        <v>#VALUE!</v>
      </c>
      <c r="I115" s="4">
        <f>SUMIFS('grv lys'!$L$2:$L$2863,'grv lys'!$G$2:$G$2863,'bereken betaaldatum bedrag'!B115,'grv lys'!$I$2:$I$2863,'bereken betaaldatum bedrag'!I$1)</f>
        <v>62451.49</v>
      </c>
      <c r="J115" s="4">
        <f>SUMIFS('grv lys'!$L$2:$L$2863,'grv lys'!$I$2:$I$2863,'bereken betaaldatum bedrag'!$J$1,'grv lys'!$T$2:$T$2863,'bereken betaaldatum bedrag'!B115)</f>
        <v>0</v>
      </c>
      <c r="K115" s="4">
        <f>SUMIFS('grv lys'!$L$2:$L$2863,'grv lys'!$I$2:$I$2863,'bereken betaaldatum bedrag'!$K$1,'grv lys'!$T$2:$T$2863,'bereken betaaldatum bedrag'!B115)</f>
        <v>0</v>
      </c>
      <c r="L115" s="4">
        <f>SUMIFS('grv lys'!$L$2:$L$2863,'grv lys'!$I$2:$I$2863,'bereken betaaldatum bedrag'!$L$1,'grv lys'!$T$2:$T$2863,'bereken betaaldatum bedrag'!B115)</f>
        <v>400</v>
      </c>
      <c r="M115" s="4">
        <f>SUMIFS('grv lys'!$L$2:$L$2863,'grv lys'!$I$2:$I$2863,'bereken betaaldatum bedrag'!$M$1,'grv lys'!$T$2:$T$2863,'bereken betaaldatum bedrag'!B115)</f>
        <v>0</v>
      </c>
      <c r="N115" s="4">
        <f>SUMIFS('grv lys'!$L$2:$L$2863,'grv lys'!$I$2:$I$2863,'bereken betaaldatum bedrag'!$N$1,'grv lys'!$T$2:$T$2863,'bereken betaaldatum bedrag'!B115)</f>
        <v>779.7</v>
      </c>
      <c r="O115" s="4">
        <f>SUMIFS('grv lys'!$L$2:$L$2863,'grv lys'!$I$2:$I$2863,'bereken betaaldatum bedrag'!$O$1,'grv lys'!$T$2:$T$2863,'bereken betaaldatum bedrag'!B115)</f>
        <v>0</v>
      </c>
      <c r="P115" s="4">
        <f>SUMIFS('grv lys'!$L$2:$L$2863,'grv lys'!$I$2:$I$2863,'bereken betaaldatum bedrag'!$P$1,'grv lys'!$T$2:$T$2863,'bereken betaaldatum bedrag'!B115)</f>
        <v>0</v>
      </c>
      <c r="Q115" s="4">
        <f>SUMIFS('grv lys'!$L$2:$L$2863,'grv lys'!$I$2:$I$2863,'bereken betaaldatum bedrag'!$Q$1,'grv lys'!$T$2:$T$2863,'bereken betaaldatum bedrag'!B115)</f>
        <v>0</v>
      </c>
      <c r="R115" s="4">
        <f>SUMIFS('grv lys'!$L$2:$L$2863,'grv lys'!$I$2:$I$2863,'bereken betaaldatum bedrag'!$R$1,'grv lys'!$T$2:$T$2863,'bereken betaaldatum bedrag'!B115)</f>
        <v>0</v>
      </c>
      <c r="S115" s="4" t="e">
        <f>SUMIFS('grv lys'!Y114:Y3377,'grv lys'!T114:T2863,'bereken betaaldatum bedrag'!B115,'grv lys'!V114:V3377,'bereken betaaldatum bedrag'!$S$1)</f>
        <v>#VALUE!</v>
      </c>
      <c r="T115" s="4" t="e">
        <f>SUMIFS('grv lys'!Z114:Z3377,'grv lys'!U114:U2863,'bereken betaaldatum bedrag'!B115,'grv lys'!W114:W3377,'bereken betaaldatum bedrag'!$T$1)</f>
        <v>#VALUE!</v>
      </c>
      <c r="U115" s="4">
        <f>SUMIFS('grv lys'!$L$2:$L$2863,'grv lys'!$I$2:$I$2863,'bereken betaaldatum bedrag'!$U$1,'grv lys'!$T$2:$T$2863,'bereken betaaldatum bedrag'!B115)</f>
        <v>0</v>
      </c>
      <c r="V115" s="4">
        <f>SUMIFS('grv lys'!$L$2:$L$2863,'grv lys'!$I$2:$I$2863,'bereken betaaldatum bedrag'!$V$1,'grv lys'!$T$2:$T$2863,'bereken betaaldatum bedrag'!B115)</f>
        <v>0</v>
      </c>
      <c r="W115" s="4">
        <f>SUMIFS('grv lys'!$L$2:$L$2863,'grv lys'!$I$2:$I$2863,'bereken betaaldatum bedrag'!$W$1,'grv lys'!$T$2:$T$2863,'bereken betaaldatum bedrag'!B115)</f>
        <v>0</v>
      </c>
      <c r="X115" s="4">
        <f>SUMIFS('grv lys'!$L$2:$L$2863,'grv lys'!$I$2:$I$2863,'bereken betaaldatum bedrag'!$X$1,'grv lys'!$T$2:$T$2863,'bereken betaaldatum bedrag'!B115)</f>
        <v>0</v>
      </c>
      <c r="Y115" s="4">
        <f>SUMIFS('grv lys'!$L$2:$L$2863,'grv lys'!$I$2:$I$2863,'bereken betaaldatum bedrag'!$Y$1,'grv lys'!$G$2:$G$2863,'bereken betaaldatum bedrag'!B115)</f>
        <v>0</v>
      </c>
      <c r="Z115" s="4">
        <f>SUMIFS('grv lys'!$L$2:$L$2863,'grv lys'!$I$2:$I$2863,'bereken betaaldatum bedrag'!$Z$1,'grv lys'!$G$2:$G$2863,'bereken betaaldatum bedrag'!B115)</f>
        <v>0</v>
      </c>
      <c r="AA115" s="4">
        <f>SUMIFS('grv lys'!$L$2:$L$2863,'grv lys'!$I$2:$I$2863,'bereken betaaldatum bedrag'!$AA$1,'grv lys'!$G$2:$G$2863,'bereken betaaldatum bedrag'!B115)</f>
        <v>0</v>
      </c>
      <c r="AB115" s="4">
        <f>SUMIFS('grv lys'!$L$2:$L$2863,'grv lys'!$I$2:$I$2863,'bereken betaaldatum bedrag'!$AB$1,'grv lys'!$G$2:$G$2863,'bereken betaaldatum bedrag'!B115)</f>
        <v>0</v>
      </c>
      <c r="AC115" s="4">
        <f>SUMIFS('grv lys'!$L$2:$L$2863,'grv lys'!$I$2:$I$2863,'bereken betaaldatum bedrag'!$AC$1,'grv lys'!$G$2:$G$2863,'bereken betaaldatum bedrag'!B115)</f>
        <v>0</v>
      </c>
      <c r="AD115" s="4">
        <f>SUMIFS('grv lys'!$L$2:$L$2863,'grv lys'!$I$2:$I$2863,'bereken betaaldatum bedrag'!$AD$1,'grv lys'!$G$2:$G$2863,'bereken betaaldatum bedrag'!B115)</f>
        <v>0</v>
      </c>
      <c r="AE115" s="4">
        <f>SUMIFS('grv lys'!$L$2:$L$2863,'grv lys'!$I$2:$I$2863,'bereken betaaldatum bedrag'!$AE$1,'grv lys'!$G$2:$G$2863,'bereken betaaldatum bedrag'!B115)</f>
        <v>0</v>
      </c>
      <c r="AF115" s="4">
        <f>SUMIFS('grv lys'!$L$2:$L$2863,'grv lys'!$I$2:$I$2863,'bereken betaaldatum bedrag'!$AF$1,'grv lys'!$G$2:$G$2863,'bereken betaaldatum bedrag'!B115)</f>
        <v>0</v>
      </c>
      <c r="AG115" s="4">
        <f>SUMIFS('grv lys'!$L$2:$L$2863,'grv lys'!$I$2:$I$2863,'bereken betaaldatum bedrag'!$AG$1,'grv lys'!$G$2:$G$2863,'bereken betaaldatum bedrag'!B115)</f>
        <v>0</v>
      </c>
      <c r="AH115" s="4">
        <f>SUMIFS('grv lys'!$L$2:$L$2863,'grv lys'!$I$2:$I$2863,'bereken betaaldatum bedrag'!$AH$1,'grv lys'!$G$2:$G$2863,'bereken betaaldatum bedrag'!B115)</f>
        <v>0</v>
      </c>
      <c r="AI115" s="4">
        <f>SUMIFS('grv lys'!$L$2:$L$2863,'grv lys'!$I$2:$I$2863,'bereken betaaldatum bedrag'!$AI$1,'grv lys'!$G$2:$G$2863,'bereken betaaldatum bedrag'!B115)</f>
        <v>0</v>
      </c>
      <c r="AJ115" s="4">
        <f>SUMIFS('grv lys'!$L$2:$L$2863,'grv lys'!$I$2:$I$2863,'bereken betaaldatum bedrag'!$AJ$1,'grv lys'!$G$2:$G$2863,'bereken betaaldatum bedrag'!B115)</f>
        <v>0</v>
      </c>
      <c r="AK115" s="4">
        <f>SUMIFS('grv lys'!$L$2:$L$2863,'grv lys'!$I$2:$I$2863,'bereken betaaldatum bedrag'!$AK$1,'grv lys'!$G$2:$G$2863,'bereken betaaldatum bedrag'!B115)</f>
        <v>0</v>
      </c>
      <c r="AL115" s="4">
        <f>SUMIFS('grv lys'!$L$2:$L$2863,'grv lys'!$I$2:$I$2863,'bereken betaaldatum bedrag'!$AL$1,'grv lys'!$G$2:$G$2863,'bereken betaaldatum bedrag'!B115)</f>
        <v>0</v>
      </c>
      <c r="AM115" s="4">
        <f>SUMIFS('grv lys'!$L$2:$L$2863,'grv lys'!$I$2:$I$2863,'bereken betaaldatum bedrag'!$AM$1,'grv lys'!$G$2:$G$2863,'bereken betaaldatum bedrag'!B115)</f>
        <v>0</v>
      </c>
      <c r="AN115" s="4">
        <f>SUMIFS('grv lys'!$L$2:$L$2863,'grv lys'!$I$2:$I$2863,'bereken betaaldatum bedrag'!$AN$1,'grv lys'!$G$2:$G$2863,'bereken betaaldatum bedrag'!B115)</f>
        <v>0</v>
      </c>
      <c r="AO115" s="4">
        <f>SUMIFS('grv lys'!$L$2:$L$2863,'grv lys'!$I$2:$I$2863,'bereken betaaldatum bedrag'!$AO$1,'grv lys'!$G$2:$G$2863,'bereken betaaldatum bedrag'!B115)</f>
        <v>0</v>
      </c>
      <c r="AP115" s="4">
        <f>SUMIFS('grv lys'!$L$2:$L$2863,'grv lys'!$I$2:$I$2863,'bereken betaaldatum bedrag'!$AP$1,'grv lys'!$G$2:$G$2863,'bereken betaaldatum bedrag'!B115)</f>
        <v>0</v>
      </c>
      <c r="AQ115" s="4">
        <f>SUMIFS('grv lys'!$L$2:$L$2863,'grv lys'!$I$2:$I$2863,'bereken betaaldatum bedrag'!$AQ$1,'grv lys'!$G$2:$G$2863,'bereken betaaldatum bedrag'!B115)</f>
        <v>0</v>
      </c>
      <c r="AR115" s="4">
        <f>SUMIFS('grv lys'!$L$2:$L$2863,'grv lys'!$I$2:$I$2863,'bereken betaaldatum bedrag'!$AR$1,'grv lys'!$G$2:$G$2863,'bereken betaaldatum bedrag'!B115)</f>
        <v>0</v>
      </c>
      <c r="AS115" s="4">
        <f>SUMIFS('grv lys'!$L$2:$L$2863,'grv lys'!$I$2:$I$2863,'bereken betaaldatum bedrag'!$AS$1,'grv lys'!$G$2:$G$2863,'bereken betaaldatum bedrag'!B115)</f>
        <v>0</v>
      </c>
      <c r="AT115" s="4">
        <f>SUMIFS('grv lys'!$L$2:$L$2863,'grv lys'!$I$2:$I$2863,'bereken betaaldatum bedrag'!$AT$1,'grv lys'!$G$2:$G$2863,'bereken betaaldatum bedrag'!B115)</f>
        <v>0</v>
      </c>
      <c r="AU115" s="4">
        <f>SUMIFS('grv lys'!$L$2:$L$2863,'grv lys'!$I$2:$I$2863,'bereken betaaldatum bedrag'!$AU$1,'grv lys'!$G$2:$G$2863,'bereken betaaldatum bedrag'!B115)</f>
        <v>0</v>
      </c>
      <c r="AV115" s="4">
        <f>SUMIFS('grv lys'!$L$2:$L$2863,'grv lys'!$I$2:$I$2863,'bereken betaaldatum bedrag'!$AV$1,'grv lys'!$G$2:$G$2863,'bereken betaaldatum bedrag'!B115)</f>
        <v>0</v>
      </c>
      <c r="AW115" s="4">
        <f>SUMIFS('grv lys'!$L$2:$L$2863,'grv lys'!$I$2:$I$2863,'bereken betaaldatum bedrag'!$AW$1,'grv lys'!$G$2:$G$2863,'bereken betaaldatum bedrag'!B115)</f>
        <v>0</v>
      </c>
      <c r="AX115" s="4">
        <f>SUMIFS('grv lys'!$L$2:$L$2863,'grv lys'!$I$2:$I$2863,'bereken betaaldatum bedrag'!$AX$1,'grv lys'!$G$2:$G$2863,'bereken betaaldatum bedrag'!B115)</f>
        <v>0</v>
      </c>
      <c r="AY115" s="4">
        <f>SUMIFS('grv lys'!$L$2:$L$2863,'grv lys'!$I$2:$I$2863,'bereken betaaldatum bedrag'!$AY$1,'grv lys'!$G$2:$G$2863,'bereken betaaldatum bedrag'!B115)</f>
        <v>0</v>
      </c>
      <c r="AZ115" s="4">
        <f>SUMIFS('grv lys'!$L$2:$L$2863,'grv lys'!$I$2:$I$2863,'bereken betaaldatum bedrag'!$AZ$1,'grv lys'!$G$2:$G$2863,'bereken betaaldatum bedrag'!B115)</f>
        <v>0</v>
      </c>
      <c r="BA115" s="4">
        <f>SUMIFS('grv lys'!$L$2:$L$2863,'grv lys'!$I$2:$I$2863,'bereken betaaldatum bedrag'!$BA$1,'grv lys'!$G$2:$G$2863,'bereken betaaldatum bedrag'!B115)</f>
        <v>0</v>
      </c>
    </row>
    <row r="116" spans="1:53" x14ac:dyDescent="0.25">
      <c r="A116" s="21" t="s">
        <v>140</v>
      </c>
      <c r="B116" s="22">
        <v>41692</v>
      </c>
      <c r="C116" s="7"/>
      <c r="D116" s="15" t="s">
        <v>148</v>
      </c>
      <c r="E116" s="14"/>
      <c r="F116" s="12"/>
      <c r="G116" s="16"/>
      <c r="H116" s="16"/>
      <c r="I116" s="4">
        <f>SUMIFS('grv lys'!$L$2:$L$2863,'grv lys'!$G$2:$G$2863,'bereken betaaldatum bedrag'!B116,'grv lys'!$I$2:$I$2863,'bereken betaaldatum bedrag'!I$1)</f>
        <v>0</v>
      </c>
      <c r="J116" s="4">
        <f>SUMIFS('grv lys'!$L$2:$L$2863,'grv lys'!$I$2:$I$2863,'bereken betaaldatum bedrag'!$J$1,'grv lys'!$T$2:$T$2863,'bereken betaaldatum bedrag'!B116)</f>
        <v>6213.26</v>
      </c>
      <c r="K116" s="4">
        <f>SUMIFS('grv lys'!$L$2:$L$2863,'grv lys'!$I$2:$I$2863,'bereken betaaldatum bedrag'!$K$1,'grv lys'!$T$2:$T$2863,'bereken betaaldatum bedrag'!B116)</f>
        <v>0</v>
      </c>
      <c r="L116" s="4">
        <f>SUMIFS('grv lys'!$L$2:$L$2863,'grv lys'!$I$2:$I$2863,'bereken betaaldatum bedrag'!$L$1,'grv lys'!$T$2:$T$2863,'bereken betaaldatum bedrag'!B116)</f>
        <v>0</v>
      </c>
      <c r="M116" s="4">
        <f>SUMIFS('grv lys'!$L$2:$L$2863,'grv lys'!$I$2:$I$2863,'bereken betaaldatum bedrag'!$M$1,'grv lys'!$T$2:$T$2863,'bereken betaaldatum bedrag'!B116)</f>
        <v>7059.6</v>
      </c>
      <c r="N116" s="4">
        <f>SUMIFS('grv lys'!$L$2:$L$2863,'grv lys'!$I$2:$I$2863,'bereken betaaldatum bedrag'!$N$1,'grv lys'!$T$2:$T$2863,'bereken betaaldatum bedrag'!B116)</f>
        <v>0</v>
      </c>
      <c r="O116" s="4">
        <f>SUMIFS('grv lys'!$L$2:$L$2863,'grv lys'!$I$2:$I$2863,'bereken betaaldatum bedrag'!$O$1,'grv lys'!$T$2:$T$2863,'bereken betaaldatum bedrag'!B116)</f>
        <v>0</v>
      </c>
      <c r="P116" s="4">
        <f>SUMIFS('grv lys'!$L$2:$L$2863,'grv lys'!$I$2:$I$2863,'bereken betaaldatum bedrag'!$P$1,'grv lys'!$T$2:$T$2863,'bereken betaaldatum bedrag'!B116)</f>
        <v>0</v>
      </c>
      <c r="Q116" s="4">
        <f>SUMIFS('grv lys'!$L$2:$L$2863,'grv lys'!$I$2:$I$2863,'bereken betaaldatum bedrag'!$Q$1,'grv lys'!$T$2:$T$2863,'bereken betaaldatum bedrag'!B116)</f>
        <v>0</v>
      </c>
      <c r="R116" s="4">
        <f>SUMIFS('grv lys'!$L$2:$L$2863,'grv lys'!$I$2:$I$2863,'bereken betaaldatum bedrag'!$R$1,'grv lys'!$T$2:$T$2863,'bereken betaaldatum bedrag'!B116)</f>
        <v>0</v>
      </c>
      <c r="S116" s="4" t="e">
        <f>SUMIFS('grv lys'!Y115:Y3378,'grv lys'!T115:T2863,'bereken betaaldatum bedrag'!B116,'grv lys'!V115:V3378,'bereken betaaldatum bedrag'!$S$1)</f>
        <v>#VALUE!</v>
      </c>
      <c r="T116" s="4" t="e">
        <f>SUMIFS('grv lys'!Z115:Z3378,'grv lys'!U115:U2863,'bereken betaaldatum bedrag'!B116,'grv lys'!W115:W3378,'bereken betaaldatum bedrag'!$T$1)</f>
        <v>#VALUE!</v>
      </c>
      <c r="U116" s="4">
        <f>SUMIFS('grv lys'!$L$2:$L$2863,'grv lys'!$I$2:$I$2863,'bereken betaaldatum bedrag'!$U$1,'grv lys'!$T$2:$T$2863,'bereken betaaldatum bedrag'!B116)</f>
        <v>0</v>
      </c>
      <c r="V116" s="4">
        <f>SUMIFS('grv lys'!$L$2:$L$2863,'grv lys'!$I$2:$I$2863,'bereken betaaldatum bedrag'!$V$1,'grv lys'!$T$2:$T$2863,'bereken betaaldatum bedrag'!B116)</f>
        <v>0</v>
      </c>
      <c r="W116" s="4">
        <f>SUMIFS('grv lys'!$L$2:$L$2863,'grv lys'!$I$2:$I$2863,'bereken betaaldatum bedrag'!$W$1,'grv lys'!$T$2:$T$2863,'bereken betaaldatum bedrag'!B116)</f>
        <v>0</v>
      </c>
      <c r="X116" s="4">
        <f>SUMIFS('grv lys'!$L$2:$L$2863,'grv lys'!$I$2:$I$2863,'bereken betaaldatum bedrag'!$X$1,'grv lys'!$T$2:$T$2863,'bereken betaaldatum bedrag'!B116)</f>
        <v>0</v>
      </c>
      <c r="Y116" s="4">
        <f>SUMIFS('grv lys'!$L$2:$L$2863,'grv lys'!$I$2:$I$2863,'bereken betaaldatum bedrag'!$Y$1,'grv lys'!$G$2:$G$2863,'bereken betaaldatum bedrag'!B116)</f>
        <v>0</v>
      </c>
      <c r="Z116" s="4">
        <f>SUMIFS('grv lys'!$L$2:$L$2863,'grv lys'!$I$2:$I$2863,'bereken betaaldatum bedrag'!$Z$1,'grv lys'!$G$2:$G$2863,'bereken betaaldatum bedrag'!B116)</f>
        <v>0</v>
      </c>
      <c r="AA116" s="4">
        <f>SUMIFS('grv lys'!$L$2:$L$2863,'grv lys'!$I$2:$I$2863,'bereken betaaldatum bedrag'!$AA$1,'grv lys'!$G$2:$G$2863,'bereken betaaldatum bedrag'!B116)</f>
        <v>0</v>
      </c>
      <c r="AB116" s="4">
        <f>SUMIFS('grv lys'!$L$2:$L$2863,'grv lys'!$I$2:$I$2863,'bereken betaaldatum bedrag'!$AB$1,'grv lys'!$G$2:$G$2863,'bereken betaaldatum bedrag'!B116)</f>
        <v>13302.66</v>
      </c>
      <c r="AC116" s="4">
        <f>SUMIFS('grv lys'!$L$2:$L$2863,'grv lys'!$I$2:$I$2863,'bereken betaaldatum bedrag'!$AC$1,'grv lys'!$G$2:$G$2863,'bereken betaaldatum bedrag'!B116)</f>
        <v>328.9</v>
      </c>
      <c r="AD116" s="4">
        <f>SUMIFS('grv lys'!$L$2:$L$2863,'grv lys'!$I$2:$I$2863,'bereken betaaldatum bedrag'!$AD$1,'grv lys'!$G$2:$G$2863,'bereken betaaldatum bedrag'!B116)</f>
        <v>5907.88</v>
      </c>
      <c r="AE116" s="4">
        <f>SUMIFS('grv lys'!$L$2:$L$2863,'grv lys'!$I$2:$I$2863,'bereken betaaldatum bedrag'!$AE$1,'grv lys'!$G$2:$G$2863,'bereken betaaldatum bedrag'!B116)</f>
        <v>0</v>
      </c>
      <c r="AF116" s="4">
        <f>SUMIFS('grv lys'!$L$2:$L$2863,'grv lys'!$I$2:$I$2863,'bereken betaaldatum bedrag'!$AF$1,'grv lys'!$G$2:$G$2863,'bereken betaaldatum bedrag'!B116)</f>
        <v>5211.6400000000003</v>
      </c>
      <c r="AG116" s="4">
        <f>SUMIFS('grv lys'!$L$2:$L$2863,'grv lys'!$I$2:$I$2863,'bereken betaaldatum bedrag'!$AG$1,'grv lys'!$G$2:$G$2863,'bereken betaaldatum bedrag'!B116)</f>
        <v>0</v>
      </c>
      <c r="AH116" s="4">
        <f>SUMIFS('grv lys'!$L$2:$L$2863,'grv lys'!$I$2:$I$2863,'bereken betaaldatum bedrag'!$AH$1,'grv lys'!$G$2:$G$2863,'bereken betaaldatum bedrag'!B116)</f>
        <v>0</v>
      </c>
      <c r="AI116" s="4">
        <f>SUMIFS('grv lys'!$L$2:$L$2863,'grv lys'!$I$2:$I$2863,'bereken betaaldatum bedrag'!$AI$1,'grv lys'!$G$2:$G$2863,'bereken betaaldatum bedrag'!B116)</f>
        <v>0</v>
      </c>
      <c r="AJ116" s="4">
        <f>SUMIFS('grv lys'!$L$2:$L$2863,'grv lys'!$I$2:$I$2863,'bereken betaaldatum bedrag'!$AJ$1,'grv lys'!$G$2:$G$2863,'bereken betaaldatum bedrag'!B116)</f>
        <v>4425.3999999999996</v>
      </c>
      <c r="AK116" s="4">
        <f>SUMIFS('grv lys'!$L$2:$L$2863,'grv lys'!$I$2:$I$2863,'bereken betaaldatum bedrag'!$AK$1,'grv lys'!$G$2:$G$2863,'bereken betaaldatum bedrag'!B116)</f>
        <v>0</v>
      </c>
      <c r="AL116" s="4">
        <f>SUMIFS('grv lys'!$L$2:$L$2863,'grv lys'!$I$2:$I$2863,'bereken betaaldatum bedrag'!$AL$1,'grv lys'!$G$2:$G$2863,'bereken betaaldatum bedrag'!B116)</f>
        <v>0</v>
      </c>
      <c r="AM116" s="4">
        <f>SUMIFS('grv lys'!$L$2:$L$2863,'grv lys'!$I$2:$I$2863,'bereken betaaldatum bedrag'!$AM$1,'grv lys'!$G$2:$G$2863,'bereken betaaldatum bedrag'!B116)</f>
        <v>9616.3700000000008</v>
      </c>
      <c r="AN116" s="4">
        <f>SUMIFS('grv lys'!$L$2:$L$2863,'grv lys'!$I$2:$I$2863,'bereken betaaldatum bedrag'!$AN$1,'grv lys'!$G$2:$G$2863,'bereken betaaldatum bedrag'!B116)</f>
        <v>0</v>
      </c>
      <c r="AO116" s="4">
        <f>SUMIFS('grv lys'!$L$2:$L$2863,'grv lys'!$I$2:$I$2863,'bereken betaaldatum bedrag'!$AO$1,'grv lys'!$G$2:$G$2863,'bereken betaaldatum bedrag'!B116)</f>
        <v>14632.73</v>
      </c>
      <c r="AP116" s="4">
        <f>SUMIFS('grv lys'!$L$2:$L$2863,'grv lys'!$I$2:$I$2863,'bereken betaaldatum bedrag'!$AP$1,'grv lys'!$G$2:$G$2863,'bereken betaaldatum bedrag'!B116)</f>
        <v>196.44</v>
      </c>
      <c r="AQ116" s="4">
        <f>SUMIFS('grv lys'!$L$2:$L$2863,'grv lys'!$I$2:$I$2863,'bereken betaaldatum bedrag'!$AQ$1,'grv lys'!$G$2:$G$2863,'bereken betaaldatum bedrag'!B116)</f>
        <v>0</v>
      </c>
      <c r="AR116" s="4">
        <f>SUMIFS('grv lys'!$L$2:$L$2863,'grv lys'!$I$2:$I$2863,'bereken betaaldatum bedrag'!$AR$1,'grv lys'!$G$2:$G$2863,'bereken betaaldatum bedrag'!B116)</f>
        <v>130.5</v>
      </c>
      <c r="AS116" s="4">
        <f>SUMIFS('grv lys'!$L$2:$L$2863,'grv lys'!$I$2:$I$2863,'bereken betaaldatum bedrag'!$AS$1,'grv lys'!$G$2:$G$2863,'bereken betaaldatum bedrag'!B116)</f>
        <v>0</v>
      </c>
      <c r="AT116" s="4">
        <f>SUMIFS('grv lys'!$L$2:$L$2863,'grv lys'!$I$2:$I$2863,'bereken betaaldatum bedrag'!$AT$1,'grv lys'!$G$2:$G$2863,'bereken betaaldatum bedrag'!B116)</f>
        <v>0</v>
      </c>
      <c r="AU116" s="4">
        <f>SUMIFS('grv lys'!$L$2:$L$2863,'grv lys'!$I$2:$I$2863,'bereken betaaldatum bedrag'!$AU$1,'grv lys'!$G$2:$G$2863,'bereken betaaldatum bedrag'!B116)</f>
        <v>0</v>
      </c>
      <c r="AV116" s="4">
        <f>SUMIFS('grv lys'!$L$2:$L$2863,'grv lys'!$I$2:$I$2863,'bereken betaaldatum bedrag'!$AV$1,'grv lys'!$G$2:$G$2863,'bereken betaaldatum bedrag'!B116)</f>
        <v>35718.04</v>
      </c>
      <c r="AW116" s="4">
        <f>SUMIFS('grv lys'!$L$2:$L$2863,'grv lys'!$I$2:$I$2863,'bereken betaaldatum bedrag'!$AW$1,'grv lys'!$G$2:$G$2863,'bereken betaaldatum bedrag'!B116)</f>
        <v>0</v>
      </c>
      <c r="AX116" s="4">
        <f>SUMIFS('grv lys'!$L$2:$L$2863,'grv lys'!$I$2:$I$2863,'bereken betaaldatum bedrag'!$AX$1,'grv lys'!$G$2:$G$2863,'bereken betaaldatum bedrag'!B116)</f>
        <v>0</v>
      </c>
      <c r="AY116" s="4">
        <f>SUMIFS('grv lys'!$L$2:$L$2863,'grv lys'!$I$2:$I$2863,'bereken betaaldatum bedrag'!$AY$1,'grv lys'!$G$2:$G$2863,'bereken betaaldatum bedrag'!B116)</f>
        <v>0</v>
      </c>
      <c r="AZ116" s="4">
        <f>SUMIFS('grv lys'!$L$2:$L$2863,'grv lys'!$I$2:$I$2863,'bereken betaaldatum bedrag'!$AZ$1,'grv lys'!$G$2:$G$2863,'bereken betaaldatum bedrag'!B116)</f>
        <v>0</v>
      </c>
      <c r="BA116" s="4">
        <f>SUMIFS('grv lys'!$L$2:$L$2863,'grv lys'!$I$2:$I$2863,'bereken betaaldatum bedrag'!$BA$1,'grv lys'!$G$2:$G$2863,'bereken betaaldatum bedrag'!B116)</f>
        <v>0</v>
      </c>
    </row>
    <row r="117" spans="1:53" x14ac:dyDescent="0.25">
      <c r="A117" s="21" t="s">
        <v>134</v>
      </c>
      <c r="B117" s="22">
        <v>41693</v>
      </c>
      <c r="C117" s="7"/>
      <c r="D117" s="15" t="s">
        <v>148</v>
      </c>
      <c r="E117" s="14"/>
      <c r="F117" s="12"/>
      <c r="G117" s="16"/>
      <c r="H117" s="16"/>
      <c r="I117" s="4">
        <f>SUMIFS('grv lys'!$L$2:$L$2863,'grv lys'!$G$2:$G$2863,'bereken betaaldatum bedrag'!B117,'grv lys'!$I$2:$I$2863,'bereken betaaldatum bedrag'!I$1)</f>
        <v>0</v>
      </c>
      <c r="J117" s="4">
        <f>SUMIFS('grv lys'!$L$2:$L$2863,'grv lys'!$I$2:$I$2863,'bereken betaaldatum bedrag'!$J$1,'grv lys'!$T$2:$T$2863,'bereken betaaldatum bedrag'!B117)</f>
        <v>0</v>
      </c>
      <c r="K117" s="4">
        <f>SUMIFS('grv lys'!$L$2:$L$2863,'grv lys'!$I$2:$I$2863,'bereken betaaldatum bedrag'!$K$1,'grv lys'!$T$2:$T$2863,'bereken betaaldatum bedrag'!B117)</f>
        <v>0</v>
      </c>
      <c r="L117" s="4">
        <f>SUMIFS('grv lys'!$L$2:$L$2863,'grv lys'!$I$2:$I$2863,'bereken betaaldatum bedrag'!$L$1,'grv lys'!$T$2:$T$2863,'bereken betaaldatum bedrag'!B117)</f>
        <v>0</v>
      </c>
      <c r="M117" s="4">
        <f>SUMIFS('grv lys'!$L$2:$L$2863,'grv lys'!$I$2:$I$2863,'bereken betaaldatum bedrag'!$M$1,'grv lys'!$T$2:$T$2863,'bereken betaaldatum bedrag'!B117)</f>
        <v>0</v>
      </c>
      <c r="N117" s="4">
        <f>SUMIFS('grv lys'!$L$2:$L$2863,'grv lys'!$I$2:$I$2863,'bereken betaaldatum bedrag'!$N$1,'grv lys'!$T$2:$T$2863,'bereken betaaldatum bedrag'!B117)</f>
        <v>0</v>
      </c>
      <c r="O117" s="4">
        <f>SUMIFS('grv lys'!$L$2:$L$2863,'grv lys'!$I$2:$I$2863,'bereken betaaldatum bedrag'!$O$1,'grv lys'!$T$2:$T$2863,'bereken betaaldatum bedrag'!B117)</f>
        <v>0</v>
      </c>
      <c r="P117" s="4">
        <f>SUMIFS('grv lys'!$L$2:$L$2863,'grv lys'!$I$2:$I$2863,'bereken betaaldatum bedrag'!$P$1,'grv lys'!$T$2:$T$2863,'bereken betaaldatum bedrag'!B117)</f>
        <v>0</v>
      </c>
      <c r="Q117" s="4">
        <f>SUMIFS('grv lys'!$L$2:$L$2863,'grv lys'!$I$2:$I$2863,'bereken betaaldatum bedrag'!$Q$1,'grv lys'!$T$2:$T$2863,'bereken betaaldatum bedrag'!B117)</f>
        <v>0</v>
      </c>
      <c r="R117" s="4">
        <f>SUMIFS('grv lys'!$L$2:$L$2863,'grv lys'!$I$2:$I$2863,'bereken betaaldatum bedrag'!$R$1,'grv lys'!$T$2:$T$2863,'bereken betaaldatum bedrag'!B117)</f>
        <v>0</v>
      </c>
      <c r="S117" s="4" t="e">
        <f>SUMIFS('grv lys'!Y116:Y3379,'grv lys'!T116:T2863,'bereken betaaldatum bedrag'!B117,'grv lys'!V116:V3379,'bereken betaaldatum bedrag'!$S$1)</f>
        <v>#VALUE!</v>
      </c>
      <c r="T117" s="4" t="e">
        <f>SUMIFS('grv lys'!Z116:Z3379,'grv lys'!U116:U2863,'bereken betaaldatum bedrag'!B117,'grv lys'!W116:W3379,'bereken betaaldatum bedrag'!$T$1)</f>
        <v>#VALUE!</v>
      </c>
      <c r="U117" s="4">
        <f>SUMIFS('grv lys'!$L$2:$L$2863,'grv lys'!$I$2:$I$2863,'bereken betaaldatum bedrag'!$U$1,'grv lys'!$T$2:$T$2863,'bereken betaaldatum bedrag'!B117)</f>
        <v>0</v>
      </c>
      <c r="V117" s="4">
        <f>SUMIFS('grv lys'!$L$2:$L$2863,'grv lys'!$I$2:$I$2863,'bereken betaaldatum bedrag'!$V$1,'grv lys'!$T$2:$T$2863,'bereken betaaldatum bedrag'!B117)</f>
        <v>0</v>
      </c>
      <c r="W117" s="4">
        <f>SUMIFS('grv lys'!$L$2:$L$2863,'grv lys'!$I$2:$I$2863,'bereken betaaldatum bedrag'!$W$1,'grv lys'!$T$2:$T$2863,'bereken betaaldatum bedrag'!B117)</f>
        <v>0</v>
      </c>
      <c r="X117" s="4">
        <f>SUMIFS('grv lys'!$L$2:$L$2863,'grv lys'!$I$2:$I$2863,'bereken betaaldatum bedrag'!$X$1,'grv lys'!$T$2:$T$2863,'bereken betaaldatum bedrag'!B117)</f>
        <v>0</v>
      </c>
      <c r="Y117" s="4">
        <f>SUMIFS('grv lys'!$L$2:$L$2863,'grv lys'!$I$2:$I$2863,'bereken betaaldatum bedrag'!$Y$1,'grv lys'!$G$2:$G$2863,'bereken betaaldatum bedrag'!B117)</f>
        <v>0</v>
      </c>
      <c r="Z117" s="4">
        <f>SUMIFS('grv lys'!$L$2:$L$2863,'grv lys'!$I$2:$I$2863,'bereken betaaldatum bedrag'!$Z$1,'grv lys'!$G$2:$G$2863,'bereken betaaldatum bedrag'!B117)</f>
        <v>0</v>
      </c>
      <c r="AA117" s="4">
        <f>SUMIFS('grv lys'!$L$2:$L$2863,'grv lys'!$I$2:$I$2863,'bereken betaaldatum bedrag'!$AA$1,'grv lys'!$G$2:$G$2863,'bereken betaaldatum bedrag'!B117)</f>
        <v>0</v>
      </c>
      <c r="AB117" s="4">
        <f>SUMIFS('grv lys'!$L$2:$L$2863,'grv lys'!$I$2:$I$2863,'bereken betaaldatum bedrag'!$AB$1,'grv lys'!$G$2:$G$2863,'bereken betaaldatum bedrag'!B117)</f>
        <v>0</v>
      </c>
      <c r="AC117" s="4">
        <f>SUMIFS('grv lys'!$L$2:$L$2863,'grv lys'!$I$2:$I$2863,'bereken betaaldatum bedrag'!$AC$1,'grv lys'!$G$2:$G$2863,'bereken betaaldatum bedrag'!B117)</f>
        <v>357.7</v>
      </c>
      <c r="AD117" s="4">
        <f>SUMIFS('grv lys'!$L$2:$L$2863,'grv lys'!$I$2:$I$2863,'bereken betaaldatum bedrag'!$AD$1,'grv lys'!$G$2:$G$2863,'bereken betaaldatum bedrag'!B117)</f>
        <v>0</v>
      </c>
      <c r="AE117" s="4">
        <f>SUMIFS('grv lys'!$L$2:$L$2863,'grv lys'!$I$2:$I$2863,'bereken betaaldatum bedrag'!$AE$1,'grv lys'!$G$2:$G$2863,'bereken betaaldatum bedrag'!B117)</f>
        <v>0</v>
      </c>
      <c r="AF117" s="4">
        <f>SUMIFS('grv lys'!$L$2:$L$2863,'grv lys'!$I$2:$I$2863,'bereken betaaldatum bedrag'!$AF$1,'grv lys'!$G$2:$G$2863,'bereken betaaldatum bedrag'!B117)</f>
        <v>0</v>
      </c>
      <c r="AG117" s="4">
        <f>SUMIFS('grv lys'!$L$2:$L$2863,'grv lys'!$I$2:$I$2863,'bereken betaaldatum bedrag'!$AG$1,'grv lys'!$G$2:$G$2863,'bereken betaaldatum bedrag'!B117)</f>
        <v>0</v>
      </c>
      <c r="AH117" s="4">
        <f>SUMIFS('grv lys'!$L$2:$L$2863,'grv lys'!$I$2:$I$2863,'bereken betaaldatum bedrag'!$AH$1,'grv lys'!$G$2:$G$2863,'bereken betaaldatum bedrag'!B117)</f>
        <v>0</v>
      </c>
      <c r="AI117" s="4">
        <f>SUMIFS('grv lys'!$L$2:$L$2863,'grv lys'!$I$2:$I$2863,'bereken betaaldatum bedrag'!$AI$1,'grv lys'!$G$2:$G$2863,'bereken betaaldatum bedrag'!B117)</f>
        <v>0</v>
      </c>
      <c r="AJ117" s="4">
        <f>SUMIFS('grv lys'!$L$2:$L$2863,'grv lys'!$I$2:$I$2863,'bereken betaaldatum bedrag'!$AJ$1,'grv lys'!$G$2:$G$2863,'bereken betaaldatum bedrag'!B117)</f>
        <v>0</v>
      </c>
      <c r="AK117" s="4">
        <f>SUMIFS('grv lys'!$L$2:$L$2863,'grv lys'!$I$2:$I$2863,'bereken betaaldatum bedrag'!$AK$1,'grv lys'!$G$2:$G$2863,'bereken betaaldatum bedrag'!B117)</f>
        <v>0</v>
      </c>
      <c r="AL117" s="4">
        <f>SUMIFS('grv lys'!$L$2:$L$2863,'grv lys'!$I$2:$I$2863,'bereken betaaldatum bedrag'!$AL$1,'grv lys'!$G$2:$G$2863,'bereken betaaldatum bedrag'!B117)</f>
        <v>0</v>
      </c>
      <c r="AM117" s="4">
        <f>SUMIFS('grv lys'!$L$2:$L$2863,'grv lys'!$I$2:$I$2863,'bereken betaaldatum bedrag'!$AM$1,'grv lys'!$G$2:$G$2863,'bereken betaaldatum bedrag'!B117)</f>
        <v>0</v>
      </c>
      <c r="AN117" s="4">
        <f>SUMIFS('grv lys'!$L$2:$L$2863,'grv lys'!$I$2:$I$2863,'bereken betaaldatum bedrag'!$AN$1,'grv lys'!$G$2:$G$2863,'bereken betaaldatum bedrag'!B117)</f>
        <v>0</v>
      </c>
      <c r="AO117" s="4">
        <f>SUMIFS('grv lys'!$L$2:$L$2863,'grv lys'!$I$2:$I$2863,'bereken betaaldatum bedrag'!$AO$1,'grv lys'!$G$2:$G$2863,'bereken betaaldatum bedrag'!B117)</f>
        <v>0</v>
      </c>
      <c r="AP117" s="4">
        <f>SUMIFS('grv lys'!$L$2:$L$2863,'grv lys'!$I$2:$I$2863,'bereken betaaldatum bedrag'!$AP$1,'grv lys'!$G$2:$G$2863,'bereken betaaldatum bedrag'!B117)</f>
        <v>0</v>
      </c>
      <c r="AQ117" s="4">
        <f>SUMIFS('grv lys'!$L$2:$L$2863,'grv lys'!$I$2:$I$2863,'bereken betaaldatum bedrag'!$AQ$1,'grv lys'!$G$2:$G$2863,'bereken betaaldatum bedrag'!B117)</f>
        <v>0</v>
      </c>
      <c r="AR117" s="4">
        <f>SUMIFS('grv lys'!$L$2:$L$2863,'grv lys'!$I$2:$I$2863,'bereken betaaldatum bedrag'!$AR$1,'grv lys'!$G$2:$G$2863,'bereken betaaldatum bedrag'!B117)</f>
        <v>0</v>
      </c>
      <c r="AS117" s="4">
        <f>SUMIFS('grv lys'!$L$2:$L$2863,'grv lys'!$I$2:$I$2863,'bereken betaaldatum bedrag'!$AS$1,'grv lys'!$G$2:$G$2863,'bereken betaaldatum bedrag'!B117)</f>
        <v>0</v>
      </c>
      <c r="AT117" s="4">
        <f>SUMIFS('grv lys'!$L$2:$L$2863,'grv lys'!$I$2:$I$2863,'bereken betaaldatum bedrag'!$AT$1,'grv lys'!$G$2:$G$2863,'bereken betaaldatum bedrag'!B117)</f>
        <v>0</v>
      </c>
      <c r="AU117" s="4">
        <f>SUMIFS('grv lys'!$L$2:$L$2863,'grv lys'!$I$2:$I$2863,'bereken betaaldatum bedrag'!$AU$1,'grv lys'!$G$2:$G$2863,'bereken betaaldatum bedrag'!B117)</f>
        <v>0</v>
      </c>
      <c r="AV117" s="4">
        <f>SUMIFS('grv lys'!$L$2:$L$2863,'grv lys'!$I$2:$I$2863,'bereken betaaldatum bedrag'!$AV$1,'grv lys'!$G$2:$G$2863,'bereken betaaldatum bedrag'!B117)</f>
        <v>0</v>
      </c>
      <c r="AW117" s="4">
        <f>SUMIFS('grv lys'!$L$2:$L$2863,'grv lys'!$I$2:$I$2863,'bereken betaaldatum bedrag'!$AW$1,'grv lys'!$G$2:$G$2863,'bereken betaaldatum bedrag'!B117)</f>
        <v>0</v>
      </c>
      <c r="AX117" s="4">
        <f>SUMIFS('grv lys'!$L$2:$L$2863,'grv lys'!$I$2:$I$2863,'bereken betaaldatum bedrag'!$AX$1,'grv lys'!$G$2:$G$2863,'bereken betaaldatum bedrag'!B117)</f>
        <v>0</v>
      </c>
      <c r="AY117" s="4">
        <f>SUMIFS('grv lys'!$L$2:$L$2863,'grv lys'!$I$2:$I$2863,'bereken betaaldatum bedrag'!$AY$1,'grv lys'!$G$2:$G$2863,'bereken betaaldatum bedrag'!B117)</f>
        <v>0</v>
      </c>
      <c r="AZ117" s="4">
        <f>SUMIFS('grv lys'!$L$2:$L$2863,'grv lys'!$I$2:$I$2863,'bereken betaaldatum bedrag'!$AZ$1,'grv lys'!$G$2:$G$2863,'bereken betaaldatum bedrag'!B117)</f>
        <v>0</v>
      </c>
      <c r="BA117" s="4">
        <f>SUMIFS('grv lys'!$L$2:$L$2863,'grv lys'!$I$2:$I$2863,'bereken betaaldatum bedrag'!$BA$1,'grv lys'!$G$2:$G$2863,'bereken betaaldatum bedrag'!B117)</f>
        <v>0</v>
      </c>
    </row>
    <row r="118" spans="1:53" x14ac:dyDescent="0.25">
      <c r="A118" s="21" t="s">
        <v>135</v>
      </c>
      <c r="B118" s="22">
        <v>41694</v>
      </c>
      <c r="C118" s="7"/>
      <c r="D118" s="15" t="s">
        <v>148</v>
      </c>
      <c r="E118" s="14"/>
      <c r="F118" s="12"/>
      <c r="G118" s="16"/>
      <c r="H118" s="16"/>
      <c r="I118" s="4">
        <f>SUMIFS('grv lys'!$L$2:$L$2863,'grv lys'!$G$2:$G$2863,'bereken betaaldatum bedrag'!B118,'grv lys'!$I$2:$I$2863,'bereken betaaldatum bedrag'!I$1)</f>
        <v>369001.54</v>
      </c>
      <c r="J118" s="4">
        <f>SUMIFS('grv lys'!$L$2:$L$2863,'grv lys'!$I$2:$I$2863,'bereken betaaldatum bedrag'!$J$1,'grv lys'!$T$2:$T$2863,'bereken betaaldatum bedrag'!B118)</f>
        <v>0</v>
      </c>
      <c r="K118" s="4">
        <f>SUMIFS('grv lys'!$L$2:$L$2863,'grv lys'!$I$2:$I$2863,'bereken betaaldatum bedrag'!$K$1,'grv lys'!$T$2:$T$2863,'bereken betaaldatum bedrag'!B118)</f>
        <v>0</v>
      </c>
      <c r="L118" s="4">
        <f>SUMIFS('grv lys'!$L$2:$L$2863,'grv lys'!$I$2:$I$2863,'bereken betaaldatum bedrag'!$L$1,'grv lys'!$T$2:$T$2863,'bereken betaaldatum bedrag'!B118)</f>
        <v>2950</v>
      </c>
      <c r="M118" s="4">
        <f>SUMIFS('grv lys'!$L$2:$L$2863,'grv lys'!$I$2:$I$2863,'bereken betaaldatum bedrag'!$M$1,'grv lys'!$T$2:$T$2863,'bereken betaaldatum bedrag'!B118)</f>
        <v>0</v>
      </c>
      <c r="N118" s="4">
        <f>SUMIFS('grv lys'!$L$2:$L$2863,'grv lys'!$I$2:$I$2863,'bereken betaaldatum bedrag'!$N$1,'grv lys'!$T$2:$T$2863,'bereken betaaldatum bedrag'!B118)</f>
        <v>1933.1</v>
      </c>
      <c r="O118" s="4">
        <f>SUMIFS('grv lys'!$L$2:$L$2863,'grv lys'!$I$2:$I$2863,'bereken betaaldatum bedrag'!$O$1,'grv lys'!$T$2:$T$2863,'bereken betaaldatum bedrag'!B118)</f>
        <v>5538.5</v>
      </c>
      <c r="P118" s="4">
        <f>SUMIFS('grv lys'!$L$2:$L$2863,'grv lys'!$I$2:$I$2863,'bereken betaaldatum bedrag'!$P$1,'grv lys'!$T$2:$T$2863,'bereken betaaldatum bedrag'!B118)</f>
        <v>0</v>
      </c>
      <c r="Q118" s="4">
        <f>SUMIFS('grv lys'!$L$2:$L$2863,'grv lys'!$I$2:$I$2863,'bereken betaaldatum bedrag'!$Q$1,'grv lys'!$T$2:$T$2863,'bereken betaaldatum bedrag'!B118)</f>
        <v>0</v>
      </c>
      <c r="R118" s="4">
        <f>SUMIFS('grv lys'!$L$2:$L$2863,'grv lys'!$I$2:$I$2863,'bereken betaaldatum bedrag'!$R$1,'grv lys'!$T$2:$T$2863,'bereken betaaldatum bedrag'!B118)</f>
        <v>0</v>
      </c>
      <c r="S118" s="4" t="e">
        <f>SUMIFS('grv lys'!Y117:Y3380,'grv lys'!T117:T2863,'bereken betaaldatum bedrag'!B118,'grv lys'!V117:V3380,'bereken betaaldatum bedrag'!$S$1)</f>
        <v>#VALUE!</v>
      </c>
      <c r="T118" s="4" t="e">
        <f>SUMIFS('grv lys'!Z117:Z3380,'grv lys'!U117:U2863,'bereken betaaldatum bedrag'!B118,'grv lys'!W117:W3380,'bereken betaaldatum bedrag'!$T$1)</f>
        <v>#VALUE!</v>
      </c>
      <c r="U118" s="4">
        <f>SUMIFS('grv lys'!$L$2:$L$2863,'grv lys'!$I$2:$I$2863,'bereken betaaldatum bedrag'!$U$1,'grv lys'!$T$2:$T$2863,'bereken betaaldatum bedrag'!B118)</f>
        <v>0</v>
      </c>
      <c r="V118" s="4">
        <f>SUMIFS('grv lys'!$L$2:$L$2863,'grv lys'!$I$2:$I$2863,'bereken betaaldatum bedrag'!$V$1,'grv lys'!$T$2:$T$2863,'bereken betaaldatum bedrag'!B118)</f>
        <v>0</v>
      </c>
      <c r="W118" s="4">
        <f>SUMIFS('grv lys'!$L$2:$L$2863,'grv lys'!$I$2:$I$2863,'bereken betaaldatum bedrag'!$W$1,'grv lys'!$T$2:$T$2863,'bereken betaaldatum bedrag'!B118)</f>
        <v>0</v>
      </c>
      <c r="X118" s="4">
        <f>SUMIFS('grv lys'!$L$2:$L$2863,'grv lys'!$I$2:$I$2863,'bereken betaaldatum bedrag'!$X$1,'grv lys'!$T$2:$T$2863,'bereken betaaldatum bedrag'!B118)</f>
        <v>0</v>
      </c>
      <c r="Y118" s="4">
        <f>SUMIFS('grv lys'!$L$2:$L$2863,'grv lys'!$I$2:$I$2863,'bereken betaaldatum bedrag'!$Y$1,'grv lys'!$G$2:$G$2863,'bereken betaaldatum bedrag'!B118)</f>
        <v>0</v>
      </c>
      <c r="Z118" s="4">
        <f>SUMIFS('grv lys'!$L$2:$L$2863,'grv lys'!$I$2:$I$2863,'bereken betaaldatum bedrag'!$Z$1,'grv lys'!$G$2:$G$2863,'bereken betaaldatum bedrag'!B118)</f>
        <v>0</v>
      </c>
      <c r="AA118" s="4">
        <f>SUMIFS('grv lys'!$L$2:$L$2863,'grv lys'!$I$2:$I$2863,'bereken betaaldatum bedrag'!$AA$1,'grv lys'!$G$2:$G$2863,'bereken betaaldatum bedrag'!B118)</f>
        <v>0</v>
      </c>
      <c r="AB118" s="4">
        <f>SUMIFS('grv lys'!$L$2:$L$2863,'grv lys'!$I$2:$I$2863,'bereken betaaldatum bedrag'!$AB$1,'grv lys'!$G$2:$G$2863,'bereken betaaldatum bedrag'!B118)</f>
        <v>0</v>
      </c>
      <c r="AC118" s="4">
        <f>SUMIFS('grv lys'!$L$2:$L$2863,'grv lys'!$I$2:$I$2863,'bereken betaaldatum bedrag'!$AC$1,'grv lys'!$G$2:$G$2863,'bereken betaaldatum bedrag'!B118)</f>
        <v>0</v>
      </c>
      <c r="AD118" s="4">
        <f>SUMIFS('grv lys'!$L$2:$L$2863,'grv lys'!$I$2:$I$2863,'bereken betaaldatum bedrag'!$AD$1,'grv lys'!$G$2:$G$2863,'bereken betaaldatum bedrag'!B118)</f>
        <v>0</v>
      </c>
      <c r="AE118" s="4">
        <f>SUMIFS('grv lys'!$L$2:$L$2863,'grv lys'!$I$2:$I$2863,'bereken betaaldatum bedrag'!$AE$1,'grv lys'!$G$2:$G$2863,'bereken betaaldatum bedrag'!B118)</f>
        <v>0</v>
      </c>
      <c r="AF118" s="4">
        <f>SUMIFS('grv lys'!$L$2:$L$2863,'grv lys'!$I$2:$I$2863,'bereken betaaldatum bedrag'!$AF$1,'grv lys'!$G$2:$G$2863,'bereken betaaldatum bedrag'!B118)</f>
        <v>0</v>
      </c>
      <c r="AG118" s="4">
        <f>SUMIFS('grv lys'!$L$2:$L$2863,'grv lys'!$I$2:$I$2863,'bereken betaaldatum bedrag'!$AG$1,'grv lys'!$G$2:$G$2863,'bereken betaaldatum bedrag'!B118)</f>
        <v>0</v>
      </c>
      <c r="AH118" s="4">
        <f>SUMIFS('grv lys'!$L$2:$L$2863,'grv lys'!$I$2:$I$2863,'bereken betaaldatum bedrag'!$AH$1,'grv lys'!$G$2:$G$2863,'bereken betaaldatum bedrag'!B118)</f>
        <v>0</v>
      </c>
      <c r="AI118" s="4">
        <f>SUMIFS('grv lys'!$L$2:$L$2863,'grv lys'!$I$2:$I$2863,'bereken betaaldatum bedrag'!$AI$1,'grv lys'!$G$2:$G$2863,'bereken betaaldatum bedrag'!B118)</f>
        <v>0</v>
      </c>
      <c r="AJ118" s="4">
        <f>SUMIFS('grv lys'!$L$2:$L$2863,'grv lys'!$I$2:$I$2863,'bereken betaaldatum bedrag'!$AJ$1,'grv lys'!$G$2:$G$2863,'bereken betaaldatum bedrag'!B118)</f>
        <v>0</v>
      </c>
      <c r="AK118" s="4">
        <f>SUMIFS('grv lys'!$L$2:$L$2863,'grv lys'!$I$2:$I$2863,'bereken betaaldatum bedrag'!$AK$1,'grv lys'!$G$2:$G$2863,'bereken betaaldatum bedrag'!B118)</f>
        <v>0</v>
      </c>
      <c r="AL118" s="4">
        <f>SUMIFS('grv lys'!$L$2:$L$2863,'grv lys'!$I$2:$I$2863,'bereken betaaldatum bedrag'!$AL$1,'grv lys'!$G$2:$G$2863,'bereken betaaldatum bedrag'!B118)</f>
        <v>0</v>
      </c>
      <c r="AM118" s="4">
        <f>SUMIFS('grv lys'!$L$2:$L$2863,'grv lys'!$I$2:$I$2863,'bereken betaaldatum bedrag'!$AM$1,'grv lys'!$G$2:$G$2863,'bereken betaaldatum bedrag'!B118)</f>
        <v>0</v>
      </c>
      <c r="AN118" s="4">
        <f>SUMIFS('grv lys'!$L$2:$L$2863,'grv lys'!$I$2:$I$2863,'bereken betaaldatum bedrag'!$AN$1,'grv lys'!$G$2:$G$2863,'bereken betaaldatum bedrag'!B118)</f>
        <v>0</v>
      </c>
      <c r="AO118" s="4">
        <f>SUMIFS('grv lys'!$L$2:$L$2863,'grv lys'!$I$2:$I$2863,'bereken betaaldatum bedrag'!$AO$1,'grv lys'!$G$2:$G$2863,'bereken betaaldatum bedrag'!B118)</f>
        <v>0</v>
      </c>
      <c r="AP118" s="4">
        <f>SUMIFS('grv lys'!$L$2:$L$2863,'grv lys'!$I$2:$I$2863,'bereken betaaldatum bedrag'!$AP$1,'grv lys'!$G$2:$G$2863,'bereken betaaldatum bedrag'!B118)</f>
        <v>135.9</v>
      </c>
      <c r="AQ118" s="4">
        <f>SUMIFS('grv lys'!$L$2:$L$2863,'grv lys'!$I$2:$I$2863,'bereken betaaldatum bedrag'!$AQ$1,'grv lys'!$G$2:$G$2863,'bereken betaaldatum bedrag'!B118)</f>
        <v>0</v>
      </c>
      <c r="AR118" s="4">
        <f>SUMIFS('grv lys'!$L$2:$L$2863,'grv lys'!$I$2:$I$2863,'bereken betaaldatum bedrag'!$AR$1,'grv lys'!$G$2:$G$2863,'bereken betaaldatum bedrag'!B118)</f>
        <v>0</v>
      </c>
      <c r="AS118" s="4">
        <f>SUMIFS('grv lys'!$L$2:$L$2863,'grv lys'!$I$2:$I$2863,'bereken betaaldatum bedrag'!$AS$1,'grv lys'!$G$2:$G$2863,'bereken betaaldatum bedrag'!B118)</f>
        <v>0</v>
      </c>
      <c r="AT118" s="4">
        <f>SUMIFS('grv lys'!$L$2:$L$2863,'grv lys'!$I$2:$I$2863,'bereken betaaldatum bedrag'!$AT$1,'grv lys'!$G$2:$G$2863,'bereken betaaldatum bedrag'!B118)</f>
        <v>0</v>
      </c>
      <c r="AU118" s="4">
        <f>SUMIFS('grv lys'!$L$2:$L$2863,'grv lys'!$I$2:$I$2863,'bereken betaaldatum bedrag'!$AU$1,'grv lys'!$G$2:$G$2863,'bereken betaaldatum bedrag'!B118)</f>
        <v>0</v>
      </c>
      <c r="AV118" s="4">
        <f>SUMIFS('grv lys'!$L$2:$L$2863,'grv lys'!$I$2:$I$2863,'bereken betaaldatum bedrag'!$AV$1,'grv lys'!$G$2:$G$2863,'bereken betaaldatum bedrag'!B118)</f>
        <v>0</v>
      </c>
      <c r="AW118" s="4">
        <f>SUMIFS('grv lys'!$L$2:$L$2863,'grv lys'!$I$2:$I$2863,'bereken betaaldatum bedrag'!$AW$1,'grv lys'!$G$2:$G$2863,'bereken betaaldatum bedrag'!B118)</f>
        <v>0</v>
      </c>
      <c r="AX118" s="4">
        <f>SUMIFS('grv lys'!$L$2:$L$2863,'grv lys'!$I$2:$I$2863,'bereken betaaldatum bedrag'!$AX$1,'grv lys'!$G$2:$G$2863,'bereken betaaldatum bedrag'!B118)</f>
        <v>0</v>
      </c>
      <c r="AY118" s="4">
        <f>SUMIFS('grv lys'!$L$2:$L$2863,'grv lys'!$I$2:$I$2863,'bereken betaaldatum bedrag'!$AY$1,'grv lys'!$G$2:$G$2863,'bereken betaaldatum bedrag'!B118)</f>
        <v>0</v>
      </c>
      <c r="AZ118" s="4">
        <f>SUMIFS('grv lys'!$L$2:$L$2863,'grv lys'!$I$2:$I$2863,'bereken betaaldatum bedrag'!$AZ$1,'grv lys'!$G$2:$G$2863,'bereken betaaldatum bedrag'!B118)</f>
        <v>0</v>
      </c>
      <c r="BA118" s="4">
        <f>SUMIFS('grv lys'!$L$2:$L$2863,'grv lys'!$I$2:$I$2863,'bereken betaaldatum bedrag'!$BA$1,'grv lys'!$G$2:$G$2863,'bereken betaaldatum bedrag'!B118)</f>
        <v>0</v>
      </c>
    </row>
    <row r="119" spans="1:53" x14ac:dyDescent="0.25">
      <c r="A119" s="21" t="s">
        <v>136</v>
      </c>
      <c r="B119" s="22">
        <v>41695</v>
      </c>
      <c r="C119" s="7"/>
      <c r="D119" s="15" t="s">
        <v>148</v>
      </c>
      <c r="E119" s="14"/>
      <c r="F119" s="12"/>
      <c r="G119" s="16"/>
      <c r="H119" s="16"/>
      <c r="I119" s="4">
        <f>SUMIFS('grv lys'!$L$2:$L$2863,'grv lys'!$G$2:$G$2863,'bereken betaaldatum bedrag'!B119,'grv lys'!$I$2:$I$2863,'bereken betaaldatum bedrag'!I$1)</f>
        <v>7255.0599999999995</v>
      </c>
      <c r="J119" s="4">
        <f>SUMIFS('grv lys'!$L$2:$L$2863,'grv lys'!$I$2:$I$2863,'bereken betaaldatum bedrag'!$J$1,'grv lys'!$T$2:$T$2863,'bereken betaaldatum bedrag'!B119)</f>
        <v>0</v>
      </c>
      <c r="K119" s="4">
        <f>SUMIFS('grv lys'!$L$2:$L$2863,'grv lys'!$I$2:$I$2863,'bereken betaaldatum bedrag'!$K$1,'grv lys'!$T$2:$T$2863,'bereken betaaldatum bedrag'!B119)</f>
        <v>0</v>
      </c>
      <c r="L119" s="4">
        <f>SUMIFS('grv lys'!$L$2:$L$2863,'grv lys'!$I$2:$I$2863,'bereken betaaldatum bedrag'!$L$1,'grv lys'!$T$2:$T$2863,'bereken betaaldatum bedrag'!B119)</f>
        <v>0</v>
      </c>
      <c r="M119" s="4">
        <f>SUMIFS('grv lys'!$L$2:$L$2863,'grv lys'!$I$2:$I$2863,'bereken betaaldatum bedrag'!$M$1,'grv lys'!$T$2:$T$2863,'bereken betaaldatum bedrag'!B119)</f>
        <v>0</v>
      </c>
      <c r="N119" s="4">
        <f>SUMIFS('grv lys'!$L$2:$L$2863,'grv lys'!$I$2:$I$2863,'bereken betaaldatum bedrag'!$N$1,'grv lys'!$T$2:$T$2863,'bereken betaaldatum bedrag'!B119)</f>
        <v>0</v>
      </c>
      <c r="O119" s="4">
        <f>SUMIFS('grv lys'!$L$2:$L$2863,'grv lys'!$I$2:$I$2863,'bereken betaaldatum bedrag'!$O$1,'grv lys'!$T$2:$T$2863,'bereken betaaldatum bedrag'!B119)</f>
        <v>0</v>
      </c>
      <c r="P119" s="4">
        <f>SUMIFS('grv lys'!$L$2:$L$2863,'grv lys'!$I$2:$I$2863,'bereken betaaldatum bedrag'!$P$1,'grv lys'!$T$2:$T$2863,'bereken betaaldatum bedrag'!B119)</f>
        <v>0</v>
      </c>
      <c r="Q119" s="4">
        <f>SUMIFS('grv lys'!$L$2:$L$2863,'grv lys'!$I$2:$I$2863,'bereken betaaldatum bedrag'!$Q$1,'grv lys'!$T$2:$T$2863,'bereken betaaldatum bedrag'!B119)</f>
        <v>0</v>
      </c>
      <c r="R119" s="4">
        <f>SUMIFS('grv lys'!$L$2:$L$2863,'grv lys'!$I$2:$I$2863,'bereken betaaldatum bedrag'!$R$1,'grv lys'!$T$2:$T$2863,'bereken betaaldatum bedrag'!B119)</f>
        <v>0</v>
      </c>
      <c r="S119" s="4" t="e">
        <f>SUMIFS('grv lys'!Y118:Y3381,'grv lys'!T118:T2863,'bereken betaaldatum bedrag'!B119,'grv lys'!V118:V3381,'bereken betaaldatum bedrag'!$S$1)</f>
        <v>#VALUE!</v>
      </c>
      <c r="T119" s="4" t="e">
        <f>SUMIFS('grv lys'!Z118:Z3381,'grv lys'!U118:U2863,'bereken betaaldatum bedrag'!B119,'grv lys'!W118:W3381,'bereken betaaldatum bedrag'!$T$1)</f>
        <v>#VALUE!</v>
      </c>
      <c r="U119" s="4">
        <f>SUMIFS('grv lys'!$L$2:$L$2863,'grv lys'!$I$2:$I$2863,'bereken betaaldatum bedrag'!$U$1,'grv lys'!$T$2:$T$2863,'bereken betaaldatum bedrag'!B119)</f>
        <v>1425</v>
      </c>
      <c r="V119" s="4">
        <f>SUMIFS('grv lys'!$L$2:$L$2863,'grv lys'!$I$2:$I$2863,'bereken betaaldatum bedrag'!$V$1,'grv lys'!$T$2:$T$2863,'bereken betaaldatum bedrag'!B119)</f>
        <v>0</v>
      </c>
      <c r="W119" s="4">
        <f>SUMIFS('grv lys'!$L$2:$L$2863,'grv lys'!$I$2:$I$2863,'bereken betaaldatum bedrag'!$W$1,'grv lys'!$T$2:$T$2863,'bereken betaaldatum bedrag'!B119)</f>
        <v>0</v>
      </c>
      <c r="X119" s="4">
        <f>SUMIFS('grv lys'!$L$2:$L$2863,'grv lys'!$I$2:$I$2863,'bereken betaaldatum bedrag'!$X$1,'grv lys'!$T$2:$T$2863,'bereken betaaldatum bedrag'!B119)</f>
        <v>0</v>
      </c>
      <c r="Y119" s="4">
        <f>SUMIFS('grv lys'!$L$2:$L$2863,'grv lys'!$I$2:$I$2863,'bereken betaaldatum bedrag'!$Y$1,'grv lys'!$G$2:$G$2863,'bereken betaaldatum bedrag'!B119)</f>
        <v>9849.17</v>
      </c>
      <c r="Z119" s="4">
        <f>SUMIFS('grv lys'!$L$2:$L$2863,'grv lys'!$I$2:$I$2863,'bereken betaaldatum bedrag'!$Z$1,'grv lys'!$G$2:$G$2863,'bereken betaaldatum bedrag'!B119)</f>
        <v>0</v>
      </c>
      <c r="AA119" s="4">
        <f>SUMIFS('grv lys'!$L$2:$L$2863,'grv lys'!$I$2:$I$2863,'bereken betaaldatum bedrag'!$AA$1,'grv lys'!$G$2:$G$2863,'bereken betaaldatum bedrag'!B119)</f>
        <v>0</v>
      </c>
      <c r="AB119" s="4">
        <f>SUMIFS('grv lys'!$L$2:$L$2863,'grv lys'!$I$2:$I$2863,'bereken betaaldatum bedrag'!$AB$1,'grv lys'!$G$2:$G$2863,'bereken betaaldatum bedrag'!B119)</f>
        <v>0</v>
      </c>
      <c r="AC119" s="4">
        <f>SUMIFS('grv lys'!$L$2:$L$2863,'grv lys'!$I$2:$I$2863,'bereken betaaldatum bedrag'!$AC$1,'grv lys'!$G$2:$G$2863,'bereken betaaldatum bedrag'!B119)</f>
        <v>444.1</v>
      </c>
      <c r="AD119" s="4">
        <f>SUMIFS('grv lys'!$L$2:$L$2863,'grv lys'!$I$2:$I$2863,'bereken betaaldatum bedrag'!$AD$1,'grv lys'!$G$2:$G$2863,'bereken betaaldatum bedrag'!B119)</f>
        <v>0</v>
      </c>
      <c r="AE119" s="4">
        <f>SUMIFS('grv lys'!$L$2:$L$2863,'grv lys'!$I$2:$I$2863,'bereken betaaldatum bedrag'!$AE$1,'grv lys'!$G$2:$G$2863,'bereken betaaldatum bedrag'!B119)</f>
        <v>81364.539999999994</v>
      </c>
      <c r="AF119" s="4">
        <f>SUMIFS('grv lys'!$L$2:$L$2863,'grv lys'!$I$2:$I$2863,'bereken betaaldatum bedrag'!$AF$1,'grv lys'!$G$2:$G$2863,'bereken betaaldatum bedrag'!B119)</f>
        <v>0</v>
      </c>
      <c r="AG119" s="4">
        <f>SUMIFS('grv lys'!$L$2:$L$2863,'grv lys'!$I$2:$I$2863,'bereken betaaldatum bedrag'!$AG$1,'grv lys'!$G$2:$G$2863,'bereken betaaldatum bedrag'!B119)</f>
        <v>0</v>
      </c>
      <c r="AH119" s="4">
        <f>SUMIFS('grv lys'!$L$2:$L$2863,'grv lys'!$I$2:$I$2863,'bereken betaaldatum bedrag'!$AH$1,'grv lys'!$G$2:$G$2863,'bereken betaaldatum bedrag'!B119)</f>
        <v>0</v>
      </c>
      <c r="AI119" s="4">
        <f>SUMIFS('grv lys'!$L$2:$L$2863,'grv lys'!$I$2:$I$2863,'bereken betaaldatum bedrag'!$AI$1,'grv lys'!$G$2:$G$2863,'bereken betaaldatum bedrag'!B119)</f>
        <v>0</v>
      </c>
      <c r="AJ119" s="4">
        <f>SUMIFS('grv lys'!$L$2:$L$2863,'grv lys'!$I$2:$I$2863,'bereken betaaldatum bedrag'!$AJ$1,'grv lys'!$G$2:$G$2863,'bereken betaaldatum bedrag'!B119)</f>
        <v>4330.6000000000004</v>
      </c>
      <c r="AK119" s="4">
        <f>SUMIFS('grv lys'!$L$2:$L$2863,'grv lys'!$I$2:$I$2863,'bereken betaaldatum bedrag'!$AK$1,'grv lys'!$G$2:$G$2863,'bereken betaaldatum bedrag'!B119)</f>
        <v>0</v>
      </c>
      <c r="AL119" s="4">
        <f>SUMIFS('grv lys'!$L$2:$L$2863,'grv lys'!$I$2:$I$2863,'bereken betaaldatum bedrag'!$AL$1,'grv lys'!$G$2:$G$2863,'bereken betaaldatum bedrag'!B119)</f>
        <v>1949.8</v>
      </c>
      <c r="AM119" s="4">
        <f>SUMIFS('grv lys'!$L$2:$L$2863,'grv lys'!$I$2:$I$2863,'bereken betaaldatum bedrag'!$AM$1,'grv lys'!$G$2:$G$2863,'bereken betaaldatum bedrag'!B119)</f>
        <v>0</v>
      </c>
      <c r="AN119" s="4">
        <f>SUMIFS('grv lys'!$L$2:$L$2863,'grv lys'!$I$2:$I$2863,'bereken betaaldatum bedrag'!$AN$1,'grv lys'!$G$2:$G$2863,'bereken betaaldatum bedrag'!B119)</f>
        <v>0</v>
      </c>
      <c r="AO119" s="4">
        <f>SUMIFS('grv lys'!$L$2:$L$2863,'grv lys'!$I$2:$I$2863,'bereken betaaldatum bedrag'!$AO$1,'grv lys'!$G$2:$G$2863,'bereken betaaldatum bedrag'!B119)</f>
        <v>0</v>
      </c>
      <c r="AP119" s="4">
        <f>SUMIFS('grv lys'!$L$2:$L$2863,'grv lys'!$I$2:$I$2863,'bereken betaaldatum bedrag'!$AP$1,'grv lys'!$G$2:$G$2863,'bereken betaaldatum bedrag'!B119)</f>
        <v>0</v>
      </c>
      <c r="AQ119" s="4">
        <f>SUMIFS('grv lys'!$L$2:$L$2863,'grv lys'!$I$2:$I$2863,'bereken betaaldatum bedrag'!$AQ$1,'grv lys'!$G$2:$G$2863,'bereken betaaldatum bedrag'!B119)</f>
        <v>0</v>
      </c>
      <c r="AR119" s="4">
        <f>SUMIFS('grv lys'!$L$2:$L$2863,'grv lys'!$I$2:$I$2863,'bereken betaaldatum bedrag'!$AR$1,'grv lys'!$G$2:$G$2863,'bereken betaaldatum bedrag'!B119)</f>
        <v>0</v>
      </c>
      <c r="AS119" s="4">
        <f>SUMIFS('grv lys'!$L$2:$L$2863,'grv lys'!$I$2:$I$2863,'bereken betaaldatum bedrag'!$AS$1,'grv lys'!$G$2:$G$2863,'bereken betaaldatum bedrag'!B119)</f>
        <v>0</v>
      </c>
      <c r="AT119" s="4">
        <f>SUMIFS('grv lys'!$L$2:$L$2863,'grv lys'!$I$2:$I$2863,'bereken betaaldatum bedrag'!$AT$1,'grv lys'!$G$2:$G$2863,'bereken betaaldatum bedrag'!B119)</f>
        <v>0</v>
      </c>
      <c r="AU119" s="4">
        <f>SUMIFS('grv lys'!$L$2:$L$2863,'grv lys'!$I$2:$I$2863,'bereken betaaldatum bedrag'!$AU$1,'grv lys'!$G$2:$G$2863,'bereken betaaldatum bedrag'!B119)</f>
        <v>0</v>
      </c>
      <c r="AV119" s="4">
        <f>SUMIFS('grv lys'!$L$2:$L$2863,'grv lys'!$I$2:$I$2863,'bereken betaaldatum bedrag'!$AV$1,'grv lys'!$G$2:$G$2863,'bereken betaaldatum bedrag'!B119)</f>
        <v>0</v>
      </c>
      <c r="AW119" s="4">
        <f>SUMIFS('grv lys'!$L$2:$L$2863,'grv lys'!$I$2:$I$2863,'bereken betaaldatum bedrag'!$AW$1,'grv lys'!$G$2:$G$2863,'bereken betaaldatum bedrag'!B119)</f>
        <v>0</v>
      </c>
      <c r="AX119" s="4">
        <f>SUMIFS('grv lys'!$L$2:$L$2863,'grv lys'!$I$2:$I$2863,'bereken betaaldatum bedrag'!$AX$1,'grv lys'!$G$2:$G$2863,'bereken betaaldatum bedrag'!B119)</f>
        <v>0</v>
      </c>
      <c r="AY119" s="4">
        <f>SUMIFS('grv lys'!$L$2:$L$2863,'grv lys'!$I$2:$I$2863,'bereken betaaldatum bedrag'!$AY$1,'grv lys'!$G$2:$G$2863,'bereken betaaldatum bedrag'!B119)</f>
        <v>0</v>
      </c>
      <c r="AZ119" s="4">
        <f>SUMIFS('grv lys'!$L$2:$L$2863,'grv lys'!$I$2:$I$2863,'bereken betaaldatum bedrag'!$AZ$1,'grv lys'!$G$2:$G$2863,'bereken betaaldatum bedrag'!B119)</f>
        <v>0</v>
      </c>
      <c r="BA119" s="4">
        <f>SUMIFS('grv lys'!$L$2:$L$2863,'grv lys'!$I$2:$I$2863,'bereken betaaldatum bedrag'!$BA$1,'grv lys'!$G$2:$G$2863,'bereken betaaldatum bedrag'!B119)</f>
        <v>0</v>
      </c>
    </row>
    <row r="120" spans="1:53" x14ac:dyDescent="0.25">
      <c r="A120" s="21" t="s">
        <v>137</v>
      </c>
      <c r="B120" s="22">
        <v>41696</v>
      </c>
      <c r="C120" s="7"/>
      <c r="D120" s="15" t="s">
        <v>148</v>
      </c>
      <c r="E120" s="14"/>
      <c r="F120" s="12"/>
      <c r="G120" s="16"/>
      <c r="H120" s="16"/>
      <c r="I120" s="4">
        <f>SUMIFS('grv lys'!$L$2:$L$2863,'grv lys'!$G$2:$G$2863,'bereken betaaldatum bedrag'!B120,'grv lys'!$I$2:$I$2863,'bereken betaaldatum bedrag'!I$1)</f>
        <v>1128.2</v>
      </c>
      <c r="J120" s="4">
        <f>SUMIFS('grv lys'!$L$2:$L$2863,'grv lys'!$I$2:$I$2863,'bereken betaaldatum bedrag'!$J$1,'grv lys'!$T$2:$T$2863,'bereken betaaldatum bedrag'!B120)</f>
        <v>0</v>
      </c>
      <c r="K120" s="4">
        <f>SUMIFS('grv lys'!$L$2:$L$2863,'grv lys'!$I$2:$I$2863,'bereken betaaldatum bedrag'!$K$1,'grv lys'!$T$2:$T$2863,'bereken betaaldatum bedrag'!B120)</f>
        <v>0</v>
      </c>
      <c r="L120" s="4">
        <f>SUMIFS('grv lys'!$L$2:$L$2863,'grv lys'!$I$2:$I$2863,'bereken betaaldatum bedrag'!$L$1,'grv lys'!$T$2:$T$2863,'bereken betaaldatum bedrag'!B120)</f>
        <v>0</v>
      </c>
      <c r="M120" s="4">
        <f>SUMIFS('grv lys'!$L$2:$L$2863,'grv lys'!$I$2:$I$2863,'bereken betaaldatum bedrag'!$M$1,'grv lys'!$T$2:$T$2863,'bereken betaaldatum bedrag'!B120)</f>
        <v>0</v>
      </c>
      <c r="N120" s="4">
        <f>SUMIFS('grv lys'!$L$2:$L$2863,'grv lys'!$I$2:$I$2863,'bereken betaaldatum bedrag'!$N$1,'grv lys'!$T$2:$T$2863,'bereken betaaldatum bedrag'!B120)</f>
        <v>0</v>
      </c>
      <c r="O120" s="4">
        <f>SUMIFS('grv lys'!$L$2:$L$2863,'grv lys'!$I$2:$I$2863,'bereken betaaldatum bedrag'!$O$1,'grv lys'!$T$2:$T$2863,'bereken betaaldatum bedrag'!B120)</f>
        <v>0</v>
      </c>
      <c r="P120" s="4">
        <f>SUMIFS('grv lys'!$L$2:$L$2863,'grv lys'!$I$2:$I$2863,'bereken betaaldatum bedrag'!$P$1,'grv lys'!$T$2:$T$2863,'bereken betaaldatum bedrag'!B120)</f>
        <v>0</v>
      </c>
      <c r="Q120" s="4">
        <f>SUMIFS('grv lys'!$L$2:$L$2863,'grv lys'!$I$2:$I$2863,'bereken betaaldatum bedrag'!$Q$1,'grv lys'!$T$2:$T$2863,'bereken betaaldatum bedrag'!B120)</f>
        <v>0</v>
      </c>
      <c r="R120" s="4">
        <f>SUMIFS('grv lys'!$L$2:$L$2863,'grv lys'!$I$2:$I$2863,'bereken betaaldatum bedrag'!$R$1,'grv lys'!$T$2:$T$2863,'bereken betaaldatum bedrag'!B120)</f>
        <v>0</v>
      </c>
      <c r="S120" s="4" t="e">
        <f>SUMIFS('grv lys'!Y119:Y3382,'grv lys'!T119:T2863,'bereken betaaldatum bedrag'!B120,'grv lys'!V119:V3382,'bereken betaaldatum bedrag'!$S$1)</f>
        <v>#VALUE!</v>
      </c>
      <c r="T120" s="4" t="e">
        <f>SUMIFS('grv lys'!Z119:Z3382,'grv lys'!U119:U2863,'bereken betaaldatum bedrag'!B120,'grv lys'!W119:W3382,'bereken betaaldatum bedrag'!$T$1)</f>
        <v>#VALUE!</v>
      </c>
      <c r="U120" s="4">
        <f>SUMIFS('grv lys'!$L$2:$L$2863,'grv lys'!$I$2:$I$2863,'bereken betaaldatum bedrag'!$U$1,'grv lys'!$T$2:$T$2863,'bereken betaaldatum bedrag'!B120)</f>
        <v>0</v>
      </c>
      <c r="V120" s="4">
        <f>SUMIFS('grv lys'!$L$2:$L$2863,'grv lys'!$I$2:$I$2863,'bereken betaaldatum bedrag'!$V$1,'grv lys'!$T$2:$T$2863,'bereken betaaldatum bedrag'!B120)</f>
        <v>0</v>
      </c>
      <c r="W120" s="4">
        <f>SUMIFS('grv lys'!$L$2:$L$2863,'grv lys'!$I$2:$I$2863,'bereken betaaldatum bedrag'!$W$1,'grv lys'!$T$2:$T$2863,'bereken betaaldatum bedrag'!B120)</f>
        <v>0</v>
      </c>
      <c r="X120" s="4">
        <f>SUMIFS('grv lys'!$L$2:$L$2863,'grv lys'!$I$2:$I$2863,'bereken betaaldatum bedrag'!$X$1,'grv lys'!$T$2:$T$2863,'bereken betaaldatum bedrag'!B120)</f>
        <v>0</v>
      </c>
      <c r="Y120" s="4">
        <f>SUMIFS('grv lys'!$L$2:$L$2863,'grv lys'!$I$2:$I$2863,'bereken betaaldatum bedrag'!$Y$1,'grv lys'!$G$2:$G$2863,'bereken betaaldatum bedrag'!B120)</f>
        <v>0</v>
      </c>
      <c r="Z120" s="4">
        <f>SUMIFS('grv lys'!$L$2:$L$2863,'grv lys'!$I$2:$I$2863,'bereken betaaldatum bedrag'!$Z$1,'grv lys'!$G$2:$G$2863,'bereken betaaldatum bedrag'!B120)</f>
        <v>0</v>
      </c>
      <c r="AA120" s="4">
        <f>SUMIFS('grv lys'!$L$2:$L$2863,'grv lys'!$I$2:$I$2863,'bereken betaaldatum bedrag'!$AA$1,'grv lys'!$G$2:$G$2863,'bereken betaaldatum bedrag'!B120)</f>
        <v>0</v>
      </c>
      <c r="AB120" s="4">
        <f>SUMIFS('grv lys'!$L$2:$L$2863,'grv lys'!$I$2:$I$2863,'bereken betaaldatum bedrag'!$AB$1,'grv lys'!$G$2:$G$2863,'bereken betaaldatum bedrag'!B120)</f>
        <v>0</v>
      </c>
      <c r="AC120" s="4">
        <f>SUMIFS('grv lys'!$L$2:$L$2863,'grv lys'!$I$2:$I$2863,'bereken betaaldatum bedrag'!$AC$1,'grv lys'!$G$2:$G$2863,'bereken betaaldatum bedrag'!B120)</f>
        <v>0</v>
      </c>
      <c r="AD120" s="4">
        <f>SUMIFS('grv lys'!$L$2:$L$2863,'grv lys'!$I$2:$I$2863,'bereken betaaldatum bedrag'!$AD$1,'grv lys'!$G$2:$G$2863,'bereken betaaldatum bedrag'!B120)</f>
        <v>0</v>
      </c>
      <c r="AE120" s="4">
        <f>SUMIFS('grv lys'!$L$2:$L$2863,'grv lys'!$I$2:$I$2863,'bereken betaaldatum bedrag'!$AE$1,'grv lys'!$G$2:$G$2863,'bereken betaaldatum bedrag'!B120)</f>
        <v>0</v>
      </c>
      <c r="AF120" s="4">
        <f>SUMIFS('grv lys'!$L$2:$L$2863,'grv lys'!$I$2:$I$2863,'bereken betaaldatum bedrag'!$AF$1,'grv lys'!$G$2:$G$2863,'bereken betaaldatum bedrag'!B120)</f>
        <v>0</v>
      </c>
      <c r="AG120" s="4">
        <f>SUMIFS('grv lys'!$L$2:$L$2863,'grv lys'!$I$2:$I$2863,'bereken betaaldatum bedrag'!$AG$1,'grv lys'!$G$2:$G$2863,'bereken betaaldatum bedrag'!B120)</f>
        <v>0</v>
      </c>
      <c r="AH120" s="4">
        <f>SUMIFS('grv lys'!$L$2:$L$2863,'grv lys'!$I$2:$I$2863,'bereken betaaldatum bedrag'!$AH$1,'grv lys'!$G$2:$G$2863,'bereken betaaldatum bedrag'!B120)</f>
        <v>0</v>
      </c>
      <c r="AI120" s="4">
        <f>SUMIFS('grv lys'!$L$2:$L$2863,'grv lys'!$I$2:$I$2863,'bereken betaaldatum bedrag'!$AI$1,'grv lys'!$G$2:$G$2863,'bereken betaaldatum bedrag'!B120)</f>
        <v>0</v>
      </c>
      <c r="AJ120" s="4">
        <f>SUMIFS('grv lys'!$L$2:$L$2863,'grv lys'!$I$2:$I$2863,'bereken betaaldatum bedrag'!$AJ$1,'grv lys'!$G$2:$G$2863,'bereken betaaldatum bedrag'!B120)</f>
        <v>0</v>
      </c>
      <c r="AK120" s="4">
        <f>SUMIFS('grv lys'!$L$2:$L$2863,'grv lys'!$I$2:$I$2863,'bereken betaaldatum bedrag'!$AK$1,'grv lys'!$G$2:$G$2863,'bereken betaaldatum bedrag'!B120)</f>
        <v>0</v>
      </c>
      <c r="AL120" s="4">
        <f>SUMIFS('grv lys'!$L$2:$L$2863,'grv lys'!$I$2:$I$2863,'bereken betaaldatum bedrag'!$AL$1,'grv lys'!$G$2:$G$2863,'bereken betaaldatum bedrag'!B120)</f>
        <v>0</v>
      </c>
      <c r="AM120" s="4">
        <f>SUMIFS('grv lys'!$L$2:$L$2863,'grv lys'!$I$2:$I$2863,'bereken betaaldatum bedrag'!$AM$1,'grv lys'!$G$2:$G$2863,'bereken betaaldatum bedrag'!B120)</f>
        <v>0</v>
      </c>
      <c r="AN120" s="4">
        <f>SUMIFS('grv lys'!$L$2:$L$2863,'grv lys'!$I$2:$I$2863,'bereken betaaldatum bedrag'!$AN$1,'grv lys'!$G$2:$G$2863,'bereken betaaldatum bedrag'!B120)</f>
        <v>0</v>
      </c>
      <c r="AO120" s="4">
        <f>SUMIFS('grv lys'!$L$2:$L$2863,'grv lys'!$I$2:$I$2863,'bereken betaaldatum bedrag'!$AO$1,'grv lys'!$G$2:$G$2863,'bereken betaaldatum bedrag'!B120)</f>
        <v>0</v>
      </c>
      <c r="AP120" s="4">
        <f>SUMIFS('grv lys'!$L$2:$L$2863,'grv lys'!$I$2:$I$2863,'bereken betaaldatum bedrag'!$AP$1,'grv lys'!$G$2:$G$2863,'bereken betaaldatum bedrag'!B120)</f>
        <v>0</v>
      </c>
      <c r="AQ120" s="4">
        <f>SUMIFS('grv lys'!$L$2:$L$2863,'grv lys'!$I$2:$I$2863,'bereken betaaldatum bedrag'!$AQ$1,'grv lys'!$G$2:$G$2863,'bereken betaaldatum bedrag'!B120)</f>
        <v>4811.9399999999996</v>
      </c>
      <c r="AR120" s="4">
        <f>SUMIFS('grv lys'!$L$2:$L$2863,'grv lys'!$I$2:$I$2863,'bereken betaaldatum bedrag'!$AR$1,'grv lys'!$G$2:$G$2863,'bereken betaaldatum bedrag'!B120)</f>
        <v>155.26</v>
      </c>
      <c r="AS120" s="4">
        <f>SUMIFS('grv lys'!$L$2:$L$2863,'grv lys'!$I$2:$I$2863,'bereken betaaldatum bedrag'!$AS$1,'grv lys'!$G$2:$G$2863,'bereken betaaldatum bedrag'!B120)</f>
        <v>8237.369999999999</v>
      </c>
      <c r="AT120" s="4">
        <f>SUMIFS('grv lys'!$L$2:$L$2863,'grv lys'!$I$2:$I$2863,'bereken betaaldatum bedrag'!$AT$1,'grv lys'!$G$2:$G$2863,'bereken betaaldatum bedrag'!B120)</f>
        <v>0</v>
      </c>
      <c r="AU120" s="4">
        <f>SUMIFS('grv lys'!$L$2:$L$2863,'grv lys'!$I$2:$I$2863,'bereken betaaldatum bedrag'!$AU$1,'grv lys'!$G$2:$G$2863,'bereken betaaldatum bedrag'!B120)</f>
        <v>0</v>
      </c>
      <c r="AV120" s="4">
        <f>SUMIFS('grv lys'!$L$2:$L$2863,'grv lys'!$I$2:$I$2863,'bereken betaaldatum bedrag'!$AV$1,'grv lys'!$G$2:$G$2863,'bereken betaaldatum bedrag'!B120)</f>
        <v>0</v>
      </c>
      <c r="AW120" s="4">
        <f>SUMIFS('grv lys'!$L$2:$L$2863,'grv lys'!$I$2:$I$2863,'bereken betaaldatum bedrag'!$AW$1,'grv lys'!$G$2:$G$2863,'bereken betaaldatum bedrag'!B120)</f>
        <v>0</v>
      </c>
      <c r="AX120" s="4">
        <f>SUMIFS('grv lys'!$L$2:$L$2863,'grv lys'!$I$2:$I$2863,'bereken betaaldatum bedrag'!$AX$1,'grv lys'!$G$2:$G$2863,'bereken betaaldatum bedrag'!B120)</f>
        <v>0</v>
      </c>
      <c r="AY120" s="4">
        <f>SUMIFS('grv lys'!$L$2:$L$2863,'grv lys'!$I$2:$I$2863,'bereken betaaldatum bedrag'!$AY$1,'grv lys'!$G$2:$G$2863,'bereken betaaldatum bedrag'!B120)</f>
        <v>0</v>
      </c>
      <c r="AZ120" s="4">
        <f>SUMIFS('grv lys'!$L$2:$L$2863,'grv lys'!$I$2:$I$2863,'bereken betaaldatum bedrag'!$AZ$1,'grv lys'!$G$2:$G$2863,'bereken betaaldatum bedrag'!B120)</f>
        <v>0</v>
      </c>
      <c r="BA120" s="4">
        <f>SUMIFS('grv lys'!$L$2:$L$2863,'grv lys'!$I$2:$I$2863,'bereken betaaldatum bedrag'!$BA$1,'grv lys'!$G$2:$G$2863,'bereken betaaldatum bedrag'!B120)</f>
        <v>0</v>
      </c>
    </row>
    <row r="121" spans="1:53" x14ac:dyDescent="0.25">
      <c r="A121" s="21" t="s">
        <v>138</v>
      </c>
      <c r="B121" s="22">
        <v>41697</v>
      </c>
      <c r="C121" s="7"/>
      <c r="D121" s="15" t="s">
        <v>148</v>
      </c>
      <c r="E121" s="14"/>
      <c r="F121" s="12"/>
      <c r="G121" s="16"/>
      <c r="H121" s="16"/>
      <c r="I121" s="4">
        <f>SUMIFS('grv lys'!$L$2:$L$2863,'grv lys'!$G$2:$G$2863,'bereken betaaldatum bedrag'!B121,'grv lys'!$I$2:$I$2863,'bereken betaaldatum bedrag'!I$1)</f>
        <v>0</v>
      </c>
      <c r="J121" s="4">
        <f>SUMIFS('grv lys'!$L$2:$L$2863,'grv lys'!$I$2:$I$2863,'bereken betaaldatum bedrag'!$J$1,'grv lys'!$T$2:$T$2863,'bereken betaaldatum bedrag'!B121)</f>
        <v>0</v>
      </c>
      <c r="K121" s="4">
        <f>SUMIFS('grv lys'!$L$2:$L$2863,'grv lys'!$I$2:$I$2863,'bereken betaaldatum bedrag'!$K$1,'grv lys'!$T$2:$T$2863,'bereken betaaldatum bedrag'!B121)</f>
        <v>0</v>
      </c>
      <c r="L121" s="4">
        <f>SUMIFS('grv lys'!$L$2:$L$2863,'grv lys'!$I$2:$I$2863,'bereken betaaldatum bedrag'!$L$1,'grv lys'!$T$2:$T$2863,'bereken betaaldatum bedrag'!B121)</f>
        <v>0</v>
      </c>
      <c r="M121" s="4">
        <f>SUMIFS('grv lys'!$L$2:$L$2863,'grv lys'!$I$2:$I$2863,'bereken betaaldatum bedrag'!$M$1,'grv lys'!$T$2:$T$2863,'bereken betaaldatum bedrag'!B121)</f>
        <v>0</v>
      </c>
      <c r="N121" s="4">
        <f>SUMIFS('grv lys'!$L$2:$L$2863,'grv lys'!$I$2:$I$2863,'bereken betaaldatum bedrag'!$N$1,'grv lys'!$T$2:$T$2863,'bereken betaaldatum bedrag'!B121)</f>
        <v>787.8</v>
      </c>
      <c r="O121" s="4">
        <f>SUMIFS('grv lys'!$L$2:$L$2863,'grv lys'!$I$2:$I$2863,'bereken betaaldatum bedrag'!$O$1,'grv lys'!$T$2:$T$2863,'bereken betaaldatum bedrag'!B121)</f>
        <v>0</v>
      </c>
      <c r="P121" s="4">
        <f>SUMIFS('grv lys'!$L$2:$L$2863,'grv lys'!$I$2:$I$2863,'bereken betaaldatum bedrag'!$P$1,'grv lys'!$T$2:$T$2863,'bereken betaaldatum bedrag'!B121)</f>
        <v>0</v>
      </c>
      <c r="Q121" s="4">
        <f>SUMIFS('grv lys'!$L$2:$L$2863,'grv lys'!$I$2:$I$2863,'bereken betaaldatum bedrag'!$Q$1,'grv lys'!$T$2:$T$2863,'bereken betaaldatum bedrag'!B121)</f>
        <v>925</v>
      </c>
      <c r="R121" s="4">
        <f>SUMIFS('grv lys'!$L$2:$L$2863,'grv lys'!$I$2:$I$2863,'bereken betaaldatum bedrag'!$R$1,'grv lys'!$T$2:$T$2863,'bereken betaaldatum bedrag'!B121)</f>
        <v>0</v>
      </c>
      <c r="S121" s="4" t="e">
        <f>SUMIFS('grv lys'!Y120:Y3383,'grv lys'!T120:T3263,'bereken betaaldatum bedrag'!B121,'grv lys'!V120:V3383,'bereken betaaldatum bedrag'!$S$1)</f>
        <v>#VALUE!</v>
      </c>
      <c r="T121" s="4" t="e">
        <f>SUMIFS('grv lys'!Z120:Z3383,'grv lys'!U120:U3263,'bereken betaaldatum bedrag'!B121,'grv lys'!W120:W3383,'bereken betaaldatum bedrag'!$T$1)</f>
        <v>#VALUE!</v>
      </c>
      <c r="U121" s="4">
        <f>SUMIFS('grv lys'!$L$2:$L$2863,'grv lys'!$I$2:$I$2863,'bereken betaaldatum bedrag'!$U$1,'grv lys'!$T$2:$T$2863,'bereken betaaldatum bedrag'!B121)</f>
        <v>2800</v>
      </c>
      <c r="V121" s="4">
        <f>SUMIFS('grv lys'!$L$2:$L$2863,'grv lys'!$I$2:$I$2863,'bereken betaaldatum bedrag'!$V$1,'grv lys'!$T$2:$T$2863,'bereken betaaldatum bedrag'!B121)</f>
        <v>0</v>
      </c>
      <c r="W121" s="4">
        <f>SUMIFS('grv lys'!$L$2:$L$2863,'grv lys'!$I$2:$I$2863,'bereken betaaldatum bedrag'!$W$1,'grv lys'!$T$2:$T$2863,'bereken betaaldatum bedrag'!B121)</f>
        <v>0</v>
      </c>
      <c r="X121" s="4">
        <f>SUMIFS('grv lys'!$L$2:$L$2863,'grv lys'!$I$2:$I$2863,'bereken betaaldatum bedrag'!$X$1,'grv lys'!$T$2:$T$2863,'bereken betaaldatum bedrag'!B121)</f>
        <v>0</v>
      </c>
      <c r="Y121" s="4">
        <f>SUMIFS('grv lys'!$L$2:$L$2863,'grv lys'!$I$2:$I$2863,'bereken betaaldatum bedrag'!$Y$1,'grv lys'!$G$2:$G$2863,'bereken betaaldatum bedrag'!B121)</f>
        <v>0</v>
      </c>
      <c r="Z121" s="4">
        <f>SUMIFS('grv lys'!$L$2:$L$2863,'grv lys'!$I$2:$I$2863,'bereken betaaldatum bedrag'!$Z$1,'grv lys'!$G$2:$G$2863,'bereken betaaldatum bedrag'!B121)</f>
        <v>0</v>
      </c>
      <c r="AA121" s="4">
        <f>SUMIFS('grv lys'!$L$2:$L$2863,'grv lys'!$I$2:$I$2863,'bereken betaaldatum bedrag'!$AA$1,'grv lys'!$G$2:$G$2863,'bereken betaaldatum bedrag'!B121)</f>
        <v>0</v>
      </c>
      <c r="AB121" s="4">
        <f>SUMIFS('grv lys'!$L$2:$L$2863,'grv lys'!$I$2:$I$2863,'bereken betaaldatum bedrag'!$AB$1,'grv lys'!$G$2:$G$2863,'bereken betaaldatum bedrag'!B121)</f>
        <v>0</v>
      </c>
      <c r="AC121" s="4">
        <f>SUMIFS('grv lys'!$L$2:$L$2863,'grv lys'!$I$2:$I$2863,'bereken betaaldatum bedrag'!$AC$1,'grv lys'!$G$2:$G$2863,'bereken betaaldatum bedrag'!B121)</f>
        <v>357.7</v>
      </c>
      <c r="AD121" s="4">
        <f>SUMIFS('grv lys'!$L$2:$L$2863,'grv lys'!$I$2:$I$2863,'bereken betaaldatum bedrag'!$AD$1,'grv lys'!$G$2:$G$2863,'bereken betaaldatum bedrag'!B121)</f>
        <v>8744.14</v>
      </c>
      <c r="AE121" s="4">
        <f>SUMIFS('grv lys'!$L$2:$L$2863,'grv lys'!$I$2:$I$2863,'bereken betaaldatum bedrag'!$AE$1,'grv lys'!$G$2:$G$2863,'bereken betaaldatum bedrag'!B121)</f>
        <v>0</v>
      </c>
      <c r="AF121" s="4">
        <f>SUMIFS('grv lys'!$L$2:$L$2863,'grv lys'!$I$2:$I$2863,'bereken betaaldatum bedrag'!$AF$1,'grv lys'!$G$2:$G$2863,'bereken betaaldatum bedrag'!B121)</f>
        <v>0</v>
      </c>
      <c r="AG121" s="4">
        <f>SUMIFS('grv lys'!$L$2:$L$2863,'grv lys'!$I$2:$I$2863,'bereken betaaldatum bedrag'!$AG$1,'grv lys'!$G$2:$G$2863,'bereken betaaldatum bedrag'!B121)</f>
        <v>0</v>
      </c>
      <c r="AH121" s="4">
        <f>SUMIFS('grv lys'!$L$2:$L$2863,'grv lys'!$I$2:$I$2863,'bereken betaaldatum bedrag'!$AH$1,'grv lys'!$G$2:$G$2863,'bereken betaaldatum bedrag'!B121)</f>
        <v>0</v>
      </c>
      <c r="AI121" s="4">
        <f>SUMIFS('grv lys'!$L$2:$L$2863,'grv lys'!$I$2:$I$2863,'bereken betaaldatum bedrag'!$AI$1,'grv lys'!$G$2:$G$2863,'bereken betaaldatum bedrag'!B121)</f>
        <v>0</v>
      </c>
      <c r="AJ121" s="4">
        <f>SUMIFS('grv lys'!$L$2:$L$2863,'grv lys'!$I$2:$I$2863,'bereken betaaldatum bedrag'!$AJ$1,'grv lys'!$G$2:$G$2863,'bereken betaaldatum bedrag'!B121)</f>
        <v>0</v>
      </c>
      <c r="AK121" s="4">
        <f>SUMIFS('grv lys'!$L$2:$L$2863,'grv lys'!$I$2:$I$2863,'bereken betaaldatum bedrag'!$AK$1,'grv lys'!$G$2:$G$2863,'bereken betaaldatum bedrag'!B121)</f>
        <v>0</v>
      </c>
      <c r="AL121" s="4">
        <f>SUMIFS('grv lys'!$L$2:$L$2863,'grv lys'!$I$2:$I$2863,'bereken betaaldatum bedrag'!$AL$1,'grv lys'!$G$2:$G$2863,'bereken betaaldatum bedrag'!B121)</f>
        <v>0</v>
      </c>
      <c r="AM121" s="4">
        <f>SUMIFS('grv lys'!$L$2:$L$2863,'grv lys'!$I$2:$I$2863,'bereken betaaldatum bedrag'!$AM$1,'grv lys'!$G$2:$G$2863,'bereken betaaldatum bedrag'!B121)</f>
        <v>0</v>
      </c>
      <c r="AN121" s="4">
        <f>SUMIFS('grv lys'!$L$2:$L$2863,'grv lys'!$I$2:$I$2863,'bereken betaaldatum bedrag'!$AN$1,'grv lys'!$G$2:$G$2863,'bereken betaaldatum bedrag'!B121)</f>
        <v>0</v>
      </c>
      <c r="AO121" s="4">
        <f>SUMIFS('grv lys'!$L$2:$L$2863,'grv lys'!$I$2:$I$2863,'bereken betaaldatum bedrag'!$AO$1,'grv lys'!$G$2:$G$2863,'bereken betaaldatum bedrag'!B121)</f>
        <v>18187.64</v>
      </c>
      <c r="AP121" s="4">
        <f>SUMIFS('grv lys'!$L$2:$L$2863,'grv lys'!$I$2:$I$2863,'bereken betaaldatum bedrag'!$AP$1,'grv lys'!$G$2:$G$2863,'bereken betaaldatum bedrag'!B121)</f>
        <v>294.66000000000003</v>
      </c>
      <c r="AQ121" s="4">
        <f>SUMIFS('grv lys'!$L$2:$L$2863,'grv lys'!$I$2:$I$2863,'bereken betaaldatum bedrag'!$AQ$1,'grv lys'!$G$2:$G$2863,'bereken betaaldatum bedrag'!B121)</f>
        <v>0</v>
      </c>
      <c r="AR121" s="4">
        <f>SUMIFS('grv lys'!$L$2:$L$2863,'grv lys'!$I$2:$I$2863,'bereken betaaldatum bedrag'!$AR$1,'grv lys'!$G$2:$G$2863,'bereken betaaldatum bedrag'!B121)</f>
        <v>0</v>
      </c>
      <c r="AS121" s="4">
        <f>SUMIFS('grv lys'!$L$2:$L$2863,'grv lys'!$I$2:$I$2863,'bereken betaaldatum bedrag'!$AS$1,'grv lys'!$G$2:$G$2863,'bereken betaaldatum bedrag'!B121)</f>
        <v>0</v>
      </c>
      <c r="AT121" s="4">
        <f>SUMIFS('grv lys'!$L$2:$L$2863,'grv lys'!$I$2:$I$2863,'bereken betaaldatum bedrag'!$AT$1,'grv lys'!$G$2:$G$2863,'bereken betaaldatum bedrag'!B121)</f>
        <v>0</v>
      </c>
      <c r="AU121" s="4">
        <f>SUMIFS('grv lys'!$L$2:$L$2863,'grv lys'!$I$2:$I$2863,'bereken betaaldatum bedrag'!$AU$1,'grv lys'!$G$2:$G$2863,'bereken betaaldatum bedrag'!B121)</f>
        <v>0</v>
      </c>
      <c r="AV121" s="4">
        <f>SUMIFS('grv lys'!$L$2:$L$2863,'grv lys'!$I$2:$I$2863,'bereken betaaldatum bedrag'!$AV$1,'grv lys'!$G$2:$G$2863,'bereken betaaldatum bedrag'!B121)</f>
        <v>0</v>
      </c>
      <c r="AW121" s="4">
        <f>SUMIFS('grv lys'!$L$2:$L$2863,'grv lys'!$I$2:$I$2863,'bereken betaaldatum bedrag'!$AW$1,'grv lys'!$G$2:$G$2863,'bereken betaaldatum bedrag'!B121)</f>
        <v>0</v>
      </c>
      <c r="AX121" s="4">
        <f>SUMIFS('grv lys'!$L$2:$L$2863,'grv lys'!$I$2:$I$2863,'bereken betaaldatum bedrag'!$AX$1,'grv lys'!$G$2:$G$2863,'bereken betaaldatum bedrag'!B121)</f>
        <v>0</v>
      </c>
      <c r="AY121" s="4">
        <f>SUMIFS('grv lys'!$L$2:$L$2863,'grv lys'!$I$2:$I$2863,'bereken betaaldatum bedrag'!$AY$1,'grv lys'!$G$2:$G$2863,'bereken betaaldatum bedrag'!B121)</f>
        <v>0</v>
      </c>
      <c r="AZ121" s="4">
        <f>SUMIFS('grv lys'!$L$2:$L$2863,'grv lys'!$I$2:$I$2863,'bereken betaaldatum bedrag'!$AZ$1,'grv lys'!$G$2:$G$2863,'bereken betaaldatum bedrag'!B121)</f>
        <v>0</v>
      </c>
      <c r="BA121" s="4">
        <f>SUMIFS('grv lys'!$L$2:$L$2863,'grv lys'!$I$2:$I$2863,'bereken betaaldatum bedrag'!$BA$1,'grv lys'!$G$2:$G$2863,'bereken betaaldatum bedrag'!B121)</f>
        <v>0</v>
      </c>
    </row>
    <row r="122" spans="1:53" x14ac:dyDescent="0.25">
      <c r="A122" s="21" t="s">
        <v>139</v>
      </c>
      <c r="B122" s="22">
        <v>41698</v>
      </c>
      <c r="C122" s="7">
        <f>B122+19</f>
        <v>41717</v>
      </c>
      <c r="D122" s="6">
        <f>SUM(I116:I122)</f>
        <v>464201.65</v>
      </c>
      <c r="E122" s="14">
        <f>B122+31</f>
        <v>41729</v>
      </c>
      <c r="F122" s="12">
        <f>SUM(Y116:BA122)</f>
        <v>251458.48</v>
      </c>
      <c r="G122" s="10">
        <f>B122</f>
        <v>41698</v>
      </c>
      <c r="H122" s="9" t="e">
        <f>SUM(J116:X122)</f>
        <v>#VALUE!</v>
      </c>
      <c r="I122" s="4">
        <f>SUMIFS('grv lys'!$L$2:$L$2863,'grv lys'!$G$2:$G$2863,'bereken betaaldatum bedrag'!B122,'grv lys'!$I$2:$I$2863,'bereken betaaldatum bedrag'!I$1)</f>
        <v>86816.85</v>
      </c>
      <c r="J122" s="4">
        <f>SUMIFS('grv lys'!$L$2:$L$2863,'grv lys'!$I$2:$I$2863,'bereken betaaldatum bedrag'!$J$1,'grv lys'!$T$2:$T$2863,'bereken betaaldatum bedrag'!B122)</f>
        <v>0</v>
      </c>
      <c r="K122" s="4">
        <f>SUMIFS('grv lys'!$L$2:$L$2863,'grv lys'!$I$2:$I$2863,'bereken betaaldatum bedrag'!$K$1,'grv lys'!$T$2:$T$2863,'bereken betaaldatum bedrag'!B122)</f>
        <v>0</v>
      </c>
      <c r="L122" s="4">
        <f>SUMIFS('grv lys'!$L$2:$L$2863,'grv lys'!$I$2:$I$2863,'bereken betaaldatum bedrag'!$L$1,'grv lys'!$T$2:$T$2863,'bereken betaaldatum bedrag'!B122)</f>
        <v>0</v>
      </c>
      <c r="M122" s="4">
        <f>SUMIFS('grv lys'!$L$2:$L$2863,'grv lys'!$I$2:$I$2863,'bereken betaaldatum bedrag'!$M$1,'grv lys'!$T$2:$T$2863,'bereken betaaldatum bedrag'!B122)</f>
        <v>9511.9</v>
      </c>
      <c r="N122" s="4">
        <f>SUMIFS('grv lys'!$L$2:$L$2863,'grv lys'!$I$2:$I$2863,'bereken betaaldatum bedrag'!$N$1,'grv lys'!$T$2:$T$2863,'bereken betaaldatum bedrag'!B122)</f>
        <v>0</v>
      </c>
      <c r="O122" s="4">
        <f>SUMIFS('grv lys'!$L$2:$L$2863,'grv lys'!$I$2:$I$2863,'bereken betaaldatum bedrag'!$O$1,'grv lys'!$T$2:$T$2863,'bereken betaaldatum bedrag'!B122)</f>
        <v>5538.5</v>
      </c>
      <c r="P122" s="4">
        <f>SUMIFS('grv lys'!$L$2:$L$2863,'grv lys'!$I$2:$I$2863,'bereken betaaldatum bedrag'!$P$1,'grv lys'!$T$2:$T$2863,'bereken betaaldatum bedrag'!B122)</f>
        <v>0</v>
      </c>
      <c r="Q122" s="4">
        <f>SUMIFS('grv lys'!$L$2:$L$2863,'grv lys'!$I$2:$I$2863,'bereken betaaldatum bedrag'!$Q$1,'grv lys'!$T$2:$T$2863,'bereken betaaldatum bedrag'!B122)</f>
        <v>0</v>
      </c>
      <c r="R122" s="4">
        <f>SUMIFS('grv lys'!$L$2:$L$2863,'grv lys'!$I$2:$I$2863,'bereken betaaldatum bedrag'!$R$1,'grv lys'!$T$2:$T$2863,'bereken betaaldatum bedrag'!B122)</f>
        <v>0</v>
      </c>
      <c r="S122" s="4">
        <f>SUMIFS('grv lys'!Y121:Y3384,'grv lys'!T121:T3384,'bereken betaaldatum bedrag'!B122,'grv lys'!V121:V3384,'bereken betaaldatum bedrag'!$S$1)</f>
        <v>0</v>
      </c>
      <c r="T122" s="4">
        <f>SUMIFS('grv lys'!Z121:Z3384,'grv lys'!U121:U3384,'bereken betaaldatum bedrag'!B122,'grv lys'!W121:W3384,'bereken betaaldatum bedrag'!$T$1)</f>
        <v>0</v>
      </c>
      <c r="U122" s="4">
        <f>SUMIFS('grv lys'!$L$2:$L$2863,'grv lys'!$I$2:$I$2863,'bereken betaaldatum bedrag'!$U$1,'grv lys'!$T$2:$T$2863,'bereken betaaldatum bedrag'!B122)</f>
        <v>2900</v>
      </c>
      <c r="V122" s="4">
        <f>SUMIFS('grv lys'!$L$2:$L$2863,'grv lys'!$I$2:$I$2863,'bereken betaaldatum bedrag'!$V$1,'grv lys'!$T$2:$T$2863,'bereken betaaldatum bedrag'!B122)</f>
        <v>0</v>
      </c>
      <c r="W122" s="4">
        <f>SUMIFS('grv lys'!$L$2:$L$2863,'grv lys'!$I$2:$I$2863,'bereken betaaldatum bedrag'!$W$1,'grv lys'!$T$2:$T$2863,'bereken betaaldatum bedrag'!B122)</f>
        <v>0</v>
      </c>
      <c r="X122" s="4">
        <f>SUMIFS('grv lys'!$L$2:$L$2863,'grv lys'!$I$2:$I$2863,'bereken betaaldatum bedrag'!$X$1,'grv lys'!$T$2:$T$2863,'bereken betaaldatum bedrag'!B122)</f>
        <v>0</v>
      </c>
      <c r="Y122" s="4">
        <f>SUMIFS('grv lys'!$L$2:$L$2863,'grv lys'!$I$2:$I$2863,'bereken betaaldatum bedrag'!$Y$1,'grv lys'!$G$2:$G$2863,'bereken betaaldatum bedrag'!B122)</f>
        <v>0</v>
      </c>
      <c r="Z122" s="4">
        <f>SUMIFS('grv lys'!$L$2:$L$2863,'grv lys'!$I$2:$I$2863,'bereken betaaldatum bedrag'!$Z$1,'grv lys'!$G$2:$G$2863,'bereken betaaldatum bedrag'!B122)</f>
        <v>1447.2</v>
      </c>
      <c r="AA122" s="4">
        <f>SUMIFS('grv lys'!$L$2:$L$2863,'grv lys'!$I$2:$I$2863,'bereken betaaldatum bedrag'!$AA$1,'grv lys'!$G$2:$G$2863,'bereken betaaldatum bedrag'!B122)</f>
        <v>0</v>
      </c>
      <c r="AB122" s="4">
        <f>SUMIFS('grv lys'!$L$2:$L$2863,'grv lys'!$I$2:$I$2863,'bereken betaaldatum bedrag'!$AB$1,'grv lys'!$G$2:$G$2863,'bereken betaaldatum bedrag'!B122)</f>
        <v>14205.62</v>
      </c>
      <c r="AC122" s="4">
        <f>SUMIFS('grv lys'!$L$2:$L$2863,'grv lys'!$I$2:$I$2863,'bereken betaaldatum bedrag'!$AC$1,'grv lys'!$G$2:$G$2863,'bereken betaaldatum bedrag'!B122)</f>
        <v>0</v>
      </c>
      <c r="AD122" s="4">
        <f>SUMIFS('grv lys'!$L$2:$L$2863,'grv lys'!$I$2:$I$2863,'bereken betaaldatum bedrag'!$AD$1,'grv lys'!$G$2:$G$2863,'bereken betaaldatum bedrag'!B122)</f>
        <v>0</v>
      </c>
      <c r="AE122" s="4">
        <f>SUMIFS('grv lys'!$L$2:$L$2863,'grv lys'!$I$2:$I$2863,'bereken betaaldatum bedrag'!$AE$1,'grv lys'!$G$2:$G$2863,'bereken betaaldatum bedrag'!B122)</f>
        <v>0</v>
      </c>
      <c r="AF122" s="4">
        <f>SUMIFS('grv lys'!$L$2:$L$2863,'grv lys'!$I$2:$I$2863,'bereken betaaldatum bedrag'!$AF$1,'grv lys'!$G$2:$G$2863,'bereken betaaldatum bedrag'!B122)</f>
        <v>0</v>
      </c>
      <c r="AG122" s="4">
        <f>SUMIFS('grv lys'!$L$2:$L$2863,'grv lys'!$I$2:$I$2863,'bereken betaaldatum bedrag'!$AG$1,'grv lys'!$G$2:$G$2863,'bereken betaaldatum bedrag'!B122)</f>
        <v>0</v>
      </c>
      <c r="AH122" s="4">
        <f>SUMIFS('grv lys'!$L$2:$L$2863,'grv lys'!$I$2:$I$2863,'bereken betaaldatum bedrag'!$AH$1,'grv lys'!$G$2:$G$2863,'bereken betaaldatum bedrag'!B122)</f>
        <v>0</v>
      </c>
      <c r="AI122" s="4">
        <f>SUMIFS('grv lys'!$L$2:$L$2863,'grv lys'!$I$2:$I$2863,'bereken betaaldatum bedrag'!$AI$1,'grv lys'!$G$2:$G$2863,'bereken betaaldatum bedrag'!B122)</f>
        <v>0</v>
      </c>
      <c r="AJ122" s="4">
        <f>SUMIFS('grv lys'!$L$2:$L$2863,'grv lys'!$I$2:$I$2863,'bereken betaaldatum bedrag'!$AJ$1,'grv lys'!$G$2:$G$2863,'bereken betaaldatum bedrag'!B122)</f>
        <v>6878.6</v>
      </c>
      <c r="AK122" s="4">
        <f>SUMIFS('grv lys'!$L$2:$L$2863,'grv lys'!$I$2:$I$2863,'bereken betaaldatum bedrag'!$AK$1,'grv lys'!$G$2:$G$2863,'bereken betaaldatum bedrag'!B122)</f>
        <v>0</v>
      </c>
      <c r="AL122" s="4">
        <f>SUMIFS('grv lys'!$L$2:$L$2863,'grv lys'!$I$2:$I$2863,'bereken betaaldatum bedrag'!$AL$1,'grv lys'!$G$2:$G$2863,'bereken betaaldatum bedrag'!B122)</f>
        <v>0</v>
      </c>
      <c r="AM122" s="4">
        <f>SUMIFS('grv lys'!$L$2:$L$2863,'grv lys'!$I$2:$I$2863,'bereken betaaldatum bedrag'!$AM$1,'grv lys'!$G$2:$G$2863,'bereken betaaldatum bedrag'!B122)</f>
        <v>0</v>
      </c>
      <c r="AN122" s="4">
        <f>SUMIFS('grv lys'!$L$2:$L$2863,'grv lys'!$I$2:$I$2863,'bereken betaaldatum bedrag'!$AN$1,'grv lys'!$G$2:$G$2863,'bereken betaaldatum bedrag'!B122)</f>
        <v>0</v>
      </c>
      <c r="AO122" s="4">
        <f>SUMIFS('grv lys'!$L$2:$L$2863,'grv lys'!$I$2:$I$2863,'bereken betaaldatum bedrag'!$AO$1,'grv lys'!$G$2:$G$2863,'bereken betaaldatum bedrag'!B122)</f>
        <v>0</v>
      </c>
      <c r="AP122" s="4">
        <f>SUMIFS('grv lys'!$L$2:$L$2863,'grv lys'!$I$2:$I$2863,'bereken betaaldatum bedrag'!$AP$1,'grv lys'!$G$2:$G$2863,'bereken betaaldatum bedrag'!B122)</f>
        <v>0</v>
      </c>
      <c r="AQ122" s="4">
        <f>SUMIFS('grv lys'!$L$2:$L$2863,'grv lys'!$I$2:$I$2863,'bereken betaaldatum bedrag'!$AQ$1,'grv lys'!$G$2:$G$2863,'bereken betaaldatum bedrag'!B122)</f>
        <v>0</v>
      </c>
      <c r="AR122" s="4">
        <f>SUMIFS('grv lys'!$L$2:$L$2863,'grv lys'!$I$2:$I$2863,'bereken betaaldatum bedrag'!$AR$1,'grv lys'!$G$2:$G$2863,'bereken betaaldatum bedrag'!B122)</f>
        <v>235.98</v>
      </c>
      <c r="AS122" s="4">
        <f>SUMIFS('grv lys'!$L$2:$L$2863,'grv lys'!$I$2:$I$2863,'bereken betaaldatum bedrag'!$AS$1,'grv lys'!$G$2:$G$2863,'bereken betaaldatum bedrag'!B122)</f>
        <v>0</v>
      </c>
      <c r="AT122" s="4">
        <f>SUMIFS('grv lys'!$L$2:$L$2863,'grv lys'!$I$2:$I$2863,'bereken betaaldatum bedrag'!$AT$1,'grv lys'!$G$2:$G$2863,'bereken betaaldatum bedrag'!B122)</f>
        <v>0</v>
      </c>
      <c r="AU122" s="4">
        <f>SUMIFS('grv lys'!$L$2:$L$2863,'grv lys'!$I$2:$I$2863,'bereken betaaldatum bedrag'!$AU$1,'grv lys'!$G$2:$G$2863,'bereken betaaldatum bedrag'!B122)</f>
        <v>0</v>
      </c>
      <c r="AV122" s="4">
        <f>SUMIFS('grv lys'!$L$2:$L$2863,'grv lys'!$I$2:$I$2863,'bereken betaaldatum bedrag'!$AV$1,'grv lys'!$G$2:$G$2863,'bereken betaaldatum bedrag'!B122)</f>
        <v>0</v>
      </c>
      <c r="AW122" s="4">
        <f>SUMIFS('grv lys'!$L$2:$L$2863,'grv lys'!$I$2:$I$2863,'bereken betaaldatum bedrag'!$AW$1,'grv lys'!$G$2:$G$2863,'bereken betaaldatum bedrag'!B122)</f>
        <v>0</v>
      </c>
      <c r="AX122" s="4">
        <f>SUMIFS('grv lys'!$L$2:$L$2863,'grv lys'!$I$2:$I$2863,'bereken betaaldatum bedrag'!$AX$1,'grv lys'!$G$2:$G$2863,'bereken betaaldatum bedrag'!B122)</f>
        <v>0</v>
      </c>
      <c r="AY122" s="4">
        <f>SUMIFS('grv lys'!$L$2:$L$2863,'grv lys'!$I$2:$I$2863,'bereken betaaldatum bedrag'!$AY$1,'grv lys'!$G$2:$G$2863,'bereken betaaldatum bedrag'!B122)</f>
        <v>0</v>
      </c>
      <c r="AZ122" s="4">
        <f>SUMIFS('grv lys'!$L$2:$L$2863,'grv lys'!$I$2:$I$2863,'bereken betaaldatum bedrag'!$AZ$1,'grv lys'!$G$2:$G$2863,'bereken betaaldatum bedrag'!B122)</f>
        <v>0</v>
      </c>
      <c r="BA122" s="4">
        <f>SUMIFS('grv lys'!$L$2:$L$2863,'grv lys'!$I$2:$I$2863,'bereken betaaldatum bedrag'!$BA$1,'grv lys'!$G$2:$G$2863,'bereken betaaldatum bedrag'!B122)</f>
        <v>0</v>
      </c>
    </row>
    <row r="123" spans="1:53" x14ac:dyDescent="0.25">
      <c r="A123" s="19" t="s">
        <v>140</v>
      </c>
      <c r="B123" s="20">
        <v>41699</v>
      </c>
      <c r="C123" s="7"/>
      <c r="D123" s="15" t="s">
        <v>148</v>
      </c>
      <c r="E123" s="14"/>
      <c r="F123" s="12"/>
      <c r="G123" s="16"/>
      <c r="H123" s="16"/>
      <c r="I123" s="4">
        <f>SUMIFS('grv lys'!$L$2:$L$2863,'grv lys'!$G$2:$G$2863,'bereken betaaldatum bedrag'!B123,'grv lys'!$I$2:$I$2863,'bereken betaaldatum bedrag'!I$1)</f>
        <v>0</v>
      </c>
      <c r="J123" s="4">
        <f>SUMIFS('grv lys'!$L$2:$L$2863,'grv lys'!$I$2:$I$2863,'bereken betaaldatum bedrag'!$J$1,'grv lys'!$T$2:$T$2863,'bereken betaaldatum bedrag'!B123)</f>
        <v>0</v>
      </c>
      <c r="K123" s="4">
        <f>SUMIFS('grv lys'!$L$2:$L$2863,'grv lys'!$I$2:$I$2863,'bereken betaaldatum bedrag'!$K$1,'grv lys'!$T$2:$T$2863,'bereken betaaldatum bedrag'!B123)</f>
        <v>0</v>
      </c>
      <c r="L123" s="4">
        <f>SUMIFS('grv lys'!$L$2:$L$2863,'grv lys'!$I$2:$I$2863,'bereken betaaldatum bedrag'!$L$1,'grv lys'!$T$2:$T$2863,'bereken betaaldatum bedrag'!B123)</f>
        <v>0</v>
      </c>
      <c r="M123" s="4">
        <f>SUMIFS('grv lys'!$L$2:$L$2863,'grv lys'!$I$2:$I$2863,'bereken betaaldatum bedrag'!$M$1,'grv lys'!$T$2:$T$2863,'bereken betaaldatum bedrag'!B123)</f>
        <v>0</v>
      </c>
      <c r="N123" s="4">
        <f>SUMIFS('grv lys'!$L$2:$L$2863,'grv lys'!$I$2:$I$2863,'bereken betaaldatum bedrag'!$N$1,'grv lys'!$T$2:$T$2863,'bereken betaaldatum bedrag'!B123)</f>
        <v>0</v>
      </c>
      <c r="O123" s="4">
        <f>SUMIFS('grv lys'!$L$2:$L$2863,'grv lys'!$I$2:$I$2863,'bereken betaaldatum bedrag'!$O$1,'grv lys'!$T$2:$T$2863,'bereken betaaldatum bedrag'!B123)</f>
        <v>0</v>
      </c>
      <c r="P123" s="4">
        <f>SUMIFS('grv lys'!$L$2:$L$2863,'grv lys'!$I$2:$I$2863,'bereken betaaldatum bedrag'!$P$1,'grv lys'!$T$2:$T$2863,'bereken betaaldatum bedrag'!B123)</f>
        <v>0</v>
      </c>
      <c r="Q123" s="4">
        <f>SUMIFS('grv lys'!$L$2:$L$2863,'grv lys'!$I$2:$I$2863,'bereken betaaldatum bedrag'!$Q$1,'grv lys'!$T$2:$T$2863,'bereken betaaldatum bedrag'!B123)</f>
        <v>0</v>
      </c>
      <c r="R123" s="4">
        <f>SUMIFS('grv lys'!$L$2:$L$2863,'grv lys'!$I$2:$I$2863,'bereken betaaldatum bedrag'!$R$1,'grv lys'!$T$2:$T$2863,'bereken betaaldatum bedrag'!B123)</f>
        <v>0</v>
      </c>
      <c r="S123" s="4">
        <f>SUMIFS('grv lys'!Y122:Y3385,'grv lys'!T122:T3385,'bereken betaaldatum bedrag'!B123,'grv lys'!V122:V3385,'bereken betaaldatum bedrag'!$S$1)</f>
        <v>0</v>
      </c>
      <c r="T123" s="4">
        <f>SUMIFS('grv lys'!Z122:Z3385,'grv lys'!U122:U3385,'bereken betaaldatum bedrag'!B123,'grv lys'!W122:W3385,'bereken betaaldatum bedrag'!$T$1)</f>
        <v>0</v>
      </c>
      <c r="U123" s="4">
        <f>SUMIFS('grv lys'!$L$2:$L$2863,'grv lys'!$I$2:$I$2863,'bereken betaaldatum bedrag'!$U$1,'grv lys'!$T$2:$T$2863,'bereken betaaldatum bedrag'!B123)</f>
        <v>0</v>
      </c>
      <c r="V123" s="4">
        <f>SUMIFS('grv lys'!$L$2:$L$2863,'grv lys'!$I$2:$I$2863,'bereken betaaldatum bedrag'!$V$1,'grv lys'!$T$2:$T$2863,'bereken betaaldatum bedrag'!B123)</f>
        <v>0</v>
      </c>
      <c r="W123" s="4">
        <f>SUMIFS('grv lys'!$L$2:$L$2863,'grv lys'!$I$2:$I$2863,'bereken betaaldatum bedrag'!$W$1,'grv lys'!$T$2:$T$2863,'bereken betaaldatum bedrag'!B123)</f>
        <v>0</v>
      </c>
      <c r="X123" s="4">
        <f>SUMIFS('grv lys'!$L$2:$L$2863,'grv lys'!$I$2:$I$2863,'bereken betaaldatum bedrag'!$X$1,'grv lys'!$T$2:$T$2863,'bereken betaaldatum bedrag'!B123)</f>
        <v>0</v>
      </c>
      <c r="Y123" s="4">
        <f>SUMIFS('grv lys'!$L$2:$L$2863,'grv lys'!$I$2:$I$2863,'bereken betaaldatum bedrag'!$Y$1,'grv lys'!$G$2:$G$2863,'bereken betaaldatum bedrag'!B123)</f>
        <v>0</v>
      </c>
      <c r="Z123" s="4">
        <f>SUMIFS('grv lys'!$L$2:$L$2863,'grv lys'!$I$2:$I$2863,'bereken betaaldatum bedrag'!$Z$1,'grv lys'!$G$2:$G$2863,'bereken betaaldatum bedrag'!B123)</f>
        <v>0</v>
      </c>
      <c r="AA123" s="4">
        <f>SUMIFS('grv lys'!$L$2:$L$2863,'grv lys'!$I$2:$I$2863,'bereken betaaldatum bedrag'!$AA$1,'grv lys'!$G$2:$G$2863,'bereken betaaldatum bedrag'!B123)</f>
        <v>0</v>
      </c>
      <c r="AB123" s="4">
        <f>SUMIFS('grv lys'!$L$2:$L$2863,'grv lys'!$I$2:$I$2863,'bereken betaaldatum bedrag'!$AB$1,'grv lys'!$G$2:$G$2863,'bereken betaaldatum bedrag'!B123)</f>
        <v>0</v>
      </c>
      <c r="AC123" s="4">
        <f>SUMIFS('grv lys'!$L$2:$L$2863,'grv lys'!$I$2:$I$2863,'bereken betaaldatum bedrag'!$AC$1,'grv lys'!$G$2:$G$2863,'bereken betaaldatum bedrag'!B123)</f>
        <v>677.88</v>
      </c>
      <c r="AD123" s="4">
        <f>SUMIFS('grv lys'!$L$2:$L$2863,'grv lys'!$I$2:$I$2863,'bereken betaaldatum bedrag'!$AD$1,'grv lys'!$G$2:$G$2863,'bereken betaaldatum bedrag'!B123)</f>
        <v>7641.3799999999992</v>
      </c>
      <c r="AE123" s="4">
        <f>SUMIFS('grv lys'!$L$2:$L$2863,'grv lys'!$I$2:$I$2863,'bereken betaaldatum bedrag'!$AE$1,'grv lys'!$G$2:$G$2863,'bereken betaaldatum bedrag'!B123)</f>
        <v>0</v>
      </c>
      <c r="AF123" s="4">
        <f>SUMIFS('grv lys'!$L$2:$L$2863,'grv lys'!$I$2:$I$2863,'bereken betaaldatum bedrag'!$AF$1,'grv lys'!$G$2:$G$2863,'bereken betaaldatum bedrag'!B123)</f>
        <v>0</v>
      </c>
      <c r="AG123" s="4">
        <f>SUMIFS('grv lys'!$L$2:$L$2863,'grv lys'!$I$2:$I$2863,'bereken betaaldatum bedrag'!$AG$1,'grv lys'!$G$2:$G$2863,'bereken betaaldatum bedrag'!B123)</f>
        <v>0</v>
      </c>
      <c r="AH123" s="4">
        <f>SUMIFS('grv lys'!$L$2:$L$2863,'grv lys'!$I$2:$I$2863,'bereken betaaldatum bedrag'!$AH$1,'grv lys'!$G$2:$G$2863,'bereken betaaldatum bedrag'!B123)</f>
        <v>0</v>
      </c>
      <c r="AI123" s="4">
        <f>SUMIFS('grv lys'!$L$2:$L$2863,'grv lys'!$I$2:$I$2863,'bereken betaaldatum bedrag'!$AI$1,'grv lys'!$G$2:$G$2863,'bereken betaaldatum bedrag'!B123)</f>
        <v>0</v>
      </c>
      <c r="AJ123" s="4">
        <f>SUMIFS('grv lys'!$L$2:$L$2863,'grv lys'!$I$2:$I$2863,'bereken betaaldatum bedrag'!$AJ$1,'grv lys'!$G$2:$G$2863,'bereken betaaldatum bedrag'!B123)</f>
        <v>0</v>
      </c>
      <c r="AK123" s="4">
        <f>SUMIFS('grv lys'!$L$2:$L$2863,'grv lys'!$I$2:$I$2863,'bereken betaaldatum bedrag'!$AK$1,'grv lys'!$G$2:$G$2863,'bereken betaaldatum bedrag'!B123)</f>
        <v>0</v>
      </c>
      <c r="AL123" s="4">
        <f>SUMIFS('grv lys'!$L$2:$L$2863,'grv lys'!$I$2:$I$2863,'bereken betaaldatum bedrag'!$AL$1,'grv lys'!$G$2:$G$2863,'bereken betaaldatum bedrag'!B123)</f>
        <v>0</v>
      </c>
      <c r="AM123" s="4">
        <f>SUMIFS('grv lys'!$L$2:$L$2863,'grv lys'!$I$2:$I$2863,'bereken betaaldatum bedrag'!$AM$1,'grv lys'!$G$2:$G$2863,'bereken betaaldatum bedrag'!B123)</f>
        <v>0</v>
      </c>
      <c r="AN123" s="4">
        <f>SUMIFS('grv lys'!$L$2:$L$2863,'grv lys'!$I$2:$I$2863,'bereken betaaldatum bedrag'!$AN$1,'grv lys'!$G$2:$G$2863,'bereken betaaldatum bedrag'!B123)</f>
        <v>0</v>
      </c>
      <c r="AO123" s="4">
        <f>SUMIFS('grv lys'!$L$2:$L$2863,'grv lys'!$I$2:$I$2863,'bereken betaaldatum bedrag'!$AO$1,'grv lys'!$G$2:$G$2863,'bereken betaaldatum bedrag'!B123)</f>
        <v>0</v>
      </c>
      <c r="AP123" s="4">
        <f>SUMIFS('grv lys'!$L$2:$L$2863,'grv lys'!$I$2:$I$2863,'bereken betaaldatum bedrag'!$AP$1,'grv lys'!$G$2:$G$2863,'bereken betaaldatum bedrag'!B123)</f>
        <v>589.32000000000005</v>
      </c>
      <c r="AQ123" s="4">
        <f>SUMIFS('grv lys'!$L$2:$L$2863,'grv lys'!$I$2:$I$2863,'bereken betaaldatum bedrag'!$AQ$1,'grv lys'!$G$2:$G$2863,'bereken betaaldatum bedrag'!B123)</f>
        <v>0</v>
      </c>
      <c r="AR123" s="4">
        <f>SUMIFS('grv lys'!$L$2:$L$2863,'grv lys'!$I$2:$I$2863,'bereken betaaldatum bedrag'!$AR$1,'grv lys'!$G$2:$G$2863,'bereken betaaldatum bedrag'!B123)</f>
        <v>279.48</v>
      </c>
      <c r="AS123" s="4">
        <f>SUMIFS('grv lys'!$L$2:$L$2863,'grv lys'!$I$2:$I$2863,'bereken betaaldatum bedrag'!$AS$1,'grv lys'!$G$2:$G$2863,'bereken betaaldatum bedrag'!B123)</f>
        <v>0</v>
      </c>
      <c r="AT123" s="4">
        <f>SUMIFS('grv lys'!$L$2:$L$2863,'grv lys'!$I$2:$I$2863,'bereken betaaldatum bedrag'!$AT$1,'grv lys'!$G$2:$G$2863,'bereken betaaldatum bedrag'!B123)</f>
        <v>0</v>
      </c>
      <c r="AU123" s="4">
        <f>SUMIFS('grv lys'!$L$2:$L$2863,'grv lys'!$I$2:$I$2863,'bereken betaaldatum bedrag'!$AU$1,'grv lys'!$G$2:$G$2863,'bereken betaaldatum bedrag'!B123)</f>
        <v>40815.599999999999</v>
      </c>
      <c r="AV123" s="4">
        <f>SUMIFS('grv lys'!$L$2:$L$2863,'grv lys'!$I$2:$I$2863,'bereken betaaldatum bedrag'!$AV$1,'grv lys'!$G$2:$G$2863,'bereken betaaldatum bedrag'!B123)</f>
        <v>0</v>
      </c>
      <c r="AW123" s="4">
        <f>SUMIFS('grv lys'!$L$2:$L$2863,'grv lys'!$I$2:$I$2863,'bereken betaaldatum bedrag'!$AW$1,'grv lys'!$G$2:$G$2863,'bereken betaaldatum bedrag'!B123)</f>
        <v>0</v>
      </c>
      <c r="AX123" s="4">
        <f>SUMIFS('grv lys'!$L$2:$L$2863,'grv lys'!$I$2:$I$2863,'bereken betaaldatum bedrag'!$AX$1,'grv lys'!$G$2:$G$2863,'bereken betaaldatum bedrag'!B123)</f>
        <v>0</v>
      </c>
      <c r="AY123" s="4">
        <f>SUMIFS('grv lys'!$L$2:$L$2863,'grv lys'!$I$2:$I$2863,'bereken betaaldatum bedrag'!$AY$1,'grv lys'!$G$2:$G$2863,'bereken betaaldatum bedrag'!B123)</f>
        <v>0</v>
      </c>
      <c r="AZ123" s="4">
        <f>SUMIFS('grv lys'!$L$2:$L$2863,'grv lys'!$I$2:$I$2863,'bereken betaaldatum bedrag'!$AZ$1,'grv lys'!$G$2:$G$2863,'bereken betaaldatum bedrag'!B123)</f>
        <v>0</v>
      </c>
      <c r="BA123" s="4">
        <f>SUMIFS('grv lys'!$L$2:$L$2863,'grv lys'!$I$2:$I$2863,'bereken betaaldatum bedrag'!$BA$1,'grv lys'!$G$2:$G$2863,'bereken betaaldatum bedrag'!B123)</f>
        <v>0</v>
      </c>
    </row>
    <row r="124" spans="1:53" x14ac:dyDescent="0.25">
      <c r="A124" s="19" t="s">
        <v>134</v>
      </c>
      <c r="B124" s="20">
        <v>41700</v>
      </c>
      <c r="C124" s="7"/>
      <c r="D124" s="15" t="s">
        <v>148</v>
      </c>
      <c r="E124" s="14"/>
      <c r="F124" s="12"/>
      <c r="G124" s="16"/>
      <c r="H124" s="16"/>
      <c r="I124" s="4">
        <f>SUMIFS('grv lys'!$L$2:$L$2863,'grv lys'!$G$2:$G$2863,'bereken betaaldatum bedrag'!B124,'grv lys'!$I$2:$I$2863,'bereken betaaldatum bedrag'!I$1)</f>
        <v>0</v>
      </c>
      <c r="J124" s="4">
        <f>SUMIFS('grv lys'!$L$2:$L$2863,'grv lys'!$I$2:$I$2863,'bereken betaaldatum bedrag'!$J$1,'grv lys'!$T$2:$T$2863,'bereken betaaldatum bedrag'!B124)</f>
        <v>0</v>
      </c>
      <c r="K124" s="4">
        <f>SUMIFS('grv lys'!$L$2:$L$2863,'grv lys'!$I$2:$I$2863,'bereken betaaldatum bedrag'!$K$1,'grv lys'!$T$2:$T$2863,'bereken betaaldatum bedrag'!B124)</f>
        <v>0</v>
      </c>
      <c r="L124" s="4">
        <f>SUMIFS('grv lys'!$L$2:$L$2863,'grv lys'!$I$2:$I$2863,'bereken betaaldatum bedrag'!$L$1,'grv lys'!$T$2:$T$2863,'bereken betaaldatum bedrag'!B124)</f>
        <v>0</v>
      </c>
      <c r="M124" s="4">
        <f>SUMIFS('grv lys'!$L$2:$L$2863,'grv lys'!$I$2:$I$2863,'bereken betaaldatum bedrag'!$M$1,'grv lys'!$T$2:$T$2863,'bereken betaaldatum bedrag'!B124)</f>
        <v>5277.1</v>
      </c>
      <c r="N124" s="4">
        <f>SUMIFS('grv lys'!$L$2:$L$2863,'grv lys'!$I$2:$I$2863,'bereken betaaldatum bedrag'!$N$1,'grv lys'!$T$2:$T$2863,'bereken betaaldatum bedrag'!B124)</f>
        <v>0</v>
      </c>
      <c r="O124" s="4">
        <f>SUMIFS('grv lys'!$L$2:$L$2863,'grv lys'!$I$2:$I$2863,'bereken betaaldatum bedrag'!$O$1,'grv lys'!$T$2:$T$2863,'bereken betaaldatum bedrag'!B124)</f>
        <v>0</v>
      </c>
      <c r="P124" s="4">
        <f>SUMIFS('grv lys'!$L$2:$L$2863,'grv lys'!$I$2:$I$2863,'bereken betaaldatum bedrag'!$P$1,'grv lys'!$T$2:$T$2863,'bereken betaaldatum bedrag'!B124)</f>
        <v>0</v>
      </c>
      <c r="Q124" s="4">
        <f>SUMIFS('grv lys'!$L$2:$L$2863,'grv lys'!$I$2:$I$2863,'bereken betaaldatum bedrag'!$Q$1,'grv lys'!$T$2:$T$2863,'bereken betaaldatum bedrag'!B124)</f>
        <v>0</v>
      </c>
      <c r="R124" s="4">
        <f>SUMIFS('grv lys'!$L$2:$L$2863,'grv lys'!$I$2:$I$2863,'bereken betaaldatum bedrag'!$R$1,'grv lys'!$T$2:$T$2863,'bereken betaaldatum bedrag'!B124)</f>
        <v>0</v>
      </c>
      <c r="S124" s="4">
        <f>SUMIFS('grv lys'!Y123:Y3386,'grv lys'!T123:T3386,'bereken betaaldatum bedrag'!B124,'grv lys'!V123:V3386,'bereken betaaldatum bedrag'!$S$1)</f>
        <v>0</v>
      </c>
      <c r="T124" s="4">
        <f>SUMIFS('grv lys'!Z123:Z3386,'grv lys'!U123:U3386,'bereken betaaldatum bedrag'!B124,'grv lys'!W123:W3386,'bereken betaaldatum bedrag'!$T$1)</f>
        <v>0</v>
      </c>
      <c r="U124" s="4">
        <f>SUMIFS('grv lys'!$L$2:$L$2863,'grv lys'!$I$2:$I$2863,'bereken betaaldatum bedrag'!$U$1,'grv lys'!$T$2:$T$2863,'bereken betaaldatum bedrag'!B124)</f>
        <v>0</v>
      </c>
      <c r="V124" s="4">
        <f>SUMIFS('grv lys'!$L$2:$L$2863,'grv lys'!$I$2:$I$2863,'bereken betaaldatum bedrag'!$V$1,'grv lys'!$T$2:$T$2863,'bereken betaaldatum bedrag'!B124)</f>
        <v>0</v>
      </c>
      <c r="W124" s="4">
        <f>SUMIFS('grv lys'!$L$2:$L$2863,'grv lys'!$I$2:$I$2863,'bereken betaaldatum bedrag'!$W$1,'grv lys'!$T$2:$T$2863,'bereken betaaldatum bedrag'!B124)</f>
        <v>0</v>
      </c>
      <c r="X124" s="4">
        <f>SUMIFS('grv lys'!$L$2:$L$2863,'grv lys'!$I$2:$I$2863,'bereken betaaldatum bedrag'!$X$1,'grv lys'!$T$2:$T$2863,'bereken betaaldatum bedrag'!B124)</f>
        <v>0</v>
      </c>
      <c r="Y124" s="4">
        <f>SUMIFS('grv lys'!$L$2:$L$2863,'grv lys'!$I$2:$I$2863,'bereken betaaldatum bedrag'!$Y$1,'grv lys'!$G$2:$G$2863,'bereken betaaldatum bedrag'!B124)</f>
        <v>-481.03</v>
      </c>
      <c r="Z124" s="4">
        <f>SUMIFS('grv lys'!$L$2:$L$2863,'grv lys'!$I$2:$I$2863,'bereken betaaldatum bedrag'!$Z$1,'grv lys'!$G$2:$G$2863,'bereken betaaldatum bedrag'!B124)</f>
        <v>0</v>
      </c>
      <c r="AA124" s="4">
        <f>SUMIFS('grv lys'!$L$2:$L$2863,'grv lys'!$I$2:$I$2863,'bereken betaaldatum bedrag'!$AA$1,'grv lys'!$G$2:$G$2863,'bereken betaaldatum bedrag'!B124)</f>
        <v>0</v>
      </c>
      <c r="AB124" s="4">
        <f>SUMIFS('grv lys'!$L$2:$L$2863,'grv lys'!$I$2:$I$2863,'bereken betaaldatum bedrag'!$AB$1,'grv lys'!$G$2:$G$2863,'bereken betaaldatum bedrag'!B124)</f>
        <v>0</v>
      </c>
      <c r="AC124" s="4">
        <f>SUMIFS('grv lys'!$L$2:$L$2863,'grv lys'!$I$2:$I$2863,'bereken betaaldatum bedrag'!$AC$1,'grv lys'!$G$2:$G$2863,'bereken betaaldatum bedrag'!B124)</f>
        <v>0</v>
      </c>
      <c r="AD124" s="4">
        <f>SUMIFS('grv lys'!$L$2:$L$2863,'grv lys'!$I$2:$I$2863,'bereken betaaldatum bedrag'!$AD$1,'grv lys'!$G$2:$G$2863,'bereken betaaldatum bedrag'!B124)</f>
        <v>0</v>
      </c>
      <c r="AE124" s="4">
        <f>SUMIFS('grv lys'!$L$2:$L$2863,'grv lys'!$I$2:$I$2863,'bereken betaaldatum bedrag'!$AE$1,'grv lys'!$G$2:$G$2863,'bereken betaaldatum bedrag'!B124)</f>
        <v>0</v>
      </c>
      <c r="AF124" s="4">
        <f>SUMIFS('grv lys'!$L$2:$L$2863,'grv lys'!$I$2:$I$2863,'bereken betaaldatum bedrag'!$AF$1,'grv lys'!$G$2:$G$2863,'bereken betaaldatum bedrag'!B124)</f>
        <v>0</v>
      </c>
      <c r="AG124" s="4">
        <f>SUMIFS('grv lys'!$L$2:$L$2863,'grv lys'!$I$2:$I$2863,'bereken betaaldatum bedrag'!$AG$1,'grv lys'!$G$2:$G$2863,'bereken betaaldatum bedrag'!B124)</f>
        <v>0</v>
      </c>
      <c r="AH124" s="4">
        <f>SUMIFS('grv lys'!$L$2:$L$2863,'grv lys'!$I$2:$I$2863,'bereken betaaldatum bedrag'!$AH$1,'grv lys'!$G$2:$G$2863,'bereken betaaldatum bedrag'!B124)</f>
        <v>0</v>
      </c>
      <c r="AI124" s="4">
        <f>SUMIFS('grv lys'!$L$2:$L$2863,'grv lys'!$I$2:$I$2863,'bereken betaaldatum bedrag'!$AI$1,'grv lys'!$G$2:$G$2863,'bereken betaaldatum bedrag'!B124)</f>
        <v>0</v>
      </c>
      <c r="AJ124" s="4">
        <f>SUMIFS('grv lys'!$L$2:$L$2863,'grv lys'!$I$2:$I$2863,'bereken betaaldatum bedrag'!$AJ$1,'grv lys'!$G$2:$G$2863,'bereken betaaldatum bedrag'!B124)</f>
        <v>0</v>
      </c>
      <c r="AK124" s="4">
        <f>SUMIFS('grv lys'!$L$2:$L$2863,'grv lys'!$I$2:$I$2863,'bereken betaaldatum bedrag'!$AK$1,'grv lys'!$G$2:$G$2863,'bereken betaaldatum bedrag'!B124)</f>
        <v>0</v>
      </c>
      <c r="AL124" s="4">
        <f>SUMIFS('grv lys'!$L$2:$L$2863,'grv lys'!$I$2:$I$2863,'bereken betaaldatum bedrag'!$AL$1,'grv lys'!$G$2:$G$2863,'bereken betaaldatum bedrag'!B124)</f>
        <v>0</v>
      </c>
      <c r="AM124" s="4">
        <f>SUMIFS('grv lys'!$L$2:$L$2863,'grv lys'!$I$2:$I$2863,'bereken betaaldatum bedrag'!$AM$1,'grv lys'!$G$2:$G$2863,'bereken betaaldatum bedrag'!B124)</f>
        <v>0</v>
      </c>
      <c r="AN124" s="4">
        <f>SUMIFS('grv lys'!$L$2:$L$2863,'grv lys'!$I$2:$I$2863,'bereken betaaldatum bedrag'!$AN$1,'grv lys'!$G$2:$G$2863,'bereken betaaldatum bedrag'!B124)</f>
        <v>0</v>
      </c>
      <c r="AO124" s="4">
        <f>SUMIFS('grv lys'!$L$2:$L$2863,'grv lys'!$I$2:$I$2863,'bereken betaaldatum bedrag'!$AO$1,'grv lys'!$G$2:$G$2863,'bereken betaaldatum bedrag'!B124)</f>
        <v>0</v>
      </c>
      <c r="AP124" s="4">
        <f>SUMIFS('grv lys'!$L$2:$L$2863,'grv lys'!$I$2:$I$2863,'bereken betaaldatum bedrag'!$AP$1,'grv lys'!$G$2:$G$2863,'bereken betaaldatum bedrag'!B124)</f>
        <v>0</v>
      </c>
      <c r="AQ124" s="4">
        <f>SUMIFS('grv lys'!$L$2:$L$2863,'grv lys'!$I$2:$I$2863,'bereken betaaldatum bedrag'!$AQ$1,'grv lys'!$G$2:$G$2863,'bereken betaaldatum bedrag'!B124)</f>
        <v>0</v>
      </c>
      <c r="AR124" s="4">
        <f>SUMIFS('grv lys'!$L$2:$L$2863,'grv lys'!$I$2:$I$2863,'bereken betaaldatum bedrag'!$AR$1,'grv lys'!$G$2:$G$2863,'bereken betaaldatum bedrag'!B124)</f>
        <v>0</v>
      </c>
      <c r="AS124" s="4">
        <f>SUMIFS('grv lys'!$L$2:$L$2863,'grv lys'!$I$2:$I$2863,'bereken betaaldatum bedrag'!$AS$1,'grv lys'!$G$2:$G$2863,'bereken betaaldatum bedrag'!B124)</f>
        <v>0</v>
      </c>
      <c r="AT124" s="4">
        <f>SUMIFS('grv lys'!$L$2:$L$2863,'grv lys'!$I$2:$I$2863,'bereken betaaldatum bedrag'!$AT$1,'grv lys'!$G$2:$G$2863,'bereken betaaldatum bedrag'!B124)</f>
        <v>0</v>
      </c>
      <c r="AU124" s="4">
        <f>SUMIFS('grv lys'!$L$2:$L$2863,'grv lys'!$I$2:$I$2863,'bereken betaaldatum bedrag'!$AU$1,'grv lys'!$G$2:$G$2863,'bereken betaaldatum bedrag'!B124)</f>
        <v>0</v>
      </c>
      <c r="AV124" s="4">
        <f>SUMIFS('grv lys'!$L$2:$L$2863,'grv lys'!$I$2:$I$2863,'bereken betaaldatum bedrag'!$AV$1,'grv lys'!$G$2:$G$2863,'bereken betaaldatum bedrag'!B124)</f>
        <v>0</v>
      </c>
      <c r="AW124" s="4">
        <f>SUMIFS('grv lys'!$L$2:$L$2863,'grv lys'!$I$2:$I$2863,'bereken betaaldatum bedrag'!$AW$1,'grv lys'!$G$2:$G$2863,'bereken betaaldatum bedrag'!B124)</f>
        <v>0</v>
      </c>
      <c r="AX124" s="4">
        <f>SUMIFS('grv lys'!$L$2:$L$2863,'grv lys'!$I$2:$I$2863,'bereken betaaldatum bedrag'!$AX$1,'grv lys'!$G$2:$G$2863,'bereken betaaldatum bedrag'!B124)</f>
        <v>0</v>
      </c>
      <c r="AY124" s="4">
        <f>SUMIFS('grv lys'!$L$2:$L$2863,'grv lys'!$I$2:$I$2863,'bereken betaaldatum bedrag'!$AY$1,'grv lys'!$G$2:$G$2863,'bereken betaaldatum bedrag'!B124)</f>
        <v>0</v>
      </c>
      <c r="AZ124" s="4">
        <f>SUMIFS('grv lys'!$L$2:$L$2863,'grv lys'!$I$2:$I$2863,'bereken betaaldatum bedrag'!$AZ$1,'grv lys'!$G$2:$G$2863,'bereken betaaldatum bedrag'!B124)</f>
        <v>0</v>
      </c>
      <c r="BA124" s="4">
        <f>SUMIFS('grv lys'!$L$2:$L$2863,'grv lys'!$I$2:$I$2863,'bereken betaaldatum bedrag'!$BA$1,'grv lys'!$G$2:$G$2863,'bereken betaaldatum bedrag'!B124)</f>
        <v>0</v>
      </c>
    </row>
    <row r="125" spans="1:53" x14ac:dyDescent="0.25">
      <c r="A125" s="19" t="s">
        <v>135</v>
      </c>
      <c r="B125" s="20">
        <v>41701</v>
      </c>
      <c r="C125" s="7"/>
      <c r="D125" s="15" t="s">
        <v>148</v>
      </c>
      <c r="E125" s="14"/>
      <c r="F125" s="12"/>
      <c r="G125" s="16"/>
      <c r="H125" s="16"/>
      <c r="I125" s="4">
        <f>SUMIFS('grv lys'!$L$2:$L$2863,'grv lys'!$G$2:$G$2863,'bereken betaaldatum bedrag'!B125,'grv lys'!$I$2:$I$2863,'bereken betaaldatum bedrag'!I$1)</f>
        <v>393869.07000000007</v>
      </c>
      <c r="J125" s="4">
        <f>SUMIFS('grv lys'!$L$2:$L$2863,'grv lys'!$I$2:$I$2863,'bereken betaaldatum bedrag'!$J$1,'grv lys'!$T$2:$T$2863,'bereken betaaldatum bedrag'!B125)</f>
        <v>0</v>
      </c>
      <c r="K125" s="4">
        <f>SUMIFS('grv lys'!$L$2:$L$2863,'grv lys'!$I$2:$I$2863,'bereken betaaldatum bedrag'!$K$1,'grv lys'!$T$2:$T$2863,'bereken betaaldatum bedrag'!B125)</f>
        <v>0</v>
      </c>
      <c r="L125" s="4">
        <f>SUMIFS('grv lys'!$L$2:$L$2863,'grv lys'!$I$2:$I$2863,'bereken betaaldatum bedrag'!$L$1,'grv lys'!$T$2:$T$2863,'bereken betaaldatum bedrag'!B125)</f>
        <v>0</v>
      </c>
      <c r="M125" s="4">
        <f>SUMIFS('grv lys'!$L$2:$L$2863,'grv lys'!$I$2:$I$2863,'bereken betaaldatum bedrag'!$M$1,'grv lys'!$T$2:$T$2863,'bereken betaaldatum bedrag'!B125)</f>
        <v>0</v>
      </c>
      <c r="N125" s="4">
        <f>SUMIFS('grv lys'!$L$2:$L$2863,'grv lys'!$I$2:$I$2863,'bereken betaaldatum bedrag'!$N$1,'grv lys'!$T$2:$T$2863,'bereken betaaldatum bedrag'!B125)</f>
        <v>0</v>
      </c>
      <c r="O125" s="4">
        <f>SUMIFS('grv lys'!$L$2:$L$2863,'grv lys'!$I$2:$I$2863,'bereken betaaldatum bedrag'!$O$1,'grv lys'!$T$2:$T$2863,'bereken betaaldatum bedrag'!B125)</f>
        <v>0</v>
      </c>
      <c r="P125" s="4">
        <f>SUMIFS('grv lys'!$L$2:$L$2863,'grv lys'!$I$2:$I$2863,'bereken betaaldatum bedrag'!$P$1,'grv lys'!$T$2:$T$2863,'bereken betaaldatum bedrag'!B125)</f>
        <v>0</v>
      </c>
      <c r="Q125" s="4">
        <f>SUMIFS('grv lys'!$L$2:$L$2863,'grv lys'!$I$2:$I$2863,'bereken betaaldatum bedrag'!$Q$1,'grv lys'!$T$2:$T$2863,'bereken betaaldatum bedrag'!B125)</f>
        <v>0</v>
      </c>
      <c r="R125" s="4">
        <f>SUMIFS('grv lys'!$L$2:$L$2863,'grv lys'!$I$2:$I$2863,'bereken betaaldatum bedrag'!$R$1,'grv lys'!$T$2:$T$2863,'bereken betaaldatum bedrag'!B125)</f>
        <v>0</v>
      </c>
      <c r="S125" s="4">
        <f>SUMIFS('grv lys'!Y124:Y3387,'grv lys'!T124:T3387,'bereken betaaldatum bedrag'!B125,'grv lys'!V124:V3387,'bereken betaaldatum bedrag'!$S$1)</f>
        <v>0</v>
      </c>
      <c r="T125" s="4">
        <f>SUMIFS('grv lys'!Z124:Z3387,'grv lys'!U124:U3387,'bereken betaaldatum bedrag'!B125,'grv lys'!W124:W3387,'bereken betaaldatum bedrag'!$T$1)</f>
        <v>0</v>
      </c>
      <c r="U125" s="4">
        <f>SUMIFS('grv lys'!$L$2:$L$2863,'grv lys'!$I$2:$I$2863,'bereken betaaldatum bedrag'!$U$1,'grv lys'!$T$2:$T$2863,'bereken betaaldatum bedrag'!B125)</f>
        <v>0</v>
      </c>
      <c r="V125" s="4">
        <f>SUMIFS('grv lys'!$L$2:$L$2863,'grv lys'!$I$2:$I$2863,'bereken betaaldatum bedrag'!$V$1,'grv lys'!$T$2:$T$2863,'bereken betaaldatum bedrag'!B125)</f>
        <v>0</v>
      </c>
      <c r="W125" s="4">
        <f>SUMIFS('grv lys'!$L$2:$L$2863,'grv lys'!$I$2:$I$2863,'bereken betaaldatum bedrag'!$W$1,'grv lys'!$T$2:$T$2863,'bereken betaaldatum bedrag'!B125)</f>
        <v>0</v>
      </c>
      <c r="X125" s="4">
        <f>SUMIFS('grv lys'!$L$2:$L$2863,'grv lys'!$I$2:$I$2863,'bereken betaaldatum bedrag'!$X$1,'grv lys'!$T$2:$T$2863,'bereken betaaldatum bedrag'!B125)</f>
        <v>0</v>
      </c>
      <c r="Y125" s="4">
        <f>SUMIFS('grv lys'!$L$2:$L$2863,'grv lys'!$I$2:$I$2863,'bereken betaaldatum bedrag'!$Y$1,'grv lys'!$G$2:$G$2863,'bereken betaaldatum bedrag'!B125)</f>
        <v>0</v>
      </c>
      <c r="Z125" s="4">
        <f>SUMIFS('grv lys'!$L$2:$L$2863,'grv lys'!$I$2:$I$2863,'bereken betaaldatum bedrag'!$Z$1,'grv lys'!$G$2:$G$2863,'bereken betaaldatum bedrag'!B125)</f>
        <v>0</v>
      </c>
      <c r="AA125" s="4">
        <f>SUMIFS('grv lys'!$L$2:$L$2863,'grv lys'!$I$2:$I$2863,'bereken betaaldatum bedrag'!$AA$1,'grv lys'!$G$2:$G$2863,'bereken betaaldatum bedrag'!B125)</f>
        <v>0</v>
      </c>
      <c r="AB125" s="4">
        <f>SUMIFS('grv lys'!$L$2:$L$2863,'grv lys'!$I$2:$I$2863,'bereken betaaldatum bedrag'!$AB$1,'grv lys'!$G$2:$G$2863,'bereken betaaldatum bedrag'!B125)</f>
        <v>0</v>
      </c>
      <c r="AC125" s="4">
        <f>SUMIFS('grv lys'!$L$2:$L$2863,'grv lys'!$I$2:$I$2863,'bereken betaaldatum bedrag'!$AC$1,'grv lys'!$G$2:$G$2863,'bereken betaaldatum bedrag'!B125)</f>
        <v>677.88</v>
      </c>
      <c r="AD125" s="4">
        <f>SUMIFS('grv lys'!$L$2:$L$2863,'grv lys'!$I$2:$I$2863,'bereken betaaldatum bedrag'!$AD$1,'grv lys'!$G$2:$G$2863,'bereken betaaldatum bedrag'!B125)</f>
        <v>0</v>
      </c>
      <c r="AE125" s="4">
        <f>SUMIFS('grv lys'!$L$2:$L$2863,'grv lys'!$I$2:$I$2863,'bereken betaaldatum bedrag'!$AE$1,'grv lys'!$G$2:$G$2863,'bereken betaaldatum bedrag'!B125)</f>
        <v>72274.649999999994</v>
      </c>
      <c r="AF125" s="4">
        <f>SUMIFS('grv lys'!$L$2:$L$2863,'grv lys'!$I$2:$I$2863,'bereken betaaldatum bedrag'!$AF$1,'grv lys'!$G$2:$G$2863,'bereken betaaldatum bedrag'!B125)</f>
        <v>0</v>
      </c>
      <c r="AG125" s="4">
        <f>SUMIFS('grv lys'!$L$2:$L$2863,'grv lys'!$I$2:$I$2863,'bereken betaaldatum bedrag'!$AG$1,'grv lys'!$G$2:$G$2863,'bereken betaaldatum bedrag'!B125)</f>
        <v>0</v>
      </c>
      <c r="AH125" s="4">
        <f>SUMIFS('grv lys'!$L$2:$L$2863,'grv lys'!$I$2:$I$2863,'bereken betaaldatum bedrag'!$AH$1,'grv lys'!$G$2:$G$2863,'bereken betaaldatum bedrag'!B125)</f>
        <v>0</v>
      </c>
      <c r="AI125" s="4">
        <f>SUMIFS('grv lys'!$L$2:$L$2863,'grv lys'!$I$2:$I$2863,'bereken betaaldatum bedrag'!$AI$1,'grv lys'!$G$2:$G$2863,'bereken betaaldatum bedrag'!B125)</f>
        <v>0</v>
      </c>
      <c r="AJ125" s="4">
        <f>SUMIFS('grv lys'!$L$2:$L$2863,'grv lys'!$I$2:$I$2863,'bereken betaaldatum bedrag'!$AJ$1,'grv lys'!$G$2:$G$2863,'bereken betaaldatum bedrag'!B125)</f>
        <v>0</v>
      </c>
      <c r="AK125" s="4">
        <f>SUMIFS('grv lys'!$L$2:$L$2863,'grv lys'!$I$2:$I$2863,'bereken betaaldatum bedrag'!$AK$1,'grv lys'!$G$2:$G$2863,'bereken betaaldatum bedrag'!B125)</f>
        <v>0</v>
      </c>
      <c r="AL125" s="4">
        <f>SUMIFS('grv lys'!$L$2:$L$2863,'grv lys'!$I$2:$I$2863,'bereken betaaldatum bedrag'!$AL$1,'grv lys'!$G$2:$G$2863,'bereken betaaldatum bedrag'!B125)</f>
        <v>1075.55</v>
      </c>
      <c r="AM125" s="4">
        <f>SUMIFS('grv lys'!$L$2:$L$2863,'grv lys'!$I$2:$I$2863,'bereken betaaldatum bedrag'!$AM$1,'grv lys'!$G$2:$G$2863,'bereken betaaldatum bedrag'!B125)</f>
        <v>0</v>
      </c>
      <c r="AN125" s="4">
        <f>SUMIFS('grv lys'!$L$2:$L$2863,'grv lys'!$I$2:$I$2863,'bereken betaaldatum bedrag'!$AN$1,'grv lys'!$G$2:$G$2863,'bereken betaaldatum bedrag'!B125)</f>
        <v>0</v>
      </c>
      <c r="AO125" s="4">
        <f>SUMIFS('grv lys'!$L$2:$L$2863,'grv lys'!$I$2:$I$2863,'bereken betaaldatum bedrag'!$AO$1,'grv lys'!$G$2:$G$2863,'bereken betaaldatum bedrag'!B125)</f>
        <v>0</v>
      </c>
      <c r="AP125" s="4">
        <f>SUMIFS('grv lys'!$L$2:$L$2863,'grv lys'!$I$2:$I$2863,'bereken betaaldatum bedrag'!$AP$1,'grv lys'!$G$2:$G$2863,'bereken betaaldatum bedrag'!B125)</f>
        <v>589.32000000000005</v>
      </c>
      <c r="AQ125" s="4">
        <f>SUMIFS('grv lys'!$L$2:$L$2863,'grv lys'!$I$2:$I$2863,'bereken betaaldatum bedrag'!$AQ$1,'grv lys'!$G$2:$G$2863,'bereken betaaldatum bedrag'!B125)</f>
        <v>0</v>
      </c>
      <c r="AR125" s="4">
        <f>SUMIFS('grv lys'!$L$2:$L$2863,'grv lys'!$I$2:$I$2863,'bereken betaaldatum bedrag'!$AR$1,'grv lys'!$G$2:$G$2863,'bereken betaaldatum bedrag'!B125)</f>
        <v>0</v>
      </c>
      <c r="AS125" s="4">
        <f>SUMIFS('grv lys'!$L$2:$L$2863,'grv lys'!$I$2:$I$2863,'bereken betaaldatum bedrag'!$AS$1,'grv lys'!$G$2:$G$2863,'bereken betaaldatum bedrag'!B125)</f>
        <v>0</v>
      </c>
      <c r="AT125" s="4">
        <f>SUMIFS('grv lys'!$L$2:$L$2863,'grv lys'!$I$2:$I$2863,'bereken betaaldatum bedrag'!$AT$1,'grv lys'!$G$2:$G$2863,'bereken betaaldatum bedrag'!B125)</f>
        <v>0</v>
      </c>
      <c r="AU125" s="4">
        <f>SUMIFS('grv lys'!$L$2:$L$2863,'grv lys'!$I$2:$I$2863,'bereken betaaldatum bedrag'!$AU$1,'grv lys'!$G$2:$G$2863,'bereken betaaldatum bedrag'!B125)</f>
        <v>0</v>
      </c>
      <c r="AV125" s="4">
        <f>SUMIFS('grv lys'!$L$2:$L$2863,'grv lys'!$I$2:$I$2863,'bereken betaaldatum bedrag'!$AV$1,'grv lys'!$G$2:$G$2863,'bereken betaaldatum bedrag'!B125)</f>
        <v>0</v>
      </c>
      <c r="AW125" s="4">
        <f>SUMIFS('grv lys'!$L$2:$L$2863,'grv lys'!$I$2:$I$2863,'bereken betaaldatum bedrag'!$AW$1,'grv lys'!$G$2:$G$2863,'bereken betaaldatum bedrag'!B125)</f>
        <v>0</v>
      </c>
      <c r="AX125" s="4">
        <f>SUMIFS('grv lys'!$L$2:$L$2863,'grv lys'!$I$2:$I$2863,'bereken betaaldatum bedrag'!$AX$1,'grv lys'!$G$2:$G$2863,'bereken betaaldatum bedrag'!B125)</f>
        <v>0</v>
      </c>
      <c r="AY125" s="4">
        <f>SUMIFS('grv lys'!$L$2:$L$2863,'grv lys'!$I$2:$I$2863,'bereken betaaldatum bedrag'!$AY$1,'grv lys'!$G$2:$G$2863,'bereken betaaldatum bedrag'!B125)</f>
        <v>0</v>
      </c>
      <c r="AZ125" s="4">
        <f>SUMIFS('grv lys'!$L$2:$L$2863,'grv lys'!$I$2:$I$2863,'bereken betaaldatum bedrag'!$AZ$1,'grv lys'!$G$2:$G$2863,'bereken betaaldatum bedrag'!B125)</f>
        <v>0</v>
      </c>
      <c r="BA125" s="4">
        <f>SUMIFS('grv lys'!$L$2:$L$2863,'grv lys'!$I$2:$I$2863,'bereken betaaldatum bedrag'!$BA$1,'grv lys'!$G$2:$G$2863,'bereken betaaldatum bedrag'!B125)</f>
        <v>0</v>
      </c>
    </row>
    <row r="126" spans="1:53" x14ac:dyDescent="0.25">
      <c r="A126" s="19" t="s">
        <v>136</v>
      </c>
      <c r="B126" s="20">
        <v>41702</v>
      </c>
      <c r="C126" s="7"/>
      <c r="D126" s="15" t="s">
        <v>148</v>
      </c>
      <c r="E126" s="14"/>
      <c r="F126" s="12"/>
      <c r="G126" s="16"/>
      <c r="H126" s="16"/>
      <c r="I126" s="4">
        <f>SUMIFS('grv lys'!$L$2:$L$2863,'grv lys'!$G$2:$G$2863,'bereken betaaldatum bedrag'!B126,'grv lys'!$I$2:$I$2863,'bereken betaaldatum bedrag'!I$1)</f>
        <v>0</v>
      </c>
      <c r="J126" s="4">
        <f>SUMIFS('grv lys'!$L$2:$L$2863,'grv lys'!$I$2:$I$2863,'bereken betaaldatum bedrag'!$J$1,'grv lys'!$T$2:$T$2863,'bereken betaaldatum bedrag'!B126)</f>
        <v>0</v>
      </c>
      <c r="K126" s="4">
        <f>SUMIFS('grv lys'!$L$2:$L$2863,'grv lys'!$I$2:$I$2863,'bereken betaaldatum bedrag'!$K$1,'grv lys'!$T$2:$T$2863,'bereken betaaldatum bedrag'!B126)</f>
        <v>0</v>
      </c>
      <c r="L126" s="4">
        <f>SUMIFS('grv lys'!$L$2:$L$2863,'grv lys'!$I$2:$I$2863,'bereken betaaldatum bedrag'!$L$1,'grv lys'!$T$2:$T$2863,'bereken betaaldatum bedrag'!B126)</f>
        <v>0</v>
      </c>
      <c r="M126" s="4">
        <f>SUMIFS('grv lys'!$L$2:$L$2863,'grv lys'!$I$2:$I$2863,'bereken betaaldatum bedrag'!$M$1,'grv lys'!$T$2:$T$2863,'bereken betaaldatum bedrag'!B126)</f>
        <v>0</v>
      </c>
      <c r="N126" s="4">
        <f>SUMIFS('grv lys'!$L$2:$L$2863,'grv lys'!$I$2:$I$2863,'bereken betaaldatum bedrag'!$N$1,'grv lys'!$T$2:$T$2863,'bereken betaaldatum bedrag'!B126)</f>
        <v>1797.3</v>
      </c>
      <c r="O126" s="4">
        <f>SUMIFS('grv lys'!$L$2:$L$2863,'grv lys'!$I$2:$I$2863,'bereken betaaldatum bedrag'!$O$1,'grv lys'!$T$2:$T$2863,'bereken betaaldatum bedrag'!B126)</f>
        <v>0</v>
      </c>
      <c r="P126" s="4">
        <f>SUMIFS('grv lys'!$L$2:$L$2863,'grv lys'!$I$2:$I$2863,'bereken betaaldatum bedrag'!$P$1,'grv lys'!$T$2:$T$2863,'bereken betaaldatum bedrag'!B126)</f>
        <v>0</v>
      </c>
      <c r="Q126" s="4">
        <f>SUMIFS('grv lys'!$L$2:$L$2863,'grv lys'!$I$2:$I$2863,'bereken betaaldatum bedrag'!$Q$1,'grv lys'!$T$2:$T$2863,'bereken betaaldatum bedrag'!B126)</f>
        <v>0</v>
      </c>
      <c r="R126" s="4">
        <f>SUMIFS('grv lys'!$L$2:$L$2863,'grv lys'!$I$2:$I$2863,'bereken betaaldatum bedrag'!$R$1,'grv lys'!$T$2:$T$2863,'bereken betaaldatum bedrag'!B126)</f>
        <v>0</v>
      </c>
      <c r="S126" s="4">
        <f>SUMIFS('grv lys'!Y125:Y3388,'grv lys'!T125:T3388,'bereken betaaldatum bedrag'!B126,'grv lys'!V125:V3388,'bereken betaaldatum bedrag'!$S$1)</f>
        <v>0</v>
      </c>
      <c r="T126" s="4">
        <f>SUMIFS('grv lys'!Z125:Z3388,'grv lys'!U125:U3388,'bereken betaaldatum bedrag'!B126,'grv lys'!W125:W3388,'bereken betaaldatum bedrag'!$T$1)</f>
        <v>0</v>
      </c>
      <c r="U126" s="4">
        <f>SUMIFS('grv lys'!$L$2:$L$2863,'grv lys'!$I$2:$I$2863,'bereken betaaldatum bedrag'!$U$1,'grv lys'!$T$2:$T$2863,'bereken betaaldatum bedrag'!B126)</f>
        <v>1425</v>
      </c>
      <c r="V126" s="4">
        <f>SUMIFS('grv lys'!$L$2:$L$2863,'grv lys'!$I$2:$I$2863,'bereken betaaldatum bedrag'!$V$1,'grv lys'!$T$2:$T$2863,'bereken betaaldatum bedrag'!B126)</f>
        <v>0</v>
      </c>
      <c r="W126" s="4">
        <f>SUMIFS('grv lys'!$L$2:$L$2863,'grv lys'!$I$2:$I$2863,'bereken betaaldatum bedrag'!$W$1,'grv lys'!$T$2:$T$2863,'bereken betaaldatum bedrag'!B126)</f>
        <v>0</v>
      </c>
      <c r="X126" s="4">
        <f>SUMIFS('grv lys'!$L$2:$L$2863,'grv lys'!$I$2:$I$2863,'bereken betaaldatum bedrag'!$X$1,'grv lys'!$T$2:$T$2863,'bereken betaaldatum bedrag'!B126)</f>
        <v>0</v>
      </c>
      <c r="Y126" s="4">
        <f>SUMIFS('grv lys'!$L$2:$L$2863,'grv lys'!$I$2:$I$2863,'bereken betaaldatum bedrag'!$Y$1,'grv lys'!$G$2:$G$2863,'bereken betaaldatum bedrag'!B126)</f>
        <v>12375.86</v>
      </c>
      <c r="Z126" s="4">
        <f>SUMIFS('grv lys'!$L$2:$L$2863,'grv lys'!$I$2:$I$2863,'bereken betaaldatum bedrag'!$Z$1,'grv lys'!$G$2:$G$2863,'bereken betaaldatum bedrag'!B126)</f>
        <v>0</v>
      </c>
      <c r="AA126" s="4">
        <f>SUMIFS('grv lys'!$L$2:$L$2863,'grv lys'!$I$2:$I$2863,'bereken betaaldatum bedrag'!$AA$1,'grv lys'!$G$2:$G$2863,'bereken betaaldatum bedrag'!B126)</f>
        <v>0</v>
      </c>
      <c r="AB126" s="4">
        <f>SUMIFS('grv lys'!$L$2:$L$2863,'grv lys'!$I$2:$I$2863,'bereken betaaldatum bedrag'!$AB$1,'grv lys'!$G$2:$G$2863,'bereken betaaldatum bedrag'!B126)</f>
        <v>0</v>
      </c>
      <c r="AC126" s="4">
        <f>SUMIFS('grv lys'!$L$2:$L$2863,'grv lys'!$I$2:$I$2863,'bereken betaaldatum bedrag'!$AC$1,'grv lys'!$G$2:$G$2863,'bereken betaaldatum bedrag'!B126)</f>
        <v>0</v>
      </c>
      <c r="AD126" s="4">
        <f>SUMIFS('grv lys'!$L$2:$L$2863,'grv lys'!$I$2:$I$2863,'bereken betaaldatum bedrag'!$AD$1,'grv lys'!$G$2:$G$2863,'bereken betaaldatum bedrag'!B126)</f>
        <v>3704.11</v>
      </c>
      <c r="AE126" s="4">
        <f>SUMIFS('grv lys'!$L$2:$L$2863,'grv lys'!$I$2:$I$2863,'bereken betaaldatum bedrag'!$AE$1,'grv lys'!$G$2:$G$2863,'bereken betaaldatum bedrag'!B126)</f>
        <v>0</v>
      </c>
      <c r="AF126" s="4">
        <f>SUMIFS('grv lys'!$L$2:$L$2863,'grv lys'!$I$2:$I$2863,'bereken betaaldatum bedrag'!$AF$1,'grv lys'!$G$2:$G$2863,'bereken betaaldatum bedrag'!B126)</f>
        <v>14772.07</v>
      </c>
      <c r="AG126" s="4">
        <f>SUMIFS('grv lys'!$L$2:$L$2863,'grv lys'!$I$2:$I$2863,'bereken betaaldatum bedrag'!$AG$1,'grv lys'!$G$2:$G$2863,'bereken betaaldatum bedrag'!B126)</f>
        <v>0</v>
      </c>
      <c r="AH126" s="4">
        <f>SUMIFS('grv lys'!$L$2:$L$2863,'grv lys'!$I$2:$I$2863,'bereken betaaldatum bedrag'!$AH$1,'grv lys'!$G$2:$G$2863,'bereken betaaldatum bedrag'!B126)</f>
        <v>0</v>
      </c>
      <c r="AI126" s="4">
        <f>SUMIFS('grv lys'!$L$2:$L$2863,'grv lys'!$I$2:$I$2863,'bereken betaaldatum bedrag'!$AI$1,'grv lys'!$G$2:$G$2863,'bereken betaaldatum bedrag'!B126)</f>
        <v>0</v>
      </c>
      <c r="AJ126" s="4">
        <f>SUMIFS('grv lys'!$L$2:$L$2863,'grv lys'!$I$2:$I$2863,'bereken betaaldatum bedrag'!$AJ$1,'grv lys'!$G$2:$G$2863,'bereken betaaldatum bedrag'!B126)</f>
        <v>6292.6</v>
      </c>
      <c r="AK126" s="4">
        <f>SUMIFS('grv lys'!$L$2:$L$2863,'grv lys'!$I$2:$I$2863,'bereken betaaldatum bedrag'!$AK$1,'grv lys'!$G$2:$G$2863,'bereken betaaldatum bedrag'!B126)</f>
        <v>0</v>
      </c>
      <c r="AL126" s="4">
        <f>SUMIFS('grv lys'!$L$2:$L$2863,'grv lys'!$I$2:$I$2863,'bereken betaaldatum bedrag'!$AL$1,'grv lys'!$G$2:$G$2863,'bereken betaaldatum bedrag'!B126)</f>
        <v>-61.23</v>
      </c>
      <c r="AM126" s="4">
        <f>SUMIFS('grv lys'!$L$2:$L$2863,'grv lys'!$I$2:$I$2863,'bereken betaaldatum bedrag'!$AM$1,'grv lys'!$G$2:$G$2863,'bereken betaaldatum bedrag'!B126)</f>
        <v>0</v>
      </c>
      <c r="AN126" s="4">
        <f>SUMIFS('grv lys'!$L$2:$L$2863,'grv lys'!$I$2:$I$2863,'bereken betaaldatum bedrag'!$AN$1,'grv lys'!$G$2:$G$2863,'bereken betaaldatum bedrag'!B126)</f>
        <v>0</v>
      </c>
      <c r="AO126" s="4">
        <f>SUMIFS('grv lys'!$L$2:$L$2863,'grv lys'!$I$2:$I$2863,'bereken betaaldatum bedrag'!$AO$1,'grv lys'!$G$2:$G$2863,'bereken betaaldatum bedrag'!B126)</f>
        <v>0</v>
      </c>
      <c r="AP126" s="4">
        <f>SUMIFS('grv lys'!$L$2:$L$2863,'grv lys'!$I$2:$I$2863,'bereken betaaldatum bedrag'!$AP$1,'grv lys'!$G$2:$G$2863,'bereken betaaldatum bedrag'!B126)</f>
        <v>294.66000000000003</v>
      </c>
      <c r="AQ126" s="4">
        <f>SUMIFS('grv lys'!$L$2:$L$2863,'grv lys'!$I$2:$I$2863,'bereken betaaldatum bedrag'!$AQ$1,'grv lys'!$G$2:$G$2863,'bereken betaaldatum bedrag'!B126)</f>
        <v>0</v>
      </c>
      <c r="AR126" s="4">
        <f>SUMIFS('grv lys'!$L$2:$L$2863,'grv lys'!$I$2:$I$2863,'bereken betaaldatum bedrag'!$AR$1,'grv lys'!$G$2:$G$2863,'bereken betaaldatum bedrag'!B126)</f>
        <v>527.9</v>
      </c>
      <c r="AS126" s="4">
        <f>SUMIFS('grv lys'!$L$2:$L$2863,'grv lys'!$I$2:$I$2863,'bereken betaaldatum bedrag'!$AS$1,'grv lys'!$G$2:$G$2863,'bereken betaaldatum bedrag'!B126)</f>
        <v>0</v>
      </c>
      <c r="AT126" s="4">
        <f>SUMIFS('grv lys'!$L$2:$L$2863,'grv lys'!$I$2:$I$2863,'bereken betaaldatum bedrag'!$AT$1,'grv lys'!$G$2:$G$2863,'bereken betaaldatum bedrag'!B126)</f>
        <v>0</v>
      </c>
      <c r="AU126" s="4">
        <f>SUMIFS('grv lys'!$L$2:$L$2863,'grv lys'!$I$2:$I$2863,'bereken betaaldatum bedrag'!$AU$1,'grv lys'!$G$2:$G$2863,'bereken betaaldatum bedrag'!B126)</f>
        <v>0</v>
      </c>
      <c r="AV126" s="4">
        <f>SUMIFS('grv lys'!$L$2:$L$2863,'grv lys'!$I$2:$I$2863,'bereken betaaldatum bedrag'!$AV$1,'grv lys'!$G$2:$G$2863,'bereken betaaldatum bedrag'!B126)</f>
        <v>0</v>
      </c>
      <c r="AW126" s="4">
        <f>SUMIFS('grv lys'!$L$2:$L$2863,'grv lys'!$I$2:$I$2863,'bereken betaaldatum bedrag'!$AW$1,'grv lys'!$G$2:$G$2863,'bereken betaaldatum bedrag'!B126)</f>
        <v>0</v>
      </c>
      <c r="AX126" s="4">
        <f>SUMIFS('grv lys'!$L$2:$L$2863,'grv lys'!$I$2:$I$2863,'bereken betaaldatum bedrag'!$AX$1,'grv lys'!$G$2:$G$2863,'bereken betaaldatum bedrag'!B126)</f>
        <v>0</v>
      </c>
      <c r="AY126" s="4">
        <f>SUMIFS('grv lys'!$L$2:$L$2863,'grv lys'!$I$2:$I$2863,'bereken betaaldatum bedrag'!$AY$1,'grv lys'!$G$2:$G$2863,'bereken betaaldatum bedrag'!B126)</f>
        <v>0</v>
      </c>
      <c r="AZ126" s="4">
        <f>SUMIFS('grv lys'!$L$2:$L$2863,'grv lys'!$I$2:$I$2863,'bereken betaaldatum bedrag'!$AZ$1,'grv lys'!$G$2:$G$2863,'bereken betaaldatum bedrag'!B126)</f>
        <v>0</v>
      </c>
      <c r="BA126" s="4">
        <f>SUMIFS('grv lys'!$L$2:$L$2863,'grv lys'!$I$2:$I$2863,'bereken betaaldatum bedrag'!$BA$1,'grv lys'!$G$2:$G$2863,'bereken betaaldatum bedrag'!B126)</f>
        <v>0</v>
      </c>
    </row>
    <row r="127" spans="1:53" x14ac:dyDescent="0.25">
      <c r="A127" s="19" t="s">
        <v>137</v>
      </c>
      <c r="B127" s="20">
        <v>41703</v>
      </c>
      <c r="C127" s="7"/>
      <c r="D127" s="15" t="s">
        <v>148</v>
      </c>
      <c r="E127" s="14"/>
      <c r="F127" s="12"/>
      <c r="G127" s="16"/>
      <c r="H127" s="16"/>
      <c r="I127" s="4">
        <f>SUMIFS('grv lys'!$L$2:$L$2863,'grv lys'!$G$2:$G$2863,'bereken betaaldatum bedrag'!B127,'grv lys'!$I$2:$I$2863,'bereken betaaldatum bedrag'!I$1)</f>
        <v>0</v>
      </c>
      <c r="J127" s="4">
        <f>SUMIFS('grv lys'!$L$2:$L$2863,'grv lys'!$I$2:$I$2863,'bereken betaaldatum bedrag'!$J$1,'grv lys'!$T$2:$T$2863,'bereken betaaldatum bedrag'!B127)</f>
        <v>0</v>
      </c>
      <c r="K127" s="4">
        <f>SUMIFS('grv lys'!$L$2:$L$2863,'grv lys'!$I$2:$I$2863,'bereken betaaldatum bedrag'!$K$1,'grv lys'!$T$2:$T$2863,'bereken betaaldatum bedrag'!B127)</f>
        <v>0</v>
      </c>
      <c r="L127" s="4">
        <f>SUMIFS('grv lys'!$L$2:$L$2863,'grv lys'!$I$2:$I$2863,'bereken betaaldatum bedrag'!$L$1,'grv lys'!$T$2:$T$2863,'bereken betaaldatum bedrag'!B127)</f>
        <v>0</v>
      </c>
      <c r="M127" s="4">
        <f>SUMIFS('grv lys'!$L$2:$L$2863,'grv lys'!$I$2:$I$2863,'bereken betaaldatum bedrag'!$M$1,'grv lys'!$T$2:$T$2863,'bereken betaaldatum bedrag'!B127)</f>
        <v>5042.3999999999996</v>
      </c>
      <c r="N127" s="4">
        <f>SUMIFS('grv lys'!$L$2:$L$2863,'grv lys'!$I$2:$I$2863,'bereken betaaldatum bedrag'!$N$1,'grv lys'!$T$2:$T$2863,'bereken betaaldatum bedrag'!B127)</f>
        <v>0</v>
      </c>
      <c r="O127" s="4">
        <f>SUMIFS('grv lys'!$L$2:$L$2863,'grv lys'!$I$2:$I$2863,'bereken betaaldatum bedrag'!$O$1,'grv lys'!$T$2:$T$2863,'bereken betaaldatum bedrag'!B127)</f>
        <v>6006.2</v>
      </c>
      <c r="P127" s="4">
        <f>SUMIFS('grv lys'!$L$2:$L$2863,'grv lys'!$I$2:$I$2863,'bereken betaaldatum bedrag'!$P$1,'grv lys'!$T$2:$T$2863,'bereken betaaldatum bedrag'!B127)</f>
        <v>0</v>
      </c>
      <c r="Q127" s="4">
        <f>SUMIFS('grv lys'!$L$2:$L$2863,'grv lys'!$I$2:$I$2863,'bereken betaaldatum bedrag'!$Q$1,'grv lys'!$T$2:$T$2863,'bereken betaaldatum bedrag'!B127)</f>
        <v>0</v>
      </c>
      <c r="R127" s="4">
        <f>SUMIFS('grv lys'!$L$2:$L$2863,'grv lys'!$I$2:$I$2863,'bereken betaaldatum bedrag'!$R$1,'grv lys'!$T$2:$T$2863,'bereken betaaldatum bedrag'!B127)</f>
        <v>0</v>
      </c>
      <c r="S127" s="4">
        <f>SUMIFS('grv lys'!Y126:Y3389,'grv lys'!T126:T3389,'bereken betaaldatum bedrag'!B127,'grv lys'!V126:V3389,'bereken betaaldatum bedrag'!$S$1)</f>
        <v>0</v>
      </c>
      <c r="T127" s="4">
        <f>SUMIFS('grv lys'!Z126:Z3389,'grv lys'!U126:U3389,'bereken betaaldatum bedrag'!B127,'grv lys'!W126:W3389,'bereken betaaldatum bedrag'!$T$1)</f>
        <v>0</v>
      </c>
      <c r="U127" s="4">
        <f>SUMIFS('grv lys'!$L$2:$L$2863,'grv lys'!$I$2:$I$2863,'bereken betaaldatum bedrag'!$U$1,'grv lys'!$T$2:$T$2863,'bereken betaaldatum bedrag'!B127)</f>
        <v>0</v>
      </c>
      <c r="V127" s="4">
        <f>SUMIFS('grv lys'!$L$2:$L$2863,'grv lys'!$I$2:$I$2863,'bereken betaaldatum bedrag'!$V$1,'grv lys'!$T$2:$T$2863,'bereken betaaldatum bedrag'!B127)</f>
        <v>0</v>
      </c>
      <c r="W127" s="4">
        <f>SUMIFS('grv lys'!$L$2:$L$2863,'grv lys'!$I$2:$I$2863,'bereken betaaldatum bedrag'!$W$1,'grv lys'!$T$2:$T$2863,'bereken betaaldatum bedrag'!B127)</f>
        <v>0</v>
      </c>
      <c r="X127" s="4">
        <f>SUMIFS('grv lys'!$L$2:$L$2863,'grv lys'!$I$2:$I$2863,'bereken betaaldatum bedrag'!$X$1,'grv lys'!$T$2:$T$2863,'bereken betaaldatum bedrag'!B127)</f>
        <v>0</v>
      </c>
      <c r="Y127" s="4">
        <f>SUMIFS('grv lys'!$L$2:$L$2863,'grv lys'!$I$2:$I$2863,'bereken betaaldatum bedrag'!$Y$1,'grv lys'!$G$2:$G$2863,'bereken betaaldatum bedrag'!B127)</f>
        <v>0</v>
      </c>
      <c r="Z127" s="4">
        <f>SUMIFS('grv lys'!$L$2:$L$2863,'grv lys'!$I$2:$I$2863,'bereken betaaldatum bedrag'!$Z$1,'grv lys'!$G$2:$G$2863,'bereken betaaldatum bedrag'!B127)</f>
        <v>0</v>
      </c>
      <c r="AA127" s="4">
        <f>SUMIFS('grv lys'!$L$2:$L$2863,'grv lys'!$I$2:$I$2863,'bereken betaaldatum bedrag'!$AA$1,'grv lys'!$G$2:$G$2863,'bereken betaaldatum bedrag'!B127)</f>
        <v>0</v>
      </c>
      <c r="AB127" s="4">
        <f>SUMIFS('grv lys'!$L$2:$L$2863,'grv lys'!$I$2:$I$2863,'bereken betaaldatum bedrag'!$AB$1,'grv lys'!$G$2:$G$2863,'bereken betaaldatum bedrag'!B127)</f>
        <v>0</v>
      </c>
      <c r="AC127" s="4">
        <f>SUMIFS('grv lys'!$L$2:$L$2863,'grv lys'!$I$2:$I$2863,'bereken betaaldatum bedrag'!$AC$1,'grv lys'!$G$2:$G$2863,'bereken betaaldatum bedrag'!B127)</f>
        <v>677.88</v>
      </c>
      <c r="AD127" s="4">
        <f>SUMIFS('grv lys'!$L$2:$L$2863,'grv lys'!$I$2:$I$2863,'bereken betaaldatum bedrag'!$AD$1,'grv lys'!$G$2:$G$2863,'bereken betaaldatum bedrag'!B127)</f>
        <v>0</v>
      </c>
      <c r="AE127" s="4">
        <f>SUMIFS('grv lys'!$L$2:$L$2863,'grv lys'!$I$2:$I$2863,'bereken betaaldatum bedrag'!$AE$1,'grv lys'!$G$2:$G$2863,'bereken betaaldatum bedrag'!B127)</f>
        <v>0</v>
      </c>
      <c r="AF127" s="4">
        <f>SUMIFS('grv lys'!$L$2:$L$2863,'grv lys'!$I$2:$I$2863,'bereken betaaldatum bedrag'!$AF$1,'grv lys'!$G$2:$G$2863,'bereken betaaldatum bedrag'!B127)</f>
        <v>0</v>
      </c>
      <c r="AG127" s="4">
        <f>SUMIFS('grv lys'!$L$2:$L$2863,'grv lys'!$I$2:$I$2863,'bereken betaaldatum bedrag'!$AG$1,'grv lys'!$G$2:$G$2863,'bereken betaaldatum bedrag'!B127)</f>
        <v>0</v>
      </c>
      <c r="AH127" s="4">
        <f>SUMIFS('grv lys'!$L$2:$L$2863,'grv lys'!$I$2:$I$2863,'bereken betaaldatum bedrag'!$AH$1,'grv lys'!$G$2:$G$2863,'bereken betaaldatum bedrag'!B127)</f>
        <v>0</v>
      </c>
      <c r="AI127" s="4">
        <f>SUMIFS('grv lys'!$L$2:$L$2863,'grv lys'!$I$2:$I$2863,'bereken betaaldatum bedrag'!$AI$1,'grv lys'!$G$2:$G$2863,'bereken betaaldatum bedrag'!B127)</f>
        <v>0</v>
      </c>
      <c r="AJ127" s="4">
        <f>SUMIFS('grv lys'!$L$2:$L$2863,'grv lys'!$I$2:$I$2863,'bereken betaaldatum bedrag'!$AJ$1,'grv lys'!$G$2:$G$2863,'bereken betaaldatum bedrag'!B127)</f>
        <v>0</v>
      </c>
      <c r="AK127" s="4">
        <f>SUMIFS('grv lys'!$L$2:$L$2863,'grv lys'!$I$2:$I$2863,'bereken betaaldatum bedrag'!$AK$1,'grv lys'!$G$2:$G$2863,'bereken betaaldatum bedrag'!B127)</f>
        <v>14548.619999999999</v>
      </c>
      <c r="AL127" s="4">
        <f>SUMIFS('grv lys'!$L$2:$L$2863,'grv lys'!$I$2:$I$2863,'bereken betaaldatum bedrag'!$AL$1,'grv lys'!$G$2:$G$2863,'bereken betaaldatum bedrag'!B127)</f>
        <v>0</v>
      </c>
      <c r="AM127" s="4">
        <f>SUMIFS('grv lys'!$L$2:$L$2863,'grv lys'!$I$2:$I$2863,'bereken betaaldatum bedrag'!$AM$1,'grv lys'!$G$2:$G$2863,'bereken betaaldatum bedrag'!B127)</f>
        <v>0</v>
      </c>
      <c r="AN127" s="4">
        <f>SUMIFS('grv lys'!$L$2:$L$2863,'grv lys'!$I$2:$I$2863,'bereken betaaldatum bedrag'!$AN$1,'grv lys'!$G$2:$G$2863,'bereken betaaldatum bedrag'!B127)</f>
        <v>0</v>
      </c>
      <c r="AO127" s="4">
        <f>SUMIFS('grv lys'!$L$2:$L$2863,'grv lys'!$I$2:$I$2863,'bereken betaaldatum bedrag'!$AO$1,'grv lys'!$G$2:$G$2863,'bereken betaaldatum bedrag'!B127)</f>
        <v>0</v>
      </c>
      <c r="AP127" s="4">
        <f>SUMIFS('grv lys'!$L$2:$L$2863,'grv lys'!$I$2:$I$2863,'bereken betaaldatum bedrag'!$AP$1,'grv lys'!$G$2:$G$2863,'bereken betaaldatum bedrag'!B127)</f>
        <v>294.66000000000003</v>
      </c>
      <c r="AQ127" s="4">
        <f>SUMIFS('grv lys'!$L$2:$L$2863,'grv lys'!$I$2:$I$2863,'bereken betaaldatum bedrag'!$AQ$1,'grv lys'!$G$2:$G$2863,'bereken betaaldatum bedrag'!B127)</f>
        <v>0</v>
      </c>
      <c r="AR127" s="4">
        <f>SUMIFS('grv lys'!$L$2:$L$2863,'grv lys'!$I$2:$I$2863,'bereken betaaldatum bedrag'!$AR$1,'grv lys'!$G$2:$G$2863,'bereken betaaldatum bedrag'!B127)</f>
        <v>941.85</v>
      </c>
      <c r="AS127" s="4">
        <f>SUMIFS('grv lys'!$L$2:$L$2863,'grv lys'!$I$2:$I$2863,'bereken betaaldatum bedrag'!$AS$1,'grv lys'!$G$2:$G$2863,'bereken betaaldatum bedrag'!B127)</f>
        <v>0</v>
      </c>
      <c r="AT127" s="4">
        <f>SUMIFS('grv lys'!$L$2:$L$2863,'grv lys'!$I$2:$I$2863,'bereken betaaldatum bedrag'!$AT$1,'grv lys'!$G$2:$G$2863,'bereken betaaldatum bedrag'!B127)</f>
        <v>0</v>
      </c>
      <c r="AU127" s="4">
        <f>SUMIFS('grv lys'!$L$2:$L$2863,'grv lys'!$I$2:$I$2863,'bereken betaaldatum bedrag'!$AU$1,'grv lys'!$G$2:$G$2863,'bereken betaaldatum bedrag'!B127)</f>
        <v>22635.99</v>
      </c>
      <c r="AV127" s="4">
        <f>SUMIFS('grv lys'!$L$2:$L$2863,'grv lys'!$I$2:$I$2863,'bereken betaaldatum bedrag'!$AV$1,'grv lys'!$G$2:$G$2863,'bereken betaaldatum bedrag'!B127)</f>
        <v>0</v>
      </c>
      <c r="AW127" s="4">
        <f>SUMIFS('grv lys'!$L$2:$L$2863,'grv lys'!$I$2:$I$2863,'bereken betaaldatum bedrag'!$AW$1,'grv lys'!$G$2:$G$2863,'bereken betaaldatum bedrag'!B127)</f>
        <v>0</v>
      </c>
      <c r="AX127" s="4">
        <f>SUMIFS('grv lys'!$L$2:$L$2863,'grv lys'!$I$2:$I$2863,'bereken betaaldatum bedrag'!$AX$1,'grv lys'!$G$2:$G$2863,'bereken betaaldatum bedrag'!B127)</f>
        <v>6295.5199999999995</v>
      </c>
      <c r="AY127" s="4">
        <f>SUMIFS('grv lys'!$L$2:$L$2863,'grv lys'!$I$2:$I$2863,'bereken betaaldatum bedrag'!$AY$1,'grv lys'!$G$2:$G$2863,'bereken betaaldatum bedrag'!B127)</f>
        <v>0</v>
      </c>
      <c r="AZ127" s="4">
        <f>SUMIFS('grv lys'!$L$2:$L$2863,'grv lys'!$I$2:$I$2863,'bereken betaaldatum bedrag'!$AZ$1,'grv lys'!$G$2:$G$2863,'bereken betaaldatum bedrag'!B127)</f>
        <v>0</v>
      </c>
      <c r="BA127" s="4">
        <f>SUMIFS('grv lys'!$L$2:$L$2863,'grv lys'!$I$2:$I$2863,'bereken betaaldatum bedrag'!$BA$1,'grv lys'!$G$2:$G$2863,'bereken betaaldatum bedrag'!B127)</f>
        <v>0</v>
      </c>
    </row>
    <row r="128" spans="1:53" x14ac:dyDescent="0.25">
      <c r="A128" s="19" t="s">
        <v>138</v>
      </c>
      <c r="B128" s="20">
        <v>41704</v>
      </c>
      <c r="C128" s="7"/>
      <c r="D128" s="15" t="s">
        <v>148</v>
      </c>
      <c r="E128" s="14"/>
      <c r="F128" s="12"/>
      <c r="G128" s="16"/>
      <c r="H128" s="16"/>
      <c r="I128" s="4">
        <f>SUMIFS('grv lys'!$L$2:$L$2863,'grv lys'!$G$2:$G$2863,'bereken betaaldatum bedrag'!B128,'grv lys'!$I$2:$I$2863,'bereken betaaldatum bedrag'!I$1)</f>
        <v>0</v>
      </c>
      <c r="J128" s="4">
        <f>SUMIFS('grv lys'!$L$2:$L$2863,'grv lys'!$I$2:$I$2863,'bereken betaaldatum bedrag'!$J$1,'grv lys'!$T$2:$T$2863,'bereken betaaldatum bedrag'!B128)</f>
        <v>0</v>
      </c>
      <c r="K128" s="4">
        <f>SUMIFS('grv lys'!$L$2:$L$2863,'grv lys'!$I$2:$I$2863,'bereken betaaldatum bedrag'!$K$1,'grv lys'!$T$2:$T$2863,'bereken betaaldatum bedrag'!B128)</f>
        <v>0</v>
      </c>
      <c r="L128" s="4">
        <f>SUMIFS('grv lys'!$L$2:$L$2863,'grv lys'!$I$2:$I$2863,'bereken betaaldatum bedrag'!$L$1,'grv lys'!$T$2:$T$2863,'bereken betaaldatum bedrag'!B128)</f>
        <v>0</v>
      </c>
      <c r="M128" s="4">
        <f>SUMIFS('grv lys'!$L$2:$L$2863,'grv lys'!$I$2:$I$2863,'bereken betaaldatum bedrag'!$M$1,'grv lys'!$T$2:$T$2863,'bereken betaaldatum bedrag'!B128)</f>
        <v>0</v>
      </c>
      <c r="N128" s="4">
        <f>SUMIFS('grv lys'!$L$2:$L$2863,'grv lys'!$I$2:$I$2863,'bereken betaaldatum bedrag'!$N$1,'grv lys'!$T$2:$T$2863,'bereken betaaldatum bedrag'!B128)</f>
        <v>0</v>
      </c>
      <c r="O128" s="4">
        <f>SUMIFS('grv lys'!$L$2:$L$2863,'grv lys'!$I$2:$I$2863,'bereken betaaldatum bedrag'!$O$1,'grv lys'!$T$2:$T$2863,'bereken betaaldatum bedrag'!B128)</f>
        <v>0</v>
      </c>
      <c r="P128" s="4">
        <f>SUMIFS('grv lys'!$L$2:$L$2863,'grv lys'!$I$2:$I$2863,'bereken betaaldatum bedrag'!$P$1,'grv lys'!$T$2:$T$2863,'bereken betaaldatum bedrag'!B128)</f>
        <v>0</v>
      </c>
      <c r="Q128" s="4">
        <f>SUMIFS('grv lys'!$L$2:$L$2863,'grv lys'!$I$2:$I$2863,'bereken betaaldatum bedrag'!$Q$1,'grv lys'!$T$2:$T$2863,'bereken betaaldatum bedrag'!B128)</f>
        <v>0</v>
      </c>
      <c r="R128" s="4">
        <f>SUMIFS('grv lys'!$L$2:$L$2863,'grv lys'!$I$2:$I$2863,'bereken betaaldatum bedrag'!$R$1,'grv lys'!$T$2:$T$2863,'bereken betaaldatum bedrag'!B128)</f>
        <v>0</v>
      </c>
      <c r="S128" s="4">
        <f>SUMIFS('grv lys'!Y127:Y3390,'grv lys'!T127:T3390,'bereken betaaldatum bedrag'!B128,'grv lys'!V127:V3390,'bereken betaaldatum bedrag'!$S$1)</f>
        <v>0</v>
      </c>
      <c r="T128" s="4">
        <f>SUMIFS('grv lys'!Z127:Z3390,'grv lys'!U127:U3390,'bereken betaaldatum bedrag'!B128,'grv lys'!W127:W3390,'bereken betaaldatum bedrag'!$T$1)</f>
        <v>0</v>
      </c>
      <c r="U128" s="4">
        <f>SUMIFS('grv lys'!$L$2:$L$2863,'grv lys'!$I$2:$I$2863,'bereken betaaldatum bedrag'!$U$1,'grv lys'!$T$2:$T$2863,'bereken betaaldatum bedrag'!B128)</f>
        <v>0</v>
      </c>
      <c r="V128" s="4">
        <f>SUMIFS('grv lys'!$L$2:$L$2863,'grv lys'!$I$2:$I$2863,'bereken betaaldatum bedrag'!$V$1,'grv lys'!$T$2:$T$2863,'bereken betaaldatum bedrag'!B128)</f>
        <v>0</v>
      </c>
      <c r="W128" s="4">
        <f>SUMIFS('grv lys'!$L$2:$L$2863,'grv lys'!$I$2:$I$2863,'bereken betaaldatum bedrag'!$W$1,'grv lys'!$T$2:$T$2863,'bereken betaaldatum bedrag'!B128)</f>
        <v>0</v>
      </c>
      <c r="X128" s="4">
        <f>SUMIFS('grv lys'!$L$2:$L$2863,'grv lys'!$I$2:$I$2863,'bereken betaaldatum bedrag'!$X$1,'grv lys'!$T$2:$T$2863,'bereken betaaldatum bedrag'!B128)</f>
        <v>0</v>
      </c>
      <c r="Y128" s="4">
        <f>SUMIFS('grv lys'!$L$2:$L$2863,'grv lys'!$I$2:$I$2863,'bereken betaaldatum bedrag'!$Y$1,'grv lys'!$G$2:$G$2863,'bereken betaaldatum bedrag'!B128)</f>
        <v>0</v>
      </c>
      <c r="Z128" s="4">
        <f>SUMIFS('grv lys'!$L$2:$L$2863,'grv lys'!$I$2:$I$2863,'bereken betaaldatum bedrag'!$Z$1,'grv lys'!$G$2:$G$2863,'bereken betaaldatum bedrag'!B128)</f>
        <v>0</v>
      </c>
      <c r="AA128" s="4">
        <f>SUMIFS('grv lys'!$L$2:$L$2863,'grv lys'!$I$2:$I$2863,'bereken betaaldatum bedrag'!$AA$1,'grv lys'!$G$2:$G$2863,'bereken betaaldatum bedrag'!B128)</f>
        <v>0</v>
      </c>
      <c r="AB128" s="4">
        <f>SUMIFS('grv lys'!$L$2:$L$2863,'grv lys'!$I$2:$I$2863,'bereken betaaldatum bedrag'!$AB$1,'grv lys'!$G$2:$G$2863,'bereken betaaldatum bedrag'!B128)</f>
        <v>0</v>
      </c>
      <c r="AC128" s="4">
        <f>SUMIFS('grv lys'!$L$2:$L$2863,'grv lys'!$I$2:$I$2863,'bereken betaaldatum bedrag'!$AC$1,'grv lys'!$G$2:$G$2863,'bereken betaaldatum bedrag'!B128)</f>
        <v>0</v>
      </c>
      <c r="AD128" s="4">
        <f>SUMIFS('grv lys'!$L$2:$L$2863,'grv lys'!$I$2:$I$2863,'bereken betaaldatum bedrag'!$AD$1,'grv lys'!$G$2:$G$2863,'bereken betaaldatum bedrag'!B128)</f>
        <v>0</v>
      </c>
      <c r="AE128" s="4">
        <f>SUMIFS('grv lys'!$L$2:$L$2863,'grv lys'!$I$2:$I$2863,'bereken betaaldatum bedrag'!$AE$1,'grv lys'!$G$2:$G$2863,'bereken betaaldatum bedrag'!B128)</f>
        <v>0</v>
      </c>
      <c r="AF128" s="4">
        <f>SUMIFS('grv lys'!$L$2:$L$2863,'grv lys'!$I$2:$I$2863,'bereken betaaldatum bedrag'!$AF$1,'grv lys'!$G$2:$G$2863,'bereken betaaldatum bedrag'!B128)</f>
        <v>0</v>
      </c>
      <c r="AG128" s="4">
        <f>SUMIFS('grv lys'!$L$2:$L$2863,'grv lys'!$I$2:$I$2863,'bereken betaaldatum bedrag'!$AG$1,'grv lys'!$G$2:$G$2863,'bereken betaaldatum bedrag'!B128)</f>
        <v>0</v>
      </c>
      <c r="AH128" s="4">
        <f>SUMIFS('grv lys'!$L$2:$L$2863,'grv lys'!$I$2:$I$2863,'bereken betaaldatum bedrag'!$AH$1,'grv lys'!$G$2:$G$2863,'bereken betaaldatum bedrag'!B128)</f>
        <v>0</v>
      </c>
      <c r="AI128" s="4">
        <f>SUMIFS('grv lys'!$L$2:$L$2863,'grv lys'!$I$2:$I$2863,'bereken betaaldatum bedrag'!$AI$1,'grv lys'!$G$2:$G$2863,'bereken betaaldatum bedrag'!B128)</f>
        <v>0</v>
      </c>
      <c r="AJ128" s="4">
        <f>SUMIFS('grv lys'!$L$2:$L$2863,'grv lys'!$I$2:$I$2863,'bereken betaaldatum bedrag'!$AJ$1,'grv lys'!$G$2:$G$2863,'bereken betaaldatum bedrag'!B128)</f>
        <v>0</v>
      </c>
      <c r="AK128" s="4">
        <f>SUMIFS('grv lys'!$L$2:$L$2863,'grv lys'!$I$2:$I$2863,'bereken betaaldatum bedrag'!$AK$1,'grv lys'!$G$2:$G$2863,'bereken betaaldatum bedrag'!B128)</f>
        <v>0</v>
      </c>
      <c r="AL128" s="4">
        <f>SUMIFS('grv lys'!$L$2:$L$2863,'grv lys'!$I$2:$I$2863,'bereken betaaldatum bedrag'!$AL$1,'grv lys'!$G$2:$G$2863,'bereken betaaldatum bedrag'!B128)</f>
        <v>0</v>
      </c>
      <c r="AM128" s="4">
        <f>SUMIFS('grv lys'!$L$2:$L$2863,'grv lys'!$I$2:$I$2863,'bereken betaaldatum bedrag'!$AM$1,'grv lys'!$G$2:$G$2863,'bereken betaaldatum bedrag'!B128)</f>
        <v>0</v>
      </c>
      <c r="AN128" s="4">
        <f>SUMIFS('grv lys'!$L$2:$L$2863,'grv lys'!$I$2:$I$2863,'bereken betaaldatum bedrag'!$AN$1,'grv lys'!$G$2:$G$2863,'bereken betaaldatum bedrag'!B128)</f>
        <v>0</v>
      </c>
      <c r="AO128" s="4">
        <f>SUMIFS('grv lys'!$L$2:$L$2863,'grv lys'!$I$2:$I$2863,'bereken betaaldatum bedrag'!$AO$1,'grv lys'!$G$2:$G$2863,'bereken betaaldatum bedrag'!B128)</f>
        <v>0</v>
      </c>
      <c r="AP128" s="4">
        <f>SUMIFS('grv lys'!$L$2:$L$2863,'grv lys'!$I$2:$I$2863,'bereken betaaldatum bedrag'!$AP$1,'grv lys'!$G$2:$G$2863,'bereken betaaldatum bedrag'!B128)</f>
        <v>0</v>
      </c>
      <c r="AQ128" s="4">
        <f>SUMIFS('grv lys'!$L$2:$L$2863,'grv lys'!$I$2:$I$2863,'bereken betaaldatum bedrag'!$AQ$1,'grv lys'!$G$2:$G$2863,'bereken betaaldatum bedrag'!B128)</f>
        <v>0</v>
      </c>
      <c r="AR128" s="4">
        <f>SUMIFS('grv lys'!$L$2:$L$2863,'grv lys'!$I$2:$I$2863,'bereken betaaldatum bedrag'!$AR$1,'grv lys'!$G$2:$G$2863,'bereken betaaldatum bedrag'!B128)</f>
        <v>838.56</v>
      </c>
      <c r="AS128" s="4">
        <f>SUMIFS('grv lys'!$L$2:$L$2863,'grv lys'!$I$2:$I$2863,'bereken betaaldatum bedrag'!$AS$1,'grv lys'!$G$2:$G$2863,'bereken betaaldatum bedrag'!B128)</f>
        <v>0</v>
      </c>
      <c r="AT128" s="4">
        <f>SUMIFS('grv lys'!$L$2:$L$2863,'grv lys'!$I$2:$I$2863,'bereken betaaldatum bedrag'!$AT$1,'grv lys'!$G$2:$G$2863,'bereken betaaldatum bedrag'!B128)</f>
        <v>0</v>
      </c>
      <c r="AU128" s="4">
        <f>SUMIFS('grv lys'!$L$2:$L$2863,'grv lys'!$I$2:$I$2863,'bereken betaaldatum bedrag'!$AU$1,'grv lys'!$G$2:$G$2863,'bereken betaaldatum bedrag'!B128)</f>
        <v>0</v>
      </c>
      <c r="AV128" s="4">
        <f>SUMIFS('grv lys'!$L$2:$L$2863,'grv lys'!$I$2:$I$2863,'bereken betaaldatum bedrag'!$AV$1,'grv lys'!$G$2:$G$2863,'bereken betaaldatum bedrag'!B128)</f>
        <v>0</v>
      </c>
      <c r="AW128" s="4">
        <f>SUMIFS('grv lys'!$L$2:$L$2863,'grv lys'!$I$2:$I$2863,'bereken betaaldatum bedrag'!$AW$1,'grv lys'!$G$2:$G$2863,'bereken betaaldatum bedrag'!B128)</f>
        <v>0</v>
      </c>
      <c r="AX128" s="4">
        <f>SUMIFS('grv lys'!$L$2:$L$2863,'grv lys'!$I$2:$I$2863,'bereken betaaldatum bedrag'!$AX$1,'grv lys'!$G$2:$G$2863,'bereken betaaldatum bedrag'!B128)</f>
        <v>0</v>
      </c>
      <c r="AY128" s="4">
        <f>SUMIFS('grv lys'!$L$2:$L$2863,'grv lys'!$I$2:$I$2863,'bereken betaaldatum bedrag'!$AY$1,'grv lys'!$G$2:$G$2863,'bereken betaaldatum bedrag'!B128)</f>
        <v>0</v>
      </c>
      <c r="AZ128" s="4">
        <f>SUMIFS('grv lys'!$L$2:$L$2863,'grv lys'!$I$2:$I$2863,'bereken betaaldatum bedrag'!$AZ$1,'grv lys'!$G$2:$G$2863,'bereken betaaldatum bedrag'!B128)</f>
        <v>0</v>
      </c>
      <c r="BA128" s="4">
        <f>SUMIFS('grv lys'!$L$2:$L$2863,'grv lys'!$I$2:$I$2863,'bereken betaaldatum bedrag'!$BA$1,'grv lys'!$G$2:$G$2863,'bereken betaaldatum bedrag'!B128)</f>
        <v>0</v>
      </c>
    </row>
    <row r="129" spans="1:53" x14ac:dyDescent="0.25">
      <c r="A129" s="19" t="s">
        <v>139</v>
      </c>
      <c r="B129" s="20">
        <v>41705</v>
      </c>
      <c r="C129" s="7">
        <f>B129+19</f>
        <v>41724</v>
      </c>
      <c r="D129" s="6">
        <f>SUM(I123:I129)</f>
        <v>530670.50000000012</v>
      </c>
      <c r="E129" s="14">
        <f>B129+31</f>
        <v>41736</v>
      </c>
      <c r="F129" s="12">
        <f>SUM(Y123:BA129)</f>
        <v>277431.78000000003</v>
      </c>
      <c r="G129" s="10">
        <f>B129</f>
        <v>41705</v>
      </c>
      <c r="H129" s="9">
        <f>SUM(J123:X129)</f>
        <v>22136.1</v>
      </c>
      <c r="I129" s="4">
        <f>SUMIFS('grv lys'!$L$2:$L$2863,'grv lys'!$G$2:$G$2863,'bereken betaaldatum bedrag'!B129,'grv lys'!$I$2:$I$2863,'bereken betaaldatum bedrag'!I$1)</f>
        <v>136801.43000000002</v>
      </c>
      <c r="J129" s="4">
        <f>SUMIFS('grv lys'!$L$2:$L$2863,'grv lys'!$I$2:$I$2863,'bereken betaaldatum bedrag'!$J$1,'grv lys'!$T$2:$T$2863,'bereken betaaldatum bedrag'!B129)</f>
        <v>0</v>
      </c>
      <c r="K129" s="4">
        <f>SUMIFS('grv lys'!$L$2:$L$2863,'grv lys'!$I$2:$I$2863,'bereken betaaldatum bedrag'!$K$1,'grv lys'!$T$2:$T$2863,'bereken betaaldatum bedrag'!B129)</f>
        <v>0</v>
      </c>
      <c r="L129" s="4">
        <f>SUMIFS('grv lys'!$L$2:$L$2863,'grv lys'!$I$2:$I$2863,'bereken betaaldatum bedrag'!$L$1,'grv lys'!$T$2:$T$2863,'bereken betaaldatum bedrag'!B129)</f>
        <v>0</v>
      </c>
      <c r="M129" s="4">
        <f>SUMIFS('grv lys'!$L$2:$L$2863,'grv lys'!$I$2:$I$2863,'bereken betaaldatum bedrag'!$M$1,'grv lys'!$T$2:$T$2863,'bereken betaaldatum bedrag'!B129)</f>
        <v>1830</v>
      </c>
      <c r="N129" s="4">
        <f>SUMIFS('grv lys'!$L$2:$L$2863,'grv lys'!$I$2:$I$2863,'bereken betaaldatum bedrag'!$N$1,'grv lys'!$T$2:$T$2863,'bereken betaaldatum bedrag'!B129)</f>
        <v>758.1</v>
      </c>
      <c r="O129" s="4">
        <f>SUMIFS('grv lys'!$L$2:$L$2863,'grv lys'!$I$2:$I$2863,'bereken betaaldatum bedrag'!$O$1,'grv lys'!$T$2:$T$2863,'bereken betaaldatum bedrag'!B129)</f>
        <v>0</v>
      </c>
      <c r="P129" s="4">
        <f>SUMIFS('grv lys'!$L$2:$L$2863,'grv lys'!$I$2:$I$2863,'bereken betaaldatum bedrag'!$P$1,'grv lys'!$T$2:$T$2863,'bereken betaaldatum bedrag'!B129)</f>
        <v>0</v>
      </c>
      <c r="Q129" s="4">
        <f>SUMIFS('grv lys'!$L$2:$L$2863,'grv lys'!$I$2:$I$2863,'bereken betaaldatum bedrag'!$Q$1,'grv lys'!$T$2:$T$2863,'bereken betaaldatum bedrag'!B129)</f>
        <v>0</v>
      </c>
      <c r="R129" s="4">
        <f>SUMIFS('grv lys'!$L$2:$L$2863,'grv lys'!$I$2:$I$2863,'bereken betaaldatum bedrag'!$R$1,'grv lys'!$T$2:$T$2863,'bereken betaaldatum bedrag'!B129)</f>
        <v>0</v>
      </c>
      <c r="S129" s="4">
        <f>SUMIFS('grv lys'!Y128:Y3391,'grv lys'!T128:T3391,'bereken betaaldatum bedrag'!B129,'grv lys'!V128:V3391,'bereken betaaldatum bedrag'!$S$1)</f>
        <v>0</v>
      </c>
      <c r="T129" s="4">
        <f>SUMIFS('grv lys'!Z128:Z3391,'grv lys'!U128:U3391,'bereken betaaldatum bedrag'!B129,'grv lys'!W128:W3391,'bereken betaaldatum bedrag'!$T$1)</f>
        <v>0</v>
      </c>
      <c r="U129" s="4">
        <f>SUMIFS('grv lys'!$L$2:$L$2863,'grv lys'!$I$2:$I$2863,'bereken betaaldatum bedrag'!$U$1,'grv lys'!$T$2:$T$2863,'bereken betaaldatum bedrag'!B129)</f>
        <v>0</v>
      </c>
      <c r="V129" s="4">
        <f>SUMIFS('grv lys'!$L$2:$L$2863,'grv lys'!$I$2:$I$2863,'bereken betaaldatum bedrag'!$V$1,'grv lys'!$T$2:$T$2863,'bereken betaaldatum bedrag'!B129)</f>
        <v>0</v>
      </c>
      <c r="W129" s="4">
        <f>SUMIFS('grv lys'!$L$2:$L$2863,'grv lys'!$I$2:$I$2863,'bereken betaaldatum bedrag'!$W$1,'grv lys'!$T$2:$T$2863,'bereken betaaldatum bedrag'!B129)</f>
        <v>0</v>
      </c>
      <c r="X129" s="4">
        <f>SUMIFS('grv lys'!$L$2:$L$2863,'grv lys'!$I$2:$I$2863,'bereken betaaldatum bedrag'!$X$1,'grv lys'!$T$2:$T$2863,'bereken betaaldatum bedrag'!B129)</f>
        <v>0</v>
      </c>
      <c r="Y129" s="4">
        <f>SUMIFS('grv lys'!$L$2:$L$2863,'grv lys'!$I$2:$I$2863,'bereken betaaldatum bedrag'!$Y$1,'grv lys'!$G$2:$G$2863,'bereken betaaldatum bedrag'!B129)</f>
        <v>0</v>
      </c>
      <c r="Z129" s="4">
        <f>SUMIFS('grv lys'!$L$2:$L$2863,'grv lys'!$I$2:$I$2863,'bereken betaaldatum bedrag'!$Z$1,'grv lys'!$G$2:$G$2863,'bereken betaaldatum bedrag'!B129)</f>
        <v>0</v>
      </c>
      <c r="AA129" s="4">
        <f>SUMIFS('grv lys'!$L$2:$L$2863,'grv lys'!$I$2:$I$2863,'bereken betaaldatum bedrag'!$AA$1,'grv lys'!$G$2:$G$2863,'bereken betaaldatum bedrag'!B129)</f>
        <v>0</v>
      </c>
      <c r="AB129" s="4">
        <f>SUMIFS('grv lys'!$L$2:$L$2863,'grv lys'!$I$2:$I$2863,'bereken betaaldatum bedrag'!$AB$1,'grv lys'!$G$2:$G$2863,'bereken betaaldatum bedrag'!B129)</f>
        <v>11875.38</v>
      </c>
      <c r="AC129" s="4">
        <f>SUMIFS('grv lys'!$L$2:$L$2863,'grv lys'!$I$2:$I$2863,'bereken betaaldatum bedrag'!$AC$1,'grv lys'!$G$2:$G$2863,'bereken betaaldatum bedrag'!B129)</f>
        <v>542.59</v>
      </c>
      <c r="AD129" s="4">
        <f>SUMIFS('grv lys'!$L$2:$L$2863,'grv lys'!$I$2:$I$2863,'bereken betaaldatum bedrag'!$AD$1,'grv lys'!$G$2:$G$2863,'bereken betaaldatum bedrag'!B129)</f>
        <v>0</v>
      </c>
      <c r="AE129" s="4">
        <f>SUMIFS('grv lys'!$L$2:$L$2863,'grv lys'!$I$2:$I$2863,'bereken betaaldatum bedrag'!$AE$1,'grv lys'!$G$2:$G$2863,'bereken betaaldatum bedrag'!B129)</f>
        <v>0</v>
      </c>
      <c r="AF129" s="4">
        <f>SUMIFS('grv lys'!$L$2:$L$2863,'grv lys'!$I$2:$I$2863,'bereken betaaldatum bedrag'!$AF$1,'grv lys'!$G$2:$G$2863,'bereken betaaldatum bedrag'!B129)</f>
        <v>0</v>
      </c>
      <c r="AG129" s="4">
        <f>SUMIFS('grv lys'!$L$2:$L$2863,'grv lys'!$I$2:$I$2863,'bereken betaaldatum bedrag'!$AG$1,'grv lys'!$G$2:$G$2863,'bereken betaaldatum bedrag'!B129)</f>
        <v>3014.14</v>
      </c>
      <c r="AH129" s="4">
        <f>SUMIFS('grv lys'!$L$2:$L$2863,'grv lys'!$I$2:$I$2863,'bereken betaaldatum bedrag'!$AH$1,'grv lys'!$G$2:$G$2863,'bereken betaaldatum bedrag'!B129)</f>
        <v>0</v>
      </c>
      <c r="AI129" s="4">
        <f>SUMIFS('grv lys'!$L$2:$L$2863,'grv lys'!$I$2:$I$2863,'bereken betaaldatum bedrag'!$AI$1,'grv lys'!$G$2:$G$2863,'bereken betaaldatum bedrag'!B129)</f>
        <v>0</v>
      </c>
      <c r="AJ129" s="4">
        <f>SUMIFS('grv lys'!$L$2:$L$2863,'grv lys'!$I$2:$I$2863,'bereken betaaldatum bedrag'!$AJ$1,'grv lys'!$G$2:$G$2863,'bereken betaaldatum bedrag'!B129)</f>
        <v>6235.6</v>
      </c>
      <c r="AK129" s="4">
        <f>SUMIFS('grv lys'!$L$2:$L$2863,'grv lys'!$I$2:$I$2863,'bereken betaaldatum bedrag'!$AK$1,'grv lys'!$G$2:$G$2863,'bereken betaaldatum bedrag'!B129)</f>
        <v>0</v>
      </c>
      <c r="AL129" s="4">
        <f>SUMIFS('grv lys'!$L$2:$L$2863,'grv lys'!$I$2:$I$2863,'bereken betaaldatum bedrag'!$AL$1,'grv lys'!$G$2:$G$2863,'bereken betaaldatum bedrag'!B129)</f>
        <v>0</v>
      </c>
      <c r="AM129" s="4">
        <f>SUMIFS('grv lys'!$L$2:$L$2863,'grv lys'!$I$2:$I$2863,'bereken betaaldatum bedrag'!$AM$1,'grv lys'!$G$2:$G$2863,'bereken betaaldatum bedrag'!B129)</f>
        <v>11788.62</v>
      </c>
      <c r="AN129" s="4">
        <f>SUMIFS('grv lys'!$L$2:$L$2863,'grv lys'!$I$2:$I$2863,'bereken betaaldatum bedrag'!$AN$1,'grv lys'!$G$2:$G$2863,'bereken betaaldatum bedrag'!B129)</f>
        <v>0</v>
      </c>
      <c r="AO129" s="4">
        <f>SUMIFS('grv lys'!$L$2:$L$2863,'grv lys'!$I$2:$I$2863,'bereken betaaldatum bedrag'!$AO$1,'grv lys'!$G$2:$G$2863,'bereken betaaldatum bedrag'!B129)</f>
        <v>17756.62</v>
      </c>
      <c r="AP129" s="4">
        <f>SUMIFS('grv lys'!$L$2:$L$2863,'grv lys'!$I$2:$I$2863,'bereken betaaldatum bedrag'!$AP$1,'grv lys'!$G$2:$G$2863,'bereken betaaldatum bedrag'!B129)</f>
        <v>294.66000000000003</v>
      </c>
      <c r="AQ129" s="4">
        <f>SUMIFS('grv lys'!$L$2:$L$2863,'grv lys'!$I$2:$I$2863,'bereken betaaldatum bedrag'!$AQ$1,'grv lys'!$G$2:$G$2863,'bereken betaaldatum bedrag'!B129)</f>
        <v>16938.96</v>
      </c>
      <c r="AR129" s="4">
        <f>SUMIFS('grv lys'!$L$2:$L$2863,'grv lys'!$I$2:$I$2863,'bereken betaaldatum bedrag'!$AR$1,'grv lys'!$G$2:$G$2863,'bereken betaaldatum bedrag'!B129)</f>
        <v>706.13</v>
      </c>
      <c r="AS129" s="4">
        <f>SUMIFS('grv lys'!$L$2:$L$2863,'grv lys'!$I$2:$I$2863,'bereken betaaldatum bedrag'!$AS$1,'grv lys'!$G$2:$G$2863,'bereken betaaldatum bedrag'!B129)</f>
        <v>0</v>
      </c>
      <c r="AT129" s="4">
        <f>SUMIFS('grv lys'!$L$2:$L$2863,'grv lys'!$I$2:$I$2863,'bereken betaaldatum bedrag'!$AT$1,'grv lys'!$G$2:$G$2863,'bereken betaaldatum bedrag'!B129)</f>
        <v>0</v>
      </c>
      <c r="AU129" s="4">
        <f>SUMIFS('grv lys'!$L$2:$L$2863,'grv lys'!$I$2:$I$2863,'bereken betaaldatum bedrag'!$AU$1,'grv lys'!$G$2:$G$2863,'bereken betaaldatum bedrag'!B129)</f>
        <v>0</v>
      </c>
      <c r="AV129" s="4">
        <f>SUMIFS('grv lys'!$L$2:$L$2863,'grv lys'!$I$2:$I$2863,'bereken betaaldatum bedrag'!$AV$1,'grv lys'!$G$2:$G$2863,'bereken betaaldatum bedrag'!B129)</f>
        <v>0</v>
      </c>
      <c r="AW129" s="4">
        <f>SUMIFS('grv lys'!$L$2:$L$2863,'grv lys'!$I$2:$I$2863,'bereken betaaldatum bedrag'!$AW$1,'grv lys'!$G$2:$G$2863,'bereken betaaldatum bedrag'!B129)</f>
        <v>0</v>
      </c>
      <c r="AX129" s="4">
        <f>SUMIFS('grv lys'!$L$2:$L$2863,'grv lys'!$I$2:$I$2863,'bereken betaaldatum bedrag'!$AX$1,'grv lys'!$G$2:$G$2863,'bereken betaaldatum bedrag'!B129)</f>
        <v>0</v>
      </c>
      <c r="AY129" s="4">
        <f>SUMIFS('grv lys'!$L$2:$L$2863,'grv lys'!$I$2:$I$2863,'bereken betaaldatum bedrag'!$AY$1,'grv lys'!$G$2:$G$2863,'bereken betaaldatum bedrag'!B129)</f>
        <v>0</v>
      </c>
      <c r="AZ129" s="4">
        <f>SUMIFS('grv lys'!$L$2:$L$2863,'grv lys'!$I$2:$I$2863,'bereken betaaldatum bedrag'!$AZ$1,'grv lys'!$G$2:$G$2863,'bereken betaaldatum bedrag'!B129)</f>
        <v>0</v>
      </c>
      <c r="BA129" s="4">
        <f>SUMIFS('grv lys'!$L$2:$L$2863,'grv lys'!$I$2:$I$2863,'bereken betaaldatum bedrag'!$BA$1,'grv lys'!$G$2:$G$2863,'bereken betaaldatum bedrag'!B129)</f>
        <v>0</v>
      </c>
    </row>
    <row r="130" spans="1:53" x14ac:dyDescent="0.25">
      <c r="A130" s="21" t="s">
        <v>140</v>
      </c>
      <c r="B130" s="22">
        <v>41706</v>
      </c>
      <c r="C130" s="7"/>
      <c r="D130" s="15" t="s">
        <v>148</v>
      </c>
      <c r="E130" s="14"/>
      <c r="F130" s="12"/>
      <c r="G130" s="16"/>
      <c r="H130" s="16"/>
      <c r="I130" s="4">
        <f>SUMIFS('grv lys'!$L$2:$L$2863,'grv lys'!$G$2:$G$2863,'bereken betaaldatum bedrag'!B130,'grv lys'!$I$2:$I$2863,'bereken betaaldatum bedrag'!I$1)</f>
        <v>-8304.9</v>
      </c>
      <c r="J130" s="4">
        <f>SUMIFS('grv lys'!$L$2:$L$2863,'grv lys'!$I$2:$I$2863,'bereken betaaldatum bedrag'!$J$1,'grv lys'!$T$2:$T$2863,'bereken betaaldatum bedrag'!B130)</f>
        <v>0</v>
      </c>
      <c r="K130" s="4">
        <f>SUMIFS('grv lys'!$L$2:$L$2863,'grv lys'!$I$2:$I$2863,'bereken betaaldatum bedrag'!$K$1,'grv lys'!$T$2:$T$2863,'bereken betaaldatum bedrag'!B130)</f>
        <v>22504.25</v>
      </c>
      <c r="L130" s="4">
        <f>SUMIFS('grv lys'!$L$2:$L$2863,'grv lys'!$I$2:$I$2863,'bereken betaaldatum bedrag'!$L$1,'grv lys'!$T$2:$T$2863,'bereken betaaldatum bedrag'!B130)</f>
        <v>0</v>
      </c>
      <c r="M130" s="4">
        <f>SUMIFS('grv lys'!$L$2:$L$2863,'grv lys'!$I$2:$I$2863,'bereken betaaldatum bedrag'!$M$1,'grv lys'!$T$2:$T$2863,'bereken betaaldatum bedrag'!B130)</f>
        <v>0</v>
      </c>
      <c r="N130" s="4">
        <f>SUMIFS('grv lys'!$L$2:$L$2863,'grv lys'!$I$2:$I$2863,'bereken betaaldatum bedrag'!$N$1,'grv lys'!$T$2:$T$2863,'bereken betaaldatum bedrag'!B130)</f>
        <v>0</v>
      </c>
      <c r="O130" s="4">
        <f>SUMIFS('grv lys'!$L$2:$L$2863,'grv lys'!$I$2:$I$2863,'bereken betaaldatum bedrag'!$O$1,'grv lys'!$T$2:$T$2863,'bereken betaaldatum bedrag'!B130)</f>
        <v>0</v>
      </c>
      <c r="P130" s="4">
        <f>SUMIFS('grv lys'!$L$2:$L$2863,'grv lys'!$I$2:$I$2863,'bereken betaaldatum bedrag'!$P$1,'grv lys'!$T$2:$T$2863,'bereken betaaldatum bedrag'!B130)</f>
        <v>0</v>
      </c>
      <c r="Q130" s="4">
        <f>SUMIFS('grv lys'!$L$2:$L$2863,'grv lys'!$I$2:$I$2863,'bereken betaaldatum bedrag'!$Q$1,'grv lys'!$T$2:$T$2863,'bereken betaaldatum bedrag'!B130)</f>
        <v>2385</v>
      </c>
      <c r="R130" s="4">
        <f>SUMIFS('grv lys'!$L$2:$L$2863,'grv lys'!$I$2:$I$2863,'bereken betaaldatum bedrag'!$R$1,'grv lys'!$T$2:$T$2863,'bereken betaaldatum bedrag'!B130)</f>
        <v>0</v>
      </c>
      <c r="S130" s="4">
        <f>SUMIFS('grv lys'!Y129:Y3392,'grv lys'!T129:T3392,'bereken betaaldatum bedrag'!B130,'grv lys'!V129:V3392,'bereken betaaldatum bedrag'!$S$1)</f>
        <v>0</v>
      </c>
      <c r="T130" s="4">
        <f>SUMIFS('grv lys'!Z129:Z3392,'grv lys'!U129:U3392,'bereken betaaldatum bedrag'!B130,'grv lys'!W129:W3392,'bereken betaaldatum bedrag'!$T$1)</f>
        <v>0</v>
      </c>
      <c r="U130" s="4">
        <f>SUMIFS('grv lys'!$L$2:$L$2863,'grv lys'!$I$2:$I$2863,'bereken betaaldatum bedrag'!$U$1,'grv lys'!$T$2:$T$2863,'bereken betaaldatum bedrag'!B130)</f>
        <v>650</v>
      </c>
      <c r="V130" s="4">
        <f>SUMIFS('grv lys'!$L$2:$L$2863,'grv lys'!$I$2:$I$2863,'bereken betaaldatum bedrag'!$V$1,'grv lys'!$T$2:$T$2863,'bereken betaaldatum bedrag'!B130)</f>
        <v>0</v>
      </c>
      <c r="W130" s="4">
        <f>SUMIFS('grv lys'!$L$2:$L$2863,'grv lys'!$I$2:$I$2863,'bereken betaaldatum bedrag'!$W$1,'grv lys'!$T$2:$T$2863,'bereken betaaldatum bedrag'!B130)</f>
        <v>0</v>
      </c>
      <c r="X130" s="4">
        <f>SUMIFS('grv lys'!$L$2:$L$2863,'grv lys'!$I$2:$I$2863,'bereken betaaldatum bedrag'!$X$1,'grv lys'!$T$2:$T$2863,'bereken betaaldatum bedrag'!B130)</f>
        <v>0</v>
      </c>
      <c r="Y130" s="4">
        <f>SUMIFS('grv lys'!$L$2:$L$2863,'grv lys'!$I$2:$I$2863,'bereken betaaldatum bedrag'!$Y$1,'grv lys'!$G$2:$G$2863,'bereken betaaldatum bedrag'!B130)</f>
        <v>0</v>
      </c>
      <c r="Z130" s="4">
        <f>SUMIFS('grv lys'!$L$2:$L$2863,'grv lys'!$I$2:$I$2863,'bereken betaaldatum bedrag'!$Z$1,'grv lys'!$G$2:$G$2863,'bereken betaaldatum bedrag'!B130)</f>
        <v>0</v>
      </c>
      <c r="AA130" s="4">
        <f>SUMIFS('grv lys'!$L$2:$L$2863,'grv lys'!$I$2:$I$2863,'bereken betaaldatum bedrag'!$AA$1,'grv lys'!$G$2:$G$2863,'bereken betaaldatum bedrag'!B130)</f>
        <v>0</v>
      </c>
      <c r="AB130" s="4">
        <f>SUMIFS('grv lys'!$L$2:$L$2863,'grv lys'!$I$2:$I$2863,'bereken betaaldatum bedrag'!$AB$1,'grv lys'!$G$2:$G$2863,'bereken betaaldatum bedrag'!B130)</f>
        <v>0</v>
      </c>
      <c r="AC130" s="4">
        <f>SUMIFS('grv lys'!$L$2:$L$2863,'grv lys'!$I$2:$I$2863,'bereken betaaldatum bedrag'!$AC$1,'grv lys'!$G$2:$G$2863,'bereken betaaldatum bedrag'!B130)</f>
        <v>0</v>
      </c>
      <c r="AD130" s="4">
        <f>SUMIFS('grv lys'!$L$2:$L$2863,'grv lys'!$I$2:$I$2863,'bereken betaaldatum bedrag'!$AD$1,'grv lys'!$G$2:$G$2863,'bereken betaaldatum bedrag'!B130)</f>
        <v>3815.53</v>
      </c>
      <c r="AE130" s="4">
        <f>SUMIFS('grv lys'!$L$2:$L$2863,'grv lys'!$I$2:$I$2863,'bereken betaaldatum bedrag'!$AE$1,'grv lys'!$G$2:$G$2863,'bereken betaaldatum bedrag'!B130)</f>
        <v>0</v>
      </c>
      <c r="AF130" s="4">
        <f>SUMIFS('grv lys'!$L$2:$L$2863,'grv lys'!$I$2:$I$2863,'bereken betaaldatum bedrag'!$AF$1,'grv lys'!$G$2:$G$2863,'bereken betaaldatum bedrag'!B130)</f>
        <v>8642.07</v>
      </c>
      <c r="AG130" s="4">
        <f>SUMIFS('grv lys'!$L$2:$L$2863,'grv lys'!$I$2:$I$2863,'bereken betaaldatum bedrag'!$AG$1,'grv lys'!$G$2:$G$2863,'bereken betaaldatum bedrag'!B130)</f>
        <v>0</v>
      </c>
      <c r="AH130" s="4">
        <f>SUMIFS('grv lys'!$L$2:$L$2863,'grv lys'!$I$2:$I$2863,'bereken betaaldatum bedrag'!$AH$1,'grv lys'!$G$2:$G$2863,'bereken betaaldatum bedrag'!B130)</f>
        <v>0</v>
      </c>
      <c r="AI130" s="4">
        <f>SUMIFS('grv lys'!$L$2:$L$2863,'grv lys'!$I$2:$I$2863,'bereken betaaldatum bedrag'!$AI$1,'grv lys'!$G$2:$G$2863,'bereken betaaldatum bedrag'!B130)</f>
        <v>0</v>
      </c>
      <c r="AJ130" s="4">
        <f>SUMIFS('grv lys'!$L$2:$L$2863,'grv lys'!$I$2:$I$2863,'bereken betaaldatum bedrag'!$AJ$1,'grv lys'!$G$2:$G$2863,'bereken betaaldatum bedrag'!B130)</f>
        <v>0</v>
      </c>
      <c r="AK130" s="4">
        <f>SUMIFS('grv lys'!$L$2:$L$2863,'grv lys'!$I$2:$I$2863,'bereken betaaldatum bedrag'!$AK$1,'grv lys'!$G$2:$G$2863,'bereken betaaldatum bedrag'!B130)</f>
        <v>0</v>
      </c>
      <c r="AL130" s="4">
        <f>SUMIFS('grv lys'!$L$2:$L$2863,'grv lys'!$I$2:$I$2863,'bereken betaaldatum bedrag'!$AL$1,'grv lys'!$G$2:$G$2863,'bereken betaaldatum bedrag'!B130)</f>
        <v>0</v>
      </c>
      <c r="AM130" s="4">
        <f>SUMIFS('grv lys'!$L$2:$L$2863,'grv lys'!$I$2:$I$2863,'bereken betaaldatum bedrag'!$AM$1,'grv lys'!$G$2:$G$2863,'bereken betaaldatum bedrag'!B130)</f>
        <v>0</v>
      </c>
      <c r="AN130" s="4">
        <f>SUMIFS('grv lys'!$L$2:$L$2863,'grv lys'!$I$2:$I$2863,'bereken betaaldatum bedrag'!$AN$1,'grv lys'!$G$2:$G$2863,'bereken betaaldatum bedrag'!B130)</f>
        <v>0</v>
      </c>
      <c r="AO130" s="4">
        <f>SUMIFS('grv lys'!$L$2:$L$2863,'grv lys'!$I$2:$I$2863,'bereken betaaldatum bedrag'!$AO$1,'grv lys'!$G$2:$G$2863,'bereken betaaldatum bedrag'!B130)</f>
        <v>0</v>
      </c>
      <c r="AP130" s="4">
        <f>SUMIFS('grv lys'!$L$2:$L$2863,'grv lys'!$I$2:$I$2863,'bereken betaaldatum bedrag'!$AP$1,'grv lys'!$G$2:$G$2863,'bereken betaaldatum bedrag'!B130)</f>
        <v>0</v>
      </c>
      <c r="AQ130" s="4">
        <f>SUMIFS('grv lys'!$L$2:$L$2863,'grv lys'!$I$2:$I$2863,'bereken betaaldatum bedrag'!$AQ$1,'grv lys'!$G$2:$G$2863,'bereken betaaldatum bedrag'!B130)</f>
        <v>0</v>
      </c>
      <c r="AR130" s="4">
        <f>SUMIFS('grv lys'!$L$2:$L$2863,'grv lys'!$I$2:$I$2863,'bereken betaaldatum bedrag'!$AR$1,'grv lys'!$G$2:$G$2863,'bereken betaaldatum bedrag'!B130)</f>
        <v>186.32</v>
      </c>
      <c r="AS130" s="4">
        <f>SUMIFS('grv lys'!$L$2:$L$2863,'grv lys'!$I$2:$I$2863,'bereken betaaldatum bedrag'!$AS$1,'grv lys'!$G$2:$G$2863,'bereken betaaldatum bedrag'!B130)</f>
        <v>0</v>
      </c>
      <c r="AT130" s="4">
        <f>SUMIFS('grv lys'!$L$2:$L$2863,'grv lys'!$I$2:$I$2863,'bereken betaaldatum bedrag'!$AT$1,'grv lys'!$G$2:$G$2863,'bereken betaaldatum bedrag'!B130)</f>
        <v>0</v>
      </c>
      <c r="AU130" s="4">
        <f>SUMIFS('grv lys'!$L$2:$L$2863,'grv lys'!$I$2:$I$2863,'bereken betaaldatum bedrag'!$AU$1,'grv lys'!$G$2:$G$2863,'bereken betaaldatum bedrag'!B130)</f>
        <v>23886.91</v>
      </c>
      <c r="AV130" s="4">
        <f>SUMIFS('grv lys'!$L$2:$L$2863,'grv lys'!$I$2:$I$2863,'bereken betaaldatum bedrag'!$AV$1,'grv lys'!$G$2:$G$2863,'bereken betaaldatum bedrag'!B130)</f>
        <v>0</v>
      </c>
      <c r="AW130" s="4">
        <f>SUMIFS('grv lys'!$L$2:$L$2863,'grv lys'!$I$2:$I$2863,'bereken betaaldatum bedrag'!$AW$1,'grv lys'!$G$2:$G$2863,'bereken betaaldatum bedrag'!B130)</f>
        <v>0</v>
      </c>
      <c r="AX130" s="4">
        <f>SUMIFS('grv lys'!$L$2:$L$2863,'grv lys'!$I$2:$I$2863,'bereken betaaldatum bedrag'!$AX$1,'grv lys'!$G$2:$G$2863,'bereken betaaldatum bedrag'!B130)</f>
        <v>0</v>
      </c>
      <c r="AY130" s="4">
        <f>SUMIFS('grv lys'!$L$2:$L$2863,'grv lys'!$I$2:$I$2863,'bereken betaaldatum bedrag'!$AY$1,'grv lys'!$G$2:$G$2863,'bereken betaaldatum bedrag'!B130)</f>
        <v>0</v>
      </c>
      <c r="AZ130" s="4">
        <f>SUMIFS('grv lys'!$L$2:$L$2863,'grv lys'!$I$2:$I$2863,'bereken betaaldatum bedrag'!$AZ$1,'grv lys'!$G$2:$G$2863,'bereken betaaldatum bedrag'!B130)</f>
        <v>0</v>
      </c>
      <c r="BA130" s="4">
        <f>SUMIFS('grv lys'!$L$2:$L$2863,'grv lys'!$I$2:$I$2863,'bereken betaaldatum bedrag'!$BA$1,'grv lys'!$G$2:$G$2863,'bereken betaaldatum bedrag'!B130)</f>
        <v>0</v>
      </c>
    </row>
    <row r="131" spans="1:53" x14ac:dyDescent="0.25">
      <c r="A131" s="21" t="s">
        <v>134</v>
      </c>
      <c r="B131" s="22">
        <v>41707</v>
      </c>
      <c r="C131" s="7"/>
      <c r="D131" s="15" t="s">
        <v>148</v>
      </c>
      <c r="E131" s="14"/>
      <c r="F131" s="12"/>
      <c r="G131" s="16"/>
      <c r="H131" s="16"/>
      <c r="I131" s="4">
        <f>SUMIFS('grv lys'!$L$2:$L$2863,'grv lys'!$G$2:$G$2863,'bereken betaaldatum bedrag'!B131,'grv lys'!$I$2:$I$2863,'bereken betaaldatum bedrag'!I$1)</f>
        <v>0</v>
      </c>
      <c r="J131" s="4">
        <f>SUMIFS('grv lys'!$L$2:$L$2863,'grv lys'!$I$2:$I$2863,'bereken betaaldatum bedrag'!$J$1,'grv lys'!$T$2:$T$2863,'bereken betaaldatum bedrag'!B131)</f>
        <v>0</v>
      </c>
      <c r="K131" s="4">
        <f>SUMIFS('grv lys'!$L$2:$L$2863,'grv lys'!$I$2:$I$2863,'bereken betaaldatum bedrag'!$K$1,'grv lys'!$T$2:$T$2863,'bereken betaaldatum bedrag'!B131)</f>
        <v>0</v>
      </c>
      <c r="L131" s="4">
        <f>SUMIFS('grv lys'!$L$2:$L$2863,'grv lys'!$I$2:$I$2863,'bereken betaaldatum bedrag'!$L$1,'grv lys'!$T$2:$T$2863,'bereken betaaldatum bedrag'!B131)</f>
        <v>0</v>
      </c>
      <c r="M131" s="4">
        <f>SUMIFS('grv lys'!$L$2:$L$2863,'grv lys'!$I$2:$I$2863,'bereken betaaldatum bedrag'!$M$1,'grv lys'!$T$2:$T$2863,'bereken betaaldatum bedrag'!B131)</f>
        <v>7569.2</v>
      </c>
      <c r="N131" s="4">
        <f>SUMIFS('grv lys'!$L$2:$L$2863,'grv lys'!$I$2:$I$2863,'bereken betaaldatum bedrag'!$N$1,'grv lys'!$T$2:$T$2863,'bereken betaaldatum bedrag'!B131)</f>
        <v>0</v>
      </c>
      <c r="O131" s="4">
        <f>SUMIFS('grv lys'!$L$2:$L$2863,'grv lys'!$I$2:$I$2863,'bereken betaaldatum bedrag'!$O$1,'grv lys'!$T$2:$T$2863,'bereken betaaldatum bedrag'!B131)</f>
        <v>0</v>
      </c>
      <c r="P131" s="4">
        <f>SUMIFS('grv lys'!$L$2:$L$2863,'grv lys'!$I$2:$I$2863,'bereken betaaldatum bedrag'!$P$1,'grv lys'!$T$2:$T$2863,'bereken betaaldatum bedrag'!B131)</f>
        <v>0</v>
      </c>
      <c r="Q131" s="4">
        <f>SUMIFS('grv lys'!$L$2:$L$2863,'grv lys'!$I$2:$I$2863,'bereken betaaldatum bedrag'!$Q$1,'grv lys'!$T$2:$T$2863,'bereken betaaldatum bedrag'!B131)</f>
        <v>0</v>
      </c>
      <c r="R131" s="4">
        <f>SUMIFS('grv lys'!$L$2:$L$2863,'grv lys'!$I$2:$I$2863,'bereken betaaldatum bedrag'!$R$1,'grv lys'!$T$2:$T$2863,'bereken betaaldatum bedrag'!B131)</f>
        <v>0</v>
      </c>
      <c r="S131" s="4">
        <f>SUMIFS('grv lys'!Y130:Y3393,'grv lys'!T130:T3393,'bereken betaaldatum bedrag'!B131,'grv lys'!V130:V3393,'bereken betaaldatum bedrag'!$S$1)</f>
        <v>0</v>
      </c>
      <c r="T131" s="4">
        <f>SUMIFS('grv lys'!Z130:Z3393,'grv lys'!U130:U3393,'bereken betaaldatum bedrag'!B131,'grv lys'!W130:W3393,'bereken betaaldatum bedrag'!$T$1)</f>
        <v>0</v>
      </c>
      <c r="U131" s="4">
        <f>SUMIFS('grv lys'!$L$2:$L$2863,'grv lys'!$I$2:$I$2863,'bereken betaaldatum bedrag'!$U$1,'grv lys'!$T$2:$T$2863,'bereken betaaldatum bedrag'!B131)</f>
        <v>225</v>
      </c>
      <c r="V131" s="4">
        <f>SUMIFS('grv lys'!$L$2:$L$2863,'grv lys'!$I$2:$I$2863,'bereken betaaldatum bedrag'!$V$1,'grv lys'!$T$2:$T$2863,'bereken betaaldatum bedrag'!B131)</f>
        <v>0</v>
      </c>
      <c r="W131" s="4">
        <f>SUMIFS('grv lys'!$L$2:$L$2863,'grv lys'!$I$2:$I$2863,'bereken betaaldatum bedrag'!$W$1,'grv lys'!$T$2:$T$2863,'bereken betaaldatum bedrag'!B131)</f>
        <v>0</v>
      </c>
      <c r="X131" s="4">
        <f>SUMIFS('grv lys'!$L$2:$L$2863,'grv lys'!$I$2:$I$2863,'bereken betaaldatum bedrag'!$X$1,'grv lys'!$T$2:$T$2863,'bereken betaaldatum bedrag'!B131)</f>
        <v>0</v>
      </c>
      <c r="Y131" s="4">
        <f>SUMIFS('grv lys'!$L$2:$L$2863,'grv lys'!$I$2:$I$2863,'bereken betaaldatum bedrag'!$Y$1,'grv lys'!$G$2:$G$2863,'bereken betaaldatum bedrag'!B131)</f>
        <v>0</v>
      </c>
      <c r="Z131" s="4">
        <f>SUMIFS('grv lys'!$L$2:$L$2863,'grv lys'!$I$2:$I$2863,'bereken betaaldatum bedrag'!$Z$1,'grv lys'!$G$2:$G$2863,'bereken betaaldatum bedrag'!B131)</f>
        <v>0</v>
      </c>
      <c r="AA131" s="4">
        <f>SUMIFS('grv lys'!$L$2:$L$2863,'grv lys'!$I$2:$I$2863,'bereken betaaldatum bedrag'!$AA$1,'grv lys'!$G$2:$G$2863,'bereken betaaldatum bedrag'!B131)</f>
        <v>0</v>
      </c>
      <c r="AB131" s="4">
        <f>SUMIFS('grv lys'!$L$2:$L$2863,'grv lys'!$I$2:$I$2863,'bereken betaaldatum bedrag'!$AB$1,'grv lys'!$G$2:$G$2863,'bereken betaaldatum bedrag'!B131)</f>
        <v>0</v>
      </c>
      <c r="AC131" s="4">
        <f>SUMIFS('grv lys'!$L$2:$L$2863,'grv lys'!$I$2:$I$2863,'bereken betaaldatum bedrag'!$AC$1,'grv lys'!$G$2:$G$2863,'bereken betaaldatum bedrag'!B131)</f>
        <v>444.1</v>
      </c>
      <c r="AD131" s="4">
        <f>SUMIFS('grv lys'!$L$2:$L$2863,'grv lys'!$I$2:$I$2863,'bereken betaaldatum bedrag'!$AD$1,'grv lys'!$G$2:$G$2863,'bereken betaaldatum bedrag'!B131)</f>
        <v>0</v>
      </c>
      <c r="AE131" s="4">
        <f>SUMIFS('grv lys'!$L$2:$L$2863,'grv lys'!$I$2:$I$2863,'bereken betaaldatum bedrag'!$AE$1,'grv lys'!$G$2:$G$2863,'bereken betaaldatum bedrag'!B131)</f>
        <v>0</v>
      </c>
      <c r="AF131" s="4">
        <f>SUMIFS('grv lys'!$L$2:$L$2863,'grv lys'!$I$2:$I$2863,'bereken betaaldatum bedrag'!$AF$1,'grv lys'!$G$2:$G$2863,'bereken betaaldatum bedrag'!B131)</f>
        <v>0</v>
      </c>
      <c r="AG131" s="4">
        <f>SUMIFS('grv lys'!$L$2:$L$2863,'grv lys'!$I$2:$I$2863,'bereken betaaldatum bedrag'!$AG$1,'grv lys'!$G$2:$G$2863,'bereken betaaldatum bedrag'!B131)</f>
        <v>0</v>
      </c>
      <c r="AH131" s="4">
        <f>SUMIFS('grv lys'!$L$2:$L$2863,'grv lys'!$I$2:$I$2863,'bereken betaaldatum bedrag'!$AH$1,'grv lys'!$G$2:$G$2863,'bereken betaaldatum bedrag'!B131)</f>
        <v>0</v>
      </c>
      <c r="AI131" s="4">
        <f>SUMIFS('grv lys'!$L$2:$L$2863,'grv lys'!$I$2:$I$2863,'bereken betaaldatum bedrag'!$AI$1,'grv lys'!$G$2:$G$2863,'bereken betaaldatum bedrag'!B131)</f>
        <v>0</v>
      </c>
      <c r="AJ131" s="4">
        <f>SUMIFS('grv lys'!$L$2:$L$2863,'grv lys'!$I$2:$I$2863,'bereken betaaldatum bedrag'!$AJ$1,'grv lys'!$G$2:$G$2863,'bereken betaaldatum bedrag'!B131)</f>
        <v>0</v>
      </c>
      <c r="AK131" s="4">
        <f>SUMIFS('grv lys'!$L$2:$L$2863,'grv lys'!$I$2:$I$2863,'bereken betaaldatum bedrag'!$AK$1,'grv lys'!$G$2:$G$2863,'bereken betaaldatum bedrag'!B131)</f>
        <v>0</v>
      </c>
      <c r="AL131" s="4">
        <f>SUMIFS('grv lys'!$L$2:$L$2863,'grv lys'!$I$2:$I$2863,'bereken betaaldatum bedrag'!$AL$1,'grv lys'!$G$2:$G$2863,'bereken betaaldatum bedrag'!B131)</f>
        <v>0</v>
      </c>
      <c r="AM131" s="4">
        <f>SUMIFS('grv lys'!$L$2:$L$2863,'grv lys'!$I$2:$I$2863,'bereken betaaldatum bedrag'!$AM$1,'grv lys'!$G$2:$G$2863,'bereken betaaldatum bedrag'!B131)</f>
        <v>0</v>
      </c>
      <c r="AN131" s="4">
        <f>SUMIFS('grv lys'!$L$2:$L$2863,'grv lys'!$I$2:$I$2863,'bereken betaaldatum bedrag'!$AN$1,'grv lys'!$G$2:$G$2863,'bereken betaaldatum bedrag'!B131)</f>
        <v>0</v>
      </c>
      <c r="AO131" s="4">
        <f>SUMIFS('grv lys'!$L$2:$L$2863,'grv lys'!$I$2:$I$2863,'bereken betaaldatum bedrag'!$AO$1,'grv lys'!$G$2:$G$2863,'bereken betaaldatum bedrag'!B131)</f>
        <v>0</v>
      </c>
      <c r="AP131" s="4">
        <f>SUMIFS('grv lys'!$L$2:$L$2863,'grv lys'!$I$2:$I$2863,'bereken betaaldatum bedrag'!$AP$1,'grv lys'!$G$2:$G$2863,'bereken betaaldatum bedrag'!B131)</f>
        <v>0</v>
      </c>
      <c r="AQ131" s="4">
        <f>SUMIFS('grv lys'!$L$2:$L$2863,'grv lys'!$I$2:$I$2863,'bereken betaaldatum bedrag'!$AQ$1,'grv lys'!$G$2:$G$2863,'bereken betaaldatum bedrag'!B131)</f>
        <v>0</v>
      </c>
      <c r="AR131" s="4">
        <f>SUMIFS('grv lys'!$L$2:$L$2863,'grv lys'!$I$2:$I$2863,'bereken betaaldatum bedrag'!$AR$1,'grv lys'!$G$2:$G$2863,'bereken betaaldatum bedrag'!B131)</f>
        <v>0</v>
      </c>
      <c r="AS131" s="4">
        <f>SUMIFS('grv lys'!$L$2:$L$2863,'grv lys'!$I$2:$I$2863,'bereken betaaldatum bedrag'!$AS$1,'grv lys'!$G$2:$G$2863,'bereken betaaldatum bedrag'!B131)</f>
        <v>0</v>
      </c>
      <c r="AT131" s="4">
        <f>SUMIFS('grv lys'!$L$2:$L$2863,'grv lys'!$I$2:$I$2863,'bereken betaaldatum bedrag'!$AT$1,'grv lys'!$G$2:$G$2863,'bereken betaaldatum bedrag'!B131)</f>
        <v>0</v>
      </c>
      <c r="AU131" s="4">
        <f>SUMIFS('grv lys'!$L$2:$L$2863,'grv lys'!$I$2:$I$2863,'bereken betaaldatum bedrag'!$AU$1,'grv lys'!$G$2:$G$2863,'bereken betaaldatum bedrag'!B131)</f>
        <v>0</v>
      </c>
      <c r="AV131" s="4">
        <f>SUMIFS('grv lys'!$L$2:$L$2863,'grv lys'!$I$2:$I$2863,'bereken betaaldatum bedrag'!$AV$1,'grv lys'!$G$2:$G$2863,'bereken betaaldatum bedrag'!B131)</f>
        <v>0</v>
      </c>
      <c r="AW131" s="4">
        <f>SUMIFS('grv lys'!$L$2:$L$2863,'grv lys'!$I$2:$I$2863,'bereken betaaldatum bedrag'!$AW$1,'grv lys'!$G$2:$G$2863,'bereken betaaldatum bedrag'!B131)</f>
        <v>0</v>
      </c>
      <c r="AX131" s="4">
        <f>SUMIFS('grv lys'!$L$2:$L$2863,'grv lys'!$I$2:$I$2863,'bereken betaaldatum bedrag'!$AX$1,'grv lys'!$G$2:$G$2863,'bereken betaaldatum bedrag'!B131)</f>
        <v>0</v>
      </c>
      <c r="AY131" s="4">
        <f>SUMIFS('grv lys'!$L$2:$L$2863,'grv lys'!$I$2:$I$2863,'bereken betaaldatum bedrag'!$AY$1,'grv lys'!$G$2:$G$2863,'bereken betaaldatum bedrag'!B131)</f>
        <v>0</v>
      </c>
      <c r="AZ131" s="4">
        <f>SUMIFS('grv lys'!$L$2:$L$2863,'grv lys'!$I$2:$I$2863,'bereken betaaldatum bedrag'!$AZ$1,'grv lys'!$G$2:$G$2863,'bereken betaaldatum bedrag'!B131)</f>
        <v>0</v>
      </c>
      <c r="BA131" s="4">
        <f>SUMIFS('grv lys'!$L$2:$L$2863,'grv lys'!$I$2:$I$2863,'bereken betaaldatum bedrag'!$BA$1,'grv lys'!$G$2:$G$2863,'bereken betaaldatum bedrag'!B131)</f>
        <v>0</v>
      </c>
    </row>
    <row r="132" spans="1:53" x14ac:dyDescent="0.25">
      <c r="A132" s="21" t="s">
        <v>135</v>
      </c>
      <c r="B132" s="22">
        <v>41708</v>
      </c>
      <c r="C132" s="7"/>
      <c r="D132" s="15" t="s">
        <v>148</v>
      </c>
      <c r="E132" s="14"/>
      <c r="F132" s="12"/>
      <c r="G132" s="16"/>
      <c r="H132" s="16"/>
      <c r="I132" s="4">
        <f>SUMIFS('grv lys'!$L$2:$L$2863,'grv lys'!$G$2:$G$2863,'bereken betaaldatum bedrag'!B132,'grv lys'!$I$2:$I$2863,'bereken betaaldatum bedrag'!I$1)</f>
        <v>367117.7</v>
      </c>
      <c r="J132" s="4">
        <f>SUMIFS('grv lys'!$L$2:$L$2863,'grv lys'!$I$2:$I$2863,'bereken betaaldatum bedrag'!$J$1,'grv lys'!$T$2:$T$2863,'bereken betaaldatum bedrag'!B132)</f>
        <v>0</v>
      </c>
      <c r="K132" s="4">
        <f>SUMIFS('grv lys'!$L$2:$L$2863,'grv lys'!$I$2:$I$2863,'bereken betaaldatum bedrag'!$K$1,'grv lys'!$T$2:$T$2863,'bereken betaaldatum bedrag'!B132)</f>
        <v>0</v>
      </c>
      <c r="L132" s="4">
        <f>SUMIFS('grv lys'!$L$2:$L$2863,'grv lys'!$I$2:$I$2863,'bereken betaaldatum bedrag'!$L$1,'grv lys'!$T$2:$T$2863,'bereken betaaldatum bedrag'!B132)</f>
        <v>0</v>
      </c>
      <c r="M132" s="4">
        <f>SUMIFS('grv lys'!$L$2:$L$2863,'grv lys'!$I$2:$I$2863,'bereken betaaldatum bedrag'!$M$1,'grv lys'!$T$2:$T$2863,'bereken betaaldatum bedrag'!B132)</f>
        <v>0</v>
      </c>
      <c r="N132" s="4">
        <f>SUMIFS('grv lys'!$L$2:$L$2863,'grv lys'!$I$2:$I$2863,'bereken betaaldatum bedrag'!$N$1,'grv lys'!$T$2:$T$2863,'bereken betaaldatum bedrag'!B132)</f>
        <v>1946.7</v>
      </c>
      <c r="O132" s="4">
        <f>SUMIFS('grv lys'!$L$2:$L$2863,'grv lys'!$I$2:$I$2863,'bereken betaaldatum bedrag'!$O$1,'grv lys'!$T$2:$T$2863,'bereken betaaldatum bedrag'!B132)</f>
        <v>0</v>
      </c>
      <c r="P132" s="4">
        <f>SUMIFS('grv lys'!$L$2:$L$2863,'grv lys'!$I$2:$I$2863,'bereken betaaldatum bedrag'!$P$1,'grv lys'!$T$2:$T$2863,'bereken betaaldatum bedrag'!B132)</f>
        <v>0</v>
      </c>
      <c r="Q132" s="4">
        <f>SUMIFS('grv lys'!$L$2:$L$2863,'grv lys'!$I$2:$I$2863,'bereken betaaldatum bedrag'!$Q$1,'grv lys'!$T$2:$T$2863,'bereken betaaldatum bedrag'!B132)</f>
        <v>0</v>
      </c>
      <c r="R132" s="4">
        <f>SUMIFS('grv lys'!$L$2:$L$2863,'grv lys'!$I$2:$I$2863,'bereken betaaldatum bedrag'!$R$1,'grv lys'!$T$2:$T$2863,'bereken betaaldatum bedrag'!B132)</f>
        <v>0</v>
      </c>
      <c r="S132" s="4">
        <f>SUMIFS('grv lys'!Y131:Y3394,'grv lys'!T131:T3394,'bereken betaaldatum bedrag'!B132,'grv lys'!V131:V3394,'bereken betaaldatum bedrag'!$S$1)</f>
        <v>0</v>
      </c>
      <c r="T132" s="4">
        <f>SUMIFS('grv lys'!Z131:Z3394,'grv lys'!U131:U3394,'bereken betaaldatum bedrag'!B132,'grv lys'!W131:W3394,'bereken betaaldatum bedrag'!$T$1)</f>
        <v>0</v>
      </c>
      <c r="U132" s="4">
        <f>SUMIFS('grv lys'!$L$2:$L$2863,'grv lys'!$I$2:$I$2863,'bereken betaaldatum bedrag'!$U$1,'grv lys'!$T$2:$T$2863,'bereken betaaldatum bedrag'!B132)</f>
        <v>0</v>
      </c>
      <c r="V132" s="4">
        <f>SUMIFS('grv lys'!$L$2:$L$2863,'grv lys'!$I$2:$I$2863,'bereken betaaldatum bedrag'!$V$1,'grv lys'!$T$2:$T$2863,'bereken betaaldatum bedrag'!B132)</f>
        <v>0</v>
      </c>
      <c r="W132" s="4">
        <f>SUMIFS('grv lys'!$L$2:$L$2863,'grv lys'!$I$2:$I$2863,'bereken betaaldatum bedrag'!$W$1,'grv lys'!$T$2:$T$2863,'bereken betaaldatum bedrag'!B132)</f>
        <v>0</v>
      </c>
      <c r="X132" s="4">
        <f>SUMIFS('grv lys'!$L$2:$L$2863,'grv lys'!$I$2:$I$2863,'bereken betaaldatum bedrag'!$X$1,'grv lys'!$T$2:$T$2863,'bereken betaaldatum bedrag'!B132)</f>
        <v>0</v>
      </c>
      <c r="Y132" s="4">
        <f>SUMIFS('grv lys'!$L$2:$L$2863,'grv lys'!$I$2:$I$2863,'bereken betaaldatum bedrag'!$Y$1,'grv lys'!$G$2:$G$2863,'bereken betaaldatum bedrag'!B132)</f>
        <v>0</v>
      </c>
      <c r="Z132" s="4">
        <f>SUMIFS('grv lys'!$L$2:$L$2863,'grv lys'!$I$2:$I$2863,'bereken betaaldatum bedrag'!$Z$1,'grv lys'!$G$2:$G$2863,'bereken betaaldatum bedrag'!B132)</f>
        <v>0</v>
      </c>
      <c r="AA132" s="4">
        <f>SUMIFS('grv lys'!$L$2:$L$2863,'grv lys'!$I$2:$I$2863,'bereken betaaldatum bedrag'!$AA$1,'grv lys'!$G$2:$G$2863,'bereken betaaldatum bedrag'!B132)</f>
        <v>0</v>
      </c>
      <c r="AB132" s="4">
        <f>SUMIFS('grv lys'!$L$2:$L$2863,'grv lys'!$I$2:$I$2863,'bereken betaaldatum bedrag'!$AB$1,'grv lys'!$G$2:$G$2863,'bereken betaaldatum bedrag'!B132)</f>
        <v>0</v>
      </c>
      <c r="AC132" s="4">
        <f>SUMIFS('grv lys'!$L$2:$L$2863,'grv lys'!$I$2:$I$2863,'bereken betaaldatum bedrag'!$AC$1,'grv lys'!$G$2:$G$2863,'bereken betaaldatum bedrag'!B132)</f>
        <v>0</v>
      </c>
      <c r="AD132" s="4">
        <f>SUMIFS('grv lys'!$L$2:$L$2863,'grv lys'!$I$2:$I$2863,'bereken betaaldatum bedrag'!$AD$1,'grv lys'!$G$2:$G$2863,'bereken betaaldatum bedrag'!B132)</f>
        <v>0</v>
      </c>
      <c r="AE132" s="4">
        <f>SUMIFS('grv lys'!$L$2:$L$2863,'grv lys'!$I$2:$I$2863,'bereken betaaldatum bedrag'!$AE$1,'grv lys'!$G$2:$G$2863,'bereken betaaldatum bedrag'!B132)</f>
        <v>70899.02</v>
      </c>
      <c r="AF132" s="4">
        <f>SUMIFS('grv lys'!$L$2:$L$2863,'grv lys'!$I$2:$I$2863,'bereken betaaldatum bedrag'!$AF$1,'grv lys'!$G$2:$G$2863,'bereken betaaldatum bedrag'!B132)</f>
        <v>6525.32</v>
      </c>
      <c r="AG132" s="4">
        <f>SUMIFS('grv lys'!$L$2:$L$2863,'grv lys'!$I$2:$I$2863,'bereken betaaldatum bedrag'!$AG$1,'grv lys'!$G$2:$G$2863,'bereken betaaldatum bedrag'!B132)</f>
        <v>0</v>
      </c>
      <c r="AH132" s="4">
        <f>SUMIFS('grv lys'!$L$2:$L$2863,'grv lys'!$I$2:$I$2863,'bereken betaaldatum bedrag'!$AH$1,'grv lys'!$G$2:$G$2863,'bereken betaaldatum bedrag'!B132)</f>
        <v>0</v>
      </c>
      <c r="AI132" s="4">
        <f>SUMIFS('grv lys'!$L$2:$L$2863,'grv lys'!$I$2:$I$2863,'bereken betaaldatum bedrag'!$AI$1,'grv lys'!$G$2:$G$2863,'bereken betaaldatum bedrag'!B132)</f>
        <v>0</v>
      </c>
      <c r="AJ132" s="4">
        <f>SUMIFS('grv lys'!$L$2:$L$2863,'grv lys'!$I$2:$I$2863,'bereken betaaldatum bedrag'!$AJ$1,'grv lys'!$G$2:$G$2863,'bereken betaaldatum bedrag'!B132)</f>
        <v>0</v>
      </c>
      <c r="AK132" s="4">
        <f>SUMIFS('grv lys'!$L$2:$L$2863,'grv lys'!$I$2:$I$2863,'bereken betaaldatum bedrag'!$AK$1,'grv lys'!$G$2:$G$2863,'bereken betaaldatum bedrag'!B132)</f>
        <v>0</v>
      </c>
      <c r="AL132" s="4">
        <f>SUMIFS('grv lys'!$L$2:$L$2863,'grv lys'!$I$2:$I$2863,'bereken betaaldatum bedrag'!$AL$1,'grv lys'!$G$2:$G$2863,'bereken betaaldatum bedrag'!B132)</f>
        <v>0</v>
      </c>
      <c r="AM132" s="4">
        <f>SUMIFS('grv lys'!$L$2:$L$2863,'grv lys'!$I$2:$I$2863,'bereken betaaldatum bedrag'!$AM$1,'grv lys'!$G$2:$G$2863,'bereken betaaldatum bedrag'!B132)</f>
        <v>0</v>
      </c>
      <c r="AN132" s="4">
        <f>SUMIFS('grv lys'!$L$2:$L$2863,'grv lys'!$I$2:$I$2863,'bereken betaaldatum bedrag'!$AN$1,'grv lys'!$G$2:$G$2863,'bereken betaaldatum bedrag'!B132)</f>
        <v>0</v>
      </c>
      <c r="AO132" s="4">
        <f>SUMIFS('grv lys'!$L$2:$L$2863,'grv lys'!$I$2:$I$2863,'bereken betaaldatum bedrag'!$AO$1,'grv lys'!$G$2:$G$2863,'bereken betaaldatum bedrag'!B132)</f>
        <v>0</v>
      </c>
      <c r="AP132" s="4">
        <f>SUMIFS('grv lys'!$L$2:$L$2863,'grv lys'!$I$2:$I$2863,'bereken betaaldatum bedrag'!$AP$1,'grv lys'!$G$2:$G$2863,'bereken betaaldatum bedrag'!B132)</f>
        <v>0</v>
      </c>
      <c r="AQ132" s="4">
        <f>SUMIFS('grv lys'!$L$2:$L$2863,'grv lys'!$I$2:$I$2863,'bereken betaaldatum bedrag'!$AQ$1,'grv lys'!$G$2:$G$2863,'bereken betaaldatum bedrag'!B132)</f>
        <v>0</v>
      </c>
      <c r="AR132" s="4">
        <f>SUMIFS('grv lys'!$L$2:$L$2863,'grv lys'!$I$2:$I$2863,'bereken betaaldatum bedrag'!$AR$1,'grv lys'!$G$2:$G$2863,'bereken betaaldatum bedrag'!B132)</f>
        <v>279.48</v>
      </c>
      <c r="AS132" s="4">
        <f>SUMIFS('grv lys'!$L$2:$L$2863,'grv lys'!$I$2:$I$2863,'bereken betaaldatum bedrag'!$AS$1,'grv lys'!$G$2:$G$2863,'bereken betaaldatum bedrag'!B132)</f>
        <v>0</v>
      </c>
      <c r="AT132" s="4">
        <f>SUMIFS('grv lys'!$L$2:$L$2863,'grv lys'!$I$2:$I$2863,'bereken betaaldatum bedrag'!$AT$1,'grv lys'!$G$2:$G$2863,'bereken betaaldatum bedrag'!B132)</f>
        <v>0</v>
      </c>
      <c r="AU132" s="4">
        <f>SUMIFS('grv lys'!$L$2:$L$2863,'grv lys'!$I$2:$I$2863,'bereken betaaldatum bedrag'!$AU$1,'grv lys'!$G$2:$G$2863,'bereken betaaldatum bedrag'!B132)</f>
        <v>0</v>
      </c>
      <c r="AV132" s="4">
        <f>SUMIFS('grv lys'!$L$2:$L$2863,'grv lys'!$I$2:$I$2863,'bereken betaaldatum bedrag'!$AV$1,'grv lys'!$G$2:$G$2863,'bereken betaaldatum bedrag'!B132)</f>
        <v>0</v>
      </c>
      <c r="AW132" s="4">
        <f>SUMIFS('grv lys'!$L$2:$L$2863,'grv lys'!$I$2:$I$2863,'bereken betaaldatum bedrag'!$AW$1,'grv lys'!$G$2:$G$2863,'bereken betaaldatum bedrag'!B132)</f>
        <v>0</v>
      </c>
      <c r="AX132" s="4">
        <f>SUMIFS('grv lys'!$L$2:$L$2863,'grv lys'!$I$2:$I$2863,'bereken betaaldatum bedrag'!$AX$1,'grv lys'!$G$2:$G$2863,'bereken betaaldatum bedrag'!B132)</f>
        <v>0</v>
      </c>
      <c r="AY132" s="4">
        <f>SUMIFS('grv lys'!$L$2:$L$2863,'grv lys'!$I$2:$I$2863,'bereken betaaldatum bedrag'!$AY$1,'grv lys'!$G$2:$G$2863,'bereken betaaldatum bedrag'!B132)</f>
        <v>0</v>
      </c>
      <c r="AZ132" s="4">
        <f>SUMIFS('grv lys'!$L$2:$L$2863,'grv lys'!$I$2:$I$2863,'bereken betaaldatum bedrag'!$AZ$1,'grv lys'!$G$2:$G$2863,'bereken betaaldatum bedrag'!B132)</f>
        <v>0</v>
      </c>
      <c r="BA132" s="4">
        <f>SUMIFS('grv lys'!$L$2:$L$2863,'grv lys'!$I$2:$I$2863,'bereken betaaldatum bedrag'!$BA$1,'grv lys'!$G$2:$G$2863,'bereken betaaldatum bedrag'!B132)</f>
        <v>0</v>
      </c>
    </row>
    <row r="133" spans="1:53" x14ac:dyDescent="0.25">
      <c r="A133" s="21" t="s">
        <v>136</v>
      </c>
      <c r="B133" s="22">
        <v>41709</v>
      </c>
      <c r="C133" s="7"/>
      <c r="D133" s="15" t="s">
        <v>148</v>
      </c>
      <c r="E133" s="14"/>
      <c r="F133" s="12"/>
      <c r="G133" s="16"/>
      <c r="H133" s="16"/>
      <c r="I133" s="4">
        <f>SUMIFS('grv lys'!$L$2:$L$2863,'grv lys'!$G$2:$G$2863,'bereken betaaldatum bedrag'!B133,'grv lys'!$I$2:$I$2863,'bereken betaaldatum bedrag'!I$1)</f>
        <v>0</v>
      </c>
      <c r="J133" s="4">
        <f>SUMIFS('grv lys'!$L$2:$L$2863,'grv lys'!$I$2:$I$2863,'bereken betaaldatum bedrag'!$J$1,'grv lys'!$T$2:$T$2863,'bereken betaaldatum bedrag'!B133)</f>
        <v>0</v>
      </c>
      <c r="K133" s="4">
        <f>SUMIFS('grv lys'!$L$2:$L$2863,'grv lys'!$I$2:$I$2863,'bereken betaaldatum bedrag'!$K$1,'grv lys'!$T$2:$T$2863,'bereken betaaldatum bedrag'!B133)</f>
        <v>0</v>
      </c>
      <c r="L133" s="4">
        <f>SUMIFS('grv lys'!$L$2:$L$2863,'grv lys'!$I$2:$I$2863,'bereken betaaldatum bedrag'!$L$1,'grv lys'!$T$2:$T$2863,'bereken betaaldatum bedrag'!B133)</f>
        <v>0</v>
      </c>
      <c r="M133" s="4">
        <f>SUMIFS('grv lys'!$L$2:$L$2863,'grv lys'!$I$2:$I$2863,'bereken betaaldatum bedrag'!$M$1,'grv lys'!$T$2:$T$2863,'bereken betaaldatum bedrag'!B133)</f>
        <v>0</v>
      </c>
      <c r="N133" s="4">
        <f>SUMIFS('grv lys'!$L$2:$L$2863,'grv lys'!$I$2:$I$2863,'bereken betaaldatum bedrag'!$N$1,'grv lys'!$T$2:$T$2863,'bereken betaaldatum bedrag'!B133)</f>
        <v>0</v>
      </c>
      <c r="O133" s="4">
        <f>SUMIFS('grv lys'!$L$2:$L$2863,'grv lys'!$I$2:$I$2863,'bereken betaaldatum bedrag'!$O$1,'grv lys'!$T$2:$T$2863,'bereken betaaldatum bedrag'!B133)</f>
        <v>0</v>
      </c>
      <c r="P133" s="4">
        <f>SUMIFS('grv lys'!$L$2:$L$2863,'grv lys'!$I$2:$I$2863,'bereken betaaldatum bedrag'!$P$1,'grv lys'!$T$2:$T$2863,'bereken betaaldatum bedrag'!B133)</f>
        <v>0</v>
      </c>
      <c r="Q133" s="4">
        <f>SUMIFS('grv lys'!$L$2:$L$2863,'grv lys'!$I$2:$I$2863,'bereken betaaldatum bedrag'!$Q$1,'grv lys'!$T$2:$T$2863,'bereken betaaldatum bedrag'!B133)</f>
        <v>700</v>
      </c>
      <c r="R133" s="4">
        <f>SUMIFS('grv lys'!$L$2:$L$2863,'grv lys'!$I$2:$I$2863,'bereken betaaldatum bedrag'!$R$1,'grv lys'!$T$2:$T$2863,'bereken betaaldatum bedrag'!B133)</f>
        <v>0</v>
      </c>
      <c r="S133" s="4">
        <f>SUMIFS('grv lys'!Y132:Y3395,'grv lys'!T132:T3395,'bereken betaaldatum bedrag'!B133,'grv lys'!V132:V3395,'bereken betaaldatum bedrag'!$S$1)</f>
        <v>0</v>
      </c>
      <c r="T133" s="4">
        <f>SUMIFS('grv lys'!Z132:Z3395,'grv lys'!U132:U3395,'bereken betaaldatum bedrag'!B133,'grv lys'!W132:W3395,'bereken betaaldatum bedrag'!$T$1)</f>
        <v>0</v>
      </c>
      <c r="U133" s="4">
        <f>SUMIFS('grv lys'!$L$2:$L$2863,'grv lys'!$I$2:$I$2863,'bereken betaaldatum bedrag'!$U$1,'grv lys'!$T$2:$T$2863,'bereken betaaldatum bedrag'!B133)</f>
        <v>0</v>
      </c>
      <c r="V133" s="4">
        <f>SUMIFS('grv lys'!$L$2:$L$2863,'grv lys'!$I$2:$I$2863,'bereken betaaldatum bedrag'!$V$1,'grv lys'!$T$2:$T$2863,'bereken betaaldatum bedrag'!B133)</f>
        <v>0</v>
      </c>
      <c r="W133" s="4">
        <f>SUMIFS('grv lys'!$L$2:$L$2863,'grv lys'!$I$2:$I$2863,'bereken betaaldatum bedrag'!$W$1,'grv lys'!$T$2:$T$2863,'bereken betaaldatum bedrag'!B133)</f>
        <v>0</v>
      </c>
      <c r="X133" s="4">
        <f>SUMIFS('grv lys'!$L$2:$L$2863,'grv lys'!$I$2:$I$2863,'bereken betaaldatum bedrag'!$X$1,'grv lys'!$T$2:$T$2863,'bereken betaaldatum bedrag'!B133)</f>
        <v>0</v>
      </c>
      <c r="Y133" s="4">
        <f>SUMIFS('grv lys'!$L$2:$L$2863,'grv lys'!$I$2:$I$2863,'bereken betaaldatum bedrag'!$Y$1,'grv lys'!$G$2:$G$2863,'bereken betaaldatum bedrag'!B133)</f>
        <v>0</v>
      </c>
      <c r="Z133" s="4">
        <f>SUMIFS('grv lys'!$L$2:$L$2863,'grv lys'!$I$2:$I$2863,'bereken betaaldatum bedrag'!$Z$1,'grv lys'!$G$2:$G$2863,'bereken betaaldatum bedrag'!B133)</f>
        <v>0</v>
      </c>
      <c r="AA133" s="4">
        <f>SUMIFS('grv lys'!$L$2:$L$2863,'grv lys'!$I$2:$I$2863,'bereken betaaldatum bedrag'!$AA$1,'grv lys'!$G$2:$G$2863,'bereken betaaldatum bedrag'!B133)</f>
        <v>0</v>
      </c>
      <c r="AB133" s="4">
        <f>SUMIFS('grv lys'!$L$2:$L$2863,'grv lys'!$I$2:$I$2863,'bereken betaaldatum bedrag'!$AB$1,'grv lys'!$G$2:$G$2863,'bereken betaaldatum bedrag'!B133)</f>
        <v>0</v>
      </c>
      <c r="AC133" s="4">
        <f>SUMIFS('grv lys'!$L$2:$L$2863,'grv lys'!$I$2:$I$2863,'bereken betaaldatum bedrag'!$AC$1,'grv lys'!$G$2:$G$2863,'bereken betaaldatum bedrag'!B133)</f>
        <v>0</v>
      </c>
      <c r="AD133" s="4">
        <f>SUMIFS('grv lys'!$L$2:$L$2863,'grv lys'!$I$2:$I$2863,'bereken betaaldatum bedrag'!$AD$1,'grv lys'!$G$2:$G$2863,'bereken betaaldatum bedrag'!B133)</f>
        <v>9337.06</v>
      </c>
      <c r="AE133" s="4">
        <f>SUMIFS('grv lys'!$L$2:$L$2863,'grv lys'!$I$2:$I$2863,'bereken betaaldatum bedrag'!$AE$1,'grv lys'!$G$2:$G$2863,'bereken betaaldatum bedrag'!B133)</f>
        <v>0</v>
      </c>
      <c r="AF133" s="4">
        <f>SUMIFS('grv lys'!$L$2:$L$2863,'grv lys'!$I$2:$I$2863,'bereken betaaldatum bedrag'!$AF$1,'grv lys'!$G$2:$G$2863,'bereken betaaldatum bedrag'!B133)</f>
        <v>0</v>
      </c>
      <c r="AG133" s="4">
        <f>SUMIFS('grv lys'!$L$2:$L$2863,'grv lys'!$I$2:$I$2863,'bereken betaaldatum bedrag'!$AG$1,'grv lys'!$G$2:$G$2863,'bereken betaaldatum bedrag'!B133)</f>
        <v>0</v>
      </c>
      <c r="AH133" s="4">
        <f>SUMIFS('grv lys'!$L$2:$L$2863,'grv lys'!$I$2:$I$2863,'bereken betaaldatum bedrag'!$AH$1,'grv lys'!$G$2:$G$2863,'bereken betaaldatum bedrag'!B133)</f>
        <v>0</v>
      </c>
      <c r="AI133" s="4">
        <f>SUMIFS('grv lys'!$L$2:$L$2863,'grv lys'!$I$2:$I$2863,'bereken betaaldatum bedrag'!$AI$1,'grv lys'!$G$2:$G$2863,'bereken betaaldatum bedrag'!B133)</f>
        <v>0</v>
      </c>
      <c r="AJ133" s="4">
        <f>SUMIFS('grv lys'!$L$2:$L$2863,'grv lys'!$I$2:$I$2863,'bereken betaaldatum bedrag'!$AJ$1,'grv lys'!$G$2:$G$2863,'bereken betaaldatum bedrag'!B133)</f>
        <v>0</v>
      </c>
      <c r="AK133" s="4">
        <f>SUMIFS('grv lys'!$L$2:$L$2863,'grv lys'!$I$2:$I$2863,'bereken betaaldatum bedrag'!$AK$1,'grv lys'!$G$2:$G$2863,'bereken betaaldatum bedrag'!B133)</f>
        <v>0</v>
      </c>
      <c r="AL133" s="4">
        <f>SUMIFS('grv lys'!$L$2:$L$2863,'grv lys'!$I$2:$I$2863,'bereken betaaldatum bedrag'!$AL$1,'grv lys'!$G$2:$G$2863,'bereken betaaldatum bedrag'!B133)</f>
        <v>0</v>
      </c>
      <c r="AM133" s="4">
        <f>SUMIFS('grv lys'!$L$2:$L$2863,'grv lys'!$I$2:$I$2863,'bereken betaaldatum bedrag'!$AM$1,'grv lys'!$G$2:$G$2863,'bereken betaaldatum bedrag'!B133)</f>
        <v>0</v>
      </c>
      <c r="AN133" s="4">
        <f>SUMIFS('grv lys'!$L$2:$L$2863,'grv lys'!$I$2:$I$2863,'bereken betaaldatum bedrag'!$AN$1,'grv lys'!$G$2:$G$2863,'bereken betaaldatum bedrag'!B133)</f>
        <v>0</v>
      </c>
      <c r="AO133" s="4">
        <f>SUMIFS('grv lys'!$L$2:$L$2863,'grv lys'!$I$2:$I$2863,'bereken betaaldatum bedrag'!$AO$1,'grv lys'!$G$2:$G$2863,'bereken betaaldatum bedrag'!B133)</f>
        <v>0</v>
      </c>
      <c r="AP133" s="4">
        <f>SUMIFS('grv lys'!$L$2:$L$2863,'grv lys'!$I$2:$I$2863,'bereken betaaldatum bedrag'!$AP$1,'grv lys'!$G$2:$G$2863,'bereken betaaldatum bedrag'!B133)</f>
        <v>0</v>
      </c>
      <c r="AQ133" s="4">
        <f>SUMIFS('grv lys'!$L$2:$L$2863,'grv lys'!$I$2:$I$2863,'bereken betaaldatum bedrag'!$AQ$1,'grv lys'!$G$2:$G$2863,'bereken betaaldatum bedrag'!B133)</f>
        <v>14511.08</v>
      </c>
      <c r="AR133" s="4">
        <f>SUMIFS('grv lys'!$L$2:$L$2863,'grv lys'!$I$2:$I$2863,'bereken betaaldatum bedrag'!$AR$1,'grv lys'!$G$2:$G$2863,'bereken betaaldatum bedrag'!B133)</f>
        <v>0</v>
      </c>
      <c r="AS133" s="4">
        <f>SUMIFS('grv lys'!$L$2:$L$2863,'grv lys'!$I$2:$I$2863,'bereken betaaldatum bedrag'!$AS$1,'grv lys'!$G$2:$G$2863,'bereken betaaldatum bedrag'!B133)</f>
        <v>0</v>
      </c>
      <c r="AT133" s="4">
        <f>SUMIFS('grv lys'!$L$2:$L$2863,'grv lys'!$I$2:$I$2863,'bereken betaaldatum bedrag'!$AT$1,'grv lys'!$G$2:$G$2863,'bereken betaaldatum bedrag'!B133)</f>
        <v>0</v>
      </c>
      <c r="AU133" s="4">
        <f>SUMIFS('grv lys'!$L$2:$L$2863,'grv lys'!$I$2:$I$2863,'bereken betaaldatum bedrag'!$AU$1,'grv lys'!$G$2:$G$2863,'bereken betaaldatum bedrag'!B133)</f>
        <v>0</v>
      </c>
      <c r="AV133" s="4">
        <f>SUMIFS('grv lys'!$L$2:$L$2863,'grv lys'!$I$2:$I$2863,'bereken betaaldatum bedrag'!$AV$1,'grv lys'!$G$2:$G$2863,'bereken betaaldatum bedrag'!B133)</f>
        <v>0</v>
      </c>
      <c r="AW133" s="4">
        <f>SUMIFS('grv lys'!$L$2:$L$2863,'grv lys'!$I$2:$I$2863,'bereken betaaldatum bedrag'!$AW$1,'grv lys'!$G$2:$G$2863,'bereken betaaldatum bedrag'!B133)</f>
        <v>0</v>
      </c>
      <c r="AX133" s="4">
        <f>SUMIFS('grv lys'!$L$2:$L$2863,'grv lys'!$I$2:$I$2863,'bereken betaaldatum bedrag'!$AX$1,'grv lys'!$G$2:$G$2863,'bereken betaaldatum bedrag'!B133)</f>
        <v>0</v>
      </c>
      <c r="AY133" s="4">
        <f>SUMIFS('grv lys'!$L$2:$L$2863,'grv lys'!$I$2:$I$2863,'bereken betaaldatum bedrag'!$AY$1,'grv lys'!$G$2:$G$2863,'bereken betaaldatum bedrag'!B133)</f>
        <v>0</v>
      </c>
      <c r="AZ133" s="4">
        <f>SUMIFS('grv lys'!$L$2:$L$2863,'grv lys'!$I$2:$I$2863,'bereken betaaldatum bedrag'!$AZ$1,'grv lys'!$G$2:$G$2863,'bereken betaaldatum bedrag'!B133)</f>
        <v>0</v>
      </c>
      <c r="BA133" s="4">
        <f>SUMIFS('grv lys'!$L$2:$L$2863,'grv lys'!$I$2:$I$2863,'bereken betaaldatum bedrag'!$BA$1,'grv lys'!$G$2:$G$2863,'bereken betaaldatum bedrag'!B133)</f>
        <v>0</v>
      </c>
    </row>
    <row r="134" spans="1:53" x14ac:dyDescent="0.25">
      <c r="A134" s="21" t="s">
        <v>137</v>
      </c>
      <c r="B134" s="22">
        <v>41710</v>
      </c>
      <c r="C134" s="7"/>
      <c r="D134" s="15" t="s">
        <v>148</v>
      </c>
      <c r="E134" s="14"/>
      <c r="F134" s="12"/>
      <c r="G134" s="16"/>
      <c r="H134" s="16"/>
      <c r="I134" s="4">
        <f>SUMIFS('grv lys'!$L$2:$L$2863,'grv lys'!$G$2:$G$2863,'bereken betaaldatum bedrag'!B134,'grv lys'!$I$2:$I$2863,'bereken betaaldatum bedrag'!I$1)</f>
        <v>0</v>
      </c>
      <c r="J134" s="4">
        <f>SUMIFS('grv lys'!$L$2:$L$2863,'grv lys'!$I$2:$I$2863,'bereken betaaldatum bedrag'!$J$1,'grv lys'!$T$2:$T$2863,'bereken betaaldatum bedrag'!B134)</f>
        <v>0</v>
      </c>
      <c r="K134" s="4">
        <f>SUMIFS('grv lys'!$L$2:$L$2863,'grv lys'!$I$2:$I$2863,'bereken betaaldatum bedrag'!$K$1,'grv lys'!$T$2:$T$2863,'bereken betaaldatum bedrag'!B134)</f>
        <v>0</v>
      </c>
      <c r="L134" s="4">
        <f>SUMIFS('grv lys'!$L$2:$L$2863,'grv lys'!$I$2:$I$2863,'bereken betaaldatum bedrag'!$L$1,'grv lys'!$T$2:$T$2863,'bereken betaaldatum bedrag'!B134)</f>
        <v>0</v>
      </c>
      <c r="M134" s="4">
        <f>SUMIFS('grv lys'!$L$2:$L$2863,'grv lys'!$I$2:$I$2863,'bereken betaaldatum bedrag'!$M$1,'grv lys'!$T$2:$T$2863,'bereken betaaldatum bedrag'!B134)</f>
        <v>0</v>
      </c>
      <c r="N134" s="4">
        <f>SUMIFS('grv lys'!$L$2:$L$2863,'grv lys'!$I$2:$I$2863,'bereken betaaldatum bedrag'!$N$1,'grv lys'!$T$2:$T$2863,'bereken betaaldatum bedrag'!B134)</f>
        <v>0</v>
      </c>
      <c r="O134" s="4">
        <f>SUMIFS('grv lys'!$L$2:$L$2863,'grv lys'!$I$2:$I$2863,'bereken betaaldatum bedrag'!$O$1,'grv lys'!$T$2:$T$2863,'bereken betaaldatum bedrag'!B134)</f>
        <v>5667.5</v>
      </c>
      <c r="P134" s="4">
        <f>SUMIFS('grv lys'!$L$2:$L$2863,'grv lys'!$I$2:$I$2863,'bereken betaaldatum bedrag'!$P$1,'grv lys'!$T$2:$T$2863,'bereken betaaldatum bedrag'!B134)</f>
        <v>0</v>
      </c>
      <c r="Q134" s="4">
        <f>SUMIFS('grv lys'!$L$2:$L$2863,'grv lys'!$I$2:$I$2863,'bereken betaaldatum bedrag'!$Q$1,'grv lys'!$T$2:$T$2863,'bereken betaaldatum bedrag'!B134)</f>
        <v>0</v>
      </c>
      <c r="R134" s="4">
        <f>SUMIFS('grv lys'!$L$2:$L$2863,'grv lys'!$I$2:$I$2863,'bereken betaaldatum bedrag'!$R$1,'grv lys'!$T$2:$T$2863,'bereken betaaldatum bedrag'!B134)</f>
        <v>0</v>
      </c>
      <c r="S134" s="4">
        <f>SUMIFS('grv lys'!Y133:Y3396,'grv lys'!T133:T3396,'bereken betaaldatum bedrag'!B134,'grv lys'!V133:V3396,'bereken betaaldatum bedrag'!$S$1)</f>
        <v>0</v>
      </c>
      <c r="T134" s="4">
        <f>SUMIFS('grv lys'!Z133:Z3396,'grv lys'!U133:U3396,'bereken betaaldatum bedrag'!B134,'grv lys'!W133:W3396,'bereken betaaldatum bedrag'!$T$1)</f>
        <v>0</v>
      </c>
      <c r="U134" s="4">
        <f>SUMIFS('grv lys'!$L$2:$L$2863,'grv lys'!$I$2:$I$2863,'bereken betaaldatum bedrag'!$U$1,'grv lys'!$T$2:$T$2863,'bereken betaaldatum bedrag'!B134)</f>
        <v>0</v>
      </c>
      <c r="V134" s="4">
        <f>SUMIFS('grv lys'!$L$2:$L$2863,'grv lys'!$I$2:$I$2863,'bereken betaaldatum bedrag'!$V$1,'grv lys'!$T$2:$T$2863,'bereken betaaldatum bedrag'!B134)</f>
        <v>0</v>
      </c>
      <c r="W134" s="4">
        <f>SUMIFS('grv lys'!$L$2:$L$2863,'grv lys'!$I$2:$I$2863,'bereken betaaldatum bedrag'!$W$1,'grv lys'!$T$2:$T$2863,'bereken betaaldatum bedrag'!B134)</f>
        <v>0</v>
      </c>
      <c r="X134" s="4">
        <f>SUMIFS('grv lys'!$L$2:$L$2863,'grv lys'!$I$2:$I$2863,'bereken betaaldatum bedrag'!$X$1,'grv lys'!$T$2:$T$2863,'bereken betaaldatum bedrag'!B134)</f>
        <v>0</v>
      </c>
      <c r="Y134" s="4">
        <f>SUMIFS('grv lys'!$L$2:$L$2863,'grv lys'!$I$2:$I$2863,'bereken betaaldatum bedrag'!$Y$1,'grv lys'!$G$2:$G$2863,'bereken betaaldatum bedrag'!B134)</f>
        <v>6400.85</v>
      </c>
      <c r="Z134" s="4">
        <f>SUMIFS('grv lys'!$L$2:$L$2863,'grv lys'!$I$2:$I$2863,'bereken betaaldatum bedrag'!$Z$1,'grv lys'!$G$2:$G$2863,'bereken betaaldatum bedrag'!B134)</f>
        <v>0</v>
      </c>
      <c r="AA134" s="4">
        <f>SUMIFS('grv lys'!$L$2:$L$2863,'grv lys'!$I$2:$I$2863,'bereken betaaldatum bedrag'!$AA$1,'grv lys'!$G$2:$G$2863,'bereken betaaldatum bedrag'!B134)</f>
        <v>0</v>
      </c>
      <c r="AB134" s="4">
        <f>SUMIFS('grv lys'!$L$2:$L$2863,'grv lys'!$I$2:$I$2863,'bereken betaaldatum bedrag'!$AB$1,'grv lys'!$G$2:$G$2863,'bereken betaaldatum bedrag'!B134)</f>
        <v>0</v>
      </c>
      <c r="AC134" s="4">
        <f>SUMIFS('grv lys'!$L$2:$L$2863,'grv lys'!$I$2:$I$2863,'bereken betaaldatum bedrag'!$AC$1,'grv lys'!$G$2:$G$2863,'bereken betaaldatum bedrag'!B134)</f>
        <v>444.1</v>
      </c>
      <c r="AD134" s="4">
        <f>SUMIFS('grv lys'!$L$2:$L$2863,'grv lys'!$I$2:$I$2863,'bereken betaaldatum bedrag'!$AD$1,'grv lys'!$G$2:$G$2863,'bereken betaaldatum bedrag'!B134)</f>
        <v>0</v>
      </c>
      <c r="AE134" s="4">
        <f>SUMIFS('grv lys'!$L$2:$L$2863,'grv lys'!$I$2:$I$2863,'bereken betaaldatum bedrag'!$AE$1,'grv lys'!$G$2:$G$2863,'bereken betaaldatum bedrag'!B134)</f>
        <v>0</v>
      </c>
      <c r="AF134" s="4">
        <f>SUMIFS('grv lys'!$L$2:$L$2863,'grv lys'!$I$2:$I$2863,'bereken betaaldatum bedrag'!$AF$1,'grv lys'!$G$2:$G$2863,'bereken betaaldatum bedrag'!B134)</f>
        <v>0</v>
      </c>
      <c r="AG134" s="4">
        <f>SUMIFS('grv lys'!$L$2:$L$2863,'grv lys'!$I$2:$I$2863,'bereken betaaldatum bedrag'!$AG$1,'grv lys'!$G$2:$G$2863,'bereken betaaldatum bedrag'!B134)</f>
        <v>0</v>
      </c>
      <c r="AH134" s="4">
        <f>SUMIFS('grv lys'!$L$2:$L$2863,'grv lys'!$I$2:$I$2863,'bereken betaaldatum bedrag'!$AH$1,'grv lys'!$G$2:$G$2863,'bereken betaaldatum bedrag'!B134)</f>
        <v>0</v>
      </c>
      <c r="AI134" s="4">
        <f>SUMIFS('grv lys'!$L$2:$L$2863,'grv lys'!$I$2:$I$2863,'bereken betaaldatum bedrag'!$AI$1,'grv lys'!$G$2:$G$2863,'bereken betaaldatum bedrag'!B134)</f>
        <v>0</v>
      </c>
      <c r="AJ134" s="4">
        <f>SUMIFS('grv lys'!$L$2:$L$2863,'grv lys'!$I$2:$I$2863,'bereken betaaldatum bedrag'!$AJ$1,'grv lys'!$G$2:$G$2863,'bereken betaaldatum bedrag'!B134)</f>
        <v>3752</v>
      </c>
      <c r="AK134" s="4">
        <f>SUMIFS('grv lys'!$L$2:$L$2863,'grv lys'!$I$2:$I$2863,'bereken betaaldatum bedrag'!$AK$1,'grv lys'!$G$2:$G$2863,'bereken betaaldatum bedrag'!B134)</f>
        <v>0</v>
      </c>
      <c r="AL134" s="4">
        <f>SUMIFS('grv lys'!$L$2:$L$2863,'grv lys'!$I$2:$I$2863,'bereken betaaldatum bedrag'!$AL$1,'grv lys'!$G$2:$G$2863,'bereken betaaldatum bedrag'!B134)</f>
        <v>0</v>
      </c>
      <c r="AM134" s="4">
        <f>SUMIFS('grv lys'!$L$2:$L$2863,'grv lys'!$I$2:$I$2863,'bereken betaaldatum bedrag'!$AM$1,'grv lys'!$G$2:$G$2863,'bereken betaaldatum bedrag'!B134)</f>
        <v>0</v>
      </c>
      <c r="AN134" s="4">
        <f>SUMIFS('grv lys'!$L$2:$L$2863,'grv lys'!$I$2:$I$2863,'bereken betaaldatum bedrag'!$AN$1,'grv lys'!$G$2:$G$2863,'bereken betaaldatum bedrag'!B134)</f>
        <v>0</v>
      </c>
      <c r="AO134" s="4">
        <f>SUMIFS('grv lys'!$L$2:$L$2863,'grv lys'!$I$2:$I$2863,'bereken betaaldatum bedrag'!$AO$1,'grv lys'!$G$2:$G$2863,'bereken betaaldatum bedrag'!B134)</f>
        <v>0</v>
      </c>
      <c r="AP134" s="4">
        <f>SUMIFS('grv lys'!$L$2:$L$2863,'grv lys'!$I$2:$I$2863,'bereken betaaldatum bedrag'!$AP$1,'grv lys'!$G$2:$G$2863,'bereken betaaldatum bedrag'!B134)</f>
        <v>0</v>
      </c>
      <c r="AQ134" s="4">
        <f>SUMIFS('grv lys'!$L$2:$L$2863,'grv lys'!$I$2:$I$2863,'bereken betaaldatum bedrag'!$AQ$1,'grv lys'!$G$2:$G$2863,'bereken betaaldatum bedrag'!B134)</f>
        <v>0</v>
      </c>
      <c r="AR134" s="4">
        <f>SUMIFS('grv lys'!$L$2:$L$2863,'grv lys'!$I$2:$I$2863,'bereken betaaldatum bedrag'!$AR$1,'grv lys'!$G$2:$G$2863,'bereken betaaldatum bedrag'!B134)</f>
        <v>428.45</v>
      </c>
      <c r="AS134" s="4">
        <f>SUMIFS('grv lys'!$L$2:$L$2863,'grv lys'!$I$2:$I$2863,'bereken betaaldatum bedrag'!$AS$1,'grv lys'!$G$2:$G$2863,'bereken betaaldatum bedrag'!B134)</f>
        <v>0</v>
      </c>
      <c r="AT134" s="4">
        <f>SUMIFS('grv lys'!$L$2:$L$2863,'grv lys'!$I$2:$I$2863,'bereken betaaldatum bedrag'!$AT$1,'grv lys'!$G$2:$G$2863,'bereken betaaldatum bedrag'!B134)</f>
        <v>0</v>
      </c>
      <c r="AU134" s="4">
        <f>SUMIFS('grv lys'!$L$2:$L$2863,'grv lys'!$I$2:$I$2863,'bereken betaaldatum bedrag'!$AU$1,'grv lys'!$G$2:$G$2863,'bereken betaaldatum bedrag'!B134)</f>
        <v>0</v>
      </c>
      <c r="AV134" s="4">
        <f>SUMIFS('grv lys'!$L$2:$L$2863,'grv lys'!$I$2:$I$2863,'bereken betaaldatum bedrag'!$AV$1,'grv lys'!$G$2:$G$2863,'bereken betaaldatum bedrag'!B134)</f>
        <v>0</v>
      </c>
      <c r="AW134" s="4">
        <f>SUMIFS('grv lys'!$L$2:$L$2863,'grv lys'!$I$2:$I$2863,'bereken betaaldatum bedrag'!$AW$1,'grv lys'!$G$2:$G$2863,'bereken betaaldatum bedrag'!B134)</f>
        <v>0</v>
      </c>
      <c r="AX134" s="4">
        <f>SUMIFS('grv lys'!$L$2:$L$2863,'grv lys'!$I$2:$I$2863,'bereken betaaldatum bedrag'!$AX$1,'grv lys'!$G$2:$G$2863,'bereken betaaldatum bedrag'!B134)</f>
        <v>0</v>
      </c>
      <c r="AY134" s="4">
        <f>SUMIFS('grv lys'!$L$2:$L$2863,'grv lys'!$I$2:$I$2863,'bereken betaaldatum bedrag'!$AY$1,'grv lys'!$G$2:$G$2863,'bereken betaaldatum bedrag'!B134)</f>
        <v>0</v>
      </c>
      <c r="AZ134" s="4">
        <f>SUMIFS('grv lys'!$L$2:$L$2863,'grv lys'!$I$2:$I$2863,'bereken betaaldatum bedrag'!$AZ$1,'grv lys'!$G$2:$G$2863,'bereken betaaldatum bedrag'!B134)</f>
        <v>0</v>
      </c>
      <c r="BA134" s="4">
        <f>SUMIFS('grv lys'!$L$2:$L$2863,'grv lys'!$I$2:$I$2863,'bereken betaaldatum bedrag'!$BA$1,'grv lys'!$G$2:$G$2863,'bereken betaaldatum bedrag'!B134)</f>
        <v>0</v>
      </c>
    </row>
    <row r="135" spans="1:53" x14ac:dyDescent="0.25">
      <c r="A135" s="21" t="s">
        <v>138</v>
      </c>
      <c r="B135" s="22">
        <v>41711</v>
      </c>
      <c r="C135" s="7"/>
      <c r="D135" s="15" t="s">
        <v>148</v>
      </c>
      <c r="E135" s="14"/>
      <c r="F135" s="12"/>
      <c r="G135" s="16"/>
      <c r="H135" s="16"/>
      <c r="I135" s="4">
        <f>SUMIFS('grv lys'!$L$2:$L$2863,'grv lys'!$G$2:$G$2863,'bereken betaaldatum bedrag'!B135,'grv lys'!$I$2:$I$2863,'bereken betaaldatum bedrag'!I$1)</f>
        <v>0</v>
      </c>
      <c r="J135" s="4">
        <f>SUMIFS('grv lys'!$L$2:$L$2863,'grv lys'!$I$2:$I$2863,'bereken betaaldatum bedrag'!$J$1,'grv lys'!$T$2:$T$2863,'bereken betaaldatum bedrag'!B135)</f>
        <v>0</v>
      </c>
      <c r="K135" s="4">
        <f>SUMIFS('grv lys'!$L$2:$L$2863,'grv lys'!$I$2:$I$2863,'bereken betaaldatum bedrag'!$K$1,'grv lys'!$T$2:$T$2863,'bereken betaaldatum bedrag'!B135)</f>
        <v>0</v>
      </c>
      <c r="L135" s="4">
        <f>SUMIFS('grv lys'!$L$2:$L$2863,'grv lys'!$I$2:$I$2863,'bereken betaaldatum bedrag'!$L$1,'grv lys'!$T$2:$T$2863,'bereken betaaldatum bedrag'!B135)</f>
        <v>0</v>
      </c>
      <c r="M135" s="4">
        <f>SUMIFS('grv lys'!$L$2:$L$2863,'grv lys'!$I$2:$I$2863,'bereken betaaldatum bedrag'!$M$1,'grv lys'!$T$2:$T$2863,'bereken betaaldatum bedrag'!B135)</f>
        <v>3329.2</v>
      </c>
      <c r="N135" s="4">
        <f>SUMIFS('grv lys'!$L$2:$L$2863,'grv lys'!$I$2:$I$2863,'bereken betaaldatum bedrag'!$N$1,'grv lys'!$T$2:$T$2863,'bereken betaaldatum bedrag'!B135)</f>
        <v>0</v>
      </c>
      <c r="O135" s="4">
        <f>SUMIFS('grv lys'!$L$2:$L$2863,'grv lys'!$I$2:$I$2863,'bereken betaaldatum bedrag'!$O$1,'grv lys'!$T$2:$T$2863,'bereken betaaldatum bedrag'!B135)</f>
        <v>0</v>
      </c>
      <c r="P135" s="4">
        <f>SUMIFS('grv lys'!$L$2:$L$2863,'grv lys'!$I$2:$I$2863,'bereken betaaldatum bedrag'!$P$1,'grv lys'!$T$2:$T$2863,'bereken betaaldatum bedrag'!B135)</f>
        <v>0</v>
      </c>
      <c r="Q135" s="4">
        <f>SUMIFS('grv lys'!$L$2:$L$2863,'grv lys'!$I$2:$I$2863,'bereken betaaldatum bedrag'!$Q$1,'grv lys'!$T$2:$T$2863,'bereken betaaldatum bedrag'!B135)</f>
        <v>0</v>
      </c>
      <c r="R135" s="4">
        <f>SUMIFS('grv lys'!$L$2:$L$2863,'grv lys'!$I$2:$I$2863,'bereken betaaldatum bedrag'!$R$1,'grv lys'!$T$2:$T$2863,'bereken betaaldatum bedrag'!B135)</f>
        <v>0</v>
      </c>
      <c r="S135" s="4">
        <f>SUMIFS('grv lys'!Y134:Y3397,'grv lys'!T134:T3397,'bereken betaaldatum bedrag'!B135,'grv lys'!V134:V3397,'bereken betaaldatum bedrag'!$S$1)</f>
        <v>0</v>
      </c>
      <c r="T135" s="4">
        <f>SUMIFS('grv lys'!Z134:Z3397,'grv lys'!U134:U3397,'bereken betaaldatum bedrag'!B135,'grv lys'!W134:W3397,'bereken betaaldatum bedrag'!$T$1)</f>
        <v>0</v>
      </c>
      <c r="U135" s="4">
        <f>SUMIFS('grv lys'!$L$2:$L$2863,'grv lys'!$I$2:$I$2863,'bereken betaaldatum bedrag'!$U$1,'grv lys'!$T$2:$T$2863,'bereken betaaldatum bedrag'!B135)</f>
        <v>0</v>
      </c>
      <c r="V135" s="4">
        <f>SUMIFS('grv lys'!$L$2:$L$2863,'grv lys'!$I$2:$I$2863,'bereken betaaldatum bedrag'!$V$1,'grv lys'!$T$2:$T$2863,'bereken betaaldatum bedrag'!B135)</f>
        <v>0</v>
      </c>
      <c r="W135" s="4">
        <f>SUMIFS('grv lys'!$L$2:$L$2863,'grv lys'!$I$2:$I$2863,'bereken betaaldatum bedrag'!$W$1,'grv lys'!$T$2:$T$2863,'bereken betaaldatum bedrag'!B135)</f>
        <v>0</v>
      </c>
      <c r="X135" s="4">
        <f>SUMIFS('grv lys'!$L$2:$L$2863,'grv lys'!$I$2:$I$2863,'bereken betaaldatum bedrag'!$X$1,'grv lys'!$T$2:$T$2863,'bereken betaaldatum bedrag'!B135)</f>
        <v>0</v>
      </c>
      <c r="Y135" s="4">
        <f>SUMIFS('grv lys'!$L$2:$L$2863,'grv lys'!$I$2:$I$2863,'bereken betaaldatum bedrag'!$Y$1,'grv lys'!$G$2:$G$2863,'bereken betaaldatum bedrag'!B135)</f>
        <v>0</v>
      </c>
      <c r="Z135" s="4">
        <f>SUMIFS('grv lys'!$L$2:$L$2863,'grv lys'!$I$2:$I$2863,'bereken betaaldatum bedrag'!$Z$1,'grv lys'!$G$2:$G$2863,'bereken betaaldatum bedrag'!B135)</f>
        <v>0</v>
      </c>
      <c r="AA135" s="4">
        <f>SUMIFS('grv lys'!$L$2:$L$2863,'grv lys'!$I$2:$I$2863,'bereken betaaldatum bedrag'!$AA$1,'grv lys'!$G$2:$G$2863,'bereken betaaldatum bedrag'!B135)</f>
        <v>0</v>
      </c>
      <c r="AB135" s="4">
        <f>SUMIFS('grv lys'!$L$2:$L$2863,'grv lys'!$I$2:$I$2863,'bereken betaaldatum bedrag'!$AB$1,'grv lys'!$G$2:$G$2863,'bereken betaaldatum bedrag'!B135)</f>
        <v>0</v>
      </c>
      <c r="AC135" s="4">
        <f>SUMIFS('grv lys'!$L$2:$L$2863,'grv lys'!$I$2:$I$2863,'bereken betaaldatum bedrag'!$AC$1,'grv lys'!$G$2:$G$2863,'bereken betaaldatum bedrag'!B135)</f>
        <v>0</v>
      </c>
      <c r="AD135" s="4">
        <f>SUMIFS('grv lys'!$L$2:$L$2863,'grv lys'!$I$2:$I$2863,'bereken betaaldatum bedrag'!$AD$1,'grv lys'!$G$2:$G$2863,'bereken betaaldatum bedrag'!B135)</f>
        <v>0</v>
      </c>
      <c r="AE135" s="4">
        <f>SUMIFS('grv lys'!$L$2:$L$2863,'grv lys'!$I$2:$I$2863,'bereken betaaldatum bedrag'!$AE$1,'grv lys'!$G$2:$G$2863,'bereken betaaldatum bedrag'!B135)</f>
        <v>0</v>
      </c>
      <c r="AF135" s="4">
        <f>SUMIFS('grv lys'!$L$2:$L$2863,'grv lys'!$I$2:$I$2863,'bereken betaaldatum bedrag'!$AF$1,'grv lys'!$G$2:$G$2863,'bereken betaaldatum bedrag'!B135)</f>
        <v>0</v>
      </c>
      <c r="AG135" s="4">
        <f>SUMIFS('grv lys'!$L$2:$L$2863,'grv lys'!$I$2:$I$2863,'bereken betaaldatum bedrag'!$AG$1,'grv lys'!$G$2:$G$2863,'bereken betaaldatum bedrag'!B135)</f>
        <v>0</v>
      </c>
      <c r="AH135" s="4">
        <f>SUMIFS('grv lys'!$L$2:$L$2863,'grv lys'!$I$2:$I$2863,'bereken betaaldatum bedrag'!$AH$1,'grv lys'!$G$2:$G$2863,'bereken betaaldatum bedrag'!B135)</f>
        <v>0</v>
      </c>
      <c r="AI135" s="4">
        <f>SUMIFS('grv lys'!$L$2:$L$2863,'grv lys'!$I$2:$I$2863,'bereken betaaldatum bedrag'!$AI$1,'grv lys'!$G$2:$G$2863,'bereken betaaldatum bedrag'!B135)</f>
        <v>0</v>
      </c>
      <c r="AJ135" s="4">
        <f>SUMIFS('grv lys'!$L$2:$L$2863,'grv lys'!$I$2:$I$2863,'bereken betaaldatum bedrag'!$AJ$1,'grv lys'!$G$2:$G$2863,'bereken betaaldatum bedrag'!B135)</f>
        <v>0</v>
      </c>
      <c r="AK135" s="4">
        <f>SUMIFS('grv lys'!$L$2:$L$2863,'grv lys'!$I$2:$I$2863,'bereken betaaldatum bedrag'!$AK$1,'grv lys'!$G$2:$G$2863,'bereken betaaldatum bedrag'!B135)</f>
        <v>0</v>
      </c>
      <c r="AL135" s="4">
        <f>SUMIFS('grv lys'!$L$2:$L$2863,'grv lys'!$I$2:$I$2863,'bereken betaaldatum bedrag'!$AL$1,'grv lys'!$G$2:$G$2863,'bereken betaaldatum bedrag'!B135)</f>
        <v>0</v>
      </c>
      <c r="AM135" s="4">
        <f>SUMIFS('grv lys'!$L$2:$L$2863,'grv lys'!$I$2:$I$2863,'bereken betaaldatum bedrag'!$AM$1,'grv lys'!$G$2:$G$2863,'bereken betaaldatum bedrag'!B135)</f>
        <v>0</v>
      </c>
      <c r="AN135" s="4">
        <f>SUMIFS('grv lys'!$L$2:$L$2863,'grv lys'!$I$2:$I$2863,'bereken betaaldatum bedrag'!$AN$1,'grv lys'!$G$2:$G$2863,'bereken betaaldatum bedrag'!B135)</f>
        <v>0</v>
      </c>
      <c r="AO135" s="4">
        <f>SUMIFS('grv lys'!$L$2:$L$2863,'grv lys'!$I$2:$I$2863,'bereken betaaldatum bedrag'!$AO$1,'grv lys'!$G$2:$G$2863,'bereken betaaldatum bedrag'!B135)</f>
        <v>0</v>
      </c>
      <c r="AP135" s="4">
        <f>SUMIFS('grv lys'!$L$2:$L$2863,'grv lys'!$I$2:$I$2863,'bereken betaaldatum bedrag'!$AP$1,'grv lys'!$G$2:$G$2863,'bereken betaaldatum bedrag'!B135)</f>
        <v>0</v>
      </c>
      <c r="AQ135" s="4">
        <f>SUMIFS('grv lys'!$L$2:$L$2863,'grv lys'!$I$2:$I$2863,'bereken betaaldatum bedrag'!$AQ$1,'grv lys'!$G$2:$G$2863,'bereken betaaldatum bedrag'!B135)</f>
        <v>0</v>
      </c>
      <c r="AR135" s="4">
        <f>SUMIFS('grv lys'!$L$2:$L$2863,'grv lys'!$I$2:$I$2863,'bereken betaaldatum bedrag'!$AR$1,'grv lys'!$G$2:$G$2863,'bereken betaaldatum bedrag'!B135)</f>
        <v>0</v>
      </c>
      <c r="AS135" s="4">
        <f>SUMIFS('grv lys'!$L$2:$L$2863,'grv lys'!$I$2:$I$2863,'bereken betaaldatum bedrag'!$AS$1,'grv lys'!$G$2:$G$2863,'bereken betaaldatum bedrag'!B135)</f>
        <v>0</v>
      </c>
      <c r="AT135" s="4">
        <f>SUMIFS('grv lys'!$L$2:$L$2863,'grv lys'!$I$2:$I$2863,'bereken betaaldatum bedrag'!$AT$1,'grv lys'!$G$2:$G$2863,'bereken betaaldatum bedrag'!B135)</f>
        <v>0</v>
      </c>
      <c r="AU135" s="4">
        <f>SUMIFS('grv lys'!$L$2:$L$2863,'grv lys'!$I$2:$I$2863,'bereken betaaldatum bedrag'!$AU$1,'grv lys'!$G$2:$G$2863,'bereken betaaldatum bedrag'!B135)</f>
        <v>0</v>
      </c>
      <c r="AV135" s="4">
        <f>SUMIFS('grv lys'!$L$2:$L$2863,'grv lys'!$I$2:$I$2863,'bereken betaaldatum bedrag'!$AV$1,'grv lys'!$G$2:$G$2863,'bereken betaaldatum bedrag'!B135)</f>
        <v>0</v>
      </c>
      <c r="AW135" s="4">
        <f>SUMIFS('grv lys'!$L$2:$L$2863,'grv lys'!$I$2:$I$2863,'bereken betaaldatum bedrag'!$AW$1,'grv lys'!$G$2:$G$2863,'bereken betaaldatum bedrag'!B135)</f>
        <v>0</v>
      </c>
      <c r="AX135" s="4">
        <f>SUMIFS('grv lys'!$L$2:$L$2863,'grv lys'!$I$2:$I$2863,'bereken betaaldatum bedrag'!$AX$1,'grv lys'!$G$2:$G$2863,'bereken betaaldatum bedrag'!B135)</f>
        <v>0</v>
      </c>
      <c r="AY135" s="4">
        <f>SUMIFS('grv lys'!$L$2:$L$2863,'grv lys'!$I$2:$I$2863,'bereken betaaldatum bedrag'!$AY$1,'grv lys'!$G$2:$G$2863,'bereken betaaldatum bedrag'!B135)</f>
        <v>0</v>
      </c>
      <c r="AZ135" s="4">
        <f>SUMIFS('grv lys'!$L$2:$L$2863,'grv lys'!$I$2:$I$2863,'bereken betaaldatum bedrag'!$AZ$1,'grv lys'!$G$2:$G$2863,'bereken betaaldatum bedrag'!B135)</f>
        <v>0</v>
      </c>
      <c r="BA135" s="4">
        <f>SUMIFS('grv lys'!$L$2:$L$2863,'grv lys'!$I$2:$I$2863,'bereken betaaldatum bedrag'!$BA$1,'grv lys'!$G$2:$G$2863,'bereken betaaldatum bedrag'!B135)</f>
        <v>0</v>
      </c>
    </row>
    <row r="136" spans="1:53" x14ac:dyDescent="0.25">
      <c r="A136" s="21" t="s">
        <v>139</v>
      </c>
      <c r="B136" s="22">
        <v>41712</v>
      </c>
      <c r="C136" s="7">
        <f>B136+19</f>
        <v>41731</v>
      </c>
      <c r="D136" s="6">
        <f>SUM(I130:I136)</f>
        <v>449375.26</v>
      </c>
      <c r="E136" s="14">
        <f>B136+31</f>
        <v>41743</v>
      </c>
      <c r="F136" s="12">
        <f>SUM(Y130:BA136)</f>
        <v>186621.17000000004</v>
      </c>
      <c r="G136" s="10">
        <f>B136</f>
        <v>41712</v>
      </c>
      <c r="H136" s="9">
        <f>SUM(J130:X136)</f>
        <v>45759.249999999993</v>
      </c>
      <c r="I136" s="4">
        <f>SUMIFS('grv lys'!$L$2:$L$2863,'grv lys'!$G$2:$G$2863,'bereken betaaldatum bedrag'!B136,'grv lys'!$I$2:$I$2863,'bereken betaaldatum bedrag'!I$1)</f>
        <v>90562.459999999992</v>
      </c>
      <c r="J136" s="4">
        <f>SUMIFS('grv lys'!$L$2:$L$2863,'grv lys'!$I$2:$I$2863,'bereken betaaldatum bedrag'!$J$1,'grv lys'!$T$2:$T$2863,'bereken betaaldatum bedrag'!B136)</f>
        <v>0</v>
      </c>
      <c r="K136" s="4">
        <f>SUMIFS('grv lys'!$L$2:$L$2863,'grv lys'!$I$2:$I$2863,'bereken betaaldatum bedrag'!$K$1,'grv lys'!$T$2:$T$2863,'bereken betaaldatum bedrag'!B136)</f>
        <v>0</v>
      </c>
      <c r="L136" s="4">
        <f>SUMIFS('grv lys'!$L$2:$L$2863,'grv lys'!$I$2:$I$2863,'bereken betaaldatum bedrag'!$L$1,'grv lys'!$T$2:$T$2863,'bereken betaaldatum bedrag'!B136)</f>
        <v>0</v>
      </c>
      <c r="M136" s="4">
        <f>SUMIFS('grv lys'!$L$2:$L$2863,'grv lys'!$I$2:$I$2863,'bereken betaaldatum bedrag'!$M$1,'grv lys'!$T$2:$T$2863,'bereken betaaldatum bedrag'!B136)</f>
        <v>0</v>
      </c>
      <c r="N136" s="4">
        <f>SUMIFS('grv lys'!$L$2:$L$2863,'grv lys'!$I$2:$I$2863,'bereken betaaldatum bedrag'!$N$1,'grv lys'!$T$2:$T$2863,'bereken betaaldatum bedrag'!B136)</f>
        <v>782.4</v>
      </c>
      <c r="O136" s="4">
        <f>SUMIFS('grv lys'!$L$2:$L$2863,'grv lys'!$I$2:$I$2863,'bereken betaaldatum bedrag'!$O$1,'grv lys'!$T$2:$T$2863,'bereken betaaldatum bedrag'!B136)</f>
        <v>0</v>
      </c>
      <c r="P136" s="4">
        <f>SUMIFS('grv lys'!$L$2:$L$2863,'grv lys'!$I$2:$I$2863,'bereken betaaldatum bedrag'!$P$1,'grv lys'!$T$2:$T$2863,'bereken betaaldatum bedrag'!B136)</f>
        <v>0</v>
      </c>
      <c r="Q136" s="4">
        <f>SUMIFS('grv lys'!$L$2:$L$2863,'grv lys'!$I$2:$I$2863,'bereken betaaldatum bedrag'!$Q$1,'grv lys'!$T$2:$T$2863,'bereken betaaldatum bedrag'!B136)</f>
        <v>0</v>
      </c>
      <c r="R136" s="4">
        <f>SUMIFS('grv lys'!$L$2:$L$2863,'grv lys'!$I$2:$I$2863,'bereken betaaldatum bedrag'!$R$1,'grv lys'!$T$2:$T$2863,'bereken betaaldatum bedrag'!B136)</f>
        <v>0</v>
      </c>
      <c r="S136" s="4">
        <f>SUMIFS('grv lys'!Y135:Y3398,'grv lys'!T135:T3398,'bereken betaaldatum bedrag'!B136,'grv lys'!V135:V3398,'bereken betaaldatum bedrag'!$S$1)</f>
        <v>0</v>
      </c>
      <c r="T136" s="4">
        <f>SUMIFS('grv lys'!Z135:Z3398,'grv lys'!U135:U3398,'bereken betaaldatum bedrag'!B136,'grv lys'!W135:W3398,'bereken betaaldatum bedrag'!$T$1)</f>
        <v>0</v>
      </c>
      <c r="U136" s="4">
        <f>SUMIFS('grv lys'!$L$2:$L$2863,'grv lys'!$I$2:$I$2863,'bereken betaaldatum bedrag'!$U$1,'grv lys'!$T$2:$T$2863,'bereken betaaldatum bedrag'!B136)</f>
        <v>0</v>
      </c>
      <c r="V136" s="4">
        <f>SUMIFS('grv lys'!$L$2:$L$2863,'grv lys'!$I$2:$I$2863,'bereken betaaldatum bedrag'!$V$1,'grv lys'!$T$2:$T$2863,'bereken betaaldatum bedrag'!B136)</f>
        <v>0</v>
      </c>
      <c r="W136" s="4">
        <f>SUMIFS('grv lys'!$L$2:$L$2863,'grv lys'!$I$2:$I$2863,'bereken betaaldatum bedrag'!$W$1,'grv lys'!$T$2:$T$2863,'bereken betaaldatum bedrag'!B136)</f>
        <v>0</v>
      </c>
      <c r="X136" s="4">
        <f>SUMIFS('grv lys'!$L$2:$L$2863,'grv lys'!$I$2:$I$2863,'bereken betaaldatum bedrag'!$X$1,'grv lys'!$T$2:$T$2863,'bereken betaaldatum bedrag'!B136)</f>
        <v>0</v>
      </c>
      <c r="Y136" s="4">
        <f>SUMIFS('grv lys'!$L$2:$L$2863,'grv lys'!$I$2:$I$2863,'bereken betaaldatum bedrag'!$Y$1,'grv lys'!$G$2:$G$2863,'bereken betaaldatum bedrag'!B136)</f>
        <v>0</v>
      </c>
      <c r="Z136" s="4">
        <f>SUMIFS('grv lys'!$L$2:$L$2863,'grv lys'!$I$2:$I$2863,'bereken betaaldatum bedrag'!$Z$1,'grv lys'!$G$2:$G$2863,'bereken betaaldatum bedrag'!B136)</f>
        <v>0</v>
      </c>
      <c r="AA136" s="4">
        <f>SUMIFS('grv lys'!$L$2:$L$2863,'grv lys'!$I$2:$I$2863,'bereken betaaldatum bedrag'!$AA$1,'grv lys'!$G$2:$G$2863,'bereken betaaldatum bedrag'!B136)</f>
        <v>0</v>
      </c>
      <c r="AB136" s="4">
        <f>SUMIFS('grv lys'!$L$2:$L$2863,'grv lys'!$I$2:$I$2863,'bereken betaaldatum bedrag'!$AB$1,'grv lys'!$G$2:$G$2863,'bereken betaaldatum bedrag'!B136)</f>
        <v>11242.68</v>
      </c>
      <c r="AC136" s="4">
        <f>SUMIFS('grv lys'!$L$2:$L$2863,'grv lys'!$I$2:$I$2863,'bereken betaaldatum bedrag'!$AC$1,'grv lys'!$G$2:$G$2863,'bereken betaaldatum bedrag'!B136)</f>
        <v>444.1</v>
      </c>
      <c r="AD136" s="4">
        <f>SUMIFS('grv lys'!$L$2:$L$2863,'grv lys'!$I$2:$I$2863,'bereken betaaldatum bedrag'!$AD$1,'grv lys'!$G$2:$G$2863,'bereken betaaldatum bedrag'!B136)</f>
        <v>0</v>
      </c>
      <c r="AE136" s="4">
        <f>SUMIFS('grv lys'!$L$2:$L$2863,'grv lys'!$I$2:$I$2863,'bereken betaaldatum bedrag'!$AE$1,'grv lys'!$G$2:$G$2863,'bereken betaaldatum bedrag'!B136)</f>
        <v>0</v>
      </c>
      <c r="AF136" s="4">
        <f>SUMIFS('grv lys'!$L$2:$L$2863,'grv lys'!$I$2:$I$2863,'bereken betaaldatum bedrag'!$AF$1,'grv lys'!$G$2:$G$2863,'bereken betaaldatum bedrag'!B136)</f>
        <v>0</v>
      </c>
      <c r="AG136" s="4">
        <f>SUMIFS('grv lys'!$L$2:$L$2863,'grv lys'!$I$2:$I$2863,'bereken betaaldatum bedrag'!$AG$1,'grv lys'!$G$2:$G$2863,'bereken betaaldatum bedrag'!B136)</f>
        <v>0</v>
      </c>
      <c r="AH136" s="4">
        <f>SUMIFS('grv lys'!$L$2:$L$2863,'grv lys'!$I$2:$I$2863,'bereken betaaldatum bedrag'!$AH$1,'grv lys'!$G$2:$G$2863,'bereken betaaldatum bedrag'!B136)</f>
        <v>0</v>
      </c>
      <c r="AI136" s="4">
        <f>SUMIFS('grv lys'!$L$2:$L$2863,'grv lys'!$I$2:$I$2863,'bereken betaaldatum bedrag'!$AI$1,'grv lys'!$G$2:$G$2863,'bereken betaaldatum bedrag'!B136)</f>
        <v>0</v>
      </c>
      <c r="AJ136" s="4">
        <f>SUMIFS('grv lys'!$L$2:$L$2863,'grv lys'!$I$2:$I$2863,'bereken betaaldatum bedrag'!$AJ$1,'grv lys'!$G$2:$G$2863,'bereken betaaldatum bedrag'!B136)</f>
        <v>0</v>
      </c>
      <c r="AK136" s="4">
        <f>SUMIFS('grv lys'!$L$2:$L$2863,'grv lys'!$I$2:$I$2863,'bereken betaaldatum bedrag'!$AK$1,'grv lys'!$G$2:$G$2863,'bereken betaaldatum bedrag'!B136)</f>
        <v>0</v>
      </c>
      <c r="AL136" s="4">
        <f>SUMIFS('grv lys'!$L$2:$L$2863,'grv lys'!$I$2:$I$2863,'bereken betaaldatum bedrag'!$AL$1,'grv lys'!$G$2:$G$2863,'bereken betaaldatum bedrag'!B136)</f>
        <v>1046.74</v>
      </c>
      <c r="AM136" s="4">
        <f>SUMIFS('grv lys'!$L$2:$L$2863,'grv lys'!$I$2:$I$2863,'bereken betaaldatum bedrag'!$AM$1,'grv lys'!$G$2:$G$2863,'bereken betaaldatum bedrag'!B136)</f>
        <v>10921.01</v>
      </c>
      <c r="AN136" s="4">
        <f>SUMIFS('grv lys'!$L$2:$L$2863,'grv lys'!$I$2:$I$2863,'bereken betaaldatum bedrag'!$AN$1,'grv lys'!$G$2:$G$2863,'bereken betaaldatum bedrag'!B136)</f>
        <v>0</v>
      </c>
      <c r="AO136" s="4">
        <f>SUMIFS('grv lys'!$L$2:$L$2863,'grv lys'!$I$2:$I$2863,'bereken betaaldatum bedrag'!$AO$1,'grv lys'!$G$2:$G$2863,'bereken betaaldatum bedrag'!B136)</f>
        <v>12545.55</v>
      </c>
      <c r="AP136" s="4">
        <f>SUMIFS('grv lys'!$L$2:$L$2863,'grv lys'!$I$2:$I$2863,'bereken betaaldatum bedrag'!$AP$1,'grv lys'!$G$2:$G$2863,'bereken betaaldatum bedrag'!B136)</f>
        <v>589.32000000000005</v>
      </c>
      <c r="AQ136" s="4">
        <f>SUMIFS('grv lys'!$L$2:$L$2863,'grv lys'!$I$2:$I$2863,'bereken betaaldatum bedrag'!$AQ$1,'grv lys'!$G$2:$G$2863,'bereken betaaldatum bedrag'!B136)</f>
        <v>0</v>
      </c>
      <c r="AR136" s="4">
        <f>SUMIFS('grv lys'!$L$2:$L$2863,'grv lys'!$I$2:$I$2863,'bereken betaaldatum bedrag'!$AR$1,'grv lys'!$G$2:$G$2863,'bereken betaaldatum bedrag'!B136)</f>
        <v>279.48</v>
      </c>
      <c r="AS136" s="4">
        <f>SUMIFS('grv lys'!$L$2:$L$2863,'grv lys'!$I$2:$I$2863,'bereken betaaldatum bedrag'!$AS$1,'grv lys'!$G$2:$G$2863,'bereken betaaldatum bedrag'!B136)</f>
        <v>0</v>
      </c>
      <c r="AT136" s="4">
        <f>SUMIFS('grv lys'!$L$2:$L$2863,'grv lys'!$I$2:$I$2863,'bereken betaaldatum bedrag'!$AT$1,'grv lys'!$G$2:$G$2863,'bereken betaaldatum bedrag'!B136)</f>
        <v>0</v>
      </c>
      <c r="AU136" s="4">
        <f>SUMIFS('grv lys'!$L$2:$L$2863,'grv lys'!$I$2:$I$2863,'bereken betaaldatum bedrag'!$AU$1,'grv lys'!$G$2:$G$2863,'bereken betaaldatum bedrag'!B136)</f>
        <v>0</v>
      </c>
      <c r="AV136" s="4">
        <f>SUMIFS('grv lys'!$L$2:$L$2863,'grv lys'!$I$2:$I$2863,'bereken betaaldatum bedrag'!$AV$1,'grv lys'!$G$2:$G$2863,'bereken betaaldatum bedrag'!B136)</f>
        <v>0</v>
      </c>
      <c r="AW136" s="4">
        <f>SUMIFS('grv lys'!$L$2:$L$2863,'grv lys'!$I$2:$I$2863,'bereken betaaldatum bedrag'!$AW$1,'grv lys'!$G$2:$G$2863,'bereken betaaldatum bedrag'!B136)</f>
        <v>0</v>
      </c>
      <c r="AX136" s="4">
        <f>SUMIFS('grv lys'!$L$2:$L$2863,'grv lys'!$I$2:$I$2863,'bereken betaaldatum bedrag'!$AX$1,'grv lys'!$G$2:$G$2863,'bereken betaaldatum bedrag'!B136)</f>
        <v>0</v>
      </c>
      <c r="AY136" s="4">
        <f>SUMIFS('grv lys'!$L$2:$L$2863,'grv lys'!$I$2:$I$2863,'bereken betaaldatum bedrag'!$AY$1,'grv lys'!$G$2:$G$2863,'bereken betaaldatum bedrag'!B136)</f>
        <v>0</v>
      </c>
      <c r="AZ136" s="4">
        <f>SUMIFS('grv lys'!$L$2:$L$2863,'grv lys'!$I$2:$I$2863,'bereken betaaldatum bedrag'!$AZ$1,'grv lys'!$G$2:$G$2863,'bereken betaaldatum bedrag'!B136)</f>
        <v>0</v>
      </c>
      <c r="BA136" s="4">
        <f>SUMIFS('grv lys'!$L$2:$L$2863,'grv lys'!$I$2:$I$2863,'bereken betaaldatum bedrag'!$BA$1,'grv lys'!$G$2:$G$2863,'bereken betaaldatum bedrag'!B136)</f>
        <v>0</v>
      </c>
    </row>
    <row r="137" spans="1:53" x14ac:dyDescent="0.25">
      <c r="A137" s="19" t="s">
        <v>140</v>
      </c>
      <c r="B137" s="20">
        <v>41713</v>
      </c>
      <c r="C137" s="7"/>
      <c r="D137" s="15" t="s">
        <v>148</v>
      </c>
      <c r="E137" s="14"/>
      <c r="F137" s="12"/>
      <c r="G137" s="16"/>
      <c r="H137" s="16"/>
      <c r="I137" s="4">
        <f>SUMIFS('grv lys'!$L$2:$L$2863,'grv lys'!$G$2:$G$2863,'bereken betaaldatum bedrag'!B137,'grv lys'!$I$2:$I$2863,'bereken betaaldatum bedrag'!I$1)</f>
        <v>0</v>
      </c>
      <c r="J137" s="4">
        <f>SUMIFS('grv lys'!$L$2:$L$2863,'grv lys'!$I$2:$I$2863,'bereken betaaldatum bedrag'!$J$1,'grv lys'!$T$2:$T$2863,'bereken betaaldatum bedrag'!B137)</f>
        <v>0</v>
      </c>
      <c r="K137" s="4">
        <f>SUMIFS('grv lys'!$L$2:$L$2863,'grv lys'!$I$2:$I$2863,'bereken betaaldatum bedrag'!$K$1,'grv lys'!$T$2:$T$2863,'bereken betaaldatum bedrag'!B137)</f>
        <v>0</v>
      </c>
      <c r="L137" s="4">
        <f>SUMIFS('grv lys'!$L$2:$L$2863,'grv lys'!$I$2:$I$2863,'bereken betaaldatum bedrag'!$L$1,'grv lys'!$T$2:$T$2863,'bereken betaaldatum bedrag'!B137)</f>
        <v>0</v>
      </c>
      <c r="M137" s="4">
        <f>SUMIFS('grv lys'!$L$2:$L$2863,'grv lys'!$I$2:$I$2863,'bereken betaaldatum bedrag'!$M$1,'grv lys'!$T$2:$T$2863,'bereken betaaldatum bedrag'!B137)</f>
        <v>1775.7</v>
      </c>
      <c r="N137" s="4">
        <f>SUMIFS('grv lys'!$L$2:$L$2863,'grv lys'!$I$2:$I$2863,'bereken betaaldatum bedrag'!$N$1,'grv lys'!$T$2:$T$2863,'bereken betaaldatum bedrag'!B137)</f>
        <v>0</v>
      </c>
      <c r="O137" s="4">
        <f>SUMIFS('grv lys'!$L$2:$L$2863,'grv lys'!$I$2:$I$2863,'bereken betaaldatum bedrag'!$O$1,'grv lys'!$T$2:$T$2863,'bereken betaaldatum bedrag'!B137)</f>
        <v>0</v>
      </c>
      <c r="P137" s="4">
        <f>SUMIFS('grv lys'!$L$2:$L$2863,'grv lys'!$I$2:$I$2863,'bereken betaaldatum bedrag'!$P$1,'grv lys'!$T$2:$T$2863,'bereken betaaldatum bedrag'!B137)</f>
        <v>0</v>
      </c>
      <c r="Q137" s="4">
        <f>SUMIFS('grv lys'!$L$2:$L$2863,'grv lys'!$I$2:$I$2863,'bereken betaaldatum bedrag'!$Q$1,'grv lys'!$T$2:$T$2863,'bereken betaaldatum bedrag'!B137)</f>
        <v>5982</v>
      </c>
      <c r="R137" s="4">
        <f>SUMIFS('grv lys'!$L$2:$L$2863,'grv lys'!$I$2:$I$2863,'bereken betaaldatum bedrag'!$R$1,'grv lys'!$T$2:$T$2863,'bereken betaaldatum bedrag'!B137)</f>
        <v>0</v>
      </c>
      <c r="S137" s="4">
        <f>SUMIFS('grv lys'!Y136:Y3399,'grv lys'!T136:T3399,'bereken betaaldatum bedrag'!B137,'grv lys'!V136:V3399,'bereken betaaldatum bedrag'!$S$1)</f>
        <v>0</v>
      </c>
      <c r="T137" s="4">
        <f>SUMIFS('grv lys'!Z136:Z3399,'grv lys'!U136:U3399,'bereken betaaldatum bedrag'!B137,'grv lys'!W136:W3399,'bereken betaaldatum bedrag'!$T$1)</f>
        <v>0</v>
      </c>
      <c r="U137" s="4">
        <f>SUMIFS('grv lys'!$L$2:$L$2863,'grv lys'!$I$2:$I$2863,'bereken betaaldatum bedrag'!$U$1,'grv lys'!$T$2:$T$2863,'bereken betaaldatum bedrag'!B137)</f>
        <v>2380</v>
      </c>
      <c r="V137" s="4">
        <f>SUMIFS('grv lys'!$L$2:$L$2863,'grv lys'!$I$2:$I$2863,'bereken betaaldatum bedrag'!$V$1,'grv lys'!$T$2:$T$2863,'bereken betaaldatum bedrag'!B137)</f>
        <v>0</v>
      </c>
      <c r="W137" s="4">
        <f>SUMIFS('grv lys'!$L$2:$L$2863,'grv lys'!$I$2:$I$2863,'bereken betaaldatum bedrag'!$W$1,'grv lys'!$T$2:$T$2863,'bereken betaaldatum bedrag'!B137)</f>
        <v>0</v>
      </c>
      <c r="X137" s="4">
        <f>SUMIFS('grv lys'!$L$2:$L$2863,'grv lys'!$I$2:$I$2863,'bereken betaaldatum bedrag'!$X$1,'grv lys'!$T$2:$T$2863,'bereken betaaldatum bedrag'!B137)</f>
        <v>0</v>
      </c>
      <c r="Y137" s="4">
        <f>SUMIFS('grv lys'!$L$2:$L$2863,'grv lys'!$I$2:$I$2863,'bereken betaaldatum bedrag'!$Y$1,'grv lys'!$G$2:$G$2863,'bereken betaaldatum bedrag'!B137)</f>
        <v>0</v>
      </c>
      <c r="Z137" s="4">
        <f>SUMIFS('grv lys'!$L$2:$L$2863,'grv lys'!$I$2:$I$2863,'bereken betaaldatum bedrag'!$Z$1,'grv lys'!$G$2:$G$2863,'bereken betaaldatum bedrag'!B137)</f>
        <v>0</v>
      </c>
      <c r="AA137" s="4">
        <f>SUMIFS('grv lys'!$L$2:$L$2863,'grv lys'!$I$2:$I$2863,'bereken betaaldatum bedrag'!$AA$1,'grv lys'!$G$2:$G$2863,'bereken betaaldatum bedrag'!B137)</f>
        <v>0</v>
      </c>
      <c r="AB137" s="4">
        <f>SUMIFS('grv lys'!$L$2:$L$2863,'grv lys'!$I$2:$I$2863,'bereken betaaldatum bedrag'!$AB$1,'grv lys'!$G$2:$G$2863,'bereken betaaldatum bedrag'!B137)</f>
        <v>0</v>
      </c>
      <c r="AC137" s="4">
        <f>SUMIFS('grv lys'!$L$2:$L$2863,'grv lys'!$I$2:$I$2863,'bereken betaaldatum bedrag'!$AC$1,'grv lys'!$G$2:$G$2863,'bereken betaaldatum bedrag'!B137)</f>
        <v>677.88</v>
      </c>
      <c r="AD137" s="4">
        <f>SUMIFS('grv lys'!$L$2:$L$2863,'grv lys'!$I$2:$I$2863,'bereken betaaldatum bedrag'!$AD$1,'grv lys'!$G$2:$G$2863,'bereken betaaldatum bedrag'!B137)</f>
        <v>5133.42</v>
      </c>
      <c r="AE137" s="4">
        <f>SUMIFS('grv lys'!$L$2:$L$2863,'grv lys'!$I$2:$I$2863,'bereken betaaldatum bedrag'!$AE$1,'grv lys'!$G$2:$G$2863,'bereken betaaldatum bedrag'!B137)</f>
        <v>0</v>
      </c>
      <c r="AF137" s="4">
        <f>SUMIFS('grv lys'!$L$2:$L$2863,'grv lys'!$I$2:$I$2863,'bereken betaaldatum bedrag'!$AF$1,'grv lys'!$G$2:$G$2863,'bereken betaaldatum bedrag'!B137)</f>
        <v>6190.34</v>
      </c>
      <c r="AG137" s="4">
        <f>SUMIFS('grv lys'!$L$2:$L$2863,'grv lys'!$I$2:$I$2863,'bereken betaaldatum bedrag'!$AG$1,'grv lys'!$G$2:$G$2863,'bereken betaaldatum bedrag'!B137)</f>
        <v>0</v>
      </c>
      <c r="AH137" s="4">
        <f>SUMIFS('grv lys'!$L$2:$L$2863,'grv lys'!$I$2:$I$2863,'bereken betaaldatum bedrag'!$AH$1,'grv lys'!$G$2:$G$2863,'bereken betaaldatum bedrag'!B137)</f>
        <v>0</v>
      </c>
      <c r="AI137" s="4">
        <f>SUMIFS('grv lys'!$L$2:$L$2863,'grv lys'!$I$2:$I$2863,'bereken betaaldatum bedrag'!$AI$1,'grv lys'!$G$2:$G$2863,'bereken betaaldatum bedrag'!B137)</f>
        <v>0</v>
      </c>
      <c r="AJ137" s="4">
        <f>SUMIFS('grv lys'!$L$2:$L$2863,'grv lys'!$I$2:$I$2863,'bereken betaaldatum bedrag'!$AJ$1,'grv lys'!$G$2:$G$2863,'bereken betaaldatum bedrag'!B137)</f>
        <v>0</v>
      </c>
      <c r="AK137" s="4">
        <f>SUMIFS('grv lys'!$L$2:$L$2863,'grv lys'!$I$2:$I$2863,'bereken betaaldatum bedrag'!$AK$1,'grv lys'!$G$2:$G$2863,'bereken betaaldatum bedrag'!B137)</f>
        <v>0</v>
      </c>
      <c r="AL137" s="4">
        <f>SUMIFS('grv lys'!$L$2:$L$2863,'grv lys'!$I$2:$I$2863,'bereken betaaldatum bedrag'!$AL$1,'grv lys'!$G$2:$G$2863,'bereken betaaldatum bedrag'!B137)</f>
        <v>0</v>
      </c>
      <c r="AM137" s="4">
        <f>SUMIFS('grv lys'!$L$2:$L$2863,'grv lys'!$I$2:$I$2863,'bereken betaaldatum bedrag'!$AM$1,'grv lys'!$G$2:$G$2863,'bereken betaaldatum bedrag'!B137)</f>
        <v>0</v>
      </c>
      <c r="AN137" s="4">
        <f>SUMIFS('grv lys'!$L$2:$L$2863,'grv lys'!$I$2:$I$2863,'bereken betaaldatum bedrag'!$AN$1,'grv lys'!$G$2:$G$2863,'bereken betaaldatum bedrag'!B137)</f>
        <v>0</v>
      </c>
      <c r="AO137" s="4">
        <f>SUMIFS('grv lys'!$L$2:$L$2863,'grv lys'!$I$2:$I$2863,'bereken betaaldatum bedrag'!$AO$1,'grv lys'!$G$2:$G$2863,'bereken betaaldatum bedrag'!B137)</f>
        <v>0</v>
      </c>
      <c r="AP137" s="4">
        <f>SUMIFS('grv lys'!$L$2:$L$2863,'grv lys'!$I$2:$I$2863,'bereken betaaldatum bedrag'!$AP$1,'grv lys'!$G$2:$G$2863,'bereken betaaldatum bedrag'!B137)</f>
        <v>430.56</v>
      </c>
      <c r="AQ137" s="4">
        <f>SUMIFS('grv lys'!$L$2:$L$2863,'grv lys'!$I$2:$I$2863,'bereken betaaldatum bedrag'!$AQ$1,'grv lys'!$G$2:$G$2863,'bereken betaaldatum bedrag'!B137)</f>
        <v>0</v>
      </c>
      <c r="AR137" s="4">
        <f>SUMIFS('grv lys'!$L$2:$L$2863,'grv lys'!$I$2:$I$2863,'bereken betaaldatum bedrag'!$AR$1,'grv lys'!$G$2:$G$2863,'bereken betaaldatum bedrag'!B137)</f>
        <v>558.95000000000005</v>
      </c>
      <c r="AS137" s="4">
        <f>SUMIFS('grv lys'!$L$2:$L$2863,'grv lys'!$I$2:$I$2863,'bereken betaaldatum bedrag'!$AS$1,'grv lys'!$G$2:$G$2863,'bereken betaaldatum bedrag'!B137)</f>
        <v>0</v>
      </c>
      <c r="AT137" s="4">
        <f>SUMIFS('grv lys'!$L$2:$L$2863,'grv lys'!$I$2:$I$2863,'bereken betaaldatum bedrag'!$AT$1,'grv lys'!$G$2:$G$2863,'bereken betaaldatum bedrag'!B137)</f>
        <v>0</v>
      </c>
      <c r="AU137" s="4">
        <f>SUMIFS('grv lys'!$L$2:$L$2863,'grv lys'!$I$2:$I$2863,'bereken betaaldatum bedrag'!$AU$1,'grv lys'!$G$2:$G$2863,'bereken betaaldatum bedrag'!B137)</f>
        <v>15815.77</v>
      </c>
      <c r="AV137" s="4">
        <f>SUMIFS('grv lys'!$L$2:$L$2863,'grv lys'!$I$2:$I$2863,'bereken betaaldatum bedrag'!$AV$1,'grv lys'!$G$2:$G$2863,'bereken betaaldatum bedrag'!B137)</f>
        <v>0</v>
      </c>
      <c r="AW137" s="4">
        <f>SUMIFS('grv lys'!$L$2:$L$2863,'grv lys'!$I$2:$I$2863,'bereken betaaldatum bedrag'!$AW$1,'grv lys'!$G$2:$G$2863,'bereken betaaldatum bedrag'!B137)</f>
        <v>4919.37</v>
      </c>
      <c r="AX137" s="4">
        <f>SUMIFS('grv lys'!$L$2:$L$2863,'grv lys'!$I$2:$I$2863,'bereken betaaldatum bedrag'!$AX$1,'grv lys'!$G$2:$G$2863,'bereken betaaldatum bedrag'!B137)</f>
        <v>0</v>
      </c>
      <c r="AY137" s="4">
        <f>SUMIFS('grv lys'!$L$2:$L$2863,'grv lys'!$I$2:$I$2863,'bereken betaaldatum bedrag'!$AY$1,'grv lys'!$G$2:$G$2863,'bereken betaaldatum bedrag'!B137)</f>
        <v>0</v>
      </c>
      <c r="AZ137" s="4">
        <f>SUMIFS('grv lys'!$L$2:$L$2863,'grv lys'!$I$2:$I$2863,'bereken betaaldatum bedrag'!$AZ$1,'grv lys'!$G$2:$G$2863,'bereken betaaldatum bedrag'!B137)</f>
        <v>0</v>
      </c>
      <c r="BA137" s="4">
        <f>SUMIFS('grv lys'!$L$2:$L$2863,'grv lys'!$I$2:$I$2863,'bereken betaaldatum bedrag'!$BA$1,'grv lys'!$G$2:$G$2863,'bereken betaaldatum bedrag'!B137)</f>
        <v>0</v>
      </c>
    </row>
    <row r="138" spans="1:53" x14ac:dyDescent="0.25">
      <c r="A138" s="19" t="s">
        <v>134</v>
      </c>
      <c r="B138" s="20">
        <v>41714</v>
      </c>
      <c r="C138" s="7"/>
      <c r="D138" s="15" t="s">
        <v>148</v>
      </c>
      <c r="E138" s="14"/>
      <c r="F138" s="12"/>
      <c r="G138" s="16"/>
      <c r="H138" s="16"/>
      <c r="I138" s="4">
        <f>SUMIFS('grv lys'!$L$2:$L$2863,'grv lys'!$G$2:$G$2863,'bereken betaaldatum bedrag'!B138,'grv lys'!$I$2:$I$2863,'bereken betaaldatum bedrag'!I$1)</f>
        <v>0</v>
      </c>
      <c r="J138" s="4">
        <f>SUMIFS('grv lys'!$L$2:$L$2863,'grv lys'!$I$2:$I$2863,'bereken betaaldatum bedrag'!$J$1,'grv lys'!$T$2:$T$2863,'bereken betaaldatum bedrag'!B138)</f>
        <v>0</v>
      </c>
      <c r="K138" s="4">
        <f>SUMIFS('grv lys'!$L$2:$L$2863,'grv lys'!$I$2:$I$2863,'bereken betaaldatum bedrag'!$K$1,'grv lys'!$T$2:$T$2863,'bereken betaaldatum bedrag'!B138)</f>
        <v>0</v>
      </c>
      <c r="L138" s="4">
        <f>SUMIFS('grv lys'!$L$2:$L$2863,'grv lys'!$I$2:$I$2863,'bereken betaaldatum bedrag'!$L$1,'grv lys'!$T$2:$T$2863,'bereken betaaldatum bedrag'!B138)</f>
        <v>0</v>
      </c>
      <c r="M138" s="4">
        <f>SUMIFS('grv lys'!$L$2:$L$2863,'grv lys'!$I$2:$I$2863,'bereken betaaldatum bedrag'!$M$1,'grv lys'!$T$2:$T$2863,'bereken betaaldatum bedrag'!B138)</f>
        <v>5253.7</v>
      </c>
      <c r="N138" s="4">
        <f>SUMIFS('grv lys'!$L$2:$L$2863,'grv lys'!$I$2:$I$2863,'bereken betaaldatum bedrag'!$N$1,'grv lys'!$T$2:$T$2863,'bereken betaaldatum bedrag'!B138)</f>
        <v>0</v>
      </c>
      <c r="O138" s="4">
        <f>SUMIFS('grv lys'!$L$2:$L$2863,'grv lys'!$I$2:$I$2863,'bereken betaaldatum bedrag'!$O$1,'grv lys'!$T$2:$T$2863,'bereken betaaldatum bedrag'!B138)</f>
        <v>0</v>
      </c>
      <c r="P138" s="4">
        <f>SUMIFS('grv lys'!$L$2:$L$2863,'grv lys'!$I$2:$I$2863,'bereken betaaldatum bedrag'!$P$1,'grv lys'!$T$2:$T$2863,'bereken betaaldatum bedrag'!B138)</f>
        <v>0</v>
      </c>
      <c r="Q138" s="4">
        <f>SUMIFS('grv lys'!$L$2:$L$2863,'grv lys'!$I$2:$I$2863,'bereken betaaldatum bedrag'!$Q$1,'grv lys'!$T$2:$T$2863,'bereken betaaldatum bedrag'!B138)</f>
        <v>0</v>
      </c>
      <c r="R138" s="4">
        <f>SUMIFS('grv lys'!$L$2:$L$2863,'grv lys'!$I$2:$I$2863,'bereken betaaldatum bedrag'!$R$1,'grv lys'!$T$2:$T$2863,'bereken betaaldatum bedrag'!B138)</f>
        <v>0</v>
      </c>
      <c r="S138" s="4">
        <f>SUMIFS('grv lys'!Y137:Y3400,'grv lys'!T137:T3400,'bereken betaaldatum bedrag'!B138,'grv lys'!V137:V3400,'bereken betaaldatum bedrag'!$S$1)</f>
        <v>0</v>
      </c>
      <c r="T138" s="4">
        <f>SUMIFS('grv lys'!Z137:Z3400,'grv lys'!U137:U3400,'bereken betaaldatum bedrag'!B138,'grv lys'!W137:W3400,'bereken betaaldatum bedrag'!$T$1)</f>
        <v>0</v>
      </c>
      <c r="U138" s="4">
        <f>SUMIFS('grv lys'!$L$2:$L$2863,'grv lys'!$I$2:$I$2863,'bereken betaaldatum bedrag'!$U$1,'grv lys'!$T$2:$T$2863,'bereken betaaldatum bedrag'!B138)</f>
        <v>0</v>
      </c>
      <c r="V138" s="4">
        <f>SUMIFS('grv lys'!$L$2:$L$2863,'grv lys'!$I$2:$I$2863,'bereken betaaldatum bedrag'!$V$1,'grv lys'!$T$2:$T$2863,'bereken betaaldatum bedrag'!B138)</f>
        <v>0</v>
      </c>
      <c r="W138" s="4">
        <f>SUMIFS('grv lys'!$L$2:$L$2863,'grv lys'!$I$2:$I$2863,'bereken betaaldatum bedrag'!$W$1,'grv lys'!$T$2:$T$2863,'bereken betaaldatum bedrag'!B138)</f>
        <v>0</v>
      </c>
      <c r="X138" s="4">
        <f>SUMIFS('grv lys'!$L$2:$L$2863,'grv lys'!$I$2:$I$2863,'bereken betaaldatum bedrag'!$X$1,'grv lys'!$T$2:$T$2863,'bereken betaaldatum bedrag'!B138)</f>
        <v>0</v>
      </c>
      <c r="Y138" s="4">
        <f>SUMIFS('grv lys'!$L$2:$L$2863,'grv lys'!$I$2:$I$2863,'bereken betaaldatum bedrag'!$Y$1,'grv lys'!$G$2:$G$2863,'bereken betaaldatum bedrag'!B138)</f>
        <v>0</v>
      </c>
      <c r="Z138" s="4">
        <f>SUMIFS('grv lys'!$L$2:$L$2863,'grv lys'!$I$2:$I$2863,'bereken betaaldatum bedrag'!$Z$1,'grv lys'!$G$2:$G$2863,'bereken betaaldatum bedrag'!B138)</f>
        <v>0</v>
      </c>
      <c r="AA138" s="4">
        <f>SUMIFS('grv lys'!$L$2:$L$2863,'grv lys'!$I$2:$I$2863,'bereken betaaldatum bedrag'!$AA$1,'grv lys'!$G$2:$G$2863,'bereken betaaldatum bedrag'!B138)</f>
        <v>0</v>
      </c>
      <c r="AB138" s="4">
        <f>SUMIFS('grv lys'!$L$2:$L$2863,'grv lys'!$I$2:$I$2863,'bereken betaaldatum bedrag'!$AB$1,'grv lys'!$G$2:$G$2863,'bereken betaaldatum bedrag'!B138)</f>
        <v>0</v>
      </c>
      <c r="AC138" s="4">
        <f>SUMIFS('grv lys'!$L$2:$L$2863,'grv lys'!$I$2:$I$2863,'bereken betaaldatum bedrag'!$AC$1,'grv lys'!$G$2:$G$2863,'bereken betaaldatum bedrag'!B138)</f>
        <v>0</v>
      </c>
      <c r="AD138" s="4">
        <f>SUMIFS('grv lys'!$L$2:$L$2863,'grv lys'!$I$2:$I$2863,'bereken betaaldatum bedrag'!$AD$1,'grv lys'!$G$2:$G$2863,'bereken betaaldatum bedrag'!B138)</f>
        <v>0</v>
      </c>
      <c r="AE138" s="4">
        <f>SUMIFS('grv lys'!$L$2:$L$2863,'grv lys'!$I$2:$I$2863,'bereken betaaldatum bedrag'!$AE$1,'grv lys'!$G$2:$G$2863,'bereken betaaldatum bedrag'!B138)</f>
        <v>0</v>
      </c>
      <c r="AF138" s="4">
        <f>SUMIFS('grv lys'!$L$2:$L$2863,'grv lys'!$I$2:$I$2863,'bereken betaaldatum bedrag'!$AF$1,'grv lys'!$G$2:$G$2863,'bereken betaaldatum bedrag'!B138)</f>
        <v>0</v>
      </c>
      <c r="AG138" s="4">
        <f>SUMIFS('grv lys'!$L$2:$L$2863,'grv lys'!$I$2:$I$2863,'bereken betaaldatum bedrag'!$AG$1,'grv lys'!$G$2:$G$2863,'bereken betaaldatum bedrag'!B138)</f>
        <v>0</v>
      </c>
      <c r="AH138" s="4">
        <f>SUMIFS('grv lys'!$L$2:$L$2863,'grv lys'!$I$2:$I$2863,'bereken betaaldatum bedrag'!$AH$1,'grv lys'!$G$2:$G$2863,'bereken betaaldatum bedrag'!B138)</f>
        <v>0</v>
      </c>
      <c r="AI138" s="4">
        <f>SUMIFS('grv lys'!$L$2:$L$2863,'grv lys'!$I$2:$I$2863,'bereken betaaldatum bedrag'!$AI$1,'grv lys'!$G$2:$G$2863,'bereken betaaldatum bedrag'!B138)</f>
        <v>0</v>
      </c>
      <c r="AJ138" s="4">
        <f>SUMIFS('grv lys'!$L$2:$L$2863,'grv lys'!$I$2:$I$2863,'bereken betaaldatum bedrag'!$AJ$1,'grv lys'!$G$2:$G$2863,'bereken betaaldatum bedrag'!B138)</f>
        <v>0</v>
      </c>
      <c r="AK138" s="4">
        <f>SUMIFS('grv lys'!$L$2:$L$2863,'grv lys'!$I$2:$I$2863,'bereken betaaldatum bedrag'!$AK$1,'grv lys'!$G$2:$G$2863,'bereken betaaldatum bedrag'!B138)</f>
        <v>0</v>
      </c>
      <c r="AL138" s="4">
        <f>SUMIFS('grv lys'!$L$2:$L$2863,'grv lys'!$I$2:$I$2863,'bereken betaaldatum bedrag'!$AL$1,'grv lys'!$G$2:$G$2863,'bereken betaaldatum bedrag'!B138)</f>
        <v>0</v>
      </c>
      <c r="AM138" s="4">
        <f>SUMIFS('grv lys'!$L$2:$L$2863,'grv lys'!$I$2:$I$2863,'bereken betaaldatum bedrag'!$AM$1,'grv lys'!$G$2:$G$2863,'bereken betaaldatum bedrag'!B138)</f>
        <v>0</v>
      </c>
      <c r="AN138" s="4">
        <f>SUMIFS('grv lys'!$L$2:$L$2863,'grv lys'!$I$2:$I$2863,'bereken betaaldatum bedrag'!$AN$1,'grv lys'!$G$2:$G$2863,'bereken betaaldatum bedrag'!B138)</f>
        <v>0</v>
      </c>
      <c r="AO138" s="4">
        <f>SUMIFS('grv lys'!$L$2:$L$2863,'grv lys'!$I$2:$I$2863,'bereken betaaldatum bedrag'!$AO$1,'grv lys'!$G$2:$G$2863,'bereken betaaldatum bedrag'!B138)</f>
        <v>0</v>
      </c>
      <c r="AP138" s="4">
        <f>SUMIFS('grv lys'!$L$2:$L$2863,'grv lys'!$I$2:$I$2863,'bereken betaaldatum bedrag'!$AP$1,'grv lys'!$G$2:$G$2863,'bereken betaaldatum bedrag'!B138)</f>
        <v>0</v>
      </c>
      <c r="AQ138" s="4">
        <f>SUMIFS('grv lys'!$L$2:$L$2863,'grv lys'!$I$2:$I$2863,'bereken betaaldatum bedrag'!$AQ$1,'grv lys'!$G$2:$G$2863,'bereken betaaldatum bedrag'!B138)</f>
        <v>0</v>
      </c>
      <c r="AR138" s="4">
        <f>SUMIFS('grv lys'!$L$2:$L$2863,'grv lys'!$I$2:$I$2863,'bereken betaaldatum bedrag'!$AR$1,'grv lys'!$G$2:$G$2863,'bereken betaaldatum bedrag'!B138)</f>
        <v>0</v>
      </c>
      <c r="AS138" s="4">
        <f>SUMIFS('grv lys'!$L$2:$L$2863,'grv lys'!$I$2:$I$2863,'bereken betaaldatum bedrag'!$AS$1,'grv lys'!$G$2:$G$2863,'bereken betaaldatum bedrag'!B138)</f>
        <v>0</v>
      </c>
      <c r="AT138" s="4">
        <f>SUMIFS('grv lys'!$L$2:$L$2863,'grv lys'!$I$2:$I$2863,'bereken betaaldatum bedrag'!$AT$1,'grv lys'!$G$2:$G$2863,'bereken betaaldatum bedrag'!B138)</f>
        <v>0</v>
      </c>
      <c r="AU138" s="4">
        <f>SUMIFS('grv lys'!$L$2:$L$2863,'grv lys'!$I$2:$I$2863,'bereken betaaldatum bedrag'!$AU$1,'grv lys'!$G$2:$G$2863,'bereken betaaldatum bedrag'!B138)</f>
        <v>0</v>
      </c>
      <c r="AV138" s="4">
        <f>SUMIFS('grv lys'!$L$2:$L$2863,'grv lys'!$I$2:$I$2863,'bereken betaaldatum bedrag'!$AV$1,'grv lys'!$G$2:$G$2863,'bereken betaaldatum bedrag'!B138)</f>
        <v>0</v>
      </c>
      <c r="AW138" s="4">
        <f>SUMIFS('grv lys'!$L$2:$L$2863,'grv lys'!$I$2:$I$2863,'bereken betaaldatum bedrag'!$AW$1,'grv lys'!$G$2:$G$2863,'bereken betaaldatum bedrag'!B138)</f>
        <v>0</v>
      </c>
      <c r="AX138" s="4">
        <f>SUMIFS('grv lys'!$L$2:$L$2863,'grv lys'!$I$2:$I$2863,'bereken betaaldatum bedrag'!$AX$1,'grv lys'!$G$2:$G$2863,'bereken betaaldatum bedrag'!B138)</f>
        <v>0</v>
      </c>
      <c r="AY138" s="4">
        <f>SUMIFS('grv lys'!$L$2:$L$2863,'grv lys'!$I$2:$I$2863,'bereken betaaldatum bedrag'!$AY$1,'grv lys'!$G$2:$G$2863,'bereken betaaldatum bedrag'!B138)</f>
        <v>0</v>
      </c>
      <c r="AZ138" s="4">
        <f>SUMIFS('grv lys'!$L$2:$L$2863,'grv lys'!$I$2:$I$2863,'bereken betaaldatum bedrag'!$AZ$1,'grv lys'!$G$2:$G$2863,'bereken betaaldatum bedrag'!B138)</f>
        <v>0</v>
      </c>
      <c r="BA138" s="4">
        <f>SUMIFS('grv lys'!$L$2:$L$2863,'grv lys'!$I$2:$I$2863,'bereken betaaldatum bedrag'!$BA$1,'grv lys'!$G$2:$G$2863,'bereken betaaldatum bedrag'!B138)</f>
        <v>0</v>
      </c>
    </row>
    <row r="139" spans="1:53" x14ac:dyDescent="0.25">
      <c r="A139" s="19" t="s">
        <v>135</v>
      </c>
      <c r="B139" s="20">
        <v>41715</v>
      </c>
      <c r="C139" s="7"/>
      <c r="D139" s="15" t="s">
        <v>148</v>
      </c>
      <c r="E139" s="14"/>
      <c r="F139" s="12"/>
      <c r="G139" s="16"/>
      <c r="H139" s="16"/>
      <c r="I139" s="4">
        <f>SUMIFS('grv lys'!$L$2:$L$2863,'grv lys'!$G$2:$G$2863,'bereken betaaldatum bedrag'!B139,'grv lys'!$I$2:$I$2863,'bereken betaaldatum bedrag'!I$1)</f>
        <v>213756.54</v>
      </c>
      <c r="J139" s="4">
        <f>SUMIFS('grv lys'!$L$2:$L$2863,'grv lys'!$I$2:$I$2863,'bereken betaaldatum bedrag'!$J$1,'grv lys'!$T$2:$T$2863,'bereken betaaldatum bedrag'!B139)</f>
        <v>0</v>
      </c>
      <c r="K139" s="4">
        <f>SUMIFS('grv lys'!$L$2:$L$2863,'grv lys'!$I$2:$I$2863,'bereken betaaldatum bedrag'!$K$1,'grv lys'!$T$2:$T$2863,'bereken betaaldatum bedrag'!B139)</f>
        <v>0</v>
      </c>
      <c r="L139" s="4">
        <f>SUMIFS('grv lys'!$L$2:$L$2863,'grv lys'!$I$2:$I$2863,'bereken betaaldatum bedrag'!$L$1,'grv lys'!$T$2:$T$2863,'bereken betaaldatum bedrag'!B139)</f>
        <v>0</v>
      </c>
      <c r="M139" s="4">
        <f>SUMIFS('grv lys'!$L$2:$L$2863,'grv lys'!$I$2:$I$2863,'bereken betaaldatum bedrag'!$M$1,'grv lys'!$T$2:$T$2863,'bereken betaaldatum bedrag'!B139)</f>
        <v>0</v>
      </c>
      <c r="N139" s="4">
        <f>SUMIFS('grv lys'!$L$2:$L$2863,'grv lys'!$I$2:$I$2863,'bereken betaaldatum bedrag'!$N$1,'grv lys'!$T$2:$T$2863,'bereken betaaldatum bedrag'!B139)</f>
        <v>2143.3000000000002</v>
      </c>
      <c r="O139" s="4">
        <f>SUMIFS('grv lys'!$L$2:$L$2863,'grv lys'!$I$2:$I$2863,'bereken betaaldatum bedrag'!$O$1,'grv lys'!$T$2:$T$2863,'bereken betaaldatum bedrag'!B139)</f>
        <v>0</v>
      </c>
      <c r="P139" s="4">
        <f>SUMIFS('grv lys'!$L$2:$L$2863,'grv lys'!$I$2:$I$2863,'bereken betaaldatum bedrag'!$P$1,'grv lys'!$T$2:$T$2863,'bereken betaaldatum bedrag'!B139)</f>
        <v>0</v>
      </c>
      <c r="Q139" s="4">
        <f>SUMIFS('grv lys'!$L$2:$L$2863,'grv lys'!$I$2:$I$2863,'bereken betaaldatum bedrag'!$Q$1,'grv lys'!$T$2:$T$2863,'bereken betaaldatum bedrag'!B139)</f>
        <v>222.1</v>
      </c>
      <c r="R139" s="4">
        <f>SUMIFS('grv lys'!$L$2:$L$2863,'grv lys'!$I$2:$I$2863,'bereken betaaldatum bedrag'!$R$1,'grv lys'!$T$2:$T$2863,'bereken betaaldatum bedrag'!B139)</f>
        <v>0</v>
      </c>
      <c r="S139" s="4">
        <f>SUMIFS('grv lys'!Y138:Y3401,'grv lys'!T138:T3401,'bereken betaaldatum bedrag'!B139,'grv lys'!V138:V3401,'bereken betaaldatum bedrag'!$S$1)</f>
        <v>0</v>
      </c>
      <c r="T139" s="4">
        <f>SUMIFS('grv lys'!Z138:Z3401,'grv lys'!U138:U3401,'bereken betaaldatum bedrag'!B139,'grv lys'!W138:W3401,'bereken betaaldatum bedrag'!$T$1)</f>
        <v>0</v>
      </c>
      <c r="U139" s="4">
        <f>SUMIFS('grv lys'!$L$2:$L$2863,'grv lys'!$I$2:$I$2863,'bereken betaaldatum bedrag'!$U$1,'grv lys'!$T$2:$T$2863,'bereken betaaldatum bedrag'!B139)</f>
        <v>0</v>
      </c>
      <c r="V139" s="4">
        <f>SUMIFS('grv lys'!$L$2:$L$2863,'grv lys'!$I$2:$I$2863,'bereken betaaldatum bedrag'!$V$1,'grv lys'!$T$2:$T$2863,'bereken betaaldatum bedrag'!B139)</f>
        <v>0</v>
      </c>
      <c r="W139" s="4">
        <f>SUMIFS('grv lys'!$L$2:$L$2863,'grv lys'!$I$2:$I$2863,'bereken betaaldatum bedrag'!$W$1,'grv lys'!$T$2:$T$2863,'bereken betaaldatum bedrag'!B139)</f>
        <v>0</v>
      </c>
      <c r="X139" s="4">
        <f>SUMIFS('grv lys'!$L$2:$L$2863,'grv lys'!$I$2:$I$2863,'bereken betaaldatum bedrag'!$X$1,'grv lys'!$T$2:$T$2863,'bereken betaaldatum bedrag'!B139)</f>
        <v>0</v>
      </c>
      <c r="Y139" s="4">
        <f>SUMIFS('grv lys'!$L$2:$L$2863,'grv lys'!$I$2:$I$2863,'bereken betaaldatum bedrag'!$Y$1,'grv lys'!$G$2:$G$2863,'bereken betaaldatum bedrag'!B139)</f>
        <v>0</v>
      </c>
      <c r="Z139" s="4">
        <f>SUMIFS('grv lys'!$L$2:$L$2863,'grv lys'!$I$2:$I$2863,'bereken betaaldatum bedrag'!$Z$1,'grv lys'!$G$2:$G$2863,'bereken betaaldatum bedrag'!B139)</f>
        <v>0</v>
      </c>
      <c r="AA139" s="4">
        <f>SUMIFS('grv lys'!$L$2:$L$2863,'grv lys'!$I$2:$I$2863,'bereken betaaldatum bedrag'!$AA$1,'grv lys'!$G$2:$G$2863,'bereken betaaldatum bedrag'!B139)</f>
        <v>0</v>
      </c>
      <c r="AB139" s="4">
        <f>SUMIFS('grv lys'!$L$2:$L$2863,'grv lys'!$I$2:$I$2863,'bereken betaaldatum bedrag'!$AB$1,'grv lys'!$G$2:$G$2863,'bereken betaaldatum bedrag'!B139)</f>
        <v>0</v>
      </c>
      <c r="AC139" s="4">
        <f>SUMIFS('grv lys'!$L$2:$L$2863,'grv lys'!$I$2:$I$2863,'bereken betaaldatum bedrag'!$AC$1,'grv lys'!$G$2:$G$2863,'bereken betaaldatum bedrag'!B139)</f>
        <v>357.7</v>
      </c>
      <c r="AD139" s="4">
        <f>SUMIFS('grv lys'!$L$2:$L$2863,'grv lys'!$I$2:$I$2863,'bereken betaaldatum bedrag'!$AD$1,'grv lys'!$G$2:$G$2863,'bereken betaaldatum bedrag'!B139)</f>
        <v>0</v>
      </c>
      <c r="AE139" s="4">
        <f>SUMIFS('grv lys'!$L$2:$L$2863,'grv lys'!$I$2:$I$2863,'bereken betaaldatum bedrag'!$AE$1,'grv lys'!$G$2:$G$2863,'bereken betaaldatum bedrag'!B139)</f>
        <v>0</v>
      </c>
      <c r="AF139" s="4">
        <f>SUMIFS('grv lys'!$L$2:$L$2863,'grv lys'!$I$2:$I$2863,'bereken betaaldatum bedrag'!$AF$1,'grv lys'!$G$2:$G$2863,'bereken betaaldatum bedrag'!B139)</f>
        <v>0</v>
      </c>
      <c r="AG139" s="4">
        <f>SUMIFS('grv lys'!$L$2:$L$2863,'grv lys'!$I$2:$I$2863,'bereken betaaldatum bedrag'!$AG$1,'grv lys'!$G$2:$G$2863,'bereken betaaldatum bedrag'!B139)</f>
        <v>0</v>
      </c>
      <c r="AH139" s="4">
        <f>SUMIFS('grv lys'!$L$2:$L$2863,'grv lys'!$I$2:$I$2863,'bereken betaaldatum bedrag'!$AH$1,'grv lys'!$G$2:$G$2863,'bereken betaaldatum bedrag'!B139)</f>
        <v>0</v>
      </c>
      <c r="AI139" s="4">
        <f>SUMIFS('grv lys'!$L$2:$L$2863,'grv lys'!$I$2:$I$2863,'bereken betaaldatum bedrag'!$AI$1,'grv lys'!$G$2:$G$2863,'bereken betaaldatum bedrag'!B139)</f>
        <v>0</v>
      </c>
      <c r="AJ139" s="4">
        <f>SUMIFS('grv lys'!$L$2:$L$2863,'grv lys'!$I$2:$I$2863,'bereken betaaldatum bedrag'!$AJ$1,'grv lys'!$G$2:$G$2863,'bereken betaaldatum bedrag'!B139)</f>
        <v>2801.4</v>
      </c>
      <c r="AK139" s="4">
        <f>SUMIFS('grv lys'!$L$2:$L$2863,'grv lys'!$I$2:$I$2863,'bereken betaaldatum bedrag'!$AK$1,'grv lys'!$G$2:$G$2863,'bereken betaaldatum bedrag'!B139)</f>
        <v>0</v>
      </c>
      <c r="AL139" s="4">
        <f>SUMIFS('grv lys'!$L$2:$L$2863,'grv lys'!$I$2:$I$2863,'bereken betaaldatum bedrag'!$AL$1,'grv lys'!$G$2:$G$2863,'bereken betaaldatum bedrag'!B139)</f>
        <v>2018.73</v>
      </c>
      <c r="AM139" s="4">
        <f>SUMIFS('grv lys'!$L$2:$L$2863,'grv lys'!$I$2:$I$2863,'bereken betaaldatum bedrag'!$AM$1,'grv lys'!$G$2:$G$2863,'bereken betaaldatum bedrag'!B139)</f>
        <v>0</v>
      </c>
      <c r="AN139" s="4">
        <f>SUMIFS('grv lys'!$L$2:$L$2863,'grv lys'!$I$2:$I$2863,'bereken betaaldatum bedrag'!$AN$1,'grv lys'!$G$2:$G$2863,'bereken betaaldatum bedrag'!B139)</f>
        <v>0</v>
      </c>
      <c r="AO139" s="4">
        <f>SUMIFS('grv lys'!$L$2:$L$2863,'grv lys'!$I$2:$I$2863,'bereken betaaldatum bedrag'!$AO$1,'grv lys'!$G$2:$G$2863,'bereken betaaldatum bedrag'!B139)</f>
        <v>0</v>
      </c>
      <c r="AP139" s="4">
        <f>SUMIFS('grv lys'!$L$2:$L$2863,'grv lys'!$I$2:$I$2863,'bereken betaaldatum bedrag'!$AP$1,'grv lys'!$G$2:$G$2863,'bereken betaaldatum bedrag'!B139)</f>
        <v>294.66000000000003</v>
      </c>
      <c r="AQ139" s="4">
        <f>SUMIFS('grv lys'!$L$2:$L$2863,'grv lys'!$I$2:$I$2863,'bereken betaaldatum bedrag'!$AQ$1,'grv lys'!$G$2:$G$2863,'bereken betaaldatum bedrag'!B139)</f>
        <v>0</v>
      </c>
      <c r="AR139" s="4">
        <f>SUMIFS('grv lys'!$L$2:$L$2863,'grv lys'!$I$2:$I$2863,'bereken betaaldatum bedrag'!$AR$1,'grv lys'!$G$2:$G$2863,'bereken betaaldatum bedrag'!B139)</f>
        <v>0</v>
      </c>
      <c r="AS139" s="4">
        <f>SUMIFS('grv lys'!$L$2:$L$2863,'grv lys'!$I$2:$I$2863,'bereken betaaldatum bedrag'!$AS$1,'grv lys'!$G$2:$G$2863,'bereken betaaldatum bedrag'!B139)</f>
        <v>0</v>
      </c>
      <c r="AT139" s="4">
        <f>SUMIFS('grv lys'!$L$2:$L$2863,'grv lys'!$I$2:$I$2863,'bereken betaaldatum bedrag'!$AT$1,'grv lys'!$G$2:$G$2863,'bereken betaaldatum bedrag'!B139)</f>
        <v>0</v>
      </c>
      <c r="AU139" s="4">
        <f>SUMIFS('grv lys'!$L$2:$L$2863,'grv lys'!$I$2:$I$2863,'bereken betaaldatum bedrag'!$AU$1,'grv lys'!$G$2:$G$2863,'bereken betaaldatum bedrag'!B139)</f>
        <v>0</v>
      </c>
      <c r="AV139" s="4">
        <f>SUMIFS('grv lys'!$L$2:$L$2863,'grv lys'!$I$2:$I$2863,'bereken betaaldatum bedrag'!$AV$1,'grv lys'!$G$2:$G$2863,'bereken betaaldatum bedrag'!B139)</f>
        <v>0</v>
      </c>
      <c r="AW139" s="4">
        <f>SUMIFS('grv lys'!$L$2:$L$2863,'grv lys'!$I$2:$I$2863,'bereken betaaldatum bedrag'!$AW$1,'grv lys'!$G$2:$G$2863,'bereken betaaldatum bedrag'!B139)</f>
        <v>0</v>
      </c>
      <c r="AX139" s="4">
        <f>SUMIFS('grv lys'!$L$2:$L$2863,'grv lys'!$I$2:$I$2863,'bereken betaaldatum bedrag'!$AX$1,'grv lys'!$G$2:$G$2863,'bereken betaaldatum bedrag'!B139)</f>
        <v>0</v>
      </c>
      <c r="AY139" s="4">
        <f>SUMIFS('grv lys'!$L$2:$L$2863,'grv lys'!$I$2:$I$2863,'bereken betaaldatum bedrag'!$AY$1,'grv lys'!$G$2:$G$2863,'bereken betaaldatum bedrag'!B139)</f>
        <v>0</v>
      </c>
      <c r="AZ139" s="4">
        <f>SUMIFS('grv lys'!$L$2:$L$2863,'grv lys'!$I$2:$I$2863,'bereken betaaldatum bedrag'!$AZ$1,'grv lys'!$G$2:$G$2863,'bereken betaaldatum bedrag'!B139)</f>
        <v>0</v>
      </c>
      <c r="BA139" s="4">
        <f>SUMIFS('grv lys'!$L$2:$L$2863,'grv lys'!$I$2:$I$2863,'bereken betaaldatum bedrag'!$BA$1,'grv lys'!$G$2:$G$2863,'bereken betaaldatum bedrag'!B139)</f>
        <v>0</v>
      </c>
    </row>
    <row r="140" spans="1:53" x14ac:dyDescent="0.25">
      <c r="A140" s="19" t="s">
        <v>136</v>
      </c>
      <c r="B140" s="20">
        <v>41716</v>
      </c>
      <c r="C140" s="7"/>
      <c r="D140" s="15" t="s">
        <v>148</v>
      </c>
      <c r="E140" s="14"/>
      <c r="F140" s="12"/>
      <c r="G140" s="16"/>
      <c r="H140" s="16"/>
      <c r="I140" s="4">
        <f>SUMIFS('grv lys'!$L$2:$L$2863,'grv lys'!$G$2:$G$2863,'bereken betaaldatum bedrag'!B140,'grv lys'!$I$2:$I$2863,'bereken betaaldatum bedrag'!I$1)</f>
        <v>0</v>
      </c>
      <c r="J140" s="4">
        <f>SUMIFS('grv lys'!$L$2:$L$2863,'grv lys'!$I$2:$I$2863,'bereken betaaldatum bedrag'!$J$1,'grv lys'!$T$2:$T$2863,'bereken betaaldatum bedrag'!B140)</f>
        <v>0</v>
      </c>
      <c r="K140" s="4">
        <f>SUMIFS('grv lys'!$L$2:$L$2863,'grv lys'!$I$2:$I$2863,'bereken betaaldatum bedrag'!$K$1,'grv lys'!$T$2:$T$2863,'bereken betaaldatum bedrag'!B140)</f>
        <v>0</v>
      </c>
      <c r="L140" s="4">
        <f>SUMIFS('grv lys'!$L$2:$L$2863,'grv lys'!$I$2:$I$2863,'bereken betaaldatum bedrag'!$L$1,'grv lys'!$T$2:$T$2863,'bereken betaaldatum bedrag'!B140)</f>
        <v>0</v>
      </c>
      <c r="M140" s="4">
        <f>SUMIFS('grv lys'!$L$2:$L$2863,'grv lys'!$I$2:$I$2863,'bereken betaaldatum bedrag'!$M$1,'grv lys'!$T$2:$T$2863,'bereken betaaldatum bedrag'!B140)</f>
        <v>0</v>
      </c>
      <c r="N140" s="4">
        <f>SUMIFS('grv lys'!$L$2:$L$2863,'grv lys'!$I$2:$I$2863,'bereken betaaldatum bedrag'!$N$1,'grv lys'!$T$2:$T$2863,'bereken betaaldatum bedrag'!B140)</f>
        <v>0</v>
      </c>
      <c r="O140" s="4">
        <f>SUMIFS('grv lys'!$L$2:$L$2863,'grv lys'!$I$2:$I$2863,'bereken betaaldatum bedrag'!$O$1,'grv lys'!$T$2:$T$2863,'bereken betaaldatum bedrag'!B140)</f>
        <v>0</v>
      </c>
      <c r="P140" s="4">
        <f>SUMIFS('grv lys'!$L$2:$L$2863,'grv lys'!$I$2:$I$2863,'bereken betaaldatum bedrag'!$P$1,'grv lys'!$T$2:$T$2863,'bereken betaaldatum bedrag'!B140)</f>
        <v>0</v>
      </c>
      <c r="Q140" s="4">
        <f>SUMIFS('grv lys'!$L$2:$L$2863,'grv lys'!$I$2:$I$2863,'bereken betaaldatum bedrag'!$Q$1,'grv lys'!$T$2:$T$2863,'bereken betaaldatum bedrag'!B140)</f>
        <v>0</v>
      </c>
      <c r="R140" s="4">
        <f>SUMIFS('grv lys'!$L$2:$L$2863,'grv lys'!$I$2:$I$2863,'bereken betaaldatum bedrag'!$R$1,'grv lys'!$T$2:$T$2863,'bereken betaaldatum bedrag'!B140)</f>
        <v>0</v>
      </c>
      <c r="S140" s="4">
        <f>SUMIFS('grv lys'!Y139:Y3402,'grv lys'!T139:T3402,'bereken betaaldatum bedrag'!B140,'grv lys'!V139:V3402,'bereken betaaldatum bedrag'!$S$1)</f>
        <v>0</v>
      </c>
      <c r="T140" s="4">
        <f>SUMIFS('grv lys'!Z139:Z3402,'grv lys'!U139:U3402,'bereken betaaldatum bedrag'!B140,'grv lys'!W139:W3402,'bereken betaaldatum bedrag'!$T$1)</f>
        <v>0</v>
      </c>
      <c r="U140" s="4">
        <f>SUMIFS('grv lys'!$L$2:$L$2863,'grv lys'!$I$2:$I$2863,'bereken betaaldatum bedrag'!$U$1,'grv lys'!$T$2:$T$2863,'bereken betaaldatum bedrag'!B140)</f>
        <v>0</v>
      </c>
      <c r="V140" s="4">
        <f>SUMIFS('grv lys'!$L$2:$L$2863,'grv lys'!$I$2:$I$2863,'bereken betaaldatum bedrag'!$V$1,'grv lys'!$T$2:$T$2863,'bereken betaaldatum bedrag'!B140)</f>
        <v>0</v>
      </c>
      <c r="W140" s="4">
        <f>SUMIFS('grv lys'!$L$2:$L$2863,'grv lys'!$I$2:$I$2863,'bereken betaaldatum bedrag'!$W$1,'grv lys'!$T$2:$T$2863,'bereken betaaldatum bedrag'!B140)</f>
        <v>0</v>
      </c>
      <c r="X140" s="4">
        <f>SUMIFS('grv lys'!$L$2:$L$2863,'grv lys'!$I$2:$I$2863,'bereken betaaldatum bedrag'!$X$1,'grv lys'!$T$2:$T$2863,'bereken betaaldatum bedrag'!B140)</f>
        <v>0</v>
      </c>
      <c r="Y140" s="4">
        <f>SUMIFS('grv lys'!$L$2:$L$2863,'grv lys'!$I$2:$I$2863,'bereken betaaldatum bedrag'!$Y$1,'grv lys'!$G$2:$G$2863,'bereken betaaldatum bedrag'!B140)</f>
        <v>0</v>
      </c>
      <c r="Z140" s="4">
        <f>SUMIFS('grv lys'!$L$2:$L$2863,'grv lys'!$I$2:$I$2863,'bereken betaaldatum bedrag'!$Z$1,'grv lys'!$G$2:$G$2863,'bereken betaaldatum bedrag'!B140)</f>
        <v>0</v>
      </c>
      <c r="AA140" s="4">
        <f>SUMIFS('grv lys'!$L$2:$L$2863,'grv lys'!$I$2:$I$2863,'bereken betaaldatum bedrag'!$AA$1,'grv lys'!$G$2:$G$2863,'bereken betaaldatum bedrag'!B140)</f>
        <v>0</v>
      </c>
      <c r="AB140" s="4">
        <f>SUMIFS('grv lys'!$L$2:$L$2863,'grv lys'!$I$2:$I$2863,'bereken betaaldatum bedrag'!$AB$1,'grv lys'!$G$2:$G$2863,'bereken betaaldatum bedrag'!B140)</f>
        <v>0</v>
      </c>
      <c r="AC140" s="4">
        <f>SUMIFS('grv lys'!$L$2:$L$2863,'grv lys'!$I$2:$I$2863,'bereken betaaldatum bedrag'!$AC$1,'grv lys'!$G$2:$G$2863,'bereken betaaldatum bedrag'!B140)</f>
        <v>0</v>
      </c>
      <c r="AD140" s="4">
        <f>SUMIFS('grv lys'!$L$2:$L$2863,'grv lys'!$I$2:$I$2863,'bereken betaaldatum bedrag'!$AD$1,'grv lys'!$G$2:$G$2863,'bereken betaaldatum bedrag'!B140)</f>
        <v>8437.42</v>
      </c>
      <c r="AE140" s="4">
        <f>SUMIFS('grv lys'!$L$2:$L$2863,'grv lys'!$I$2:$I$2863,'bereken betaaldatum bedrag'!$AE$1,'grv lys'!$G$2:$G$2863,'bereken betaaldatum bedrag'!B140)</f>
        <v>0</v>
      </c>
      <c r="AF140" s="4">
        <f>SUMIFS('grv lys'!$L$2:$L$2863,'grv lys'!$I$2:$I$2863,'bereken betaaldatum bedrag'!$AF$1,'grv lys'!$G$2:$G$2863,'bereken betaaldatum bedrag'!B140)</f>
        <v>10628.16</v>
      </c>
      <c r="AG140" s="4">
        <f>SUMIFS('grv lys'!$L$2:$L$2863,'grv lys'!$I$2:$I$2863,'bereken betaaldatum bedrag'!$AG$1,'grv lys'!$G$2:$G$2863,'bereken betaaldatum bedrag'!B140)</f>
        <v>0</v>
      </c>
      <c r="AH140" s="4">
        <f>SUMIFS('grv lys'!$L$2:$L$2863,'grv lys'!$I$2:$I$2863,'bereken betaaldatum bedrag'!$AH$1,'grv lys'!$G$2:$G$2863,'bereken betaaldatum bedrag'!B140)</f>
        <v>0</v>
      </c>
      <c r="AI140" s="4">
        <f>SUMIFS('grv lys'!$L$2:$L$2863,'grv lys'!$I$2:$I$2863,'bereken betaaldatum bedrag'!$AI$1,'grv lys'!$G$2:$G$2863,'bereken betaaldatum bedrag'!B140)</f>
        <v>0</v>
      </c>
      <c r="AJ140" s="4">
        <f>SUMIFS('grv lys'!$L$2:$L$2863,'grv lys'!$I$2:$I$2863,'bereken betaaldatum bedrag'!$AJ$1,'grv lys'!$G$2:$G$2863,'bereken betaaldatum bedrag'!B140)</f>
        <v>0</v>
      </c>
      <c r="AK140" s="4">
        <f>SUMIFS('grv lys'!$L$2:$L$2863,'grv lys'!$I$2:$I$2863,'bereken betaaldatum bedrag'!$AK$1,'grv lys'!$G$2:$G$2863,'bereken betaaldatum bedrag'!B140)</f>
        <v>0</v>
      </c>
      <c r="AL140" s="4">
        <f>SUMIFS('grv lys'!$L$2:$L$2863,'grv lys'!$I$2:$I$2863,'bereken betaaldatum bedrag'!$AL$1,'grv lys'!$G$2:$G$2863,'bereken betaaldatum bedrag'!B140)</f>
        <v>0</v>
      </c>
      <c r="AM140" s="4">
        <f>SUMIFS('grv lys'!$L$2:$L$2863,'grv lys'!$I$2:$I$2863,'bereken betaaldatum bedrag'!$AM$1,'grv lys'!$G$2:$G$2863,'bereken betaaldatum bedrag'!B140)</f>
        <v>0</v>
      </c>
      <c r="AN140" s="4">
        <f>SUMIFS('grv lys'!$L$2:$L$2863,'grv lys'!$I$2:$I$2863,'bereken betaaldatum bedrag'!$AN$1,'grv lys'!$G$2:$G$2863,'bereken betaaldatum bedrag'!B140)</f>
        <v>0</v>
      </c>
      <c r="AO140" s="4">
        <f>SUMIFS('grv lys'!$L$2:$L$2863,'grv lys'!$I$2:$I$2863,'bereken betaaldatum bedrag'!$AO$1,'grv lys'!$G$2:$G$2863,'bereken betaaldatum bedrag'!B140)</f>
        <v>0</v>
      </c>
      <c r="AP140" s="4">
        <f>SUMIFS('grv lys'!$L$2:$L$2863,'grv lys'!$I$2:$I$2863,'bereken betaaldatum bedrag'!$AP$1,'grv lys'!$G$2:$G$2863,'bereken betaaldatum bedrag'!B140)</f>
        <v>0</v>
      </c>
      <c r="AQ140" s="4">
        <f>SUMIFS('grv lys'!$L$2:$L$2863,'grv lys'!$I$2:$I$2863,'bereken betaaldatum bedrag'!$AQ$1,'grv lys'!$G$2:$G$2863,'bereken betaaldatum bedrag'!B140)</f>
        <v>12421.17</v>
      </c>
      <c r="AR140" s="4">
        <f>SUMIFS('grv lys'!$L$2:$L$2863,'grv lys'!$I$2:$I$2863,'bereken betaaldatum bedrag'!$AR$1,'grv lys'!$G$2:$G$2863,'bereken betaaldatum bedrag'!B140)</f>
        <v>0</v>
      </c>
      <c r="AS140" s="4">
        <f>SUMIFS('grv lys'!$L$2:$L$2863,'grv lys'!$I$2:$I$2863,'bereken betaaldatum bedrag'!$AS$1,'grv lys'!$G$2:$G$2863,'bereken betaaldatum bedrag'!B140)</f>
        <v>0</v>
      </c>
      <c r="AT140" s="4">
        <f>SUMIFS('grv lys'!$L$2:$L$2863,'grv lys'!$I$2:$I$2863,'bereken betaaldatum bedrag'!$AT$1,'grv lys'!$G$2:$G$2863,'bereken betaaldatum bedrag'!B140)</f>
        <v>0</v>
      </c>
      <c r="AU140" s="4">
        <f>SUMIFS('grv lys'!$L$2:$L$2863,'grv lys'!$I$2:$I$2863,'bereken betaaldatum bedrag'!$AU$1,'grv lys'!$G$2:$G$2863,'bereken betaaldatum bedrag'!B140)</f>
        <v>0</v>
      </c>
      <c r="AV140" s="4">
        <f>SUMIFS('grv lys'!$L$2:$L$2863,'grv lys'!$I$2:$I$2863,'bereken betaaldatum bedrag'!$AV$1,'grv lys'!$G$2:$G$2863,'bereken betaaldatum bedrag'!B140)</f>
        <v>0</v>
      </c>
      <c r="AW140" s="4">
        <f>SUMIFS('grv lys'!$L$2:$L$2863,'grv lys'!$I$2:$I$2863,'bereken betaaldatum bedrag'!$AW$1,'grv lys'!$G$2:$G$2863,'bereken betaaldatum bedrag'!B140)</f>
        <v>0</v>
      </c>
      <c r="AX140" s="4">
        <f>SUMIFS('grv lys'!$L$2:$L$2863,'grv lys'!$I$2:$I$2863,'bereken betaaldatum bedrag'!$AX$1,'grv lys'!$G$2:$G$2863,'bereken betaaldatum bedrag'!B140)</f>
        <v>0</v>
      </c>
      <c r="AY140" s="4">
        <f>SUMIFS('grv lys'!$L$2:$L$2863,'grv lys'!$I$2:$I$2863,'bereken betaaldatum bedrag'!$AY$1,'grv lys'!$G$2:$G$2863,'bereken betaaldatum bedrag'!B140)</f>
        <v>0</v>
      </c>
      <c r="AZ140" s="4">
        <f>SUMIFS('grv lys'!$L$2:$L$2863,'grv lys'!$I$2:$I$2863,'bereken betaaldatum bedrag'!$AZ$1,'grv lys'!$G$2:$G$2863,'bereken betaaldatum bedrag'!B140)</f>
        <v>0</v>
      </c>
      <c r="BA140" s="4">
        <f>SUMIFS('grv lys'!$L$2:$L$2863,'grv lys'!$I$2:$I$2863,'bereken betaaldatum bedrag'!$BA$1,'grv lys'!$G$2:$G$2863,'bereken betaaldatum bedrag'!B140)</f>
        <v>0</v>
      </c>
    </row>
    <row r="141" spans="1:53" x14ac:dyDescent="0.25">
      <c r="A141" s="19" t="s">
        <v>137</v>
      </c>
      <c r="B141" s="20">
        <v>41717</v>
      </c>
      <c r="C141" s="7"/>
      <c r="D141" s="15" t="s">
        <v>148</v>
      </c>
      <c r="E141" s="14"/>
      <c r="F141" s="12"/>
      <c r="G141" s="16"/>
      <c r="H141" s="16"/>
      <c r="I141" s="4">
        <f>SUMIFS('grv lys'!$L$2:$L$2863,'grv lys'!$G$2:$G$2863,'bereken betaaldatum bedrag'!B141,'grv lys'!$I$2:$I$2863,'bereken betaaldatum bedrag'!I$1)</f>
        <v>0</v>
      </c>
      <c r="J141" s="4">
        <f>SUMIFS('grv lys'!$L$2:$L$2863,'grv lys'!$I$2:$I$2863,'bereken betaaldatum bedrag'!$J$1,'grv lys'!$T$2:$T$2863,'bereken betaaldatum bedrag'!B141)</f>
        <v>0</v>
      </c>
      <c r="K141" s="4">
        <f>SUMIFS('grv lys'!$L$2:$L$2863,'grv lys'!$I$2:$I$2863,'bereken betaaldatum bedrag'!$K$1,'grv lys'!$T$2:$T$2863,'bereken betaaldatum bedrag'!B141)</f>
        <v>0</v>
      </c>
      <c r="L141" s="4">
        <f>SUMIFS('grv lys'!$L$2:$L$2863,'grv lys'!$I$2:$I$2863,'bereken betaaldatum bedrag'!$L$1,'grv lys'!$T$2:$T$2863,'bereken betaaldatum bedrag'!B141)</f>
        <v>0</v>
      </c>
      <c r="M141" s="4">
        <f>SUMIFS('grv lys'!$L$2:$L$2863,'grv lys'!$I$2:$I$2863,'bereken betaaldatum bedrag'!$M$1,'grv lys'!$T$2:$T$2863,'bereken betaaldatum bedrag'!B141)</f>
        <v>0</v>
      </c>
      <c r="N141" s="4">
        <f>SUMIFS('grv lys'!$L$2:$L$2863,'grv lys'!$I$2:$I$2863,'bereken betaaldatum bedrag'!$N$1,'grv lys'!$T$2:$T$2863,'bereken betaaldatum bedrag'!B141)</f>
        <v>0</v>
      </c>
      <c r="O141" s="4">
        <f>SUMIFS('grv lys'!$L$2:$L$2863,'grv lys'!$I$2:$I$2863,'bereken betaaldatum bedrag'!$O$1,'grv lys'!$T$2:$T$2863,'bereken betaaldatum bedrag'!B141)</f>
        <v>5667.5</v>
      </c>
      <c r="P141" s="4">
        <f>SUMIFS('grv lys'!$L$2:$L$2863,'grv lys'!$I$2:$I$2863,'bereken betaaldatum bedrag'!$P$1,'grv lys'!$T$2:$T$2863,'bereken betaaldatum bedrag'!B141)</f>
        <v>0</v>
      </c>
      <c r="Q141" s="4">
        <f>SUMIFS('grv lys'!$L$2:$L$2863,'grv lys'!$I$2:$I$2863,'bereken betaaldatum bedrag'!$Q$1,'grv lys'!$T$2:$T$2863,'bereken betaaldatum bedrag'!B141)</f>
        <v>0</v>
      </c>
      <c r="R141" s="4">
        <f>SUMIFS('grv lys'!$L$2:$L$2863,'grv lys'!$I$2:$I$2863,'bereken betaaldatum bedrag'!$R$1,'grv lys'!$T$2:$T$2863,'bereken betaaldatum bedrag'!B141)</f>
        <v>0</v>
      </c>
      <c r="S141" s="4">
        <f>SUMIFS('grv lys'!Y140:Y3403,'grv lys'!T140:T3403,'bereken betaaldatum bedrag'!B141,'grv lys'!V140:V3403,'bereken betaaldatum bedrag'!$S$1)</f>
        <v>0</v>
      </c>
      <c r="T141" s="4">
        <f>SUMIFS('grv lys'!Z140:Z3403,'grv lys'!U140:U3403,'bereken betaaldatum bedrag'!B141,'grv lys'!W140:W3403,'bereken betaaldatum bedrag'!$T$1)</f>
        <v>0</v>
      </c>
      <c r="U141" s="4">
        <f>SUMIFS('grv lys'!$L$2:$L$2863,'grv lys'!$I$2:$I$2863,'bereken betaaldatum bedrag'!$U$1,'grv lys'!$T$2:$T$2863,'bereken betaaldatum bedrag'!B141)</f>
        <v>0</v>
      </c>
      <c r="V141" s="4">
        <f>SUMIFS('grv lys'!$L$2:$L$2863,'grv lys'!$I$2:$I$2863,'bereken betaaldatum bedrag'!$V$1,'grv lys'!$T$2:$T$2863,'bereken betaaldatum bedrag'!B141)</f>
        <v>0</v>
      </c>
      <c r="W141" s="4">
        <f>SUMIFS('grv lys'!$L$2:$L$2863,'grv lys'!$I$2:$I$2863,'bereken betaaldatum bedrag'!$W$1,'grv lys'!$T$2:$T$2863,'bereken betaaldatum bedrag'!B141)</f>
        <v>0</v>
      </c>
      <c r="X141" s="4">
        <f>SUMIFS('grv lys'!$L$2:$L$2863,'grv lys'!$I$2:$I$2863,'bereken betaaldatum bedrag'!$X$1,'grv lys'!$T$2:$T$2863,'bereken betaaldatum bedrag'!B141)</f>
        <v>0</v>
      </c>
      <c r="Y141" s="4">
        <f>SUMIFS('grv lys'!$L$2:$L$2863,'grv lys'!$I$2:$I$2863,'bereken betaaldatum bedrag'!$Y$1,'grv lys'!$G$2:$G$2863,'bereken betaaldatum bedrag'!B141)</f>
        <v>0</v>
      </c>
      <c r="Z141" s="4">
        <f>SUMIFS('grv lys'!$L$2:$L$2863,'grv lys'!$I$2:$I$2863,'bereken betaaldatum bedrag'!$Z$1,'grv lys'!$G$2:$G$2863,'bereken betaaldatum bedrag'!B141)</f>
        <v>0</v>
      </c>
      <c r="AA141" s="4">
        <f>SUMIFS('grv lys'!$L$2:$L$2863,'grv lys'!$I$2:$I$2863,'bereken betaaldatum bedrag'!$AA$1,'grv lys'!$G$2:$G$2863,'bereken betaaldatum bedrag'!B141)</f>
        <v>0</v>
      </c>
      <c r="AB141" s="4">
        <f>SUMIFS('grv lys'!$L$2:$L$2863,'grv lys'!$I$2:$I$2863,'bereken betaaldatum bedrag'!$AB$1,'grv lys'!$G$2:$G$2863,'bereken betaaldatum bedrag'!B141)</f>
        <v>0</v>
      </c>
      <c r="AC141" s="4">
        <f>SUMIFS('grv lys'!$L$2:$L$2863,'grv lys'!$I$2:$I$2863,'bereken betaaldatum bedrag'!$AC$1,'grv lys'!$G$2:$G$2863,'bereken betaaldatum bedrag'!B141)</f>
        <v>357.7</v>
      </c>
      <c r="AD141" s="4">
        <f>SUMIFS('grv lys'!$L$2:$L$2863,'grv lys'!$I$2:$I$2863,'bereken betaaldatum bedrag'!$AD$1,'grv lys'!$G$2:$G$2863,'bereken betaaldatum bedrag'!B141)</f>
        <v>0</v>
      </c>
      <c r="AE141" s="4">
        <f>SUMIFS('grv lys'!$L$2:$L$2863,'grv lys'!$I$2:$I$2863,'bereken betaaldatum bedrag'!$AE$1,'grv lys'!$G$2:$G$2863,'bereken betaaldatum bedrag'!B141)</f>
        <v>0</v>
      </c>
      <c r="AF141" s="4">
        <f>SUMIFS('grv lys'!$L$2:$L$2863,'grv lys'!$I$2:$I$2863,'bereken betaaldatum bedrag'!$AF$1,'grv lys'!$G$2:$G$2863,'bereken betaaldatum bedrag'!B141)</f>
        <v>0</v>
      </c>
      <c r="AG141" s="4">
        <f>SUMIFS('grv lys'!$L$2:$L$2863,'grv lys'!$I$2:$I$2863,'bereken betaaldatum bedrag'!$AG$1,'grv lys'!$G$2:$G$2863,'bereken betaaldatum bedrag'!B141)</f>
        <v>0</v>
      </c>
      <c r="AH141" s="4">
        <f>SUMIFS('grv lys'!$L$2:$L$2863,'grv lys'!$I$2:$I$2863,'bereken betaaldatum bedrag'!$AH$1,'grv lys'!$G$2:$G$2863,'bereken betaaldatum bedrag'!B141)</f>
        <v>0</v>
      </c>
      <c r="AI141" s="4">
        <f>SUMIFS('grv lys'!$L$2:$L$2863,'grv lys'!$I$2:$I$2863,'bereken betaaldatum bedrag'!$AI$1,'grv lys'!$G$2:$G$2863,'bereken betaaldatum bedrag'!B141)</f>
        <v>0</v>
      </c>
      <c r="AJ141" s="4">
        <f>SUMIFS('grv lys'!$L$2:$L$2863,'grv lys'!$I$2:$I$2863,'bereken betaaldatum bedrag'!$AJ$1,'grv lys'!$G$2:$G$2863,'bereken betaaldatum bedrag'!B141)</f>
        <v>0</v>
      </c>
      <c r="AK141" s="4">
        <f>SUMIFS('grv lys'!$L$2:$L$2863,'grv lys'!$I$2:$I$2863,'bereken betaaldatum bedrag'!$AK$1,'grv lys'!$G$2:$G$2863,'bereken betaaldatum bedrag'!B141)</f>
        <v>10413.32</v>
      </c>
      <c r="AL141" s="4">
        <f>SUMIFS('grv lys'!$L$2:$L$2863,'grv lys'!$I$2:$I$2863,'bereken betaaldatum bedrag'!$AL$1,'grv lys'!$G$2:$G$2863,'bereken betaaldatum bedrag'!B141)</f>
        <v>0</v>
      </c>
      <c r="AM141" s="4">
        <f>SUMIFS('grv lys'!$L$2:$L$2863,'grv lys'!$I$2:$I$2863,'bereken betaaldatum bedrag'!$AM$1,'grv lys'!$G$2:$G$2863,'bereken betaaldatum bedrag'!B141)</f>
        <v>0</v>
      </c>
      <c r="AN141" s="4">
        <f>SUMIFS('grv lys'!$L$2:$L$2863,'grv lys'!$I$2:$I$2863,'bereken betaaldatum bedrag'!$AN$1,'grv lys'!$G$2:$G$2863,'bereken betaaldatum bedrag'!B141)</f>
        <v>0</v>
      </c>
      <c r="AO141" s="4">
        <f>SUMIFS('grv lys'!$L$2:$L$2863,'grv lys'!$I$2:$I$2863,'bereken betaaldatum bedrag'!$AO$1,'grv lys'!$G$2:$G$2863,'bereken betaaldatum bedrag'!B141)</f>
        <v>0</v>
      </c>
      <c r="AP141" s="4">
        <f>SUMIFS('grv lys'!$L$2:$L$2863,'grv lys'!$I$2:$I$2863,'bereken betaaldatum bedrag'!$AP$1,'grv lys'!$G$2:$G$2863,'bereken betaaldatum bedrag'!B141)</f>
        <v>249.36</v>
      </c>
      <c r="AQ141" s="4">
        <f>SUMIFS('grv lys'!$L$2:$L$2863,'grv lys'!$I$2:$I$2863,'bereken betaaldatum bedrag'!$AQ$1,'grv lys'!$G$2:$G$2863,'bereken betaaldatum bedrag'!B141)</f>
        <v>0</v>
      </c>
      <c r="AR141" s="4">
        <f>SUMIFS('grv lys'!$L$2:$L$2863,'grv lys'!$I$2:$I$2863,'bereken betaaldatum bedrag'!$AR$1,'grv lys'!$G$2:$G$2863,'bereken betaaldatum bedrag'!B141)</f>
        <v>186.32</v>
      </c>
      <c r="AS141" s="4">
        <f>SUMIFS('grv lys'!$L$2:$L$2863,'grv lys'!$I$2:$I$2863,'bereken betaaldatum bedrag'!$AS$1,'grv lys'!$G$2:$G$2863,'bereken betaaldatum bedrag'!B141)</f>
        <v>0</v>
      </c>
      <c r="AT141" s="4">
        <f>SUMIFS('grv lys'!$L$2:$L$2863,'grv lys'!$I$2:$I$2863,'bereken betaaldatum bedrag'!$AT$1,'grv lys'!$G$2:$G$2863,'bereken betaaldatum bedrag'!B141)</f>
        <v>0</v>
      </c>
      <c r="AU141" s="4">
        <f>SUMIFS('grv lys'!$L$2:$L$2863,'grv lys'!$I$2:$I$2863,'bereken betaaldatum bedrag'!$AU$1,'grv lys'!$G$2:$G$2863,'bereken betaaldatum bedrag'!B141)</f>
        <v>20635.71</v>
      </c>
      <c r="AV141" s="4">
        <f>SUMIFS('grv lys'!$L$2:$L$2863,'grv lys'!$I$2:$I$2863,'bereken betaaldatum bedrag'!$AV$1,'grv lys'!$G$2:$G$2863,'bereken betaaldatum bedrag'!B141)</f>
        <v>0</v>
      </c>
      <c r="AW141" s="4">
        <f>SUMIFS('grv lys'!$L$2:$L$2863,'grv lys'!$I$2:$I$2863,'bereken betaaldatum bedrag'!$AW$1,'grv lys'!$G$2:$G$2863,'bereken betaaldatum bedrag'!B141)</f>
        <v>0</v>
      </c>
      <c r="AX141" s="4">
        <f>SUMIFS('grv lys'!$L$2:$L$2863,'grv lys'!$I$2:$I$2863,'bereken betaaldatum bedrag'!$AX$1,'grv lys'!$G$2:$G$2863,'bereken betaaldatum bedrag'!B141)</f>
        <v>0</v>
      </c>
      <c r="AY141" s="4">
        <f>SUMIFS('grv lys'!$L$2:$L$2863,'grv lys'!$I$2:$I$2863,'bereken betaaldatum bedrag'!$AY$1,'grv lys'!$G$2:$G$2863,'bereken betaaldatum bedrag'!B141)</f>
        <v>0</v>
      </c>
      <c r="AZ141" s="4">
        <f>SUMIFS('grv lys'!$L$2:$L$2863,'grv lys'!$I$2:$I$2863,'bereken betaaldatum bedrag'!$AZ$1,'grv lys'!$G$2:$G$2863,'bereken betaaldatum bedrag'!B141)</f>
        <v>0</v>
      </c>
      <c r="BA141" s="4">
        <f>SUMIFS('grv lys'!$L$2:$L$2863,'grv lys'!$I$2:$I$2863,'bereken betaaldatum bedrag'!$BA$1,'grv lys'!$G$2:$G$2863,'bereken betaaldatum bedrag'!B141)</f>
        <v>0</v>
      </c>
    </row>
    <row r="142" spans="1:53" x14ac:dyDescent="0.25">
      <c r="A142" s="19" t="s">
        <v>138</v>
      </c>
      <c r="B142" s="20">
        <v>41718</v>
      </c>
      <c r="C142" s="7"/>
      <c r="D142" s="15" t="s">
        <v>148</v>
      </c>
      <c r="E142" s="14"/>
      <c r="F142" s="12"/>
      <c r="G142" s="16"/>
      <c r="H142" s="16"/>
      <c r="I142" s="4">
        <f>SUMIFS('grv lys'!$L$2:$L$2863,'grv lys'!$G$2:$G$2863,'bereken betaaldatum bedrag'!B142,'grv lys'!$I$2:$I$2863,'bereken betaaldatum bedrag'!I$1)</f>
        <v>0</v>
      </c>
      <c r="J142" s="4">
        <f>SUMIFS('grv lys'!$L$2:$L$2863,'grv lys'!$I$2:$I$2863,'bereken betaaldatum bedrag'!$J$1,'grv lys'!$T$2:$T$2863,'bereken betaaldatum bedrag'!B142)</f>
        <v>0</v>
      </c>
      <c r="K142" s="4">
        <f>SUMIFS('grv lys'!$L$2:$L$2863,'grv lys'!$I$2:$I$2863,'bereken betaaldatum bedrag'!$K$1,'grv lys'!$T$2:$T$2863,'bereken betaaldatum bedrag'!B142)</f>
        <v>0</v>
      </c>
      <c r="L142" s="4">
        <f>SUMIFS('grv lys'!$L$2:$L$2863,'grv lys'!$I$2:$I$2863,'bereken betaaldatum bedrag'!$L$1,'grv lys'!$T$2:$T$2863,'bereken betaaldatum bedrag'!B142)</f>
        <v>0</v>
      </c>
      <c r="M142" s="4">
        <f>SUMIFS('grv lys'!$L$2:$L$2863,'grv lys'!$I$2:$I$2863,'bereken betaaldatum bedrag'!$M$1,'grv lys'!$T$2:$T$2863,'bereken betaaldatum bedrag'!B142)</f>
        <v>0</v>
      </c>
      <c r="N142" s="4">
        <f>SUMIFS('grv lys'!$L$2:$L$2863,'grv lys'!$I$2:$I$2863,'bereken betaaldatum bedrag'!$N$1,'grv lys'!$T$2:$T$2863,'bereken betaaldatum bedrag'!B142)</f>
        <v>0</v>
      </c>
      <c r="O142" s="4">
        <f>SUMIFS('grv lys'!$L$2:$L$2863,'grv lys'!$I$2:$I$2863,'bereken betaaldatum bedrag'!$O$1,'grv lys'!$T$2:$T$2863,'bereken betaaldatum bedrag'!B142)</f>
        <v>0</v>
      </c>
      <c r="P142" s="4">
        <f>SUMIFS('grv lys'!$L$2:$L$2863,'grv lys'!$I$2:$I$2863,'bereken betaaldatum bedrag'!$P$1,'grv lys'!$T$2:$T$2863,'bereken betaaldatum bedrag'!B142)</f>
        <v>0</v>
      </c>
      <c r="Q142" s="4">
        <f>SUMIFS('grv lys'!$L$2:$L$2863,'grv lys'!$I$2:$I$2863,'bereken betaaldatum bedrag'!$Q$1,'grv lys'!$T$2:$T$2863,'bereken betaaldatum bedrag'!B142)</f>
        <v>3208</v>
      </c>
      <c r="R142" s="4">
        <f>SUMIFS('grv lys'!$L$2:$L$2863,'grv lys'!$I$2:$I$2863,'bereken betaaldatum bedrag'!$R$1,'grv lys'!$T$2:$T$2863,'bereken betaaldatum bedrag'!B142)</f>
        <v>0</v>
      </c>
      <c r="S142" s="4">
        <f>SUMIFS('grv lys'!Y141:Y3404,'grv lys'!T141:T3404,'bereken betaaldatum bedrag'!B142,'grv lys'!V141:V3404,'bereken betaaldatum bedrag'!$S$1)</f>
        <v>0</v>
      </c>
      <c r="T142" s="4">
        <f>SUMIFS('grv lys'!Z141:Z3404,'grv lys'!U141:U3404,'bereken betaaldatum bedrag'!B142,'grv lys'!W141:W3404,'bereken betaaldatum bedrag'!$T$1)</f>
        <v>0</v>
      </c>
      <c r="U142" s="4">
        <f>SUMIFS('grv lys'!$L$2:$L$2863,'grv lys'!$I$2:$I$2863,'bereken betaaldatum bedrag'!$U$1,'grv lys'!$T$2:$T$2863,'bereken betaaldatum bedrag'!B142)</f>
        <v>1425</v>
      </c>
      <c r="V142" s="4">
        <f>SUMIFS('grv lys'!$L$2:$L$2863,'grv lys'!$I$2:$I$2863,'bereken betaaldatum bedrag'!$V$1,'grv lys'!$T$2:$T$2863,'bereken betaaldatum bedrag'!B142)</f>
        <v>0</v>
      </c>
      <c r="W142" s="4">
        <f>SUMIFS('grv lys'!$L$2:$L$2863,'grv lys'!$I$2:$I$2863,'bereken betaaldatum bedrag'!$W$1,'grv lys'!$T$2:$T$2863,'bereken betaaldatum bedrag'!B142)</f>
        <v>0</v>
      </c>
      <c r="X142" s="4">
        <f>SUMIFS('grv lys'!$L$2:$L$2863,'grv lys'!$I$2:$I$2863,'bereken betaaldatum bedrag'!$X$1,'grv lys'!$T$2:$T$2863,'bereken betaaldatum bedrag'!B142)</f>
        <v>0</v>
      </c>
      <c r="Y142" s="4">
        <f>SUMIFS('grv lys'!$L$2:$L$2863,'grv lys'!$I$2:$I$2863,'bereken betaaldatum bedrag'!$Y$1,'grv lys'!$G$2:$G$2863,'bereken betaaldatum bedrag'!B142)</f>
        <v>7763.420000000001</v>
      </c>
      <c r="Z142" s="4">
        <f>SUMIFS('grv lys'!$L$2:$L$2863,'grv lys'!$I$2:$I$2863,'bereken betaaldatum bedrag'!$Z$1,'grv lys'!$G$2:$G$2863,'bereken betaaldatum bedrag'!B142)</f>
        <v>0</v>
      </c>
      <c r="AA142" s="4">
        <f>SUMIFS('grv lys'!$L$2:$L$2863,'grv lys'!$I$2:$I$2863,'bereken betaaldatum bedrag'!$AA$1,'grv lys'!$G$2:$G$2863,'bereken betaaldatum bedrag'!B142)</f>
        <v>0</v>
      </c>
      <c r="AB142" s="4">
        <f>SUMIFS('grv lys'!$L$2:$L$2863,'grv lys'!$I$2:$I$2863,'bereken betaaldatum bedrag'!$AB$1,'grv lys'!$G$2:$G$2863,'bereken betaaldatum bedrag'!B142)</f>
        <v>6156.04</v>
      </c>
      <c r="AC142" s="4">
        <f>SUMIFS('grv lys'!$L$2:$L$2863,'grv lys'!$I$2:$I$2863,'bereken betaaldatum bedrag'!$AC$1,'grv lys'!$G$2:$G$2863,'bereken betaaldatum bedrag'!B142)</f>
        <v>0</v>
      </c>
      <c r="AD142" s="4">
        <f>SUMIFS('grv lys'!$L$2:$L$2863,'grv lys'!$I$2:$I$2863,'bereken betaaldatum bedrag'!$AD$1,'grv lys'!$G$2:$G$2863,'bereken betaaldatum bedrag'!B142)</f>
        <v>4668.99</v>
      </c>
      <c r="AE142" s="4">
        <f>SUMIFS('grv lys'!$L$2:$L$2863,'grv lys'!$I$2:$I$2863,'bereken betaaldatum bedrag'!$AE$1,'grv lys'!$G$2:$G$2863,'bereken betaaldatum bedrag'!B142)</f>
        <v>0</v>
      </c>
      <c r="AF142" s="4">
        <f>SUMIFS('grv lys'!$L$2:$L$2863,'grv lys'!$I$2:$I$2863,'bereken betaaldatum bedrag'!$AF$1,'grv lys'!$G$2:$G$2863,'bereken betaaldatum bedrag'!B142)</f>
        <v>7329.7300000000005</v>
      </c>
      <c r="AG142" s="4">
        <f>SUMIFS('grv lys'!$L$2:$L$2863,'grv lys'!$I$2:$I$2863,'bereken betaaldatum bedrag'!$AG$1,'grv lys'!$G$2:$G$2863,'bereken betaaldatum bedrag'!B142)</f>
        <v>0</v>
      </c>
      <c r="AH142" s="4">
        <f>SUMIFS('grv lys'!$L$2:$L$2863,'grv lys'!$I$2:$I$2863,'bereken betaaldatum bedrag'!$AH$1,'grv lys'!$G$2:$G$2863,'bereken betaaldatum bedrag'!B142)</f>
        <v>0</v>
      </c>
      <c r="AI142" s="4">
        <f>SUMIFS('grv lys'!$L$2:$L$2863,'grv lys'!$I$2:$I$2863,'bereken betaaldatum bedrag'!$AI$1,'grv lys'!$G$2:$G$2863,'bereken betaaldatum bedrag'!B142)</f>
        <v>0</v>
      </c>
      <c r="AJ142" s="4">
        <f>SUMIFS('grv lys'!$L$2:$L$2863,'grv lys'!$I$2:$I$2863,'bereken betaaldatum bedrag'!$AJ$1,'grv lys'!$G$2:$G$2863,'bereken betaaldatum bedrag'!B142)</f>
        <v>0</v>
      </c>
      <c r="AK142" s="4">
        <f>SUMIFS('grv lys'!$L$2:$L$2863,'grv lys'!$I$2:$I$2863,'bereken betaaldatum bedrag'!$AK$1,'grv lys'!$G$2:$G$2863,'bereken betaaldatum bedrag'!B142)</f>
        <v>0</v>
      </c>
      <c r="AL142" s="4">
        <f>SUMIFS('grv lys'!$L$2:$L$2863,'grv lys'!$I$2:$I$2863,'bereken betaaldatum bedrag'!$AL$1,'grv lys'!$G$2:$G$2863,'bereken betaaldatum bedrag'!B142)</f>
        <v>0</v>
      </c>
      <c r="AM142" s="4">
        <f>SUMIFS('grv lys'!$L$2:$L$2863,'grv lys'!$I$2:$I$2863,'bereken betaaldatum bedrag'!$AM$1,'grv lys'!$G$2:$G$2863,'bereken betaaldatum bedrag'!B142)</f>
        <v>0</v>
      </c>
      <c r="AN142" s="4">
        <f>SUMIFS('grv lys'!$L$2:$L$2863,'grv lys'!$I$2:$I$2863,'bereken betaaldatum bedrag'!$AN$1,'grv lys'!$G$2:$G$2863,'bereken betaaldatum bedrag'!B142)</f>
        <v>1062.75</v>
      </c>
      <c r="AO142" s="4">
        <f>SUMIFS('grv lys'!$L$2:$L$2863,'grv lys'!$I$2:$I$2863,'bereken betaaldatum bedrag'!$AO$1,'grv lys'!$G$2:$G$2863,'bereken betaaldatum bedrag'!B142)</f>
        <v>14163.18</v>
      </c>
      <c r="AP142" s="4">
        <f>SUMIFS('grv lys'!$L$2:$L$2863,'grv lys'!$I$2:$I$2863,'bereken betaaldatum bedrag'!$AP$1,'grv lys'!$G$2:$G$2863,'bereken betaaldatum bedrag'!B142)</f>
        <v>0</v>
      </c>
      <c r="AQ142" s="4">
        <f>SUMIFS('grv lys'!$L$2:$L$2863,'grv lys'!$I$2:$I$2863,'bereken betaaldatum bedrag'!$AQ$1,'grv lys'!$G$2:$G$2863,'bereken betaaldatum bedrag'!B142)</f>
        <v>0</v>
      </c>
      <c r="AR142" s="4">
        <f>SUMIFS('grv lys'!$L$2:$L$2863,'grv lys'!$I$2:$I$2863,'bereken betaaldatum bedrag'!$AR$1,'grv lys'!$G$2:$G$2863,'bereken betaaldatum bedrag'!B142)</f>
        <v>213.26</v>
      </c>
      <c r="AS142" s="4">
        <f>SUMIFS('grv lys'!$L$2:$L$2863,'grv lys'!$I$2:$I$2863,'bereken betaaldatum bedrag'!$AS$1,'grv lys'!$G$2:$G$2863,'bereken betaaldatum bedrag'!B142)</f>
        <v>0</v>
      </c>
      <c r="AT142" s="4">
        <f>SUMIFS('grv lys'!$L$2:$L$2863,'grv lys'!$I$2:$I$2863,'bereken betaaldatum bedrag'!$AT$1,'grv lys'!$G$2:$G$2863,'bereken betaaldatum bedrag'!B142)</f>
        <v>0</v>
      </c>
      <c r="AU142" s="4">
        <f>SUMIFS('grv lys'!$L$2:$L$2863,'grv lys'!$I$2:$I$2863,'bereken betaaldatum bedrag'!$AU$1,'grv lys'!$G$2:$G$2863,'bereken betaaldatum bedrag'!B142)</f>
        <v>0</v>
      </c>
      <c r="AV142" s="4">
        <f>SUMIFS('grv lys'!$L$2:$L$2863,'grv lys'!$I$2:$I$2863,'bereken betaaldatum bedrag'!$AV$1,'grv lys'!$G$2:$G$2863,'bereken betaaldatum bedrag'!B142)</f>
        <v>0</v>
      </c>
      <c r="AW142" s="4">
        <f>SUMIFS('grv lys'!$L$2:$L$2863,'grv lys'!$I$2:$I$2863,'bereken betaaldatum bedrag'!$AW$1,'grv lys'!$G$2:$G$2863,'bereken betaaldatum bedrag'!B142)</f>
        <v>0</v>
      </c>
      <c r="AX142" s="4">
        <f>SUMIFS('grv lys'!$L$2:$L$2863,'grv lys'!$I$2:$I$2863,'bereken betaaldatum bedrag'!$AX$1,'grv lys'!$G$2:$G$2863,'bereken betaaldatum bedrag'!B142)</f>
        <v>0</v>
      </c>
      <c r="AY142" s="4">
        <f>SUMIFS('grv lys'!$L$2:$L$2863,'grv lys'!$I$2:$I$2863,'bereken betaaldatum bedrag'!$AY$1,'grv lys'!$G$2:$G$2863,'bereken betaaldatum bedrag'!B142)</f>
        <v>0</v>
      </c>
      <c r="AZ142" s="4">
        <f>SUMIFS('grv lys'!$L$2:$L$2863,'grv lys'!$I$2:$I$2863,'bereken betaaldatum bedrag'!$AZ$1,'grv lys'!$G$2:$G$2863,'bereken betaaldatum bedrag'!B142)</f>
        <v>0</v>
      </c>
      <c r="BA142" s="4">
        <f>SUMIFS('grv lys'!$L$2:$L$2863,'grv lys'!$I$2:$I$2863,'bereken betaaldatum bedrag'!$BA$1,'grv lys'!$G$2:$G$2863,'bereken betaaldatum bedrag'!B142)</f>
        <v>0</v>
      </c>
    </row>
    <row r="143" spans="1:53" x14ac:dyDescent="0.25">
      <c r="A143" s="19" t="s">
        <v>139</v>
      </c>
      <c r="B143" s="20">
        <v>41719</v>
      </c>
      <c r="C143" s="7">
        <f>B143+19</f>
        <v>41738</v>
      </c>
      <c r="D143" s="6">
        <f>SUM(I137:I143)</f>
        <v>266069.41000000003</v>
      </c>
      <c r="E143" s="14">
        <f>B143+31</f>
        <v>41750</v>
      </c>
      <c r="F143" s="12">
        <f>SUM(Y137:BA143)</f>
        <v>144329.41</v>
      </c>
      <c r="G143" s="10">
        <f>B143</f>
        <v>41719</v>
      </c>
      <c r="H143" s="9">
        <f>SUM(J137:X143)</f>
        <v>39207.599999999999</v>
      </c>
      <c r="I143" s="4">
        <f>SUMIFS('grv lys'!$L$2:$L$2863,'grv lys'!$G$2:$G$2863,'bereken betaaldatum bedrag'!B143,'grv lys'!$I$2:$I$2863,'bereken betaaldatum bedrag'!I$1)</f>
        <v>52312.869999999995</v>
      </c>
      <c r="J143" s="4">
        <f>SUMIFS('grv lys'!$L$2:$L$2863,'grv lys'!$I$2:$I$2863,'bereken betaaldatum bedrag'!$J$1,'grv lys'!$T$2:$T$2863,'bereken betaaldatum bedrag'!B143)</f>
        <v>0</v>
      </c>
      <c r="K143" s="4">
        <f>SUMIFS('grv lys'!$L$2:$L$2863,'grv lys'!$I$2:$I$2863,'bereken betaaldatum bedrag'!$K$1,'grv lys'!$T$2:$T$2863,'bereken betaaldatum bedrag'!B143)</f>
        <v>0</v>
      </c>
      <c r="L143" s="4">
        <f>SUMIFS('grv lys'!$L$2:$L$2863,'grv lys'!$I$2:$I$2863,'bereken betaaldatum bedrag'!$L$1,'grv lys'!$T$2:$T$2863,'bereken betaaldatum bedrag'!B143)</f>
        <v>0</v>
      </c>
      <c r="M143" s="4">
        <f>SUMIFS('grv lys'!$L$2:$L$2863,'grv lys'!$I$2:$I$2863,'bereken betaaldatum bedrag'!$M$1,'grv lys'!$T$2:$T$2863,'bereken betaaldatum bedrag'!B143)</f>
        <v>6101.6</v>
      </c>
      <c r="N143" s="4">
        <f>SUMIFS('grv lys'!$L$2:$L$2863,'grv lys'!$I$2:$I$2863,'bereken betaaldatum bedrag'!$N$1,'grv lys'!$T$2:$T$2863,'bereken betaaldatum bedrag'!B143)</f>
        <v>752.7</v>
      </c>
      <c r="O143" s="4">
        <f>SUMIFS('grv lys'!$L$2:$L$2863,'grv lys'!$I$2:$I$2863,'bereken betaaldatum bedrag'!$O$1,'grv lys'!$T$2:$T$2863,'bereken betaaldatum bedrag'!B143)</f>
        <v>0</v>
      </c>
      <c r="P143" s="4">
        <f>SUMIFS('grv lys'!$L$2:$L$2863,'grv lys'!$I$2:$I$2863,'bereken betaaldatum bedrag'!$P$1,'grv lys'!$T$2:$T$2863,'bereken betaaldatum bedrag'!B143)</f>
        <v>0</v>
      </c>
      <c r="Q143" s="4">
        <f>SUMIFS('grv lys'!$L$2:$L$2863,'grv lys'!$I$2:$I$2863,'bereken betaaldatum bedrag'!$Q$1,'grv lys'!$T$2:$T$2863,'bereken betaaldatum bedrag'!B143)</f>
        <v>1740</v>
      </c>
      <c r="R143" s="4">
        <f>SUMIFS('grv lys'!$L$2:$L$2863,'grv lys'!$I$2:$I$2863,'bereken betaaldatum bedrag'!$R$1,'grv lys'!$T$2:$T$2863,'bereken betaaldatum bedrag'!B143)</f>
        <v>0</v>
      </c>
      <c r="S143" s="4">
        <f>SUMIFS('grv lys'!Y142:Y3405,'grv lys'!T142:T3405,'bereken betaaldatum bedrag'!B143,'grv lys'!V142:V3405,'bereken betaaldatum bedrag'!$S$1)</f>
        <v>0</v>
      </c>
      <c r="T143" s="4">
        <f>SUMIFS('grv lys'!Z142:Z3405,'grv lys'!U142:U3405,'bereken betaaldatum bedrag'!B143,'grv lys'!W142:W3405,'bereken betaaldatum bedrag'!$T$1)</f>
        <v>0</v>
      </c>
      <c r="U143" s="4">
        <f>SUMIFS('grv lys'!$L$2:$L$2863,'grv lys'!$I$2:$I$2863,'bereken betaaldatum bedrag'!$U$1,'grv lys'!$T$2:$T$2863,'bereken betaaldatum bedrag'!B143)</f>
        <v>2556</v>
      </c>
      <c r="V143" s="4">
        <f>SUMIFS('grv lys'!$L$2:$L$2863,'grv lys'!$I$2:$I$2863,'bereken betaaldatum bedrag'!$V$1,'grv lys'!$T$2:$T$2863,'bereken betaaldatum bedrag'!B143)</f>
        <v>0</v>
      </c>
      <c r="W143" s="4">
        <f>SUMIFS('grv lys'!$L$2:$L$2863,'grv lys'!$I$2:$I$2863,'bereken betaaldatum bedrag'!$W$1,'grv lys'!$T$2:$T$2863,'bereken betaaldatum bedrag'!B143)</f>
        <v>0</v>
      </c>
      <c r="X143" s="4">
        <f>SUMIFS('grv lys'!$L$2:$L$2863,'grv lys'!$I$2:$I$2863,'bereken betaaldatum bedrag'!$X$1,'grv lys'!$T$2:$T$2863,'bereken betaaldatum bedrag'!B143)</f>
        <v>0</v>
      </c>
      <c r="Y143" s="4">
        <f>SUMIFS('grv lys'!$L$2:$L$2863,'grv lys'!$I$2:$I$2863,'bereken betaaldatum bedrag'!$Y$1,'grv lys'!$G$2:$G$2863,'bereken betaaldatum bedrag'!B143)</f>
        <v>0</v>
      </c>
      <c r="Z143" s="4">
        <f>SUMIFS('grv lys'!$L$2:$L$2863,'grv lys'!$I$2:$I$2863,'bereken betaaldatum bedrag'!$Z$1,'grv lys'!$G$2:$G$2863,'bereken betaaldatum bedrag'!B143)</f>
        <v>0</v>
      </c>
      <c r="AA143" s="4">
        <f>SUMIFS('grv lys'!$L$2:$L$2863,'grv lys'!$I$2:$I$2863,'bereken betaaldatum bedrag'!$AA$1,'grv lys'!$G$2:$G$2863,'bereken betaaldatum bedrag'!B143)</f>
        <v>0</v>
      </c>
      <c r="AB143" s="4">
        <f>SUMIFS('grv lys'!$L$2:$L$2863,'grv lys'!$I$2:$I$2863,'bereken betaaldatum bedrag'!$AB$1,'grv lys'!$G$2:$G$2863,'bereken betaaldatum bedrag'!B143)</f>
        <v>0</v>
      </c>
      <c r="AC143" s="4">
        <f>SUMIFS('grv lys'!$L$2:$L$2863,'grv lys'!$I$2:$I$2863,'bereken betaaldatum bedrag'!$AC$1,'grv lys'!$G$2:$G$2863,'bereken betaaldatum bedrag'!B143)</f>
        <v>444.1</v>
      </c>
      <c r="AD143" s="4">
        <f>SUMIFS('grv lys'!$L$2:$L$2863,'grv lys'!$I$2:$I$2863,'bereken betaaldatum bedrag'!$AD$1,'grv lys'!$G$2:$G$2863,'bereken betaaldatum bedrag'!B143)</f>
        <v>0</v>
      </c>
      <c r="AE143" s="4">
        <f>SUMIFS('grv lys'!$L$2:$L$2863,'grv lys'!$I$2:$I$2863,'bereken betaaldatum bedrag'!$AE$1,'grv lys'!$G$2:$G$2863,'bereken betaaldatum bedrag'!B143)</f>
        <v>0</v>
      </c>
      <c r="AF143" s="4">
        <f>SUMIFS('grv lys'!$L$2:$L$2863,'grv lys'!$I$2:$I$2863,'bereken betaaldatum bedrag'!$AF$1,'grv lys'!$G$2:$G$2863,'bereken betaaldatum bedrag'!B143)</f>
        <v>0</v>
      </c>
      <c r="AG143" s="4">
        <f>SUMIFS('grv lys'!$L$2:$L$2863,'grv lys'!$I$2:$I$2863,'bereken betaaldatum bedrag'!$AG$1,'grv lys'!$G$2:$G$2863,'bereken betaaldatum bedrag'!B143)</f>
        <v>0</v>
      </c>
      <c r="AH143" s="4">
        <f>SUMIFS('grv lys'!$L$2:$L$2863,'grv lys'!$I$2:$I$2863,'bereken betaaldatum bedrag'!$AH$1,'grv lys'!$G$2:$G$2863,'bereken betaaldatum bedrag'!B143)</f>
        <v>0</v>
      </c>
      <c r="AI143" s="4">
        <f>SUMIFS('grv lys'!$L$2:$L$2863,'grv lys'!$I$2:$I$2863,'bereken betaaldatum bedrag'!$AI$1,'grv lys'!$G$2:$G$2863,'bereken betaaldatum bedrag'!B143)</f>
        <v>0</v>
      </c>
      <c r="AJ143" s="4">
        <f>SUMIFS('grv lys'!$L$2:$L$2863,'grv lys'!$I$2:$I$2863,'bereken betaaldatum bedrag'!$AJ$1,'grv lys'!$G$2:$G$2863,'bereken betaaldatum bedrag'!B143)</f>
        <v>0</v>
      </c>
      <c r="AK143" s="4">
        <f>SUMIFS('grv lys'!$L$2:$L$2863,'grv lys'!$I$2:$I$2863,'bereken betaaldatum bedrag'!$AK$1,'grv lys'!$G$2:$G$2863,'bereken betaaldatum bedrag'!B143)</f>
        <v>0</v>
      </c>
      <c r="AL143" s="4">
        <f>SUMIFS('grv lys'!$L$2:$L$2863,'grv lys'!$I$2:$I$2863,'bereken betaaldatum bedrag'!$AL$1,'grv lys'!$G$2:$G$2863,'bereken betaaldatum bedrag'!B143)</f>
        <v>0</v>
      </c>
      <c r="AM143" s="4">
        <f>SUMIFS('grv lys'!$L$2:$L$2863,'grv lys'!$I$2:$I$2863,'bereken betaaldatum bedrag'!$AM$1,'grv lys'!$G$2:$G$2863,'bereken betaaldatum bedrag'!B143)</f>
        <v>0</v>
      </c>
      <c r="AN143" s="4">
        <f>SUMIFS('grv lys'!$L$2:$L$2863,'grv lys'!$I$2:$I$2863,'bereken betaaldatum bedrag'!$AN$1,'grv lys'!$G$2:$G$2863,'bereken betaaldatum bedrag'!B143)</f>
        <v>0</v>
      </c>
      <c r="AO143" s="4">
        <f>SUMIFS('grv lys'!$L$2:$L$2863,'grv lys'!$I$2:$I$2863,'bereken betaaldatum bedrag'!$AO$1,'grv lys'!$G$2:$G$2863,'bereken betaaldatum bedrag'!B143)</f>
        <v>0</v>
      </c>
      <c r="AP143" s="4">
        <f>SUMIFS('grv lys'!$L$2:$L$2863,'grv lys'!$I$2:$I$2863,'bereken betaaldatum bedrag'!$AP$1,'grv lys'!$G$2:$G$2863,'bereken betaaldatum bedrag'!B143)</f>
        <v>0</v>
      </c>
      <c r="AQ143" s="4">
        <f>SUMIFS('grv lys'!$L$2:$L$2863,'grv lys'!$I$2:$I$2863,'bereken betaaldatum bedrag'!$AQ$1,'grv lys'!$G$2:$G$2863,'bereken betaaldatum bedrag'!B143)</f>
        <v>0</v>
      </c>
      <c r="AR143" s="4">
        <f>SUMIFS('grv lys'!$L$2:$L$2863,'grv lys'!$I$2:$I$2863,'bereken betaaldatum bedrag'!$AR$1,'grv lys'!$G$2:$G$2863,'bereken betaaldatum bedrag'!B143)</f>
        <v>0</v>
      </c>
      <c r="AS143" s="4">
        <f>SUMIFS('grv lys'!$L$2:$L$2863,'grv lys'!$I$2:$I$2863,'bereken betaaldatum bedrag'!$AS$1,'grv lys'!$G$2:$G$2863,'bereken betaaldatum bedrag'!B143)</f>
        <v>0</v>
      </c>
      <c r="AT143" s="4">
        <f>SUMIFS('grv lys'!$L$2:$L$2863,'grv lys'!$I$2:$I$2863,'bereken betaaldatum bedrag'!$AT$1,'grv lys'!$G$2:$G$2863,'bereken betaaldatum bedrag'!B143)</f>
        <v>0</v>
      </c>
      <c r="AU143" s="4">
        <f>SUMIFS('grv lys'!$L$2:$L$2863,'grv lys'!$I$2:$I$2863,'bereken betaaldatum bedrag'!$AU$1,'grv lys'!$G$2:$G$2863,'bereken betaaldatum bedrag'!B143)</f>
        <v>0</v>
      </c>
      <c r="AV143" s="4">
        <f>SUMIFS('grv lys'!$L$2:$L$2863,'grv lys'!$I$2:$I$2863,'bereken betaaldatum bedrag'!$AV$1,'grv lys'!$G$2:$G$2863,'bereken betaaldatum bedrag'!B143)</f>
        <v>0</v>
      </c>
      <c r="AW143" s="4">
        <f>SUMIFS('grv lys'!$L$2:$L$2863,'grv lys'!$I$2:$I$2863,'bereken betaaldatum bedrag'!$AW$1,'grv lys'!$G$2:$G$2863,'bereken betaaldatum bedrag'!B143)</f>
        <v>0</v>
      </c>
      <c r="AX143" s="4">
        <f>SUMIFS('grv lys'!$L$2:$L$2863,'grv lys'!$I$2:$I$2863,'bereken betaaldatum bedrag'!$AX$1,'grv lys'!$G$2:$G$2863,'bereken betaaldatum bedrag'!B143)</f>
        <v>0</v>
      </c>
      <c r="AY143" s="4">
        <f>SUMIFS('grv lys'!$L$2:$L$2863,'grv lys'!$I$2:$I$2863,'bereken betaaldatum bedrag'!$AY$1,'grv lys'!$G$2:$G$2863,'bereken betaaldatum bedrag'!B143)</f>
        <v>0</v>
      </c>
      <c r="AZ143" s="4">
        <f>SUMIFS('grv lys'!$L$2:$L$2863,'grv lys'!$I$2:$I$2863,'bereken betaaldatum bedrag'!$AZ$1,'grv lys'!$G$2:$G$2863,'bereken betaaldatum bedrag'!B143)</f>
        <v>0</v>
      </c>
      <c r="BA143" s="4">
        <f>SUMIFS('grv lys'!$L$2:$L$2863,'grv lys'!$I$2:$I$2863,'bereken betaaldatum bedrag'!$BA$1,'grv lys'!$G$2:$G$2863,'bereken betaaldatum bedrag'!B143)</f>
        <v>0</v>
      </c>
    </row>
    <row r="144" spans="1:53" x14ac:dyDescent="0.25">
      <c r="A144" s="21" t="s">
        <v>140</v>
      </c>
      <c r="B144" s="22">
        <v>41720</v>
      </c>
      <c r="C144" s="7"/>
      <c r="D144" s="15" t="s">
        <v>148</v>
      </c>
      <c r="E144" s="14"/>
      <c r="F144" s="12"/>
      <c r="G144" s="16"/>
      <c r="H144" s="16"/>
      <c r="I144" s="4">
        <f>SUMIFS('grv lys'!$L$2:$L$2863,'grv lys'!$G$2:$G$2863,'bereken betaaldatum bedrag'!B144,'grv lys'!$I$2:$I$2863,'bereken betaaldatum bedrag'!I$1)</f>
        <v>0</v>
      </c>
      <c r="J144" s="4">
        <f>SUMIFS('grv lys'!$L$2:$L$2863,'grv lys'!$I$2:$I$2863,'bereken betaaldatum bedrag'!$J$1,'grv lys'!$T$2:$T$2863,'bereken betaaldatum bedrag'!B144)</f>
        <v>0</v>
      </c>
      <c r="K144" s="4">
        <f>SUMIFS('grv lys'!$L$2:$L$2863,'grv lys'!$I$2:$I$2863,'bereken betaaldatum bedrag'!$K$1,'grv lys'!$T$2:$T$2863,'bereken betaaldatum bedrag'!B144)</f>
        <v>0</v>
      </c>
      <c r="L144" s="4">
        <f>SUMIFS('grv lys'!$L$2:$L$2863,'grv lys'!$I$2:$I$2863,'bereken betaaldatum bedrag'!$L$1,'grv lys'!$T$2:$T$2863,'bereken betaaldatum bedrag'!B144)</f>
        <v>0</v>
      </c>
      <c r="M144" s="4">
        <f>SUMIFS('grv lys'!$L$2:$L$2863,'grv lys'!$I$2:$I$2863,'bereken betaaldatum bedrag'!$M$1,'grv lys'!$T$2:$T$2863,'bereken betaaldatum bedrag'!B144)</f>
        <v>0</v>
      </c>
      <c r="N144" s="4">
        <f>SUMIFS('grv lys'!$L$2:$L$2863,'grv lys'!$I$2:$I$2863,'bereken betaaldatum bedrag'!$N$1,'grv lys'!$T$2:$T$2863,'bereken betaaldatum bedrag'!B144)</f>
        <v>0</v>
      </c>
      <c r="O144" s="4">
        <f>SUMIFS('grv lys'!$L$2:$L$2863,'grv lys'!$I$2:$I$2863,'bereken betaaldatum bedrag'!$O$1,'grv lys'!$T$2:$T$2863,'bereken betaaldatum bedrag'!B144)</f>
        <v>0</v>
      </c>
      <c r="P144" s="4">
        <f>SUMIFS('grv lys'!$L$2:$L$2863,'grv lys'!$I$2:$I$2863,'bereken betaaldatum bedrag'!$P$1,'grv lys'!$T$2:$T$2863,'bereken betaaldatum bedrag'!B144)</f>
        <v>0</v>
      </c>
      <c r="Q144" s="4">
        <f>SUMIFS('grv lys'!$L$2:$L$2863,'grv lys'!$I$2:$I$2863,'bereken betaaldatum bedrag'!$Q$1,'grv lys'!$T$2:$T$2863,'bereken betaaldatum bedrag'!B144)</f>
        <v>0</v>
      </c>
      <c r="R144" s="4">
        <f>SUMIFS('grv lys'!$L$2:$L$2863,'grv lys'!$I$2:$I$2863,'bereken betaaldatum bedrag'!$R$1,'grv lys'!$T$2:$T$2863,'bereken betaaldatum bedrag'!B144)</f>
        <v>0</v>
      </c>
      <c r="S144" s="4">
        <f>SUMIFS('grv lys'!Y143:Y3406,'grv lys'!T143:T3406,'bereken betaaldatum bedrag'!B144,'grv lys'!V143:V3406,'bereken betaaldatum bedrag'!$S$1)</f>
        <v>0</v>
      </c>
      <c r="T144" s="4">
        <f>SUMIFS('grv lys'!Z143:Z3406,'grv lys'!U143:U3406,'bereken betaaldatum bedrag'!B144,'grv lys'!W143:W3406,'bereken betaaldatum bedrag'!$T$1)</f>
        <v>0</v>
      </c>
      <c r="U144" s="4">
        <f>SUMIFS('grv lys'!$L$2:$L$2863,'grv lys'!$I$2:$I$2863,'bereken betaaldatum bedrag'!$U$1,'grv lys'!$T$2:$T$2863,'bereken betaaldatum bedrag'!B144)</f>
        <v>0</v>
      </c>
      <c r="V144" s="4">
        <f>SUMIFS('grv lys'!$L$2:$L$2863,'grv lys'!$I$2:$I$2863,'bereken betaaldatum bedrag'!$V$1,'grv lys'!$T$2:$T$2863,'bereken betaaldatum bedrag'!B144)</f>
        <v>0</v>
      </c>
      <c r="W144" s="4">
        <f>SUMIFS('grv lys'!$L$2:$L$2863,'grv lys'!$I$2:$I$2863,'bereken betaaldatum bedrag'!$W$1,'grv lys'!$T$2:$T$2863,'bereken betaaldatum bedrag'!B144)</f>
        <v>0</v>
      </c>
      <c r="X144" s="4">
        <f>SUMIFS('grv lys'!$L$2:$L$2863,'grv lys'!$I$2:$I$2863,'bereken betaaldatum bedrag'!$X$1,'grv lys'!$T$2:$T$2863,'bereken betaaldatum bedrag'!B144)</f>
        <v>0</v>
      </c>
      <c r="Y144" s="4">
        <f>SUMIFS('grv lys'!$L$2:$L$2863,'grv lys'!$I$2:$I$2863,'bereken betaaldatum bedrag'!$Y$1,'grv lys'!$G$2:$G$2863,'bereken betaaldatum bedrag'!B144)</f>
        <v>0</v>
      </c>
      <c r="Z144" s="4">
        <f>SUMIFS('grv lys'!$L$2:$L$2863,'grv lys'!$I$2:$I$2863,'bereken betaaldatum bedrag'!$Z$1,'grv lys'!$G$2:$G$2863,'bereken betaaldatum bedrag'!B144)</f>
        <v>0</v>
      </c>
      <c r="AA144" s="4">
        <f>SUMIFS('grv lys'!$L$2:$L$2863,'grv lys'!$I$2:$I$2863,'bereken betaaldatum bedrag'!$AA$1,'grv lys'!$G$2:$G$2863,'bereken betaaldatum bedrag'!B144)</f>
        <v>0</v>
      </c>
      <c r="AB144" s="4">
        <f>SUMIFS('grv lys'!$L$2:$L$2863,'grv lys'!$I$2:$I$2863,'bereken betaaldatum bedrag'!$AB$1,'grv lys'!$G$2:$G$2863,'bereken betaaldatum bedrag'!B144)</f>
        <v>0</v>
      </c>
      <c r="AC144" s="4">
        <f>SUMIFS('grv lys'!$L$2:$L$2863,'grv lys'!$I$2:$I$2863,'bereken betaaldatum bedrag'!$AC$1,'grv lys'!$G$2:$G$2863,'bereken betaaldatum bedrag'!B144)</f>
        <v>0</v>
      </c>
      <c r="AD144" s="4">
        <f>SUMIFS('grv lys'!$L$2:$L$2863,'grv lys'!$I$2:$I$2863,'bereken betaaldatum bedrag'!$AD$1,'grv lys'!$G$2:$G$2863,'bereken betaaldatum bedrag'!B144)</f>
        <v>3278.86</v>
      </c>
      <c r="AE144" s="4">
        <f>SUMIFS('grv lys'!$L$2:$L$2863,'grv lys'!$I$2:$I$2863,'bereken betaaldatum bedrag'!$AE$1,'grv lys'!$G$2:$G$2863,'bereken betaaldatum bedrag'!B144)</f>
        <v>0</v>
      </c>
      <c r="AF144" s="4">
        <f>SUMIFS('grv lys'!$L$2:$L$2863,'grv lys'!$I$2:$I$2863,'bereken betaaldatum bedrag'!$AF$1,'grv lys'!$G$2:$G$2863,'bereken betaaldatum bedrag'!B144)</f>
        <v>7329.7300000000005</v>
      </c>
      <c r="AG144" s="4">
        <f>SUMIFS('grv lys'!$L$2:$L$2863,'grv lys'!$I$2:$I$2863,'bereken betaaldatum bedrag'!$AG$1,'grv lys'!$G$2:$G$2863,'bereken betaaldatum bedrag'!B144)</f>
        <v>0</v>
      </c>
      <c r="AH144" s="4">
        <f>SUMIFS('grv lys'!$L$2:$L$2863,'grv lys'!$I$2:$I$2863,'bereken betaaldatum bedrag'!$AH$1,'grv lys'!$G$2:$G$2863,'bereken betaaldatum bedrag'!B144)</f>
        <v>0</v>
      </c>
      <c r="AI144" s="4">
        <f>SUMIFS('grv lys'!$L$2:$L$2863,'grv lys'!$I$2:$I$2863,'bereken betaaldatum bedrag'!$AI$1,'grv lys'!$G$2:$G$2863,'bereken betaaldatum bedrag'!B144)</f>
        <v>0</v>
      </c>
      <c r="AJ144" s="4">
        <f>SUMIFS('grv lys'!$L$2:$L$2863,'grv lys'!$I$2:$I$2863,'bereken betaaldatum bedrag'!$AJ$1,'grv lys'!$G$2:$G$2863,'bereken betaaldatum bedrag'!B144)</f>
        <v>0</v>
      </c>
      <c r="AK144" s="4">
        <f>SUMIFS('grv lys'!$L$2:$L$2863,'grv lys'!$I$2:$I$2863,'bereken betaaldatum bedrag'!$AK$1,'grv lys'!$G$2:$G$2863,'bereken betaaldatum bedrag'!B144)</f>
        <v>0</v>
      </c>
      <c r="AL144" s="4">
        <f>SUMIFS('grv lys'!$L$2:$L$2863,'grv lys'!$I$2:$I$2863,'bereken betaaldatum bedrag'!$AL$1,'grv lys'!$G$2:$G$2863,'bereken betaaldatum bedrag'!B144)</f>
        <v>0</v>
      </c>
      <c r="AM144" s="4">
        <f>SUMIFS('grv lys'!$L$2:$L$2863,'grv lys'!$I$2:$I$2863,'bereken betaaldatum bedrag'!$AM$1,'grv lys'!$G$2:$G$2863,'bereken betaaldatum bedrag'!B144)</f>
        <v>0</v>
      </c>
      <c r="AN144" s="4">
        <f>SUMIFS('grv lys'!$L$2:$L$2863,'grv lys'!$I$2:$I$2863,'bereken betaaldatum bedrag'!$AN$1,'grv lys'!$G$2:$G$2863,'bereken betaaldatum bedrag'!B144)</f>
        <v>0</v>
      </c>
      <c r="AO144" s="4">
        <f>SUMIFS('grv lys'!$L$2:$L$2863,'grv lys'!$I$2:$I$2863,'bereken betaaldatum bedrag'!$AO$1,'grv lys'!$G$2:$G$2863,'bereken betaaldatum bedrag'!B144)</f>
        <v>0</v>
      </c>
      <c r="AP144" s="4">
        <f>SUMIFS('grv lys'!$L$2:$L$2863,'grv lys'!$I$2:$I$2863,'bereken betaaldatum bedrag'!$AP$1,'grv lys'!$G$2:$G$2863,'bereken betaaldatum bedrag'!B144)</f>
        <v>0</v>
      </c>
      <c r="AQ144" s="4">
        <f>SUMIFS('grv lys'!$L$2:$L$2863,'grv lys'!$I$2:$I$2863,'bereken betaaldatum bedrag'!$AQ$1,'grv lys'!$G$2:$G$2863,'bereken betaaldatum bedrag'!B144)</f>
        <v>0</v>
      </c>
      <c r="AR144" s="4">
        <f>SUMIFS('grv lys'!$L$2:$L$2863,'grv lys'!$I$2:$I$2863,'bereken betaaldatum bedrag'!$AR$1,'grv lys'!$G$2:$G$2863,'bereken betaaldatum bedrag'!B144)</f>
        <v>558.95000000000005</v>
      </c>
      <c r="AS144" s="4">
        <f>SUMIFS('grv lys'!$L$2:$L$2863,'grv lys'!$I$2:$I$2863,'bereken betaaldatum bedrag'!$AS$1,'grv lys'!$G$2:$G$2863,'bereken betaaldatum bedrag'!B144)</f>
        <v>0</v>
      </c>
      <c r="AT144" s="4">
        <f>SUMIFS('grv lys'!$L$2:$L$2863,'grv lys'!$I$2:$I$2863,'bereken betaaldatum bedrag'!$AT$1,'grv lys'!$G$2:$G$2863,'bereken betaaldatum bedrag'!B144)</f>
        <v>0</v>
      </c>
      <c r="AU144" s="4">
        <f>SUMIFS('grv lys'!$L$2:$L$2863,'grv lys'!$I$2:$I$2863,'bereken betaaldatum bedrag'!$AU$1,'grv lys'!$G$2:$G$2863,'bereken betaaldatum bedrag'!B144)</f>
        <v>24962</v>
      </c>
      <c r="AV144" s="4">
        <f>SUMIFS('grv lys'!$L$2:$L$2863,'grv lys'!$I$2:$I$2863,'bereken betaaldatum bedrag'!$AV$1,'grv lys'!$G$2:$G$2863,'bereken betaaldatum bedrag'!B144)</f>
        <v>0</v>
      </c>
      <c r="AW144" s="4">
        <f>SUMIFS('grv lys'!$L$2:$L$2863,'grv lys'!$I$2:$I$2863,'bereken betaaldatum bedrag'!$AW$1,'grv lys'!$G$2:$G$2863,'bereken betaaldatum bedrag'!B144)</f>
        <v>0</v>
      </c>
      <c r="AX144" s="4">
        <f>SUMIFS('grv lys'!$L$2:$L$2863,'grv lys'!$I$2:$I$2863,'bereken betaaldatum bedrag'!$AX$1,'grv lys'!$G$2:$G$2863,'bereken betaaldatum bedrag'!B144)</f>
        <v>0</v>
      </c>
      <c r="AY144" s="4">
        <f>SUMIFS('grv lys'!$L$2:$L$2863,'grv lys'!$I$2:$I$2863,'bereken betaaldatum bedrag'!$AY$1,'grv lys'!$G$2:$G$2863,'bereken betaaldatum bedrag'!B144)</f>
        <v>0</v>
      </c>
      <c r="AZ144" s="4">
        <f>SUMIFS('grv lys'!$L$2:$L$2863,'grv lys'!$I$2:$I$2863,'bereken betaaldatum bedrag'!$AZ$1,'grv lys'!$G$2:$G$2863,'bereken betaaldatum bedrag'!B144)</f>
        <v>0</v>
      </c>
      <c r="BA144" s="4">
        <f>SUMIFS('grv lys'!$L$2:$L$2863,'grv lys'!$I$2:$I$2863,'bereken betaaldatum bedrag'!$BA$1,'grv lys'!$G$2:$G$2863,'bereken betaaldatum bedrag'!B144)</f>
        <v>0</v>
      </c>
    </row>
    <row r="145" spans="1:53" x14ac:dyDescent="0.25">
      <c r="A145" s="21" t="s">
        <v>134</v>
      </c>
      <c r="B145" s="22">
        <v>41721</v>
      </c>
      <c r="C145" s="7"/>
      <c r="D145" s="15" t="s">
        <v>148</v>
      </c>
      <c r="E145" s="14"/>
      <c r="F145" s="12"/>
      <c r="G145" s="16"/>
      <c r="H145" s="16"/>
      <c r="I145" s="4">
        <f>SUMIFS('grv lys'!$L$2:$L$2863,'grv lys'!$G$2:$G$2863,'bereken betaaldatum bedrag'!B145,'grv lys'!$I$2:$I$2863,'bereken betaaldatum bedrag'!I$1)</f>
        <v>0</v>
      </c>
      <c r="J145" s="4">
        <f>SUMIFS('grv lys'!$L$2:$L$2863,'grv lys'!$I$2:$I$2863,'bereken betaaldatum bedrag'!$J$1,'grv lys'!$T$2:$T$2863,'bereken betaaldatum bedrag'!B145)</f>
        <v>0</v>
      </c>
      <c r="K145" s="4">
        <f>SUMIFS('grv lys'!$L$2:$L$2863,'grv lys'!$I$2:$I$2863,'bereken betaaldatum bedrag'!$K$1,'grv lys'!$T$2:$T$2863,'bereken betaaldatum bedrag'!B145)</f>
        <v>0</v>
      </c>
      <c r="L145" s="4">
        <f>SUMIFS('grv lys'!$L$2:$L$2863,'grv lys'!$I$2:$I$2863,'bereken betaaldatum bedrag'!$L$1,'grv lys'!$T$2:$T$2863,'bereken betaaldatum bedrag'!B145)</f>
        <v>0</v>
      </c>
      <c r="M145" s="4">
        <f>SUMIFS('grv lys'!$L$2:$L$2863,'grv lys'!$I$2:$I$2863,'bereken betaaldatum bedrag'!$M$1,'grv lys'!$T$2:$T$2863,'bereken betaaldatum bedrag'!B145)</f>
        <v>0</v>
      </c>
      <c r="N145" s="4">
        <f>SUMIFS('grv lys'!$L$2:$L$2863,'grv lys'!$I$2:$I$2863,'bereken betaaldatum bedrag'!$N$1,'grv lys'!$T$2:$T$2863,'bereken betaaldatum bedrag'!B145)</f>
        <v>0</v>
      </c>
      <c r="O145" s="4">
        <f>SUMIFS('grv lys'!$L$2:$L$2863,'grv lys'!$I$2:$I$2863,'bereken betaaldatum bedrag'!$O$1,'grv lys'!$T$2:$T$2863,'bereken betaaldatum bedrag'!B145)</f>
        <v>0</v>
      </c>
      <c r="P145" s="4">
        <f>SUMIFS('grv lys'!$L$2:$L$2863,'grv lys'!$I$2:$I$2863,'bereken betaaldatum bedrag'!$P$1,'grv lys'!$T$2:$T$2863,'bereken betaaldatum bedrag'!B145)</f>
        <v>0</v>
      </c>
      <c r="Q145" s="4">
        <f>SUMIFS('grv lys'!$L$2:$L$2863,'grv lys'!$I$2:$I$2863,'bereken betaaldatum bedrag'!$Q$1,'grv lys'!$T$2:$T$2863,'bereken betaaldatum bedrag'!B145)</f>
        <v>0</v>
      </c>
      <c r="R145" s="4">
        <f>SUMIFS('grv lys'!$L$2:$L$2863,'grv lys'!$I$2:$I$2863,'bereken betaaldatum bedrag'!$R$1,'grv lys'!$T$2:$T$2863,'bereken betaaldatum bedrag'!B145)</f>
        <v>0</v>
      </c>
      <c r="S145" s="4">
        <f>SUMIFS('grv lys'!Y144:Y3407,'grv lys'!T144:T3407,'bereken betaaldatum bedrag'!B145,'grv lys'!V144:V3407,'bereken betaaldatum bedrag'!$S$1)</f>
        <v>0</v>
      </c>
      <c r="T145" s="4">
        <f>SUMIFS('grv lys'!Z144:Z3407,'grv lys'!U144:U3407,'bereken betaaldatum bedrag'!B145,'grv lys'!W144:W3407,'bereken betaaldatum bedrag'!$T$1)</f>
        <v>0</v>
      </c>
      <c r="U145" s="4">
        <f>SUMIFS('grv lys'!$L$2:$L$2863,'grv lys'!$I$2:$I$2863,'bereken betaaldatum bedrag'!$U$1,'grv lys'!$T$2:$T$2863,'bereken betaaldatum bedrag'!B145)</f>
        <v>0</v>
      </c>
      <c r="V145" s="4">
        <f>SUMIFS('grv lys'!$L$2:$L$2863,'grv lys'!$I$2:$I$2863,'bereken betaaldatum bedrag'!$V$1,'grv lys'!$T$2:$T$2863,'bereken betaaldatum bedrag'!B145)</f>
        <v>0</v>
      </c>
      <c r="W145" s="4">
        <f>SUMIFS('grv lys'!$L$2:$L$2863,'grv lys'!$I$2:$I$2863,'bereken betaaldatum bedrag'!$W$1,'grv lys'!$T$2:$T$2863,'bereken betaaldatum bedrag'!B145)</f>
        <v>0</v>
      </c>
      <c r="X145" s="4">
        <f>SUMIFS('grv lys'!$L$2:$L$2863,'grv lys'!$I$2:$I$2863,'bereken betaaldatum bedrag'!$X$1,'grv lys'!$T$2:$T$2863,'bereken betaaldatum bedrag'!B145)</f>
        <v>0</v>
      </c>
      <c r="Y145" s="4">
        <f>SUMIFS('grv lys'!$L$2:$L$2863,'grv lys'!$I$2:$I$2863,'bereken betaaldatum bedrag'!$Y$1,'grv lys'!$G$2:$G$2863,'bereken betaaldatum bedrag'!B145)</f>
        <v>0</v>
      </c>
      <c r="Z145" s="4">
        <f>SUMIFS('grv lys'!$L$2:$L$2863,'grv lys'!$I$2:$I$2863,'bereken betaaldatum bedrag'!$Z$1,'grv lys'!$G$2:$G$2863,'bereken betaaldatum bedrag'!B145)</f>
        <v>0</v>
      </c>
      <c r="AA145" s="4">
        <f>SUMIFS('grv lys'!$L$2:$L$2863,'grv lys'!$I$2:$I$2863,'bereken betaaldatum bedrag'!$AA$1,'grv lys'!$G$2:$G$2863,'bereken betaaldatum bedrag'!B145)</f>
        <v>0</v>
      </c>
      <c r="AB145" s="4">
        <f>SUMIFS('grv lys'!$L$2:$L$2863,'grv lys'!$I$2:$I$2863,'bereken betaaldatum bedrag'!$AB$1,'grv lys'!$G$2:$G$2863,'bereken betaaldatum bedrag'!B145)</f>
        <v>0</v>
      </c>
      <c r="AC145" s="4">
        <f>SUMIFS('grv lys'!$L$2:$L$2863,'grv lys'!$I$2:$I$2863,'bereken betaaldatum bedrag'!$AC$1,'grv lys'!$G$2:$G$2863,'bereken betaaldatum bedrag'!B145)</f>
        <v>0</v>
      </c>
      <c r="AD145" s="4">
        <f>SUMIFS('grv lys'!$L$2:$L$2863,'grv lys'!$I$2:$I$2863,'bereken betaaldatum bedrag'!$AD$1,'grv lys'!$G$2:$G$2863,'bereken betaaldatum bedrag'!B145)</f>
        <v>0</v>
      </c>
      <c r="AE145" s="4">
        <f>SUMIFS('grv lys'!$L$2:$L$2863,'grv lys'!$I$2:$I$2863,'bereken betaaldatum bedrag'!$AE$1,'grv lys'!$G$2:$G$2863,'bereken betaaldatum bedrag'!B145)</f>
        <v>0</v>
      </c>
      <c r="AF145" s="4">
        <f>SUMIFS('grv lys'!$L$2:$L$2863,'grv lys'!$I$2:$I$2863,'bereken betaaldatum bedrag'!$AF$1,'grv lys'!$G$2:$G$2863,'bereken betaaldatum bedrag'!B145)</f>
        <v>0</v>
      </c>
      <c r="AG145" s="4">
        <f>SUMIFS('grv lys'!$L$2:$L$2863,'grv lys'!$I$2:$I$2863,'bereken betaaldatum bedrag'!$AG$1,'grv lys'!$G$2:$G$2863,'bereken betaaldatum bedrag'!B145)</f>
        <v>0</v>
      </c>
      <c r="AH145" s="4">
        <f>SUMIFS('grv lys'!$L$2:$L$2863,'grv lys'!$I$2:$I$2863,'bereken betaaldatum bedrag'!$AH$1,'grv lys'!$G$2:$G$2863,'bereken betaaldatum bedrag'!B145)</f>
        <v>0</v>
      </c>
      <c r="AI145" s="4">
        <f>SUMIFS('grv lys'!$L$2:$L$2863,'grv lys'!$I$2:$I$2863,'bereken betaaldatum bedrag'!$AI$1,'grv lys'!$G$2:$G$2863,'bereken betaaldatum bedrag'!B145)</f>
        <v>0</v>
      </c>
      <c r="AJ145" s="4">
        <f>SUMIFS('grv lys'!$L$2:$L$2863,'grv lys'!$I$2:$I$2863,'bereken betaaldatum bedrag'!$AJ$1,'grv lys'!$G$2:$G$2863,'bereken betaaldatum bedrag'!B145)</f>
        <v>0</v>
      </c>
      <c r="AK145" s="4">
        <f>SUMIFS('grv lys'!$L$2:$L$2863,'grv lys'!$I$2:$I$2863,'bereken betaaldatum bedrag'!$AK$1,'grv lys'!$G$2:$G$2863,'bereken betaaldatum bedrag'!B145)</f>
        <v>0</v>
      </c>
      <c r="AL145" s="4">
        <f>SUMIFS('grv lys'!$L$2:$L$2863,'grv lys'!$I$2:$I$2863,'bereken betaaldatum bedrag'!$AL$1,'grv lys'!$G$2:$G$2863,'bereken betaaldatum bedrag'!B145)</f>
        <v>0</v>
      </c>
      <c r="AM145" s="4">
        <f>SUMIFS('grv lys'!$L$2:$L$2863,'grv lys'!$I$2:$I$2863,'bereken betaaldatum bedrag'!$AM$1,'grv lys'!$G$2:$G$2863,'bereken betaaldatum bedrag'!B145)</f>
        <v>0</v>
      </c>
      <c r="AN145" s="4">
        <f>SUMIFS('grv lys'!$L$2:$L$2863,'grv lys'!$I$2:$I$2863,'bereken betaaldatum bedrag'!$AN$1,'grv lys'!$G$2:$G$2863,'bereken betaaldatum bedrag'!B145)</f>
        <v>0</v>
      </c>
      <c r="AO145" s="4">
        <f>SUMIFS('grv lys'!$L$2:$L$2863,'grv lys'!$I$2:$I$2863,'bereken betaaldatum bedrag'!$AO$1,'grv lys'!$G$2:$G$2863,'bereken betaaldatum bedrag'!B145)</f>
        <v>0</v>
      </c>
      <c r="AP145" s="4">
        <f>SUMIFS('grv lys'!$L$2:$L$2863,'grv lys'!$I$2:$I$2863,'bereken betaaldatum bedrag'!$AP$1,'grv lys'!$G$2:$G$2863,'bereken betaaldatum bedrag'!B145)</f>
        <v>0</v>
      </c>
      <c r="AQ145" s="4">
        <f>SUMIFS('grv lys'!$L$2:$L$2863,'grv lys'!$I$2:$I$2863,'bereken betaaldatum bedrag'!$AQ$1,'grv lys'!$G$2:$G$2863,'bereken betaaldatum bedrag'!B145)</f>
        <v>0</v>
      </c>
      <c r="AR145" s="4">
        <f>SUMIFS('grv lys'!$L$2:$L$2863,'grv lys'!$I$2:$I$2863,'bereken betaaldatum bedrag'!$AR$1,'grv lys'!$G$2:$G$2863,'bereken betaaldatum bedrag'!B145)</f>
        <v>0</v>
      </c>
      <c r="AS145" s="4">
        <f>SUMIFS('grv lys'!$L$2:$L$2863,'grv lys'!$I$2:$I$2863,'bereken betaaldatum bedrag'!$AS$1,'grv lys'!$G$2:$G$2863,'bereken betaaldatum bedrag'!B145)</f>
        <v>0</v>
      </c>
      <c r="AT145" s="4">
        <f>SUMIFS('grv lys'!$L$2:$L$2863,'grv lys'!$I$2:$I$2863,'bereken betaaldatum bedrag'!$AT$1,'grv lys'!$G$2:$G$2863,'bereken betaaldatum bedrag'!B145)</f>
        <v>0</v>
      </c>
      <c r="AU145" s="4">
        <f>SUMIFS('grv lys'!$L$2:$L$2863,'grv lys'!$I$2:$I$2863,'bereken betaaldatum bedrag'!$AU$1,'grv lys'!$G$2:$G$2863,'bereken betaaldatum bedrag'!B145)</f>
        <v>0</v>
      </c>
      <c r="AV145" s="4">
        <f>SUMIFS('grv lys'!$L$2:$L$2863,'grv lys'!$I$2:$I$2863,'bereken betaaldatum bedrag'!$AV$1,'grv lys'!$G$2:$G$2863,'bereken betaaldatum bedrag'!B145)</f>
        <v>0</v>
      </c>
      <c r="AW145" s="4">
        <f>SUMIFS('grv lys'!$L$2:$L$2863,'grv lys'!$I$2:$I$2863,'bereken betaaldatum bedrag'!$AW$1,'grv lys'!$G$2:$G$2863,'bereken betaaldatum bedrag'!B145)</f>
        <v>0</v>
      </c>
      <c r="AX145" s="4">
        <f>SUMIFS('grv lys'!$L$2:$L$2863,'grv lys'!$I$2:$I$2863,'bereken betaaldatum bedrag'!$AX$1,'grv lys'!$G$2:$G$2863,'bereken betaaldatum bedrag'!B145)</f>
        <v>0</v>
      </c>
      <c r="AY145" s="4">
        <f>SUMIFS('grv lys'!$L$2:$L$2863,'grv lys'!$I$2:$I$2863,'bereken betaaldatum bedrag'!$AY$1,'grv lys'!$G$2:$G$2863,'bereken betaaldatum bedrag'!B145)</f>
        <v>0</v>
      </c>
      <c r="AZ145" s="4">
        <f>SUMIFS('grv lys'!$L$2:$L$2863,'grv lys'!$I$2:$I$2863,'bereken betaaldatum bedrag'!$AZ$1,'grv lys'!$G$2:$G$2863,'bereken betaaldatum bedrag'!B145)</f>
        <v>0</v>
      </c>
      <c r="BA145" s="4">
        <f>SUMIFS('grv lys'!$L$2:$L$2863,'grv lys'!$I$2:$I$2863,'bereken betaaldatum bedrag'!$BA$1,'grv lys'!$G$2:$G$2863,'bereken betaaldatum bedrag'!B145)</f>
        <v>0</v>
      </c>
    </row>
    <row r="146" spans="1:53" x14ac:dyDescent="0.25">
      <c r="A146" s="21" t="s">
        <v>135</v>
      </c>
      <c r="B146" s="22">
        <v>41722</v>
      </c>
      <c r="C146" s="7"/>
      <c r="D146" s="15" t="s">
        <v>148</v>
      </c>
      <c r="E146" s="14"/>
      <c r="F146" s="12"/>
      <c r="G146" s="16"/>
      <c r="H146" s="16"/>
      <c r="I146" s="4">
        <f>SUMIFS('grv lys'!$L$2:$L$2863,'grv lys'!$G$2:$G$2863,'bereken betaaldatum bedrag'!B146,'grv lys'!$I$2:$I$2863,'bereken betaaldatum bedrag'!I$1)</f>
        <v>289875.89999999997</v>
      </c>
      <c r="J146" s="4">
        <f>SUMIFS('grv lys'!$L$2:$L$2863,'grv lys'!$I$2:$I$2863,'bereken betaaldatum bedrag'!$J$1,'grv lys'!$T$2:$T$2863,'bereken betaaldatum bedrag'!B146)</f>
        <v>0</v>
      </c>
      <c r="K146" s="4">
        <f>SUMIFS('grv lys'!$L$2:$L$2863,'grv lys'!$I$2:$I$2863,'bereken betaaldatum bedrag'!$K$1,'grv lys'!$T$2:$T$2863,'bereken betaaldatum bedrag'!B146)</f>
        <v>0</v>
      </c>
      <c r="L146" s="4">
        <f>SUMIFS('grv lys'!$L$2:$L$2863,'grv lys'!$I$2:$I$2863,'bereken betaaldatum bedrag'!$L$1,'grv lys'!$T$2:$T$2863,'bereken betaaldatum bedrag'!B146)</f>
        <v>0</v>
      </c>
      <c r="M146" s="4">
        <f>SUMIFS('grv lys'!$L$2:$L$2863,'grv lys'!$I$2:$I$2863,'bereken betaaldatum bedrag'!$M$1,'grv lys'!$T$2:$T$2863,'bereken betaaldatum bedrag'!B146)</f>
        <v>2976.3</v>
      </c>
      <c r="N146" s="4">
        <f>SUMIFS('grv lys'!$L$2:$L$2863,'grv lys'!$I$2:$I$2863,'bereken betaaldatum bedrag'!$N$1,'grv lys'!$T$2:$T$2863,'bereken betaaldatum bedrag'!B146)</f>
        <v>2048.4</v>
      </c>
      <c r="O146" s="4">
        <f>SUMIFS('grv lys'!$L$2:$L$2863,'grv lys'!$I$2:$I$2863,'bereken betaaldatum bedrag'!$O$1,'grv lys'!$T$2:$T$2863,'bereken betaaldatum bedrag'!B146)</f>
        <v>0</v>
      </c>
      <c r="P146" s="4">
        <f>SUMIFS('grv lys'!$L$2:$L$2863,'grv lys'!$I$2:$I$2863,'bereken betaaldatum bedrag'!$P$1,'grv lys'!$T$2:$T$2863,'bereken betaaldatum bedrag'!B146)</f>
        <v>0</v>
      </c>
      <c r="Q146" s="4">
        <f>SUMIFS('grv lys'!$L$2:$L$2863,'grv lys'!$I$2:$I$2863,'bereken betaaldatum bedrag'!$Q$1,'grv lys'!$T$2:$T$2863,'bereken betaaldatum bedrag'!B146)</f>
        <v>0</v>
      </c>
      <c r="R146" s="4">
        <f>SUMIFS('grv lys'!$L$2:$L$2863,'grv lys'!$I$2:$I$2863,'bereken betaaldatum bedrag'!$R$1,'grv lys'!$T$2:$T$2863,'bereken betaaldatum bedrag'!B146)</f>
        <v>0</v>
      </c>
      <c r="S146" s="4">
        <f>SUMIFS('grv lys'!Y145:Y3408,'grv lys'!T145:T3408,'bereken betaaldatum bedrag'!B146,'grv lys'!V145:V3408,'bereken betaaldatum bedrag'!$S$1)</f>
        <v>0</v>
      </c>
      <c r="T146" s="4">
        <f>SUMIFS('grv lys'!Z145:Z3408,'grv lys'!U145:U3408,'bereken betaaldatum bedrag'!B146,'grv lys'!W145:W3408,'bereken betaaldatum bedrag'!$T$1)</f>
        <v>0</v>
      </c>
      <c r="U146" s="4">
        <f>SUMIFS('grv lys'!$L$2:$L$2863,'grv lys'!$I$2:$I$2863,'bereken betaaldatum bedrag'!$U$1,'grv lys'!$T$2:$T$2863,'bereken betaaldatum bedrag'!B146)</f>
        <v>0</v>
      </c>
      <c r="V146" s="4">
        <f>SUMIFS('grv lys'!$L$2:$L$2863,'grv lys'!$I$2:$I$2863,'bereken betaaldatum bedrag'!$V$1,'grv lys'!$T$2:$T$2863,'bereken betaaldatum bedrag'!B146)</f>
        <v>0</v>
      </c>
      <c r="W146" s="4">
        <f>SUMIFS('grv lys'!$L$2:$L$2863,'grv lys'!$I$2:$I$2863,'bereken betaaldatum bedrag'!$W$1,'grv lys'!$T$2:$T$2863,'bereken betaaldatum bedrag'!B146)</f>
        <v>0</v>
      </c>
      <c r="X146" s="4">
        <f>SUMIFS('grv lys'!$L$2:$L$2863,'grv lys'!$I$2:$I$2863,'bereken betaaldatum bedrag'!$X$1,'grv lys'!$T$2:$T$2863,'bereken betaaldatum bedrag'!B146)</f>
        <v>0</v>
      </c>
      <c r="Y146" s="4">
        <f>SUMIFS('grv lys'!$L$2:$L$2863,'grv lys'!$I$2:$I$2863,'bereken betaaldatum bedrag'!$Y$1,'grv lys'!$G$2:$G$2863,'bereken betaaldatum bedrag'!B146)</f>
        <v>0</v>
      </c>
      <c r="Z146" s="4">
        <f>SUMIFS('grv lys'!$L$2:$L$2863,'grv lys'!$I$2:$I$2863,'bereken betaaldatum bedrag'!$Z$1,'grv lys'!$G$2:$G$2863,'bereken betaaldatum bedrag'!B146)</f>
        <v>0</v>
      </c>
      <c r="AA146" s="4">
        <f>SUMIFS('grv lys'!$L$2:$L$2863,'grv lys'!$I$2:$I$2863,'bereken betaaldatum bedrag'!$AA$1,'grv lys'!$G$2:$G$2863,'bereken betaaldatum bedrag'!B146)</f>
        <v>0</v>
      </c>
      <c r="AB146" s="4">
        <f>SUMIFS('grv lys'!$L$2:$L$2863,'grv lys'!$I$2:$I$2863,'bereken betaaldatum bedrag'!$AB$1,'grv lys'!$G$2:$G$2863,'bereken betaaldatum bedrag'!B146)</f>
        <v>0</v>
      </c>
      <c r="AC146" s="4">
        <f>SUMIFS('grv lys'!$L$2:$L$2863,'grv lys'!$I$2:$I$2863,'bereken betaaldatum bedrag'!$AC$1,'grv lys'!$G$2:$G$2863,'bereken betaaldatum bedrag'!B146)</f>
        <v>357.7</v>
      </c>
      <c r="AD146" s="4">
        <f>SUMIFS('grv lys'!$L$2:$L$2863,'grv lys'!$I$2:$I$2863,'bereken betaaldatum bedrag'!$AD$1,'grv lys'!$G$2:$G$2863,'bereken betaaldatum bedrag'!B146)</f>
        <v>0</v>
      </c>
      <c r="AE146" s="4">
        <f>SUMIFS('grv lys'!$L$2:$L$2863,'grv lys'!$I$2:$I$2863,'bereken betaaldatum bedrag'!$AE$1,'grv lys'!$G$2:$G$2863,'bereken betaaldatum bedrag'!B146)</f>
        <v>0</v>
      </c>
      <c r="AF146" s="4">
        <f>SUMIFS('grv lys'!$L$2:$L$2863,'grv lys'!$I$2:$I$2863,'bereken betaaldatum bedrag'!$AF$1,'grv lys'!$G$2:$G$2863,'bereken betaaldatum bedrag'!B146)</f>
        <v>0</v>
      </c>
      <c r="AG146" s="4">
        <f>SUMIFS('grv lys'!$L$2:$L$2863,'grv lys'!$I$2:$I$2863,'bereken betaaldatum bedrag'!$AG$1,'grv lys'!$G$2:$G$2863,'bereken betaaldatum bedrag'!B146)</f>
        <v>0</v>
      </c>
      <c r="AH146" s="4">
        <f>SUMIFS('grv lys'!$L$2:$L$2863,'grv lys'!$I$2:$I$2863,'bereken betaaldatum bedrag'!$AH$1,'grv lys'!$G$2:$G$2863,'bereken betaaldatum bedrag'!B146)</f>
        <v>0</v>
      </c>
      <c r="AI146" s="4">
        <f>SUMIFS('grv lys'!$L$2:$L$2863,'grv lys'!$I$2:$I$2863,'bereken betaaldatum bedrag'!$AI$1,'grv lys'!$G$2:$G$2863,'bereken betaaldatum bedrag'!B146)</f>
        <v>0</v>
      </c>
      <c r="AJ146" s="4">
        <f>SUMIFS('grv lys'!$L$2:$L$2863,'grv lys'!$I$2:$I$2863,'bereken betaaldatum bedrag'!$AJ$1,'grv lys'!$G$2:$G$2863,'bereken betaaldatum bedrag'!B146)</f>
        <v>0</v>
      </c>
      <c r="AK146" s="4">
        <f>SUMIFS('grv lys'!$L$2:$L$2863,'grv lys'!$I$2:$I$2863,'bereken betaaldatum bedrag'!$AK$1,'grv lys'!$G$2:$G$2863,'bereken betaaldatum bedrag'!B146)</f>
        <v>0</v>
      </c>
      <c r="AL146" s="4">
        <f>SUMIFS('grv lys'!$L$2:$L$2863,'grv lys'!$I$2:$I$2863,'bereken betaaldatum bedrag'!$AL$1,'grv lys'!$G$2:$G$2863,'bereken betaaldatum bedrag'!B146)</f>
        <v>0</v>
      </c>
      <c r="AM146" s="4">
        <f>SUMIFS('grv lys'!$L$2:$L$2863,'grv lys'!$I$2:$I$2863,'bereken betaaldatum bedrag'!$AM$1,'grv lys'!$G$2:$G$2863,'bereken betaaldatum bedrag'!B146)</f>
        <v>0</v>
      </c>
      <c r="AN146" s="4">
        <f>SUMIFS('grv lys'!$L$2:$L$2863,'grv lys'!$I$2:$I$2863,'bereken betaaldatum bedrag'!$AN$1,'grv lys'!$G$2:$G$2863,'bereken betaaldatum bedrag'!B146)</f>
        <v>0</v>
      </c>
      <c r="AO146" s="4">
        <f>SUMIFS('grv lys'!$L$2:$L$2863,'grv lys'!$I$2:$I$2863,'bereken betaaldatum bedrag'!$AO$1,'grv lys'!$G$2:$G$2863,'bereken betaaldatum bedrag'!B146)</f>
        <v>0</v>
      </c>
      <c r="AP146" s="4">
        <f>SUMIFS('grv lys'!$L$2:$L$2863,'grv lys'!$I$2:$I$2863,'bereken betaaldatum bedrag'!$AP$1,'grv lys'!$G$2:$G$2863,'bereken betaaldatum bedrag'!B146)</f>
        <v>0</v>
      </c>
      <c r="AQ146" s="4">
        <f>SUMIFS('grv lys'!$L$2:$L$2863,'grv lys'!$I$2:$I$2863,'bereken betaaldatum bedrag'!$AQ$1,'grv lys'!$G$2:$G$2863,'bereken betaaldatum bedrag'!B146)</f>
        <v>0</v>
      </c>
      <c r="AR146" s="4">
        <f>SUMIFS('grv lys'!$L$2:$L$2863,'grv lys'!$I$2:$I$2863,'bereken betaaldatum bedrag'!$AR$1,'grv lys'!$G$2:$G$2863,'bereken betaaldatum bedrag'!B146)</f>
        <v>0</v>
      </c>
      <c r="AS146" s="4">
        <f>SUMIFS('grv lys'!$L$2:$L$2863,'grv lys'!$I$2:$I$2863,'bereken betaaldatum bedrag'!$AS$1,'grv lys'!$G$2:$G$2863,'bereken betaaldatum bedrag'!B146)</f>
        <v>0</v>
      </c>
      <c r="AT146" s="4">
        <f>SUMIFS('grv lys'!$L$2:$L$2863,'grv lys'!$I$2:$I$2863,'bereken betaaldatum bedrag'!$AT$1,'grv lys'!$G$2:$G$2863,'bereken betaaldatum bedrag'!B146)</f>
        <v>7554.38</v>
      </c>
      <c r="AU146" s="4">
        <f>SUMIFS('grv lys'!$L$2:$L$2863,'grv lys'!$I$2:$I$2863,'bereken betaaldatum bedrag'!$AU$1,'grv lys'!$G$2:$G$2863,'bereken betaaldatum bedrag'!B146)</f>
        <v>0</v>
      </c>
      <c r="AV146" s="4">
        <f>SUMIFS('grv lys'!$L$2:$L$2863,'grv lys'!$I$2:$I$2863,'bereken betaaldatum bedrag'!$AV$1,'grv lys'!$G$2:$G$2863,'bereken betaaldatum bedrag'!B146)</f>
        <v>0</v>
      </c>
      <c r="AW146" s="4">
        <f>SUMIFS('grv lys'!$L$2:$L$2863,'grv lys'!$I$2:$I$2863,'bereken betaaldatum bedrag'!$AW$1,'grv lys'!$G$2:$G$2863,'bereken betaaldatum bedrag'!B146)</f>
        <v>0</v>
      </c>
      <c r="AX146" s="4">
        <f>SUMIFS('grv lys'!$L$2:$L$2863,'grv lys'!$I$2:$I$2863,'bereken betaaldatum bedrag'!$AX$1,'grv lys'!$G$2:$G$2863,'bereken betaaldatum bedrag'!B146)</f>
        <v>0</v>
      </c>
      <c r="AY146" s="4">
        <f>SUMIFS('grv lys'!$L$2:$L$2863,'grv lys'!$I$2:$I$2863,'bereken betaaldatum bedrag'!$AY$1,'grv lys'!$G$2:$G$2863,'bereken betaaldatum bedrag'!B146)</f>
        <v>0</v>
      </c>
      <c r="AZ146" s="4">
        <f>SUMIFS('grv lys'!$L$2:$L$2863,'grv lys'!$I$2:$I$2863,'bereken betaaldatum bedrag'!$AZ$1,'grv lys'!$G$2:$G$2863,'bereken betaaldatum bedrag'!B146)</f>
        <v>0</v>
      </c>
      <c r="BA146" s="4">
        <f>SUMIFS('grv lys'!$L$2:$L$2863,'grv lys'!$I$2:$I$2863,'bereken betaaldatum bedrag'!$BA$1,'grv lys'!$G$2:$G$2863,'bereken betaaldatum bedrag'!B146)</f>
        <v>0</v>
      </c>
    </row>
    <row r="147" spans="1:53" x14ac:dyDescent="0.25">
      <c r="A147" s="21" t="s">
        <v>136</v>
      </c>
      <c r="B147" s="22">
        <v>41723</v>
      </c>
      <c r="C147" s="7"/>
      <c r="D147" s="15" t="s">
        <v>148</v>
      </c>
      <c r="E147" s="14"/>
      <c r="F147" s="12"/>
      <c r="G147" s="16"/>
      <c r="H147" s="16"/>
      <c r="I147" s="4">
        <f>SUMIFS('grv lys'!$L$2:$L$2863,'grv lys'!$G$2:$G$2863,'bereken betaaldatum bedrag'!B147,'grv lys'!$I$2:$I$2863,'bereken betaaldatum bedrag'!I$1)</f>
        <v>0</v>
      </c>
      <c r="J147" s="4">
        <f>SUMIFS('grv lys'!$L$2:$L$2863,'grv lys'!$I$2:$I$2863,'bereken betaaldatum bedrag'!$J$1,'grv lys'!$T$2:$T$2863,'bereken betaaldatum bedrag'!B147)</f>
        <v>0</v>
      </c>
      <c r="K147" s="4">
        <f>SUMIFS('grv lys'!$L$2:$L$2863,'grv lys'!$I$2:$I$2863,'bereken betaaldatum bedrag'!$K$1,'grv lys'!$T$2:$T$2863,'bereken betaaldatum bedrag'!B147)</f>
        <v>0</v>
      </c>
      <c r="L147" s="4">
        <f>SUMIFS('grv lys'!$L$2:$L$2863,'grv lys'!$I$2:$I$2863,'bereken betaaldatum bedrag'!$L$1,'grv lys'!$T$2:$T$2863,'bereken betaaldatum bedrag'!B147)</f>
        <v>0</v>
      </c>
      <c r="M147" s="4">
        <f>SUMIFS('grv lys'!$L$2:$L$2863,'grv lys'!$I$2:$I$2863,'bereken betaaldatum bedrag'!$M$1,'grv lys'!$T$2:$T$2863,'bereken betaaldatum bedrag'!B147)</f>
        <v>0</v>
      </c>
      <c r="N147" s="4">
        <f>SUMIFS('grv lys'!$L$2:$L$2863,'grv lys'!$I$2:$I$2863,'bereken betaaldatum bedrag'!$N$1,'grv lys'!$T$2:$T$2863,'bereken betaaldatum bedrag'!B147)</f>
        <v>0</v>
      </c>
      <c r="O147" s="4">
        <f>SUMIFS('grv lys'!$L$2:$L$2863,'grv lys'!$I$2:$I$2863,'bereken betaaldatum bedrag'!$O$1,'grv lys'!$T$2:$T$2863,'bereken betaaldatum bedrag'!B147)</f>
        <v>0</v>
      </c>
      <c r="P147" s="4">
        <f>SUMIFS('grv lys'!$L$2:$L$2863,'grv lys'!$I$2:$I$2863,'bereken betaaldatum bedrag'!$P$1,'grv lys'!$T$2:$T$2863,'bereken betaaldatum bedrag'!B147)</f>
        <v>0</v>
      </c>
      <c r="Q147" s="4">
        <f>SUMIFS('grv lys'!$L$2:$L$2863,'grv lys'!$I$2:$I$2863,'bereken betaaldatum bedrag'!$Q$1,'grv lys'!$T$2:$T$2863,'bereken betaaldatum bedrag'!B147)</f>
        <v>0</v>
      </c>
      <c r="R147" s="4">
        <f>SUMIFS('grv lys'!$L$2:$L$2863,'grv lys'!$I$2:$I$2863,'bereken betaaldatum bedrag'!$R$1,'grv lys'!$T$2:$T$2863,'bereken betaaldatum bedrag'!B147)</f>
        <v>0</v>
      </c>
      <c r="S147" s="4">
        <f>SUMIFS('grv lys'!Y146:Y3409,'grv lys'!T146:T3409,'bereken betaaldatum bedrag'!B147,'grv lys'!V146:V3409,'bereken betaaldatum bedrag'!$S$1)</f>
        <v>0</v>
      </c>
      <c r="T147" s="4">
        <f>SUMIFS('grv lys'!Z146:Z3409,'grv lys'!U146:U3409,'bereken betaaldatum bedrag'!B147,'grv lys'!W146:W3409,'bereken betaaldatum bedrag'!$T$1)</f>
        <v>0</v>
      </c>
      <c r="U147" s="4">
        <f>SUMIFS('grv lys'!$L$2:$L$2863,'grv lys'!$I$2:$I$2863,'bereken betaaldatum bedrag'!$U$1,'grv lys'!$T$2:$T$2863,'bereken betaaldatum bedrag'!B147)</f>
        <v>0</v>
      </c>
      <c r="V147" s="4">
        <f>SUMIFS('grv lys'!$L$2:$L$2863,'grv lys'!$I$2:$I$2863,'bereken betaaldatum bedrag'!$V$1,'grv lys'!$T$2:$T$2863,'bereken betaaldatum bedrag'!B147)</f>
        <v>0</v>
      </c>
      <c r="W147" s="4">
        <f>SUMIFS('grv lys'!$L$2:$L$2863,'grv lys'!$I$2:$I$2863,'bereken betaaldatum bedrag'!$W$1,'grv lys'!$T$2:$T$2863,'bereken betaaldatum bedrag'!B147)</f>
        <v>0</v>
      </c>
      <c r="X147" s="4">
        <f>SUMIFS('grv lys'!$L$2:$L$2863,'grv lys'!$I$2:$I$2863,'bereken betaaldatum bedrag'!$X$1,'grv lys'!$T$2:$T$2863,'bereken betaaldatum bedrag'!B147)</f>
        <v>0</v>
      </c>
      <c r="Y147" s="4">
        <f>SUMIFS('grv lys'!$L$2:$L$2863,'grv lys'!$I$2:$I$2863,'bereken betaaldatum bedrag'!$Y$1,'grv lys'!$G$2:$G$2863,'bereken betaaldatum bedrag'!B147)</f>
        <v>0</v>
      </c>
      <c r="Z147" s="4">
        <f>SUMIFS('grv lys'!$L$2:$L$2863,'grv lys'!$I$2:$I$2863,'bereken betaaldatum bedrag'!$Z$1,'grv lys'!$G$2:$G$2863,'bereken betaaldatum bedrag'!B147)</f>
        <v>0</v>
      </c>
      <c r="AA147" s="4">
        <f>SUMIFS('grv lys'!$L$2:$L$2863,'grv lys'!$I$2:$I$2863,'bereken betaaldatum bedrag'!$AA$1,'grv lys'!$G$2:$G$2863,'bereken betaaldatum bedrag'!B147)</f>
        <v>0</v>
      </c>
      <c r="AB147" s="4">
        <f>SUMIFS('grv lys'!$L$2:$L$2863,'grv lys'!$I$2:$I$2863,'bereken betaaldatum bedrag'!$AB$1,'grv lys'!$G$2:$G$2863,'bereken betaaldatum bedrag'!B147)</f>
        <v>0</v>
      </c>
      <c r="AC147" s="4">
        <f>SUMIFS('grv lys'!$L$2:$L$2863,'grv lys'!$I$2:$I$2863,'bereken betaaldatum bedrag'!$AC$1,'grv lys'!$G$2:$G$2863,'bereken betaaldatum bedrag'!B147)</f>
        <v>0</v>
      </c>
      <c r="AD147" s="4">
        <f>SUMIFS('grv lys'!$L$2:$L$2863,'grv lys'!$I$2:$I$2863,'bereken betaaldatum bedrag'!$AD$1,'grv lys'!$G$2:$G$2863,'bereken betaaldatum bedrag'!B147)</f>
        <v>3528.33</v>
      </c>
      <c r="AE147" s="4">
        <f>SUMIFS('grv lys'!$L$2:$L$2863,'grv lys'!$I$2:$I$2863,'bereken betaaldatum bedrag'!$AE$1,'grv lys'!$G$2:$G$2863,'bereken betaaldatum bedrag'!B147)</f>
        <v>77006.42</v>
      </c>
      <c r="AF147" s="4">
        <f>SUMIFS('grv lys'!$L$2:$L$2863,'grv lys'!$I$2:$I$2863,'bereken betaaldatum bedrag'!$AF$1,'grv lys'!$G$2:$G$2863,'bereken betaaldatum bedrag'!B147)</f>
        <v>0</v>
      </c>
      <c r="AG147" s="4">
        <f>SUMIFS('grv lys'!$L$2:$L$2863,'grv lys'!$I$2:$I$2863,'bereken betaaldatum bedrag'!$AG$1,'grv lys'!$G$2:$G$2863,'bereken betaaldatum bedrag'!B147)</f>
        <v>0</v>
      </c>
      <c r="AH147" s="4">
        <f>SUMIFS('grv lys'!$L$2:$L$2863,'grv lys'!$I$2:$I$2863,'bereken betaaldatum bedrag'!$AH$1,'grv lys'!$G$2:$G$2863,'bereken betaaldatum bedrag'!B147)</f>
        <v>0</v>
      </c>
      <c r="AI147" s="4">
        <f>SUMIFS('grv lys'!$L$2:$L$2863,'grv lys'!$I$2:$I$2863,'bereken betaaldatum bedrag'!$AI$1,'grv lys'!$G$2:$G$2863,'bereken betaaldatum bedrag'!B147)</f>
        <v>0</v>
      </c>
      <c r="AJ147" s="4">
        <f>SUMIFS('grv lys'!$L$2:$L$2863,'grv lys'!$I$2:$I$2863,'bereken betaaldatum bedrag'!$AJ$1,'grv lys'!$G$2:$G$2863,'bereken betaaldatum bedrag'!B147)</f>
        <v>0</v>
      </c>
      <c r="AK147" s="4">
        <f>SUMIFS('grv lys'!$L$2:$L$2863,'grv lys'!$I$2:$I$2863,'bereken betaaldatum bedrag'!$AK$1,'grv lys'!$G$2:$G$2863,'bereken betaaldatum bedrag'!B147)</f>
        <v>0</v>
      </c>
      <c r="AL147" s="4">
        <f>SUMIFS('grv lys'!$L$2:$L$2863,'grv lys'!$I$2:$I$2863,'bereken betaaldatum bedrag'!$AL$1,'grv lys'!$G$2:$G$2863,'bereken betaaldatum bedrag'!B147)</f>
        <v>2762.63</v>
      </c>
      <c r="AM147" s="4">
        <f>SUMIFS('grv lys'!$L$2:$L$2863,'grv lys'!$I$2:$I$2863,'bereken betaaldatum bedrag'!$AM$1,'grv lys'!$G$2:$G$2863,'bereken betaaldatum bedrag'!B147)</f>
        <v>0</v>
      </c>
      <c r="AN147" s="4">
        <f>SUMIFS('grv lys'!$L$2:$L$2863,'grv lys'!$I$2:$I$2863,'bereken betaaldatum bedrag'!$AN$1,'grv lys'!$G$2:$G$2863,'bereken betaaldatum bedrag'!B147)</f>
        <v>0</v>
      </c>
      <c r="AO147" s="4">
        <f>SUMIFS('grv lys'!$L$2:$L$2863,'grv lys'!$I$2:$I$2863,'bereken betaaldatum bedrag'!$AO$1,'grv lys'!$G$2:$G$2863,'bereken betaaldatum bedrag'!B147)</f>
        <v>0</v>
      </c>
      <c r="AP147" s="4">
        <f>SUMIFS('grv lys'!$L$2:$L$2863,'grv lys'!$I$2:$I$2863,'bereken betaaldatum bedrag'!$AP$1,'grv lys'!$G$2:$G$2863,'bereken betaaldatum bedrag'!B147)</f>
        <v>294.66000000000003</v>
      </c>
      <c r="AQ147" s="4">
        <f>SUMIFS('grv lys'!$L$2:$L$2863,'grv lys'!$I$2:$I$2863,'bereken betaaldatum bedrag'!$AQ$1,'grv lys'!$G$2:$G$2863,'bereken betaaldatum bedrag'!B147)</f>
        <v>0</v>
      </c>
      <c r="AR147" s="4">
        <f>SUMIFS('grv lys'!$L$2:$L$2863,'grv lys'!$I$2:$I$2863,'bereken betaaldatum bedrag'!$AR$1,'grv lys'!$G$2:$G$2863,'bereken betaaldatum bedrag'!B147)</f>
        <v>0</v>
      </c>
      <c r="AS147" s="4">
        <f>SUMIFS('grv lys'!$L$2:$L$2863,'grv lys'!$I$2:$I$2863,'bereken betaaldatum bedrag'!$AS$1,'grv lys'!$G$2:$G$2863,'bereken betaaldatum bedrag'!B147)</f>
        <v>0</v>
      </c>
      <c r="AT147" s="4">
        <f>SUMIFS('grv lys'!$L$2:$L$2863,'grv lys'!$I$2:$I$2863,'bereken betaaldatum bedrag'!$AT$1,'grv lys'!$G$2:$G$2863,'bereken betaaldatum bedrag'!B147)</f>
        <v>4758</v>
      </c>
      <c r="AU147" s="4">
        <f>SUMIFS('grv lys'!$L$2:$L$2863,'grv lys'!$I$2:$I$2863,'bereken betaaldatum bedrag'!$AU$1,'grv lys'!$G$2:$G$2863,'bereken betaaldatum bedrag'!B147)</f>
        <v>0</v>
      </c>
      <c r="AV147" s="4">
        <f>SUMIFS('grv lys'!$L$2:$L$2863,'grv lys'!$I$2:$I$2863,'bereken betaaldatum bedrag'!$AV$1,'grv lys'!$G$2:$G$2863,'bereken betaaldatum bedrag'!B147)</f>
        <v>0</v>
      </c>
      <c r="AW147" s="4">
        <f>SUMIFS('grv lys'!$L$2:$L$2863,'grv lys'!$I$2:$I$2863,'bereken betaaldatum bedrag'!$AW$1,'grv lys'!$G$2:$G$2863,'bereken betaaldatum bedrag'!B147)</f>
        <v>0</v>
      </c>
      <c r="AX147" s="4">
        <f>SUMIFS('grv lys'!$L$2:$L$2863,'grv lys'!$I$2:$I$2863,'bereken betaaldatum bedrag'!$AX$1,'grv lys'!$G$2:$G$2863,'bereken betaaldatum bedrag'!B147)</f>
        <v>0</v>
      </c>
      <c r="AY147" s="4">
        <f>SUMIFS('grv lys'!$L$2:$L$2863,'grv lys'!$I$2:$I$2863,'bereken betaaldatum bedrag'!$AY$1,'grv lys'!$G$2:$G$2863,'bereken betaaldatum bedrag'!B147)</f>
        <v>0</v>
      </c>
      <c r="AZ147" s="4">
        <f>SUMIFS('grv lys'!$L$2:$L$2863,'grv lys'!$I$2:$I$2863,'bereken betaaldatum bedrag'!$AZ$1,'grv lys'!$G$2:$G$2863,'bereken betaaldatum bedrag'!B147)</f>
        <v>0</v>
      </c>
      <c r="BA147" s="4">
        <f>SUMIFS('grv lys'!$L$2:$L$2863,'grv lys'!$I$2:$I$2863,'bereken betaaldatum bedrag'!$BA$1,'grv lys'!$G$2:$G$2863,'bereken betaaldatum bedrag'!B147)</f>
        <v>0</v>
      </c>
    </row>
    <row r="148" spans="1:53" x14ac:dyDescent="0.25">
      <c r="A148" s="21" t="s">
        <v>137</v>
      </c>
      <c r="B148" s="22">
        <v>41724</v>
      </c>
      <c r="C148" s="7"/>
      <c r="D148" s="15" t="s">
        <v>148</v>
      </c>
      <c r="E148" s="14"/>
      <c r="F148" s="12"/>
      <c r="G148" s="16"/>
      <c r="H148" s="16"/>
      <c r="I148" s="4">
        <f>SUMIFS('grv lys'!$L$2:$L$2863,'grv lys'!$G$2:$G$2863,'bereken betaaldatum bedrag'!B148,'grv lys'!$I$2:$I$2863,'bereken betaaldatum bedrag'!I$1)</f>
        <v>0</v>
      </c>
      <c r="J148" s="4">
        <f>SUMIFS('grv lys'!$L$2:$L$2863,'grv lys'!$I$2:$I$2863,'bereken betaaldatum bedrag'!$J$1,'grv lys'!$T$2:$T$2863,'bereken betaaldatum bedrag'!B148)</f>
        <v>0</v>
      </c>
      <c r="K148" s="4">
        <f>SUMIFS('grv lys'!$L$2:$L$2863,'grv lys'!$I$2:$I$2863,'bereken betaaldatum bedrag'!$K$1,'grv lys'!$T$2:$T$2863,'bereken betaaldatum bedrag'!B148)</f>
        <v>0</v>
      </c>
      <c r="L148" s="4">
        <f>SUMIFS('grv lys'!$L$2:$L$2863,'grv lys'!$I$2:$I$2863,'bereken betaaldatum bedrag'!$L$1,'grv lys'!$T$2:$T$2863,'bereken betaaldatum bedrag'!B148)</f>
        <v>0</v>
      </c>
      <c r="M148" s="4">
        <f>SUMIFS('grv lys'!$L$2:$L$2863,'grv lys'!$I$2:$I$2863,'bereken betaaldatum bedrag'!$M$1,'grv lys'!$T$2:$T$2863,'bereken betaaldatum bedrag'!B148)</f>
        <v>0</v>
      </c>
      <c r="N148" s="4">
        <f>SUMIFS('grv lys'!$L$2:$L$2863,'grv lys'!$I$2:$I$2863,'bereken betaaldatum bedrag'!$N$1,'grv lys'!$T$2:$T$2863,'bereken betaaldatum bedrag'!B148)</f>
        <v>0</v>
      </c>
      <c r="O148" s="4">
        <f>SUMIFS('grv lys'!$L$2:$L$2863,'grv lys'!$I$2:$I$2863,'bereken betaaldatum bedrag'!$O$1,'grv lys'!$T$2:$T$2863,'bereken betaaldatum bedrag'!B148)</f>
        <v>0</v>
      </c>
      <c r="P148" s="4">
        <f>SUMIFS('grv lys'!$L$2:$L$2863,'grv lys'!$I$2:$I$2863,'bereken betaaldatum bedrag'!$P$1,'grv lys'!$T$2:$T$2863,'bereken betaaldatum bedrag'!B148)</f>
        <v>0</v>
      </c>
      <c r="Q148" s="4">
        <f>SUMIFS('grv lys'!$L$2:$L$2863,'grv lys'!$I$2:$I$2863,'bereken betaaldatum bedrag'!$Q$1,'grv lys'!$T$2:$T$2863,'bereken betaaldatum bedrag'!B148)</f>
        <v>0</v>
      </c>
      <c r="R148" s="4">
        <f>SUMIFS('grv lys'!$L$2:$L$2863,'grv lys'!$I$2:$I$2863,'bereken betaaldatum bedrag'!$R$1,'grv lys'!$T$2:$T$2863,'bereken betaaldatum bedrag'!B148)</f>
        <v>0</v>
      </c>
      <c r="S148" s="4">
        <f>SUMIFS('grv lys'!Y147:Y3410,'grv lys'!T147:T3410,'bereken betaaldatum bedrag'!B148,'grv lys'!V147:V3410,'bereken betaaldatum bedrag'!$S$1)</f>
        <v>0</v>
      </c>
      <c r="T148" s="4">
        <f>SUMIFS('grv lys'!Z147:Z3410,'grv lys'!U147:U3410,'bereken betaaldatum bedrag'!B148,'grv lys'!W147:W3410,'bereken betaaldatum bedrag'!$T$1)</f>
        <v>0</v>
      </c>
      <c r="U148" s="4">
        <f>SUMIFS('grv lys'!$L$2:$L$2863,'grv lys'!$I$2:$I$2863,'bereken betaaldatum bedrag'!$U$1,'grv lys'!$T$2:$T$2863,'bereken betaaldatum bedrag'!B148)</f>
        <v>0</v>
      </c>
      <c r="V148" s="4">
        <f>SUMIFS('grv lys'!$L$2:$L$2863,'grv lys'!$I$2:$I$2863,'bereken betaaldatum bedrag'!$V$1,'grv lys'!$T$2:$T$2863,'bereken betaaldatum bedrag'!B148)</f>
        <v>0</v>
      </c>
      <c r="W148" s="4">
        <f>SUMIFS('grv lys'!$L$2:$L$2863,'grv lys'!$I$2:$I$2863,'bereken betaaldatum bedrag'!$W$1,'grv lys'!$T$2:$T$2863,'bereken betaaldatum bedrag'!B148)</f>
        <v>0</v>
      </c>
      <c r="X148" s="4">
        <f>SUMIFS('grv lys'!$L$2:$L$2863,'grv lys'!$I$2:$I$2863,'bereken betaaldatum bedrag'!$X$1,'grv lys'!$T$2:$T$2863,'bereken betaaldatum bedrag'!B148)</f>
        <v>0</v>
      </c>
      <c r="Y148" s="4">
        <f>SUMIFS('grv lys'!$L$2:$L$2863,'grv lys'!$I$2:$I$2863,'bereken betaaldatum bedrag'!$Y$1,'grv lys'!$G$2:$G$2863,'bereken betaaldatum bedrag'!B148)</f>
        <v>12557.08</v>
      </c>
      <c r="Z148" s="4">
        <f>SUMIFS('grv lys'!$L$2:$L$2863,'grv lys'!$I$2:$I$2863,'bereken betaaldatum bedrag'!$Z$1,'grv lys'!$G$2:$G$2863,'bereken betaaldatum bedrag'!B148)</f>
        <v>0</v>
      </c>
      <c r="AA148" s="4">
        <f>SUMIFS('grv lys'!$L$2:$L$2863,'grv lys'!$I$2:$I$2863,'bereken betaaldatum bedrag'!$AA$1,'grv lys'!$G$2:$G$2863,'bereken betaaldatum bedrag'!B148)</f>
        <v>0</v>
      </c>
      <c r="AB148" s="4">
        <f>SUMIFS('grv lys'!$L$2:$L$2863,'grv lys'!$I$2:$I$2863,'bereken betaaldatum bedrag'!$AB$1,'grv lys'!$G$2:$G$2863,'bereken betaaldatum bedrag'!B148)</f>
        <v>0</v>
      </c>
      <c r="AC148" s="4">
        <f>SUMIFS('grv lys'!$L$2:$L$2863,'grv lys'!$I$2:$I$2863,'bereken betaaldatum bedrag'!$AC$1,'grv lys'!$G$2:$G$2863,'bereken betaaldatum bedrag'!B148)</f>
        <v>0</v>
      </c>
      <c r="AD148" s="4">
        <f>SUMIFS('grv lys'!$L$2:$L$2863,'grv lys'!$I$2:$I$2863,'bereken betaaldatum bedrag'!$AD$1,'grv lys'!$G$2:$G$2863,'bereken betaaldatum bedrag'!B148)</f>
        <v>0</v>
      </c>
      <c r="AE148" s="4">
        <f>SUMIFS('grv lys'!$L$2:$L$2863,'grv lys'!$I$2:$I$2863,'bereken betaaldatum bedrag'!$AE$1,'grv lys'!$G$2:$G$2863,'bereken betaaldatum bedrag'!B148)</f>
        <v>0</v>
      </c>
      <c r="AF148" s="4">
        <f>SUMIFS('grv lys'!$L$2:$L$2863,'grv lys'!$I$2:$I$2863,'bereken betaaldatum bedrag'!$AF$1,'grv lys'!$G$2:$G$2863,'bereken betaaldatum bedrag'!B148)</f>
        <v>3636.04</v>
      </c>
      <c r="AG148" s="4">
        <f>SUMIFS('grv lys'!$L$2:$L$2863,'grv lys'!$I$2:$I$2863,'bereken betaaldatum bedrag'!$AG$1,'grv lys'!$G$2:$G$2863,'bereken betaaldatum bedrag'!B148)</f>
        <v>7387.61</v>
      </c>
      <c r="AH148" s="4">
        <f>SUMIFS('grv lys'!$L$2:$L$2863,'grv lys'!$I$2:$I$2863,'bereken betaaldatum bedrag'!$AH$1,'grv lys'!$G$2:$G$2863,'bereken betaaldatum bedrag'!B148)</f>
        <v>0</v>
      </c>
      <c r="AI148" s="4">
        <f>SUMIFS('grv lys'!$L$2:$L$2863,'grv lys'!$I$2:$I$2863,'bereken betaaldatum bedrag'!$AI$1,'grv lys'!$G$2:$G$2863,'bereken betaaldatum bedrag'!B148)</f>
        <v>0</v>
      </c>
      <c r="AJ148" s="4">
        <f>SUMIFS('grv lys'!$L$2:$L$2863,'grv lys'!$I$2:$I$2863,'bereken betaaldatum bedrag'!$AJ$1,'grv lys'!$G$2:$G$2863,'bereken betaaldatum bedrag'!B148)</f>
        <v>2741.4</v>
      </c>
      <c r="AK148" s="4">
        <f>SUMIFS('grv lys'!$L$2:$L$2863,'grv lys'!$I$2:$I$2863,'bereken betaaldatum bedrag'!$AK$1,'grv lys'!$G$2:$G$2863,'bereken betaaldatum bedrag'!B148)</f>
        <v>0</v>
      </c>
      <c r="AL148" s="4">
        <f>SUMIFS('grv lys'!$L$2:$L$2863,'grv lys'!$I$2:$I$2863,'bereken betaaldatum bedrag'!$AL$1,'grv lys'!$G$2:$G$2863,'bereken betaaldatum bedrag'!B148)</f>
        <v>0</v>
      </c>
      <c r="AM148" s="4">
        <f>SUMIFS('grv lys'!$L$2:$L$2863,'grv lys'!$I$2:$I$2863,'bereken betaaldatum bedrag'!$AM$1,'grv lys'!$G$2:$G$2863,'bereken betaaldatum bedrag'!B148)</f>
        <v>0</v>
      </c>
      <c r="AN148" s="4">
        <f>SUMIFS('grv lys'!$L$2:$L$2863,'grv lys'!$I$2:$I$2863,'bereken betaaldatum bedrag'!$AN$1,'grv lys'!$G$2:$G$2863,'bereken betaaldatum bedrag'!B148)</f>
        <v>0</v>
      </c>
      <c r="AO148" s="4">
        <f>SUMIFS('grv lys'!$L$2:$L$2863,'grv lys'!$I$2:$I$2863,'bereken betaaldatum bedrag'!$AO$1,'grv lys'!$G$2:$G$2863,'bereken betaaldatum bedrag'!B148)</f>
        <v>0</v>
      </c>
      <c r="AP148" s="4">
        <f>SUMIFS('grv lys'!$L$2:$L$2863,'grv lys'!$I$2:$I$2863,'bereken betaaldatum bedrag'!$AP$1,'grv lys'!$G$2:$G$2863,'bereken betaaldatum bedrag'!B148)</f>
        <v>196.44</v>
      </c>
      <c r="AQ148" s="4">
        <f>SUMIFS('grv lys'!$L$2:$L$2863,'grv lys'!$I$2:$I$2863,'bereken betaaldatum bedrag'!$AQ$1,'grv lys'!$G$2:$G$2863,'bereken betaaldatum bedrag'!B148)</f>
        <v>0</v>
      </c>
      <c r="AR148" s="4">
        <f>SUMIFS('grv lys'!$L$2:$L$2863,'grv lys'!$I$2:$I$2863,'bereken betaaldatum bedrag'!$AR$1,'grv lys'!$G$2:$G$2863,'bereken betaaldatum bedrag'!B148)</f>
        <v>279.48</v>
      </c>
      <c r="AS148" s="4">
        <f>SUMIFS('grv lys'!$L$2:$L$2863,'grv lys'!$I$2:$I$2863,'bereken betaaldatum bedrag'!$AS$1,'grv lys'!$G$2:$G$2863,'bereken betaaldatum bedrag'!B148)</f>
        <v>0</v>
      </c>
      <c r="AT148" s="4">
        <f>SUMIFS('grv lys'!$L$2:$L$2863,'grv lys'!$I$2:$I$2863,'bereken betaaldatum bedrag'!$AT$1,'grv lys'!$G$2:$G$2863,'bereken betaaldatum bedrag'!B148)</f>
        <v>0</v>
      </c>
      <c r="AU148" s="4">
        <f>SUMIFS('grv lys'!$L$2:$L$2863,'grv lys'!$I$2:$I$2863,'bereken betaaldatum bedrag'!$AU$1,'grv lys'!$G$2:$G$2863,'bereken betaaldatum bedrag'!B148)</f>
        <v>0</v>
      </c>
      <c r="AV148" s="4">
        <f>SUMIFS('grv lys'!$L$2:$L$2863,'grv lys'!$I$2:$I$2863,'bereken betaaldatum bedrag'!$AV$1,'grv lys'!$G$2:$G$2863,'bereken betaaldatum bedrag'!B148)</f>
        <v>0</v>
      </c>
      <c r="AW148" s="4">
        <f>SUMIFS('grv lys'!$L$2:$L$2863,'grv lys'!$I$2:$I$2863,'bereken betaaldatum bedrag'!$AW$1,'grv lys'!$G$2:$G$2863,'bereken betaaldatum bedrag'!B148)</f>
        <v>0</v>
      </c>
      <c r="AX148" s="4">
        <f>SUMIFS('grv lys'!$L$2:$L$2863,'grv lys'!$I$2:$I$2863,'bereken betaaldatum bedrag'!$AX$1,'grv lys'!$G$2:$G$2863,'bereken betaaldatum bedrag'!B148)</f>
        <v>5932.56</v>
      </c>
      <c r="AY148" s="4">
        <f>SUMIFS('grv lys'!$L$2:$L$2863,'grv lys'!$I$2:$I$2863,'bereken betaaldatum bedrag'!$AY$1,'grv lys'!$G$2:$G$2863,'bereken betaaldatum bedrag'!B148)</f>
        <v>0</v>
      </c>
      <c r="AZ148" s="4">
        <f>SUMIFS('grv lys'!$L$2:$L$2863,'grv lys'!$I$2:$I$2863,'bereken betaaldatum bedrag'!$AZ$1,'grv lys'!$G$2:$G$2863,'bereken betaaldatum bedrag'!B148)</f>
        <v>0</v>
      </c>
      <c r="BA148" s="4">
        <f>SUMIFS('grv lys'!$L$2:$L$2863,'grv lys'!$I$2:$I$2863,'bereken betaaldatum bedrag'!$BA$1,'grv lys'!$G$2:$G$2863,'bereken betaaldatum bedrag'!B148)</f>
        <v>0</v>
      </c>
    </row>
    <row r="149" spans="1:53" x14ac:dyDescent="0.25">
      <c r="A149" s="21" t="s">
        <v>138</v>
      </c>
      <c r="B149" s="22">
        <v>41725</v>
      </c>
      <c r="C149" s="7"/>
      <c r="D149" s="15" t="s">
        <v>148</v>
      </c>
      <c r="E149" s="14"/>
      <c r="F149" s="12"/>
      <c r="G149" s="16"/>
      <c r="H149" s="16"/>
      <c r="I149" s="4">
        <f>SUMIFS('grv lys'!$L$2:$L$2863,'grv lys'!$G$2:$G$2863,'bereken betaaldatum bedrag'!B149,'grv lys'!$I$2:$I$2863,'bereken betaaldatum bedrag'!I$1)</f>
        <v>-2411.1</v>
      </c>
      <c r="J149" s="4">
        <f>SUMIFS('grv lys'!$L$2:$L$2863,'grv lys'!$I$2:$I$2863,'bereken betaaldatum bedrag'!$J$1,'grv lys'!$T$2:$T$2863,'bereken betaaldatum bedrag'!B149)</f>
        <v>0</v>
      </c>
      <c r="K149" s="4">
        <f>SUMIFS('grv lys'!$L$2:$L$2863,'grv lys'!$I$2:$I$2863,'bereken betaaldatum bedrag'!$K$1,'grv lys'!$T$2:$T$2863,'bereken betaaldatum bedrag'!B149)</f>
        <v>0</v>
      </c>
      <c r="L149" s="4">
        <f>SUMIFS('grv lys'!$L$2:$L$2863,'grv lys'!$I$2:$I$2863,'bereken betaaldatum bedrag'!$L$1,'grv lys'!$T$2:$T$2863,'bereken betaaldatum bedrag'!B149)</f>
        <v>0</v>
      </c>
      <c r="M149" s="4">
        <f>SUMIFS('grv lys'!$L$2:$L$2863,'grv lys'!$I$2:$I$2863,'bereken betaaldatum bedrag'!$M$1,'grv lys'!$T$2:$T$2863,'bereken betaaldatum bedrag'!B149)</f>
        <v>0</v>
      </c>
      <c r="N149" s="4">
        <f>SUMIFS('grv lys'!$L$2:$L$2863,'grv lys'!$I$2:$I$2863,'bereken betaaldatum bedrag'!$N$1,'grv lys'!$T$2:$T$2863,'bereken betaaldatum bedrag'!B149)</f>
        <v>731.1</v>
      </c>
      <c r="O149" s="4">
        <f>SUMIFS('grv lys'!$L$2:$L$2863,'grv lys'!$I$2:$I$2863,'bereken betaaldatum bedrag'!$O$1,'grv lys'!$T$2:$T$2863,'bereken betaaldatum bedrag'!B149)</f>
        <v>0</v>
      </c>
      <c r="P149" s="4">
        <f>SUMIFS('grv lys'!$L$2:$L$2863,'grv lys'!$I$2:$I$2863,'bereken betaaldatum bedrag'!$P$1,'grv lys'!$T$2:$T$2863,'bereken betaaldatum bedrag'!B149)</f>
        <v>0</v>
      </c>
      <c r="Q149" s="4">
        <f>SUMIFS('grv lys'!$L$2:$L$2863,'grv lys'!$I$2:$I$2863,'bereken betaaldatum bedrag'!$Q$1,'grv lys'!$T$2:$T$2863,'bereken betaaldatum bedrag'!B149)</f>
        <v>4968</v>
      </c>
      <c r="R149" s="4">
        <f>SUMIFS('grv lys'!$L$2:$L$2863,'grv lys'!$I$2:$I$2863,'bereken betaaldatum bedrag'!$R$1,'grv lys'!$T$2:$T$2863,'bereken betaaldatum bedrag'!B149)</f>
        <v>0</v>
      </c>
      <c r="S149" s="4">
        <f>SUMIFS('grv lys'!Y148:Y3411,'grv lys'!T148:T3411,'bereken betaaldatum bedrag'!B149,'grv lys'!V148:V3411,'bereken betaaldatum bedrag'!$S$1)</f>
        <v>0</v>
      </c>
      <c r="T149" s="4">
        <f>SUMIFS('grv lys'!Z148:Z3411,'grv lys'!U148:U3411,'bereken betaaldatum bedrag'!B149,'grv lys'!W148:W3411,'bereken betaaldatum bedrag'!$T$1)</f>
        <v>0</v>
      </c>
      <c r="U149" s="4">
        <f>SUMIFS('grv lys'!$L$2:$L$2863,'grv lys'!$I$2:$I$2863,'bereken betaaldatum bedrag'!$U$1,'grv lys'!$T$2:$T$2863,'bereken betaaldatum bedrag'!B149)</f>
        <v>2850</v>
      </c>
      <c r="V149" s="4">
        <f>SUMIFS('grv lys'!$L$2:$L$2863,'grv lys'!$I$2:$I$2863,'bereken betaaldatum bedrag'!$V$1,'grv lys'!$T$2:$T$2863,'bereken betaaldatum bedrag'!B149)</f>
        <v>0</v>
      </c>
      <c r="W149" s="4">
        <f>SUMIFS('grv lys'!$L$2:$L$2863,'grv lys'!$I$2:$I$2863,'bereken betaaldatum bedrag'!$W$1,'grv lys'!$T$2:$T$2863,'bereken betaaldatum bedrag'!B149)</f>
        <v>0</v>
      </c>
      <c r="X149" s="4">
        <f>SUMIFS('grv lys'!$L$2:$L$2863,'grv lys'!$I$2:$I$2863,'bereken betaaldatum bedrag'!$X$1,'grv lys'!$T$2:$T$2863,'bereken betaaldatum bedrag'!B149)</f>
        <v>0</v>
      </c>
      <c r="Y149" s="4">
        <f>SUMIFS('grv lys'!$L$2:$L$2863,'grv lys'!$I$2:$I$2863,'bereken betaaldatum bedrag'!$Y$1,'grv lys'!$G$2:$G$2863,'bereken betaaldatum bedrag'!B149)</f>
        <v>0</v>
      </c>
      <c r="Z149" s="4">
        <f>SUMIFS('grv lys'!$L$2:$L$2863,'grv lys'!$I$2:$I$2863,'bereken betaaldatum bedrag'!$Z$1,'grv lys'!$G$2:$G$2863,'bereken betaaldatum bedrag'!B149)</f>
        <v>0</v>
      </c>
      <c r="AA149" s="4">
        <f>SUMIFS('grv lys'!$L$2:$L$2863,'grv lys'!$I$2:$I$2863,'bereken betaaldatum bedrag'!$AA$1,'grv lys'!$G$2:$G$2863,'bereken betaaldatum bedrag'!B149)</f>
        <v>0</v>
      </c>
      <c r="AB149" s="4">
        <f>SUMIFS('grv lys'!$L$2:$L$2863,'grv lys'!$I$2:$I$2863,'bereken betaaldatum bedrag'!$AB$1,'grv lys'!$G$2:$G$2863,'bereken betaaldatum bedrag'!B149)</f>
        <v>0</v>
      </c>
      <c r="AC149" s="4">
        <f>SUMIFS('grv lys'!$L$2:$L$2863,'grv lys'!$I$2:$I$2863,'bereken betaaldatum bedrag'!$AC$1,'grv lys'!$G$2:$G$2863,'bereken betaaldatum bedrag'!B149)</f>
        <v>444.1</v>
      </c>
      <c r="AD149" s="4">
        <f>SUMIFS('grv lys'!$L$2:$L$2863,'grv lys'!$I$2:$I$2863,'bereken betaaldatum bedrag'!$AD$1,'grv lys'!$G$2:$G$2863,'bereken betaaldatum bedrag'!B149)</f>
        <v>0</v>
      </c>
      <c r="AE149" s="4">
        <f>SUMIFS('grv lys'!$L$2:$L$2863,'grv lys'!$I$2:$I$2863,'bereken betaaldatum bedrag'!$AE$1,'grv lys'!$G$2:$G$2863,'bereken betaaldatum bedrag'!B149)</f>
        <v>0</v>
      </c>
      <c r="AF149" s="4">
        <f>SUMIFS('grv lys'!$L$2:$L$2863,'grv lys'!$I$2:$I$2863,'bereken betaaldatum bedrag'!$AF$1,'grv lys'!$G$2:$G$2863,'bereken betaaldatum bedrag'!B149)</f>
        <v>0</v>
      </c>
      <c r="AG149" s="4">
        <f>SUMIFS('grv lys'!$L$2:$L$2863,'grv lys'!$I$2:$I$2863,'bereken betaaldatum bedrag'!$AG$1,'grv lys'!$G$2:$G$2863,'bereken betaaldatum bedrag'!B149)</f>
        <v>0</v>
      </c>
      <c r="AH149" s="4">
        <f>SUMIFS('grv lys'!$L$2:$L$2863,'grv lys'!$I$2:$I$2863,'bereken betaaldatum bedrag'!$AH$1,'grv lys'!$G$2:$G$2863,'bereken betaaldatum bedrag'!B149)</f>
        <v>0</v>
      </c>
      <c r="AI149" s="4">
        <f>SUMIFS('grv lys'!$L$2:$L$2863,'grv lys'!$I$2:$I$2863,'bereken betaaldatum bedrag'!$AI$1,'grv lys'!$G$2:$G$2863,'bereken betaaldatum bedrag'!B149)</f>
        <v>0</v>
      </c>
      <c r="AJ149" s="4">
        <f>SUMIFS('grv lys'!$L$2:$L$2863,'grv lys'!$I$2:$I$2863,'bereken betaaldatum bedrag'!$AJ$1,'grv lys'!$G$2:$G$2863,'bereken betaaldatum bedrag'!B149)</f>
        <v>0</v>
      </c>
      <c r="AK149" s="4">
        <f>SUMIFS('grv lys'!$L$2:$L$2863,'grv lys'!$I$2:$I$2863,'bereken betaaldatum bedrag'!$AK$1,'grv lys'!$G$2:$G$2863,'bereken betaaldatum bedrag'!B149)</f>
        <v>0</v>
      </c>
      <c r="AL149" s="4">
        <f>SUMIFS('grv lys'!$L$2:$L$2863,'grv lys'!$I$2:$I$2863,'bereken betaaldatum bedrag'!$AL$1,'grv lys'!$G$2:$G$2863,'bereken betaaldatum bedrag'!B149)</f>
        <v>0</v>
      </c>
      <c r="AM149" s="4">
        <f>SUMIFS('grv lys'!$L$2:$L$2863,'grv lys'!$I$2:$I$2863,'bereken betaaldatum bedrag'!$AM$1,'grv lys'!$G$2:$G$2863,'bereken betaaldatum bedrag'!B149)</f>
        <v>0</v>
      </c>
      <c r="AN149" s="4">
        <f>SUMIFS('grv lys'!$L$2:$L$2863,'grv lys'!$I$2:$I$2863,'bereken betaaldatum bedrag'!$AN$1,'grv lys'!$G$2:$G$2863,'bereken betaaldatum bedrag'!B149)</f>
        <v>0</v>
      </c>
      <c r="AO149" s="4">
        <f>SUMIFS('grv lys'!$L$2:$L$2863,'grv lys'!$I$2:$I$2863,'bereken betaaldatum bedrag'!$AO$1,'grv lys'!$G$2:$G$2863,'bereken betaaldatum bedrag'!B149)</f>
        <v>12954.01</v>
      </c>
      <c r="AP149" s="4">
        <f>SUMIFS('grv lys'!$L$2:$L$2863,'grv lys'!$I$2:$I$2863,'bereken betaaldatum bedrag'!$AP$1,'grv lys'!$G$2:$G$2863,'bereken betaaldatum bedrag'!B149)</f>
        <v>196.44</v>
      </c>
      <c r="AQ149" s="4">
        <f>SUMIFS('grv lys'!$L$2:$L$2863,'grv lys'!$I$2:$I$2863,'bereken betaaldatum bedrag'!$AQ$1,'grv lys'!$G$2:$G$2863,'bereken betaaldatum bedrag'!B149)</f>
        <v>0</v>
      </c>
      <c r="AR149" s="4">
        <f>SUMIFS('grv lys'!$L$2:$L$2863,'grv lys'!$I$2:$I$2863,'bereken betaaldatum bedrag'!$AR$1,'grv lys'!$G$2:$G$2863,'bereken betaaldatum bedrag'!B149)</f>
        <v>279.48</v>
      </c>
      <c r="AS149" s="4">
        <f>SUMIFS('grv lys'!$L$2:$L$2863,'grv lys'!$I$2:$I$2863,'bereken betaaldatum bedrag'!$AS$1,'grv lys'!$G$2:$G$2863,'bereken betaaldatum bedrag'!B149)</f>
        <v>0</v>
      </c>
      <c r="AT149" s="4">
        <f>SUMIFS('grv lys'!$L$2:$L$2863,'grv lys'!$I$2:$I$2863,'bereken betaaldatum bedrag'!$AT$1,'grv lys'!$G$2:$G$2863,'bereken betaaldatum bedrag'!B149)</f>
        <v>0</v>
      </c>
      <c r="AU149" s="4">
        <f>SUMIFS('grv lys'!$L$2:$L$2863,'grv lys'!$I$2:$I$2863,'bereken betaaldatum bedrag'!$AU$1,'grv lys'!$G$2:$G$2863,'bereken betaaldatum bedrag'!B149)</f>
        <v>0</v>
      </c>
      <c r="AV149" s="4">
        <f>SUMIFS('grv lys'!$L$2:$L$2863,'grv lys'!$I$2:$I$2863,'bereken betaaldatum bedrag'!$AV$1,'grv lys'!$G$2:$G$2863,'bereken betaaldatum bedrag'!B149)</f>
        <v>0</v>
      </c>
      <c r="AW149" s="4">
        <f>SUMIFS('grv lys'!$L$2:$L$2863,'grv lys'!$I$2:$I$2863,'bereken betaaldatum bedrag'!$AW$1,'grv lys'!$G$2:$G$2863,'bereken betaaldatum bedrag'!B149)</f>
        <v>0</v>
      </c>
      <c r="AX149" s="4">
        <f>SUMIFS('grv lys'!$L$2:$L$2863,'grv lys'!$I$2:$I$2863,'bereken betaaldatum bedrag'!$AX$1,'grv lys'!$G$2:$G$2863,'bereken betaaldatum bedrag'!B149)</f>
        <v>0</v>
      </c>
      <c r="AY149" s="4">
        <f>SUMIFS('grv lys'!$L$2:$L$2863,'grv lys'!$I$2:$I$2863,'bereken betaaldatum bedrag'!$AY$1,'grv lys'!$G$2:$G$2863,'bereken betaaldatum bedrag'!B149)</f>
        <v>0</v>
      </c>
      <c r="AZ149" s="4">
        <f>SUMIFS('grv lys'!$L$2:$L$2863,'grv lys'!$I$2:$I$2863,'bereken betaaldatum bedrag'!$AZ$1,'grv lys'!$G$2:$G$2863,'bereken betaaldatum bedrag'!B149)</f>
        <v>0</v>
      </c>
      <c r="BA149" s="4">
        <f>SUMIFS('grv lys'!$L$2:$L$2863,'grv lys'!$I$2:$I$2863,'bereken betaaldatum bedrag'!$BA$1,'grv lys'!$G$2:$G$2863,'bereken betaaldatum bedrag'!B149)</f>
        <v>0</v>
      </c>
    </row>
    <row r="150" spans="1:53" x14ac:dyDescent="0.25">
      <c r="A150" s="21" t="s">
        <v>139</v>
      </c>
      <c r="B150" s="22">
        <v>41726</v>
      </c>
      <c r="C150" s="7">
        <f>B150+19</f>
        <v>41745</v>
      </c>
      <c r="D150" s="6">
        <f>SUM(I144:I150)</f>
        <v>338824.38</v>
      </c>
      <c r="E150" s="14">
        <f>B150+31</f>
        <v>41757</v>
      </c>
      <c r="F150" s="12">
        <f>SUM(Y144:BA150)</f>
        <v>209162.03000000003</v>
      </c>
      <c r="G150" s="10">
        <f>B150</f>
        <v>41726</v>
      </c>
      <c r="H150" s="9">
        <f>SUM(J144:X150)</f>
        <v>20134.2</v>
      </c>
      <c r="I150" s="4">
        <f>SUMIFS('grv lys'!$L$2:$L$2863,'grv lys'!$G$2:$G$2863,'bereken betaaldatum bedrag'!B150,'grv lys'!$I$2:$I$2863,'bereken betaaldatum bedrag'!I$1)</f>
        <v>51359.58</v>
      </c>
      <c r="J150" s="4">
        <f>SUMIFS('grv lys'!$L$2:$L$2863,'grv lys'!$I$2:$I$2863,'bereken betaaldatum bedrag'!$J$1,'grv lys'!$T$2:$T$2863,'bereken betaaldatum bedrag'!B150)</f>
        <v>0</v>
      </c>
      <c r="K150" s="4">
        <f>SUMIFS('grv lys'!$L$2:$L$2863,'grv lys'!$I$2:$I$2863,'bereken betaaldatum bedrag'!$K$1,'grv lys'!$T$2:$T$2863,'bereken betaaldatum bedrag'!B150)</f>
        <v>0</v>
      </c>
      <c r="L150" s="4">
        <f>SUMIFS('grv lys'!$L$2:$L$2863,'grv lys'!$I$2:$I$2863,'bereken betaaldatum bedrag'!$L$1,'grv lys'!$T$2:$T$2863,'bereken betaaldatum bedrag'!B150)</f>
        <v>0</v>
      </c>
      <c r="M150" s="4">
        <f>SUMIFS('grv lys'!$L$2:$L$2863,'grv lys'!$I$2:$I$2863,'bereken betaaldatum bedrag'!$M$1,'grv lys'!$T$2:$T$2863,'bereken betaaldatum bedrag'!B150)</f>
        <v>0</v>
      </c>
      <c r="N150" s="4">
        <f>SUMIFS('grv lys'!$L$2:$L$2863,'grv lys'!$I$2:$I$2863,'bereken betaaldatum bedrag'!$N$1,'grv lys'!$T$2:$T$2863,'bereken betaaldatum bedrag'!B150)</f>
        <v>0</v>
      </c>
      <c r="O150" s="4">
        <f>SUMIFS('grv lys'!$L$2:$L$2863,'grv lys'!$I$2:$I$2863,'bereken betaaldatum bedrag'!$O$1,'grv lys'!$T$2:$T$2863,'bereken betaaldatum bedrag'!B150)</f>
        <v>6145.4</v>
      </c>
      <c r="P150" s="4">
        <f>SUMIFS('grv lys'!$L$2:$L$2863,'grv lys'!$I$2:$I$2863,'bereken betaaldatum bedrag'!$P$1,'grv lys'!$T$2:$T$2863,'bereken betaaldatum bedrag'!B150)</f>
        <v>0</v>
      </c>
      <c r="Q150" s="4">
        <f>SUMIFS('grv lys'!$L$2:$L$2863,'grv lys'!$I$2:$I$2863,'bereken betaaldatum bedrag'!$Q$1,'grv lys'!$T$2:$T$2863,'bereken betaaldatum bedrag'!B150)</f>
        <v>0</v>
      </c>
      <c r="R150" s="4">
        <f>SUMIFS('grv lys'!$L$2:$L$2863,'grv lys'!$I$2:$I$2863,'bereken betaaldatum bedrag'!$R$1,'grv lys'!$T$2:$T$2863,'bereken betaaldatum bedrag'!B150)</f>
        <v>0</v>
      </c>
      <c r="S150" s="4">
        <f>SUMIFS('grv lys'!Y149:Y3412,'grv lys'!T149:T3412,'bereken betaaldatum bedrag'!B150,'grv lys'!V149:V3412,'bereken betaaldatum bedrag'!$S$1)</f>
        <v>0</v>
      </c>
      <c r="T150" s="4">
        <f>SUMIFS('grv lys'!Z149:Z3412,'grv lys'!U149:U3412,'bereken betaaldatum bedrag'!B150,'grv lys'!W149:W3412,'bereken betaaldatum bedrag'!$T$1)</f>
        <v>0</v>
      </c>
      <c r="U150" s="4">
        <f>SUMIFS('grv lys'!$L$2:$L$2863,'grv lys'!$I$2:$I$2863,'bereken betaaldatum bedrag'!$U$1,'grv lys'!$T$2:$T$2863,'bereken betaaldatum bedrag'!B150)</f>
        <v>415</v>
      </c>
      <c r="V150" s="4">
        <f>SUMIFS('grv lys'!$L$2:$L$2863,'grv lys'!$I$2:$I$2863,'bereken betaaldatum bedrag'!$V$1,'grv lys'!$T$2:$T$2863,'bereken betaaldatum bedrag'!B150)</f>
        <v>0</v>
      </c>
      <c r="W150" s="4">
        <f>SUMIFS('grv lys'!$L$2:$L$2863,'grv lys'!$I$2:$I$2863,'bereken betaaldatum bedrag'!$W$1,'grv lys'!$T$2:$T$2863,'bereken betaaldatum bedrag'!B150)</f>
        <v>0</v>
      </c>
      <c r="X150" s="4">
        <f>SUMIFS('grv lys'!$L$2:$L$2863,'grv lys'!$I$2:$I$2863,'bereken betaaldatum bedrag'!$X$1,'grv lys'!$T$2:$T$2863,'bereken betaaldatum bedrag'!B150)</f>
        <v>0</v>
      </c>
      <c r="Y150" s="4">
        <f>SUMIFS('grv lys'!$L$2:$L$2863,'grv lys'!$I$2:$I$2863,'bereken betaaldatum bedrag'!$Y$1,'grv lys'!$G$2:$G$2863,'bereken betaaldatum bedrag'!B150)</f>
        <v>0</v>
      </c>
      <c r="Z150" s="4">
        <f>SUMIFS('grv lys'!$L$2:$L$2863,'grv lys'!$I$2:$I$2863,'bereken betaaldatum bedrag'!$Z$1,'grv lys'!$G$2:$G$2863,'bereken betaaldatum bedrag'!B150)</f>
        <v>0</v>
      </c>
      <c r="AA150" s="4">
        <f>SUMIFS('grv lys'!$L$2:$L$2863,'grv lys'!$I$2:$I$2863,'bereken betaaldatum bedrag'!$AA$1,'grv lys'!$G$2:$G$2863,'bereken betaaldatum bedrag'!B150)</f>
        <v>0</v>
      </c>
      <c r="AB150" s="4">
        <f>SUMIFS('grv lys'!$L$2:$L$2863,'grv lys'!$I$2:$I$2863,'bereken betaaldatum bedrag'!$AB$1,'grv lys'!$G$2:$G$2863,'bereken betaaldatum bedrag'!B150)</f>
        <v>13220.06</v>
      </c>
      <c r="AC150" s="4">
        <f>SUMIFS('grv lys'!$L$2:$L$2863,'grv lys'!$I$2:$I$2863,'bereken betaaldatum bedrag'!$AC$1,'grv lys'!$G$2:$G$2863,'bereken betaaldatum bedrag'!B150)</f>
        <v>0</v>
      </c>
      <c r="AD150" s="4">
        <f>SUMIFS('grv lys'!$L$2:$L$2863,'grv lys'!$I$2:$I$2863,'bereken betaaldatum bedrag'!$AD$1,'grv lys'!$G$2:$G$2863,'bereken betaaldatum bedrag'!B150)</f>
        <v>0</v>
      </c>
      <c r="AE150" s="4">
        <f>SUMIFS('grv lys'!$L$2:$L$2863,'grv lys'!$I$2:$I$2863,'bereken betaaldatum bedrag'!$AE$1,'grv lys'!$G$2:$G$2863,'bereken betaaldatum bedrag'!B150)</f>
        <v>0</v>
      </c>
      <c r="AF150" s="4">
        <f>SUMIFS('grv lys'!$L$2:$L$2863,'grv lys'!$I$2:$I$2863,'bereken betaaldatum bedrag'!$AF$1,'grv lys'!$G$2:$G$2863,'bereken betaaldatum bedrag'!B150)</f>
        <v>0</v>
      </c>
      <c r="AG150" s="4">
        <f>SUMIFS('grv lys'!$L$2:$L$2863,'grv lys'!$I$2:$I$2863,'bereken betaaldatum bedrag'!$AG$1,'grv lys'!$G$2:$G$2863,'bereken betaaldatum bedrag'!B150)</f>
        <v>0</v>
      </c>
      <c r="AH150" s="4">
        <f>SUMIFS('grv lys'!$L$2:$L$2863,'grv lys'!$I$2:$I$2863,'bereken betaaldatum bedrag'!$AH$1,'grv lys'!$G$2:$G$2863,'bereken betaaldatum bedrag'!B150)</f>
        <v>0</v>
      </c>
      <c r="AI150" s="4">
        <f>SUMIFS('grv lys'!$L$2:$L$2863,'grv lys'!$I$2:$I$2863,'bereken betaaldatum bedrag'!$AI$1,'grv lys'!$G$2:$G$2863,'bereken betaaldatum bedrag'!B150)</f>
        <v>0</v>
      </c>
      <c r="AJ150" s="4">
        <f>SUMIFS('grv lys'!$L$2:$L$2863,'grv lys'!$I$2:$I$2863,'bereken betaaldatum bedrag'!$AJ$1,'grv lys'!$G$2:$G$2863,'bereken betaaldatum bedrag'!B150)</f>
        <v>4395.6000000000004</v>
      </c>
      <c r="AK150" s="4">
        <f>SUMIFS('grv lys'!$L$2:$L$2863,'grv lys'!$I$2:$I$2863,'bereken betaaldatum bedrag'!$AK$1,'grv lys'!$G$2:$G$2863,'bereken betaaldatum bedrag'!B150)</f>
        <v>0</v>
      </c>
      <c r="AL150" s="4">
        <f>SUMIFS('grv lys'!$L$2:$L$2863,'grv lys'!$I$2:$I$2863,'bereken betaaldatum bedrag'!$AL$1,'grv lys'!$G$2:$G$2863,'bereken betaaldatum bedrag'!B150)</f>
        <v>0</v>
      </c>
      <c r="AM150" s="4">
        <f>SUMIFS('grv lys'!$L$2:$L$2863,'grv lys'!$I$2:$I$2863,'bereken betaaldatum bedrag'!$AM$1,'grv lys'!$G$2:$G$2863,'bereken betaaldatum bedrag'!B150)</f>
        <v>12353.63</v>
      </c>
      <c r="AN150" s="4">
        <f>SUMIFS('grv lys'!$L$2:$L$2863,'grv lys'!$I$2:$I$2863,'bereken betaaldatum bedrag'!$AN$1,'grv lys'!$G$2:$G$2863,'bereken betaaldatum bedrag'!B150)</f>
        <v>0</v>
      </c>
      <c r="AO150" s="4">
        <f>SUMIFS('grv lys'!$L$2:$L$2863,'grv lys'!$I$2:$I$2863,'bereken betaaldatum bedrag'!$AO$1,'grv lys'!$G$2:$G$2863,'bereken betaaldatum bedrag'!B150)</f>
        <v>0</v>
      </c>
      <c r="AP150" s="4">
        <f>SUMIFS('grv lys'!$L$2:$L$2863,'grv lys'!$I$2:$I$2863,'bereken betaaldatum bedrag'!$AP$1,'grv lys'!$G$2:$G$2863,'bereken betaaldatum bedrag'!B150)</f>
        <v>196.44</v>
      </c>
      <c r="AQ150" s="4">
        <f>SUMIFS('grv lys'!$L$2:$L$2863,'grv lys'!$I$2:$I$2863,'bereken betaaldatum bedrag'!$AQ$1,'grv lys'!$G$2:$G$2863,'bereken betaaldatum bedrag'!B150)</f>
        <v>0</v>
      </c>
      <c r="AR150" s="4">
        <f>SUMIFS('grv lys'!$L$2:$L$2863,'grv lys'!$I$2:$I$2863,'bereken betaaldatum bedrag'!$AR$1,'grv lys'!$G$2:$G$2863,'bereken betaaldatum bedrag'!B150)</f>
        <v>0</v>
      </c>
      <c r="AS150" s="4">
        <f>SUMIFS('grv lys'!$L$2:$L$2863,'grv lys'!$I$2:$I$2863,'bereken betaaldatum bedrag'!$AS$1,'grv lys'!$G$2:$G$2863,'bereken betaaldatum bedrag'!B150)</f>
        <v>0</v>
      </c>
      <c r="AT150" s="4">
        <f>SUMIFS('grv lys'!$L$2:$L$2863,'grv lys'!$I$2:$I$2863,'bereken betaaldatum bedrag'!$AT$1,'grv lys'!$G$2:$G$2863,'bereken betaaldatum bedrag'!B150)</f>
        <v>0</v>
      </c>
      <c r="AU150" s="4">
        <f>SUMIFS('grv lys'!$L$2:$L$2863,'grv lys'!$I$2:$I$2863,'bereken betaaldatum bedrag'!$AU$1,'grv lys'!$G$2:$G$2863,'bereken betaaldatum bedrag'!B150)</f>
        <v>0</v>
      </c>
      <c r="AV150" s="4">
        <f>SUMIFS('grv lys'!$L$2:$L$2863,'grv lys'!$I$2:$I$2863,'bereken betaaldatum bedrag'!$AV$1,'grv lys'!$G$2:$G$2863,'bereken betaaldatum bedrag'!B150)</f>
        <v>0</v>
      </c>
      <c r="AW150" s="4">
        <f>SUMIFS('grv lys'!$L$2:$L$2863,'grv lys'!$I$2:$I$2863,'bereken betaaldatum bedrag'!$AW$1,'grv lys'!$G$2:$G$2863,'bereken betaaldatum bedrag'!B150)</f>
        <v>0</v>
      </c>
      <c r="AX150" s="4">
        <f>SUMIFS('grv lys'!$L$2:$L$2863,'grv lys'!$I$2:$I$2863,'bereken betaaldatum bedrag'!$AX$1,'grv lys'!$G$2:$G$2863,'bereken betaaldatum bedrag'!B150)</f>
        <v>0</v>
      </c>
      <c r="AY150" s="4">
        <f>SUMIFS('grv lys'!$L$2:$L$2863,'grv lys'!$I$2:$I$2863,'bereken betaaldatum bedrag'!$AY$1,'grv lys'!$G$2:$G$2863,'bereken betaaldatum bedrag'!B150)</f>
        <v>0</v>
      </c>
      <c r="AZ150" s="4">
        <f>SUMIFS('grv lys'!$L$2:$L$2863,'grv lys'!$I$2:$I$2863,'bereken betaaldatum bedrag'!$AZ$1,'grv lys'!$G$2:$G$2863,'bereken betaaldatum bedrag'!B150)</f>
        <v>0</v>
      </c>
      <c r="BA150" s="4">
        <f>SUMIFS('grv lys'!$L$2:$L$2863,'grv lys'!$I$2:$I$2863,'bereken betaaldatum bedrag'!$BA$1,'grv lys'!$G$2:$G$2863,'bereken betaaldatum bedrag'!B150)</f>
        <v>0</v>
      </c>
    </row>
    <row r="151" spans="1:53" x14ac:dyDescent="0.25">
      <c r="A151" s="19" t="s">
        <v>140</v>
      </c>
      <c r="B151" s="20">
        <v>41727</v>
      </c>
      <c r="C151" s="7"/>
      <c r="D151" s="15" t="s">
        <v>148</v>
      </c>
      <c r="E151" s="14"/>
      <c r="F151" s="12"/>
      <c r="G151" s="16"/>
      <c r="H151" s="16"/>
      <c r="I151" s="4">
        <f>SUMIFS('grv lys'!$L$2:$L$2863,'grv lys'!$G$2:$G$2863,'bereken betaaldatum bedrag'!B151,'grv lys'!$I$2:$I$2863,'bereken betaaldatum bedrag'!I$1)</f>
        <v>0</v>
      </c>
      <c r="J151" s="4">
        <f>SUMIFS('grv lys'!$L$2:$L$2863,'grv lys'!$I$2:$I$2863,'bereken betaaldatum bedrag'!$J$1,'grv lys'!$T$2:$T$2863,'bereken betaaldatum bedrag'!B151)</f>
        <v>0</v>
      </c>
      <c r="K151" s="4">
        <f>SUMIFS('grv lys'!$L$2:$L$2863,'grv lys'!$I$2:$I$2863,'bereken betaaldatum bedrag'!$K$1,'grv lys'!$T$2:$T$2863,'bereken betaaldatum bedrag'!B151)</f>
        <v>0</v>
      </c>
      <c r="L151" s="4">
        <f>SUMIFS('grv lys'!$L$2:$L$2863,'grv lys'!$I$2:$I$2863,'bereken betaaldatum bedrag'!$L$1,'grv lys'!$T$2:$T$2863,'bereken betaaldatum bedrag'!B151)</f>
        <v>0</v>
      </c>
      <c r="M151" s="4">
        <f>SUMIFS('grv lys'!$L$2:$L$2863,'grv lys'!$I$2:$I$2863,'bereken betaaldatum bedrag'!$M$1,'grv lys'!$T$2:$T$2863,'bereken betaaldatum bedrag'!B151)</f>
        <v>11825.8</v>
      </c>
      <c r="N151" s="4">
        <f>SUMIFS('grv lys'!$L$2:$L$2863,'grv lys'!$I$2:$I$2863,'bereken betaaldatum bedrag'!$N$1,'grv lys'!$T$2:$T$2863,'bereken betaaldatum bedrag'!B151)</f>
        <v>0</v>
      </c>
      <c r="O151" s="4">
        <f>SUMIFS('grv lys'!$L$2:$L$2863,'grv lys'!$I$2:$I$2863,'bereken betaaldatum bedrag'!$O$1,'grv lys'!$T$2:$T$2863,'bereken betaaldatum bedrag'!B151)</f>
        <v>0</v>
      </c>
      <c r="P151" s="4">
        <f>SUMIFS('grv lys'!$L$2:$L$2863,'grv lys'!$I$2:$I$2863,'bereken betaaldatum bedrag'!$P$1,'grv lys'!$T$2:$T$2863,'bereken betaaldatum bedrag'!B151)</f>
        <v>0</v>
      </c>
      <c r="Q151" s="4">
        <f>SUMIFS('grv lys'!$L$2:$L$2863,'grv lys'!$I$2:$I$2863,'bereken betaaldatum bedrag'!$Q$1,'grv lys'!$T$2:$T$2863,'bereken betaaldatum bedrag'!B151)</f>
        <v>0</v>
      </c>
      <c r="R151" s="4">
        <f>SUMIFS('grv lys'!$L$2:$L$2863,'grv lys'!$I$2:$I$2863,'bereken betaaldatum bedrag'!$R$1,'grv lys'!$T$2:$T$2863,'bereken betaaldatum bedrag'!B151)</f>
        <v>0</v>
      </c>
      <c r="S151" s="4">
        <f>SUMIFS('grv lys'!Y150:Y3413,'grv lys'!T150:T3413,'bereken betaaldatum bedrag'!B151,'grv lys'!V150:V3413,'bereken betaaldatum bedrag'!$S$1)</f>
        <v>0</v>
      </c>
      <c r="T151" s="4">
        <f>SUMIFS('grv lys'!Z150:Z3413,'grv lys'!U150:U3413,'bereken betaaldatum bedrag'!B151,'grv lys'!W150:W3413,'bereken betaaldatum bedrag'!$T$1)</f>
        <v>0</v>
      </c>
      <c r="U151" s="4">
        <f>SUMIFS('grv lys'!$L$2:$L$2863,'grv lys'!$I$2:$I$2863,'bereken betaaldatum bedrag'!$U$1,'grv lys'!$T$2:$T$2863,'bereken betaaldatum bedrag'!B151)</f>
        <v>0</v>
      </c>
      <c r="V151" s="4">
        <f>SUMIFS('grv lys'!$L$2:$L$2863,'grv lys'!$I$2:$I$2863,'bereken betaaldatum bedrag'!$V$1,'grv lys'!$T$2:$T$2863,'bereken betaaldatum bedrag'!B151)</f>
        <v>0</v>
      </c>
      <c r="W151" s="4">
        <f>SUMIFS('grv lys'!$L$2:$L$2863,'grv lys'!$I$2:$I$2863,'bereken betaaldatum bedrag'!$W$1,'grv lys'!$T$2:$T$2863,'bereken betaaldatum bedrag'!B151)</f>
        <v>0</v>
      </c>
      <c r="X151" s="4">
        <f>SUMIFS('grv lys'!$L$2:$L$2863,'grv lys'!$I$2:$I$2863,'bereken betaaldatum bedrag'!$X$1,'grv lys'!$T$2:$T$2863,'bereken betaaldatum bedrag'!B151)</f>
        <v>0</v>
      </c>
      <c r="Y151" s="4">
        <f>SUMIFS('grv lys'!$L$2:$L$2863,'grv lys'!$I$2:$I$2863,'bereken betaaldatum bedrag'!$Y$1,'grv lys'!$G$2:$G$2863,'bereken betaaldatum bedrag'!B151)</f>
        <v>0</v>
      </c>
      <c r="Z151" s="4">
        <f>SUMIFS('grv lys'!$L$2:$L$2863,'grv lys'!$I$2:$I$2863,'bereken betaaldatum bedrag'!$Z$1,'grv lys'!$G$2:$G$2863,'bereken betaaldatum bedrag'!B151)</f>
        <v>0</v>
      </c>
      <c r="AA151" s="4">
        <f>SUMIFS('grv lys'!$L$2:$L$2863,'grv lys'!$I$2:$I$2863,'bereken betaaldatum bedrag'!$AA$1,'grv lys'!$G$2:$G$2863,'bereken betaaldatum bedrag'!B151)</f>
        <v>0</v>
      </c>
      <c r="AB151" s="4">
        <f>SUMIFS('grv lys'!$L$2:$L$2863,'grv lys'!$I$2:$I$2863,'bereken betaaldatum bedrag'!$AB$1,'grv lys'!$G$2:$G$2863,'bereken betaaldatum bedrag'!B151)</f>
        <v>0</v>
      </c>
      <c r="AC151" s="4">
        <f>SUMIFS('grv lys'!$L$2:$L$2863,'grv lys'!$I$2:$I$2863,'bereken betaaldatum bedrag'!$AC$1,'grv lys'!$G$2:$G$2863,'bereken betaaldatum bedrag'!B151)</f>
        <v>0</v>
      </c>
      <c r="AD151" s="4">
        <f>SUMIFS('grv lys'!$L$2:$L$2863,'grv lys'!$I$2:$I$2863,'bereken betaaldatum bedrag'!$AD$1,'grv lys'!$G$2:$G$2863,'bereken betaaldatum bedrag'!B151)</f>
        <v>8012.8</v>
      </c>
      <c r="AE151" s="4">
        <f>SUMIFS('grv lys'!$L$2:$L$2863,'grv lys'!$I$2:$I$2863,'bereken betaaldatum bedrag'!$AE$1,'grv lys'!$G$2:$G$2863,'bereken betaaldatum bedrag'!B151)</f>
        <v>0</v>
      </c>
      <c r="AF151" s="4">
        <f>SUMIFS('grv lys'!$L$2:$L$2863,'grv lys'!$I$2:$I$2863,'bereken betaaldatum bedrag'!$AF$1,'grv lys'!$G$2:$G$2863,'bereken betaaldatum bedrag'!B151)</f>
        <v>4537.2299999999996</v>
      </c>
      <c r="AG151" s="4">
        <f>SUMIFS('grv lys'!$L$2:$L$2863,'grv lys'!$I$2:$I$2863,'bereken betaaldatum bedrag'!$AG$1,'grv lys'!$G$2:$G$2863,'bereken betaaldatum bedrag'!B151)</f>
        <v>0</v>
      </c>
      <c r="AH151" s="4">
        <f>SUMIFS('grv lys'!$L$2:$L$2863,'grv lys'!$I$2:$I$2863,'bereken betaaldatum bedrag'!$AH$1,'grv lys'!$G$2:$G$2863,'bereken betaaldatum bedrag'!B151)</f>
        <v>0</v>
      </c>
      <c r="AI151" s="4">
        <f>SUMIFS('grv lys'!$L$2:$L$2863,'grv lys'!$I$2:$I$2863,'bereken betaaldatum bedrag'!$AI$1,'grv lys'!$G$2:$G$2863,'bereken betaaldatum bedrag'!B151)</f>
        <v>0</v>
      </c>
      <c r="AJ151" s="4">
        <f>SUMIFS('grv lys'!$L$2:$L$2863,'grv lys'!$I$2:$I$2863,'bereken betaaldatum bedrag'!$AJ$1,'grv lys'!$G$2:$G$2863,'bereken betaaldatum bedrag'!B151)</f>
        <v>0</v>
      </c>
      <c r="AK151" s="4">
        <f>SUMIFS('grv lys'!$L$2:$L$2863,'grv lys'!$I$2:$I$2863,'bereken betaaldatum bedrag'!$AK$1,'grv lys'!$G$2:$G$2863,'bereken betaaldatum bedrag'!B151)</f>
        <v>0</v>
      </c>
      <c r="AL151" s="4">
        <f>SUMIFS('grv lys'!$L$2:$L$2863,'grv lys'!$I$2:$I$2863,'bereken betaaldatum bedrag'!$AL$1,'grv lys'!$G$2:$G$2863,'bereken betaaldatum bedrag'!B151)</f>
        <v>0</v>
      </c>
      <c r="AM151" s="4">
        <f>SUMIFS('grv lys'!$L$2:$L$2863,'grv lys'!$I$2:$I$2863,'bereken betaaldatum bedrag'!$AM$1,'grv lys'!$G$2:$G$2863,'bereken betaaldatum bedrag'!B151)</f>
        <v>0</v>
      </c>
      <c r="AN151" s="4">
        <f>SUMIFS('grv lys'!$L$2:$L$2863,'grv lys'!$I$2:$I$2863,'bereken betaaldatum bedrag'!$AN$1,'grv lys'!$G$2:$G$2863,'bereken betaaldatum bedrag'!B151)</f>
        <v>0</v>
      </c>
      <c r="AO151" s="4">
        <f>SUMIFS('grv lys'!$L$2:$L$2863,'grv lys'!$I$2:$I$2863,'bereken betaaldatum bedrag'!$AO$1,'grv lys'!$G$2:$G$2863,'bereken betaaldatum bedrag'!B151)</f>
        <v>0</v>
      </c>
      <c r="AP151" s="4">
        <f>SUMIFS('grv lys'!$L$2:$L$2863,'grv lys'!$I$2:$I$2863,'bereken betaaldatum bedrag'!$AP$1,'grv lys'!$G$2:$G$2863,'bereken betaaldatum bedrag'!B151)</f>
        <v>0</v>
      </c>
      <c r="AQ151" s="4">
        <f>SUMIFS('grv lys'!$L$2:$L$2863,'grv lys'!$I$2:$I$2863,'bereken betaaldatum bedrag'!$AQ$1,'grv lys'!$G$2:$G$2863,'bereken betaaldatum bedrag'!B151)</f>
        <v>0</v>
      </c>
      <c r="AR151" s="4">
        <f>SUMIFS('grv lys'!$L$2:$L$2863,'grv lys'!$I$2:$I$2863,'bereken betaaldatum bedrag'!$AR$1,'grv lys'!$G$2:$G$2863,'bereken betaaldatum bedrag'!B151)</f>
        <v>0</v>
      </c>
      <c r="AS151" s="4">
        <f>SUMIFS('grv lys'!$L$2:$L$2863,'grv lys'!$I$2:$I$2863,'bereken betaaldatum bedrag'!$AS$1,'grv lys'!$G$2:$G$2863,'bereken betaaldatum bedrag'!B151)</f>
        <v>0</v>
      </c>
      <c r="AT151" s="4">
        <f>SUMIFS('grv lys'!$L$2:$L$2863,'grv lys'!$I$2:$I$2863,'bereken betaaldatum bedrag'!$AT$1,'grv lys'!$G$2:$G$2863,'bereken betaaldatum bedrag'!B151)</f>
        <v>0</v>
      </c>
      <c r="AU151" s="4">
        <f>SUMIFS('grv lys'!$L$2:$L$2863,'grv lys'!$I$2:$I$2863,'bereken betaaldatum bedrag'!$AU$1,'grv lys'!$G$2:$G$2863,'bereken betaaldatum bedrag'!B151)</f>
        <v>36342.089999999997</v>
      </c>
      <c r="AV151" s="4">
        <f>SUMIFS('grv lys'!$L$2:$L$2863,'grv lys'!$I$2:$I$2863,'bereken betaaldatum bedrag'!$AV$1,'grv lys'!$G$2:$G$2863,'bereken betaaldatum bedrag'!B151)</f>
        <v>0</v>
      </c>
      <c r="AW151" s="4">
        <f>SUMIFS('grv lys'!$L$2:$L$2863,'grv lys'!$I$2:$I$2863,'bereken betaaldatum bedrag'!$AW$1,'grv lys'!$G$2:$G$2863,'bereken betaaldatum bedrag'!B151)</f>
        <v>0</v>
      </c>
      <c r="AX151" s="4">
        <f>SUMIFS('grv lys'!$L$2:$L$2863,'grv lys'!$I$2:$I$2863,'bereken betaaldatum bedrag'!$AX$1,'grv lys'!$G$2:$G$2863,'bereken betaaldatum bedrag'!B151)</f>
        <v>0</v>
      </c>
      <c r="AY151" s="4">
        <f>SUMIFS('grv lys'!$L$2:$L$2863,'grv lys'!$I$2:$I$2863,'bereken betaaldatum bedrag'!$AY$1,'grv lys'!$G$2:$G$2863,'bereken betaaldatum bedrag'!B151)</f>
        <v>0</v>
      </c>
      <c r="AZ151" s="4">
        <f>SUMIFS('grv lys'!$L$2:$L$2863,'grv lys'!$I$2:$I$2863,'bereken betaaldatum bedrag'!$AZ$1,'grv lys'!$G$2:$G$2863,'bereken betaaldatum bedrag'!B151)</f>
        <v>0</v>
      </c>
      <c r="BA151" s="4">
        <f>SUMIFS('grv lys'!$L$2:$L$2863,'grv lys'!$I$2:$I$2863,'bereken betaaldatum bedrag'!$BA$1,'grv lys'!$G$2:$G$2863,'bereken betaaldatum bedrag'!B151)</f>
        <v>0</v>
      </c>
    </row>
    <row r="152" spans="1:53" x14ac:dyDescent="0.25">
      <c r="A152" s="19" t="s">
        <v>134</v>
      </c>
      <c r="B152" s="20">
        <v>41728</v>
      </c>
      <c r="C152" s="7"/>
      <c r="D152" s="15" t="s">
        <v>148</v>
      </c>
      <c r="E152" s="14"/>
      <c r="F152" s="12"/>
      <c r="G152" s="16"/>
      <c r="H152" s="16"/>
      <c r="I152" s="4">
        <f>SUMIFS('grv lys'!$L$2:$L$2863,'grv lys'!$G$2:$G$2863,'bereken betaaldatum bedrag'!B152,'grv lys'!$I$2:$I$2863,'bereken betaaldatum bedrag'!I$1)</f>
        <v>0</v>
      </c>
      <c r="J152" s="4">
        <f>SUMIFS('grv lys'!$L$2:$L$2863,'grv lys'!$I$2:$I$2863,'bereken betaaldatum bedrag'!$J$1,'grv lys'!$T$2:$T$2863,'bereken betaaldatum bedrag'!B152)</f>
        <v>0</v>
      </c>
      <c r="K152" s="4">
        <f>SUMIFS('grv lys'!$L$2:$L$2863,'grv lys'!$I$2:$I$2863,'bereken betaaldatum bedrag'!$K$1,'grv lys'!$T$2:$T$2863,'bereken betaaldatum bedrag'!B152)</f>
        <v>0</v>
      </c>
      <c r="L152" s="4">
        <f>SUMIFS('grv lys'!$L$2:$L$2863,'grv lys'!$I$2:$I$2863,'bereken betaaldatum bedrag'!$L$1,'grv lys'!$T$2:$T$2863,'bereken betaaldatum bedrag'!B152)</f>
        <v>0</v>
      </c>
      <c r="M152" s="4">
        <f>SUMIFS('grv lys'!$L$2:$L$2863,'grv lys'!$I$2:$I$2863,'bereken betaaldatum bedrag'!$M$1,'grv lys'!$T$2:$T$2863,'bereken betaaldatum bedrag'!B152)</f>
        <v>0</v>
      </c>
      <c r="N152" s="4">
        <f>SUMIFS('grv lys'!$L$2:$L$2863,'grv lys'!$I$2:$I$2863,'bereken betaaldatum bedrag'!$N$1,'grv lys'!$T$2:$T$2863,'bereken betaaldatum bedrag'!B152)</f>
        <v>0</v>
      </c>
      <c r="O152" s="4">
        <f>SUMIFS('grv lys'!$L$2:$L$2863,'grv lys'!$I$2:$I$2863,'bereken betaaldatum bedrag'!$O$1,'grv lys'!$T$2:$T$2863,'bereken betaaldatum bedrag'!B152)</f>
        <v>0</v>
      </c>
      <c r="P152" s="4">
        <f>SUMIFS('grv lys'!$L$2:$L$2863,'grv lys'!$I$2:$I$2863,'bereken betaaldatum bedrag'!$P$1,'grv lys'!$T$2:$T$2863,'bereken betaaldatum bedrag'!B152)</f>
        <v>0</v>
      </c>
      <c r="Q152" s="4">
        <f>SUMIFS('grv lys'!$L$2:$L$2863,'grv lys'!$I$2:$I$2863,'bereken betaaldatum bedrag'!$Q$1,'grv lys'!$T$2:$T$2863,'bereken betaaldatum bedrag'!B152)</f>
        <v>0</v>
      </c>
      <c r="R152" s="4">
        <f>SUMIFS('grv lys'!$L$2:$L$2863,'grv lys'!$I$2:$I$2863,'bereken betaaldatum bedrag'!$R$1,'grv lys'!$T$2:$T$2863,'bereken betaaldatum bedrag'!B152)</f>
        <v>0</v>
      </c>
      <c r="S152" s="4">
        <f>SUMIFS('grv lys'!Y151:Y3414,'grv lys'!T151:T3414,'bereken betaaldatum bedrag'!B152,'grv lys'!V151:V3414,'bereken betaaldatum bedrag'!$S$1)</f>
        <v>0</v>
      </c>
      <c r="T152" s="4">
        <f>SUMIFS('grv lys'!Z151:Z3414,'grv lys'!U151:U3414,'bereken betaaldatum bedrag'!B152,'grv lys'!W151:W3414,'bereken betaaldatum bedrag'!$T$1)</f>
        <v>0</v>
      </c>
      <c r="U152" s="4">
        <f>SUMIFS('grv lys'!$L$2:$L$2863,'grv lys'!$I$2:$I$2863,'bereken betaaldatum bedrag'!$U$1,'grv lys'!$T$2:$T$2863,'bereken betaaldatum bedrag'!B152)</f>
        <v>0</v>
      </c>
      <c r="V152" s="4">
        <f>SUMIFS('grv lys'!$L$2:$L$2863,'grv lys'!$I$2:$I$2863,'bereken betaaldatum bedrag'!$V$1,'grv lys'!$T$2:$T$2863,'bereken betaaldatum bedrag'!B152)</f>
        <v>0</v>
      </c>
      <c r="W152" s="4">
        <f>SUMIFS('grv lys'!$L$2:$L$2863,'grv lys'!$I$2:$I$2863,'bereken betaaldatum bedrag'!$W$1,'grv lys'!$T$2:$T$2863,'bereken betaaldatum bedrag'!B152)</f>
        <v>0</v>
      </c>
      <c r="X152" s="4">
        <f>SUMIFS('grv lys'!$L$2:$L$2863,'grv lys'!$I$2:$I$2863,'bereken betaaldatum bedrag'!$X$1,'grv lys'!$T$2:$T$2863,'bereken betaaldatum bedrag'!B152)</f>
        <v>0</v>
      </c>
      <c r="Y152" s="4">
        <f>SUMIFS('grv lys'!$L$2:$L$2863,'grv lys'!$I$2:$I$2863,'bereken betaaldatum bedrag'!$Y$1,'grv lys'!$G$2:$G$2863,'bereken betaaldatum bedrag'!B152)</f>
        <v>0</v>
      </c>
      <c r="Z152" s="4">
        <f>SUMIFS('grv lys'!$L$2:$L$2863,'grv lys'!$I$2:$I$2863,'bereken betaaldatum bedrag'!$Z$1,'grv lys'!$G$2:$G$2863,'bereken betaaldatum bedrag'!B152)</f>
        <v>0</v>
      </c>
      <c r="AA152" s="4">
        <f>SUMIFS('grv lys'!$L$2:$L$2863,'grv lys'!$I$2:$I$2863,'bereken betaaldatum bedrag'!$AA$1,'grv lys'!$G$2:$G$2863,'bereken betaaldatum bedrag'!B152)</f>
        <v>0</v>
      </c>
      <c r="AB152" s="4">
        <f>SUMIFS('grv lys'!$L$2:$L$2863,'grv lys'!$I$2:$I$2863,'bereken betaaldatum bedrag'!$AB$1,'grv lys'!$G$2:$G$2863,'bereken betaaldatum bedrag'!B152)</f>
        <v>0</v>
      </c>
      <c r="AC152" s="4">
        <f>SUMIFS('grv lys'!$L$2:$L$2863,'grv lys'!$I$2:$I$2863,'bereken betaaldatum bedrag'!$AC$1,'grv lys'!$G$2:$G$2863,'bereken betaaldatum bedrag'!B152)</f>
        <v>0</v>
      </c>
      <c r="AD152" s="4">
        <f>SUMIFS('grv lys'!$L$2:$L$2863,'grv lys'!$I$2:$I$2863,'bereken betaaldatum bedrag'!$AD$1,'grv lys'!$G$2:$G$2863,'bereken betaaldatum bedrag'!B152)</f>
        <v>0</v>
      </c>
      <c r="AE152" s="4">
        <f>SUMIFS('grv lys'!$L$2:$L$2863,'grv lys'!$I$2:$I$2863,'bereken betaaldatum bedrag'!$AE$1,'grv lys'!$G$2:$G$2863,'bereken betaaldatum bedrag'!B152)</f>
        <v>0</v>
      </c>
      <c r="AF152" s="4">
        <f>SUMIFS('grv lys'!$L$2:$L$2863,'grv lys'!$I$2:$I$2863,'bereken betaaldatum bedrag'!$AF$1,'grv lys'!$G$2:$G$2863,'bereken betaaldatum bedrag'!B152)</f>
        <v>0</v>
      </c>
      <c r="AG152" s="4">
        <f>SUMIFS('grv lys'!$L$2:$L$2863,'grv lys'!$I$2:$I$2863,'bereken betaaldatum bedrag'!$AG$1,'grv lys'!$G$2:$G$2863,'bereken betaaldatum bedrag'!B152)</f>
        <v>0</v>
      </c>
      <c r="AH152" s="4">
        <f>SUMIFS('grv lys'!$L$2:$L$2863,'grv lys'!$I$2:$I$2863,'bereken betaaldatum bedrag'!$AH$1,'grv lys'!$G$2:$G$2863,'bereken betaaldatum bedrag'!B152)</f>
        <v>0</v>
      </c>
      <c r="AI152" s="4">
        <f>SUMIFS('grv lys'!$L$2:$L$2863,'grv lys'!$I$2:$I$2863,'bereken betaaldatum bedrag'!$AI$1,'grv lys'!$G$2:$G$2863,'bereken betaaldatum bedrag'!B152)</f>
        <v>0</v>
      </c>
      <c r="AJ152" s="4">
        <f>SUMIFS('grv lys'!$L$2:$L$2863,'grv lys'!$I$2:$I$2863,'bereken betaaldatum bedrag'!$AJ$1,'grv lys'!$G$2:$G$2863,'bereken betaaldatum bedrag'!B152)</f>
        <v>0</v>
      </c>
      <c r="AK152" s="4">
        <f>SUMIFS('grv lys'!$L$2:$L$2863,'grv lys'!$I$2:$I$2863,'bereken betaaldatum bedrag'!$AK$1,'grv lys'!$G$2:$G$2863,'bereken betaaldatum bedrag'!B152)</f>
        <v>0</v>
      </c>
      <c r="AL152" s="4">
        <f>SUMIFS('grv lys'!$L$2:$L$2863,'grv lys'!$I$2:$I$2863,'bereken betaaldatum bedrag'!$AL$1,'grv lys'!$G$2:$G$2863,'bereken betaaldatum bedrag'!B152)</f>
        <v>0</v>
      </c>
      <c r="AM152" s="4">
        <f>SUMIFS('grv lys'!$L$2:$L$2863,'grv lys'!$I$2:$I$2863,'bereken betaaldatum bedrag'!$AM$1,'grv lys'!$G$2:$G$2863,'bereken betaaldatum bedrag'!B152)</f>
        <v>0</v>
      </c>
      <c r="AN152" s="4">
        <f>SUMIFS('grv lys'!$L$2:$L$2863,'grv lys'!$I$2:$I$2863,'bereken betaaldatum bedrag'!$AN$1,'grv lys'!$G$2:$G$2863,'bereken betaaldatum bedrag'!B152)</f>
        <v>0</v>
      </c>
      <c r="AO152" s="4">
        <f>SUMIFS('grv lys'!$L$2:$L$2863,'grv lys'!$I$2:$I$2863,'bereken betaaldatum bedrag'!$AO$1,'grv lys'!$G$2:$G$2863,'bereken betaaldatum bedrag'!B152)</f>
        <v>0</v>
      </c>
      <c r="AP152" s="4">
        <f>SUMIFS('grv lys'!$L$2:$L$2863,'grv lys'!$I$2:$I$2863,'bereken betaaldatum bedrag'!$AP$1,'grv lys'!$G$2:$G$2863,'bereken betaaldatum bedrag'!B152)</f>
        <v>0</v>
      </c>
      <c r="AQ152" s="4">
        <f>SUMIFS('grv lys'!$L$2:$L$2863,'grv lys'!$I$2:$I$2863,'bereken betaaldatum bedrag'!$AQ$1,'grv lys'!$G$2:$G$2863,'bereken betaaldatum bedrag'!B152)</f>
        <v>0</v>
      </c>
      <c r="AR152" s="4">
        <f>SUMIFS('grv lys'!$L$2:$L$2863,'grv lys'!$I$2:$I$2863,'bereken betaaldatum bedrag'!$AR$1,'grv lys'!$G$2:$G$2863,'bereken betaaldatum bedrag'!B152)</f>
        <v>0</v>
      </c>
      <c r="AS152" s="4">
        <f>SUMIFS('grv lys'!$L$2:$L$2863,'grv lys'!$I$2:$I$2863,'bereken betaaldatum bedrag'!$AS$1,'grv lys'!$G$2:$G$2863,'bereken betaaldatum bedrag'!B152)</f>
        <v>0</v>
      </c>
      <c r="AT152" s="4">
        <f>SUMIFS('grv lys'!$L$2:$L$2863,'grv lys'!$I$2:$I$2863,'bereken betaaldatum bedrag'!$AT$1,'grv lys'!$G$2:$G$2863,'bereken betaaldatum bedrag'!B152)</f>
        <v>0</v>
      </c>
      <c r="AU152" s="4">
        <f>SUMIFS('grv lys'!$L$2:$L$2863,'grv lys'!$I$2:$I$2863,'bereken betaaldatum bedrag'!$AU$1,'grv lys'!$G$2:$G$2863,'bereken betaaldatum bedrag'!B152)</f>
        <v>0</v>
      </c>
      <c r="AV152" s="4">
        <f>SUMIFS('grv lys'!$L$2:$L$2863,'grv lys'!$I$2:$I$2863,'bereken betaaldatum bedrag'!$AV$1,'grv lys'!$G$2:$G$2863,'bereken betaaldatum bedrag'!B152)</f>
        <v>0</v>
      </c>
      <c r="AW152" s="4">
        <f>SUMIFS('grv lys'!$L$2:$L$2863,'grv lys'!$I$2:$I$2863,'bereken betaaldatum bedrag'!$AW$1,'grv lys'!$G$2:$G$2863,'bereken betaaldatum bedrag'!B152)</f>
        <v>0</v>
      </c>
      <c r="AX152" s="4">
        <f>SUMIFS('grv lys'!$L$2:$L$2863,'grv lys'!$I$2:$I$2863,'bereken betaaldatum bedrag'!$AX$1,'grv lys'!$G$2:$G$2863,'bereken betaaldatum bedrag'!B152)</f>
        <v>0</v>
      </c>
      <c r="AY152" s="4">
        <f>SUMIFS('grv lys'!$L$2:$L$2863,'grv lys'!$I$2:$I$2863,'bereken betaaldatum bedrag'!$AY$1,'grv lys'!$G$2:$G$2863,'bereken betaaldatum bedrag'!B152)</f>
        <v>0</v>
      </c>
      <c r="AZ152" s="4">
        <f>SUMIFS('grv lys'!$L$2:$L$2863,'grv lys'!$I$2:$I$2863,'bereken betaaldatum bedrag'!$AZ$1,'grv lys'!$G$2:$G$2863,'bereken betaaldatum bedrag'!B152)</f>
        <v>0</v>
      </c>
      <c r="BA152" s="4">
        <f>SUMIFS('grv lys'!$L$2:$L$2863,'grv lys'!$I$2:$I$2863,'bereken betaaldatum bedrag'!$BA$1,'grv lys'!$G$2:$G$2863,'bereken betaaldatum bedrag'!B152)</f>
        <v>0</v>
      </c>
    </row>
    <row r="153" spans="1:53" x14ac:dyDescent="0.25">
      <c r="A153" s="19" t="s">
        <v>135</v>
      </c>
      <c r="B153" s="20">
        <v>41729</v>
      </c>
      <c r="C153" s="7"/>
      <c r="D153" s="15" t="s">
        <v>148</v>
      </c>
      <c r="E153" s="14"/>
      <c r="F153" s="12"/>
      <c r="G153" s="16"/>
      <c r="H153" s="16"/>
      <c r="I153" s="4">
        <f>SUMIFS('grv lys'!$L$2:$L$2863,'grv lys'!$G$2:$G$2863,'bereken betaaldatum bedrag'!B153,'grv lys'!$I$2:$I$2863,'bereken betaaldatum bedrag'!I$1)</f>
        <v>377315.59999999992</v>
      </c>
      <c r="J153" s="4">
        <f>SUMIFS('grv lys'!$L$2:$L$2863,'grv lys'!$I$2:$I$2863,'bereken betaaldatum bedrag'!$J$1,'grv lys'!$T$2:$T$2863,'bereken betaaldatum bedrag'!B153)</f>
        <v>0</v>
      </c>
      <c r="K153" s="4">
        <f>SUMIFS('grv lys'!$L$2:$L$2863,'grv lys'!$I$2:$I$2863,'bereken betaaldatum bedrag'!$K$1,'grv lys'!$T$2:$T$2863,'bereken betaaldatum bedrag'!B153)</f>
        <v>0</v>
      </c>
      <c r="L153" s="4">
        <f>SUMIFS('grv lys'!$L$2:$L$2863,'grv lys'!$I$2:$I$2863,'bereken betaaldatum bedrag'!$L$1,'grv lys'!$T$2:$T$2863,'bereken betaaldatum bedrag'!B153)</f>
        <v>0</v>
      </c>
      <c r="M153" s="4">
        <f>SUMIFS('grv lys'!$L$2:$L$2863,'grv lys'!$I$2:$I$2863,'bereken betaaldatum bedrag'!$M$1,'grv lys'!$T$2:$T$2863,'bereken betaaldatum bedrag'!B153)</f>
        <v>0</v>
      </c>
      <c r="N153" s="4">
        <f>SUMIFS('grv lys'!$L$2:$L$2863,'grv lys'!$I$2:$I$2863,'bereken betaaldatum bedrag'!$N$1,'grv lys'!$T$2:$T$2863,'bereken betaaldatum bedrag'!B153)</f>
        <v>1508.8</v>
      </c>
      <c r="O153" s="4">
        <f>SUMIFS('grv lys'!$L$2:$L$2863,'grv lys'!$I$2:$I$2863,'bereken betaaldatum bedrag'!$O$1,'grv lys'!$T$2:$T$2863,'bereken betaaldatum bedrag'!B153)</f>
        <v>0</v>
      </c>
      <c r="P153" s="4">
        <f>SUMIFS('grv lys'!$L$2:$L$2863,'grv lys'!$I$2:$I$2863,'bereken betaaldatum bedrag'!$P$1,'grv lys'!$T$2:$T$2863,'bereken betaaldatum bedrag'!B153)</f>
        <v>0</v>
      </c>
      <c r="Q153" s="4">
        <f>SUMIFS('grv lys'!$L$2:$L$2863,'grv lys'!$I$2:$I$2863,'bereken betaaldatum bedrag'!$Q$1,'grv lys'!$T$2:$T$2863,'bereken betaaldatum bedrag'!B153)</f>
        <v>0</v>
      </c>
      <c r="R153" s="4">
        <f>SUMIFS('grv lys'!$L$2:$L$2863,'grv lys'!$I$2:$I$2863,'bereken betaaldatum bedrag'!$R$1,'grv lys'!$T$2:$T$2863,'bereken betaaldatum bedrag'!B153)</f>
        <v>0</v>
      </c>
      <c r="S153" s="4">
        <f>SUMIFS('grv lys'!Y152:Y3415,'grv lys'!T152:T3415,'bereken betaaldatum bedrag'!B153,'grv lys'!V152:V3415,'bereken betaaldatum bedrag'!$S$1)</f>
        <v>0</v>
      </c>
      <c r="T153" s="4">
        <f>SUMIFS('grv lys'!Z152:Z3415,'grv lys'!U152:U3415,'bereken betaaldatum bedrag'!B153,'grv lys'!W152:W3415,'bereken betaaldatum bedrag'!$T$1)</f>
        <v>0</v>
      </c>
      <c r="U153" s="4">
        <f>SUMIFS('grv lys'!$L$2:$L$2863,'grv lys'!$I$2:$I$2863,'bereken betaaldatum bedrag'!$U$1,'grv lys'!$T$2:$T$2863,'bereken betaaldatum bedrag'!B153)</f>
        <v>0</v>
      </c>
      <c r="V153" s="4">
        <f>SUMIFS('grv lys'!$L$2:$L$2863,'grv lys'!$I$2:$I$2863,'bereken betaaldatum bedrag'!$V$1,'grv lys'!$T$2:$T$2863,'bereken betaaldatum bedrag'!B153)</f>
        <v>0</v>
      </c>
      <c r="W153" s="4">
        <f>SUMIFS('grv lys'!$L$2:$L$2863,'grv lys'!$I$2:$I$2863,'bereken betaaldatum bedrag'!$W$1,'grv lys'!$T$2:$T$2863,'bereken betaaldatum bedrag'!B153)</f>
        <v>0</v>
      </c>
      <c r="X153" s="4">
        <f>SUMIFS('grv lys'!$L$2:$L$2863,'grv lys'!$I$2:$I$2863,'bereken betaaldatum bedrag'!$X$1,'grv lys'!$T$2:$T$2863,'bereken betaaldatum bedrag'!B153)</f>
        <v>0</v>
      </c>
      <c r="Y153" s="4">
        <f>SUMIFS('grv lys'!$L$2:$L$2863,'grv lys'!$I$2:$I$2863,'bereken betaaldatum bedrag'!$Y$1,'grv lys'!$G$2:$G$2863,'bereken betaaldatum bedrag'!B153)</f>
        <v>0</v>
      </c>
      <c r="Z153" s="4">
        <f>SUMIFS('grv lys'!$L$2:$L$2863,'grv lys'!$I$2:$I$2863,'bereken betaaldatum bedrag'!$Z$1,'grv lys'!$G$2:$G$2863,'bereken betaaldatum bedrag'!B153)</f>
        <v>0</v>
      </c>
      <c r="AA153" s="4">
        <f>SUMIFS('grv lys'!$L$2:$L$2863,'grv lys'!$I$2:$I$2863,'bereken betaaldatum bedrag'!$AA$1,'grv lys'!$G$2:$G$2863,'bereken betaaldatum bedrag'!B153)</f>
        <v>0</v>
      </c>
      <c r="AB153" s="4">
        <f>SUMIFS('grv lys'!$L$2:$L$2863,'grv lys'!$I$2:$I$2863,'bereken betaaldatum bedrag'!$AB$1,'grv lys'!$G$2:$G$2863,'bereken betaaldatum bedrag'!B153)</f>
        <v>0</v>
      </c>
      <c r="AC153" s="4">
        <f>SUMIFS('grv lys'!$L$2:$L$2863,'grv lys'!$I$2:$I$2863,'bereken betaaldatum bedrag'!$AC$1,'grv lys'!$G$2:$G$2863,'bereken betaaldatum bedrag'!B153)</f>
        <v>801.8</v>
      </c>
      <c r="AD153" s="4">
        <f>SUMIFS('grv lys'!$L$2:$L$2863,'grv lys'!$I$2:$I$2863,'bereken betaaldatum bedrag'!$AD$1,'grv lys'!$G$2:$G$2863,'bereken betaaldatum bedrag'!B153)</f>
        <v>0</v>
      </c>
      <c r="AE153" s="4">
        <f>SUMIFS('grv lys'!$L$2:$L$2863,'grv lys'!$I$2:$I$2863,'bereken betaaldatum bedrag'!$AE$1,'grv lys'!$G$2:$G$2863,'bereken betaaldatum bedrag'!B153)</f>
        <v>114521.14</v>
      </c>
      <c r="AF153" s="4">
        <f>SUMIFS('grv lys'!$L$2:$L$2863,'grv lys'!$I$2:$I$2863,'bereken betaaldatum bedrag'!$AF$1,'grv lys'!$G$2:$G$2863,'bereken betaaldatum bedrag'!B153)</f>
        <v>0</v>
      </c>
      <c r="AG153" s="4">
        <f>SUMIFS('grv lys'!$L$2:$L$2863,'grv lys'!$I$2:$I$2863,'bereken betaaldatum bedrag'!$AG$1,'grv lys'!$G$2:$G$2863,'bereken betaaldatum bedrag'!B153)</f>
        <v>0</v>
      </c>
      <c r="AH153" s="4">
        <f>SUMIFS('grv lys'!$L$2:$L$2863,'grv lys'!$I$2:$I$2863,'bereken betaaldatum bedrag'!$AH$1,'grv lys'!$G$2:$G$2863,'bereken betaaldatum bedrag'!B153)</f>
        <v>0</v>
      </c>
      <c r="AI153" s="4">
        <f>SUMIFS('grv lys'!$L$2:$L$2863,'grv lys'!$I$2:$I$2863,'bereken betaaldatum bedrag'!$AI$1,'grv lys'!$G$2:$G$2863,'bereken betaaldatum bedrag'!B153)</f>
        <v>0</v>
      </c>
      <c r="AJ153" s="4">
        <f>SUMIFS('grv lys'!$L$2:$L$2863,'grv lys'!$I$2:$I$2863,'bereken betaaldatum bedrag'!$AJ$1,'grv lys'!$G$2:$G$2863,'bereken betaaldatum bedrag'!B153)</f>
        <v>0</v>
      </c>
      <c r="AK153" s="4">
        <f>SUMIFS('grv lys'!$L$2:$L$2863,'grv lys'!$I$2:$I$2863,'bereken betaaldatum bedrag'!$AK$1,'grv lys'!$G$2:$G$2863,'bereken betaaldatum bedrag'!B153)</f>
        <v>0</v>
      </c>
      <c r="AL153" s="4">
        <f>SUMIFS('grv lys'!$L$2:$L$2863,'grv lys'!$I$2:$I$2863,'bereken betaaldatum bedrag'!$AL$1,'grv lys'!$G$2:$G$2863,'bereken betaaldatum bedrag'!B153)</f>
        <v>1241.71</v>
      </c>
      <c r="AM153" s="4">
        <f>SUMIFS('grv lys'!$L$2:$L$2863,'grv lys'!$I$2:$I$2863,'bereken betaaldatum bedrag'!$AM$1,'grv lys'!$G$2:$G$2863,'bereken betaaldatum bedrag'!B153)</f>
        <v>0</v>
      </c>
      <c r="AN153" s="4">
        <f>SUMIFS('grv lys'!$L$2:$L$2863,'grv lys'!$I$2:$I$2863,'bereken betaaldatum bedrag'!$AN$1,'grv lys'!$G$2:$G$2863,'bereken betaaldatum bedrag'!B153)</f>
        <v>0</v>
      </c>
      <c r="AO153" s="4">
        <f>SUMIFS('grv lys'!$L$2:$L$2863,'grv lys'!$I$2:$I$2863,'bereken betaaldatum bedrag'!$AO$1,'grv lys'!$G$2:$G$2863,'bereken betaaldatum bedrag'!B153)</f>
        <v>0</v>
      </c>
      <c r="AP153" s="4">
        <f>SUMIFS('grv lys'!$L$2:$L$2863,'grv lys'!$I$2:$I$2863,'bereken betaaldatum bedrag'!$AP$1,'grv lys'!$G$2:$G$2863,'bereken betaaldatum bedrag'!B153)</f>
        <v>196.44</v>
      </c>
      <c r="AQ153" s="4">
        <f>SUMIFS('grv lys'!$L$2:$L$2863,'grv lys'!$I$2:$I$2863,'bereken betaaldatum bedrag'!$AQ$1,'grv lys'!$G$2:$G$2863,'bereken betaaldatum bedrag'!B153)</f>
        <v>0</v>
      </c>
      <c r="AR153" s="4">
        <f>SUMIFS('grv lys'!$L$2:$L$2863,'grv lys'!$I$2:$I$2863,'bereken betaaldatum bedrag'!$AR$1,'grv lys'!$G$2:$G$2863,'bereken betaaldatum bedrag'!B153)</f>
        <v>279.48</v>
      </c>
      <c r="AS153" s="4">
        <f>SUMIFS('grv lys'!$L$2:$L$2863,'grv lys'!$I$2:$I$2863,'bereken betaaldatum bedrag'!$AS$1,'grv lys'!$G$2:$G$2863,'bereken betaaldatum bedrag'!B153)</f>
        <v>0</v>
      </c>
      <c r="AT153" s="4">
        <f>SUMIFS('grv lys'!$L$2:$L$2863,'grv lys'!$I$2:$I$2863,'bereken betaaldatum bedrag'!$AT$1,'grv lys'!$G$2:$G$2863,'bereken betaaldatum bedrag'!B153)</f>
        <v>0</v>
      </c>
      <c r="AU153" s="4">
        <f>SUMIFS('grv lys'!$L$2:$L$2863,'grv lys'!$I$2:$I$2863,'bereken betaaldatum bedrag'!$AU$1,'grv lys'!$G$2:$G$2863,'bereken betaaldatum bedrag'!B153)</f>
        <v>0</v>
      </c>
      <c r="AV153" s="4">
        <f>SUMIFS('grv lys'!$L$2:$L$2863,'grv lys'!$I$2:$I$2863,'bereken betaaldatum bedrag'!$AV$1,'grv lys'!$G$2:$G$2863,'bereken betaaldatum bedrag'!B153)</f>
        <v>0</v>
      </c>
      <c r="AW153" s="4">
        <f>SUMIFS('grv lys'!$L$2:$L$2863,'grv lys'!$I$2:$I$2863,'bereken betaaldatum bedrag'!$AW$1,'grv lys'!$G$2:$G$2863,'bereken betaaldatum bedrag'!B153)</f>
        <v>0</v>
      </c>
      <c r="AX153" s="4">
        <f>SUMIFS('grv lys'!$L$2:$L$2863,'grv lys'!$I$2:$I$2863,'bereken betaaldatum bedrag'!$AX$1,'grv lys'!$G$2:$G$2863,'bereken betaaldatum bedrag'!B153)</f>
        <v>0</v>
      </c>
      <c r="AY153" s="4">
        <f>SUMIFS('grv lys'!$L$2:$L$2863,'grv lys'!$I$2:$I$2863,'bereken betaaldatum bedrag'!$AY$1,'grv lys'!$G$2:$G$2863,'bereken betaaldatum bedrag'!B153)</f>
        <v>0</v>
      </c>
      <c r="AZ153" s="4">
        <f>SUMIFS('grv lys'!$L$2:$L$2863,'grv lys'!$I$2:$I$2863,'bereken betaaldatum bedrag'!$AZ$1,'grv lys'!$G$2:$G$2863,'bereken betaaldatum bedrag'!B153)</f>
        <v>0</v>
      </c>
      <c r="BA153" s="4">
        <f>SUMIFS('grv lys'!$L$2:$L$2863,'grv lys'!$I$2:$I$2863,'bereken betaaldatum bedrag'!$BA$1,'grv lys'!$G$2:$G$2863,'bereken betaaldatum bedrag'!B153)</f>
        <v>0</v>
      </c>
    </row>
    <row r="154" spans="1:53" x14ac:dyDescent="0.25">
      <c r="A154" s="19" t="s">
        <v>136</v>
      </c>
      <c r="B154" s="20">
        <v>41730</v>
      </c>
      <c r="C154" s="7"/>
      <c r="D154" s="15" t="s">
        <v>148</v>
      </c>
      <c r="E154" s="14"/>
      <c r="F154" s="12"/>
      <c r="G154" s="16"/>
      <c r="H154" s="16"/>
      <c r="I154" s="4">
        <f>SUMIFS('grv lys'!$L$2:$L$2863,'grv lys'!$G$2:$G$2863,'bereken betaaldatum bedrag'!B154,'grv lys'!$I$2:$I$2863,'bereken betaaldatum bedrag'!I$1)</f>
        <v>0</v>
      </c>
      <c r="J154" s="4">
        <f>SUMIFS('grv lys'!$L$2:$L$2863,'grv lys'!$I$2:$I$2863,'bereken betaaldatum bedrag'!$J$1,'grv lys'!$T$2:$T$2863,'bereken betaaldatum bedrag'!B154)</f>
        <v>0</v>
      </c>
      <c r="K154" s="4">
        <f>SUMIFS('grv lys'!$L$2:$L$2863,'grv lys'!$I$2:$I$2863,'bereken betaaldatum bedrag'!$K$1,'grv lys'!$T$2:$T$2863,'bereken betaaldatum bedrag'!B154)</f>
        <v>0</v>
      </c>
      <c r="L154" s="4">
        <f>SUMIFS('grv lys'!$L$2:$L$2863,'grv lys'!$I$2:$I$2863,'bereken betaaldatum bedrag'!$L$1,'grv lys'!$T$2:$T$2863,'bereken betaaldatum bedrag'!B154)</f>
        <v>0</v>
      </c>
      <c r="M154" s="4">
        <f>SUMIFS('grv lys'!$L$2:$L$2863,'grv lys'!$I$2:$I$2863,'bereken betaaldatum bedrag'!$M$1,'grv lys'!$T$2:$T$2863,'bereken betaaldatum bedrag'!B154)</f>
        <v>0</v>
      </c>
      <c r="N154" s="4">
        <f>SUMIFS('grv lys'!$L$2:$L$2863,'grv lys'!$I$2:$I$2863,'bereken betaaldatum bedrag'!$N$1,'grv lys'!$T$2:$T$2863,'bereken betaaldatum bedrag'!B154)</f>
        <v>0</v>
      </c>
      <c r="O154" s="4">
        <f>SUMIFS('grv lys'!$L$2:$L$2863,'grv lys'!$I$2:$I$2863,'bereken betaaldatum bedrag'!$O$1,'grv lys'!$T$2:$T$2863,'bereken betaaldatum bedrag'!B154)</f>
        <v>0</v>
      </c>
      <c r="P154" s="4">
        <f>SUMIFS('grv lys'!$L$2:$L$2863,'grv lys'!$I$2:$I$2863,'bereken betaaldatum bedrag'!$P$1,'grv lys'!$T$2:$T$2863,'bereken betaaldatum bedrag'!B154)</f>
        <v>0</v>
      </c>
      <c r="Q154" s="4">
        <f>SUMIFS('grv lys'!$L$2:$L$2863,'grv lys'!$I$2:$I$2863,'bereken betaaldatum bedrag'!$Q$1,'grv lys'!$T$2:$T$2863,'bereken betaaldatum bedrag'!B154)</f>
        <v>0</v>
      </c>
      <c r="R154" s="4">
        <f>SUMIFS('grv lys'!$L$2:$L$2863,'grv lys'!$I$2:$I$2863,'bereken betaaldatum bedrag'!$R$1,'grv lys'!$T$2:$T$2863,'bereken betaaldatum bedrag'!B154)</f>
        <v>0</v>
      </c>
      <c r="S154" s="4">
        <f>SUMIFS('grv lys'!Y153:Y3416,'grv lys'!T153:T3416,'bereken betaaldatum bedrag'!B154,'grv lys'!V153:V3416,'bereken betaaldatum bedrag'!$S$1)</f>
        <v>0</v>
      </c>
      <c r="T154" s="4">
        <f>SUMIFS('grv lys'!Z153:Z3416,'grv lys'!U153:U3416,'bereken betaaldatum bedrag'!B154,'grv lys'!W153:W3416,'bereken betaaldatum bedrag'!$T$1)</f>
        <v>0</v>
      </c>
      <c r="U154" s="4">
        <f>SUMIFS('grv lys'!$L$2:$L$2863,'grv lys'!$I$2:$I$2863,'bereken betaaldatum bedrag'!$U$1,'grv lys'!$T$2:$T$2863,'bereken betaaldatum bedrag'!B154)</f>
        <v>446</v>
      </c>
      <c r="V154" s="4">
        <f>SUMIFS('grv lys'!$L$2:$L$2863,'grv lys'!$I$2:$I$2863,'bereken betaaldatum bedrag'!$V$1,'grv lys'!$T$2:$T$2863,'bereken betaaldatum bedrag'!B154)</f>
        <v>0</v>
      </c>
      <c r="W154" s="4">
        <f>SUMIFS('grv lys'!$L$2:$L$2863,'grv lys'!$I$2:$I$2863,'bereken betaaldatum bedrag'!$W$1,'grv lys'!$T$2:$T$2863,'bereken betaaldatum bedrag'!B154)</f>
        <v>0</v>
      </c>
      <c r="X154" s="4">
        <f>SUMIFS('grv lys'!$L$2:$L$2863,'grv lys'!$I$2:$I$2863,'bereken betaaldatum bedrag'!$X$1,'grv lys'!$T$2:$T$2863,'bereken betaaldatum bedrag'!B154)</f>
        <v>0</v>
      </c>
      <c r="Y154" s="4">
        <f>SUMIFS('grv lys'!$L$2:$L$2863,'grv lys'!$I$2:$I$2863,'bereken betaaldatum bedrag'!$Y$1,'grv lys'!$G$2:$G$2863,'bereken betaaldatum bedrag'!B154)</f>
        <v>15743.669999999998</v>
      </c>
      <c r="Z154" s="4">
        <f>SUMIFS('grv lys'!$L$2:$L$2863,'grv lys'!$I$2:$I$2863,'bereken betaaldatum bedrag'!$Z$1,'grv lys'!$G$2:$G$2863,'bereken betaaldatum bedrag'!B154)</f>
        <v>0</v>
      </c>
      <c r="AA154" s="4">
        <f>SUMIFS('grv lys'!$L$2:$L$2863,'grv lys'!$I$2:$I$2863,'bereken betaaldatum bedrag'!$AA$1,'grv lys'!$G$2:$G$2863,'bereken betaaldatum bedrag'!B154)</f>
        <v>0</v>
      </c>
      <c r="AB154" s="4">
        <f>SUMIFS('grv lys'!$L$2:$L$2863,'grv lys'!$I$2:$I$2863,'bereken betaaldatum bedrag'!$AB$1,'grv lys'!$G$2:$G$2863,'bereken betaaldatum bedrag'!B154)</f>
        <v>0</v>
      </c>
      <c r="AC154" s="4">
        <f>SUMIFS('grv lys'!$L$2:$L$2863,'grv lys'!$I$2:$I$2863,'bereken betaaldatum bedrag'!$AC$1,'grv lys'!$G$2:$G$2863,'bereken betaaldatum bedrag'!B154)</f>
        <v>0</v>
      </c>
      <c r="AD154" s="4">
        <f>SUMIFS('grv lys'!$L$2:$L$2863,'grv lys'!$I$2:$I$2863,'bereken betaaldatum bedrag'!$AD$1,'grv lys'!$G$2:$G$2863,'bereken betaaldatum bedrag'!B154)</f>
        <v>8634.68</v>
      </c>
      <c r="AE154" s="4">
        <f>SUMIFS('grv lys'!$L$2:$L$2863,'grv lys'!$I$2:$I$2863,'bereken betaaldatum bedrag'!$AE$1,'grv lys'!$G$2:$G$2863,'bereken betaaldatum bedrag'!B154)</f>
        <v>0</v>
      </c>
      <c r="AF154" s="4">
        <f>SUMIFS('grv lys'!$L$2:$L$2863,'grv lys'!$I$2:$I$2863,'bereken betaaldatum bedrag'!$AF$1,'grv lys'!$G$2:$G$2863,'bereken betaaldatum bedrag'!B154)</f>
        <v>11329.619999999999</v>
      </c>
      <c r="AG154" s="4">
        <f>SUMIFS('grv lys'!$L$2:$L$2863,'grv lys'!$I$2:$I$2863,'bereken betaaldatum bedrag'!$AG$1,'grv lys'!$G$2:$G$2863,'bereken betaaldatum bedrag'!B154)</f>
        <v>0</v>
      </c>
      <c r="AH154" s="4">
        <f>SUMIFS('grv lys'!$L$2:$L$2863,'grv lys'!$I$2:$I$2863,'bereken betaaldatum bedrag'!$AH$1,'grv lys'!$G$2:$G$2863,'bereken betaaldatum bedrag'!B154)</f>
        <v>0</v>
      </c>
      <c r="AI154" s="4">
        <f>SUMIFS('grv lys'!$L$2:$L$2863,'grv lys'!$I$2:$I$2863,'bereken betaaldatum bedrag'!$AI$1,'grv lys'!$G$2:$G$2863,'bereken betaaldatum bedrag'!B154)</f>
        <v>0</v>
      </c>
      <c r="AJ154" s="4">
        <f>SUMIFS('grv lys'!$L$2:$L$2863,'grv lys'!$I$2:$I$2863,'bereken betaaldatum bedrag'!$AJ$1,'grv lys'!$G$2:$G$2863,'bereken betaaldatum bedrag'!B154)</f>
        <v>5113.2</v>
      </c>
      <c r="AK154" s="4">
        <f>SUMIFS('grv lys'!$L$2:$L$2863,'grv lys'!$I$2:$I$2863,'bereken betaaldatum bedrag'!$AK$1,'grv lys'!$G$2:$G$2863,'bereken betaaldatum bedrag'!B154)</f>
        <v>0</v>
      </c>
      <c r="AL154" s="4">
        <f>SUMIFS('grv lys'!$L$2:$L$2863,'grv lys'!$I$2:$I$2863,'bereken betaaldatum bedrag'!$AL$1,'grv lys'!$G$2:$G$2863,'bereken betaaldatum bedrag'!B154)</f>
        <v>0</v>
      </c>
      <c r="AM154" s="4">
        <f>SUMIFS('grv lys'!$L$2:$L$2863,'grv lys'!$I$2:$I$2863,'bereken betaaldatum bedrag'!$AM$1,'grv lys'!$G$2:$G$2863,'bereken betaaldatum bedrag'!B154)</f>
        <v>0</v>
      </c>
      <c r="AN154" s="4">
        <f>SUMIFS('grv lys'!$L$2:$L$2863,'grv lys'!$I$2:$I$2863,'bereken betaaldatum bedrag'!$AN$1,'grv lys'!$G$2:$G$2863,'bereken betaaldatum bedrag'!B154)</f>
        <v>0</v>
      </c>
      <c r="AO154" s="4">
        <f>SUMIFS('grv lys'!$L$2:$L$2863,'grv lys'!$I$2:$I$2863,'bereken betaaldatum bedrag'!$AO$1,'grv lys'!$G$2:$G$2863,'bereken betaaldatum bedrag'!B154)</f>
        <v>0</v>
      </c>
      <c r="AP154" s="4">
        <f>SUMIFS('grv lys'!$L$2:$L$2863,'grv lys'!$I$2:$I$2863,'bereken betaaldatum bedrag'!$AP$1,'grv lys'!$G$2:$G$2863,'bereken betaaldatum bedrag'!B154)</f>
        <v>574.09</v>
      </c>
      <c r="AQ154" s="4">
        <f>SUMIFS('grv lys'!$L$2:$L$2863,'grv lys'!$I$2:$I$2863,'bereken betaaldatum bedrag'!$AQ$1,'grv lys'!$G$2:$G$2863,'bereken betaaldatum bedrag'!B154)</f>
        <v>0</v>
      </c>
      <c r="AR154" s="4">
        <f>SUMIFS('grv lys'!$L$2:$L$2863,'grv lys'!$I$2:$I$2863,'bereken betaaldatum bedrag'!$AR$1,'grv lys'!$G$2:$G$2863,'bereken betaaldatum bedrag'!B154)</f>
        <v>546.63</v>
      </c>
      <c r="AS154" s="4">
        <f>SUMIFS('grv lys'!$L$2:$L$2863,'grv lys'!$I$2:$I$2863,'bereken betaaldatum bedrag'!$AS$1,'grv lys'!$G$2:$G$2863,'bereken betaaldatum bedrag'!B154)</f>
        <v>0</v>
      </c>
      <c r="AT154" s="4">
        <f>SUMIFS('grv lys'!$L$2:$L$2863,'grv lys'!$I$2:$I$2863,'bereken betaaldatum bedrag'!$AT$1,'grv lys'!$G$2:$G$2863,'bereken betaaldatum bedrag'!B154)</f>
        <v>0</v>
      </c>
      <c r="AU154" s="4">
        <f>SUMIFS('grv lys'!$L$2:$L$2863,'grv lys'!$I$2:$I$2863,'bereken betaaldatum bedrag'!$AU$1,'grv lys'!$G$2:$G$2863,'bereken betaaldatum bedrag'!B154)</f>
        <v>0</v>
      </c>
      <c r="AV154" s="4">
        <f>SUMIFS('grv lys'!$L$2:$L$2863,'grv lys'!$I$2:$I$2863,'bereken betaaldatum bedrag'!$AV$1,'grv lys'!$G$2:$G$2863,'bereken betaaldatum bedrag'!B154)</f>
        <v>0</v>
      </c>
      <c r="AW154" s="4">
        <f>SUMIFS('grv lys'!$L$2:$L$2863,'grv lys'!$I$2:$I$2863,'bereken betaaldatum bedrag'!$AW$1,'grv lys'!$G$2:$G$2863,'bereken betaaldatum bedrag'!B154)</f>
        <v>0</v>
      </c>
      <c r="AX154" s="4">
        <f>SUMIFS('grv lys'!$L$2:$L$2863,'grv lys'!$I$2:$I$2863,'bereken betaaldatum bedrag'!$AX$1,'grv lys'!$G$2:$G$2863,'bereken betaaldatum bedrag'!B154)</f>
        <v>0</v>
      </c>
      <c r="AY154" s="4">
        <f>SUMIFS('grv lys'!$L$2:$L$2863,'grv lys'!$I$2:$I$2863,'bereken betaaldatum bedrag'!$AY$1,'grv lys'!$G$2:$G$2863,'bereken betaaldatum bedrag'!B154)</f>
        <v>0</v>
      </c>
      <c r="AZ154" s="4">
        <f>SUMIFS('grv lys'!$L$2:$L$2863,'grv lys'!$I$2:$I$2863,'bereken betaaldatum bedrag'!$AZ$1,'grv lys'!$G$2:$G$2863,'bereken betaaldatum bedrag'!B154)</f>
        <v>0</v>
      </c>
      <c r="BA154" s="4">
        <f>SUMIFS('grv lys'!$L$2:$L$2863,'grv lys'!$I$2:$I$2863,'bereken betaaldatum bedrag'!$BA$1,'grv lys'!$G$2:$G$2863,'bereken betaaldatum bedrag'!B154)</f>
        <v>0</v>
      </c>
    </row>
    <row r="155" spans="1:53" x14ac:dyDescent="0.25">
      <c r="A155" s="19" t="s">
        <v>137</v>
      </c>
      <c r="B155" s="20">
        <v>41731</v>
      </c>
      <c r="C155" s="7"/>
      <c r="D155" s="15" t="s">
        <v>148</v>
      </c>
      <c r="E155" s="14"/>
      <c r="F155" s="12"/>
      <c r="G155" s="16"/>
      <c r="H155" s="16"/>
      <c r="I155" s="4">
        <f>SUMIFS('grv lys'!$L$2:$L$2863,'grv lys'!$G$2:$G$2863,'bereken betaaldatum bedrag'!B155,'grv lys'!$I$2:$I$2863,'bereken betaaldatum bedrag'!I$1)</f>
        <v>0</v>
      </c>
      <c r="J155" s="4">
        <f>SUMIFS('grv lys'!$L$2:$L$2863,'grv lys'!$I$2:$I$2863,'bereken betaaldatum bedrag'!$J$1,'grv lys'!$T$2:$T$2863,'bereken betaaldatum bedrag'!B155)</f>
        <v>0</v>
      </c>
      <c r="K155" s="4">
        <f>SUMIFS('grv lys'!$L$2:$L$2863,'grv lys'!$I$2:$I$2863,'bereken betaaldatum bedrag'!$K$1,'grv lys'!$T$2:$T$2863,'bereken betaaldatum bedrag'!B155)</f>
        <v>0</v>
      </c>
      <c r="L155" s="4">
        <f>SUMIFS('grv lys'!$L$2:$L$2863,'grv lys'!$I$2:$I$2863,'bereken betaaldatum bedrag'!$L$1,'grv lys'!$T$2:$T$2863,'bereken betaaldatum bedrag'!B155)</f>
        <v>0</v>
      </c>
      <c r="M155" s="4">
        <f>SUMIFS('grv lys'!$L$2:$L$2863,'grv lys'!$I$2:$I$2863,'bereken betaaldatum bedrag'!$M$1,'grv lys'!$T$2:$T$2863,'bereken betaaldatum bedrag'!B155)</f>
        <v>4830.5</v>
      </c>
      <c r="N155" s="4">
        <f>SUMIFS('grv lys'!$L$2:$L$2863,'grv lys'!$I$2:$I$2863,'bereken betaaldatum bedrag'!$N$1,'grv lys'!$T$2:$T$2863,'bereken betaaldatum bedrag'!B155)</f>
        <v>0</v>
      </c>
      <c r="O155" s="4">
        <f>SUMIFS('grv lys'!$L$2:$L$2863,'grv lys'!$I$2:$I$2863,'bereken betaaldatum bedrag'!$O$1,'grv lys'!$T$2:$T$2863,'bereken betaaldatum bedrag'!B155)</f>
        <v>0</v>
      </c>
      <c r="P155" s="4">
        <f>SUMIFS('grv lys'!$L$2:$L$2863,'grv lys'!$I$2:$I$2863,'bereken betaaldatum bedrag'!$P$1,'grv lys'!$T$2:$T$2863,'bereken betaaldatum bedrag'!B155)</f>
        <v>0</v>
      </c>
      <c r="Q155" s="4">
        <f>SUMIFS('grv lys'!$L$2:$L$2863,'grv lys'!$I$2:$I$2863,'bereken betaaldatum bedrag'!$Q$1,'grv lys'!$T$2:$T$2863,'bereken betaaldatum bedrag'!B155)</f>
        <v>0</v>
      </c>
      <c r="R155" s="4">
        <f>SUMIFS('grv lys'!$L$2:$L$2863,'grv lys'!$I$2:$I$2863,'bereken betaaldatum bedrag'!$R$1,'grv lys'!$T$2:$T$2863,'bereken betaaldatum bedrag'!B155)</f>
        <v>0</v>
      </c>
      <c r="S155" s="4">
        <f>SUMIFS('grv lys'!Y154:Y3417,'grv lys'!T154:T3417,'bereken betaaldatum bedrag'!B155,'grv lys'!V154:V3417,'bereken betaaldatum bedrag'!$S$1)</f>
        <v>0</v>
      </c>
      <c r="T155" s="4">
        <f>SUMIFS('grv lys'!Z154:Z3417,'grv lys'!U154:U3417,'bereken betaaldatum bedrag'!B155,'grv lys'!W154:W3417,'bereken betaaldatum bedrag'!$T$1)</f>
        <v>0</v>
      </c>
      <c r="U155" s="4">
        <f>SUMIFS('grv lys'!$L$2:$L$2863,'grv lys'!$I$2:$I$2863,'bereken betaaldatum bedrag'!$U$1,'grv lys'!$T$2:$T$2863,'bereken betaaldatum bedrag'!B155)</f>
        <v>3089</v>
      </c>
      <c r="V155" s="4">
        <f>SUMIFS('grv lys'!$L$2:$L$2863,'grv lys'!$I$2:$I$2863,'bereken betaaldatum bedrag'!$V$1,'grv lys'!$T$2:$T$2863,'bereken betaaldatum bedrag'!B155)</f>
        <v>0</v>
      </c>
      <c r="W155" s="4">
        <f>SUMIFS('grv lys'!$L$2:$L$2863,'grv lys'!$I$2:$I$2863,'bereken betaaldatum bedrag'!$W$1,'grv lys'!$T$2:$T$2863,'bereken betaaldatum bedrag'!B155)</f>
        <v>0</v>
      </c>
      <c r="X155" s="4">
        <f>SUMIFS('grv lys'!$L$2:$L$2863,'grv lys'!$I$2:$I$2863,'bereken betaaldatum bedrag'!$X$1,'grv lys'!$T$2:$T$2863,'bereken betaaldatum bedrag'!B155)</f>
        <v>0</v>
      </c>
      <c r="Y155" s="4">
        <f>SUMIFS('grv lys'!$L$2:$L$2863,'grv lys'!$I$2:$I$2863,'bereken betaaldatum bedrag'!$Y$1,'grv lys'!$G$2:$G$2863,'bereken betaaldatum bedrag'!B155)</f>
        <v>0</v>
      </c>
      <c r="Z155" s="4">
        <f>SUMIFS('grv lys'!$L$2:$L$2863,'grv lys'!$I$2:$I$2863,'bereken betaaldatum bedrag'!$Z$1,'grv lys'!$G$2:$G$2863,'bereken betaaldatum bedrag'!B155)</f>
        <v>0</v>
      </c>
      <c r="AA155" s="4">
        <f>SUMIFS('grv lys'!$L$2:$L$2863,'grv lys'!$I$2:$I$2863,'bereken betaaldatum bedrag'!$AA$1,'grv lys'!$G$2:$G$2863,'bereken betaaldatum bedrag'!B155)</f>
        <v>0</v>
      </c>
      <c r="AB155" s="4">
        <f>SUMIFS('grv lys'!$L$2:$L$2863,'grv lys'!$I$2:$I$2863,'bereken betaaldatum bedrag'!$AB$1,'grv lys'!$G$2:$G$2863,'bereken betaaldatum bedrag'!B155)</f>
        <v>0</v>
      </c>
      <c r="AC155" s="4">
        <f>SUMIFS('grv lys'!$L$2:$L$2863,'grv lys'!$I$2:$I$2863,'bereken betaaldatum bedrag'!$AC$1,'grv lys'!$G$2:$G$2863,'bereken betaaldatum bedrag'!B155)</f>
        <v>357.7</v>
      </c>
      <c r="AD155" s="4">
        <f>SUMIFS('grv lys'!$L$2:$L$2863,'grv lys'!$I$2:$I$2863,'bereken betaaldatum bedrag'!$AD$1,'grv lys'!$G$2:$G$2863,'bereken betaaldatum bedrag'!B155)</f>
        <v>0</v>
      </c>
      <c r="AE155" s="4">
        <f>SUMIFS('grv lys'!$L$2:$L$2863,'grv lys'!$I$2:$I$2863,'bereken betaaldatum bedrag'!$AE$1,'grv lys'!$G$2:$G$2863,'bereken betaaldatum bedrag'!B155)</f>
        <v>0</v>
      </c>
      <c r="AF155" s="4">
        <f>SUMIFS('grv lys'!$L$2:$L$2863,'grv lys'!$I$2:$I$2863,'bereken betaaldatum bedrag'!$AF$1,'grv lys'!$G$2:$G$2863,'bereken betaaldatum bedrag'!B155)</f>
        <v>0</v>
      </c>
      <c r="AG155" s="4">
        <f>SUMIFS('grv lys'!$L$2:$L$2863,'grv lys'!$I$2:$I$2863,'bereken betaaldatum bedrag'!$AG$1,'grv lys'!$G$2:$G$2863,'bereken betaaldatum bedrag'!B155)</f>
        <v>0</v>
      </c>
      <c r="AH155" s="4">
        <f>SUMIFS('grv lys'!$L$2:$L$2863,'grv lys'!$I$2:$I$2863,'bereken betaaldatum bedrag'!$AH$1,'grv lys'!$G$2:$G$2863,'bereken betaaldatum bedrag'!B155)</f>
        <v>0</v>
      </c>
      <c r="AI155" s="4">
        <f>SUMIFS('grv lys'!$L$2:$L$2863,'grv lys'!$I$2:$I$2863,'bereken betaaldatum bedrag'!$AI$1,'grv lys'!$G$2:$G$2863,'bereken betaaldatum bedrag'!B155)</f>
        <v>8469.52</v>
      </c>
      <c r="AJ155" s="4">
        <f>SUMIFS('grv lys'!$L$2:$L$2863,'grv lys'!$I$2:$I$2863,'bereken betaaldatum bedrag'!$AJ$1,'grv lys'!$G$2:$G$2863,'bereken betaaldatum bedrag'!B155)</f>
        <v>0</v>
      </c>
      <c r="AK155" s="4">
        <f>SUMIFS('grv lys'!$L$2:$L$2863,'grv lys'!$I$2:$I$2863,'bereken betaaldatum bedrag'!$AK$1,'grv lys'!$G$2:$G$2863,'bereken betaaldatum bedrag'!B155)</f>
        <v>13067.54</v>
      </c>
      <c r="AL155" s="4">
        <f>SUMIFS('grv lys'!$L$2:$L$2863,'grv lys'!$I$2:$I$2863,'bereken betaaldatum bedrag'!$AL$1,'grv lys'!$G$2:$G$2863,'bereken betaaldatum bedrag'!B155)</f>
        <v>0</v>
      </c>
      <c r="AM155" s="4">
        <f>SUMIFS('grv lys'!$L$2:$L$2863,'grv lys'!$I$2:$I$2863,'bereken betaaldatum bedrag'!$AM$1,'grv lys'!$G$2:$G$2863,'bereken betaaldatum bedrag'!B155)</f>
        <v>0</v>
      </c>
      <c r="AN155" s="4">
        <f>SUMIFS('grv lys'!$L$2:$L$2863,'grv lys'!$I$2:$I$2863,'bereken betaaldatum bedrag'!$AN$1,'grv lys'!$G$2:$G$2863,'bereken betaaldatum bedrag'!B155)</f>
        <v>0</v>
      </c>
      <c r="AO155" s="4">
        <f>SUMIFS('grv lys'!$L$2:$L$2863,'grv lys'!$I$2:$I$2863,'bereken betaaldatum bedrag'!$AO$1,'grv lys'!$G$2:$G$2863,'bereken betaaldatum bedrag'!B155)</f>
        <v>0</v>
      </c>
      <c r="AP155" s="4">
        <f>SUMIFS('grv lys'!$L$2:$L$2863,'grv lys'!$I$2:$I$2863,'bereken betaaldatum bedrag'!$AP$1,'grv lys'!$G$2:$G$2863,'bereken betaaldatum bedrag'!B155)</f>
        <v>0</v>
      </c>
      <c r="AQ155" s="4">
        <f>SUMIFS('grv lys'!$L$2:$L$2863,'grv lys'!$I$2:$I$2863,'bereken betaaldatum bedrag'!$AQ$1,'grv lys'!$G$2:$G$2863,'bereken betaaldatum bedrag'!B155)</f>
        <v>20269.080000000002</v>
      </c>
      <c r="AR155" s="4">
        <f>SUMIFS('grv lys'!$L$2:$L$2863,'grv lys'!$I$2:$I$2863,'bereken betaaldatum bedrag'!$AR$1,'grv lys'!$G$2:$G$2863,'bereken betaaldatum bedrag'!B155)</f>
        <v>645.95000000000005</v>
      </c>
      <c r="AS155" s="4">
        <f>SUMIFS('grv lys'!$L$2:$L$2863,'grv lys'!$I$2:$I$2863,'bereken betaaldatum bedrag'!$AS$1,'grv lys'!$G$2:$G$2863,'bereken betaaldatum bedrag'!B155)</f>
        <v>13007.29</v>
      </c>
      <c r="AT155" s="4">
        <f>SUMIFS('grv lys'!$L$2:$L$2863,'grv lys'!$I$2:$I$2863,'bereken betaaldatum bedrag'!$AT$1,'grv lys'!$G$2:$G$2863,'bereken betaaldatum bedrag'!B155)</f>
        <v>0</v>
      </c>
      <c r="AU155" s="4">
        <f>SUMIFS('grv lys'!$L$2:$L$2863,'grv lys'!$I$2:$I$2863,'bereken betaaldatum bedrag'!$AU$1,'grv lys'!$G$2:$G$2863,'bereken betaaldatum bedrag'!B155)</f>
        <v>0</v>
      </c>
      <c r="AV155" s="4">
        <f>SUMIFS('grv lys'!$L$2:$L$2863,'grv lys'!$I$2:$I$2863,'bereken betaaldatum bedrag'!$AV$1,'grv lys'!$G$2:$G$2863,'bereken betaaldatum bedrag'!B155)</f>
        <v>40026.04</v>
      </c>
      <c r="AW155" s="4">
        <f>SUMIFS('grv lys'!$L$2:$L$2863,'grv lys'!$I$2:$I$2863,'bereken betaaldatum bedrag'!$AW$1,'grv lys'!$G$2:$G$2863,'bereken betaaldatum bedrag'!B155)</f>
        <v>0</v>
      </c>
      <c r="AX155" s="4">
        <f>SUMIFS('grv lys'!$L$2:$L$2863,'grv lys'!$I$2:$I$2863,'bereken betaaldatum bedrag'!$AX$1,'grv lys'!$G$2:$G$2863,'bereken betaaldatum bedrag'!B155)</f>
        <v>5615.41</v>
      </c>
      <c r="AY155" s="4">
        <f>SUMIFS('grv lys'!$L$2:$L$2863,'grv lys'!$I$2:$I$2863,'bereken betaaldatum bedrag'!$AY$1,'grv lys'!$G$2:$G$2863,'bereken betaaldatum bedrag'!B155)</f>
        <v>0</v>
      </c>
      <c r="AZ155" s="4">
        <f>SUMIFS('grv lys'!$L$2:$L$2863,'grv lys'!$I$2:$I$2863,'bereken betaaldatum bedrag'!$AZ$1,'grv lys'!$G$2:$G$2863,'bereken betaaldatum bedrag'!B155)</f>
        <v>0</v>
      </c>
      <c r="BA155" s="4">
        <f>SUMIFS('grv lys'!$L$2:$L$2863,'grv lys'!$I$2:$I$2863,'bereken betaaldatum bedrag'!$BA$1,'grv lys'!$G$2:$G$2863,'bereken betaaldatum bedrag'!B155)</f>
        <v>0</v>
      </c>
    </row>
    <row r="156" spans="1:53" x14ac:dyDescent="0.25">
      <c r="A156" s="19" t="s">
        <v>138</v>
      </c>
      <c r="B156" s="20">
        <v>41732</v>
      </c>
      <c r="C156" s="7"/>
      <c r="D156" s="15" t="s">
        <v>148</v>
      </c>
      <c r="E156" s="14"/>
      <c r="F156" s="12"/>
      <c r="G156" s="16"/>
      <c r="H156" s="16"/>
      <c r="I156" s="4">
        <f>SUMIFS('grv lys'!$L$2:$L$2863,'grv lys'!$G$2:$G$2863,'bereken betaaldatum bedrag'!B156,'grv lys'!$I$2:$I$2863,'bereken betaaldatum bedrag'!I$1)</f>
        <v>171399.63</v>
      </c>
      <c r="J156" s="4">
        <f>SUMIFS('grv lys'!$L$2:$L$2863,'grv lys'!$I$2:$I$2863,'bereken betaaldatum bedrag'!$J$1,'grv lys'!$T$2:$T$2863,'bereken betaaldatum bedrag'!B156)</f>
        <v>0</v>
      </c>
      <c r="K156" s="4">
        <f>SUMIFS('grv lys'!$L$2:$L$2863,'grv lys'!$I$2:$I$2863,'bereken betaaldatum bedrag'!$K$1,'grv lys'!$T$2:$T$2863,'bereken betaaldatum bedrag'!B156)</f>
        <v>0</v>
      </c>
      <c r="L156" s="4">
        <f>SUMIFS('grv lys'!$L$2:$L$2863,'grv lys'!$I$2:$I$2863,'bereken betaaldatum bedrag'!$L$1,'grv lys'!$T$2:$T$2863,'bereken betaaldatum bedrag'!B156)</f>
        <v>0</v>
      </c>
      <c r="M156" s="4">
        <f>SUMIFS('grv lys'!$L$2:$L$2863,'grv lys'!$I$2:$I$2863,'bereken betaaldatum bedrag'!$M$1,'grv lys'!$T$2:$T$2863,'bereken betaaldatum bedrag'!B156)</f>
        <v>0</v>
      </c>
      <c r="N156" s="4">
        <f>SUMIFS('grv lys'!$L$2:$L$2863,'grv lys'!$I$2:$I$2863,'bereken betaaldatum bedrag'!$N$1,'grv lys'!$T$2:$T$2863,'bereken betaaldatum bedrag'!B156)</f>
        <v>687.9</v>
      </c>
      <c r="O156" s="4">
        <f>SUMIFS('grv lys'!$L$2:$L$2863,'grv lys'!$I$2:$I$2863,'bereken betaaldatum bedrag'!$O$1,'grv lys'!$T$2:$T$2863,'bereken betaaldatum bedrag'!B156)</f>
        <v>5667.5</v>
      </c>
      <c r="P156" s="4">
        <f>SUMIFS('grv lys'!$L$2:$L$2863,'grv lys'!$I$2:$I$2863,'bereken betaaldatum bedrag'!$P$1,'grv lys'!$T$2:$T$2863,'bereken betaaldatum bedrag'!B156)</f>
        <v>0</v>
      </c>
      <c r="Q156" s="4">
        <f>SUMIFS('grv lys'!$L$2:$L$2863,'grv lys'!$I$2:$I$2863,'bereken betaaldatum bedrag'!$Q$1,'grv lys'!$T$2:$T$2863,'bereken betaaldatum bedrag'!B156)</f>
        <v>5657</v>
      </c>
      <c r="R156" s="4">
        <f>SUMIFS('grv lys'!$L$2:$L$2863,'grv lys'!$I$2:$I$2863,'bereken betaaldatum bedrag'!$R$1,'grv lys'!$T$2:$T$2863,'bereken betaaldatum bedrag'!B156)</f>
        <v>0</v>
      </c>
      <c r="S156" s="4">
        <f>SUMIFS('grv lys'!Y155:Y3418,'grv lys'!T155:T3418,'bereken betaaldatum bedrag'!B156,'grv lys'!V155:V3418,'bereken betaaldatum bedrag'!$S$1)</f>
        <v>0</v>
      </c>
      <c r="T156" s="4">
        <f>SUMIFS('grv lys'!Z155:Z3418,'grv lys'!U155:U3418,'bereken betaaldatum bedrag'!B156,'grv lys'!W155:W3418,'bereken betaaldatum bedrag'!$T$1)</f>
        <v>0</v>
      </c>
      <c r="U156" s="4">
        <f>SUMIFS('grv lys'!$L$2:$L$2863,'grv lys'!$I$2:$I$2863,'bereken betaaldatum bedrag'!$U$1,'grv lys'!$T$2:$T$2863,'bereken betaaldatum bedrag'!B156)</f>
        <v>0</v>
      </c>
      <c r="V156" s="4">
        <f>SUMIFS('grv lys'!$L$2:$L$2863,'grv lys'!$I$2:$I$2863,'bereken betaaldatum bedrag'!$V$1,'grv lys'!$T$2:$T$2863,'bereken betaaldatum bedrag'!B156)</f>
        <v>0</v>
      </c>
      <c r="W156" s="4">
        <f>SUMIFS('grv lys'!$L$2:$L$2863,'grv lys'!$I$2:$I$2863,'bereken betaaldatum bedrag'!$W$1,'grv lys'!$T$2:$T$2863,'bereken betaaldatum bedrag'!B156)</f>
        <v>0</v>
      </c>
      <c r="X156" s="4">
        <f>SUMIFS('grv lys'!$L$2:$L$2863,'grv lys'!$I$2:$I$2863,'bereken betaaldatum bedrag'!$X$1,'grv lys'!$T$2:$T$2863,'bereken betaaldatum bedrag'!B156)</f>
        <v>0</v>
      </c>
      <c r="Y156" s="4">
        <f>SUMIFS('grv lys'!$L$2:$L$2863,'grv lys'!$I$2:$I$2863,'bereken betaaldatum bedrag'!$Y$1,'grv lys'!$G$2:$G$2863,'bereken betaaldatum bedrag'!B156)</f>
        <v>0</v>
      </c>
      <c r="Z156" s="4">
        <f>SUMIFS('grv lys'!$L$2:$L$2863,'grv lys'!$I$2:$I$2863,'bereken betaaldatum bedrag'!$Z$1,'grv lys'!$G$2:$G$2863,'bereken betaaldatum bedrag'!B156)</f>
        <v>0</v>
      </c>
      <c r="AA156" s="4">
        <f>SUMIFS('grv lys'!$L$2:$L$2863,'grv lys'!$I$2:$I$2863,'bereken betaaldatum bedrag'!$AA$1,'grv lys'!$G$2:$G$2863,'bereken betaaldatum bedrag'!B156)</f>
        <v>0</v>
      </c>
      <c r="AB156" s="4">
        <f>SUMIFS('grv lys'!$L$2:$L$2863,'grv lys'!$I$2:$I$2863,'bereken betaaldatum bedrag'!$AB$1,'grv lys'!$G$2:$G$2863,'bereken betaaldatum bedrag'!B156)</f>
        <v>0</v>
      </c>
      <c r="AC156" s="4">
        <f>SUMIFS('grv lys'!$L$2:$L$2863,'grv lys'!$I$2:$I$2863,'bereken betaaldatum bedrag'!$AC$1,'grv lys'!$G$2:$G$2863,'bereken betaaldatum bedrag'!B156)</f>
        <v>0</v>
      </c>
      <c r="AD156" s="4">
        <f>SUMIFS('grv lys'!$L$2:$L$2863,'grv lys'!$I$2:$I$2863,'bereken betaaldatum bedrag'!$AD$1,'grv lys'!$G$2:$G$2863,'bereken betaaldatum bedrag'!B156)</f>
        <v>14909.24</v>
      </c>
      <c r="AE156" s="4">
        <f>SUMIFS('grv lys'!$L$2:$L$2863,'grv lys'!$I$2:$I$2863,'bereken betaaldatum bedrag'!$AE$1,'grv lys'!$G$2:$G$2863,'bereken betaaldatum bedrag'!B156)</f>
        <v>0</v>
      </c>
      <c r="AF156" s="4">
        <f>SUMIFS('grv lys'!$L$2:$L$2863,'grv lys'!$I$2:$I$2863,'bereken betaaldatum bedrag'!$AF$1,'grv lys'!$G$2:$G$2863,'bereken betaaldatum bedrag'!B156)</f>
        <v>9268.9499999999989</v>
      </c>
      <c r="AG156" s="4">
        <f>SUMIFS('grv lys'!$L$2:$L$2863,'grv lys'!$I$2:$I$2863,'bereken betaaldatum bedrag'!$AG$1,'grv lys'!$G$2:$G$2863,'bereken betaaldatum bedrag'!B156)</f>
        <v>0</v>
      </c>
      <c r="AH156" s="4">
        <f>SUMIFS('grv lys'!$L$2:$L$2863,'grv lys'!$I$2:$I$2863,'bereken betaaldatum bedrag'!$AH$1,'grv lys'!$G$2:$G$2863,'bereken betaaldatum bedrag'!B156)</f>
        <v>0</v>
      </c>
      <c r="AI156" s="4">
        <f>SUMIFS('grv lys'!$L$2:$L$2863,'grv lys'!$I$2:$I$2863,'bereken betaaldatum bedrag'!$AI$1,'grv lys'!$G$2:$G$2863,'bereken betaaldatum bedrag'!B156)</f>
        <v>0</v>
      </c>
      <c r="AJ156" s="4">
        <f>SUMIFS('grv lys'!$L$2:$L$2863,'grv lys'!$I$2:$I$2863,'bereken betaaldatum bedrag'!$AJ$1,'grv lys'!$G$2:$G$2863,'bereken betaaldatum bedrag'!B156)</f>
        <v>0</v>
      </c>
      <c r="AK156" s="4">
        <f>SUMIFS('grv lys'!$L$2:$L$2863,'grv lys'!$I$2:$I$2863,'bereken betaaldatum bedrag'!$AK$1,'grv lys'!$G$2:$G$2863,'bereken betaaldatum bedrag'!B156)</f>
        <v>0</v>
      </c>
      <c r="AL156" s="4">
        <f>SUMIFS('grv lys'!$L$2:$L$2863,'grv lys'!$I$2:$I$2863,'bereken betaaldatum bedrag'!$AL$1,'grv lys'!$G$2:$G$2863,'bereken betaaldatum bedrag'!B156)</f>
        <v>0</v>
      </c>
      <c r="AM156" s="4">
        <f>SUMIFS('grv lys'!$L$2:$L$2863,'grv lys'!$I$2:$I$2863,'bereken betaaldatum bedrag'!$AM$1,'grv lys'!$G$2:$G$2863,'bereken betaaldatum bedrag'!B156)</f>
        <v>0</v>
      </c>
      <c r="AN156" s="4">
        <f>SUMIFS('grv lys'!$L$2:$L$2863,'grv lys'!$I$2:$I$2863,'bereken betaaldatum bedrag'!$AN$1,'grv lys'!$G$2:$G$2863,'bereken betaaldatum bedrag'!B156)</f>
        <v>0</v>
      </c>
      <c r="AO156" s="4">
        <f>SUMIFS('grv lys'!$L$2:$L$2863,'grv lys'!$I$2:$I$2863,'bereken betaaldatum bedrag'!$AO$1,'grv lys'!$G$2:$G$2863,'bereken betaaldatum bedrag'!B156)</f>
        <v>33398.78</v>
      </c>
      <c r="AP156" s="4">
        <f>SUMIFS('grv lys'!$L$2:$L$2863,'grv lys'!$I$2:$I$2863,'bereken betaaldatum bedrag'!$AP$1,'grv lys'!$G$2:$G$2863,'bereken betaaldatum bedrag'!B156)</f>
        <v>574.09</v>
      </c>
      <c r="AQ156" s="4">
        <f>SUMIFS('grv lys'!$L$2:$L$2863,'grv lys'!$I$2:$I$2863,'bereken betaaldatum bedrag'!$AQ$1,'grv lys'!$G$2:$G$2863,'bereken betaaldatum bedrag'!B156)</f>
        <v>0</v>
      </c>
      <c r="AR156" s="4">
        <f>SUMIFS('grv lys'!$L$2:$L$2863,'grv lys'!$I$2:$I$2863,'bereken betaaldatum bedrag'!$AR$1,'grv lys'!$G$2:$G$2863,'bereken betaaldatum bedrag'!B156)</f>
        <v>471.95</v>
      </c>
      <c r="AS156" s="4">
        <f>SUMIFS('grv lys'!$L$2:$L$2863,'grv lys'!$I$2:$I$2863,'bereken betaaldatum bedrag'!$AS$1,'grv lys'!$G$2:$G$2863,'bereken betaaldatum bedrag'!B156)</f>
        <v>0</v>
      </c>
      <c r="AT156" s="4">
        <f>SUMIFS('grv lys'!$L$2:$L$2863,'grv lys'!$I$2:$I$2863,'bereken betaaldatum bedrag'!$AT$1,'grv lys'!$G$2:$G$2863,'bereken betaaldatum bedrag'!B156)</f>
        <v>0</v>
      </c>
      <c r="AU156" s="4">
        <f>SUMIFS('grv lys'!$L$2:$L$2863,'grv lys'!$I$2:$I$2863,'bereken betaaldatum bedrag'!$AU$1,'grv lys'!$G$2:$G$2863,'bereken betaaldatum bedrag'!B156)</f>
        <v>0</v>
      </c>
      <c r="AV156" s="4">
        <f>SUMIFS('grv lys'!$L$2:$L$2863,'grv lys'!$I$2:$I$2863,'bereken betaaldatum bedrag'!$AV$1,'grv lys'!$G$2:$G$2863,'bereken betaaldatum bedrag'!B156)</f>
        <v>0</v>
      </c>
      <c r="AW156" s="4">
        <f>SUMIFS('grv lys'!$L$2:$L$2863,'grv lys'!$I$2:$I$2863,'bereken betaaldatum bedrag'!$AW$1,'grv lys'!$G$2:$G$2863,'bereken betaaldatum bedrag'!B156)</f>
        <v>0</v>
      </c>
      <c r="AX156" s="4">
        <f>SUMIFS('grv lys'!$L$2:$L$2863,'grv lys'!$I$2:$I$2863,'bereken betaaldatum bedrag'!$AX$1,'grv lys'!$G$2:$G$2863,'bereken betaaldatum bedrag'!B156)</f>
        <v>0</v>
      </c>
      <c r="AY156" s="4">
        <f>SUMIFS('grv lys'!$L$2:$L$2863,'grv lys'!$I$2:$I$2863,'bereken betaaldatum bedrag'!$AY$1,'grv lys'!$G$2:$G$2863,'bereken betaaldatum bedrag'!B156)</f>
        <v>0</v>
      </c>
      <c r="AZ156" s="4">
        <f>SUMIFS('grv lys'!$L$2:$L$2863,'grv lys'!$I$2:$I$2863,'bereken betaaldatum bedrag'!$AZ$1,'grv lys'!$G$2:$G$2863,'bereken betaaldatum bedrag'!B156)</f>
        <v>0</v>
      </c>
      <c r="BA156" s="4">
        <f>SUMIFS('grv lys'!$L$2:$L$2863,'grv lys'!$I$2:$I$2863,'bereken betaaldatum bedrag'!$BA$1,'grv lys'!$G$2:$G$2863,'bereken betaaldatum bedrag'!B156)</f>
        <v>0</v>
      </c>
    </row>
    <row r="157" spans="1:53" x14ac:dyDescent="0.25">
      <c r="A157" s="19" t="s">
        <v>139</v>
      </c>
      <c r="B157" s="20">
        <v>41733</v>
      </c>
      <c r="C157" s="7">
        <f>B157+19</f>
        <v>41752</v>
      </c>
      <c r="D157" s="6">
        <f>SUM(I151:I157)</f>
        <v>548715.23</v>
      </c>
      <c r="E157" s="14">
        <f>B157+31</f>
        <v>41764</v>
      </c>
      <c r="F157" s="12">
        <f>SUM(Y151:BA157)</f>
        <v>401795.17</v>
      </c>
      <c r="G157" s="10">
        <f>B157</f>
        <v>41733</v>
      </c>
      <c r="H157" s="9">
        <f>SUM(J151:X157)</f>
        <v>52621.729999999996</v>
      </c>
      <c r="I157" s="4">
        <f>SUMIFS('grv lys'!$L$2:$L$2863,'grv lys'!$G$2:$G$2863,'bereken betaaldatum bedrag'!B157,'grv lys'!$I$2:$I$2863,'bereken betaaldatum bedrag'!I$1)</f>
        <v>0</v>
      </c>
      <c r="J157" s="4">
        <f>SUMIFS('grv lys'!$L$2:$L$2863,'grv lys'!$I$2:$I$2863,'bereken betaaldatum bedrag'!$J$1,'grv lys'!$T$2:$T$2863,'bereken betaaldatum bedrag'!B157)</f>
        <v>7703.43</v>
      </c>
      <c r="K157" s="4">
        <f>SUMIFS('grv lys'!$L$2:$L$2863,'grv lys'!$I$2:$I$2863,'bereken betaaldatum bedrag'!$K$1,'grv lys'!$T$2:$T$2863,'bereken betaaldatum bedrag'!B157)</f>
        <v>0</v>
      </c>
      <c r="L157" s="4">
        <f>SUMIFS('grv lys'!$L$2:$L$2863,'grv lys'!$I$2:$I$2863,'bereken betaaldatum bedrag'!$L$1,'grv lys'!$T$2:$T$2863,'bereken betaaldatum bedrag'!B157)</f>
        <v>0</v>
      </c>
      <c r="M157" s="4">
        <f>SUMIFS('grv lys'!$L$2:$L$2863,'grv lys'!$I$2:$I$2863,'bereken betaaldatum bedrag'!$M$1,'grv lys'!$T$2:$T$2863,'bereken betaaldatum bedrag'!B157)</f>
        <v>11205.8</v>
      </c>
      <c r="N157" s="4">
        <f>SUMIFS('grv lys'!$L$2:$L$2863,'grv lys'!$I$2:$I$2863,'bereken betaaldatum bedrag'!$N$1,'grv lys'!$T$2:$T$2863,'bereken betaaldatum bedrag'!B157)</f>
        <v>0</v>
      </c>
      <c r="O157" s="4">
        <f>SUMIFS('grv lys'!$L$2:$L$2863,'grv lys'!$I$2:$I$2863,'bereken betaaldatum bedrag'!$O$1,'grv lys'!$T$2:$T$2863,'bereken betaaldatum bedrag'!B157)</f>
        <v>0</v>
      </c>
      <c r="P157" s="4">
        <f>SUMIFS('grv lys'!$L$2:$L$2863,'grv lys'!$I$2:$I$2863,'bereken betaaldatum bedrag'!$P$1,'grv lys'!$T$2:$T$2863,'bereken betaaldatum bedrag'!B157)</f>
        <v>0</v>
      </c>
      <c r="Q157" s="4">
        <f>SUMIFS('grv lys'!$L$2:$L$2863,'grv lys'!$I$2:$I$2863,'bereken betaaldatum bedrag'!$Q$1,'grv lys'!$T$2:$T$2863,'bereken betaaldatum bedrag'!B157)</f>
        <v>0</v>
      </c>
      <c r="R157" s="4">
        <f>SUMIFS('grv lys'!$L$2:$L$2863,'grv lys'!$I$2:$I$2863,'bereken betaaldatum bedrag'!$R$1,'grv lys'!$T$2:$T$2863,'bereken betaaldatum bedrag'!B157)</f>
        <v>0</v>
      </c>
      <c r="S157" s="4">
        <f>SUMIFS('grv lys'!Y156:Y3419,'grv lys'!T156:T3419,'bereken betaaldatum bedrag'!B157,'grv lys'!V156:V3419,'bereken betaaldatum bedrag'!$S$1)</f>
        <v>0</v>
      </c>
      <c r="T157" s="4">
        <f>SUMIFS('grv lys'!Z156:Z3419,'grv lys'!U156:U3419,'bereken betaaldatum bedrag'!B157,'grv lys'!W156:W3419,'bereken betaaldatum bedrag'!$T$1)</f>
        <v>0</v>
      </c>
      <c r="U157" s="4">
        <f>SUMIFS('grv lys'!$L$2:$L$2863,'grv lys'!$I$2:$I$2863,'bereken betaaldatum bedrag'!$U$1,'grv lys'!$T$2:$T$2863,'bereken betaaldatum bedrag'!B157)</f>
        <v>0</v>
      </c>
      <c r="V157" s="4">
        <f>SUMIFS('grv lys'!$L$2:$L$2863,'grv lys'!$I$2:$I$2863,'bereken betaaldatum bedrag'!$V$1,'grv lys'!$T$2:$T$2863,'bereken betaaldatum bedrag'!B157)</f>
        <v>0</v>
      </c>
      <c r="W157" s="4">
        <f>SUMIFS('grv lys'!$L$2:$L$2863,'grv lys'!$I$2:$I$2863,'bereken betaaldatum bedrag'!$W$1,'grv lys'!$T$2:$T$2863,'bereken betaaldatum bedrag'!B157)</f>
        <v>0</v>
      </c>
      <c r="X157" s="4">
        <f>SUMIFS('grv lys'!$L$2:$L$2863,'grv lys'!$I$2:$I$2863,'bereken betaaldatum bedrag'!$X$1,'grv lys'!$T$2:$T$2863,'bereken betaaldatum bedrag'!B157)</f>
        <v>0</v>
      </c>
      <c r="Y157" s="4">
        <f>SUMIFS('grv lys'!$L$2:$L$2863,'grv lys'!$I$2:$I$2863,'bereken betaaldatum bedrag'!$Y$1,'grv lys'!$G$2:$G$2863,'bereken betaaldatum bedrag'!B157)</f>
        <v>0</v>
      </c>
      <c r="Z157" s="4">
        <f>SUMIFS('grv lys'!$L$2:$L$2863,'grv lys'!$I$2:$I$2863,'bereken betaaldatum bedrag'!$Z$1,'grv lys'!$G$2:$G$2863,'bereken betaaldatum bedrag'!B157)</f>
        <v>0</v>
      </c>
      <c r="AA157" s="4">
        <f>SUMIFS('grv lys'!$L$2:$L$2863,'grv lys'!$I$2:$I$2863,'bereken betaaldatum bedrag'!$AA$1,'grv lys'!$G$2:$G$2863,'bereken betaaldatum bedrag'!B157)</f>
        <v>0</v>
      </c>
      <c r="AB157" s="4">
        <f>SUMIFS('grv lys'!$L$2:$L$2863,'grv lys'!$I$2:$I$2863,'bereken betaaldatum bedrag'!$AB$1,'grv lys'!$G$2:$G$2863,'bereken betaaldatum bedrag'!B157)</f>
        <v>12908.22</v>
      </c>
      <c r="AC157" s="4">
        <f>SUMIFS('grv lys'!$L$2:$L$2863,'grv lys'!$I$2:$I$2863,'bereken betaaldatum bedrag'!$AC$1,'grv lys'!$G$2:$G$2863,'bereken betaaldatum bedrag'!B157)</f>
        <v>677.88</v>
      </c>
      <c r="AD157" s="4">
        <f>SUMIFS('grv lys'!$L$2:$L$2863,'grv lys'!$I$2:$I$2863,'bereken betaaldatum bedrag'!$AD$1,'grv lys'!$G$2:$G$2863,'bereken betaaldatum bedrag'!B157)</f>
        <v>0</v>
      </c>
      <c r="AE157" s="4">
        <f>SUMIFS('grv lys'!$L$2:$L$2863,'grv lys'!$I$2:$I$2863,'bereken betaaldatum bedrag'!$AE$1,'grv lys'!$G$2:$G$2863,'bereken betaaldatum bedrag'!B157)</f>
        <v>0</v>
      </c>
      <c r="AF157" s="4">
        <f>SUMIFS('grv lys'!$L$2:$L$2863,'grv lys'!$I$2:$I$2863,'bereken betaaldatum bedrag'!$AF$1,'grv lys'!$G$2:$G$2863,'bereken betaaldatum bedrag'!B157)</f>
        <v>0</v>
      </c>
      <c r="AG157" s="4">
        <f>SUMIFS('grv lys'!$L$2:$L$2863,'grv lys'!$I$2:$I$2863,'bereken betaaldatum bedrag'!$AG$1,'grv lys'!$G$2:$G$2863,'bereken betaaldatum bedrag'!B157)</f>
        <v>0</v>
      </c>
      <c r="AH157" s="4">
        <f>SUMIFS('grv lys'!$L$2:$L$2863,'grv lys'!$I$2:$I$2863,'bereken betaaldatum bedrag'!$AH$1,'grv lys'!$G$2:$G$2863,'bereken betaaldatum bedrag'!B157)</f>
        <v>0</v>
      </c>
      <c r="AI157" s="4">
        <f>SUMIFS('grv lys'!$L$2:$L$2863,'grv lys'!$I$2:$I$2863,'bereken betaaldatum bedrag'!$AI$1,'grv lys'!$G$2:$G$2863,'bereken betaaldatum bedrag'!B157)</f>
        <v>0</v>
      </c>
      <c r="AJ157" s="4">
        <f>SUMIFS('grv lys'!$L$2:$L$2863,'grv lys'!$I$2:$I$2863,'bereken betaaldatum bedrag'!$AJ$1,'grv lys'!$G$2:$G$2863,'bereken betaaldatum bedrag'!B157)</f>
        <v>4932.3999999999996</v>
      </c>
      <c r="AK157" s="4">
        <f>SUMIFS('grv lys'!$L$2:$L$2863,'grv lys'!$I$2:$I$2863,'bereken betaaldatum bedrag'!$AK$1,'grv lys'!$G$2:$G$2863,'bereken betaaldatum bedrag'!B157)</f>
        <v>0</v>
      </c>
      <c r="AL157" s="4">
        <f>SUMIFS('grv lys'!$L$2:$L$2863,'grv lys'!$I$2:$I$2863,'bereken betaaldatum bedrag'!$AL$1,'grv lys'!$G$2:$G$2863,'bereken betaaldatum bedrag'!B157)</f>
        <v>0</v>
      </c>
      <c r="AM157" s="4">
        <f>SUMIFS('grv lys'!$L$2:$L$2863,'grv lys'!$I$2:$I$2863,'bereken betaaldatum bedrag'!$AM$1,'grv lys'!$G$2:$G$2863,'bereken betaaldatum bedrag'!B157)</f>
        <v>14271.6</v>
      </c>
      <c r="AN157" s="4">
        <f>SUMIFS('grv lys'!$L$2:$L$2863,'grv lys'!$I$2:$I$2863,'bereken betaaldatum bedrag'!$AN$1,'grv lys'!$G$2:$G$2863,'bereken betaaldatum bedrag'!B157)</f>
        <v>0</v>
      </c>
      <c r="AO157" s="4">
        <f>SUMIFS('grv lys'!$L$2:$L$2863,'grv lys'!$I$2:$I$2863,'bereken betaaldatum bedrag'!$AO$1,'grv lys'!$G$2:$G$2863,'bereken betaaldatum bedrag'!B157)</f>
        <v>0</v>
      </c>
      <c r="AP157" s="4">
        <f>SUMIFS('grv lys'!$L$2:$L$2863,'grv lys'!$I$2:$I$2863,'bereken betaaldatum bedrag'!$AP$1,'grv lys'!$G$2:$G$2863,'bereken betaaldatum bedrag'!B157)</f>
        <v>589.32000000000005</v>
      </c>
      <c r="AQ157" s="4">
        <f>SUMIFS('grv lys'!$L$2:$L$2863,'grv lys'!$I$2:$I$2863,'bereken betaaldatum bedrag'!$AQ$1,'grv lys'!$G$2:$G$2863,'bereken betaaldatum bedrag'!B157)</f>
        <v>0</v>
      </c>
      <c r="AR157" s="4">
        <f>SUMIFS('grv lys'!$L$2:$L$2863,'grv lys'!$I$2:$I$2863,'bereken betaaldatum bedrag'!$AR$1,'grv lys'!$G$2:$G$2863,'bereken betaaldatum bedrag'!B157)</f>
        <v>459.63</v>
      </c>
      <c r="AS157" s="4">
        <f>SUMIFS('grv lys'!$L$2:$L$2863,'grv lys'!$I$2:$I$2863,'bereken betaaldatum bedrag'!$AS$1,'grv lys'!$G$2:$G$2863,'bereken betaaldatum bedrag'!B157)</f>
        <v>0</v>
      </c>
      <c r="AT157" s="4">
        <f>SUMIFS('grv lys'!$L$2:$L$2863,'grv lys'!$I$2:$I$2863,'bereken betaaldatum bedrag'!$AT$1,'grv lys'!$G$2:$G$2863,'bereken betaaldatum bedrag'!B157)</f>
        <v>0</v>
      </c>
      <c r="AU157" s="4">
        <f>SUMIFS('grv lys'!$L$2:$L$2863,'grv lys'!$I$2:$I$2863,'bereken betaaldatum bedrag'!$AU$1,'grv lys'!$G$2:$G$2863,'bereken betaaldatum bedrag'!B157)</f>
        <v>0</v>
      </c>
      <c r="AV157" s="4">
        <f>SUMIFS('grv lys'!$L$2:$L$2863,'grv lys'!$I$2:$I$2863,'bereken betaaldatum bedrag'!$AV$1,'grv lys'!$G$2:$G$2863,'bereken betaaldatum bedrag'!B157)</f>
        <v>0</v>
      </c>
      <c r="AW157" s="4">
        <f>SUMIFS('grv lys'!$L$2:$L$2863,'grv lys'!$I$2:$I$2863,'bereken betaaldatum bedrag'!$AW$1,'grv lys'!$G$2:$G$2863,'bereken betaaldatum bedrag'!B157)</f>
        <v>0</v>
      </c>
      <c r="AX157" s="4">
        <f>SUMIFS('grv lys'!$L$2:$L$2863,'grv lys'!$I$2:$I$2863,'bereken betaaldatum bedrag'!$AX$1,'grv lys'!$G$2:$G$2863,'bereken betaaldatum bedrag'!B157)</f>
        <v>0</v>
      </c>
      <c r="AY157" s="4">
        <f>SUMIFS('grv lys'!$L$2:$L$2863,'grv lys'!$I$2:$I$2863,'bereken betaaldatum bedrag'!$AY$1,'grv lys'!$G$2:$G$2863,'bereken betaaldatum bedrag'!B157)</f>
        <v>0</v>
      </c>
      <c r="AZ157" s="4">
        <f>SUMIFS('grv lys'!$L$2:$L$2863,'grv lys'!$I$2:$I$2863,'bereken betaaldatum bedrag'!$AZ$1,'grv lys'!$G$2:$G$2863,'bereken betaaldatum bedrag'!B157)</f>
        <v>0</v>
      </c>
      <c r="BA157" s="4">
        <f>SUMIFS('grv lys'!$L$2:$L$2863,'grv lys'!$I$2:$I$2863,'bereken betaaldatum bedrag'!$BA$1,'grv lys'!$G$2:$G$2863,'bereken betaaldatum bedrag'!B157)</f>
        <v>0</v>
      </c>
    </row>
    <row r="158" spans="1:53" x14ac:dyDescent="0.25">
      <c r="A158" s="21" t="s">
        <v>140</v>
      </c>
      <c r="B158" s="22">
        <v>41734</v>
      </c>
      <c r="C158" s="7"/>
      <c r="D158" s="15" t="s">
        <v>148</v>
      </c>
      <c r="E158" s="14"/>
      <c r="F158" s="12"/>
      <c r="G158" s="16"/>
      <c r="H158" s="16"/>
      <c r="I158" s="4">
        <f>SUMIFS('grv lys'!$L$2:$L$2863,'grv lys'!$G$2:$G$2863,'bereken betaaldatum bedrag'!B158,'grv lys'!$I$2:$I$2863,'bereken betaaldatum bedrag'!I$1)</f>
        <v>-2732.58</v>
      </c>
      <c r="J158" s="4">
        <f>SUMIFS('grv lys'!$L$2:$L$2863,'grv lys'!$I$2:$I$2863,'bereken betaaldatum bedrag'!$J$1,'grv lys'!$T$2:$T$2863,'bereken betaaldatum bedrag'!B158)</f>
        <v>0</v>
      </c>
      <c r="K158" s="4">
        <f>SUMIFS('grv lys'!$L$2:$L$2863,'grv lys'!$I$2:$I$2863,'bereken betaaldatum bedrag'!$K$1,'grv lys'!$T$2:$T$2863,'bereken betaaldatum bedrag'!B158)</f>
        <v>0</v>
      </c>
      <c r="L158" s="4">
        <f>SUMIFS('grv lys'!$L$2:$L$2863,'grv lys'!$I$2:$I$2863,'bereken betaaldatum bedrag'!$L$1,'grv lys'!$T$2:$T$2863,'bereken betaaldatum bedrag'!B158)</f>
        <v>0</v>
      </c>
      <c r="M158" s="4">
        <f>SUMIFS('grv lys'!$L$2:$L$2863,'grv lys'!$I$2:$I$2863,'bereken betaaldatum bedrag'!$M$1,'grv lys'!$T$2:$T$2863,'bereken betaaldatum bedrag'!B158)</f>
        <v>0</v>
      </c>
      <c r="N158" s="4">
        <f>SUMIFS('grv lys'!$L$2:$L$2863,'grv lys'!$I$2:$I$2863,'bereken betaaldatum bedrag'!$N$1,'grv lys'!$T$2:$T$2863,'bereken betaaldatum bedrag'!B158)</f>
        <v>0</v>
      </c>
      <c r="O158" s="4">
        <f>SUMIFS('grv lys'!$L$2:$L$2863,'grv lys'!$I$2:$I$2863,'bereken betaaldatum bedrag'!$O$1,'grv lys'!$T$2:$T$2863,'bereken betaaldatum bedrag'!B158)</f>
        <v>0</v>
      </c>
      <c r="P158" s="4">
        <f>SUMIFS('grv lys'!$L$2:$L$2863,'grv lys'!$I$2:$I$2863,'bereken betaaldatum bedrag'!$P$1,'grv lys'!$T$2:$T$2863,'bereken betaaldatum bedrag'!B158)</f>
        <v>0</v>
      </c>
      <c r="Q158" s="4">
        <f>SUMIFS('grv lys'!$L$2:$L$2863,'grv lys'!$I$2:$I$2863,'bereken betaaldatum bedrag'!$Q$1,'grv lys'!$T$2:$T$2863,'bereken betaaldatum bedrag'!B158)</f>
        <v>0</v>
      </c>
      <c r="R158" s="4">
        <f>SUMIFS('grv lys'!$L$2:$L$2863,'grv lys'!$I$2:$I$2863,'bereken betaaldatum bedrag'!$R$1,'grv lys'!$T$2:$T$2863,'bereken betaaldatum bedrag'!B158)</f>
        <v>0</v>
      </c>
      <c r="S158" s="4">
        <f>SUMIFS('grv lys'!Y157:Y3420,'grv lys'!T157:T3420,'bereken betaaldatum bedrag'!B158,'grv lys'!V157:V3420,'bereken betaaldatum bedrag'!$S$1)</f>
        <v>0</v>
      </c>
      <c r="T158" s="4">
        <f>SUMIFS('grv lys'!Z157:Z3420,'grv lys'!U157:U3420,'bereken betaaldatum bedrag'!B158,'grv lys'!W157:W3420,'bereken betaaldatum bedrag'!$T$1)</f>
        <v>0</v>
      </c>
      <c r="U158" s="4">
        <f>SUMIFS('grv lys'!$L$2:$L$2863,'grv lys'!$I$2:$I$2863,'bereken betaaldatum bedrag'!$U$1,'grv lys'!$T$2:$T$2863,'bereken betaaldatum bedrag'!B158)</f>
        <v>0</v>
      </c>
      <c r="V158" s="4">
        <f>SUMIFS('grv lys'!$L$2:$L$2863,'grv lys'!$I$2:$I$2863,'bereken betaaldatum bedrag'!$V$1,'grv lys'!$T$2:$T$2863,'bereken betaaldatum bedrag'!B158)</f>
        <v>0</v>
      </c>
      <c r="W158" s="4">
        <f>SUMIFS('grv lys'!$L$2:$L$2863,'grv lys'!$I$2:$I$2863,'bereken betaaldatum bedrag'!$W$1,'grv lys'!$T$2:$T$2863,'bereken betaaldatum bedrag'!B158)</f>
        <v>0</v>
      </c>
      <c r="X158" s="4">
        <f>SUMIFS('grv lys'!$L$2:$L$2863,'grv lys'!$I$2:$I$2863,'bereken betaaldatum bedrag'!$X$1,'grv lys'!$T$2:$T$2863,'bereken betaaldatum bedrag'!B158)</f>
        <v>0</v>
      </c>
      <c r="Y158" s="4">
        <f>SUMIFS('grv lys'!$L$2:$L$2863,'grv lys'!$I$2:$I$2863,'bereken betaaldatum bedrag'!$Y$1,'grv lys'!$G$2:$G$2863,'bereken betaaldatum bedrag'!B158)</f>
        <v>0</v>
      </c>
      <c r="Z158" s="4">
        <f>SUMIFS('grv lys'!$L$2:$L$2863,'grv lys'!$I$2:$I$2863,'bereken betaaldatum bedrag'!$Z$1,'grv lys'!$G$2:$G$2863,'bereken betaaldatum bedrag'!B158)</f>
        <v>0</v>
      </c>
      <c r="AA158" s="4">
        <f>SUMIFS('grv lys'!$L$2:$L$2863,'grv lys'!$I$2:$I$2863,'bereken betaaldatum bedrag'!$AA$1,'grv lys'!$G$2:$G$2863,'bereken betaaldatum bedrag'!B158)</f>
        <v>0</v>
      </c>
      <c r="AB158" s="4">
        <f>SUMIFS('grv lys'!$L$2:$L$2863,'grv lys'!$I$2:$I$2863,'bereken betaaldatum bedrag'!$AB$1,'grv lys'!$G$2:$G$2863,'bereken betaaldatum bedrag'!B158)</f>
        <v>0</v>
      </c>
      <c r="AC158" s="4">
        <f>SUMIFS('grv lys'!$L$2:$L$2863,'grv lys'!$I$2:$I$2863,'bereken betaaldatum bedrag'!$AC$1,'grv lys'!$G$2:$G$2863,'bereken betaaldatum bedrag'!B158)</f>
        <v>0</v>
      </c>
      <c r="AD158" s="4">
        <f>SUMIFS('grv lys'!$L$2:$L$2863,'grv lys'!$I$2:$I$2863,'bereken betaaldatum bedrag'!$AD$1,'grv lys'!$G$2:$G$2863,'bereken betaaldatum bedrag'!B158)</f>
        <v>6972.7</v>
      </c>
      <c r="AE158" s="4">
        <f>SUMIFS('grv lys'!$L$2:$L$2863,'grv lys'!$I$2:$I$2863,'bereken betaaldatum bedrag'!$AE$1,'grv lys'!$G$2:$G$2863,'bereken betaaldatum bedrag'!B158)</f>
        <v>0</v>
      </c>
      <c r="AF158" s="4">
        <f>SUMIFS('grv lys'!$L$2:$L$2863,'grv lys'!$I$2:$I$2863,'bereken betaaldatum bedrag'!$AF$1,'grv lys'!$G$2:$G$2863,'bereken betaaldatum bedrag'!B158)</f>
        <v>8025.91</v>
      </c>
      <c r="AG158" s="4">
        <f>SUMIFS('grv lys'!$L$2:$L$2863,'grv lys'!$I$2:$I$2863,'bereken betaaldatum bedrag'!$AG$1,'grv lys'!$G$2:$G$2863,'bereken betaaldatum bedrag'!B158)</f>
        <v>0</v>
      </c>
      <c r="AH158" s="4">
        <f>SUMIFS('grv lys'!$L$2:$L$2863,'grv lys'!$I$2:$I$2863,'bereken betaaldatum bedrag'!$AH$1,'grv lys'!$G$2:$G$2863,'bereken betaaldatum bedrag'!B158)</f>
        <v>0</v>
      </c>
      <c r="AI158" s="4">
        <f>SUMIFS('grv lys'!$L$2:$L$2863,'grv lys'!$I$2:$I$2863,'bereken betaaldatum bedrag'!$AI$1,'grv lys'!$G$2:$G$2863,'bereken betaaldatum bedrag'!B158)</f>
        <v>0</v>
      </c>
      <c r="AJ158" s="4">
        <f>SUMIFS('grv lys'!$L$2:$L$2863,'grv lys'!$I$2:$I$2863,'bereken betaaldatum bedrag'!$AJ$1,'grv lys'!$G$2:$G$2863,'bereken betaaldatum bedrag'!B158)</f>
        <v>0</v>
      </c>
      <c r="AK158" s="4">
        <f>SUMIFS('grv lys'!$L$2:$L$2863,'grv lys'!$I$2:$I$2863,'bereken betaaldatum bedrag'!$AK$1,'grv lys'!$G$2:$G$2863,'bereken betaaldatum bedrag'!B158)</f>
        <v>0</v>
      </c>
      <c r="AL158" s="4">
        <f>SUMIFS('grv lys'!$L$2:$L$2863,'grv lys'!$I$2:$I$2863,'bereken betaaldatum bedrag'!$AL$1,'grv lys'!$G$2:$G$2863,'bereken betaaldatum bedrag'!B158)</f>
        <v>0</v>
      </c>
      <c r="AM158" s="4">
        <f>SUMIFS('grv lys'!$L$2:$L$2863,'grv lys'!$I$2:$I$2863,'bereken betaaldatum bedrag'!$AM$1,'grv lys'!$G$2:$G$2863,'bereken betaaldatum bedrag'!B158)</f>
        <v>0</v>
      </c>
      <c r="AN158" s="4">
        <f>SUMIFS('grv lys'!$L$2:$L$2863,'grv lys'!$I$2:$I$2863,'bereken betaaldatum bedrag'!$AN$1,'grv lys'!$G$2:$G$2863,'bereken betaaldatum bedrag'!B158)</f>
        <v>0</v>
      </c>
      <c r="AO158" s="4">
        <f>SUMIFS('grv lys'!$L$2:$L$2863,'grv lys'!$I$2:$I$2863,'bereken betaaldatum bedrag'!$AO$1,'grv lys'!$G$2:$G$2863,'bereken betaaldatum bedrag'!B158)</f>
        <v>0</v>
      </c>
      <c r="AP158" s="4">
        <f>SUMIFS('grv lys'!$L$2:$L$2863,'grv lys'!$I$2:$I$2863,'bereken betaaldatum bedrag'!$AP$1,'grv lys'!$G$2:$G$2863,'bereken betaaldatum bedrag'!B158)</f>
        <v>302.29000000000002</v>
      </c>
      <c r="AQ158" s="4">
        <f>SUMIFS('grv lys'!$L$2:$L$2863,'grv lys'!$I$2:$I$2863,'bereken betaaldatum bedrag'!$AQ$1,'grv lys'!$G$2:$G$2863,'bereken betaaldatum bedrag'!B158)</f>
        <v>0</v>
      </c>
      <c r="AR158" s="4">
        <f>SUMIFS('grv lys'!$L$2:$L$2863,'grv lys'!$I$2:$I$2863,'bereken betaaldatum bedrag'!$AR$1,'grv lys'!$G$2:$G$2863,'bereken betaaldatum bedrag'!B158)</f>
        <v>745.27</v>
      </c>
      <c r="AS158" s="4">
        <f>SUMIFS('grv lys'!$L$2:$L$2863,'grv lys'!$I$2:$I$2863,'bereken betaaldatum bedrag'!$AS$1,'grv lys'!$G$2:$G$2863,'bereken betaaldatum bedrag'!B158)</f>
        <v>0</v>
      </c>
      <c r="AT158" s="4">
        <f>SUMIFS('grv lys'!$L$2:$L$2863,'grv lys'!$I$2:$I$2863,'bereken betaaldatum bedrag'!$AT$1,'grv lys'!$G$2:$G$2863,'bereken betaaldatum bedrag'!B158)</f>
        <v>0</v>
      </c>
      <c r="AU158" s="4">
        <f>SUMIFS('grv lys'!$L$2:$L$2863,'grv lys'!$I$2:$I$2863,'bereken betaaldatum bedrag'!$AU$1,'grv lys'!$G$2:$G$2863,'bereken betaaldatum bedrag'!B158)</f>
        <v>0</v>
      </c>
      <c r="AV158" s="4">
        <f>SUMIFS('grv lys'!$L$2:$L$2863,'grv lys'!$I$2:$I$2863,'bereken betaaldatum bedrag'!$AV$1,'grv lys'!$G$2:$G$2863,'bereken betaaldatum bedrag'!B158)</f>
        <v>0</v>
      </c>
      <c r="AW158" s="4">
        <f>SUMIFS('grv lys'!$L$2:$L$2863,'grv lys'!$I$2:$I$2863,'bereken betaaldatum bedrag'!$AW$1,'grv lys'!$G$2:$G$2863,'bereken betaaldatum bedrag'!B158)</f>
        <v>0</v>
      </c>
      <c r="AX158" s="4">
        <f>SUMIFS('grv lys'!$L$2:$L$2863,'grv lys'!$I$2:$I$2863,'bereken betaaldatum bedrag'!$AX$1,'grv lys'!$G$2:$G$2863,'bereken betaaldatum bedrag'!B158)</f>
        <v>0</v>
      </c>
      <c r="AY158" s="4">
        <f>SUMIFS('grv lys'!$L$2:$L$2863,'grv lys'!$I$2:$I$2863,'bereken betaaldatum bedrag'!$AY$1,'grv lys'!$G$2:$G$2863,'bereken betaaldatum bedrag'!B158)</f>
        <v>0</v>
      </c>
      <c r="AZ158" s="4">
        <f>SUMIFS('grv lys'!$L$2:$L$2863,'grv lys'!$I$2:$I$2863,'bereken betaaldatum bedrag'!$AZ$1,'grv lys'!$G$2:$G$2863,'bereken betaaldatum bedrag'!B158)</f>
        <v>0</v>
      </c>
      <c r="BA158" s="4">
        <f>SUMIFS('grv lys'!$L$2:$L$2863,'grv lys'!$I$2:$I$2863,'bereken betaaldatum bedrag'!$BA$1,'grv lys'!$G$2:$G$2863,'bereken betaaldatum bedrag'!B158)</f>
        <v>0</v>
      </c>
    </row>
    <row r="159" spans="1:53" x14ac:dyDescent="0.25">
      <c r="A159" s="21" t="s">
        <v>134</v>
      </c>
      <c r="B159" s="22">
        <v>41735</v>
      </c>
      <c r="C159" s="7"/>
      <c r="D159" s="15" t="s">
        <v>148</v>
      </c>
      <c r="E159" s="14"/>
      <c r="F159" s="12"/>
      <c r="G159" s="16"/>
      <c r="H159" s="16"/>
      <c r="I159" s="4">
        <f>SUMIFS('grv lys'!$L$2:$L$2863,'grv lys'!$G$2:$G$2863,'bereken betaaldatum bedrag'!B159,'grv lys'!$I$2:$I$2863,'bereken betaaldatum bedrag'!I$1)</f>
        <v>0</v>
      </c>
      <c r="J159" s="4">
        <f>SUMIFS('grv lys'!$L$2:$L$2863,'grv lys'!$I$2:$I$2863,'bereken betaaldatum bedrag'!$J$1,'grv lys'!$T$2:$T$2863,'bereken betaaldatum bedrag'!B159)</f>
        <v>0</v>
      </c>
      <c r="K159" s="4">
        <f>SUMIFS('grv lys'!$L$2:$L$2863,'grv lys'!$I$2:$I$2863,'bereken betaaldatum bedrag'!$K$1,'grv lys'!$T$2:$T$2863,'bereken betaaldatum bedrag'!B159)</f>
        <v>0</v>
      </c>
      <c r="L159" s="4">
        <f>SUMIFS('grv lys'!$L$2:$L$2863,'grv lys'!$I$2:$I$2863,'bereken betaaldatum bedrag'!$L$1,'grv lys'!$T$2:$T$2863,'bereken betaaldatum bedrag'!B159)</f>
        <v>0</v>
      </c>
      <c r="M159" s="4">
        <f>SUMIFS('grv lys'!$L$2:$L$2863,'grv lys'!$I$2:$I$2863,'bereken betaaldatum bedrag'!$M$1,'grv lys'!$T$2:$T$2863,'bereken betaaldatum bedrag'!B159)</f>
        <v>10111.200000000001</v>
      </c>
      <c r="N159" s="4">
        <f>SUMIFS('grv lys'!$L$2:$L$2863,'grv lys'!$I$2:$I$2863,'bereken betaaldatum bedrag'!$N$1,'grv lys'!$T$2:$T$2863,'bereken betaaldatum bedrag'!B159)</f>
        <v>0</v>
      </c>
      <c r="O159" s="4">
        <f>SUMIFS('grv lys'!$L$2:$L$2863,'grv lys'!$I$2:$I$2863,'bereken betaaldatum bedrag'!$O$1,'grv lys'!$T$2:$T$2863,'bereken betaaldatum bedrag'!B159)</f>
        <v>0</v>
      </c>
      <c r="P159" s="4">
        <f>SUMIFS('grv lys'!$L$2:$L$2863,'grv lys'!$I$2:$I$2863,'bereken betaaldatum bedrag'!$P$1,'grv lys'!$T$2:$T$2863,'bereken betaaldatum bedrag'!B159)</f>
        <v>0</v>
      </c>
      <c r="Q159" s="4">
        <f>SUMIFS('grv lys'!$L$2:$L$2863,'grv lys'!$I$2:$I$2863,'bereken betaaldatum bedrag'!$Q$1,'grv lys'!$T$2:$T$2863,'bereken betaaldatum bedrag'!B159)</f>
        <v>0</v>
      </c>
      <c r="R159" s="4">
        <f>SUMIFS('grv lys'!$L$2:$L$2863,'grv lys'!$I$2:$I$2863,'bereken betaaldatum bedrag'!$R$1,'grv lys'!$T$2:$T$2863,'bereken betaaldatum bedrag'!B159)</f>
        <v>0</v>
      </c>
      <c r="S159" s="4">
        <f>SUMIFS('grv lys'!Y158:Y3421,'grv lys'!T158:T3421,'bereken betaaldatum bedrag'!B159,'grv lys'!V158:V3421,'bereken betaaldatum bedrag'!$S$1)</f>
        <v>0</v>
      </c>
      <c r="T159" s="4">
        <f>SUMIFS('grv lys'!Z158:Z3421,'grv lys'!U158:U3421,'bereken betaaldatum bedrag'!B159,'grv lys'!W158:W3421,'bereken betaaldatum bedrag'!$T$1)</f>
        <v>0</v>
      </c>
      <c r="U159" s="4">
        <f>SUMIFS('grv lys'!$L$2:$L$2863,'grv lys'!$I$2:$I$2863,'bereken betaaldatum bedrag'!$U$1,'grv lys'!$T$2:$T$2863,'bereken betaaldatum bedrag'!B159)</f>
        <v>0</v>
      </c>
      <c r="V159" s="4">
        <f>SUMIFS('grv lys'!$L$2:$L$2863,'grv lys'!$I$2:$I$2863,'bereken betaaldatum bedrag'!$V$1,'grv lys'!$T$2:$T$2863,'bereken betaaldatum bedrag'!B159)</f>
        <v>0</v>
      </c>
      <c r="W159" s="4">
        <f>SUMIFS('grv lys'!$L$2:$L$2863,'grv lys'!$I$2:$I$2863,'bereken betaaldatum bedrag'!$W$1,'grv lys'!$T$2:$T$2863,'bereken betaaldatum bedrag'!B159)</f>
        <v>0</v>
      </c>
      <c r="X159" s="4">
        <f>SUMIFS('grv lys'!$L$2:$L$2863,'grv lys'!$I$2:$I$2863,'bereken betaaldatum bedrag'!$X$1,'grv lys'!$T$2:$T$2863,'bereken betaaldatum bedrag'!B159)</f>
        <v>0</v>
      </c>
      <c r="Y159" s="4">
        <f>SUMIFS('grv lys'!$L$2:$L$2863,'grv lys'!$I$2:$I$2863,'bereken betaaldatum bedrag'!$Y$1,'grv lys'!$G$2:$G$2863,'bereken betaaldatum bedrag'!B159)</f>
        <v>0</v>
      </c>
      <c r="Z159" s="4">
        <f>SUMIFS('grv lys'!$L$2:$L$2863,'grv lys'!$I$2:$I$2863,'bereken betaaldatum bedrag'!$Z$1,'grv lys'!$G$2:$G$2863,'bereken betaaldatum bedrag'!B159)</f>
        <v>0</v>
      </c>
      <c r="AA159" s="4">
        <f>SUMIFS('grv lys'!$L$2:$L$2863,'grv lys'!$I$2:$I$2863,'bereken betaaldatum bedrag'!$AA$1,'grv lys'!$G$2:$G$2863,'bereken betaaldatum bedrag'!B159)</f>
        <v>0</v>
      </c>
      <c r="AB159" s="4">
        <f>SUMIFS('grv lys'!$L$2:$L$2863,'grv lys'!$I$2:$I$2863,'bereken betaaldatum bedrag'!$AB$1,'grv lys'!$G$2:$G$2863,'bereken betaaldatum bedrag'!B159)</f>
        <v>0</v>
      </c>
      <c r="AC159" s="4">
        <f>SUMIFS('grv lys'!$L$2:$L$2863,'grv lys'!$I$2:$I$2863,'bereken betaaldatum bedrag'!$AC$1,'grv lys'!$G$2:$G$2863,'bereken betaaldatum bedrag'!B159)</f>
        <v>677.88</v>
      </c>
      <c r="AD159" s="4">
        <f>SUMIFS('grv lys'!$L$2:$L$2863,'grv lys'!$I$2:$I$2863,'bereken betaaldatum bedrag'!$AD$1,'grv lys'!$G$2:$G$2863,'bereken betaaldatum bedrag'!B159)</f>
        <v>0</v>
      </c>
      <c r="AE159" s="4">
        <f>SUMIFS('grv lys'!$L$2:$L$2863,'grv lys'!$I$2:$I$2863,'bereken betaaldatum bedrag'!$AE$1,'grv lys'!$G$2:$G$2863,'bereken betaaldatum bedrag'!B159)</f>
        <v>0</v>
      </c>
      <c r="AF159" s="4">
        <f>SUMIFS('grv lys'!$L$2:$L$2863,'grv lys'!$I$2:$I$2863,'bereken betaaldatum bedrag'!$AF$1,'grv lys'!$G$2:$G$2863,'bereken betaaldatum bedrag'!B159)</f>
        <v>0</v>
      </c>
      <c r="AG159" s="4">
        <f>SUMIFS('grv lys'!$L$2:$L$2863,'grv lys'!$I$2:$I$2863,'bereken betaaldatum bedrag'!$AG$1,'grv lys'!$G$2:$G$2863,'bereken betaaldatum bedrag'!B159)</f>
        <v>0</v>
      </c>
      <c r="AH159" s="4">
        <f>SUMIFS('grv lys'!$L$2:$L$2863,'grv lys'!$I$2:$I$2863,'bereken betaaldatum bedrag'!$AH$1,'grv lys'!$G$2:$G$2863,'bereken betaaldatum bedrag'!B159)</f>
        <v>0</v>
      </c>
      <c r="AI159" s="4">
        <f>SUMIFS('grv lys'!$L$2:$L$2863,'grv lys'!$I$2:$I$2863,'bereken betaaldatum bedrag'!$AI$1,'grv lys'!$G$2:$G$2863,'bereken betaaldatum bedrag'!B159)</f>
        <v>0</v>
      </c>
      <c r="AJ159" s="4">
        <f>SUMIFS('grv lys'!$L$2:$L$2863,'grv lys'!$I$2:$I$2863,'bereken betaaldatum bedrag'!$AJ$1,'grv lys'!$G$2:$G$2863,'bereken betaaldatum bedrag'!B159)</f>
        <v>0</v>
      </c>
      <c r="AK159" s="4">
        <f>SUMIFS('grv lys'!$L$2:$L$2863,'grv lys'!$I$2:$I$2863,'bereken betaaldatum bedrag'!$AK$1,'grv lys'!$G$2:$G$2863,'bereken betaaldatum bedrag'!B159)</f>
        <v>0</v>
      </c>
      <c r="AL159" s="4">
        <f>SUMIFS('grv lys'!$L$2:$L$2863,'grv lys'!$I$2:$I$2863,'bereken betaaldatum bedrag'!$AL$1,'grv lys'!$G$2:$G$2863,'bereken betaaldatum bedrag'!B159)</f>
        <v>0</v>
      </c>
      <c r="AM159" s="4">
        <f>SUMIFS('grv lys'!$L$2:$L$2863,'grv lys'!$I$2:$I$2863,'bereken betaaldatum bedrag'!$AM$1,'grv lys'!$G$2:$G$2863,'bereken betaaldatum bedrag'!B159)</f>
        <v>0</v>
      </c>
      <c r="AN159" s="4">
        <f>SUMIFS('grv lys'!$L$2:$L$2863,'grv lys'!$I$2:$I$2863,'bereken betaaldatum bedrag'!$AN$1,'grv lys'!$G$2:$G$2863,'bereken betaaldatum bedrag'!B159)</f>
        <v>0</v>
      </c>
      <c r="AO159" s="4">
        <f>SUMIFS('grv lys'!$L$2:$L$2863,'grv lys'!$I$2:$I$2863,'bereken betaaldatum bedrag'!$AO$1,'grv lys'!$G$2:$G$2863,'bereken betaaldatum bedrag'!B159)</f>
        <v>0</v>
      </c>
      <c r="AP159" s="4">
        <f>SUMIFS('grv lys'!$L$2:$L$2863,'grv lys'!$I$2:$I$2863,'bereken betaaldatum bedrag'!$AP$1,'grv lys'!$G$2:$G$2863,'bereken betaaldatum bedrag'!B159)</f>
        <v>0</v>
      </c>
      <c r="AQ159" s="4">
        <f>SUMIFS('grv lys'!$L$2:$L$2863,'grv lys'!$I$2:$I$2863,'bereken betaaldatum bedrag'!$AQ$1,'grv lys'!$G$2:$G$2863,'bereken betaaldatum bedrag'!B159)</f>
        <v>0</v>
      </c>
      <c r="AR159" s="4">
        <f>SUMIFS('grv lys'!$L$2:$L$2863,'grv lys'!$I$2:$I$2863,'bereken betaaldatum bedrag'!$AR$1,'grv lys'!$G$2:$G$2863,'bereken betaaldatum bedrag'!B159)</f>
        <v>0</v>
      </c>
      <c r="AS159" s="4">
        <f>SUMIFS('grv lys'!$L$2:$L$2863,'grv lys'!$I$2:$I$2863,'bereken betaaldatum bedrag'!$AS$1,'grv lys'!$G$2:$G$2863,'bereken betaaldatum bedrag'!B159)</f>
        <v>0</v>
      </c>
      <c r="AT159" s="4">
        <f>SUMIFS('grv lys'!$L$2:$L$2863,'grv lys'!$I$2:$I$2863,'bereken betaaldatum bedrag'!$AT$1,'grv lys'!$G$2:$G$2863,'bereken betaaldatum bedrag'!B159)</f>
        <v>0</v>
      </c>
      <c r="AU159" s="4">
        <f>SUMIFS('grv lys'!$L$2:$L$2863,'grv lys'!$I$2:$I$2863,'bereken betaaldatum bedrag'!$AU$1,'grv lys'!$G$2:$G$2863,'bereken betaaldatum bedrag'!B159)</f>
        <v>0</v>
      </c>
      <c r="AV159" s="4">
        <f>SUMIFS('grv lys'!$L$2:$L$2863,'grv lys'!$I$2:$I$2863,'bereken betaaldatum bedrag'!$AV$1,'grv lys'!$G$2:$G$2863,'bereken betaaldatum bedrag'!B159)</f>
        <v>0</v>
      </c>
      <c r="AW159" s="4">
        <f>SUMIFS('grv lys'!$L$2:$L$2863,'grv lys'!$I$2:$I$2863,'bereken betaaldatum bedrag'!$AW$1,'grv lys'!$G$2:$G$2863,'bereken betaaldatum bedrag'!B159)</f>
        <v>0</v>
      </c>
      <c r="AX159" s="4">
        <f>SUMIFS('grv lys'!$L$2:$L$2863,'grv lys'!$I$2:$I$2863,'bereken betaaldatum bedrag'!$AX$1,'grv lys'!$G$2:$G$2863,'bereken betaaldatum bedrag'!B159)</f>
        <v>0</v>
      </c>
      <c r="AY159" s="4">
        <f>SUMIFS('grv lys'!$L$2:$L$2863,'grv lys'!$I$2:$I$2863,'bereken betaaldatum bedrag'!$AY$1,'grv lys'!$G$2:$G$2863,'bereken betaaldatum bedrag'!B159)</f>
        <v>0</v>
      </c>
      <c r="AZ159" s="4">
        <f>SUMIFS('grv lys'!$L$2:$L$2863,'grv lys'!$I$2:$I$2863,'bereken betaaldatum bedrag'!$AZ$1,'grv lys'!$G$2:$G$2863,'bereken betaaldatum bedrag'!B159)</f>
        <v>0</v>
      </c>
      <c r="BA159" s="4">
        <f>SUMIFS('grv lys'!$L$2:$L$2863,'grv lys'!$I$2:$I$2863,'bereken betaaldatum bedrag'!$BA$1,'grv lys'!$G$2:$G$2863,'bereken betaaldatum bedrag'!B159)</f>
        <v>0</v>
      </c>
    </row>
    <row r="160" spans="1:53" x14ac:dyDescent="0.25">
      <c r="A160" s="21" t="s">
        <v>135</v>
      </c>
      <c r="B160" s="22">
        <v>41736</v>
      </c>
      <c r="C160" s="7"/>
      <c r="D160" s="15" t="s">
        <v>148</v>
      </c>
      <c r="E160" s="14"/>
      <c r="F160" s="12"/>
      <c r="G160" s="16"/>
      <c r="H160" s="16"/>
      <c r="I160" s="4">
        <f>SUMIFS('grv lys'!$L$2:$L$2863,'grv lys'!$G$2:$G$2863,'bereken betaaldatum bedrag'!B160,'grv lys'!$I$2:$I$2863,'bereken betaaldatum bedrag'!I$1)</f>
        <v>373189.2300000001</v>
      </c>
      <c r="J160" s="4">
        <f>SUMIFS('grv lys'!$L$2:$L$2863,'grv lys'!$I$2:$I$2863,'bereken betaaldatum bedrag'!$J$1,'grv lys'!$T$2:$T$2863,'bereken betaaldatum bedrag'!B160)</f>
        <v>0</v>
      </c>
      <c r="K160" s="4">
        <f>SUMIFS('grv lys'!$L$2:$L$2863,'grv lys'!$I$2:$I$2863,'bereken betaaldatum bedrag'!$K$1,'grv lys'!$T$2:$T$2863,'bereken betaaldatum bedrag'!B160)</f>
        <v>0</v>
      </c>
      <c r="L160" s="4">
        <f>SUMIFS('grv lys'!$L$2:$L$2863,'grv lys'!$I$2:$I$2863,'bereken betaaldatum bedrag'!$L$1,'grv lys'!$T$2:$T$2863,'bereken betaaldatum bedrag'!B160)</f>
        <v>0</v>
      </c>
      <c r="M160" s="4">
        <f>SUMIFS('grv lys'!$L$2:$L$2863,'grv lys'!$I$2:$I$2863,'bereken betaaldatum bedrag'!$M$1,'grv lys'!$T$2:$T$2863,'bereken betaaldatum bedrag'!B160)</f>
        <v>0</v>
      </c>
      <c r="N160" s="4">
        <f>SUMIFS('grv lys'!$L$2:$L$2863,'grv lys'!$I$2:$I$2863,'bereken betaaldatum bedrag'!$N$1,'grv lys'!$T$2:$T$2863,'bereken betaaldatum bedrag'!B160)</f>
        <v>0</v>
      </c>
      <c r="O160" s="4">
        <f>SUMIFS('grv lys'!$L$2:$L$2863,'grv lys'!$I$2:$I$2863,'bereken betaaldatum bedrag'!$O$1,'grv lys'!$T$2:$T$2863,'bereken betaaldatum bedrag'!B160)</f>
        <v>0</v>
      </c>
      <c r="P160" s="4">
        <f>SUMIFS('grv lys'!$L$2:$L$2863,'grv lys'!$I$2:$I$2863,'bereken betaaldatum bedrag'!$P$1,'grv lys'!$T$2:$T$2863,'bereken betaaldatum bedrag'!B160)</f>
        <v>0</v>
      </c>
      <c r="Q160" s="4">
        <f>SUMIFS('grv lys'!$L$2:$L$2863,'grv lys'!$I$2:$I$2863,'bereken betaaldatum bedrag'!$Q$1,'grv lys'!$T$2:$T$2863,'bereken betaaldatum bedrag'!B160)</f>
        <v>0</v>
      </c>
      <c r="R160" s="4">
        <f>SUMIFS('grv lys'!$L$2:$L$2863,'grv lys'!$I$2:$I$2863,'bereken betaaldatum bedrag'!$R$1,'grv lys'!$T$2:$T$2863,'bereken betaaldatum bedrag'!B160)</f>
        <v>0</v>
      </c>
      <c r="S160" s="4">
        <f>SUMIFS('grv lys'!Y159:Y3422,'grv lys'!T159:T3422,'bereken betaaldatum bedrag'!B160,'grv lys'!V159:V3422,'bereken betaaldatum bedrag'!$S$1)</f>
        <v>0</v>
      </c>
      <c r="T160" s="4">
        <f>SUMIFS('grv lys'!Z159:Z3422,'grv lys'!U159:U3422,'bereken betaaldatum bedrag'!B160,'grv lys'!W159:W3422,'bereken betaaldatum bedrag'!$T$1)</f>
        <v>0</v>
      </c>
      <c r="U160" s="4">
        <f>SUMIFS('grv lys'!$L$2:$L$2863,'grv lys'!$I$2:$I$2863,'bereken betaaldatum bedrag'!$U$1,'grv lys'!$T$2:$T$2863,'bereken betaaldatum bedrag'!B160)</f>
        <v>0</v>
      </c>
      <c r="V160" s="4">
        <f>SUMIFS('grv lys'!$L$2:$L$2863,'grv lys'!$I$2:$I$2863,'bereken betaaldatum bedrag'!$V$1,'grv lys'!$T$2:$T$2863,'bereken betaaldatum bedrag'!B160)</f>
        <v>0</v>
      </c>
      <c r="W160" s="4">
        <f>SUMIFS('grv lys'!$L$2:$L$2863,'grv lys'!$I$2:$I$2863,'bereken betaaldatum bedrag'!$W$1,'grv lys'!$T$2:$T$2863,'bereken betaaldatum bedrag'!B160)</f>
        <v>0</v>
      </c>
      <c r="X160" s="4">
        <f>SUMIFS('grv lys'!$L$2:$L$2863,'grv lys'!$I$2:$I$2863,'bereken betaaldatum bedrag'!$X$1,'grv lys'!$T$2:$T$2863,'bereken betaaldatum bedrag'!B160)</f>
        <v>0</v>
      </c>
      <c r="Y160" s="4">
        <f>SUMIFS('grv lys'!$L$2:$L$2863,'grv lys'!$I$2:$I$2863,'bereken betaaldatum bedrag'!$Y$1,'grv lys'!$G$2:$G$2863,'bereken betaaldatum bedrag'!B160)</f>
        <v>0</v>
      </c>
      <c r="Z160" s="4">
        <f>SUMIFS('grv lys'!$L$2:$L$2863,'grv lys'!$I$2:$I$2863,'bereken betaaldatum bedrag'!$Z$1,'grv lys'!$G$2:$G$2863,'bereken betaaldatum bedrag'!B160)</f>
        <v>0</v>
      </c>
      <c r="AA160" s="4">
        <f>SUMIFS('grv lys'!$L$2:$L$2863,'grv lys'!$I$2:$I$2863,'bereken betaaldatum bedrag'!$AA$1,'grv lys'!$G$2:$G$2863,'bereken betaaldatum bedrag'!B160)</f>
        <v>0</v>
      </c>
      <c r="AB160" s="4">
        <f>SUMIFS('grv lys'!$L$2:$L$2863,'grv lys'!$I$2:$I$2863,'bereken betaaldatum bedrag'!$AB$1,'grv lys'!$G$2:$G$2863,'bereken betaaldatum bedrag'!B160)</f>
        <v>0</v>
      </c>
      <c r="AC160" s="4">
        <f>SUMIFS('grv lys'!$L$2:$L$2863,'grv lys'!$I$2:$I$2863,'bereken betaaldatum bedrag'!$AC$1,'grv lys'!$G$2:$G$2863,'bereken betaaldatum bedrag'!B160)</f>
        <v>444.1</v>
      </c>
      <c r="AD160" s="4">
        <f>SUMIFS('grv lys'!$L$2:$L$2863,'grv lys'!$I$2:$I$2863,'bereken betaaldatum bedrag'!$AD$1,'grv lys'!$G$2:$G$2863,'bereken betaaldatum bedrag'!B160)</f>
        <v>0</v>
      </c>
      <c r="AE160" s="4">
        <f>SUMIFS('grv lys'!$L$2:$L$2863,'grv lys'!$I$2:$I$2863,'bereken betaaldatum bedrag'!$AE$1,'grv lys'!$G$2:$G$2863,'bereken betaaldatum bedrag'!B160)</f>
        <v>56071.409999999996</v>
      </c>
      <c r="AF160" s="4">
        <f>SUMIFS('grv lys'!$L$2:$L$2863,'grv lys'!$I$2:$I$2863,'bereken betaaldatum bedrag'!$AF$1,'grv lys'!$G$2:$G$2863,'bereken betaaldatum bedrag'!B160)</f>
        <v>0</v>
      </c>
      <c r="AG160" s="4">
        <f>SUMIFS('grv lys'!$L$2:$L$2863,'grv lys'!$I$2:$I$2863,'bereken betaaldatum bedrag'!$AG$1,'grv lys'!$G$2:$G$2863,'bereken betaaldatum bedrag'!B160)</f>
        <v>0</v>
      </c>
      <c r="AH160" s="4">
        <f>SUMIFS('grv lys'!$L$2:$L$2863,'grv lys'!$I$2:$I$2863,'bereken betaaldatum bedrag'!$AH$1,'grv lys'!$G$2:$G$2863,'bereken betaaldatum bedrag'!B160)</f>
        <v>0</v>
      </c>
      <c r="AI160" s="4">
        <f>SUMIFS('grv lys'!$L$2:$L$2863,'grv lys'!$I$2:$I$2863,'bereken betaaldatum bedrag'!$AI$1,'grv lys'!$G$2:$G$2863,'bereken betaaldatum bedrag'!B160)</f>
        <v>0</v>
      </c>
      <c r="AJ160" s="4">
        <f>SUMIFS('grv lys'!$L$2:$L$2863,'grv lys'!$I$2:$I$2863,'bereken betaaldatum bedrag'!$AJ$1,'grv lys'!$G$2:$G$2863,'bereken betaaldatum bedrag'!B160)</f>
        <v>0</v>
      </c>
      <c r="AK160" s="4">
        <f>SUMIFS('grv lys'!$L$2:$L$2863,'grv lys'!$I$2:$I$2863,'bereken betaaldatum bedrag'!$AK$1,'grv lys'!$G$2:$G$2863,'bereken betaaldatum bedrag'!B160)</f>
        <v>0</v>
      </c>
      <c r="AL160" s="4">
        <f>SUMIFS('grv lys'!$L$2:$L$2863,'grv lys'!$I$2:$I$2863,'bereken betaaldatum bedrag'!$AL$1,'grv lys'!$G$2:$G$2863,'bereken betaaldatum bedrag'!B160)</f>
        <v>1776.99</v>
      </c>
      <c r="AM160" s="4">
        <f>SUMIFS('grv lys'!$L$2:$L$2863,'grv lys'!$I$2:$I$2863,'bereken betaaldatum bedrag'!$AM$1,'grv lys'!$G$2:$G$2863,'bereken betaaldatum bedrag'!B160)</f>
        <v>0</v>
      </c>
      <c r="AN160" s="4">
        <f>SUMIFS('grv lys'!$L$2:$L$2863,'grv lys'!$I$2:$I$2863,'bereken betaaldatum bedrag'!$AN$1,'grv lys'!$G$2:$G$2863,'bereken betaaldatum bedrag'!B160)</f>
        <v>0</v>
      </c>
      <c r="AO160" s="4">
        <f>SUMIFS('grv lys'!$L$2:$L$2863,'grv lys'!$I$2:$I$2863,'bereken betaaldatum bedrag'!$AO$1,'grv lys'!$G$2:$G$2863,'bereken betaaldatum bedrag'!B160)</f>
        <v>0</v>
      </c>
      <c r="AP160" s="4">
        <f>SUMIFS('grv lys'!$L$2:$L$2863,'grv lys'!$I$2:$I$2863,'bereken betaaldatum bedrag'!$AP$1,'grv lys'!$G$2:$G$2863,'bereken betaaldatum bedrag'!B160)</f>
        <v>294.66000000000003</v>
      </c>
      <c r="AQ160" s="4">
        <f>SUMIFS('grv lys'!$L$2:$L$2863,'grv lys'!$I$2:$I$2863,'bereken betaaldatum bedrag'!$AQ$1,'grv lys'!$G$2:$G$2863,'bereken betaaldatum bedrag'!B160)</f>
        <v>0</v>
      </c>
      <c r="AR160" s="4">
        <f>SUMIFS('grv lys'!$L$2:$L$2863,'grv lys'!$I$2:$I$2863,'bereken betaaldatum bedrag'!$AR$1,'grv lys'!$G$2:$G$2863,'bereken betaaldatum bedrag'!B160)</f>
        <v>279.48</v>
      </c>
      <c r="AS160" s="4">
        <f>SUMIFS('grv lys'!$L$2:$L$2863,'grv lys'!$I$2:$I$2863,'bereken betaaldatum bedrag'!$AS$1,'grv lys'!$G$2:$G$2863,'bereken betaaldatum bedrag'!B160)</f>
        <v>0</v>
      </c>
      <c r="AT160" s="4">
        <f>SUMIFS('grv lys'!$L$2:$L$2863,'grv lys'!$I$2:$I$2863,'bereken betaaldatum bedrag'!$AT$1,'grv lys'!$G$2:$G$2863,'bereken betaaldatum bedrag'!B160)</f>
        <v>0</v>
      </c>
      <c r="AU160" s="4">
        <f>SUMIFS('grv lys'!$L$2:$L$2863,'grv lys'!$I$2:$I$2863,'bereken betaaldatum bedrag'!$AU$1,'grv lys'!$G$2:$G$2863,'bereken betaaldatum bedrag'!B160)</f>
        <v>0</v>
      </c>
      <c r="AV160" s="4">
        <f>SUMIFS('grv lys'!$L$2:$L$2863,'grv lys'!$I$2:$I$2863,'bereken betaaldatum bedrag'!$AV$1,'grv lys'!$G$2:$G$2863,'bereken betaaldatum bedrag'!B160)</f>
        <v>0</v>
      </c>
      <c r="AW160" s="4">
        <f>SUMIFS('grv lys'!$L$2:$L$2863,'grv lys'!$I$2:$I$2863,'bereken betaaldatum bedrag'!$AW$1,'grv lys'!$G$2:$G$2863,'bereken betaaldatum bedrag'!B160)</f>
        <v>0</v>
      </c>
      <c r="AX160" s="4">
        <f>SUMIFS('grv lys'!$L$2:$L$2863,'grv lys'!$I$2:$I$2863,'bereken betaaldatum bedrag'!$AX$1,'grv lys'!$G$2:$G$2863,'bereken betaaldatum bedrag'!B160)</f>
        <v>0</v>
      </c>
      <c r="AY160" s="4">
        <f>SUMIFS('grv lys'!$L$2:$L$2863,'grv lys'!$I$2:$I$2863,'bereken betaaldatum bedrag'!$AY$1,'grv lys'!$G$2:$G$2863,'bereken betaaldatum bedrag'!B160)</f>
        <v>0</v>
      </c>
      <c r="AZ160" s="4">
        <f>SUMIFS('grv lys'!$L$2:$L$2863,'grv lys'!$I$2:$I$2863,'bereken betaaldatum bedrag'!$AZ$1,'grv lys'!$G$2:$G$2863,'bereken betaaldatum bedrag'!B160)</f>
        <v>0</v>
      </c>
      <c r="BA160" s="4">
        <f>SUMIFS('grv lys'!$L$2:$L$2863,'grv lys'!$I$2:$I$2863,'bereken betaaldatum bedrag'!$BA$1,'grv lys'!$G$2:$G$2863,'bereken betaaldatum bedrag'!B160)</f>
        <v>0</v>
      </c>
    </row>
    <row r="161" spans="1:53" x14ac:dyDescent="0.25">
      <c r="A161" s="21" t="s">
        <v>136</v>
      </c>
      <c r="B161" s="22">
        <v>41737</v>
      </c>
      <c r="C161" s="7"/>
      <c r="D161" s="15" t="s">
        <v>148</v>
      </c>
      <c r="E161" s="14"/>
      <c r="F161" s="12"/>
      <c r="G161" s="16"/>
      <c r="H161" s="16"/>
      <c r="I161" s="4">
        <f>SUMIFS('grv lys'!$L$2:$L$2863,'grv lys'!$G$2:$G$2863,'bereken betaaldatum bedrag'!B161,'grv lys'!$I$2:$I$2863,'bereken betaaldatum bedrag'!I$1)</f>
        <v>0</v>
      </c>
      <c r="J161" s="4">
        <f>SUMIFS('grv lys'!$L$2:$L$2863,'grv lys'!$I$2:$I$2863,'bereken betaaldatum bedrag'!$J$1,'grv lys'!$T$2:$T$2863,'bereken betaaldatum bedrag'!B161)</f>
        <v>0</v>
      </c>
      <c r="K161" s="4">
        <f>SUMIFS('grv lys'!$L$2:$L$2863,'grv lys'!$I$2:$I$2863,'bereken betaaldatum bedrag'!$K$1,'grv lys'!$T$2:$T$2863,'bereken betaaldatum bedrag'!B161)</f>
        <v>0</v>
      </c>
      <c r="L161" s="4">
        <f>SUMIFS('grv lys'!$L$2:$L$2863,'grv lys'!$I$2:$I$2863,'bereken betaaldatum bedrag'!$L$1,'grv lys'!$T$2:$T$2863,'bereken betaaldatum bedrag'!B161)</f>
        <v>0</v>
      </c>
      <c r="M161" s="4">
        <f>SUMIFS('grv lys'!$L$2:$L$2863,'grv lys'!$I$2:$I$2863,'bereken betaaldatum bedrag'!$M$1,'grv lys'!$T$2:$T$2863,'bereken betaaldatum bedrag'!B161)</f>
        <v>0</v>
      </c>
      <c r="N161" s="4">
        <f>SUMIFS('grv lys'!$L$2:$L$2863,'grv lys'!$I$2:$I$2863,'bereken betaaldatum bedrag'!$N$1,'grv lys'!$T$2:$T$2863,'bereken betaaldatum bedrag'!B161)</f>
        <v>1953.2</v>
      </c>
      <c r="O161" s="4">
        <f>SUMIFS('grv lys'!$L$2:$L$2863,'grv lys'!$I$2:$I$2863,'bereken betaaldatum bedrag'!$O$1,'grv lys'!$T$2:$T$2863,'bereken betaaldatum bedrag'!B161)</f>
        <v>0</v>
      </c>
      <c r="P161" s="4">
        <f>SUMIFS('grv lys'!$L$2:$L$2863,'grv lys'!$I$2:$I$2863,'bereken betaaldatum bedrag'!$P$1,'grv lys'!$T$2:$T$2863,'bereken betaaldatum bedrag'!B161)</f>
        <v>0</v>
      </c>
      <c r="Q161" s="4">
        <f>SUMIFS('grv lys'!$L$2:$L$2863,'grv lys'!$I$2:$I$2863,'bereken betaaldatum bedrag'!$Q$1,'grv lys'!$T$2:$T$2863,'bereken betaaldatum bedrag'!B161)</f>
        <v>0</v>
      </c>
      <c r="R161" s="4">
        <f>SUMIFS('grv lys'!$L$2:$L$2863,'grv lys'!$I$2:$I$2863,'bereken betaaldatum bedrag'!$R$1,'grv lys'!$T$2:$T$2863,'bereken betaaldatum bedrag'!B161)</f>
        <v>0</v>
      </c>
      <c r="S161" s="4">
        <f>SUMIFS('grv lys'!Y160:Y3423,'grv lys'!T160:T3423,'bereken betaaldatum bedrag'!B161,'grv lys'!V160:V3423,'bereken betaaldatum bedrag'!$S$1)</f>
        <v>0</v>
      </c>
      <c r="T161" s="4">
        <f>SUMIFS('grv lys'!Z160:Z3423,'grv lys'!U160:U3423,'bereken betaaldatum bedrag'!B161,'grv lys'!W160:W3423,'bereken betaaldatum bedrag'!$T$1)</f>
        <v>0</v>
      </c>
      <c r="U161" s="4">
        <f>SUMIFS('grv lys'!$L$2:$L$2863,'grv lys'!$I$2:$I$2863,'bereken betaaldatum bedrag'!$U$1,'grv lys'!$T$2:$T$2863,'bereken betaaldatum bedrag'!B161)</f>
        <v>490</v>
      </c>
      <c r="V161" s="4">
        <f>SUMIFS('grv lys'!$L$2:$L$2863,'grv lys'!$I$2:$I$2863,'bereken betaaldatum bedrag'!$V$1,'grv lys'!$T$2:$T$2863,'bereken betaaldatum bedrag'!B161)</f>
        <v>0</v>
      </c>
      <c r="W161" s="4">
        <f>SUMIFS('grv lys'!$L$2:$L$2863,'grv lys'!$I$2:$I$2863,'bereken betaaldatum bedrag'!$W$1,'grv lys'!$T$2:$T$2863,'bereken betaaldatum bedrag'!B161)</f>
        <v>0</v>
      </c>
      <c r="X161" s="4">
        <f>SUMIFS('grv lys'!$L$2:$L$2863,'grv lys'!$I$2:$I$2863,'bereken betaaldatum bedrag'!$X$1,'grv lys'!$T$2:$T$2863,'bereken betaaldatum bedrag'!B161)</f>
        <v>0</v>
      </c>
      <c r="Y161" s="4">
        <f>SUMIFS('grv lys'!$L$2:$L$2863,'grv lys'!$I$2:$I$2863,'bereken betaaldatum bedrag'!$Y$1,'grv lys'!$G$2:$G$2863,'bereken betaaldatum bedrag'!B161)</f>
        <v>14014.74</v>
      </c>
      <c r="Z161" s="4">
        <f>SUMIFS('grv lys'!$L$2:$L$2863,'grv lys'!$I$2:$I$2863,'bereken betaaldatum bedrag'!$Z$1,'grv lys'!$G$2:$G$2863,'bereken betaaldatum bedrag'!B161)</f>
        <v>0</v>
      </c>
      <c r="AA161" s="4">
        <f>SUMIFS('grv lys'!$L$2:$L$2863,'grv lys'!$I$2:$I$2863,'bereken betaaldatum bedrag'!$AA$1,'grv lys'!$G$2:$G$2863,'bereken betaaldatum bedrag'!B161)</f>
        <v>0</v>
      </c>
      <c r="AB161" s="4">
        <f>SUMIFS('grv lys'!$L$2:$L$2863,'grv lys'!$I$2:$I$2863,'bereken betaaldatum bedrag'!$AB$1,'grv lys'!$G$2:$G$2863,'bereken betaaldatum bedrag'!B161)</f>
        <v>0</v>
      </c>
      <c r="AC161" s="4">
        <f>SUMIFS('grv lys'!$L$2:$L$2863,'grv lys'!$I$2:$I$2863,'bereken betaaldatum bedrag'!$AC$1,'grv lys'!$G$2:$G$2863,'bereken betaaldatum bedrag'!B161)</f>
        <v>468.77</v>
      </c>
      <c r="AD161" s="4">
        <f>SUMIFS('grv lys'!$L$2:$L$2863,'grv lys'!$I$2:$I$2863,'bereken betaaldatum bedrag'!$AD$1,'grv lys'!$G$2:$G$2863,'bereken betaaldatum bedrag'!B161)</f>
        <v>5182.87</v>
      </c>
      <c r="AE161" s="4">
        <f>SUMIFS('grv lys'!$L$2:$L$2863,'grv lys'!$I$2:$I$2863,'bereken betaaldatum bedrag'!$AE$1,'grv lys'!$G$2:$G$2863,'bereken betaaldatum bedrag'!B161)</f>
        <v>0</v>
      </c>
      <c r="AF161" s="4">
        <f>SUMIFS('grv lys'!$L$2:$L$2863,'grv lys'!$I$2:$I$2863,'bereken betaaldatum bedrag'!$AF$1,'grv lys'!$G$2:$G$2863,'bereken betaaldatum bedrag'!B161)</f>
        <v>4239.76</v>
      </c>
      <c r="AG161" s="4">
        <f>SUMIFS('grv lys'!$L$2:$L$2863,'grv lys'!$I$2:$I$2863,'bereken betaaldatum bedrag'!$AG$1,'grv lys'!$G$2:$G$2863,'bereken betaaldatum bedrag'!B161)</f>
        <v>0</v>
      </c>
      <c r="AH161" s="4">
        <f>SUMIFS('grv lys'!$L$2:$L$2863,'grv lys'!$I$2:$I$2863,'bereken betaaldatum bedrag'!$AH$1,'grv lys'!$G$2:$G$2863,'bereken betaaldatum bedrag'!B161)</f>
        <v>0</v>
      </c>
      <c r="AI161" s="4">
        <f>SUMIFS('grv lys'!$L$2:$L$2863,'grv lys'!$I$2:$I$2863,'bereken betaaldatum bedrag'!$AI$1,'grv lys'!$G$2:$G$2863,'bereken betaaldatum bedrag'!B161)</f>
        <v>0</v>
      </c>
      <c r="AJ161" s="4">
        <f>SUMIFS('grv lys'!$L$2:$L$2863,'grv lys'!$I$2:$I$2863,'bereken betaaldatum bedrag'!$AJ$1,'grv lys'!$G$2:$G$2863,'bereken betaaldatum bedrag'!B161)</f>
        <v>0</v>
      </c>
      <c r="AK161" s="4">
        <f>SUMIFS('grv lys'!$L$2:$L$2863,'grv lys'!$I$2:$I$2863,'bereken betaaldatum bedrag'!$AK$1,'grv lys'!$G$2:$G$2863,'bereken betaaldatum bedrag'!B161)</f>
        <v>0</v>
      </c>
      <c r="AL161" s="4">
        <f>SUMIFS('grv lys'!$L$2:$L$2863,'grv lys'!$I$2:$I$2863,'bereken betaaldatum bedrag'!$AL$1,'grv lys'!$G$2:$G$2863,'bereken betaaldatum bedrag'!B161)</f>
        <v>0</v>
      </c>
      <c r="AM161" s="4">
        <f>SUMIFS('grv lys'!$L$2:$L$2863,'grv lys'!$I$2:$I$2863,'bereken betaaldatum bedrag'!$AM$1,'grv lys'!$G$2:$G$2863,'bereken betaaldatum bedrag'!B161)</f>
        <v>0</v>
      </c>
      <c r="AN161" s="4">
        <f>SUMIFS('grv lys'!$L$2:$L$2863,'grv lys'!$I$2:$I$2863,'bereken betaaldatum bedrag'!$AN$1,'grv lys'!$G$2:$G$2863,'bereken betaaldatum bedrag'!B161)</f>
        <v>0</v>
      </c>
      <c r="AO161" s="4">
        <f>SUMIFS('grv lys'!$L$2:$L$2863,'grv lys'!$I$2:$I$2863,'bereken betaaldatum bedrag'!$AO$1,'grv lys'!$G$2:$G$2863,'bereken betaaldatum bedrag'!B161)</f>
        <v>0</v>
      </c>
      <c r="AP161" s="4">
        <f>SUMIFS('grv lys'!$L$2:$L$2863,'grv lys'!$I$2:$I$2863,'bereken betaaldatum bedrag'!$AP$1,'grv lys'!$G$2:$G$2863,'bereken betaaldatum bedrag'!B161)</f>
        <v>135.9</v>
      </c>
      <c r="AQ161" s="4">
        <f>SUMIFS('grv lys'!$L$2:$L$2863,'grv lys'!$I$2:$I$2863,'bereken betaaldatum bedrag'!$AQ$1,'grv lys'!$G$2:$G$2863,'bereken betaaldatum bedrag'!B161)</f>
        <v>0</v>
      </c>
      <c r="AR161" s="4">
        <f>SUMIFS('grv lys'!$L$2:$L$2863,'grv lys'!$I$2:$I$2863,'bereken betaaldatum bedrag'!$AR$1,'grv lys'!$G$2:$G$2863,'bereken betaaldatum bedrag'!B161)</f>
        <v>186.32</v>
      </c>
      <c r="AS161" s="4">
        <f>SUMIFS('grv lys'!$L$2:$L$2863,'grv lys'!$I$2:$I$2863,'bereken betaaldatum bedrag'!$AS$1,'grv lys'!$G$2:$G$2863,'bereken betaaldatum bedrag'!B161)</f>
        <v>0</v>
      </c>
      <c r="AT161" s="4">
        <f>SUMIFS('grv lys'!$L$2:$L$2863,'grv lys'!$I$2:$I$2863,'bereken betaaldatum bedrag'!$AT$1,'grv lys'!$G$2:$G$2863,'bereken betaaldatum bedrag'!B161)</f>
        <v>0</v>
      </c>
      <c r="AU161" s="4">
        <f>SUMIFS('grv lys'!$L$2:$L$2863,'grv lys'!$I$2:$I$2863,'bereken betaaldatum bedrag'!$AU$1,'grv lys'!$G$2:$G$2863,'bereken betaaldatum bedrag'!B161)</f>
        <v>28952.63</v>
      </c>
      <c r="AV161" s="4">
        <f>SUMIFS('grv lys'!$L$2:$L$2863,'grv lys'!$I$2:$I$2863,'bereken betaaldatum bedrag'!$AV$1,'grv lys'!$G$2:$G$2863,'bereken betaaldatum bedrag'!B161)</f>
        <v>0</v>
      </c>
      <c r="AW161" s="4">
        <f>SUMIFS('grv lys'!$L$2:$L$2863,'grv lys'!$I$2:$I$2863,'bereken betaaldatum bedrag'!$AW$1,'grv lys'!$G$2:$G$2863,'bereken betaaldatum bedrag'!B161)</f>
        <v>0</v>
      </c>
      <c r="AX161" s="4">
        <f>SUMIFS('grv lys'!$L$2:$L$2863,'grv lys'!$I$2:$I$2863,'bereken betaaldatum bedrag'!$AX$1,'grv lys'!$G$2:$G$2863,'bereken betaaldatum bedrag'!B161)</f>
        <v>0</v>
      </c>
      <c r="AY161" s="4">
        <f>SUMIFS('grv lys'!$L$2:$L$2863,'grv lys'!$I$2:$I$2863,'bereken betaaldatum bedrag'!$AY$1,'grv lys'!$G$2:$G$2863,'bereken betaaldatum bedrag'!B161)</f>
        <v>0</v>
      </c>
      <c r="AZ161" s="4">
        <f>SUMIFS('grv lys'!$L$2:$L$2863,'grv lys'!$I$2:$I$2863,'bereken betaaldatum bedrag'!$AZ$1,'grv lys'!$G$2:$G$2863,'bereken betaaldatum bedrag'!B161)</f>
        <v>0</v>
      </c>
      <c r="BA161" s="4">
        <f>SUMIFS('grv lys'!$L$2:$L$2863,'grv lys'!$I$2:$I$2863,'bereken betaaldatum bedrag'!$BA$1,'grv lys'!$G$2:$G$2863,'bereken betaaldatum bedrag'!B161)</f>
        <v>0</v>
      </c>
    </row>
    <row r="162" spans="1:53" x14ac:dyDescent="0.25">
      <c r="A162" s="21" t="s">
        <v>137</v>
      </c>
      <c r="B162" s="22">
        <v>41738</v>
      </c>
      <c r="C162" s="7"/>
      <c r="D162" s="15" t="s">
        <v>148</v>
      </c>
      <c r="E162" s="14"/>
      <c r="F162" s="12"/>
      <c r="G162" s="16"/>
      <c r="H162" s="16"/>
      <c r="I162" s="4">
        <f>SUMIFS('grv lys'!$L$2:$L$2863,'grv lys'!$G$2:$G$2863,'bereken betaaldatum bedrag'!B162,'grv lys'!$I$2:$I$2863,'bereken betaaldatum bedrag'!I$1)</f>
        <v>0</v>
      </c>
      <c r="J162" s="4">
        <f>SUMIFS('grv lys'!$L$2:$L$2863,'grv lys'!$I$2:$I$2863,'bereken betaaldatum bedrag'!$J$1,'grv lys'!$T$2:$T$2863,'bereken betaaldatum bedrag'!B162)</f>
        <v>0</v>
      </c>
      <c r="K162" s="4">
        <f>SUMIFS('grv lys'!$L$2:$L$2863,'grv lys'!$I$2:$I$2863,'bereken betaaldatum bedrag'!$K$1,'grv lys'!$T$2:$T$2863,'bereken betaaldatum bedrag'!B162)</f>
        <v>0</v>
      </c>
      <c r="L162" s="4">
        <f>SUMIFS('grv lys'!$L$2:$L$2863,'grv lys'!$I$2:$I$2863,'bereken betaaldatum bedrag'!$L$1,'grv lys'!$T$2:$T$2863,'bereken betaaldatum bedrag'!B162)</f>
        <v>0</v>
      </c>
      <c r="M162" s="4">
        <f>SUMIFS('grv lys'!$L$2:$L$2863,'grv lys'!$I$2:$I$2863,'bereken betaaldatum bedrag'!$M$1,'grv lys'!$T$2:$T$2863,'bereken betaaldatum bedrag'!B162)</f>
        <v>0</v>
      </c>
      <c r="N162" s="4">
        <f>SUMIFS('grv lys'!$L$2:$L$2863,'grv lys'!$I$2:$I$2863,'bereken betaaldatum bedrag'!$N$1,'grv lys'!$T$2:$T$2863,'bereken betaaldatum bedrag'!B162)</f>
        <v>0</v>
      </c>
      <c r="O162" s="4">
        <f>SUMIFS('grv lys'!$L$2:$L$2863,'grv lys'!$I$2:$I$2863,'bereken betaaldatum bedrag'!$O$1,'grv lys'!$T$2:$T$2863,'bereken betaaldatum bedrag'!B162)</f>
        <v>6094.2</v>
      </c>
      <c r="P162" s="4">
        <f>SUMIFS('grv lys'!$L$2:$L$2863,'grv lys'!$I$2:$I$2863,'bereken betaaldatum bedrag'!$P$1,'grv lys'!$T$2:$T$2863,'bereken betaaldatum bedrag'!B162)</f>
        <v>0</v>
      </c>
      <c r="Q162" s="4">
        <f>SUMIFS('grv lys'!$L$2:$L$2863,'grv lys'!$I$2:$I$2863,'bereken betaaldatum bedrag'!$Q$1,'grv lys'!$T$2:$T$2863,'bereken betaaldatum bedrag'!B162)</f>
        <v>2999</v>
      </c>
      <c r="R162" s="4">
        <f>SUMIFS('grv lys'!$L$2:$L$2863,'grv lys'!$I$2:$I$2863,'bereken betaaldatum bedrag'!$R$1,'grv lys'!$T$2:$T$2863,'bereken betaaldatum bedrag'!B162)</f>
        <v>0</v>
      </c>
      <c r="S162" s="4">
        <f>SUMIFS('grv lys'!Y161:Y3424,'grv lys'!T161:T3424,'bereken betaaldatum bedrag'!B162,'grv lys'!V161:V3424,'bereken betaaldatum bedrag'!$S$1)</f>
        <v>0</v>
      </c>
      <c r="T162" s="4">
        <f>SUMIFS('grv lys'!Z161:Z3424,'grv lys'!U161:U3424,'bereken betaaldatum bedrag'!B162,'grv lys'!W161:W3424,'bereken betaaldatum bedrag'!$T$1)</f>
        <v>0</v>
      </c>
      <c r="U162" s="4">
        <f>SUMIFS('grv lys'!$L$2:$L$2863,'grv lys'!$I$2:$I$2863,'bereken betaaldatum bedrag'!$U$1,'grv lys'!$T$2:$T$2863,'bereken betaaldatum bedrag'!B162)</f>
        <v>1890</v>
      </c>
      <c r="V162" s="4">
        <f>SUMIFS('grv lys'!$L$2:$L$2863,'grv lys'!$I$2:$I$2863,'bereken betaaldatum bedrag'!$V$1,'grv lys'!$T$2:$T$2863,'bereken betaaldatum bedrag'!B162)</f>
        <v>0</v>
      </c>
      <c r="W162" s="4">
        <f>SUMIFS('grv lys'!$L$2:$L$2863,'grv lys'!$I$2:$I$2863,'bereken betaaldatum bedrag'!$W$1,'grv lys'!$T$2:$T$2863,'bereken betaaldatum bedrag'!B162)</f>
        <v>0</v>
      </c>
      <c r="X162" s="4">
        <f>SUMIFS('grv lys'!$L$2:$L$2863,'grv lys'!$I$2:$I$2863,'bereken betaaldatum bedrag'!$X$1,'grv lys'!$T$2:$T$2863,'bereken betaaldatum bedrag'!B162)</f>
        <v>0</v>
      </c>
      <c r="Y162" s="4">
        <f>SUMIFS('grv lys'!$L$2:$L$2863,'grv lys'!$I$2:$I$2863,'bereken betaaldatum bedrag'!$Y$1,'grv lys'!$G$2:$G$2863,'bereken betaaldatum bedrag'!B162)</f>
        <v>0</v>
      </c>
      <c r="Z162" s="4">
        <f>SUMIFS('grv lys'!$L$2:$L$2863,'grv lys'!$I$2:$I$2863,'bereken betaaldatum bedrag'!$Z$1,'grv lys'!$G$2:$G$2863,'bereken betaaldatum bedrag'!B162)</f>
        <v>0</v>
      </c>
      <c r="AA162" s="4">
        <f>SUMIFS('grv lys'!$L$2:$L$2863,'grv lys'!$I$2:$I$2863,'bereken betaaldatum bedrag'!$AA$1,'grv lys'!$G$2:$G$2863,'bereken betaaldatum bedrag'!B162)</f>
        <v>0</v>
      </c>
      <c r="AB162" s="4">
        <f>SUMIFS('grv lys'!$L$2:$L$2863,'grv lys'!$I$2:$I$2863,'bereken betaaldatum bedrag'!$AB$1,'grv lys'!$G$2:$G$2863,'bereken betaaldatum bedrag'!B162)</f>
        <v>0</v>
      </c>
      <c r="AC162" s="4">
        <f>SUMIFS('grv lys'!$L$2:$L$2863,'grv lys'!$I$2:$I$2863,'bereken betaaldatum bedrag'!$AC$1,'grv lys'!$G$2:$G$2863,'bereken betaaldatum bedrag'!B162)</f>
        <v>0</v>
      </c>
      <c r="AD162" s="4">
        <f>SUMIFS('grv lys'!$L$2:$L$2863,'grv lys'!$I$2:$I$2863,'bereken betaaldatum bedrag'!$AD$1,'grv lys'!$G$2:$G$2863,'bereken betaaldatum bedrag'!B162)</f>
        <v>0</v>
      </c>
      <c r="AE162" s="4">
        <f>SUMIFS('grv lys'!$L$2:$L$2863,'grv lys'!$I$2:$I$2863,'bereken betaaldatum bedrag'!$AE$1,'grv lys'!$G$2:$G$2863,'bereken betaaldatum bedrag'!B162)</f>
        <v>0</v>
      </c>
      <c r="AF162" s="4">
        <f>SUMIFS('grv lys'!$L$2:$L$2863,'grv lys'!$I$2:$I$2863,'bereken betaaldatum bedrag'!$AF$1,'grv lys'!$G$2:$G$2863,'bereken betaaldatum bedrag'!B162)</f>
        <v>0</v>
      </c>
      <c r="AG162" s="4">
        <f>SUMIFS('grv lys'!$L$2:$L$2863,'grv lys'!$I$2:$I$2863,'bereken betaaldatum bedrag'!$AG$1,'grv lys'!$G$2:$G$2863,'bereken betaaldatum bedrag'!B162)</f>
        <v>0</v>
      </c>
      <c r="AH162" s="4">
        <f>SUMIFS('grv lys'!$L$2:$L$2863,'grv lys'!$I$2:$I$2863,'bereken betaaldatum bedrag'!$AH$1,'grv lys'!$G$2:$G$2863,'bereken betaaldatum bedrag'!B162)</f>
        <v>0</v>
      </c>
      <c r="AI162" s="4">
        <f>SUMIFS('grv lys'!$L$2:$L$2863,'grv lys'!$I$2:$I$2863,'bereken betaaldatum bedrag'!$AI$1,'grv lys'!$G$2:$G$2863,'bereken betaaldatum bedrag'!B162)</f>
        <v>0</v>
      </c>
      <c r="AJ162" s="4">
        <f>SUMIFS('grv lys'!$L$2:$L$2863,'grv lys'!$I$2:$I$2863,'bereken betaaldatum bedrag'!$AJ$1,'grv lys'!$G$2:$G$2863,'bereken betaaldatum bedrag'!B162)</f>
        <v>0</v>
      </c>
      <c r="AK162" s="4">
        <f>SUMIFS('grv lys'!$L$2:$L$2863,'grv lys'!$I$2:$I$2863,'bereken betaaldatum bedrag'!$AK$1,'grv lys'!$G$2:$G$2863,'bereken betaaldatum bedrag'!B162)</f>
        <v>0</v>
      </c>
      <c r="AL162" s="4">
        <f>SUMIFS('grv lys'!$L$2:$L$2863,'grv lys'!$I$2:$I$2863,'bereken betaaldatum bedrag'!$AL$1,'grv lys'!$G$2:$G$2863,'bereken betaaldatum bedrag'!B162)</f>
        <v>0</v>
      </c>
      <c r="AM162" s="4">
        <f>SUMIFS('grv lys'!$L$2:$L$2863,'grv lys'!$I$2:$I$2863,'bereken betaaldatum bedrag'!$AM$1,'grv lys'!$G$2:$G$2863,'bereken betaaldatum bedrag'!B162)</f>
        <v>0</v>
      </c>
      <c r="AN162" s="4">
        <f>SUMIFS('grv lys'!$L$2:$L$2863,'grv lys'!$I$2:$I$2863,'bereken betaaldatum bedrag'!$AN$1,'grv lys'!$G$2:$G$2863,'bereken betaaldatum bedrag'!B162)</f>
        <v>0</v>
      </c>
      <c r="AO162" s="4">
        <f>SUMIFS('grv lys'!$L$2:$L$2863,'grv lys'!$I$2:$I$2863,'bereken betaaldatum bedrag'!$AO$1,'grv lys'!$G$2:$G$2863,'bereken betaaldatum bedrag'!B162)</f>
        <v>0</v>
      </c>
      <c r="AP162" s="4">
        <f>SUMIFS('grv lys'!$L$2:$L$2863,'grv lys'!$I$2:$I$2863,'bereken betaaldatum bedrag'!$AP$1,'grv lys'!$G$2:$G$2863,'bereken betaaldatum bedrag'!B162)</f>
        <v>294.66000000000003</v>
      </c>
      <c r="AQ162" s="4">
        <f>SUMIFS('grv lys'!$L$2:$L$2863,'grv lys'!$I$2:$I$2863,'bereken betaaldatum bedrag'!$AQ$1,'grv lys'!$G$2:$G$2863,'bereken betaaldatum bedrag'!B162)</f>
        <v>17232.259999999998</v>
      </c>
      <c r="AR162" s="4">
        <f>SUMIFS('grv lys'!$L$2:$L$2863,'grv lys'!$I$2:$I$2863,'bereken betaaldatum bedrag'!$AR$1,'grv lys'!$G$2:$G$2863,'bereken betaaldatum bedrag'!B162)</f>
        <v>0</v>
      </c>
      <c r="AS162" s="4">
        <f>SUMIFS('grv lys'!$L$2:$L$2863,'grv lys'!$I$2:$I$2863,'bereken betaaldatum bedrag'!$AS$1,'grv lys'!$G$2:$G$2863,'bereken betaaldatum bedrag'!B162)</f>
        <v>0</v>
      </c>
      <c r="AT162" s="4">
        <f>SUMIFS('grv lys'!$L$2:$L$2863,'grv lys'!$I$2:$I$2863,'bereken betaaldatum bedrag'!$AT$1,'grv lys'!$G$2:$G$2863,'bereken betaaldatum bedrag'!B162)</f>
        <v>0</v>
      </c>
      <c r="AU162" s="4">
        <f>SUMIFS('grv lys'!$L$2:$L$2863,'grv lys'!$I$2:$I$2863,'bereken betaaldatum bedrag'!$AU$1,'grv lys'!$G$2:$G$2863,'bereken betaaldatum bedrag'!B162)</f>
        <v>0</v>
      </c>
      <c r="AV162" s="4">
        <f>SUMIFS('grv lys'!$L$2:$L$2863,'grv lys'!$I$2:$I$2863,'bereken betaaldatum bedrag'!$AV$1,'grv lys'!$G$2:$G$2863,'bereken betaaldatum bedrag'!B162)</f>
        <v>0</v>
      </c>
      <c r="AW162" s="4">
        <f>SUMIFS('grv lys'!$L$2:$L$2863,'grv lys'!$I$2:$I$2863,'bereken betaaldatum bedrag'!$AW$1,'grv lys'!$G$2:$G$2863,'bereken betaaldatum bedrag'!B162)</f>
        <v>0</v>
      </c>
      <c r="AX162" s="4">
        <f>SUMIFS('grv lys'!$L$2:$L$2863,'grv lys'!$I$2:$I$2863,'bereken betaaldatum bedrag'!$AX$1,'grv lys'!$G$2:$G$2863,'bereken betaaldatum bedrag'!B162)</f>
        <v>0</v>
      </c>
      <c r="AY162" s="4">
        <f>SUMIFS('grv lys'!$L$2:$L$2863,'grv lys'!$I$2:$I$2863,'bereken betaaldatum bedrag'!$AY$1,'grv lys'!$G$2:$G$2863,'bereken betaaldatum bedrag'!B162)</f>
        <v>0</v>
      </c>
      <c r="AZ162" s="4">
        <f>SUMIFS('grv lys'!$L$2:$L$2863,'grv lys'!$I$2:$I$2863,'bereken betaaldatum bedrag'!$AZ$1,'grv lys'!$G$2:$G$2863,'bereken betaaldatum bedrag'!B162)</f>
        <v>0</v>
      </c>
      <c r="BA162" s="4">
        <f>SUMIFS('grv lys'!$L$2:$L$2863,'grv lys'!$I$2:$I$2863,'bereken betaaldatum bedrag'!$BA$1,'grv lys'!$G$2:$G$2863,'bereken betaaldatum bedrag'!B162)</f>
        <v>0</v>
      </c>
    </row>
    <row r="163" spans="1:53" x14ac:dyDescent="0.25">
      <c r="A163" s="21" t="s">
        <v>138</v>
      </c>
      <c r="B163" s="22">
        <v>41739</v>
      </c>
      <c r="C163" s="7"/>
      <c r="D163" s="15" t="s">
        <v>148</v>
      </c>
      <c r="E163" s="14"/>
      <c r="F163" s="12"/>
      <c r="G163" s="16"/>
      <c r="H163" s="16"/>
      <c r="I163" s="4">
        <f>SUMIFS('grv lys'!$L$2:$L$2863,'grv lys'!$G$2:$G$2863,'bereken betaaldatum bedrag'!B163,'grv lys'!$I$2:$I$2863,'bereken betaaldatum bedrag'!I$1)</f>
        <v>136929.00000000003</v>
      </c>
      <c r="J163" s="4">
        <f>SUMIFS('grv lys'!$L$2:$L$2863,'grv lys'!$I$2:$I$2863,'bereken betaaldatum bedrag'!$J$1,'grv lys'!$T$2:$T$2863,'bereken betaaldatum bedrag'!B163)</f>
        <v>0</v>
      </c>
      <c r="K163" s="4">
        <f>SUMIFS('grv lys'!$L$2:$L$2863,'grv lys'!$I$2:$I$2863,'bereken betaaldatum bedrag'!$K$1,'grv lys'!$T$2:$T$2863,'bereken betaaldatum bedrag'!B163)</f>
        <v>0</v>
      </c>
      <c r="L163" s="4">
        <f>SUMIFS('grv lys'!$L$2:$L$2863,'grv lys'!$I$2:$I$2863,'bereken betaaldatum bedrag'!$L$1,'grv lys'!$T$2:$T$2863,'bereken betaaldatum bedrag'!B163)</f>
        <v>0</v>
      </c>
      <c r="M163" s="4">
        <f>SUMIFS('grv lys'!$L$2:$L$2863,'grv lys'!$I$2:$I$2863,'bereken betaaldatum bedrag'!$M$1,'grv lys'!$T$2:$T$2863,'bereken betaaldatum bedrag'!B163)</f>
        <v>0</v>
      </c>
      <c r="N163" s="4">
        <f>SUMIFS('grv lys'!$L$2:$L$2863,'grv lys'!$I$2:$I$2863,'bereken betaaldatum bedrag'!$N$1,'grv lys'!$T$2:$T$2863,'bereken betaaldatum bedrag'!B163)</f>
        <v>0</v>
      </c>
      <c r="O163" s="4">
        <f>SUMIFS('grv lys'!$L$2:$L$2863,'grv lys'!$I$2:$I$2863,'bereken betaaldatum bedrag'!$O$1,'grv lys'!$T$2:$T$2863,'bereken betaaldatum bedrag'!B163)</f>
        <v>0</v>
      </c>
      <c r="P163" s="4">
        <f>SUMIFS('grv lys'!$L$2:$L$2863,'grv lys'!$I$2:$I$2863,'bereken betaaldatum bedrag'!$P$1,'grv lys'!$T$2:$T$2863,'bereken betaaldatum bedrag'!B163)</f>
        <v>0</v>
      </c>
      <c r="Q163" s="4">
        <f>SUMIFS('grv lys'!$L$2:$L$2863,'grv lys'!$I$2:$I$2863,'bereken betaaldatum bedrag'!$Q$1,'grv lys'!$T$2:$T$2863,'bereken betaaldatum bedrag'!B163)</f>
        <v>0</v>
      </c>
      <c r="R163" s="4">
        <f>SUMIFS('grv lys'!$L$2:$L$2863,'grv lys'!$I$2:$I$2863,'bereken betaaldatum bedrag'!$R$1,'grv lys'!$T$2:$T$2863,'bereken betaaldatum bedrag'!B163)</f>
        <v>0</v>
      </c>
      <c r="S163" s="4">
        <f>SUMIFS('grv lys'!Y162:Y3425,'grv lys'!T162:T3425,'bereken betaaldatum bedrag'!B163,'grv lys'!V162:V3425,'bereken betaaldatum bedrag'!$S$1)</f>
        <v>0</v>
      </c>
      <c r="T163" s="4">
        <f>SUMIFS('grv lys'!Z162:Z3425,'grv lys'!U162:U3425,'bereken betaaldatum bedrag'!B163,'grv lys'!W162:W3425,'bereken betaaldatum bedrag'!$T$1)</f>
        <v>0</v>
      </c>
      <c r="U163" s="4">
        <f>SUMIFS('grv lys'!$L$2:$L$2863,'grv lys'!$I$2:$I$2863,'bereken betaaldatum bedrag'!$U$1,'grv lys'!$T$2:$T$2863,'bereken betaaldatum bedrag'!B163)</f>
        <v>2185</v>
      </c>
      <c r="V163" s="4">
        <f>SUMIFS('grv lys'!$L$2:$L$2863,'grv lys'!$I$2:$I$2863,'bereken betaaldatum bedrag'!$V$1,'grv lys'!$T$2:$T$2863,'bereken betaaldatum bedrag'!B163)</f>
        <v>0</v>
      </c>
      <c r="W163" s="4">
        <f>SUMIFS('grv lys'!$L$2:$L$2863,'grv lys'!$I$2:$I$2863,'bereken betaaldatum bedrag'!$W$1,'grv lys'!$T$2:$T$2863,'bereken betaaldatum bedrag'!B163)</f>
        <v>0</v>
      </c>
      <c r="X163" s="4">
        <f>SUMIFS('grv lys'!$L$2:$L$2863,'grv lys'!$I$2:$I$2863,'bereken betaaldatum bedrag'!$X$1,'grv lys'!$T$2:$T$2863,'bereken betaaldatum bedrag'!B163)</f>
        <v>0</v>
      </c>
      <c r="Y163" s="4">
        <f>SUMIFS('grv lys'!$L$2:$L$2863,'grv lys'!$I$2:$I$2863,'bereken betaaldatum bedrag'!$Y$1,'grv lys'!$G$2:$G$2863,'bereken betaaldatum bedrag'!B163)</f>
        <v>0</v>
      </c>
      <c r="Z163" s="4">
        <f>SUMIFS('grv lys'!$L$2:$L$2863,'grv lys'!$I$2:$I$2863,'bereken betaaldatum bedrag'!$Z$1,'grv lys'!$G$2:$G$2863,'bereken betaaldatum bedrag'!B163)</f>
        <v>0</v>
      </c>
      <c r="AA163" s="4">
        <f>SUMIFS('grv lys'!$L$2:$L$2863,'grv lys'!$I$2:$I$2863,'bereken betaaldatum bedrag'!$AA$1,'grv lys'!$G$2:$G$2863,'bereken betaaldatum bedrag'!B163)</f>
        <v>0</v>
      </c>
      <c r="AB163" s="4">
        <f>SUMIFS('grv lys'!$L$2:$L$2863,'grv lys'!$I$2:$I$2863,'bereken betaaldatum bedrag'!$AB$1,'grv lys'!$G$2:$G$2863,'bereken betaaldatum bedrag'!B163)</f>
        <v>0</v>
      </c>
      <c r="AC163" s="4">
        <f>SUMIFS('grv lys'!$L$2:$L$2863,'grv lys'!$I$2:$I$2863,'bereken betaaldatum bedrag'!$AC$1,'grv lys'!$G$2:$G$2863,'bereken betaaldatum bedrag'!B163)</f>
        <v>468.77</v>
      </c>
      <c r="AD163" s="4">
        <f>SUMIFS('grv lys'!$L$2:$L$2863,'grv lys'!$I$2:$I$2863,'bereken betaaldatum bedrag'!$AD$1,'grv lys'!$G$2:$G$2863,'bereken betaaldatum bedrag'!B163)</f>
        <v>0</v>
      </c>
      <c r="AE163" s="4">
        <f>SUMIFS('grv lys'!$L$2:$L$2863,'grv lys'!$I$2:$I$2863,'bereken betaaldatum bedrag'!$AE$1,'grv lys'!$G$2:$G$2863,'bereken betaaldatum bedrag'!B163)</f>
        <v>0</v>
      </c>
      <c r="AF163" s="4">
        <f>SUMIFS('grv lys'!$L$2:$L$2863,'grv lys'!$I$2:$I$2863,'bereken betaaldatum bedrag'!$AF$1,'grv lys'!$G$2:$G$2863,'bereken betaaldatum bedrag'!B163)</f>
        <v>0</v>
      </c>
      <c r="AG163" s="4">
        <f>SUMIFS('grv lys'!$L$2:$L$2863,'grv lys'!$I$2:$I$2863,'bereken betaaldatum bedrag'!$AG$1,'grv lys'!$G$2:$G$2863,'bereken betaaldatum bedrag'!B163)</f>
        <v>12256.14</v>
      </c>
      <c r="AH163" s="4">
        <f>SUMIFS('grv lys'!$L$2:$L$2863,'grv lys'!$I$2:$I$2863,'bereken betaaldatum bedrag'!$AH$1,'grv lys'!$G$2:$G$2863,'bereken betaaldatum bedrag'!B163)</f>
        <v>0</v>
      </c>
      <c r="AI163" s="4">
        <f>SUMIFS('grv lys'!$L$2:$L$2863,'grv lys'!$I$2:$I$2863,'bereken betaaldatum bedrag'!$AI$1,'grv lys'!$G$2:$G$2863,'bereken betaaldatum bedrag'!B163)</f>
        <v>0</v>
      </c>
      <c r="AJ163" s="4">
        <f>SUMIFS('grv lys'!$L$2:$L$2863,'grv lys'!$I$2:$I$2863,'bereken betaaldatum bedrag'!$AJ$1,'grv lys'!$G$2:$G$2863,'bereken betaaldatum bedrag'!B163)</f>
        <v>0</v>
      </c>
      <c r="AK163" s="4">
        <f>SUMIFS('grv lys'!$L$2:$L$2863,'grv lys'!$I$2:$I$2863,'bereken betaaldatum bedrag'!$AK$1,'grv lys'!$G$2:$G$2863,'bereken betaaldatum bedrag'!B163)</f>
        <v>0</v>
      </c>
      <c r="AL163" s="4">
        <f>SUMIFS('grv lys'!$L$2:$L$2863,'grv lys'!$I$2:$I$2863,'bereken betaaldatum bedrag'!$AL$1,'grv lys'!$G$2:$G$2863,'bereken betaaldatum bedrag'!B163)</f>
        <v>0</v>
      </c>
      <c r="AM163" s="4">
        <f>SUMIFS('grv lys'!$L$2:$L$2863,'grv lys'!$I$2:$I$2863,'bereken betaaldatum bedrag'!$AM$1,'grv lys'!$G$2:$G$2863,'bereken betaaldatum bedrag'!B163)</f>
        <v>0</v>
      </c>
      <c r="AN163" s="4">
        <f>SUMIFS('grv lys'!$L$2:$L$2863,'grv lys'!$I$2:$I$2863,'bereken betaaldatum bedrag'!$AN$1,'grv lys'!$G$2:$G$2863,'bereken betaaldatum bedrag'!B163)</f>
        <v>0</v>
      </c>
      <c r="AO163" s="4">
        <f>SUMIFS('grv lys'!$L$2:$L$2863,'grv lys'!$I$2:$I$2863,'bereken betaaldatum bedrag'!$AO$1,'grv lys'!$G$2:$G$2863,'bereken betaaldatum bedrag'!B163)</f>
        <v>0</v>
      </c>
      <c r="AP163" s="4">
        <f>SUMIFS('grv lys'!$L$2:$L$2863,'grv lys'!$I$2:$I$2863,'bereken betaaldatum bedrag'!$AP$1,'grv lys'!$G$2:$G$2863,'bereken betaaldatum bedrag'!B163)</f>
        <v>294.66000000000003</v>
      </c>
      <c r="AQ163" s="4">
        <f>SUMIFS('grv lys'!$L$2:$L$2863,'grv lys'!$I$2:$I$2863,'bereken betaaldatum bedrag'!$AQ$1,'grv lys'!$G$2:$G$2863,'bereken betaaldatum bedrag'!B163)</f>
        <v>0</v>
      </c>
      <c r="AR163" s="4">
        <f>SUMIFS('grv lys'!$L$2:$L$2863,'grv lys'!$I$2:$I$2863,'bereken betaaldatum bedrag'!$AR$1,'grv lys'!$G$2:$G$2863,'bereken betaaldatum bedrag'!B163)</f>
        <v>279.48</v>
      </c>
      <c r="AS163" s="4">
        <f>SUMIFS('grv lys'!$L$2:$L$2863,'grv lys'!$I$2:$I$2863,'bereken betaaldatum bedrag'!$AS$1,'grv lys'!$G$2:$G$2863,'bereken betaaldatum bedrag'!B163)</f>
        <v>0</v>
      </c>
      <c r="AT163" s="4">
        <f>SUMIFS('grv lys'!$L$2:$L$2863,'grv lys'!$I$2:$I$2863,'bereken betaaldatum bedrag'!$AT$1,'grv lys'!$G$2:$G$2863,'bereken betaaldatum bedrag'!B163)</f>
        <v>0</v>
      </c>
      <c r="AU163" s="4">
        <f>SUMIFS('grv lys'!$L$2:$L$2863,'grv lys'!$I$2:$I$2863,'bereken betaaldatum bedrag'!$AU$1,'grv lys'!$G$2:$G$2863,'bereken betaaldatum bedrag'!B163)</f>
        <v>0</v>
      </c>
      <c r="AV163" s="4">
        <f>SUMIFS('grv lys'!$L$2:$L$2863,'grv lys'!$I$2:$I$2863,'bereken betaaldatum bedrag'!$AV$1,'grv lys'!$G$2:$G$2863,'bereken betaaldatum bedrag'!B163)</f>
        <v>0</v>
      </c>
      <c r="AW163" s="4">
        <f>SUMIFS('grv lys'!$L$2:$L$2863,'grv lys'!$I$2:$I$2863,'bereken betaaldatum bedrag'!$AW$1,'grv lys'!$G$2:$G$2863,'bereken betaaldatum bedrag'!B163)</f>
        <v>0</v>
      </c>
      <c r="AX163" s="4">
        <f>SUMIFS('grv lys'!$L$2:$L$2863,'grv lys'!$I$2:$I$2863,'bereken betaaldatum bedrag'!$AX$1,'grv lys'!$G$2:$G$2863,'bereken betaaldatum bedrag'!B163)</f>
        <v>0</v>
      </c>
      <c r="AY163" s="4">
        <f>SUMIFS('grv lys'!$L$2:$L$2863,'grv lys'!$I$2:$I$2863,'bereken betaaldatum bedrag'!$AY$1,'grv lys'!$G$2:$G$2863,'bereken betaaldatum bedrag'!B163)</f>
        <v>0</v>
      </c>
      <c r="AZ163" s="4">
        <f>SUMIFS('grv lys'!$L$2:$L$2863,'grv lys'!$I$2:$I$2863,'bereken betaaldatum bedrag'!$AZ$1,'grv lys'!$G$2:$G$2863,'bereken betaaldatum bedrag'!B163)</f>
        <v>0</v>
      </c>
      <c r="BA163" s="4">
        <f>SUMIFS('grv lys'!$L$2:$L$2863,'grv lys'!$I$2:$I$2863,'bereken betaaldatum bedrag'!$BA$1,'grv lys'!$G$2:$G$2863,'bereken betaaldatum bedrag'!B163)</f>
        <v>0</v>
      </c>
    </row>
    <row r="164" spans="1:53" x14ac:dyDescent="0.25">
      <c r="A164" s="21" t="s">
        <v>139</v>
      </c>
      <c r="B164" s="22">
        <v>41740</v>
      </c>
      <c r="C164" s="7">
        <f>B164+19</f>
        <v>41759</v>
      </c>
      <c r="D164" s="6">
        <f>SUM(I158:I164)</f>
        <v>507385.65000000014</v>
      </c>
      <c r="E164" s="14">
        <f>B164+31</f>
        <v>41771</v>
      </c>
      <c r="F164" s="12">
        <f>SUM(Y158:BA164)</f>
        <v>201843.45</v>
      </c>
      <c r="G164" s="10">
        <f>B164</f>
        <v>41740</v>
      </c>
      <c r="H164" s="9">
        <f>SUM(J158:X164)</f>
        <v>36925.64</v>
      </c>
      <c r="I164" s="4">
        <f>SUMIFS('grv lys'!$L$2:$L$2863,'grv lys'!$G$2:$G$2863,'bereken betaaldatum bedrag'!B164,'grv lys'!$I$2:$I$2863,'bereken betaaldatum bedrag'!I$1)</f>
        <v>0</v>
      </c>
      <c r="J164" s="4">
        <f>SUMIFS('grv lys'!$L$2:$L$2863,'grv lys'!$I$2:$I$2863,'bereken betaaldatum bedrag'!$J$1,'grv lys'!$T$2:$T$2863,'bereken betaaldatum bedrag'!B164)</f>
        <v>0</v>
      </c>
      <c r="K164" s="4">
        <f>SUMIFS('grv lys'!$L$2:$L$2863,'grv lys'!$I$2:$I$2863,'bereken betaaldatum bedrag'!$K$1,'grv lys'!$T$2:$T$2863,'bereken betaaldatum bedrag'!B164)</f>
        <v>0</v>
      </c>
      <c r="L164" s="4">
        <f>SUMIFS('grv lys'!$L$2:$L$2863,'grv lys'!$I$2:$I$2863,'bereken betaaldatum bedrag'!$L$1,'grv lys'!$T$2:$T$2863,'bereken betaaldatum bedrag'!B164)</f>
        <v>0</v>
      </c>
      <c r="M164" s="4">
        <f>SUMIFS('grv lys'!$L$2:$L$2863,'grv lys'!$I$2:$I$2863,'bereken betaaldatum bedrag'!$M$1,'grv lys'!$T$2:$T$2863,'bereken betaaldatum bedrag'!B164)</f>
        <v>3469.6</v>
      </c>
      <c r="N164" s="4">
        <f>SUMIFS('grv lys'!$L$2:$L$2863,'grv lys'!$I$2:$I$2863,'bereken betaaldatum bedrag'!$N$1,'grv lys'!$T$2:$T$2863,'bereken betaaldatum bedrag'!B164)</f>
        <v>0</v>
      </c>
      <c r="O164" s="4">
        <f>SUMIFS('grv lys'!$L$2:$L$2863,'grv lys'!$I$2:$I$2863,'bereken betaaldatum bedrag'!$O$1,'grv lys'!$T$2:$T$2863,'bereken betaaldatum bedrag'!B164)</f>
        <v>0</v>
      </c>
      <c r="P164" s="4">
        <f>SUMIFS('grv lys'!$L$2:$L$2863,'grv lys'!$I$2:$I$2863,'bereken betaaldatum bedrag'!$P$1,'grv lys'!$T$2:$T$2863,'bereken betaaldatum bedrag'!B164)</f>
        <v>0</v>
      </c>
      <c r="Q164" s="4">
        <f>SUMIFS('grv lys'!$L$2:$L$2863,'grv lys'!$I$2:$I$2863,'bereken betaaldatum bedrag'!$Q$1,'grv lys'!$T$2:$T$2863,'bereken betaaldatum bedrag'!B164)</f>
        <v>7733.44</v>
      </c>
      <c r="R164" s="4">
        <f>SUMIFS('grv lys'!$L$2:$L$2863,'grv lys'!$I$2:$I$2863,'bereken betaaldatum bedrag'!$R$1,'grv lys'!$T$2:$T$2863,'bereken betaaldatum bedrag'!B164)</f>
        <v>0</v>
      </c>
      <c r="S164" s="4">
        <f>SUMIFS('grv lys'!Y163:Y3426,'grv lys'!T163:T3426,'bereken betaaldatum bedrag'!B164,'grv lys'!V163:V3426,'bereken betaaldatum bedrag'!$S$1)</f>
        <v>0</v>
      </c>
      <c r="T164" s="4">
        <f>SUMIFS('grv lys'!Z163:Z3426,'grv lys'!U163:U3426,'bereken betaaldatum bedrag'!B164,'grv lys'!W163:W3426,'bereken betaaldatum bedrag'!$T$1)</f>
        <v>0</v>
      </c>
      <c r="U164" s="4">
        <f>SUMIFS('grv lys'!$L$2:$L$2863,'grv lys'!$I$2:$I$2863,'bereken betaaldatum bedrag'!$U$1,'grv lys'!$T$2:$T$2863,'bereken betaaldatum bedrag'!B164)</f>
        <v>0</v>
      </c>
      <c r="V164" s="4">
        <f>SUMIFS('grv lys'!$L$2:$L$2863,'grv lys'!$I$2:$I$2863,'bereken betaaldatum bedrag'!$V$1,'grv lys'!$T$2:$T$2863,'bereken betaaldatum bedrag'!B164)</f>
        <v>0</v>
      </c>
      <c r="W164" s="4">
        <f>SUMIFS('grv lys'!$L$2:$L$2863,'grv lys'!$I$2:$I$2863,'bereken betaaldatum bedrag'!$W$1,'grv lys'!$T$2:$T$2863,'bereken betaaldatum bedrag'!B164)</f>
        <v>0</v>
      </c>
      <c r="X164" s="4">
        <f>SUMIFS('grv lys'!$L$2:$L$2863,'grv lys'!$I$2:$I$2863,'bereken betaaldatum bedrag'!$X$1,'grv lys'!$T$2:$T$2863,'bereken betaaldatum bedrag'!B164)</f>
        <v>0</v>
      </c>
      <c r="Y164" s="4">
        <f>SUMIFS('grv lys'!$L$2:$L$2863,'grv lys'!$I$2:$I$2863,'bereken betaaldatum bedrag'!$Y$1,'grv lys'!$G$2:$G$2863,'bereken betaaldatum bedrag'!B164)</f>
        <v>0</v>
      </c>
      <c r="Z164" s="4">
        <f>SUMIFS('grv lys'!$L$2:$L$2863,'grv lys'!$I$2:$I$2863,'bereken betaaldatum bedrag'!$Z$1,'grv lys'!$G$2:$G$2863,'bereken betaaldatum bedrag'!B164)</f>
        <v>0</v>
      </c>
      <c r="AA164" s="4">
        <f>SUMIFS('grv lys'!$L$2:$L$2863,'grv lys'!$I$2:$I$2863,'bereken betaaldatum bedrag'!$AA$1,'grv lys'!$G$2:$G$2863,'bereken betaaldatum bedrag'!B164)</f>
        <v>0</v>
      </c>
      <c r="AB164" s="4">
        <f>SUMIFS('grv lys'!$L$2:$L$2863,'grv lys'!$I$2:$I$2863,'bereken betaaldatum bedrag'!$AB$1,'grv lys'!$G$2:$G$2863,'bereken betaaldatum bedrag'!B164)</f>
        <v>16662.41</v>
      </c>
      <c r="AC164" s="4">
        <f>SUMIFS('grv lys'!$L$2:$L$2863,'grv lys'!$I$2:$I$2863,'bereken betaaldatum bedrag'!$AC$1,'grv lys'!$G$2:$G$2863,'bereken betaaldatum bedrag'!B164)</f>
        <v>0</v>
      </c>
      <c r="AD164" s="4">
        <f>SUMIFS('grv lys'!$L$2:$L$2863,'grv lys'!$I$2:$I$2863,'bereken betaaldatum bedrag'!$AD$1,'grv lys'!$G$2:$G$2863,'bereken betaaldatum bedrag'!B164)</f>
        <v>0</v>
      </c>
      <c r="AE164" s="4">
        <f>SUMIFS('grv lys'!$L$2:$L$2863,'grv lys'!$I$2:$I$2863,'bereken betaaldatum bedrag'!$AE$1,'grv lys'!$G$2:$G$2863,'bereken betaaldatum bedrag'!B164)</f>
        <v>0</v>
      </c>
      <c r="AF164" s="4">
        <f>SUMIFS('grv lys'!$L$2:$L$2863,'grv lys'!$I$2:$I$2863,'bereken betaaldatum bedrag'!$AF$1,'grv lys'!$G$2:$G$2863,'bereken betaaldatum bedrag'!B164)</f>
        <v>0</v>
      </c>
      <c r="AG164" s="4">
        <f>SUMIFS('grv lys'!$L$2:$L$2863,'grv lys'!$I$2:$I$2863,'bereken betaaldatum bedrag'!$AG$1,'grv lys'!$G$2:$G$2863,'bereken betaaldatum bedrag'!B164)</f>
        <v>0</v>
      </c>
      <c r="AH164" s="4">
        <f>SUMIFS('grv lys'!$L$2:$L$2863,'grv lys'!$I$2:$I$2863,'bereken betaaldatum bedrag'!$AH$1,'grv lys'!$G$2:$G$2863,'bereken betaaldatum bedrag'!B164)</f>
        <v>0</v>
      </c>
      <c r="AI164" s="4">
        <f>SUMIFS('grv lys'!$L$2:$L$2863,'grv lys'!$I$2:$I$2863,'bereken betaaldatum bedrag'!$AI$1,'grv lys'!$G$2:$G$2863,'bereken betaaldatum bedrag'!B164)</f>
        <v>0</v>
      </c>
      <c r="AJ164" s="4">
        <f>SUMIFS('grv lys'!$L$2:$L$2863,'grv lys'!$I$2:$I$2863,'bereken betaaldatum bedrag'!$AJ$1,'grv lys'!$G$2:$G$2863,'bereken betaaldatum bedrag'!B164)</f>
        <v>0</v>
      </c>
      <c r="AK164" s="4">
        <f>SUMIFS('grv lys'!$L$2:$L$2863,'grv lys'!$I$2:$I$2863,'bereken betaaldatum bedrag'!$AK$1,'grv lys'!$G$2:$G$2863,'bereken betaaldatum bedrag'!B164)</f>
        <v>0</v>
      </c>
      <c r="AL164" s="4">
        <f>SUMIFS('grv lys'!$L$2:$L$2863,'grv lys'!$I$2:$I$2863,'bereken betaaldatum bedrag'!$AL$1,'grv lys'!$G$2:$G$2863,'bereken betaaldatum bedrag'!B164)</f>
        <v>0</v>
      </c>
      <c r="AM164" s="4">
        <f>SUMIFS('grv lys'!$L$2:$L$2863,'grv lys'!$I$2:$I$2863,'bereken betaaldatum bedrag'!$AM$1,'grv lys'!$G$2:$G$2863,'bereken betaaldatum bedrag'!B164)</f>
        <v>12115.4</v>
      </c>
      <c r="AN164" s="4">
        <f>SUMIFS('grv lys'!$L$2:$L$2863,'grv lys'!$I$2:$I$2863,'bereken betaaldatum bedrag'!$AN$1,'grv lys'!$G$2:$G$2863,'bereken betaaldatum bedrag'!B164)</f>
        <v>0</v>
      </c>
      <c r="AO164" s="4">
        <f>SUMIFS('grv lys'!$L$2:$L$2863,'grv lys'!$I$2:$I$2863,'bereken betaaldatum bedrag'!$AO$1,'grv lys'!$G$2:$G$2863,'bereken betaaldatum bedrag'!B164)</f>
        <v>13173.33</v>
      </c>
      <c r="AP164" s="4">
        <f>SUMIFS('grv lys'!$L$2:$L$2863,'grv lys'!$I$2:$I$2863,'bereken betaaldatum bedrag'!$AP$1,'grv lys'!$G$2:$G$2863,'bereken betaaldatum bedrag'!B164)</f>
        <v>294.66000000000003</v>
      </c>
      <c r="AQ164" s="4">
        <f>SUMIFS('grv lys'!$L$2:$L$2863,'grv lys'!$I$2:$I$2863,'bereken betaaldatum bedrag'!$AQ$1,'grv lys'!$G$2:$G$2863,'bereken betaaldatum bedrag'!B164)</f>
        <v>0</v>
      </c>
      <c r="AR164" s="4">
        <f>SUMIFS('grv lys'!$L$2:$L$2863,'grv lys'!$I$2:$I$2863,'bereken betaaldatum bedrag'!$AR$1,'grv lys'!$G$2:$G$2863,'bereken betaaldatum bedrag'!B164)</f>
        <v>0</v>
      </c>
      <c r="AS164" s="4">
        <f>SUMIFS('grv lys'!$L$2:$L$2863,'grv lys'!$I$2:$I$2863,'bereken betaaldatum bedrag'!$AS$1,'grv lys'!$G$2:$G$2863,'bereken betaaldatum bedrag'!B164)</f>
        <v>0</v>
      </c>
      <c r="AT164" s="4">
        <f>SUMIFS('grv lys'!$L$2:$L$2863,'grv lys'!$I$2:$I$2863,'bereken betaaldatum bedrag'!$AT$1,'grv lys'!$G$2:$G$2863,'bereken betaaldatum bedrag'!B164)</f>
        <v>0</v>
      </c>
      <c r="AU164" s="4">
        <f>SUMIFS('grv lys'!$L$2:$L$2863,'grv lys'!$I$2:$I$2863,'bereken betaaldatum bedrag'!$AU$1,'grv lys'!$G$2:$G$2863,'bereken betaaldatum bedrag'!B164)</f>
        <v>0</v>
      </c>
      <c r="AV164" s="4">
        <f>SUMIFS('grv lys'!$L$2:$L$2863,'grv lys'!$I$2:$I$2863,'bereken betaaldatum bedrag'!$AV$1,'grv lys'!$G$2:$G$2863,'bereken betaaldatum bedrag'!B164)</f>
        <v>0</v>
      </c>
      <c r="AW164" s="4">
        <f>SUMIFS('grv lys'!$L$2:$L$2863,'grv lys'!$I$2:$I$2863,'bereken betaaldatum bedrag'!$AW$1,'grv lys'!$G$2:$G$2863,'bereken betaaldatum bedrag'!B164)</f>
        <v>0</v>
      </c>
      <c r="AX164" s="4">
        <f>SUMIFS('grv lys'!$L$2:$L$2863,'grv lys'!$I$2:$I$2863,'bereken betaaldatum bedrag'!$AX$1,'grv lys'!$G$2:$G$2863,'bereken betaaldatum bedrag'!B164)</f>
        <v>0</v>
      </c>
      <c r="AY164" s="4">
        <f>SUMIFS('grv lys'!$L$2:$L$2863,'grv lys'!$I$2:$I$2863,'bereken betaaldatum bedrag'!$AY$1,'grv lys'!$G$2:$G$2863,'bereken betaaldatum bedrag'!B164)</f>
        <v>0</v>
      </c>
      <c r="AZ164" s="4">
        <f>SUMIFS('grv lys'!$L$2:$L$2863,'grv lys'!$I$2:$I$2863,'bereken betaaldatum bedrag'!$AZ$1,'grv lys'!$G$2:$G$2863,'bereken betaaldatum bedrag'!B164)</f>
        <v>0</v>
      </c>
      <c r="BA164" s="4">
        <f>SUMIFS('grv lys'!$L$2:$L$2863,'grv lys'!$I$2:$I$2863,'bereken betaaldatum bedrag'!$BA$1,'grv lys'!$G$2:$G$2863,'bereken betaaldatum bedrag'!B164)</f>
        <v>0</v>
      </c>
    </row>
    <row r="165" spans="1:53" x14ac:dyDescent="0.25">
      <c r="A165" s="19" t="s">
        <v>140</v>
      </c>
      <c r="B165" s="20">
        <v>41741</v>
      </c>
      <c r="C165" s="7"/>
      <c r="D165" s="15" t="s">
        <v>148</v>
      </c>
      <c r="E165" s="14"/>
      <c r="F165" s="12"/>
      <c r="G165" s="16"/>
      <c r="H165" s="16"/>
      <c r="I165" s="4">
        <f>SUMIFS('grv lys'!$L$2:$L$2863,'grv lys'!$G$2:$G$2863,'bereken betaaldatum bedrag'!B165,'grv lys'!$I$2:$I$2863,'bereken betaaldatum bedrag'!I$1)</f>
        <v>0</v>
      </c>
      <c r="J165" s="4">
        <f>SUMIFS('grv lys'!$L$2:$L$2863,'grv lys'!$I$2:$I$2863,'bereken betaaldatum bedrag'!$J$1,'grv lys'!$T$2:$T$2863,'bereken betaaldatum bedrag'!B165)</f>
        <v>0</v>
      </c>
      <c r="K165" s="4">
        <f>SUMIFS('grv lys'!$L$2:$L$2863,'grv lys'!$I$2:$I$2863,'bereken betaaldatum bedrag'!$K$1,'grv lys'!$T$2:$T$2863,'bereken betaaldatum bedrag'!B165)</f>
        <v>0</v>
      </c>
      <c r="L165" s="4">
        <f>SUMIFS('grv lys'!$L$2:$L$2863,'grv lys'!$I$2:$I$2863,'bereken betaaldatum bedrag'!$L$1,'grv lys'!$T$2:$T$2863,'bereken betaaldatum bedrag'!B165)</f>
        <v>0</v>
      </c>
      <c r="M165" s="4">
        <f>SUMIFS('grv lys'!$L$2:$L$2863,'grv lys'!$I$2:$I$2863,'bereken betaaldatum bedrag'!$M$1,'grv lys'!$T$2:$T$2863,'bereken betaaldatum bedrag'!B165)</f>
        <v>0</v>
      </c>
      <c r="N165" s="4">
        <f>SUMIFS('grv lys'!$L$2:$L$2863,'grv lys'!$I$2:$I$2863,'bereken betaaldatum bedrag'!$N$1,'grv lys'!$T$2:$T$2863,'bereken betaaldatum bedrag'!B165)</f>
        <v>0</v>
      </c>
      <c r="O165" s="4">
        <f>SUMIFS('grv lys'!$L$2:$L$2863,'grv lys'!$I$2:$I$2863,'bereken betaaldatum bedrag'!$O$1,'grv lys'!$T$2:$T$2863,'bereken betaaldatum bedrag'!B165)</f>
        <v>0</v>
      </c>
      <c r="P165" s="4">
        <f>SUMIFS('grv lys'!$L$2:$L$2863,'grv lys'!$I$2:$I$2863,'bereken betaaldatum bedrag'!$P$1,'grv lys'!$T$2:$T$2863,'bereken betaaldatum bedrag'!B165)</f>
        <v>0</v>
      </c>
      <c r="Q165" s="4">
        <f>SUMIFS('grv lys'!$L$2:$L$2863,'grv lys'!$I$2:$I$2863,'bereken betaaldatum bedrag'!$Q$1,'grv lys'!$T$2:$T$2863,'bereken betaaldatum bedrag'!B165)</f>
        <v>0</v>
      </c>
      <c r="R165" s="4">
        <f>SUMIFS('grv lys'!$L$2:$L$2863,'grv lys'!$I$2:$I$2863,'bereken betaaldatum bedrag'!$R$1,'grv lys'!$T$2:$T$2863,'bereken betaaldatum bedrag'!B165)</f>
        <v>0</v>
      </c>
      <c r="S165" s="4">
        <f>SUMIFS('grv lys'!Y164:Y3427,'grv lys'!T164:T3427,'bereken betaaldatum bedrag'!B165,'grv lys'!V164:V3427,'bereken betaaldatum bedrag'!$S$1)</f>
        <v>0</v>
      </c>
      <c r="T165" s="4">
        <f>SUMIFS('grv lys'!Z164:Z3427,'grv lys'!U164:U3427,'bereken betaaldatum bedrag'!B165,'grv lys'!W164:W3427,'bereken betaaldatum bedrag'!$T$1)</f>
        <v>0</v>
      </c>
      <c r="U165" s="4">
        <f>SUMIFS('grv lys'!$L$2:$L$2863,'grv lys'!$I$2:$I$2863,'bereken betaaldatum bedrag'!$U$1,'grv lys'!$T$2:$T$2863,'bereken betaaldatum bedrag'!B165)</f>
        <v>4325</v>
      </c>
      <c r="V165" s="4">
        <f>SUMIFS('grv lys'!$L$2:$L$2863,'grv lys'!$I$2:$I$2863,'bereken betaaldatum bedrag'!$V$1,'grv lys'!$T$2:$T$2863,'bereken betaaldatum bedrag'!B165)</f>
        <v>0</v>
      </c>
      <c r="W165" s="4">
        <f>SUMIFS('grv lys'!$L$2:$L$2863,'grv lys'!$I$2:$I$2863,'bereken betaaldatum bedrag'!$W$1,'grv lys'!$T$2:$T$2863,'bereken betaaldatum bedrag'!B165)</f>
        <v>0</v>
      </c>
      <c r="X165" s="4">
        <f>SUMIFS('grv lys'!$L$2:$L$2863,'grv lys'!$I$2:$I$2863,'bereken betaaldatum bedrag'!$X$1,'grv lys'!$T$2:$T$2863,'bereken betaaldatum bedrag'!B165)</f>
        <v>0</v>
      </c>
      <c r="Y165" s="4">
        <f>SUMIFS('grv lys'!$L$2:$L$2863,'grv lys'!$I$2:$I$2863,'bereken betaaldatum bedrag'!$Y$1,'grv lys'!$G$2:$G$2863,'bereken betaaldatum bedrag'!B165)</f>
        <v>0</v>
      </c>
      <c r="Z165" s="4">
        <f>SUMIFS('grv lys'!$L$2:$L$2863,'grv lys'!$I$2:$I$2863,'bereken betaaldatum bedrag'!$Z$1,'grv lys'!$G$2:$G$2863,'bereken betaaldatum bedrag'!B165)</f>
        <v>0</v>
      </c>
      <c r="AA165" s="4">
        <f>SUMIFS('grv lys'!$L$2:$L$2863,'grv lys'!$I$2:$I$2863,'bereken betaaldatum bedrag'!$AA$1,'grv lys'!$G$2:$G$2863,'bereken betaaldatum bedrag'!B165)</f>
        <v>0</v>
      </c>
      <c r="AB165" s="4">
        <f>SUMIFS('grv lys'!$L$2:$L$2863,'grv lys'!$I$2:$I$2863,'bereken betaaldatum bedrag'!$AB$1,'grv lys'!$G$2:$G$2863,'bereken betaaldatum bedrag'!B165)</f>
        <v>0</v>
      </c>
      <c r="AC165" s="4">
        <f>SUMIFS('grv lys'!$L$2:$L$2863,'grv lys'!$I$2:$I$2863,'bereken betaaldatum bedrag'!$AC$1,'grv lys'!$G$2:$G$2863,'bereken betaaldatum bedrag'!B165)</f>
        <v>377.57</v>
      </c>
      <c r="AD165" s="4">
        <f>SUMIFS('grv lys'!$L$2:$L$2863,'grv lys'!$I$2:$I$2863,'bereken betaaldatum bedrag'!$AD$1,'grv lys'!$G$2:$G$2863,'bereken betaaldatum bedrag'!B165)</f>
        <v>10262.15</v>
      </c>
      <c r="AE165" s="4">
        <f>SUMIFS('grv lys'!$L$2:$L$2863,'grv lys'!$I$2:$I$2863,'bereken betaaldatum bedrag'!$AE$1,'grv lys'!$G$2:$G$2863,'bereken betaaldatum bedrag'!B165)</f>
        <v>0</v>
      </c>
      <c r="AF165" s="4">
        <f>SUMIFS('grv lys'!$L$2:$L$2863,'grv lys'!$I$2:$I$2863,'bereken betaaldatum bedrag'!$AF$1,'grv lys'!$G$2:$G$2863,'bereken betaaldatum bedrag'!B165)</f>
        <v>7667.17</v>
      </c>
      <c r="AG165" s="4">
        <f>SUMIFS('grv lys'!$L$2:$L$2863,'grv lys'!$I$2:$I$2863,'bereken betaaldatum bedrag'!$AG$1,'grv lys'!$G$2:$G$2863,'bereken betaaldatum bedrag'!B165)</f>
        <v>0</v>
      </c>
      <c r="AH165" s="4">
        <f>SUMIFS('grv lys'!$L$2:$L$2863,'grv lys'!$I$2:$I$2863,'bereken betaaldatum bedrag'!$AH$1,'grv lys'!$G$2:$G$2863,'bereken betaaldatum bedrag'!B165)</f>
        <v>0</v>
      </c>
      <c r="AI165" s="4">
        <f>SUMIFS('grv lys'!$L$2:$L$2863,'grv lys'!$I$2:$I$2863,'bereken betaaldatum bedrag'!$AI$1,'grv lys'!$G$2:$G$2863,'bereken betaaldatum bedrag'!B165)</f>
        <v>0</v>
      </c>
      <c r="AJ165" s="4">
        <f>SUMIFS('grv lys'!$L$2:$L$2863,'grv lys'!$I$2:$I$2863,'bereken betaaldatum bedrag'!$AJ$1,'grv lys'!$G$2:$G$2863,'bereken betaaldatum bedrag'!B165)</f>
        <v>0</v>
      </c>
      <c r="AK165" s="4">
        <f>SUMIFS('grv lys'!$L$2:$L$2863,'grv lys'!$I$2:$I$2863,'bereken betaaldatum bedrag'!$AK$1,'grv lys'!$G$2:$G$2863,'bereken betaaldatum bedrag'!B165)</f>
        <v>0</v>
      </c>
      <c r="AL165" s="4">
        <f>SUMIFS('grv lys'!$L$2:$L$2863,'grv lys'!$I$2:$I$2863,'bereken betaaldatum bedrag'!$AL$1,'grv lys'!$G$2:$G$2863,'bereken betaaldatum bedrag'!B165)</f>
        <v>0</v>
      </c>
      <c r="AM165" s="4">
        <f>SUMIFS('grv lys'!$L$2:$L$2863,'grv lys'!$I$2:$I$2863,'bereken betaaldatum bedrag'!$AM$1,'grv lys'!$G$2:$G$2863,'bereken betaaldatum bedrag'!B165)</f>
        <v>0</v>
      </c>
      <c r="AN165" s="4">
        <f>SUMIFS('grv lys'!$L$2:$L$2863,'grv lys'!$I$2:$I$2863,'bereken betaaldatum bedrag'!$AN$1,'grv lys'!$G$2:$G$2863,'bereken betaaldatum bedrag'!B165)</f>
        <v>0</v>
      </c>
      <c r="AO165" s="4">
        <f>SUMIFS('grv lys'!$L$2:$L$2863,'grv lys'!$I$2:$I$2863,'bereken betaaldatum bedrag'!$AO$1,'grv lys'!$G$2:$G$2863,'bereken betaaldatum bedrag'!B165)</f>
        <v>0</v>
      </c>
      <c r="AP165" s="4">
        <f>SUMIFS('grv lys'!$L$2:$L$2863,'grv lys'!$I$2:$I$2863,'bereken betaaldatum bedrag'!$AP$1,'grv lys'!$G$2:$G$2863,'bereken betaaldatum bedrag'!B165)</f>
        <v>0</v>
      </c>
      <c r="AQ165" s="4">
        <f>SUMIFS('grv lys'!$L$2:$L$2863,'grv lys'!$I$2:$I$2863,'bereken betaaldatum bedrag'!$AQ$1,'grv lys'!$G$2:$G$2863,'bereken betaaldatum bedrag'!B165)</f>
        <v>0</v>
      </c>
      <c r="AR165" s="4">
        <f>SUMIFS('grv lys'!$L$2:$L$2863,'grv lys'!$I$2:$I$2863,'bereken betaaldatum bedrag'!$AR$1,'grv lys'!$G$2:$G$2863,'bereken betaaldatum bedrag'!B165)</f>
        <v>302.51</v>
      </c>
      <c r="AS165" s="4">
        <f>SUMIFS('grv lys'!$L$2:$L$2863,'grv lys'!$I$2:$I$2863,'bereken betaaldatum bedrag'!$AS$1,'grv lys'!$G$2:$G$2863,'bereken betaaldatum bedrag'!B165)</f>
        <v>0</v>
      </c>
      <c r="AT165" s="4">
        <f>SUMIFS('grv lys'!$L$2:$L$2863,'grv lys'!$I$2:$I$2863,'bereken betaaldatum bedrag'!$AT$1,'grv lys'!$G$2:$G$2863,'bereken betaaldatum bedrag'!B165)</f>
        <v>0</v>
      </c>
      <c r="AU165" s="4">
        <f>SUMIFS('grv lys'!$L$2:$L$2863,'grv lys'!$I$2:$I$2863,'bereken betaaldatum bedrag'!$AU$1,'grv lys'!$G$2:$G$2863,'bereken betaaldatum bedrag'!B165)</f>
        <v>38780.6</v>
      </c>
      <c r="AV165" s="4">
        <f>SUMIFS('grv lys'!$L$2:$L$2863,'grv lys'!$I$2:$I$2863,'bereken betaaldatum bedrag'!$AV$1,'grv lys'!$G$2:$G$2863,'bereken betaaldatum bedrag'!B165)</f>
        <v>0</v>
      </c>
      <c r="AW165" s="4">
        <f>SUMIFS('grv lys'!$L$2:$L$2863,'grv lys'!$I$2:$I$2863,'bereken betaaldatum bedrag'!$AW$1,'grv lys'!$G$2:$G$2863,'bereken betaaldatum bedrag'!B165)</f>
        <v>0</v>
      </c>
      <c r="AX165" s="4">
        <f>SUMIFS('grv lys'!$L$2:$L$2863,'grv lys'!$I$2:$I$2863,'bereken betaaldatum bedrag'!$AX$1,'grv lys'!$G$2:$G$2863,'bereken betaaldatum bedrag'!B165)</f>
        <v>0</v>
      </c>
      <c r="AY165" s="4">
        <f>SUMIFS('grv lys'!$L$2:$L$2863,'grv lys'!$I$2:$I$2863,'bereken betaaldatum bedrag'!$AY$1,'grv lys'!$G$2:$G$2863,'bereken betaaldatum bedrag'!B165)</f>
        <v>0</v>
      </c>
      <c r="AZ165" s="4">
        <f>SUMIFS('grv lys'!$L$2:$L$2863,'grv lys'!$I$2:$I$2863,'bereken betaaldatum bedrag'!$AZ$1,'grv lys'!$G$2:$G$2863,'bereken betaaldatum bedrag'!B165)</f>
        <v>0</v>
      </c>
      <c r="BA165" s="4">
        <f>SUMIFS('grv lys'!$L$2:$L$2863,'grv lys'!$I$2:$I$2863,'bereken betaaldatum bedrag'!$BA$1,'grv lys'!$G$2:$G$2863,'bereken betaaldatum bedrag'!B165)</f>
        <v>0</v>
      </c>
    </row>
    <row r="166" spans="1:53" x14ac:dyDescent="0.25">
      <c r="A166" s="19" t="s">
        <v>134</v>
      </c>
      <c r="B166" s="20">
        <v>41742</v>
      </c>
      <c r="C166" s="7"/>
      <c r="D166" s="15" t="s">
        <v>148</v>
      </c>
      <c r="E166" s="14"/>
      <c r="F166" s="12"/>
      <c r="G166" s="16"/>
      <c r="H166" s="16"/>
      <c r="I166" s="4">
        <f>SUMIFS('grv lys'!$L$2:$L$2863,'grv lys'!$G$2:$G$2863,'bereken betaaldatum bedrag'!B166,'grv lys'!$I$2:$I$2863,'bereken betaaldatum bedrag'!I$1)</f>
        <v>0</v>
      </c>
      <c r="J166" s="4">
        <f>SUMIFS('grv lys'!$L$2:$L$2863,'grv lys'!$I$2:$I$2863,'bereken betaaldatum bedrag'!$J$1,'grv lys'!$T$2:$T$2863,'bereken betaaldatum bedrag'!B166)</f>
        <v>0</v>
      </c>
      <c r="K166" s="4">
        <f>SUMIFS('grv lys'!$L$2:$L$2863,'grv lys'!$I$2:$I$2863,'bereken betaaldatum bedrag'!$K$1,'grv lys'!$T$2:$T$2863,'bereken betaaldatum bedrag'!B166)</f>
        <v>24947.59</v>
      </c>
      <c r="L166" s="4">
        <f>SUMIFS('grv lys'!$L$2:$L$2863,'grv lys'!$I$2:$I$2863,'bereken betaaldatum bedrag'!$L$1,'grv lys'!$T$2:$T$2863,'bereken betaaldatum bedrag'!B166)</f>
        <v>0</v>
      </c>
      <c r="M166" s="4">
        <f>SUMIFS('grv lys'!$L$2:$L$2863,'grv lys'!$I$2:$I$2863,'bereken betaaldatum bedrag'!$M$1,'grv lys'!$T$2:$T$2863,'bereken betaaldatum bedrag'!B166)</f>
        <v>0</v>
      </c>
      <c r="N166" s="4">
        <f>SUMIFS('grv lys'!$L$2:$L$2863,'grv lys'!$I$2:$I$2863,'bereken betaaldatum bedrag'!$N$1,'grv lys'!$T$2:$T$2863,'bereken betaaldatum bedrag'!B166)</f>
        <v>0</v>
      </c>
      <c r="O166" s="4">
        <f>SUMIFS('grv lys'!$L$2:$L$2863,'grv lys'!$I$2:$I$2863,'bereken betaaldatum bedrag'!$O$1,'grv lys'!$T$2:$T$2863,'bereken betaaldatum bedrag'!B166)</f>
        <v>0</v>
      </c>
      <c r="P166" s="4">
        <f>SUMIFS('grv lys'!$L$2:$L$2863,'grv lys'!$I$2:$I$2863,'bereken betaaldatum bedrag'!$P$1,'grv lys'!$T$2:$T$2863,'bereken betaaldatum bedrag'!B166)</f>
        <v>0</v>
      </c>
      <c r="Q166" s="4">
        <f>SUMIFS('grv lys'!$L$2:$L$2863,'grv lys'!$I$2:$I$2863,'bereken betaaldatum bedrag'!$Q$1,'grv lys'!$T$2:$T$2863,'bereken betaaldatum bedrag'!B166)</f>
        <v>0</v>
      </c>
      <c r="R166" s="4">
        <f>SUMIFS('grv lys'!$L$2:$L$2863,'grv lys'!$I$2:$I$2863,'bereken betaaldatum bedrag'!$R$1,'grv lys'!$T$2:$T$2863,'bereken betaaldatum bedrag'!B166)</f>
        <v>0</v>
      </c>
      <c r="S166" s="4">
        <f>SUMIFS('grv lys'!Y165:Y3428,'grv lys'!T165:T3428,'bereken betaaldatum bedrag'!B166,'grv lys'!V165:V3428,'bereken betaaldatum bedrag'!$S$1)</f>
        <v>0</v>
      </c>
      <c r="T166" s="4">
        <f>SUMIFS('grv lys'!Z165:Z3428,'grv lys'!U165:U3428,'bereken betaaldatum bedrag'!B166,'grv lys'!W165:W3428,'bereken betaaldatum bedrag'!$T$1)</f>
        <v>0</v>
      </c>
      <c r="U166" s="4">
        <f>SUMIFS('grv lys'!$L$2:$L$2863,'grv lys'!$I$2:$I$2863,'bereken betaaldatum bedrag'!$U$1,'grv lys'!$T$2:$T$2863,'bereken betaaldatum bedrag'!B166)</f>
        <v>0</v>
      </c>
      <c r="V166" s="4">
        <f>SUMIFS('grv lys'!$L$2:$L$2863,'grv lys'!$I$2:$I$2863,'bereken betaaldatum bedrag'!$V$1,'grv lys'!$T$2:$T$2863,'bereken betaaldatum bedrag'!B166)</f>
        <v>0</v>
      </c>
      <c r="W166" s="4">
        <f>SUMIFS('grv lys'!$L$2:$L$2863,'grv lys'!$I$2:$I$2863,'bereken betaaldatum bedrag'!$W$1,'grv lys'!$T$2:$T$2863,'bereken betaaldatum bedrag'!B166)</f>
        <v>0</v>
      </c>
      <c r="X166" s="4">
        <f>SUMIFS('grv lys'!$L$2:$L$2863,'grv lys'!$I$2:$I$2863,'bereken betaaldatum bedrag'!$X$1,'grv lys'!$T$2:$T$2863,'bereken betaaldatum bedrag'!B166)</f>
        <v>0</v>
      </c>
      <c r="Y166" s="4">
        <f>SUMIFS('grv lys'!$L$2:$L$2863,'grv lys'!$I$2:$I$2863,'bereken betaaldatum bedrag'!$Y$1,'grv lys'!$G$2:$G$2863,'bereken betaaldatum bedrag'!B166)</f>
        <v>0</v>
      </c>
      <c r="Z166" s="4">
        <f>SUMIFS('grv lys'!$L$2:$L$2863,'grv lys'!$I$2:$I$2863,'bereken betaaldatum bedrag'!$Z$1,'grv lys'!$G$2:$G$2863,'bereken betaaldatum bedrag'!B166)</f>
        <v>0</v>
      </c>
      <c r="AA166" s="4">
        <f>SUMIFS('grv lys'!$L$2:$L$2863,'grv lys'!$I$2:$I$2863,'bereken betaaldatum bedrag'!$AA$1,'grv lys'!$G$2:$G$2863,'bereken betaaldatum bedrag'!B166)</f>
        <v>0</v>
      </c>
      <c r="AB166" s="4">
        <f>SUMIFS('grv lys'!$L$2:$L$2863,'grv lys'!$I$2:$I$2863,'bereken betaaldatum bedrag'!$AB$1,'grv lys'!$G$2:$G$2863,'bereken betaaldatum bedrag'!B166)</f>
        <v>0</v>
      </c>
      <c r="AC166" s="4">
        <f>SUMIFS('grv lys'!$L$2:$L$2863,'grv lys'!$I$2:$I$2863,'bereken betaaldatum bedrag'!$AC$1,'grv lys'!$G$2:$G$2863,'bereken betaaldatum bedrag'!B166)</f>
        <v>0</v>
      </c>
      <c r="AD166" s="4">
        <f>SUMIFS('grv lys'!$L$2:$L$2863,'grv lys'!$I$2:$I$2863,'bereken betaaldatum bedrag'!$AD$1,'grv lys'!$G$2:$G$2863,'bereken betaaldatum bedrag'!B166)</f>
        <v>0</v>
      </c>
      <c r="AE166" s="4">
        <f>SUMIFS('grv lys'!$L$2:$L$2863,'grv lys'!$I$2:$I$2863,'bereken betaaldatum bedrag'!$AE$1,'grv lys'!$G$2:$G$2863,'bereken betaaldatum bedrag'!B166)</f>
        <v>0</v>
      </c>
      <c r="AF166" s="4">
        <f>SUMIFS('grv lys'!$L$2:$L$2863,'grv lys'!$I$2:$I$2863,'bereken betaaldatum bedrag'!$AF$1,'grv lys'!$G$2:$G$2863,'bereken betaaldatum bedrag'!B166)</f>
        <v>0</v>
      </c>
      <c r="AG166" s="4">
        <f>SUMIFS('grv lys'!$L$2:$L$2863,'grv lys'!$I$2:$I$2863,'bereken betaaldatum bedrag'!$AG$1,'grv lys'!$G$2:$G$2863,'bereken betaaldatum bedrag'!B166)</f>
        <v>0</v>
      </c>
      <c r="AH166" s="4">
        <f>SUMIFS('grv lys'!$L$2:$L$2863,'grv lys'!$I$2:$I$2863,'bereken betaaldatum bedrag'!$AH$1,'grv lys'!$G$2:$G$2863,'bereken betaaldatum bedrag'!B166)</f>
        <v>0</v>
      </c>
      <c r="AI166" s="4">
        <f>SUMIFS('grv lys'!$L$2:$L$2863,'grv lys'!$I$2:$I$2863,'bereken betaaldatum bedrag'!$AI$1,'grv lys'!$G$2:$G$2863,'bereken betaaldatum bedrag'!B166)</f>
        <v>0</v>
      </c>
      <c r="AJ166" s="4">
        <f>SUMIFS('grv lys'!$L$2:$L$2863,'grv lys'!$I$2:$I$2863,'bereken betaaldatum bedrag'!$AJ$1,'grv lys'!$G$2:$G$2863,'bereken betaaldatum bedrag'!B166)</f>
        <v>0</v>
      </c>
      <c r="AK166" s="4">
        <f>SUMIFS('grv lys'!$L$2:$L$2863,'grv lys'!$I$2:$I$2863,'bereken betaaldatum bedrag'!$AK$1,'grv lys'!$G$2:$G$2863,'bereken betaaldatum bedrag'!B166)</f>
        <v>0</v>
      </c>
      <c r="AL166" s="4">
        <f>SUMIFS('grv lys'!$L$2:$L$2863,'grv lys'!$I$2:$I$2863,'bereken betaaldatum bedrag'!$AL$1,'grv lys'!$G$2:$G$2863,'bereken betaaldatum bedrag'!B166)</f>
        <v>0</v>
      </c>
      <c r="AM166" s="4">
        <f>SUMIFS('grv lys'!$L$2:$L$2863,'grv lys'!$I$2:$I$2863,'bereken betaaldatum bedrag'!$AM$1,'grv lys'!$G$2:$G$2863,'bereken betaaldatum bedrag'!B166)</f>
        <v>0</v>
      </c>
      <c r="AN166" s="4">
        <f>SUMIFS('grv lys'!$L$2:$L$2863,'grv lys'!$I$2:$I$2863,'bereken betaaldatum bedrag'!$AN$1,'grv lys'!$G$2:$G$2863,'bereken betaaldatum bedrag'!B166)</f>
        <v>0</v>
      </c>
      <c r="AO166" s="4">
        <f>SUMIFS('grv lys'!$L$2:$L$2863,'grv lys'!$I$2:$I$2863,'bereken betaaldatum bedrag'!$AO$1,'grv lys'!$G$2:$G$2863,'bereken betaaldatum bedrag'!B166)</f>
        <v>0</v>
      </c>
      <c r="AP166" s="4">
        <f>SUMIFS('grv lys'!$L$2:$L$2863,'grv lys'!$I$2:$I$2863,'bereken betaaldatum bedrag'!$AP$1,'grv lys'!$G$2:$G$2863,'bereken betaaldatum bedrag'!B166)</f>
        <v>0</v>
      </c>
      <c r="AQ166" s="4">
        <f>SUMIFS('grv lys'!$L$2:$L$2863,'grv lys'!$I$2:$I$2863,'bereken betaaldatum bedrag'!$AQ$1,'grv lys'!$G$2:$G$2863,'bereken betaaldatum bedrag'!B166)</f>
        <v>0</v>
      </c>
      <c r="AR166" s="4">
        <f>SUMIFS('grv lys'!$L$2:$L$2863,'grv lys'!$I$2:$I$2863,'bereken betaaldatum bedrag'!$AR$1,'grv lys'!$G$2:$G$2863,'bereken betaaldatum bedrag'!B166)</f>
        <v>0</v>
      </c>
      <c r="AS166" s="4">
        <f>SUMIFS('grv lys'!$L$2:$L$2863,'grv lys'!$I$2:$I$2863,'bereken betaaldatum bedrag'!$AS$1,'grv lys'!$G$2:$G$2863,'bereken betaaldatum bedrag'!B166)</f>
        <v>0</v>
      </c>
      <c r="AT166" s="4">
        <f>SUMIFS('grv lys'!$L$2:$L$2863,'grv lys'!$I$2:$I$2863,'bereken betaaldatum bedrag'!$AT$1,'grv lys'!$G$2:$G$2863,'bereken betaaldatum bedrag'!B166)</f>
        <v>0</v>
      </c>
      <c r="AU166" s="4">
        <f>SUMIFS('grv lys'!$L$2:$L$2863,'grv lys'!$I$2:$I$2863,'bereken betaaldatum bedrag'!$AU$1,'grv lys'!$G$2:$G$2863,'bereken betaaldatum bedrag'!B166)</f>
        <v>0</v>
      </c>
      <c r="AV166" s="4">
        <f>SUMIFS('grv lys'!$L$2:$L$2863,'grv lys'!$I$2:$I$2863,'bereken betaaldatum bedrag'!$AV$1,'grv lys'!$G$2:$G$2863,'bereken betaaldatum bedrag'!B166)</f>
        <v>0</v>
      </c>
      <c r="AW166" s="4">
        <f>SUMIFS('grv lys'!$L$2:$L$2863,'grv lys'!$I$2:$I$2863,'bereken betaaldatum bedrag'!$AW$1,'grv lys'!$G$2:$G$2863,'bereken betaaldatum bedrag'!B166)</f>
        <v>0</v>
      </c>
      <c r="AX166" s="4">
        <f>SUMIFS('grv lys'!$L$2:$L$2863,'grv lys'!$I$2:$I$2863,'bereken betaaldatum bedrag'!$AX$1,'grv lys'!$G$2:$G$2863,'bereken betaaldatum bedrag'!B166)</f>
        <v>0</v>
      </c>
      <c r="AY166" s="4">
        <f>SUMIFS('grv lys'!$L$2:$L$2863,'grv lys'!$I$2:$I$2863,'bereken betaaldatum bedrag'!$AY$1,'grv lys'!$G$2:$G$2863,'bereken betaaldatum bedrag'!B166)</f>
        <v>0</v>
      </c>
      <c r="AZ166" s="4">
        <f>SUMIFS('grv lys'!$L$2:$L$2863,'grv lys'!$I$2:$I$2863,'bereken betaaldatum bedrag'!$AZ$1,'grv lys'!$G$2:$G$2863,'bereken betaaldatum bedrag'!B166)</f>
        <v>0</v>
      </c>
      <c r="BA166" s="4">
        <f>SUMIFS('grv lys'!$L$2:$L$2863,'grv lys'!$I$2:$I$2863,'bereken betaaldatum bedrag'!$BA$1,'grv lys'!$G$2:$G$2863,'bereken betaaldatum bedrag'!B166)</f>
        <v>0</v>
      </c>
    </row>
    <row r="167" spans="1:53" x14ac:dyDescent="0.25">
      <c r="A167" s="19" t="s">
        <v>135</v>
      </c>
      <c r="B167" s="20">
        <v>41743</v>
      </c>
      <c r="C167" s="7"/>
      <c r="D167" s="15" t="s">
        <v>148</v>
      </c>
      <c r="E167" s="14"/>
      <c r="F167" s="12"/>
      <c r="G167" s="16"/>
      <c r="H167" s="16"/>
      <c r="I167" s="4">
        <f>SUMIFS('grv lys'!$L$2:$L$2863,'grv lys'!$G$2:$G$2863,'bereken betaaldatum bedrag'!B167,'grv lys'!$I$2:$I$2863,'bereken betaaldatum bedrag'!I$1)</f>
        <v>382854.63</v>
      </c>
      <c r="J167" s="4">
        <f>SUMIFS('grv lys'!$L$2:$L$2863,'grv lys'!$I$2:$I$2863,'bereken betaaldatum bedrag'!$J$1,'grv lys'!$T$2:$T$2863,'bereken betaaldatum bedrag'!B167)</f>
        <v>0</v>
      </c>
      <c r="K167" s="4">
        <f>SUMIFS('grv lys'!$L$2:$L$2863,'grv lys'!$I$2:$I$2863,'bereken betaaldatum bedrag'!$K$1,'grv lys'!$T$2:$T$2863,'bereken betaaldatum bedrag'!B167)</f>
        <v>0</v>
      </c>
      <c r="L167" s="4">
        <f>SUMIFS('grv lys'!$L$2:$L$2863,'grv lys'!$I$2:$I$2863,'bereken betaaldatum bedrag'!$L$1,'grv lys'!$T$2:$T$2863,'bereken betaaldatum bedrag'!B167)</f>
        <v>0</v>
      </c>
      <c r="M167" s="4">
        <f>SUMIFS('grv lys'!$L$2:$L$2863,'grv lys'!$I$2:$I$2863,'bereken betaaldatum bedrag'!$M$1,'grv lys'!$T$2:$T$2863,'bereken betaaldatum bedrag'!B167)</f>
        <v>4089.2</v>
      </c>
      <c r="N167" s="4">
        <f>SUMIFS('grv lys'!$L$2:$L$2863,'grv lys'!$I$2:$I$2863,'bereken betaaldatum bedrag'!$N$1,'grv lys'!$T$2:$T$2863,'bereken betaaldatum bedrag'!B167)</f>
        <v>2620.5</v>
      </c>
      <c r="O167" s="4">
        <f>SUMIFS('grv lys'!$L$2:$L$2863,'grv lys'!$I$2:$I$2863,'bereken betaaldatum bedrag'!$O$1,'grv lys'!$T$2:$T$2863,'bereken betaaldatum bedrag'!B167)</f>
        <v>0</v>
      </c>
      <c r="P167" s="4">
        <f>SUMIFS('grv lys'!$L$2:$L$2863,'grv lys'!$I$2:$I$2863,'bereken betaaldatum bedrag'!$P$1,'grv lys'!$T$2:$T$2863,'bereken betaaldatum bedrag'!B167)</f>
        <v>0</v>
      </c>
      <c r="Q167" s="4">
        <f>SUMIFS('grv lys'!$L$2:$L$2863,'grv lys'!$I$2:$I$2863,'bereken betaaldatum bedrag'!$Q$1,'grv lys'!$T$2:$T$2863,'bereken betaaldatum bedrag'!B167)</f>
        <v>0</v>
      </c>
      <c r="R167" s="4">
        <f>SUMIFS('grv lys'!$L$2:$L$2863,'grv lys'!$I$2:$I$2863,'bereken betaaldatum bedrag'!$R$1,'grv lys'!$T$2:$T$2863,'bereken betaaldatum bedrag'!B167)</f>
        <v>0</v>
      </c>
      <c r="S167" s="4">
        <f>SUMIFS('grv lys'!Y166:Y3429,'grv lys'!T166:T3429,'bereken betaaldatum bedrag'!B167,'grv lys'!V166:V3429,'bereken betaaldatum bedrag'!$S$1)</f>
        <v>0</v>
      </c>
      <c r="T167" s="4">
        <f>SUMIFS('grv lys'!Z166:Z3429,'grv lys'!U166:U3429,'bereken betaaldatum bedrag'!B167,'grv lys'!W166:W3429,'bereken betaaldatum bedrag'!$T$1)</f>
        <v>0</v>
      </c>
      <c r="U167" s="4">
        <f>SUMIFS('grv lys'!$L$2:$L$2863,'grv lys'!$I$2:$I$2863,'bereken betaaldatum bedrag'!$U$1,'grv lys'!$T$2:$T$2863,'bereken betaaldatum bedrag'!B167)</f>
        <v>0</v>
      </c>
      <c r="V167" s="4">
        <f>SUMIFS('grv lys'!$L$2:$L$2863,'grv lys'!$I$2:$I$2863,'bereken betaaldatum bedrag'!$V$1,'grv lys'!$T$2:$T$2863,'bereken betaaldatum bedrag'!B167)</f>
        <v>0</v>
      </c>
      <c r="W167" s="4">
        <f>SUMIFS('grv lys'!$L$2:$L$2863,'grv lys'!$I$2:$I$2863,'bereken betaaldatum bedrag'!$W$1,'grv lys'!$T$2:$T$2863,'bereken betaaldatum bedrag'!B167)</f>
        <v>0</v>
      </c>
      <c r="X167" s="4">
        <f>SUMIFS('grv lys'!$L$2:$L$2863,'grv lys'!$I$2:$I$2863,'bereken betaaldatum bedrag'!$X$1,'grv lys'!$T$2:$T$2863,'bereken betaaldatum bedrag'!B167)</f>
        <v>0</v>
      </c>
      <c r="Y167" s="4">
        <f>SUMIFS('grv lys'!$L$2:$L$2863,'grv lys'!$I$2:$I$2863,'bereken betaaldatum bedrag'!$Y$1,'grv lys'!$G$2:$G$2863,'bereken betaaldatum bedrag'!B167)</f>
        <v>0</v>
      </c>
      <c r="Z167" s="4">
        <f>SUMIFS('grv lys'!$L$2:$L$2863,'grv lys'!$I$2:$I$2863,'bereken betaaldatum bedrag'!$Z$1,'grv lys'!$G$2:$G$2863,'bereken betaaldatum bedrag'!B167)</f>
        <v>0</v>
      </c>
      <c r="AA167" s="4">
        <f>SUMIFS('grv lys'!$L$2:$L$2863,'grv lys'!$I$2:$I$2863,'bereken betaaldatum bedrag'!$AA$1,'grv lys'!$G$2:$G$2863,'bereken betaaldatum bedrag'!B167)</f>
        <v>0</v>
      </c>
      <c r="AB167" s="4">
        <f>SUMIFS('grv lys'!$L$2:$L$2863,'grv lys'!$I$2:$I$2863,'bereken betaaldatum bedrag'!$AB$1,'grv lys'!$G$2:$G$2863,'bereken betaaldatum bedrag'!B167)</f>
        <v>0</v>
      </c>
      <c r="AC167" s="4">
        <f>SUMIFS('grv lys'!$L$2:$L$2863,'grv lys'!$I$2:$I$2863,'bereken betaaldatum bedrag'!$AC$1,'grv lys'!$G$2:$G$2863,'bereken betaaldatum bedrag'!B167)</f>
        <v>377.57</v>
      </c>
      <c r="AD167" s="4">
        <f>SUMIFS('grv lys'!$L$2:$L$2863,'grv lys'!$I$2:$I$2863,'bereken betaaldatum bedrag'!$AD$1,'grv lys'!$G$2:$G$2863,'bereken betaaldatum bedrag'!B167)</f>
        <v>0</v>
      </c>
      <c r="AE167" s="4">
        <f>SUMIFS('grv lys'!$L$2:$L$2863,'grv lys'!$I$2:$I$2863,'bereken betaaldatum bedrag'!$AE$1,'grv lys'!$G$2:$G$2863,'bereken betaaldatum bedrag'!B167)</f>
        <v>0</v>
      </c>
      <c r="AF167" s="4">
        <f>SUMIFS('grv lys'!$L$2:$L$2863,'grv lys'!$I$2:$I$2863,'bereken betaaldatum bedrag'!$AF$1,'grv lys'!$G$2:$G$2863,'bereken betaaldatum bedrag'!B167)</f>
        <v>0</v>
      </c>
      <c r="AG167" s="4">
        <f>SUMIFS('grv lys'!$L$2:$L$2863,'grv lys'!$I$2:$I$2863,'bereken betaaldatum bedrag'!$AG$1,'grv lys'!$G$2:$G$2863,'bereken betaaldatum bedrag'!B167)</f>
        <v>0</v>
      </c>
      <c r="AH167" s="4">
        <f>SUMIFS('grv lys'!$L$2:$L$2863,'grv lys'!$I$2:$I$2863,'bereken betaaldatum bedrag'!$AH$1,'grv lys'!$G$2:$G$2863,'bereken betaaldatum bedrag'!B167)</f>
        <v>0</v>
      </c>
      <c r="AI167" s="4">
        <f>SUMIFS('grv lys'!$L$2:$L$2863,'grv lys'!$I$2:$I$2863,'bereken betaaldatum bedrag'!$AI$1,'grv lys'!$G$2:$G$2863,'bereken betaaldatum bedrag'!B167)</f>
        <v>58460.800000000003</v>
      </c>
      <c r="AJ167" s="4">
        <f>SUMIFS('grv lys'!$L$2:$L$2863,'grv lys'!$I$2:$I$2863,'bereken betaaldatum bedrag'!$AJ$1,'grv lys'!$G$2:$G$2863,'bereken betaaldatum bedrag'!B167)</f>
        <v>0</v>
      </c>
      <c r="AK167" s="4">
        <f>SUMIFS('grv lys'!$L$2:$L$2863,'grv lys'!$I$2:$I$2863,'bereken betaaldatum bedrag'!$AK$1,'grv lys'!$G$2:$G$2863,'bereken betaaldatum bedrag'!B167)</f>
        <v>0</v>
      </c>
      <c r="AL167" s="4">
        <f>SUMIFS('grv lys'!$L$2:$L$2863,'grv lys'!$I$2:$I$2863,'bereken betaaldatum bedrag'!$AL$1,'grv lys'!$G$2:$G$2863,'bereken betaaldatum bedrag'!B167)</f>
        <v>1004.94</v>
      </c>
      <c r="AM167" s="4">
        <f>SUMIFS('grv lys'!$L$2:$L$2863,'grv lys'!$I$2:$I$2863,'bereken betaaldatum bedrag'!$AM$1,'grv lys'!$G$2:$G$2863,'bereken betaaldatum bedrag'!B167)</f>
        <v>0</v>
      </c>
      <c r="AN167" s="4">
        <f>SUMIFS('grv lys'!$L$2:$L$2863,'grv lys'!$I$2:$I$2863,'bereken betaaldatum bedrag'!$AN$1,'grv lys'!$G$2:$G$2863,'bereken betaaldatum bedrag'!B167)</f>
        <v>0</v>
      </c>
      <c r="AO167" s="4">
        <f>SUMIFS('grv lys'!$L$2:$L$2863,'grv lys'!$I$2:$I$2863,'bereken betaaldatum bedrag'!$AO$1,'grv lys'!$G$2:$G$2863,'bereken betaaldatum bedrag'!B167)</f>
        <v>0</v>
      </c>
      <c r="AP167" s="4">
        <f>SUMIFS('grv lys'!$L$2:$L$2863,'grv lys'!$I$2:$I$2863,'bereken betaaldatum bedrag'!$AP$1,'grv lys'!$G$2:$G$2863,'bereken betaaldatum bedrag'!B167)</f>
        <v>294.66000000000003</v>
      </c>
      <c r="AQ167" s="4">
        <f>SUMIFS('grv lys'!$L$2:$L$2863,'grv lys'!$I$2:$I$2863,'bereken betaaldatum bedrag'!$AQ$1,'grv lys'!$G$2:$G$2863,'bereken betaaldatum bedrag'!B167)</f>
        <v>0</v>
      </c>
      <c r="AR167" s="4">
        <f>SUMIFS('grv lys'!$L$2:$L$2863,'grv lys'!$I$2:$I$2863,'bereken betaaldatum bedrag'!$AR$1,'grv lys'!$G$2:$G$2863,'bereken betaaldatum bedrag'!B167)</f>
        <v>0</v>
      </c>
      <c r="AS167" s="4">
        <f>SUMIFS('grv lys'!$L$2:$L$2863,'grv lys'!$I$2:$I$2863,'bereken betaaldatum bedrag'!$AS$1,'grv lys'!$G$2:$G$2863,'bereken betaaldatum bedrag'!B167)</f>
        <v>0</v>
      </c>
      <c r="AT167" s="4">
        <f>SUMIFS('grv lys'!$L$2:$L$2863,'grv lys'!$I$2:$I$2863,'bereken betaaldatum bedrag'!$AT$1,'grv lys'!$G$2:$G$2863,'bereken betaaldatum bedrag'!B167)</f>
        <v>0</v>
      </c>
      <c r="AU167" s="4">
        <f>SUMIFS('grv lys'!$L$2:$L$2863,'grv lys'!$I$2:$I$2863,'bereken betaaldatum bedrag'!$AU$1,'grv lys'!$G$2:$G$2863,'bereken betaaldatum bedrag'!B167)</f>
        <v>0</v>
      </c>
      <c r="AV167" s="4">
        <f>SUMIFS('grv lys'!$L$2:$L$2863,'grv lys'!$I$2:$I$2863,'bereken betaaldatum bedrag'!$AV$1,'grv lys'!$G$2:$G$2863,'bereken betaaldatum bedrag'!B167)</f>
        <v>0</v>
      </c>
      <c r="AW167" s="4">
        <f>SUMIFS('grv lys'!$L$2:$L$2863,'grv lys'!$I$2:$I$2863,'bereken betaaldatum bedrag'!$AW$1,'grv lys'!$G$2:$G$2863,'bereken betaaldatum bedrag'!B167)</f>
        <v>10456.24</v>
      </c>
      <c r="AX167" s="4">
        <f>SUMIFS('grv lys'!$L$2:$L$2863,'grv lys'!$I$2:$I$2863,'bereken betaaldatum bedrag'!$AX$1,'grv lys'!$G$2:$G$2863,'bereken betaaldatum bedrag'!B167)</f>
        <v>0</v>
      </c>
      <c r="AY167" s="4">
        <f>SUMIFS('grv lys'!$L$2:$L$2863,'grv lys'!$I$2:$I$2863,'bereken betaaldatum bedrag'!$AY$1,'grv lys'!$G$2:$G$2863,'bereken betaaldatum bedrag'!B167)</f>
        <v>0</v>
      </c>
      <c r="AZ167" s="4">
        <f>SUMIFS('grv lys'!$L$2:$L$2863,'grv lys'!$I$2:$I$2863,'bereken betaaldatum bedrag'!$AZ$1,'grv lys'!$G$2:$G$2863,'bereken betaaldatum bedrag'!B167)</f>
        <v>0</v>
      </c>
      <c r="BA167" s="4">
        <f>SUMIFS('grv lys'!$L$2:$L$2863,'grv lys'!$I$2:$I$2863,'bereken betaaldatum bedrag'!$BA$1,'grv lys'!$G$2:$G$2863,'bereken betaaldatum bedrag'!B167)</f>
        <v>0</v>
      </c>
    </row>
    <row r="168" spans="1:53" x14ac:dyDescent="0.25">
      <c r="A168" s="19" t="s">
        <v>136</v>
      </c>
      <c r="B168" s="20">
        <v>41744</v>
      </c>
      <c r="C168" s="7"/>
      <c r="D168" s="15" t="s">
        <v>148</v>
      </c>
      <c r="E168" s="14"/>
      <c r="F168" s="12"/>
      <c r="G168" s="16"/>
      <c r="H168" s="16"/>
      <c r="I168" s="4">
        <f>SUMIFS('grv lys'!$L$2:$L$2863,'grv lys'!$G$2:$G$2863,'bereken betaaldatum bedrag'!B168,'grv lys'!$I$2:$I$2863,'bereken betaaldatum bedrag'!I$1)</f>
        <v>833.33999999999992</v>
      </c>
      <c r="J168" s="4">
        <f>SUMIFS('grv lys'!$L$2:$L$2863,'grv lys'!$I$2:$I$2863,'bereken betaaldatum bedrag'!$J$1,'grv lys'!$T$2:$T$2863,'bereken betaaldatum bedrag'!B168)</f>
        <v>0</v>
      </c>
      <c r="K168" s="4">
        <f>SUMIFS('grv lys'!$L$2:$L$2863,'grv lys'!$I$2:$I$2863,'bereken betaaldatum bedrag'!$K$1,'grv lys'!$T$2:$T$2863,'bereken betaaldatum bedrag'!B168)</f>
        <v>0</v>
      </c>
      <c r="L168" s="4">
        <f>SUMIFS('grv lys'!$L$2:$L$2863,'grv lys'!$I$2:$I$2863,'bereken betaaldatum bedrag'!$L$1,'grv lys'!$T$2:$T$2863,'bereken betaaldatum bedrag'!B168)</f>
        <v>0</v>
      </c>
      <c r="M168" s="4">
        <f>SUMIFS('grv lys'!$L$2:$L$2863,'grv lys'!$I$2:$I$2863,'bereken betaaldatum bedrag'!$M$1,'grv lys'!$T$2:$T$2863,'bereken betaaldatum bedrag'!B168)</f>
        <v>0</v>
      </c>
      <c r="N168" s="4">
        <f>SUMIFS('grv lys'!$L$2:$L$2863,'grv lys'!$I$2:$I$2863,'bereken betaaldatum bedrag'!$N$1,'grv lys'!$T$2:$T$2863,'bereken betaaldatum bedrag'!B168)</f>
        <v>0</v>
      </c>
      <c r="O168" s="4">
        <f>SUMIFS('grv lys'!$L$2:$L$2863,'grv lys'!$I$2:$I$2863,'bereken betaaldatum bedrag'!$O$1,'grv lys'!$T$2:$T$2863,'bereken betaaldatum bedrag'!B168)</f>
        <v>0</v>
      </c>
      <c r="P168" s="4">
        <f>SUMIFS('grv lys'!$L$2:$L$2863,'grv lys'!$I$2:$I$2863,'bereken betaaldatum bedrag'!$P$1,'grv lys'!$T$2:$T$2863,'bereken betaaldatum bedrag'!B168)</f>
        <v>0</v>
      </c>
      <c r="Q168" s="4">
        <f>SUMIFS('grv lys'!$L$2:$L$2863,'grv lys'!$I$2:$I$2863,'bereken betaaldatum bedrag'!$Q$1,'grv lys'!$T$2:$T$2863,'bereken betaaldatum bedrag'!B168)</f>
        <v>0</v>
      </c>
      <c r="R168" s="4">
        <f>SUMIFS('grv lys'!$L$2:$L$2863,'grv lys'!$I$2:$I$2863,'bereken betaaldatum bedrag'!$R$1,'grv lys'!$T$2:$T$2863,'bereken betaaldatum bedrag'!B168)</f>
        <v>0</v>
      </c>
      <c r="S168" s="4">
        <f>SUMIFS('grv lys'!Y167:Y3430,'grv lys'!T167:T3430,'bereken betaaldatum bedrag'!B168,'grv lys'!V167:V3430,'bereken betaaldatum bedrag'!$S$1)</f>
        <v>0</v>
      </c>
      <c r="T168" s="4">
        <f>SUMIFS('grv lys'!Z167:Z3430,'grv lys'!U167:U3430,'bereken betaaldatum bedrag'!B168,'grv lys'!W167:W3430,'bereken betaaldatum bedrag'!$T$1)</f>
        <v>0</v>
      </c>
      <c r="U168" s="4">
        <f>SUMIFS('grv lys'!$L$2:$L$2863,'grv lys'!$I$2:$I$2863,'bereken betaaldatum bedrag'!$U$1,'grv lys'!$T$2:$T$2863,'bereken betaaldatum bedrag'!B168)</f>
        <v>0</v>
      </c>
      <c r="V168" s="4">
        <f>SUMIFS('grv lys'!$L$2:$L$2863,'grv lys'!$I$2:$I$2863,'bereken betaaldatum bedrag'!$V$1,'grv lys'!$T$2:$T$2863,'bereken betaaldatum bedrag'!B168)</f>
        <v>0</v>
      </c>
      <c r="W168" s="4">
        <f>SUMIFS('grv lys'!$L$2:$L$2863,'grv lys'!$I$2:$I$2863,'bereken betaaldatum bedrag'!$W$1,'grv lys'!$T$2:$T$2863,'bereken betaaldatum bedrag'!B168)</f>
        <v>0</v>
      </c>
      <c r="X168" s="4">
        <f>SUMIFS('grv lys'!$L$2:$L$2863,'grv lys'!$I$2:$I$2863,'bereken betaaldatum bedrag'!$X$1,'grv lys'!$T$2:$T$2863,'bereken betaaldatum bedrag'!B168)</f>
        <v>0</v>
      </c>
      <c r="Y168" s="4">
        <f>SUMIFS('grv lys'!$L$2:$L$2863,'grv lys'!$I$2:$I$2863,'bereken betaaldatum bedrag'!$Y$1,'grv lys'!$G$2:$G$2863,'bereken betaaldatum bedrag'!B168)</f>
        <v>0</v>
      </c>
      <c r="Z168" s="4">
        <f>SUMIFS('grv lys'!$L$2:$L$2863,'grv lys'!$I$2:$I$2863,'bereken betaaldatum bedrag'!$Z$1,'grv lys'!$G$2:$G$2863,'bereken betaaldatum bedrag'!B168)</f>
        <v>0</v>
      </c>
      <c r="AA168" s="4">
        <f>SUMIFS('grv lys'!$L$2:$L$2863,'grv lys'!$I$2:$I$2863,'bereken betaaldatum bedrag'!$AA$1,'grv lys'!$G$2:$G$2863,'bereken betaaldatum bedrag'!B168)</f>
        <v>0</v>
      </c>
      <c r="AB168" s="4">
        <f>SUMIFS('grv lys'!$L$2:$L$2863,'grv lys'!$I$2:$I$2863,'bereken betaaldatum bedrag'!$AB$1,'grv lys'!$G$2:$G$2863,'bereken betaaldatum bedrag'!B168)</f>
        <v>0</v>
      </c>
      <c r="AC168" s="4">
        <f>SUMIFS('grv lys'!$L$2:$L$2863,'grv lys'!$I$2:$I$2863,'bereken betaaldatum bedrag'!$AC$1,'grv lys'!$G$2:$G$2863,'bereken betaaldatum bedrag'!B168)</f>
        <v>0</v>
      </c>
      <c r="AD168" s="4">
        <f>SUMIFS('grv lys'!$L$2:$L$2863,'grv lys'!$I$2:$I$2863,'bereken betaaldatum bedrag'!$AD$1,'grv lys'!$G$2:$G$2863,'bereken betaaldatum bedrag'!B168)</f>
        <v>3417.57</v>
      </c>
      <c r="AE168" s="4">
        <f>SUMIFS('grv lys'!$L$2:$L$2863,'grv lys'!$I$2:$I$2863,'bereken betaaldatum bedrag'!$AE$1,'grv lys'!$G$2:$G$2863,'bereken betaaldatum bedrag'!B168)</f>
        <v>71919.88</v>
      </c>
      <c r="AF168" s="4">
        <f>SUMIFS('grv lys'!$L$2:$L$2863,'grv lys'!$I$2:$I$2863,'bereken betaaldatum bedrag'!$AF$1,'grv lys'!$G$2:$G$2863,'bereken betaaldatum bedrag'!B168)</f>
        <v>7682.71</v>
      </c>
      <c r="AG168" s="4">
        <f>SUMIFS('grv lys'!$L$2:$L$2863,'grv lys'!$I$2:$I$2863,'bereken betaaldatum bedrag'!$AG$1,'grv lys'!$G$2:$G$2863,'bereken betaaldatum bedrag'!B168)</f>
        <v>0</v>
      </c>
      <c r="AH168" s="4">
        <f>SUMIFS('grv lys'!$L$2:$L$2863,'grv lys'!$I$2:$I$2863,'bereken betaaldatum bedrag'!$AH$1,'grv lys'!$G$2:$G$2863,'bereken betaaldatum bedrag'!B168)</f>
        <v>0</v>
      </c>
      <c r="AI168" s="4">
        <f>SUMIFS('grv lys'!$L$2:$L$2863,'grv lys'!$I$2:$I$2863,'bereken betaaldatum bedrag'!$AI$1,'grv lys'!$G$2:$G$2863,'bereken betaaldatum bedrag'!B168)</f>
        <v>0</v>
      </c>
      <c r="AJ168" s="4">
        <f>SUMIFS('grv lys'!$L$2:$L$2863,'grv lys'!$I$2:$I$2863,'bereken betaaldatum bedrag'!$AJ$1,'grv lys'!$G$2:$G$2863,'bereken betaaldatum bedrag'!B168)</f>
        <v>0</v>
      </c>
      <c r="AK168" s="4">
        <f>SUMIFS('grv lys'!$L$2:$L$2863,'grv lys'!$I$2:$I$2863,'bereken betaaldatum bedrag'!$AK$1,'grv lys'!$G$2:$G$2863,'bereken betaaldatum bedrag'!B168)</f>
        <v>0</v>
      </c>
      <c r="AL168" s="4">
        <f>SUMIFS('grv lys'!$L$2:$L$2863,'grv lys'!$I$2:$I$2863,'bereken betaaldatum bedrag'!$AL$1,'grv lys'!$G$2:$G$2863,'bereken betaaldatum bedrag'!B168)</f>
        <v>0</v>
      </c>
      <c r="AM168" s="4">
        <f>SUMIFS('grv lys'!$L$2:$L$2863,'grv lys'!$I$2:$I$2863,'bereken betaaldatum bedrag'!$AM$1,'grv lys'!$G$2:$G$2863,'bereken betaaldatum bedrag'!B168)</f>
        <v>0</v>
      </c>
      <c r="AN168" s="4">
        <f>SUMIFS('grv lys'!$L$2:$L$2863,'grv lys'!$I$2:$I$2863,'bereken betaaldatum bedrag'!$AN$1,'grv lys'!$G$2:$G$2863,'bereken betaaldatum bedrag'!B168)</f>
        <v>0</v>
      </c>
      <c r="AO168" s="4">
        <f>SUMIFS('grv lys'!$L$2:$L$2863,'grv lys'!$I$2:$I$2863,'bereken betaaldatum bedrag'!$AO$1,'grv lys'!$G$2:$G$2863,'bereken betaaldatum bedrag'!B168)</f>
        <v>0</v>
      </c>
      <c r="AP168" s="4">
        <f>SUMIFS('grv lys'!$L$2:$L$2863,'grv lys'!$I$2:$I$2863,'bereken betaaldatum bedrag'!$AP$1,'grv lys'!$G$2:$G$2863,'bereken betaaldatum bedrag'!B168)</f>
        <v>294.66000000000003</v>
      </c>
      <c r="AQ168" s="4">
        <f>SUMIFS('grv lys'!$L$2:$L$2863,'grv lys'!$I$2:$I$2863,'bereken betaaldatum bedrag'!$AQ$1,'grv lys'!$G$2:$G$2863,'bereken betaaldatum bedrag'!B168)</f>
        <v>0</v>
      </c>
      <c r="AR168" s="4">
        <f>SUMIFS('grv lys'!$L$2:$L$2863,'grv lys'!$I$2:$I$2863,'bereken betaaldatum bedrag'!$AR$1,'grv lys'!$G$2:$G$2863,'bereken betaaldatum bedrag'!B168)</f>
        <v>592.69000000000005</v>
      </c>
      <c r="AS168" s="4">
        <f>SUMIFS('grv lys'!$L$2:$L$2863,'grv lys'!$I$2:$I$2863,'bereken betaaldatum bedrag'!$AS$1,'grv lys'!$G$2:$G$2863,'bereken betaaldatum bedrag'!B168)</f>
        <v>0</v>
      </c>
      <c r="AT168" s="4">
        <f>SUMIFS('grv lys'!$L$2:$L$2863,'grv lys'!$I$2:$I$2863,'bereken betaaldatum bedrag'!$AT$1,'grv lys'!$G$2:$G$2863,'bereken betaaldatum bedrag'!B168)</f>
        <v>0</v>
      </c>
      <c r="AU168" s="4">
        <f>SUMIFS('grv lys'!$L$2:$L$2863,'grv lys'!$I$2:$I$2863,'bereken betaaldatum bedrag'!$AU$1,'grv lys'!$G$2:$G$2863,'bereken betaaldatum bedrag'!B168)</f>
        <v>0</v>
      </c>
      <c r="AV168" s="4">
        <f>SUMIFS('grv lys'!$L$2:$L$2863,'grv lys'!$I$2:$I$2863,'bereken betaaldatum bedrag'!$AV$1,'grv lys'!$G$2:$G$2863,'bereken betaaldatum bedrag'!B168)</f>
        <v>0</v>
      </c>
      <c r="AW168" s="4">
        <f>SUMIFS('grv lys'!$L$2:$L$2863,'grv lys'!$I$2:$I$2863,'bereken betaaldatum bedrag'!$AW$1,'grv lys'!$G$2:$G$2863,'bereken betaaldatum bedrag'!B168)</f>
        <v>0</v>
      </c>
      <c r="AX168" s="4">
        <f>SUMIFS('grv lys'!$L$2:$L$2863,'grv lys'!$I$2:$I$2863,'bereken betaaldatum bedrag'!$AX$1,'grv lys'!$G$2:$G$2863,'bereken betaaldatum bedrag'!B168)</f>
        <v>7446.6799999999994</v>
      </c>
      <c r="AY168" s="4">
        <f>SUMIFS('grv lys'!$L$2:$L$2863,'grv lys'!$I$2:$I$2863,'bereken betaaldatum bedrag'!$AY$1,'grv lys'!$G$2:$G$2863,'bereken betaaldatum bedrag'!B168)</f>
        <v>0</v>
      </c>
      <c r="AZ168" s="4">
        <f>SUMIFS('grv lys'!$L$2:$L$2863,'grv lys'!$I$2:$I$2863,'bereken betaaldatum bedrag'!$AZ$1,'grv lys'!$G$2:$G$2863,'bereken betaaldatum bedrag'!B168)</f>
        <v>0</v>
      </c>
      <c r="BA168" s="4">
        <f>SUMIFS('grv lys'!$L$2:$L$2863,'grv lys'!$I$2:$I$2863,'bereken betaaldatum bedrag'!$BA$1,'grv lys'!$G$2:$G$2863,'bereken betaaldatum bedrag'!B168)</f>
        <v>0</v>
      </c>
    </row>
    <row r="169" spans="1:53" x14ac:dyDescent="0.25">
      <c r="A169" s="19" t="s">
        <v>137</v>
      </c>
      <c r="B169" s="20">
        <v>41745</v>
      </c>
      <c r="C169" s="7"/>
      <c r="D169" s="15" t="s">
        <v>148</v>
      </c>
      <c r="E169" s="14"/>
      <c r="F169" s="12"/>
      <c r="G169" s="16"/>
      <c r="H169" s="16"/>
      <c r="I169" s="4">
        <f>SUMIFS('grv lys'!$L$2:$L$2863,'grv lys'!$G$2:$G$2863,'bereken betaaldatum bedrag'!B169,'grv lys'!$I$2:$I$2863,'bereken betaaldatum bedrag'!I$1)</f>
        <v>0</v>
      </c>
      <c r="J169" s="4">
        <f>SUMIFS('grv lys'!$L$2:$L$2863,'grv lys'!$I$2:$I$2863,'bereken betaaldatum bedrag'!$J$1,'grv lys'!$T$2:$T$2863,'bereken betaaldatum bedrag'!B169)</f>
        <v>0</v>
      </c>
      <c r="K169" s="4">
        <f>SUMIFS('grv lys'!$L$2:$L$2863,'grv lys'!$I$2:$I$2863,'bereken betaaldatum bedrag'!$K$1,'grv lys'!$T$2:$T$2863,'bereken betaaldatum bedrag'!B169)</f>
        <v>0</v>
      </c>
      <c r="L169" s="4">
        <f>SUMIFS('grv lys'!$L$2:$L$2863,'grv lys'!$I$2:$I$2863,'bereken betaaldatum bedrag'!$L$1,'grv lys'!$T$2:$T$2863,'bereken betaaldatum bedrag'!B169)</f>
        <v>0</v>
      </c>
      <c r="M169" s="4">
        <f>SUMIFS('grv lys'!$L$2:$L$2863,'grv lys'!$I$2:$I$2863,'bereken betaaldatum bedrag'!$M$1,'grv lys'!$T$2:$T$2863,'bereken betaaldatum bedrag'!B169)</f>
        <v>1148</v>
      </c>
      <c r="N169" s="4">
        <f>SUMIFS('grv lys'!$L$2:$L$2863,'grv lys'!$I$2:$I$2863,'bereken betaaldatum bedrag'!$N$1,'grv lys'!$T$2:$T$2863,'bereken betaaldatum bedrag'!B169)</f>
        <v>0</v>
      </c>
      <c r="O169" s="4">
        <f>SUMIFS('grv lys'!$L$2:$L$2863,'grv lys'!$I$2:$I$2863,'bereken betaaldatum bedrag'!$O$1,'grv lys'!$T$2:$T$2863,'bereken betaaldatum bedrag'!B169)</f>
        <v>5620</v>
      </c>
      <c r="P169" s="4">
        <f>SUMIFS('grv lys'!$L$2:$L$2863,'grv lys'!$I$2:$I$2863,'bereken betaaldatum bedrag'!$P$1,'grv lys'!$T$2:$T$2863,'bereken betaaldatum bedrag'!B169)</f>
        <v>0</v>
      </c>
      <c r="Q169" s="4">
        <f>SUMIFS('grv lys'!$L$2:$L$2863,'grv lys'!$I$2:$I$2863,'bereken betaaldatum bedrag'!$Q$1,'grv lys'!$T$2:$T$2863,'bereken betaaldatum bedrag'!B169)</f>
        <v>0</v>
      </c>
      <c r="R169" s="4">
        <f>SUMIFS('grv lys'!$L$2:$L$2863,'grv lys'!$I$2:$I$2863,'bereken betaaldatum bedrag'!$R$1,'grv lys'!$T$2:$T$2863,'bereken betaaldatum bedrag'!B169)</f>
        <v>0</v>
      </c>
      <c r="S169" s="4">
        <f>SUMIFS('grv lys'!Y168:Y3431,'grv lys'!T168:T3431,'bereken betaaldatum bedrag'!B169,'grv lys'!V168:V3431,'bereken betaaldatum bedrag'!$S$1)</f>
        <v>0</v>
      </c>
      <c r="T169" s="4">
        <f>SUMIFS('grv lys'!Z168:Z3431,'grv lys'!U168:U3431,'bereken betaaldatum bedrag'!B169,'grv lys'!W168:W3431,'bereken betaaldatum bedrag'!$T$1)</f>
        <v>0</v>
      </c>
      <c r="U169" s="4">
        <f>SUMIFS('grv lys'!$L$2:$L$2863,'grv lys'!$I$2:$I$2863,'bereken betaaldatum bedrag'!$U$1,'grv lys'!$T$2:$T$2863,'bereken betaaldatum bedrag'!B169)</f>
        <v>530</v>
      </c>
      <c r="V169" s="4">
        <f>SUMIFS('grv lys'!$L$2:$L$2863,'grv lys'!$I$2:$I$2863,'bereken betaaldatum bedrag'!$V$1,'grv lys'!$T$2:$T$2863,'bereken betaaldatum bedrag'!B169)</f>
        <v>0</v>
      </c>
      <c r="W169" s="4">
        <f>SUMIFS('grv lys'!$L$2:$L$2863,'grv lys'!$I$2:$I$2863,'bereken betaaldatum bedrag'!$W$1,'grv lys'!$T$2:$T$2863,'bereken betaaldatum bedrag'!B169)</f>
        <v>0</v>
      </c>
      <c r="X169" s="4">
        <f>SUMIFS('grv lys'!$L$2:$L$2863,'grv lys'!$I$2:$I$2863,'bereken betaaldatum bedrag'!$X$1,'grv lys'!$T$2:$T$2863,'bereken betaaldatum bedrag'!B169)</f>
        <v>0</v>
      </c>
      <c r="Y169" s="4">
        <f>SUMIFS('grv lys'!$L$2:$L$2863,'grv lys'!$I$2:$I$2863,'bereken betaaldatum bedrag'!$Y$1,'grv lys'!$G$2:$G$2863,'bereken betaaldatum bedrag'!B169)</f>
        <v>25097</v>
      </c>
      <c r="Z169" s="4">
        <f>SUMIFS('grv lys'!$L$2:$L$2863,'grv lys'!$I$2:$I$2863,'bereken betaaldatum bedrag'!$Z$1,'grv lys'!$G$2:$G$2863,'bereken betaaldatum bedrag'!B169)</f>
        <v>0</v>
      </c>
      <c r="AA169" s="4">
        <f>SUMIFS('grv lys'!$L$2:$L$2863,'grv lys'!$I$2:$I$2863,'bereken betaaldatum bedrag'!$AA$1,'grv lys'!$G$2:$G$2863,'bereken betaaldatum bedrag'!B169)</f>
        <v>0</v>
      </c>
      <c r="AB169" s="4">
        <f>SUMIFS('grv lys'!$L$2:$L$2863,'grv lys'!$I$2:$I$2863,'bereken betaaldatum bedrag'!$AB$1,'grv lys'!$G$2:$G$2863,'bereken betaaldatum bedrag'!B169)</f>
        <v>0</v>
      </c>
      <c r="AC169" s="4">
        <f>SUMIFS('grv lys'!$L$2:$L$2863,'grv lys'!$I$2:$I$2863,'bereken betaaldatum bedrag'!$AC$1,'grv lys'!$G$2:$G$2863,'bereken betaaldatum bedrag'!B169)</f>
        <v>468.77</v>
      </c>
      <c r="AD169" s="4">
        <f>SUMIFS('grv lys'!$L$2:$L$2863,'grv lys'!$I$2:$I$2863,'bereken betaaldatum bedrag'!$AD$1,'grv lys'!$G$2:$G$2863,'bereken betaaldatum bedrag'!B169)</f>
        <v>0</v>
      </c>
      <c r="AE169" s="4">
        <f>SUMIFS('grv lys'!$L$2:$L$2863,'grv lys'!$I$2:$I$2863,'bereken betaaldatum bedrag'!$AE$1,'grv lys'!$G$2:$G$2863,'bereken betaaldatum bedrag'!B169)</f>
        <v>0</v>
      </c>
      <c r="AF169" s="4">
        <f>SUMIFS('grv lys'!$L$2:$L$2863,'grv lys'!$I$2:$I$2863,'bereken betaaldatum bedrag'!$AF$1,'grv lys'!$G$2:$G$2863,'bereken betaaldatum bedrag'!B169)</f>
        <v>0</v>
      </c>
      <c r="AG169" s="4">
        <f>SUMIFS('grv lys'!$L$2:$L$2863,'grv lys'!$I$2:$I$2863,'bereken betaaldatum bedrag'!$AG$1,'grv lys'!$G$2:$G$2863,'bereken betaaldatum bedrag'!B169)</f>
        <v>0</v>
      </c>
      <c r="AH169" s="4">
        <f>SUMIFS('grv lys'!$L$2:$L$2863,'grv lys'!$I$2:$I$2863,'bereken betaaldatum bedrag'!$AH$1,'grv lys'!$G$2:$G$2863,'bereken betaaldatum bedrag'!B169)</f>
        <v>0</v>
      </c>
      <c r="AI169" s="4">
        <f>SUMIFS('grv lys'!$L$2:$L$2863,'grv lys'!$I$2:$I$2863,'bereken betaaldatum bedrag'!$AI$1,'grv lys'!$G$2:$G$2863,'bereken betaaldatum bedrag'!B169)</f>
        <v>0</v>
      </c>
      <c r="AJ169" s="4">
        <f>SUMIFS('grv lys'!$L$2:$L$2863,'grv lys'!$I$2:$I$2863,'bereken betaaldatum bedrag'!$AJ$1,'grv lys'!$G$2:$G$2863,'bereken betaaldatum bedrag'!B169)</f>
        <v>0</v>
      </c>
      <c r="AK169" s="4">
        <f>SUMIFS('grv lys'!$L$2:$L$2863,'grv lys'!$I$2:$I$2863,'bereken betaaldatum bedrag'!$AK$1,'grv lys'!$G$2:$G$2863,'bereken betaaldatum bedrag'!B169)</f>
        <v>15860.76</v>
      </c>
      <c r="AL169" s="4">
        <f>SUMIFS('grv lys'!$L$2:$L$2863,'grv lys'!$I$2:$I$2863,'bereken betaaldatum bedrag'!$AL$1,'grv lys'!$G$2:$G$2863,'bereken betaaldatum bedrag'!B169)</f>
        <v>0</v>
      </c>
      <c r="AM169" s="4">
        <f>SUMIFS('grv lys'!$L$2:$L$2863,'grv lys'!$I$2:$I$2863,'bereken betaaldatum bedrag'!$AM$1,'grv lys'!$G$2:$G$2863,'bereken betaaldatum bedrag'!B169)</f>
        <v>0</v>
      </c>
      <c r="AN169" s="4">
        <f>SUMIFS('grv lys'!$L$2:$L$2863,'grv lys'!$I$2:$I$2863,'bereken betaaldatum bedrag'!$AN$1,'grv lys'!$G$2:$G$2863,'bereken betaaldatum bedrag'!B169)</f>
        <v>0</v>
      </c>
      <c r="AO169" s="4">
        <f>SUMIFS('grv lys'!$L$2:$L$2863,'grv lys'!$I$2:$I$2863,'bereken betaaldatum bedrag'!$AO$1,'grv lys'!$G$2:$G$2863,'bereken betaaldatum bedrag'!B169)</f>
        <v>0</v>
      </c>
      <c r="AP169" s="4">
        <f>SUMIFS('grv lys'!$L$2:$L$2863,'grv lys'!$I$2:$I$2863,'bereken betaaldatum bedrag'!$AP$1,'grv lys'!$G$2:$G$2863,'bereken betaaldatum bedrag'!B169)</f>
        <v>294.66000000000003</v>
      </c>
      <c r="AQ169" s="4">
        <f>SUMIFS('grv lys'!$L$2:$L$2863,'grv lys'!$I$2:$I$2863,'bereken betaaldatum bedrag'!$AQ$1,'grv lys'!$G$2:$G$2863,'bereken betaaldatum bedrag'!B169)</f>
        <v>17083.82</v>
      </c>
      <c r="AR169" s="4">
        <f>SUMIFS('grv lys'!$L$2:$L$2863,'grv lys'!$I$2:$I$2863,'bereken betaaldatum bedrag'!$AR$1,'grv lys'!$G$2:$G$2863,'bereken betaaldatum bedrag'!B169)</f>
        <v>0</v>
      </c>
      <c r="AS169" s="4">
        <f>SUMIFS('grv lys'!$L$2:$L$2863,'grv lys'!$I$2:$I$2863,'bereken betaaldatum bedrag'!$AS$1,'grv lys'!$G$2:$G$2863,'bereken betaaldatum bedrag'!B169)</f>
        <v>0</v>
      </c>
      <c r="AT169" s="4">
        <f>SUMIFS('grv lys'!$L$2:$L$2863,'grv lys'!$I$2:$I$2863,'bereken betaaldatum bedrag'!$AT$1,'grv lys'!$G$2:$G$2863,'bereken betaaldatum bedrag'!B169)</f>
        <v>16410.969999999998</v>
      </c>
      <c r="AU169" s="4">
        <f>SUMIFS('grv lys'!$L$2:$L$2863,'grv lys'!$I$2:$I$2863,'bereken betaaldatum bedrag'!$AU$1,'grv lys'!$G$2:$G$2863,'bereken betaaldatum bedrag'!B169)</f>
        <v>29300.880000000001</v>
      </c>
      <c r="AV169" s="4">
        <f>SUMIFS('grv lys'!$L$2:$L$2863,'grv lys'!$I$2:$I$2863,'bereken betaaldatum bedrag'!$AV$1,'grv lys'!$G$2:$G$2863,'bereken betaaldatum bedrag'!B169)</f>
        <v>0</v>
      </c>
      <c r="AW169" s="4">
        <f>SUMIFS('grv lys'!$L$2:$L$2863,'grv lys'!$I$2:$I$2863,'bereken betaaldatum bedrag'!$AW$1,'grv lys'!$G$2:$G$2863,'bereken betaaldatum bedrag'!B169)</f>
        <v>0</v>
      </c>
      <c r="AX169" s="4">
        <f>SUMIFS('grv lys'!$L$2:$L$2863,'grv lys'!$I$2:$I$2863,'bereken betaaldatum bedrag'!$AX$1,'grv lys'!$G$2:$G$2863,'bereken betaaldatum bedrag'!B169)</f>
        <v>0</v>
      </c>
      <c r="AY169" s="4">
        <f>SUMIFS('grv lys'!$L$2:$L$2863,'grv lys'!$I$2:$I$2863,'bereken betaaldatum bedrag'!$AY$1,'grv lys'!$G$2:$G$2863,'bereken betaaldatum bedrag'!B169)</f>
        <v>0</v>
      </c>
      <c r="AZ169" s="4">
        <f>SUMIFS('grv lys'!$L$2:$L$2863,'grv lys'!$I$2:$I$2863,'bereken betaaldatum bedrag'!$AZ$1,'grv lys'!$G$2:$G$2863,'bereken betaaldatum bedrag'!B169)</f>
        <v>0</v>
      </c>
      <c r="BA169" s="4">
        <f>SUMIFS('grv lys'!$L$2:$L$2863,'grv lys'!$I$2:$I$2863,'bereken betaaldatum bedrag'!$BA$1,'grv lys'!$G$2:$G$2863,'bereken betaaldatum bedrag'!B169)</f>
        <v>0</v>
      </c>
    </row>
    <row r="170" spans="1:53" x14ac:dyDescent="0.25">
      <c r="A170" s="19" t="s">
        <v>138</v>
      </c>
      <c r="B170" s="20">
        <v>41746</v>
      </c>
      <c r="C170" s="7"/>
      <c r="D170" s="15" t="s">
        <v>148</v>
      </c>
      <c r="E170" s="14"/>
      <c r="F170" s="12"/>
      <c r="G170" s="16"/>
      <c r="H170" s="16"/>
      <c r="I170" s="4">
        <f>SUMIFS('grv lys'!$L$2:$L$2863,'grv lys'!$G$2:$G$2863,'bereken betaaldatum bedrag'!B170,'grv lys'!$I$2:$I$2863,'bereken betaaldatum bedrag'!I$1)</f>
        <v>0</v>
      </c>
      <c r="J170" s="4">
        <f>SUMIFS('grv lys'!$L$2:$L$2863,'grv lys'!$I$2:$I$2863,'bereken betaaldatum bedrag'!$J$1,'grv lys'!$T$2:$T$2863,'bereken betaaldatum bedrag'!B170)</f>
        <v>0</v>
      </c>
      <c r="K170" s="4">
        <f>SUMIFS('grv lys'!$L$2:$L$2863,'grv lys'!$I$2:$I$2863,'bereken betaaldatum bedrag'!$K$1,'grv lys'!$T$2:$T$2863,'bereken betaaldatum bedrag'!B170)</f>
        <v>0</v>
      </c>
      <c r="L170" s="4">
        <f>SUMIFS('grv lys'!$L$2:$L$2863,'grv lys'!$I$2:$I$2863,'bereken betaaldatum bedrag'!$L$1,'grv lys'!$T$2:$T$2863,'bereken betaaldatum bedrag'!B170)</f>
        <v>0</v>
      </c>
      <c r="M170" s="4">
        <f>SUMIFS('grv lys'!$L$2:$L$2863,'grv lys'!$I$2:$I$2863,'bereken betaaldatum bedrag'!$M$1,'grv lys'!$T$2:$T$2863,'bereken betaaldatum bedrag'!B170)</f>
        <v>0</v>
      </c>
      <c r="N170" s="4">
        <f>SUMIFS('grv lys'!$L$2:$L$2863,'grv lys'!$I$2:$I$2863,'bereken betaaldatum bedrag'!$N$1,'grv lys'!$T$2:$T$2863,'bereken betaaldatum bedrag'!B170)</f>
        <v>736.5</v>
      </c>
      <c r="O170" s="4">
        <f>SUMIFS('grv lys'!$L$2:$L$2863,'grv lys'!$I$2:$I$2863,'bereken betaaldatum bedrag'!$O$1,'grv lys'!$T$2:$T$2863,'bereken betaaldatum bedrag'!B170)</f>
        <v>0</v>
      </c>
      <c r="P170" s="4">
        <f>SUMIFS('grv lys'!$L$2:$L$2863,'grv lys'!$I$2:$I$2863,'bereken betaaldatum bedrag'!$P$1,'grv lys'!$T$2:$T$2863,'bereken betaaldatum bedrag'!B170)</f>
        <v>0</v>
      </c>
      <c r="Q170" s="4">
        <f>SUMIFS('grv lys'!$L$2:$L$2863,'grv lys'!$I$2:$I$2863,'bereken betaaldatum bedrag'!$Q$1,'grv lys'!$T$2:$T$2863,'bereken betaaldatum bedrag'!B170)</f>
        <v>0</v>
      </c>
      <c r="R170" s="4">
        <f>SUMIFS('grv lys'!$L$2:$L$2863,'grv lys'!$I$2:$I$2863,'bereken betaaldatum bedrag'!$R$1,'grv lys'!$T$2:$T$2863,'bereken betaaldatum bedrag'!B170)</f>
        <v>0</v>
      </c>
      <c r="S170" s="4">
        <f>SUMIFS('grv lys'!Y169:Y3432,'grv lys'!T169:T3432,'bereken betaaldatum bedrag'!B170,'grv lys'!V169:V3432,'bereken betaaldatum bedrag'!$S$1)</f>
        <v>0</v>
      </c>
      <c r="T170" s="4">
        <f>SUMIFS('grv lys'!Z169:Z3432,'grv lys'!U169:U3432,'bereken betaaldatum bedrag'!B170,'grv lys'!W169:W3432,'bereken betaaldatum bedrag'!$T$1)</f>
        <v>0</v>
      </c>
      <c r="U170" s="4">
        <f>SUMIFS('grv lys'!$L$2:$L$2863,'grv lys'!$I$2:$I$2863,'bereken betaaldatum bedrag'!$U$1,'grv lys'!$T$2:$T$2863,'bereken betaaldatum bedrag'!B170)</f>
        <v>3145</v>
      </c>
      <c r="V170" s="4">
        <f>SUMIFS('grv lys'!$L$2:$L$2863,'grv lys'!$I$2:$I$2863,'bereken betaaldatum bedrag'!$V$1,'grv lys'!$T$2:$T$2863,'bereken betaaldatum bedrag'!B170)</f>
        <v>0</v>
      </c>
      <c r="W170" s="4">
        <f>SUMIFS('grv lys'!$L$2:$L$2863,'grv lys'!$I$2:$I$2863,'bereken betaaldatum bedrag'!$W$1,'grv lys'!$T$2:$T$2863,'bereken betaaldatum bedrag'!B170)</f>
        <v>0</v>
      </c>
      <c r="X170" s="4">
        <f>SUMIFS('grv lys'!$L$2:$L$2863,'grv lys'!$I$2:$I$2863,'bereken betaaldatum bedrag'!$X$1,'grv lys'!$T$2:$T$2863,'bereken betaaldatum bedrag'!B170)</f>
        <v>0</v>
      </c>
      <c r="Y170" s="4">
        <f>SUMIFS('grv lys'!$L$2:$L$2863,'grv lys'!$I$2:$I$2863,'bereken betaaldatum bedrag'!$Y$1,'grv lys'!$G$2:$G$2863,'bereken betaaldatum bedrag'!B170)</f>
        <v>-2052</v>
      </c>
      <c r="Z170" s="4">
        <f>SUMIFS('grv lys'!$L$2:$L$2863,'grv lys'!$I$2:$I$2863,'bereken betaaldatum bedrag'!$Z$1,'grv lys'!$G$2:$G$2863,'bereken betaaldatum bedrag'!B170)</f>
        <v>0</v>
      </c>
      <c r="AA170" s="4">
        <f>SUMIFS('grv lys'!$L$2:$L$2863,'grv lys'!$I$2:$I$2863,'bereken betaaldatum bedrag'!$AA$1,'grv lys'!$G$2:$G$2863,'bereken betaaldatum bedrag'!B170)</f>
        <v>0</v>
      </c>
      <c r="AB170" s="4">
        <f>SUMIFS('grv lys'!$L$2:$L$2863,'grv lys'!$I$2:$I$2863,'bereken betaaldatum bedrag'!$AB$1,'grv lys'!$G$2:$G$2863,'bereken betaaldatum bedrag'!B170)</f>
        <v>11376.86</v>
      </c>
      <c r="AC170" s="4">
        <f>SUMIFS('grv lys'!$L$2:$L$2863,'grv lys'!$I$2:$I$2863,'bereken betaaldatum bedrag'!$AC$1,'grv lys'!$G$2:$G$2863,'bereken betaaldatum bedrag'!B170)</f>
        <v>377.57</v>
      </c>
      <c r="AD170" s="4">
        <f>SUMIFS('grv lys'!$L$2:$L$2863,'grv lys'!$I$2:$I$2863,'bereken betaaldatum bedrag'!$AD$1,'grv lys'!$G$2:$G$2863,'bereken betaaldatum bedrag'!B170)</f>
        <v>5041.3500000000004</v>
      </c>
      <c r="AE170" s="4">
        <f>SUMIFS('grv lys'!$L$2:$L$2863,'grv lys'!$I$2:$I$2863,'bereken betaaldatum bedrag'!$AE$1,'grv lys'!$G$2:$G$2863,'bereken betaaldatum bedrag'!B170)</f>
        <v>0</v>
      </c>
      <c r="AF170" s="4">
        <f>SUMIFS('grv lys'!$L$2:$L$2863,'grv lys'!$I$2:$I$2863,'bereken betaaldatum bedrag'!$AF$1,'grv lys'!$G$2:$G$2863,'bereken betaaldatum bedrag'!B170)</f>
        <v>6895.5599999999995</v>
      </c>
      <c r="AG170" s="4">
        <f>SUMIFS('grv lys'!$L$2:$L$2863,'grv lys'!$I$2:$I$2863,'bereken betaaldatum bedrag'!$AG$1,'grv lys'!$G$2:$G$2863,'bereken betaaldatum bedrag'!B170)</f>
        <v>0</v>
      </c>
      <c r="AH170" s="4">
        <f>SUMIFS('grv lys'!$L$2:$L$2863,'grv lys'!$I$2:$I$2863,'bereken betaaldatum bedrag'!$AH$1,'grv lys'!$G$2:$G$2863,'bereken betaaldatum bedrag'!B170)</f>
        <v>0</v>
      </c>
      <c r="AI170" s="4">
        <f>SUMIFS('grv lys'!$L$2:$L$2863,'grv lys'!$I$2:$I$2863,'bereken betaaldatum bedrag'!$AI$1,'grv lys'!$G$2:$G$2863,'bereken betaaldatum bedrag'!B170)</f>
        <v>0</v>
      </c>
      <c r="AJ170" s="4">
        <f>SUMIFS('grv lys'!$L$2:$L$2863,'grv lys'!$I$2:$I$2863,'bereken betaaldatum bedrag'!$AJ$1,'grv lys'!$G$2:$G$2863,'bereken betaaldatum bedrag'!B170)</f>
        <v>0</v>
      </c>
      <c r="AK170" s="4">
        <f>SUMIFS('grv lys'!$L$2:$L$2863,'grv lys'!$I$2:$I$2863,'bereken betaaldatum bedrag'!$AK$1,'grv lys'!$G$2:$G$2863,'bereken betaaldatum bedrag'!B170)</f>
        <v>0</v>
      </c>
      <c r="AL170" s="4">
        <f>SUMIFS('grv lys'!$L$2:$L$2863,'grv lys'!$I$2:$I$2863,'bereken betaaldatum bedrag'!$AL$1,'grv lys'!$G$2:$G$2863,'bereken betaaldatum bedrag'!B170)</f>
        <v>0</v>
      </c>
      <c r="AM170" s="4">
        <f>SUMIFS('grv lys'!$L$2:$L$2863,'grv lys'!$I$2:$I$2863,'bereken betaaldatum bedrag'!$AM$1,'grv lys'!$G$2:$G$2863,'bereken betaaldatum bedrag'!B170)</f>
        <v>0</v>
      </c>
      <c r="AN170" s="4">
        <f>SUMIFS('grv lys'!$L$2:$L$2863,'grv lys'!$I$2:$I$2863,'bereken betaaldatum bedrag'!$AN$1,'grv lys'!$G$2:$G$2863,'bereken betaaldatum bedrag'!B170)</f>
        <v>0</v>
      </c>
      <c r="AO170" s="4">
        <f>SUMIFS('grv lys'!$L$2:$L$2863,'grv lys'!$I$2:$I$2863,'bereken betaaldatum bedrag'!$AO$1,'grv lys'!$G$2:$G$2863,'bereken betaaldatum bedrag'!B170)</f>
        <v>15054.66</v>
      </c>
      <c r="AP170" s="4">
        <f>SUMIFS('grv lys'!$L$2:$L$2863,'grv lys'!$I$2:$I$2863,'bereken betaaldatum bedrag'!$AP$1,'grv lys'!$G$2:$G$2863,'bereken betaaldatum bedrag'!B170)</f>
        <v>196.44</v>
      </c>
      <c r="AQ170" s="4">
        <f>SUMIFS('grv lys'!$L$2:$L$2863,'grv lys'!$I$2:$I$2863,'bereken betaaldatum bedrag'!$AQ$1,'grv lys'!$G$2:$G$2863,'bereken betaaldatum bedrag'!B170)</f>
        <v>0</v>
      </c>
      <c r="AR170" s="4">
        <f>SUMIFS('grv lys'!$L$2:$L$2863,'grv lys'!$I$2:$I$2863,'bereken betaaldatum bedrag'!$AR$1,'grv lys'!$G$2:$G$2863,'bereken betaaldatum bedrag'!B170)</f>
        <v>0</v>
      </c>
      <c r="AS170" s="4">
        <f>SUMIFS('grv lys'!$L$2:$L$2863,'grv lys'!$I$2:$I$2863,'bereken betaaldatum bedrag'!$AS$1,'grv lys'!$G$2:$G$2863,'bereken betaaldatum bedrag'!B170)</f>
        <v>0</v>
      </c>
      <c r="AT170" s="4">
        <f>SUMIFS('grv lys'!$L$2:$L$2863,'grv lys'!$I$2:$I$2863,'bereken betaaldatum bedrag'!$AT$1,'grv lys'!$G$2:$G$2863,'bereken betaaldatum bedrag'!B170)</f>
        <v>0</v>
      </c>
      <c r="AU170" s="4">
        <f>SUMIFS('grv lys'!$L$2:$L$2863,'grv lys'!$I$2:$I$2863,'bereken betaaldatum bedrag'!$AU$1,'grv lys'!$G$2:$G$2863,'bereken betaaldatum bedrag'!B170)</f>
        <v>0</v>
      </c>
      <c r="AV170" s="4">
        <f>SUMIFS('grv lys'!$L$2:$L$2863,'grv lys'!$I$2:$I$2863,'bereken betaaldatum bedrag'!$AV$1,'grv lys'!$G$2:$G$2863,'bereken betaaldatum bedrag'!B170)</f>
        <v>0</v>
      </c>
      <c r="AW170" s="4">
        <f>SUMIFS('grv lys'!$L$2:$L$2863,'grv lys'!$I$2:$I$2863,'bereken betaaldatum bedrag'!$AW$1,'grv lys'!$G$2:$G$2863,'bereken betaaldatum bedrag'!B170)</f>
        <v>0</v>
      </c>
      <c r="AX170" s="4">
        <f>SUMIFS('grv lys'!$L$2:$L$2863,'grv lys'!$I$2:$I$2863,'bereken betaaldatum bedrag'!$AX$1,'grv lys'!$G$2:$G$2863,'bereken betaaldatum bedrag'!B170)</f>
        <v>0</v>
      </c>
      <c r="AY170" s="4">
        <f>SUMIFS('grv lys'!$L$2:$L$2863,'grv lys'!$I$2:$I$2863,'bereken betaaldatum bedrag'!$AY$1,'grv lys'!$G$2:$G$2863,'bereken betaaldatum bedrag'!B170)</f>
        <v>0</v>
      </c>
      <c r="AZ170" s="4">
        <f>SUMIFS('grv lys'!$L$2:$L$2863,'grv lys'!$I$2:$I$2863,'bereken betaaldatum bedrag'!$AZ$1,'grv lys'!$G$2:$G$2863,'bereken betaaldatum bedrag'!B170)</f>
        <v>0</v>
      </c>
      <c r="BA170" s="4">
        <f>SUMIFS('grv lys'!$L$2:$L$2863,'grv lys'!$I$2:$I$2863,'bereken betaaldatum bedrag'!$BA$1,'grv lys'!$G$2:$G$2863,'bereken betaaldatum bedrag'!B170)</f>
        <v>0</v>
      </c>
    </row>
    <row r="171" spans="1:53" x14ac:dyDescent="0.25">
      <c r="A171" s="19" t="s">
        <v>139</v>
      </c>
      <c r="B171" s="20">
        <v>41747</v>
      </c>
      <c r="C171" s="7">
        <f>B171+19</f>
        <v>41766</v>
      </c>
      <c r="D171" s="6">
        <f>SUM(I165:I171)</f>
        <v>383687.97000000003</v>
      </c>
      <c r="E171" s="14">
        <f>B171+31</f>
        <v>41778</v>
      </c>
      <c r="F171" s="12">
        <f>SUM(Y165:BA171)</f>
        <v>360745.6999999999</v>
      </c>
      <c r="G171" s="10">
        <f>B171</f>
        <v>41747</v>
      </c>
      <c r="H171" s="9">
        <f>SUM(J165:X171)</f>
        <v>55653.869999999995</v>
      </c>
      <c r="I171" s="4">
        <f>SUMIFS('grv lys'!$L$2:$L$2863,'grv lys'!$G$2:$G$2863,'bereken betaaldatum bedrag'!B171,'grv lys'!$I$2:$I$2863,'bereken betaaldatum bedrag'!I$1)</f>
        <v>0</v>
      </c>
      <c r="J171" s="4">
        <f>SUMIFS('grv lys'!$L$2:$L$2863,'grv lys'!$I$2:$I$2863,'bereken betaaldatum bedrag'!$J$1,'grv lys'!$T$2:$T$2863,'bereken betaaldatum bedrag'!B171)</f>
        <v>0</v>
      </c>
      <c r="K171" s="4">
        <f>SUMIFS('grv lys'!$L$2:$L$2863,'grv lys'!$I$2:$I$2863,'bereken betaaldatum bedrag'!$K$1,'grv lys'!$T$2:$T$2863,'bereken betaaldatum bedrag'!B171)</f>
        <v>0</v>
      </c>
      <c r="L171" s="4">
        <f>SUMIFS('grv lys'!$L$2:$L$2863,'grv lys'!$I$2:$I$2863,'bereken betaaldatum bedrag'!$L$1,'grv lys'!$T$2:$T$2863,'bereken betaaldatum bedrag'!B171)</f>
        <v>0</v>
      </c>
      <c r="M171" s="4">
        <f>SUMIFS('grv lys'!$L$2:$L$2863,'grv lys'!$I$2:$I$2863,'bereken betaaldatum bedrag'!$M$1,'grv lys'!$T$2:$T$2863,'bereken betaaldatum bedrag'!B171)</f>
        <v>4384.2</v>
      </c>
      <c r="N171" s="4">
        <f>SUMIFS('grv lys'!$L$2:$L$2863,'grv lys'!$I$2:$I$2863,'bereken betaaldatum bedrag'!$N$1,'grv lys'!$T$2:$T$2863,'bereken betaaldatum bedrag'!B171)</f>
        <v>0</v>
      </c>
      <c r="O171" s="4">
        <f>SUMIFS('grv lys'!$L$2:$L$2863,'grv lys'!$I$2:$I$2863,'bereken betaaldatum bedrag'!$O$1,'grv lys'!$T$2:$T$2863,'bereken betaaldatum bedrag'!B171)</f>
        <v>0</v>
      </c>
      <c r="P171" s="4">
        <f>SUMIFS('grv lys'!$L$2:$L$2863,'grv lys'!$I$2:$I$2863,'bereken betaaldatum bedrag'!$P$1,'grv lys'!$T$2:$T$2863,'bereken betaaldatum bedrag'!B171)</f>
        <v>0</v>
      </c>
      <c r="Q171" s="4">
        <f>SUMIFS('grv lys'!$L$2:$L$2863,'grv lys'!$I$2:$I$2863,'bereken betaaldatum bedrag'!$Q$1,'grv lys'!$T$2:$T$2863,'bereken betaaldatum bedrag'!B171)</f>
        <v>0</v>
      </c>
      <c r="R171" s="4">
        <f>SUMIFS('grv lys'!$L$2:$L$2863,'grv lys'!$I$2:$I$2863,'bereken betaaldatum bedrag'!$R$1,'grv lys'!$T$2:$T$2863,'bereken betaaldatum bedrag'!B171)</f>
        <v>0</v>
      </c>
      <c r="S171" s="4">
        <f>SUMIFS('grv lys'!Y170:Y3433,'grv lys'!T170:T3433,'bereken betaaldatum bedrag'!B171,'grv lys'!V170:V3433,'bereken betaaldatum bedrag'!$S$1)</f>
        <v>0</v>
      </c>
      <c r="T171" s="4">
        <f>SUMIFS('grv lys'!Z170:Z3433,'grv lys'!U170:U3433,'bereken betaaldatum bedrag'!B171,'grv lys'!W170:W3433,'bereken betaaldatum bedrag'!$T$1)</f>
        <v>0</v>
      </c>
      <c r="U171" s="4">
        <f>SUMIFS('grv lys'!$L$2:$L$2863,'grv lys'!$I$2:$I$2863,'bereken betaaldatum bedrag'!$U$1,'grv lys'!$T$2:$T$2863,'bereken betaaldatum bedrag'!B171)</f>
        <v>0</v>
      </c>
      <c r="V171" s="4">
        <f>SUMIFS('grv lys'!$L$2:$L$2863,'grv lys'!$I$2:$I$2863,'bereken betaaldatum bedrag'!$V$1,'grv lys'!$T$2:$T$2863,'bereken betaaldatum bedrag'!B171)</f>
        <v>4107.88</v>
      </c>
      <c r="W171" s="4">
        <f>SUMIFS('grv lys'!$L$2:$L$2863,'grv lys'!$I$2:$I$2863,'bereken betaaldatum bedrag'!$W$1,'grv lys'!$T$2:$T$2863,'bereken betaaldatum bedrag'!B171)</f>
        <v>0</v>
      </c>
      <c r="X171" s="4">
        <f>SUMIFS('grv lys'!$L$2:$L$2863,'grv lys'!$I$2:$I$2863,'bereken betaaldatum bedrag'!$X$1,'grv lys'!$T$2:$T$2863,'bereken betaaldatum bedrag'!B171)</f>
        <v>0</v>
      </c>
      <c r="Y171" s="4">
        <f>SUMIFS('grv lys'!$L$2:$L$2863,'grv lys'!$I$2:$I$2863,'bereken betaaldatum bedrag'!$Y$1,'grv lys'!$G$2:$G$2863,'bereken betaaldatum bedrag'!B171)</f>
        <v>0</v>
      </c>
      <c r="Z171" s="4">
        <f>SUMIFS('grv lys'!$L$2:$L$2863,'grv lys'!$I$2:$I$2863,'bereken betaaldatum bedrag'!$Z$1,'grv lys'!$G$2:$G$2863,'bereken betaaldatum bedrag'!B171)</f>
        <v>0</v>
      </c>
      <c r="AA171" s="4">
        <f>SUMIFS('grv lys'!$L$2:$L$2863,'grv lys'!$I$2:$I$2863,'bereken betaaldatum bedrag'!$AA$1,'grv lys'!$G$2:$G$2863,'bereken betaaldatum bedrag'!B171)</f>
        <v>0</v>
      </c>
      <c r="AB171" s="4">
        <f>SUMIFS('grv lys'!$L$2:$L$2863,'grv lys'!$I$2:$I$2863,'bereken betaaldatum bedrag'!$AB$1,'grv lys'!$G$2:$G$2863,'bereken betaaldatum bedrag'!B171)</f>
        <v>0</v>
      </c>
      <c r="AC171" s="4">
        <f>SUMIFS('grv lys'!$L$2:$L$2863,'grv lys'!$I$2:$I$2863,'bereken betaaldatum bedrag'!$AC$1,'grv lys'!$G$2:$G$2863,'bereken betaaldatum bedrag'!B171)</f>
        <v>0</v>
      </c>
      <c r="AD171" s="4">
        <f>SUMIFS('grv lys'!$L$2:$L$2863,'grv lys'!$I$2:$I$2863,'bereken betaaldatum bedrag'!$AD$1,'grv lys'!$G$2:$G$2863,'bereken betaaldatum bedrag'!B171)</f>
        <v>0</v>
      </c>
      <c r="AE171" s="4">
        <f>SUMIFS('grv lys'!$L$2:$L$2863,'grv lys'!$I$2:$I$2863,'bereken betaaldatum bedrag'!$AE$1,'grv lys'!$G$2:$G$2863,'bereken betaaldatum bedrag'!B171)</f>
        <v>0</v>
      </c>
      <c r="AF171" s="4">
        <f>SUMIFS('grv lys'!$L$2:$L$2863,'grv lys'!$I$2:$I$2863,'bereken betaaldatum bedrag'!$AF$1,'grv lys'!$G$2:$G$2863,'bereken betaaldatum bedrag'!B171)</f>
        <v>0</v>
      </c>
      <c r="AG171" s="4">
        <f>SUMIFS('grv lys'!$L$2:$L$2863,'grv lys'!$I$2:$I$2863,'bereken betaaldatum bedrag'!$AG$1,'grv lys'!$G$2:$G$2863,'bereken betaaldatum bedrag'!B171)</f>
        <v>0</v>
      </c>
      <c r="AH171" s="4">
        <f>SUMIFS('grv lys'!$L$2:$L$2863,'grv lys'!$I$2:$I$2863,'bereken betaaldatum bedrag'!$AH$1,'grv lys'!$G$2:$G$2863,'bereken betaaldatum bedrag'!B171)</f>
        <v>0</v>
      </c>
      <c r="AI171" s="4">
        <f>SUMIFS('grv lys'!$L$2:$L$2863,'grv lys'!$I$2:$I$2863,'bereken betaaldatum bedrag'!$AI$1,'grv lys'!$G$2:$G$2863,'bereken betaaldatum bedrag'!B171)</f>
        <v>0</v>
      </c>
      <c r="AJ171" s="4">
        <f>SUMIFS('grv lys'!$L$2:$L$2863,'grv lys'!$I$2:$I$2863,'bereken betaaldatum bedrag'!$AJ$1,'grv lys'!$G$2:$G$2863,'bereken betaaldatum bedrag'!B171)</f>
        <v>0</v>
      </c>
      <c r="AK171" s="4">
        <f>SUMIFS('grv lys'!$L$2:$L$2863,'grv lys'!$I$2:$I$2863,'bereken betaaldatum bedrag'!$AK$1,'grv lys'!$G$2:$G$2863,'bereken betaaldatum bedrag'!B171)</f>
        <v>0</v>
      </c>
      <c r="AL171" s="4">
        <f>SUMIFS('grv lys'!$L$2:$L$2863,'grv lys'!$I$2:$I$2863,'bereken betaaldatum bedrag'!$AL$1,'grv lys'!$G$2:$G$2863,'bereken betaaldatum bedrag'!B171)</f>
        <v>0</v>
      </c>
      <c r="AM171" s="4">
        <f>SUMIFS('grv lys'!$L$2:$L$2863,'grv lys'!$I$2:$I$2863,'bereken betaaldatum bedrag'!$AM$1,'grv lys'!$G$2:$G$2863,'bereken betaaldatum bedrag'!B171)</f>
        <v>0</v>
      </c>
      <c r="AN171" s="4">
        <f>SUMIFS('grv lys'!$L$2:$L$2863,'grv lys'!$I$2:$I$2863,'bereken betaaldatum bedrag'!$AN$1,'grv lys'!$G$2:$G$2863,'bereken betaaldatum bedrag'!B171)</f>
        <v>0</v>
      </c>
      <c r="AO171" s="4">
        <f>SUMIFS('grv lys'!$L$2:$L$2863,'grv lys'!$I$2:$I$2863,'bereken betaaldatum bedrag'!$AO$1,'grv lys'!$G$2:$G$2863,'bereken betaaldatum bedrag'!B171)</f>
        <v>0</v>
      </c>
      <c r="AP171" s="4">
        <f>SUMIFS('grv lys'!$L$2:$L$2863,'grv lys'!$I$2:$I$2863,'bereken betaaldatum bedrag'!$AP$1,'grv lys'!$G$2:$G$2863,'bereken betaaldatum bedrag'!B171)</f>
        <v>0</v>
      </c>
      <c r="AQ171" s="4">
        <f>SUMIFS('grv lys'!$L$2:$L$2863,'grv lys'!$I$2:$I$2863,'bereken betaaldatum bedrag'!$AQ$1,'grv lys'!$G$2:$G$2863,'bereken betaaldatum bedrag'!B171)</f>
        <v>0</v>
      </c>
      <c r="AR171" s="4">
        <f>SUMIFS('grv lys'!$L$2:$L$2863,'grv lys'!$I$2:$I$2863,'bereken betaaldatum bedrag'!$AR$1,'grv lys'!$G$2:$G$2863,'bereken betaaldatum bedrag'!B171)</f>
        <v>0</v>
      </c>
      <c r="AS171" s="4">
        <f>SUMIFS('grv lys'!$L$2:$L$2863,'grv lys'!$I$2:$I$2863,'bereken betaaldatum bedrag'!$AS$1,'grv lys'!$G$2:$G$2863,'bereken betaaldatum bedrag'!B171)</f>
        <v>0</v>
      </c>
      <c r="AT171" s="4">
        <f>SUMIFS('grv lys'!$L$2:$L$2863,'grv lys'!$I$2:$I$2863,'bereken betaaldatum bedrag'!$AT$1,'grv lys'!$G$2:$G$2863,'bereken betaaldatum bedrag'!B171)</f>
        <v>0</v>
      </c>
      <c r="AU171" s="4">
        <f>SUMIFS('grv lys'!$L$2:$L$2863,'grv lys'!$I$2:$I$2863,'bereken betaaldatum bedrag'!$AU$1,'grv lys'!$G$2:$G$2863,'bereken betaaldatum bedrag'!B171)</f>
        <v>0</v>
      </c>
      <c r="AV171" s="4">
        <f>SUMIFS('grv lys'!$L$2:$L$2863,'grv lys'!$I$2:$I$2863,'bereken betaaldatum bedrag'!$AV$1,'grv lys'!$G$2:$G$2863,'bereken betaaldatum bedrag'!B171)</f>
        <v>0</v>
      </c>
      <c r="AW171" s="4">
        <f>SUMIFS('grv lys'!$L$2:$L$2863,'grv lys'!$I$2:$I$2863,'bereken betaaldatum bedrag'!$AW$1,'grv lys'!$G$2:$G$2863,'bereken betaaldatum bedrag'!B171)</f>
        <v>0</v>
      </c>
      <c r="AX171" s="4">
        <f>SUMIFS('grv lys'!$L$2:$L$2863,'grv lys'!$I$2:$I$2863,'bereken betaaldatum bedrag'!$AX$1,'grv lys'!$G$2:$G$2863,'bereken betaaldatum bedrag'!B171)</f>
        <v>0</v>
      </c>
      <c r="AY171" s="4">
        <f>SUMIFS('grv lys'!$L$2:$L$2863,'grv lys'!$I$2:$I$2863,'bereken betaaldatum bedrag'!$AY$1,'grv lys'!$G$2:$G$2863,'bereken betaaldatum bedrag'!B171)</f>
        <v>0</v>
      </c>
      <c r="AZ171" s="4">
        <f>SUMIFS('grv lys'!$L$2:$L$2863,'grv lys'!$I$2:$I$2863,'bereken betaaldatum bedrag'!$AZ$1,'grv lys'!$G$2:$G$2863,'bereken betaaldatum bedrag'!B171)</f>
        <v>0</v>
      </c>
      <c r="BA171" s="4">
        <f>SUMIFS('grv lys'!$L$2:$L$2863,'grv lys'!$I$2:$I$2863,'bereken betaaldatum bedrag'!$BA$1,'grv lys'!$G$2:$G$2863,'bereken betaaldatum bedrag'!B171)</f>
        <v>0</v>
      </c>
    </row>
    <row r="172" spans="1:53" x14ac:dyDescent="0.25">
      <c r="A172" s="21" t="s">
        <v>140</v>
      </c>
      <c r="B172" s="22">
        <v>41748</v>
      </c>
      <c r="C172" s="7"/>
      <c r="D172" s="15" t="s">
        <v>148</v>
      </c>
      <c r="E172" s="14"/>
      <c r="F172" s="12"/>
      <c r="G172" s="16"/>
      <c r="H172" s="16"/>
      <c r="I172" s="4">
        <f>SUMIFS('grv lys'!$L$2:$L$2863,'grv lys'!$G$2:$G$2863,'bereken betaaldatum bedrag'!B172,'grv lys'!$I$2:$I$2863,'bereken betaaldatum bedrag'!I$1)</f>
        <v>226244.03999999998</v>
      </c>
      <c r="J172" s="4">
        <f>SUMIFS('grv lys'!$L$2:$L$2863,'grv lys'!$I$2:$I$2863,'bereken betaaldatum bedrag'!$J$1,'grv lys'!$T$2:$T$2863,'bereken betaaldatum bedrag'!B172)</f>
        <v>0</v>
      </c>
      <c r="K172" s="4">
        <f>SUMIFS('grv lys'!$L$2:$L$2863,'grv lys'!$I$2:$I$2863,'bereken betaaldatum bedrag'!$K$1,'grv lys'!$T$2:$T$2863,'bereken betaaldatum bedrag'!B172)</f>
        <v>0</v>
      </c>
      <c r="L172" s="4">
        <f>SUMIFS('grv lys'!$L$2:$L$2863,'grv lys'!$I$2:$I$2863,'bereken betaaldatum bedrag'!$L$1,'grv lys'!$T$2:$T$2863,'bereken betaaldatum bedrag'!B172)</f>
        <v>0</v>
      </c>
      <c r="M172" s="4">
        <f>SUMIFS('grv lys'!$L$2:$L$2863,'grv lys'!$I$2:$I$2863,'bereken betaaldatum bedrag'!$M$1,'grv lys'!$T$2:$T$2863,'bereken betaaldatum bedrag'!B172)</f>
        <v>0</v>
      </c>
      <c r="N172" s="4">
        <f>SUMIFS('grv lys'!$L$2:$L$2863,'grv lys'!$I$2:$I$2863,'bereken betaaldatum bedrag'!$N$1,'grv lys'!$T$2:$T$2863,'bereken betaaldatum bedrag'!B172)</f>
        <v>0</v>
      </c>
      <c r="O172" s="4">
        <f>SUMIFS('grv lys'!$L$2:$L$2863,'grv lys'!$I$2:$I$2863,'bereken betaaldatum bedrag'!$O$1,'grv lys'!$T$2:$T$2863,'bereken betaaldatum bedrag'!B172)</f>
        <v>0</v>
      </c>
      <c r="P172" s="4">
        <f>SUMIFS('grv lys'!$L$2:$L$2863,'grv lys'!$I$2:$I$2863,'bereken betaaldatum bedrag'!$P$1,'grv lys'!$T$2:$T$2863,'bereken betaaldatum bedrag'!B172)</f>
        <v>0</v>
      </c>
      <c r="Q172" s="4">
        <f>SUMIFS('grv lys'!$L$2:$L$2863,'grv lys'!$I$2:$I$2863,'bereken betaaldatum bedrag'!$Q$1,'grv lys'!$T$2:$T$2863,'bereken betaaldatum bedrag'!B172)</f>
        <v>0</v>
      </c>
      <c r="R172" s="4">
        <f>SUMIFS('grv lys'!$L$2:$L$2863,'grv lys'!$I$2:$I$2863,'bereken betaaldatum bedrag'!$R$1,'grv lys'!$T$2:$T$2863,'bereken betaaldatum bedrag'!B172)</f>
        <v>0</v>
      </c>
      <c r="S172" s="4">
        <f>SUMIFS('grv lys'!Y171:Y3434,'grv lys'!T171:T3434,'bereken betaaldatum bedrag'!B172,'grv lys'!V171:V3434,'bereken betaaldatum bedrag'!$S$1)</f>
        <v>0</v>
      </c>
      <c r="T172" s="4">
        <f>SUMIFS('grv lys'!Z171:Z3434,'grv lys'!U171:U3434,'bereken betaaldatum bedrag'!B172,'grv lys'!W171:W3434,'bereken betaaldatum bedrag'!$T$1)</f>
        <v>0</v>
      </c>
      <c r="U172" s="4">
        <f>SUMIFS('grv lys'!$L$2:$L$2863,'grv lys'!$I$2:$I$2863,'bereken betaaldatum bedrag'!$U$1,'grv lys'!$T$2:$T$2863,'bereken betaaldatum bedrag'!B172)</f>
        <v>4180</v>
      </c>
      <c r="V172" s="4">
        <f>SUMIFS('grv lys'!$L$2:$L$2863,'grv lys'!$I$2:$I$2863,'bereken betaaldatum bedrag'!$V$1,'grv lys'!$T$2:$T$2863,'bereken betaaldatum bedrag'!B172)</f>
        <v>0</v>
      </c>
      <c r="W172" s="4">
        <f>SUMIFS('grv lys'!$L$2:$L$2863,'grv lys'!$I$2:$I$2863,'bereken betaaldatum bedrag'!$W$1,'grv lys'!$T$2:$T$2863,'bereken betaaldatum bedrag'!B172)</f>
        <v>0</v>
      </c>
      <c r="X172" s="4">
        <f>SUMIFS('grv lys'!$L$2:$L$2863,'grv lys'!$I$2:$I$2863,'bereken betaaldatum bedrag'!$X$1,'grv lys'!$T$2:$T$2863,'bereken betaaldatum bedrag'!B172)</f>
        <v>0</v>
      </c>
      <c r="Y172" s="4">
        <f>SUMIFS('grv lys'!$L$2:$L$2863,'grv lys'!$I$2:$I$2863,'bereken betaaldatum bedrag'!$Y$1,'grv lys'!$G$2:$G$2863,'bereken betaaldatum bedrag'!B172)</f>
        <v>0</v>
      </c>
      <c r="Z172" s="4">
        <f>SUMIFS('grv lys'!$L$2:$L$2863,'grv lys'!$I$2:$I$2863,'bereken betaaldatum bedrag'!$Z$1,'grv lys'!$G$2:$G$2863,'bereken betaaldatum bedrag'!B172)</f>
        <v>0</v>
      </c>
      <c r="AA172" s="4">
        <f>SUMIFS('grv lys'!$L$2:$L$2863,'grv lys'!$I$2:$I$2863,'bereken betaaldatum bedrag'!$AA$1,'grv lys'!$G$2:$G$2863,'bereken betaaldatum bedrag'!B172)</f>
        <v>0</v>
      </c>
      <c r="AB172" s="4">
        <f>SUMIFS('grv lys'!$L$2:$L$2863,'grv lys'!$I$2:$I$2863,'bereken betaaldatum bedrag'!$AB$1,'grv lys'!$G$2:$G$2863,'bereken betaaldatum bedrag'!B172)</f>
        <v>0</v>
      </c>
      <c r="AC172" s="4">
        <f>SUMIFS('grv lys'!$L$2:$L$2863,'grv lys'!$I$2:$I$2863,'bereken betaaldatum bedrag'!$AC$1,'grv lys'!$G$2:$G$2863,'bereken betaaldatum bedrag'!B172)</f>
        <v>610.41999999999996</v>
      </c>
      <c r="AD172" s="4">
        <f>SUMIFS('grv lys'!$L$2:$L$2863,'grv lys'!$I$2:$I$2863,'bereken betaaldatum bedrag'!$AD$1,'grv lys'!$G$2:$G$2863,'bereken betaaldatum bedrag'!B172)</f>
        <v>4216.8100000000004</v>
      </c>
      <c r="AE172" s="4">
        <f>SUMIFS('grv lys'!$L$2:$L$2863,'grv lys'!$I$2:$I$2863,'bereken betaaldatum bedrag'!$AE$1,'grv lys'!$G$2:$G$2863,'bereken betaaldatum bedrag'!B172)</f>
        <v>16612.080000000002</v>
      </c>
      <c r="AF172" s="4">
        <f>SUMIFS('grv lys'!$L$2:$L$2863,'grv lys'!$I$2:$I$2863,'bereken betaaldatum bedrag'!$AF$1,'grv lys'!$G$2:$G$2863,'bereken betaaldatum bedrag'!B172)</f>
        <v>4165.1499999999996</v>
      </c>
      <c r="AG172" s="4">
        <f>SUMIFS('grv lys'!$L$2:$L$2863,'grv lys'!$I$2:$I$2863,'bereken betaaldatum bedrag'!$AG$1,'grv lys'!$G$2:$G$2863,'bereken betaaldatum bedrag'!B172)</f>
        <v>0</v>
      </c>
      <c r="AH172" s="4">
        <f>SUMIFS('grv lys'!$L$2:$L$2863,'grv lys'!$I$2:$I$2863,'bereken betaaldatum bedrag'!$AH$1,'grv lys'!$G$2:$G$2863,'bereken betaaldatum bedrag'!B172)</f>
        <v>0</v>
      </c>
      <c r="AI172" s="4">
        <f>SUMIFS('grv lys'!$L$2:$L$2863,'grv lys'!$I$2:$I$2863,'bereken betaaldatum bedrag'!$AI$1,'grv lys'!$G$2:$G$2863,'bereken betaaldatum bedrag'!B172)</f>
        <v>0</v>
      </c>
      <c r="AJ172" s="4">
        <f>SUMIFS('grv lys'!$L$2:$L$2863,'grv lys'!$I$2:$I$2863,'bereken betaaldatum bedrag'!$AJ$1,'grv lys'!$G$2:$G$2863,'bereken betaaldatum bedrag'!B172)</f>
        <v>0</v>
      </c>
      <c r="AK172" s="4">
        <f>SUMIFS('grv lys'!$L$2:$L$2863,'grv lys'!$I$2:$I$2863,'bereken betaaldatum bedrag'!$AK$1,'grv lys'!$G$2:$G$2863,'bereken betaaldatum bedrag'!B172)</f>
        <v>0</v>
      </c>
      <c r="AL172" s="4">
        <f>SUMIFS('grv lys'!$L$2:$L$2863,'grv lys'!$I$2:$I$2863,'bereken betaaldatum bedrag'!$AL$1,'grv lys'!$G$2:$G$2863,'bereken betaaldatum bedrag'!B172)</f>
        <v>0</v>
      </c>
      <c r="AM172" s="4">
        <f>SUMIFS('grv lys'!$L$2:$L$2863,'grv lys'!$I$2:$I$2863,'bereken betaaldatum bedrag'!$AM$1,'grv lys'!$G$2:$G$2863,'bereken betaaldatum bedrag'!B172)</f>
        <v>0</v>
      </c>
      <c r="AN172" s="4">
        <f>SUMIFS('grv lys'!$L$2:$L$2863,'grv lys'!$I$2:$I$2863,'bereken betaaldatum bedrag'!$AN$1,'grv lys'!$G$2:$G$2863,'bereken betaaldatum bedrag'!B172)</f>
        <v>0</v>
      </c>
      <c r="AO172" s="4">
        <f>SUMIFS('grv lys'!$L$2:$L$2863,'grv lys'!$I$2:$I$2863,'bereken betaaldatum bedrag'!$AO$1,'grv lys'!$G$2:$G$2863,'bereken betaaldatum bedrag'!B172)</f>
        <v>0</v>
      </c>
      <c r="AP172" s="4">
        <f>SUMIFS('grv lys'!$L$2:$L$2863,'grv lys'!$I$2:$I$2863,'bereken betaaldatum bedrag'!$AP$1,'grv lys'!$G$2:$G$2863,'bereken betaaldatum bedrag'!B172)</f>
        <v>589.32000000000005</v>
      </c>
      <c r="AQ172" s="4">
        <f>SUMIFS('grv lys'!$L$2:$L$2863,'grv lys'!$I$2:$I$2863,'bereken betaaldatum bedrag'!$AQ$1,'grv lys'!$G$2:$G$2863,'bereken betaaldatum bedrag'!B172)</f>
        <v>0</v>
      </c>
      <c r="AR172" s="4">
        <f>SUMIFS('grv lys'!$L$2:$L$2863,'grv lys'!$I$2:$I$2863,'bereken betaaldatum bedrag'!$AR$1,'grv lys'!$G$2:$G$2863,'bereken betaaldatum bedrag'!B172)</f>
        <v>554.49</v>
      </c>
      <c r="AS172" s="4">
        <f>SUMIFS('grv lys'!$L$2:$L$2863,'grv lys'!$I$2:$I$2863,'bereken betaaldatum bedrag'!$AS$1,'grv lys'!$G$2:$G$2863,'bereken betaaldatum bedrag'!B172)</f>
        <v>0</v>
      </c>
      <c r="AT172" s="4">
        <f>SUMIFS('grv lys'!$L$2:$L$2863,'grv lys'!$I$2:$I$2863,'bereken betaaldatum bedrag'!$AT$1,'grv lys'!$G$2:$G$2863,'bereken betaaldatum bedrag'!B172)</f>
        <v>0</v>
      </c>
      <c r="AU172" s="4">
        <f>SUMIFS('grv lys'!$L$2:$L$2863,'grv lys'!$I$2:$I$2863,'bereken betaaldatum bedrag'!$AU$1,'grv lys'!$G$2:$G$2863,'bereken betaaldatum bedrag'!B172)</f>
        <v>0</v>
      </c>
      <c r="AV172" s="4">
        <f>SUMIFS('grv lys'!$L$2:$L$2863,'grv lys'!$I$2:$I$2863,'bereken betaaldatum bedrag'!$AV$1,'grv lys'!$G$2:$G$2863,'bereken betaaldatum bedrag'!B172)</f>
        <v>0</v>
      </c>
      <c r="AW172" s="4">
        <f>SUMIFS('grv lys'!$L$2:$L$2863,'grv lys'!$I$2:$I$2863,'bereken betaaldatum bedrag'!$AW$1,'grv lys'!$G$2:$G$2863,'bereken betaaldatum bedrag'!B172)</f>
        <v>0</v>
      </c>
      <c r="AX172" s="4">
        <f>SUMIFS('grv lys'!$L$2:$L$2863,'grv lys'!$I$2:$I$2863,'bereken betaaldatum bedrag'!$AX$1,'grv lys'!$G$2:$G$2863,'bereken betaaldatum bedrag'!B172)</f>
        <v>0</v>
      </c>
      <c r="AY172" s="4">
        <f>SUMIFS('grv lys'!$L$2:$L$2863,'grv lys'!$I$2:$I$2863,'bereken betaaldatum bedrag'!$AY$1,'grv lys'!$G$2:$G$2863,'bereken betaaldatum bedrag'!B172)</f>
        <v>0</v>
      </c>
      <c r="AZ172" s="4">
        <f>SUMIFS('grv lys'!$L$2:$L$2863,'grv lys'!$I$2:$I$2863,'bereken betaaldatum bedrag'!$AZ$1,'grv lys'!$G$2:$G$2863,'bereken betaaldatum bedrag'!B172)</f>
        <v>0</v>
      </c>
      <c r="BA172" s="4">
        <f>SUMIFS('grv lys'!$L$2:$L$2863,'grv lys'!$I$2:$I$2863,'bereken betaaldatum bedrag'!$BA$1,'grv lys'!$G$2:$G$2863,'bereken betaaldatum bedrag'!B172)</f>
        <v>0</v>
      </c>
    </row>
    <row r="173" spans="1:53" x14ac:dyDescent="0.25">
      <c r="A173" s="21" t="s">
        <v>134</v>
      </c>
      <c r="B173" s="22">
        <v>41749</v>
      </c>
      <c r="C173" s="7"/>
      <c r="D173" s="15" t="s">
        <v>148</v>
      </c>
      <c r="E173" s="14"/>
      <c r="F173" s="12"/>
      <c r="G173" s="16"/>
      <c r="H173" s="16"/>
      <c r="I173" s="4">
        <f>SUMIFS('grv lys'!$L$2:$L$2863,'grv lys'!$G$2:$G$2863,'bereken betaaldatum bedrag'!B173,'grv lys'!$I$2:$I$2863,'bereken betaaldatum bedrag'!I$1)</f>
        <v>0</v>
      </c>
      <c r="J173" s="4">
        <f>SUMIFS('grv lys'!$L$2:$L$2863,'grv lys'!$I$2:$I$2863,'bereken betaaldatum bedrag'!$J$1,'grv lys'!$T$2:$T$2863,'bereken betaaldatum bedrag'!B173)</f>
        <v>0</v>
      </c>
      <c r="K173" s="4">
        <f>SUMIFS('grv lys'!$L$2:$L$2863,'grv lys'!$I$2:$I$2863,'bereken betaaldatum bedrag'!$K$1,'grv lys'!$T$2:$T$2863,'bereken betaaldatum bedrag'!B173)</f>
        <v>0</v>
      </c>
      <c r="L173" s="4">
        <f>SUMIFS('grv lys'!$L$2:$L$2863,'grv lys'!$I$2:$I$2863,'bereken betaaldatum bedrag'!$L$1,'grv lys'!$T$2:$T$2863,'bereken betaaldatum bedrag'!B173)</f>
        <v>0</v>
      </c>
      <c r="M173" s="4">
        <f>SUMIFS('grv lys'!$L$2:$L$2863,'grv lys'!$I$2:$I$2863,'bereken betaaldatum bedrag'!$M$1,'grv lys'!$T$2:$T$2863,'bereken betaaldatum bedrag'!B173)</f>
        <v>0</v>
      </c>
      <c r="N173" s="4">
        <f>SUMIFS('grv lys'!$L$2:$L$2863,'grv lys'!$I$2:$I$2863,'bereken betaaldatum bedrag'!$N$1,'grv lys'!$T$2:$T$2863,'bereken betaaldatum bedrag'!B173)</f>
        <v>0</v>
      </c>
      <c r="O173" s="4">
        <f>SUMIFS('grv lys'!$L$2:$L$2863,'grv lys'!$I$2:$I$2863,'bereken betaaldatum bedrag'!$O$1,'grv lys'!$T$2:$T$2863,'bereken betaaldatum bedrag'!B173)</f>
        <v>0</v>
      </c>
      <c r="P173" s="4">
        <f>SUMIFS('grv lys'!$L$2:$L$2863,'grv lys'!$I$2:$I$2863,'bereken betaaldatum bedrag'!$P$1,'grv lys'!$T$2:$T$2863,'bereken betaaldatum bedrag'!B173)</f>
        <v>0</v>
      </c>
      <c r="Q173" s="4">
        <f>SUMIFS('grv lys'!$L$2:$L$2863,'grv lys'!$I$2:$I$2863,'bereken betaaldatum bedrag'!$Q$1,'grv lys'!$T$2:$T$2863,'bereken betaaldatum bedrag'!B173)</f>
        <v>0</v>
      </c>
      <c r="R173" s="4">
        <f>SUMIFS('grv lys'!$L$2:$L$2863,'grv lys'!$I$2:$I$2863,'bereken betaaldatum bedrag'!$R$1,'grv lys'!$T$2:$T$2863,'bereken betaaldatum bedrag'!B173)</f>
        <v>0</v>
      </c>
      <c r="S173" s="4">
        <f>SUMIFS('grv lys'!Y172:Y3435,'grv lys'!T172:T3435,'bereken betaaldatum bedrag'!B173,'grv lys'!V172:V3435,'bereken betaaldatum bedrag'!$S$1)</f>
        <v>0</v>
      </c>
      <c r="T173" s="4">
        <f>SUMIFS('grv lys'!Z172:Z3435,'grv lys'!U172:U3435,'bereken betaaldatum bedrag'!B173,'grv lys'!W172:W3435,'bereken betaaldatum bedrag'!$T$1)</f>
        <v>0</v>
      </c>
      <c r="U173" s="4">
        <f>SUMIFS('grv lys'!$L$2:$L$2863,'grv lys'!$I$2:$I$2863,'bereken betaaldatum bedrag'!$U$1,'grv lys'!$T$2:$T$2863,'bereken betaaldatum bedrag'!B173)</f>
        <v>500</v>
      </c>
      <c r="V173" s="4">
        <f>SUMIFS('grv lys'!$L$2:$L$2863,'grv lys'!$I$2:$I$2863,'bereken betaaldatum bedrag'!$V$1,'grv lys'!$T$2:$T$2863,'bereken betaaldatum bedrag'!B173)</f>
        <v>0</v>
      </c>
      <c r="W173" s="4">
        <f>SUMIFS('grv lys'!$L$2:$L$2863,'grv lys'!$I$2:$I$2863,'bereken betaaldatum bedrag'!$W$1,'grv lys'!$T$2:$T$2863,'bereken betaaldatum bedrag'!B173)</f>
        <v>0</v>
      </c>
      <c r="X173" s="4">
        <f>SUMIFS('grv lys'!$L$2:$L$2863,'grv lys'!$I$2:$I$2863,'bereken betaaldatum bedrag'!$X$1,'grv lys'!$T$2:$T$2863,'bereken betaaldatum bedrag'!B173)</f>
        <v>0</v>
      </c>
      <c r="Y173" s="4">
        <f>SUMIFS('grv lys'!$L$2:$L$2863,'grv lys'!$I$2:$I$2863,'bereken betaaldatum bedrag'!$Y$1,'grv lys'!$G$2:$G$2863,'bereken betaaldatum bedrag'!B173)</f>
        <v>0</v>
      </c>
      <c r="Z173" s="4">
        <f>SUMIFS('grv lys'!$L$2:$L$2863,'grv lys'!$I$2:$I$2863,'bereken betaaldatum bedrag'!$Z$1,'grv lys'!$G$2:$G$2863,'bereken betaaldatum bedrag'!B173)</f>
        <v>0</v>
      </c>
      <c r="AA173" s="4">
        <f>SUMIFS('grv lys'!$L$2:$L$2863,'grv lys'!$I$2:$I$2863,'bereken betaaldatum bedrag'!$AA$1,'grv lys'!$G$2:$G$2863,'bereken betaaldatum bedrag'!B173)</f>
        <v>0</v>
      </c>
      <c r="AB173" s="4">
        <f>SUMIFS('grv lys'!$L$2:$L$2863,'grv lys'!$I$2:$I$2863,'bereken betaaldatum bedrag'!$AB$1,'grv lys'!$G$2:$G$2863,'bereken betaaldatum bedrag'!B173)</f>
        <v>0</v>
      </c>
      <c r="AC173" s="4">
        <f>SUMIFS('grv lys'!$L$2:$L$2863,'grv lys'!$I$2:$I$2863,'bereken betaaldatum bedrag'!$AC$1,'grv lys'!$G$2:$G$2863,'bereken betaaldatum bedrag'!B173)</f>
        <v>0</v>
      </c>
      <c r="AD173" s="4">
        <f>SUMIFS('grv lys'!$L$2:$L$2863,'grv lys'!$I$2:$I$2863,'bereken betaaldatum bedrag'!$AD$1,'grv lys'!$G$2:$G$2863,'bereken betaaldatum bedrag'!B173)</f>
        <v>0</v>
      </c>
      <c r="AE173" s="4">
        <f>SUMIFS('grv lys'!$L$2:$L$2863,'grv lys'!$I$2:$I$2863,'bereken betaaldatum bedrag'!$AE$1,'grv lys'!$G$2:$G$2863,'bereken betaaldatum bedrag'!B173)</f>
        <v>0</v>
      </c>
      <c r="AF173" s="4">
        <f>SUMIFS('grv lys'!$L$2:$L$2863,'grv lys'!$I$2:$I$2863,'bereken betaaldatum bedrag'!$AF$1,'grv lys'!$G$2:$G$2863,'bereken betaaldatum bedrag'!B173)</f>
        <v>0</v>
      </c>
      <c r="AG173" s="4">
        <f>SUMIFS('grv lys'!$L$2:$L$2863,'grv lys'!$I$2:$I$2863,'bereken betaaldatum bedrag'!$AG$1,'grv lys'!$G$2:$G$2863,'bereken betaaldatum bedrag'!B173)</f>
        <v>0</v>
      </c>
      <c r="AH173" s="4">
        <f>SUMIFS('grv lys'!$L$2:$L$2863,'grv lys'!$I$2:$I$2863,'bereken betaaldatum bedrag'!$AH$1,'grv lys'!$G$2:$G$2863,'bereken betaaldatum bedrag'!B173)</f>
        <v>0</v>
      </c>
      <c r="AI173" s="4">
        <f>SUMIFS('grv lys'!$L$2:$L$2863,'grv lys'!$I$2:$I$2863,'bereken betaaldatum bedrag'!$AI$1,'grv lys'!$G$2:$G$2863,'bereken betaaldatum bedrag'!B173)</f>
        <v>0</v>
      </c>
      <c r="AJ173" s="4">
        <f>SUMIFS('grv lys'!$L$2:$L$2863,'grv lys'!$I$2:$I$2863,'bereken betaaldatum bedrag'!$AJ$1,'grv lys'!$G$2:$G$2863,'bereken betaaldatum bedrag'!B173)</f>
        <v>0</v>
      </c>
      <c r="AK173" s="4">
        <f>SUMIFS('grv lys'!$L$2:$L$2863,'grv lys'!$I$2:$I$2863,'bereken betaaldatum bedrag'!$AK$1,'grv lys'!$G$2:$G$2863,'bereken betaaldatum bedrag'!B173)</f>
        <v>0</v>
      </c>
      <c r="AL173" s="4">
        <f>SUMIFS('grv lys'!$L$2:$L$2863,'grv lys'!$I$2:$I$2863,'bereken betaaldatum bedrag'!$AL$1,'grv lys'!$G$2:$G$2863,'bereken betaaldatum bedrag'!B173)</f>
        <v>0</v>
      </c>
      <c r="AM173" s="4">
        <f>SUMIFS('grv lys'!$L$2:$L$2863,'grv lys'!$I$2:$I$2863,'bereken betaaldatum bedrag'!$AM$1,'grv lys'!$G$2:$G$2863,'bereken betaaldatum bedrag'!B173)</f>
        <v>0</v>
      </c>
      <c r="AN173" s="4">
        <f>SUMIFS('grv lys'!$L$2:$L$2863,'grv lys'!$I$2:$I$2863,'bereken betaaldatum bedrag'!$AN$1,'grv lys'!$G$2:$G$2863,'bereken betaaldatum bedrag'!B173)</f>
        <v>0</v>
      </c>
      <c r="AO173" s="4">
        <f>SUMIFS('grv lys'!$L$2:$L$2863,'grv lys'!$I$2:$I$2863,'bereken betaaldatum bedrag'!$AO$1,'grv lys'!$G$2:$G$2863,'bereken betaaldatum bedrag'!B173)</f>
        <v>0</v>
      </c>
      <c r="AP173" s="4">
        <f>SUMIFS('grv lys'!$L$2:$L$2863,'grv lys'!$I$2:$I$2863,'bereken betaaldatum bedrag'!$AP$1,'grv lys'!$G$2:$G$2863,'bereken betaaldatum bedrag'!B173)</f>
        <v>0</v>
      </c>
      <c r="AQ173" s="4">
        <f>SUMIFS('grv lys'!$L$2:$L$2863,'grv lys'!$I$2:$I$2863,'bereken betaaldatum bedrag'!$AQ$1,'grv lys'!$G$2:$G$2863,'bereken betaaldatum bedrag'!B173)</f>
        <v>0</v>
      </c>
      <c r="AR173" s="4">
        <f>SUMIFS('grv lys'!$L$2:$L$2863,'grv lys'!$I$2:$I$2863,'bereken betaaldatum bedrag'!$AR$1,'grv lys'!$G$2:$G$2863,'bereken betaaldatum bedrag'!B173)</f>
        <v>0</v>
      </c>
      <c r="AS173" s="4">
        <f>SUMIFS('grv lys'!$L$2:$L$2863,'grv lys'!$I$2:$I$2863,'bereken betaaldatum bedrag'!$AS$1,'grv lys'!$G$2:$G$2863,'bereken betaaldatum bedrag'!B173)</f>
        <v>0</v>
      </c>
      <c r="AT173" s="4">
        <f>SUMIFS('grv lys'!$L$2:$L$2863,'grv lys'!$I$2:$I$2863,'bereken betaaldatum bedrag'!$AT$1,'grv lys'!$G$2:$G$2863,'bereken betaaldatum bedrag'!B173)</f>
        <v>0</v>
      </c>
      <c r="AU173" s="4">
        <f>SUMIFS('grv lys'!$L$2:$L$2863,'grv lys'!$I$2:$I$2863,'bereken betaaldatum bedrag'!$AU$1,'grv lys'!$G$2:$G$2863,'bereken betaaldatum bedrag'!B173)</f>
        <v>0</v>
      </c>
      <c r="AV173" s="4">
        <f>SUMIFS('grv lys'!$L$2:$L$2863,'grv lys'!$I$2:$I$2863,'bereken betaaldatum bedrag'!$AV$1,'grv lys'!$G$2:$G$2863,'bereken betaaldatum bedrag'!B173)</f>
        <v>0</v>
      </c>
      <c r="AW173" s="4">
        <f>SUMIFS('grv lys'!$L$2:$L$2863,'grv lys'!$I$2:$I$2863,'bereken betaaldatum bedrag'!$AW$1,'grv lys'!$G$2:$G$2863,'bereken betaaldatum bedrag'!B173)</f>
        <v>0</v>
      </c>
      <c r="AX173" s="4">
        <f>SUMIFS('grv lys'!$L$2:$L$2863,'grv lys'!$I$2:$I$2863,'bereken betaaldatum bedrag'!$AX$1,'grv lys'!$G$2:$G$2863,'bereken betaaldatum bedrag'!B173)</f>
        <v>0</v>
      </c>
      <c r="AY173" s="4">
        <f>SUMIFS('grv lys'!$L$2:$L$2863,'grv lys'!$I$2:$I$2863,'bereken betaaldatum bedrag'!$AY$1,'grv lys'!$G$2:$G$2863,'bereken betaaldatum bedrag'!B173)</f>
        <v>0</v>
      </c>
      <c r="AZ173" s="4">
        <f>SUMIFS('grv lys'!$L$2:$L$2863,'grv lys'!$I$2:$I$2863,'bereken betaaldatum bedrag'!$AZ$1,'grv lys'!$G$2:$G$2863,'bereken betaaldatum bedrag'!B173)</f>
        <v>0</v>
      </c>
      <c r="BA173" s="4">
        <f>SUMIFS('grv lys'!$L$2:$L$2863,'grv lys'!$I$2:$I$2863,'bereken betaaldatum bedrag'!$BA$1,'grv lys'!$G$2:$G$2863,'bereken betaaldatum bedrag'!B173)</f>
        <v>0</v>
      </c>
    </row>
    <row r="174" spans="1:53" x14ac:dyDescent="0.25">
      <c r="A174" s="21" t="s">
        <v>135</v>
      </c>
      <c r="B174" s="22">
        <v>41750</v>
      </c>
      <c r="C174" s="7"/>
      <c r="D174" s="15" t="s">
        <v>148</v>
      </c>
      <c r="E174" s="14"/>
      <c r="F174" s="12"/>
      <c r="G174" s="16"/>
      <c r="H174" s="16"/>
      <c r="I174" s="4">
        <f>SUMIFS('grv lys'!$L$2:$L$2863,'grv lys'!$G$2:$G$2863,'bereken betaaldatum bedrag'!B174,'grv lys'!$I$2:$I$2863,'bereken betaaldatum bedrag'!I$1)</f>
        <v>132410.23000000001</v>
      </c>
      <c r="J174" s="4">
        <f>SUMIFS('grv lys'!$L$2:$L$2863,'grv lys'!$I$2:$I$2863,'bereken betaaldatum bedrag'!$J$1,'grv lys'!$T$2:$T$2863,'bereken betaaldatum bedrag'!B174)</f>
        <v>0</v>
      </c>
      <c r="K174" s="4">
        <f>SUMIFS('grv lys'!$L$2:$L$2863,'grv lys'!$I$2:$I$2863,'bereken betaaldatum bedrag'!$K$1,'grv lys'!$T$2:$T$2863,'bereken betaaldatum bedrag'!B174)</f>
        <v>0</v>
      </c>
      <c r="L174" s="4">
        <f>SUMIFS('grv lys'!$L$2:$L$2863,'grv lys'!$I$2:$I$2863,'bereken betaaldatum bedrag'!$L$1,'grv lys'!$T$2:$T$2863,'bereken betaaldatum bedrag'!B174)</f>
        <v>0</v>
      </c>
      <c r="M174" s="4">
        <f>SUMIFS('grv lys'!$L$2:$L$2863,'grv lys'!$I$2:$I$2863,'bereken betaaldatum bedrag'!$M$1,'grv lys'!$T$2:$T$2863,'bereken betaaldatum bedrag'!B174)</f>
        <v>6928.2</v>
      </c>
      <c r="N174" s="4">
        <f>SUMIFS('grv lys'!$L$2:$L$2863,'grv lys'!$I$2:$I$2863,'bereken betaaldatum bedrag'!$N$1,'grv lys'!$T$2:$T$2863,'bereken betaaldatum bedrag'!B174)</f>
        <v>1856.3</v>
      </c>
      <c r="O174" s="4">
        <f>SUMIFS('grv lys'!$L$2:$L$2863,'grv lys'!$I$2:$I$2863,'bereken betaaldatum bedrag'!$O$1,'grv lys'!$T$2:$T$2863,'bereken betaaldatum bedrag'!B174)</f>
        <v>0</v>
      </c>
      <c r="P174" s="4">
        <f>SUMIFS('grv lys'!$L$2:$L$2863,'grv lys'!$I$2:$I$2863,'bereken betaaldatum bedrag'!$P$1,'grv lys'!$T$2:$T$2863,'bereken betaaldatum bedrag'!B174)</f>
        <v>0</v>
      </c>
      <c r="Q174" s="4">
        <f>SUMIFS('grv lys'!$L$2:$L$2863,'grv lys'!$I$2:$I$2863,'bereken betaaldatum bedrag'!$Q$1,'grv lys'!$T$2:$T$2863,'bereken betaaldatum bedrag'!B174)</f>
        <v>0</v>
      </c>
      <c r="R174" s="4">
        <f>SUMIFS('grv lys'!$L$2:$L$2863,'grv lys'!$I$2:$I$2863,'bereken betaaldatum bedrag'!$R$1,'grv lys'!$T$2:$T$2863,'bereken betaaldatum bedrag'!B174)</f>
        <v>0</v>
      </c>
      <c r="S174" s="4">
        <f>SUMIFS('grv lys'!Y173:Y3436,'grv lys'!T173:T3436,'bereken betaaldatum bedrag'!B174,'grv lys'!V173:V3436,'bereken betaaldatum bedrag'!$S$1)</f>
        <v>0</v>
      </c>
      <c r="T174" s="4">
        <f>SUMIFS('grv lys'!Z173:Z3436,'grv lys'!U173:U3436,'bereken betaaldatum bedrag'!B174,'grv lys'!W173:W3436,'bereken betaaldatum bedrag'!$T$1)</f>
        <v>0</v>
      </c>
      <c r="U174" s="4">
        <f>SUMIFS('grv lys'!$L$2:$L$2863,'grv lys'!$I$2:$I$2863,'bereken betaaldatum bedrag'!$U$1,'grv lys'!$T$2:$T$2863,'bereken betaaldatum bedrag'!B174)</f>
        <v>0</v>
      </c>
      <c r="V174" s="4">
        <f>SUMIFS('grv lys'!$L$2:$L$2863,'grv lys'!$I$2:$I$2863,'bereken betaaldatum bedrag'!$V$1,'grv lys'!$T$2:$T$2863,'bereken betaaldatum bedrag'!B174)</f>
        <v>0</v>
      </c>
      <c r="W174" s="4">
        <f>SUMIFS('grv lys'!$L$2:$L$2863,'grv lys'!$I$2:$I$2863,'bereken betaaldatum bedrag'!$W$1,'grv lys'!$T$2:$T$2863,'bereken betaaldatum bedrag'!B174)</f>
        <v>0</v>
      </c>
      <c r="X174" s="4">
        <f>SUMIFS('grv lys'!$L$2:$L$2863,'grv lys'!$I$2:$I$2863,'bereken betaaldatum bedrag'!$X$1,'grv lys'!$T$2:$T$2863,'bereken betaaldatum bedrag'!B174)</f>
        <v>0</v>
      </c>
      <c r="Y174" s="4">
        <f>SUMIFS('grv lys'!$L$2:$L$2863,'grv lys'!$I$2:$I$2863,'bereken betaaldatum bedrag'!$Y$1,'grv lys'!$G$2:$G$2863,'bereken betaaldatum bedrag'!B174)</f>
        <v>0</v>
      </c>
      <c r="Z174" s="4">
        <f>SUMIFS('grv lys'!$L$2:$L$2863,'grv lys'!$I$2:$I$2863,'bereken betaaldatum bedrag'!$Z$1,'grv lys'!$G$2:$G$2863,'bereken betaaldatum bedrag'!B174)</f>
        <v>0</v>
      </c>
      <c r="AA174" s="4">
        <f>SUMIFS('grv lys'!$L$2:$L$2863,'grv lys'!$I$2:$I$2863,'bereken betaaldatum bedrag'!$AA$1,'grv lys'!$G$2:$G$2863,'bereken betaaldatum bedrag'!B174)</f>
        <v>0</v>
      </c>
      <c r="AB174" s="4">
        <f>SUMIFS('grv lys'!$L$2:$L$2863,'grv lys'!$I$2:$I$2863,'bereken betaaldatum bedrag'!$AB$1,'grv lys'!$G$2:$G$2863,'bereken betaaldatum bedrag'!B174)</f>
        <v>0</v>
      </c>
      <c r="AC174" s="4">
        <f>SUMIFS('grv lys'!$L$2:$L$2863,'grv lys'!$I$2:$I$2863,'bereken betaaldatum bedrag'!$AC$1,'grv lys'!$G$2:$G$2863,'bereken betaaldatum bedrag'!B174)</f>
        <v>0</v>
      </c>
      <c r="AD174" s="4">
        <f>SUMIFS('grv lys'!$L$2:$L$2863,'grv lys'!$I$2:$I$2863,'bereken betaaldatum bedrag'!$AD$1,'grv lys'!$G$2:$G$2863,'bereken betaaldatum bedrag'!B174)</f>
        <v>0</v>
      </c>
      <c r="AE174" s="4">
        <f>SUMIFS('grv lys'!$L$2:$L$2863,'grv lys'!$I$2:$I$2863,'bereken betaaldatum bedrag'!$AE$1,'grv lys'!$G$2:$G$2863,'bereken betaaldatum bedrag'!B174)</f>
        <v>0</v>
      </c>
      <c r="AF174" s="4">
        <f>SUMIFS('grv lys'!$L$2:$L$2863,'grv lys'!$I$2:$I$2863,'bereken betaaldatum bedrag'!$AF$1,'grv lys'!$G$2:$G$2863,'bereken betaaldatum bedrag'!B174)</f>
        <v>0</v>
      </c>
      <c r="AG174" s="4">
        <f>SUMIFS('grv lys'!$L$2:$L$2863,'grv lys'!$I$2:$I$2863,'bereken betaaldatum bedrag'!$AG$1,'grv lys'!$G$2:$G$2863,'bereken betaaldatum bedrag'!B174)</f>
        <v>0</v>
      </c>
      <c r="AH174" s="4">
        <f>SUMIFS('grv lys'!$L$2:$L$2863,'grv lys'!$I$2:$I$2863,'bereken betaaldatum bedrag'!$AH$1,'grv lys'!$G$2:$G$2863,'bereken betaaldatum bedrag'!B174)</f>
        <v>0</v>
      </c>
      <c r="AI174" s="4">
        <f>SUMIFS('grv lys'!$L$2:$L$2863,'grv lys'!$I$2:$I$2863,'bereken betaaldatum bedrag'!$AI$1,'grv lys'!$G$2:$G$2863,'bereken betaaldatum bedrag'!B174)</f>
        <v>0</v>
      </c>
      <c r="AJ174" s="4">
        <f>SUMIFS('grv lys'!$L$2:$L$2863,'grv lys'!$I$2:$I$2863,'bereken betaaldatum bedrag'!$AJ$1,'grv lys'!$G$2:$G$2863,'bereken betaaldatum bedrag'!B174)</f>
        <v>0</v>
      </c>
      <c r="AK174" s="4">
        <f>SUMIFS('grv lys'!$L$2:$L$2863,'grv lys'!$I$2:$I$2863,'bereken betaaldatum bedrag'!$AK$1,'grv lys'!$G$2:$G$2863,'bereken betaaldatum bedrag'!B174)</f>
        <v>0</v>
      </c>
      <c r="AL174" s="4">
        <f>SUMIFS('grv lys'!$L$2:$L$2863,'grv lys'!$I$2:$I$2863,'bereken betaaldatum bedrag'!$AL$1,'grv lys'!$G$2:$G$2863,'bereken betaaldatum bedrag'!B174)</f>
        <v>0</v>
      </c>
      <c r="AM174" s="4">
        <f>SUMIFS('grv lys'!$L$2:$L$2863,'grv lys'!$I$2:$I$2863,'bereken betaaldatum bedrag'!$AM$1,'grv lys'!$G$2:$G$2863,'bereken betaaldatum bedrag'!B174)</f>
        <v>0</v>
      </c>
      <c r="AN174" s="4">
        <f>SUMIFS('grv lys'!$L$2:$L$2863,'grv lys'!$I$2:$I$2863,'bereken betaaldatum bedrag'!$AN$1,'grv lys'!$G$2:$G$2863,'bereken betaaldatum bedrag'!B174)</f>
        <v>0</v>
      </c>
      <c r="AO174" s="4">
        <f>SUMIFS('grv lys'!$L$2:$L$2863,'grv lys'!$I$2:$I$2863,'bereken betaaldatum bedrag'!$AO$1,'grv lys'!$G$2:$G$2863,'bereken betaaldatum bedrag'!B174)</f>
        <v>0</v>
      </c>
      <c r="AP174" s="4">
        <f>SUMIFS('grv lys'!$L$2:$L$2863,'grv lys'!$I$2:$I$2863,'bereken betaaldatum bedrag'!$AP$1,'grv lys'!$G$2:$G$2863,'bereken betaaldatum bedrag'!B174)</f>
        <v>294.66000000000003</v>
      </c>
      <c r="AQ174" s="4">
        <f>SUMIFS('grv lys'!$L$2:$L$2863,'grv lys'!$I$2:$I$2863,'bereken betaaldatum bedrag'!$AQ$1,'grv lys'!$G$2:$G$2863,'bereken betaaldatum bedrag'!B174)</f>
        <v>0</v>
      </c>
      <c r="AR174" s="4">
        <f>SUMIFS('grv lys'!$L$2:$L$2863,'grv lys'!$I$2:$I$2863,'bereken betaaldatum bedrag'!$AR$1,'grv lys'!$G$2:$G$2863,'bereken betaaldatum bedrag'!B174)</f>
        <v>0</v>
      </c>
      <c r="AS174" s="4">
        <f>SUMIFS('grv lys'!$L$2:$L$2863,'grv lys'!$I$2:$I$2863,'bereken betaaldatum bedrag'!$AS$1,'grv lys'!$G$2:$G$2863,'bereken betaaldatum bedrag'!B174)</f>
        <v>0</v>
      </c>
      <c r="AT174" s="4">
        <f>SUMIFS('grv lys'!$L$2:$L$2863,'grv lys'!$I$2:$I$2863,'bereken betaaldatum bedrag'!$AT$1,'grv lys'!$G$2:$G$2863,'bereken betaaldatum bedrag'!B174)</f>
        <v>0</v>
      </c>
      <c r="AU174" s="4">
        <f>SUMIFS('grv lys'!$L$2:$L$2863,'grv lys'!$I$2:$I$2863,'bereken betaaldatum bedrag'!$AU$1,'grv lys'!$G$2:$G$2863,'bereken betaaldatum bedrag'!B174)</f>
        <v>0</v>
      </c>
      <c r="AV174" s="4">
        <f>SUMIFS('grv lys'!$L$2:$L$2863,'grv lys'!$I$2:$I$2863,'bereken betaaldatum bedrag'!$AV$1,'grv lys'!$G$2:$G$2863,'bereken betaaldatum bedrag'!B174)</f>
        <v>0</v>
      </c>
      <c r="AW174" s="4">
        <f>SUMIFS('grv lys'!$L$2:$L$2863,'grv lys'!$I$2:$I$2863,'bereken betaaldatum bedrag'!$AW$1,'grv lys'!$G$2:$G$2863,'bereken betaaldatum bedrag'!B174)</f>
        <v>0</v>
      </c>
      <c r="AX174" s="4">
        <f>SUMIFS('grv lys'!$L$2:$L$2863,'grv lys'!$I$2:$I$2863,'bereken betaaldatum bedrag'!$AX$1,'grv lys'!$G$2:$G$2863,'bereken betaaldatum bedrag'!B174)</f>
        <v>0</v>
      </c>
      <c r="AY174" s="4">
        <f>SUMIFS('grv lys'!$L$2:$L$2863,'grv lys'!$I$2:$I$2863,'bereken betaaldatum bedrag'!$AY$1,'grv lys'!$G$2:$G$2863,'bereken betaaldatum bedrag'!B174)</f>
        <v>0</v>
      </c>
      <c r="AZ174" s="4">
        <f>SUMIFS('grv lys'!$L$2:$L$2863,'grv lys'!$I$2:$I$2863,'bereken betaaldatum bedrag'!$AZ$1,'grv lys'!$G$2:$G$2863,'bereken betaaldatum bedrag'!B174)</f>
        <v>0</v>
      </c>
      <c r="BA174" s="4">
        <f>SUMIFS('grv lys'!$L$2:$L$2863,'grv lys'!$I$2:$I$2863,'bereken betaaldatum bedrag'!$BA$1,'grv lys'!$G$2:$G$2863,'bereken betaaldatum bedrag'!B174)</f>
        <v>0</v>
      </c>
    </row>
    <row r="175" spans="1:53" x14ac:dyDescent="0.25">
      <c r="A175" s="21" t="s">
        <v>136</v>
      </c>
      <c r="B175" s="22">
        <v>41751</v>
      </c>
      <c r="C175" s="7"/>
      <c r="D175" s="15" t="s">
        <v>148</v>
      </c>
      <c r="E175" s="14"/>
      <c r="F175" s="12"/>
      <c r="G175" s="16"/>
      <c r="H175" s="16"/>
      <c r="I175" s="4">
        <f>SUMIFS('grv lys'!$L$2:$L$2863,'grv lys'!$G$2:$G$2863,'bereken betaaldatum bedrag'!B175,'grv lys'!$I$2:$I$2863,'bereken betaaldatum bedrag'!I$1)</f>
        <v>0</v>
      </c>
      <c r="J175" s="4">
        <f>SUMIFS('grv lys'!$L$2:$L$2863,'grv lys'!$I$2:$I$2863,'bereken betaaldatum bedrag'!$J$1,'grv lys'!$T$2:$T$2863,'bereken betaaldatum bedrag'!B175)</f>
        <v>0</v>
      </c>
      <c r="K175" s="4">
        <f>SUMIFS('grv lys'!$L$2:$L$2863,'grv lys'!$I$2:$I$2863,'bereken betaaldatum bedrag'!$K$1,'grv lys'!$T$2:$T$2863,'bereken betaaldatum bedrag'!B175)</f>
        <v>0</v>
      </c>
      <c r="L175" s="4">
        <f>SUMIFS('grv lys'!$L$2:$L$2863,'grv lys'!$I$2:$I$2863,'bereken betaaldatum bedrag'!$L$1,'grv lys'!$T$2:$T$2863,'bereken betaaldatum bedrag'!B175)</f>
        <v>0</v>
      </c>
      <c r="M175" s="4">
        <f>SUMIFS('grv lys'!$L$2:$L$2863,'grv lys'!$I$2:$I$2863,'bereken betaaldatum bedrag'!$M$1,'grv lys'!$T$2:$T$2863,'bereken betaaldatum bedrag'!B175)</f>
        <v>0</v>
      </c>
      <c r="N175" s="4">
        <f>SUMIFS('grv lys'!$L$2:$L$2863,'grv lys'!$I$2:$I$2863,'bereken betaaldatum bedrag'!$N$1,'grv lys'!$T$2:$T$2863,'bereken betaaldatum bedrag'!B175)</f>
        <v>0</v>
      </c>
      <c r="O175" s="4">
        <f>SUMIFS('grv lys'!$L$2:$L$2863,'grv lys'!$I$2:$I$2863,'bereken betaaldatum bedrag'!$O$1,'grv lys'!$T$2:$T$2863,'bereken betaaldatum bedrag'!B175)</f>
        <v>0</v>
      </c>
      <c r="P175" s="4">
        <f>SUMIFS('grv lys'!$L$2:$L$2863,'grv lys'!$I$2:$I$2863,'bereken betaaldatum bedrag'!$P$1,'grv lys'!$T$2:$T$2863,'bereken betaaldatum bedrag'!B175)</f>
        <v>0</v>
      </c>
      <c r="Q175" s="4">
        <f>SUMIFS('grv lys'!$L$2:$L$2863,'grv lys'!$I$2:$I$2863,'bereken betaaldatum bedrag'!$Q$1,'grv lys'!$T$2:$T$2863,'bereken betaaldatum bedrag'!B175)</f>
        <v>0</v>
      </c>
      <c r="R175" s="4">
        <f>SUMIFS('grv lys'!$L$2:$L$2863,'grv lys'!$I$2:$I$2863,'bereken betaaldatum bedrag'!$R$1,'grv lys'!$T$2:$T$2863,'bereken betaaldatum bedrag'!B175)</f>
        <v>0</v>
      </c>
      <c r="S175" s="4">
        <f>SUMIFS('grv lys'!Y174:Y3437,'grv lys'!T174:T3437,'bereken betaaldatum bedrag'!B175,'grv lys'!V174:V3437,'bereken betaaldatum bedrag'!$S$1)</f>
        <v>0</v>
      </c>
      <c r="T175" s="4">
        <f>SUMIFS('grv lys'!Z174:Z3437,'grv lys'!U174:U3437,'bereken betaaldatum bedrag'!B175,'grv lys'!W174:W3437,'bereken betaaldatum bedrag'!$T$1)</f>
        <v>0</v>
      </c>
      <c r="U175" s="4">
        <f>SUMIFS('grv lys'!$L$2:$L$2863,'grv lys'!$I$2:$I$2863,'bereken betaaldatum bedrag'!$U$1,'grv lys'!$T$2:$T$2863,'bereken betaaldatum bedrag'!B175)</f>
        <v>0</v>
      </c>
      <c r="V175" s="4">
        <f>SUMIFS('grv lys'!$L$2:$L$2863,'grv lys'!$I$2:$I$2863,'bereken betaaldatum bedrag'!$V$1,'grv lys'!$T$2:$T$2863,'bereken betaaldatum bedrag'!B175)</f>
        <v>0</v>
      </c>
      <c r="W175" s="4">
        <f>SUMIFS('grv lys'!$L$2:$L$2863,'grv lys'!$I$2:$I$2863,'bereken betaaldatum bedrag'!$W$1,'grv lys'!$T$2:$T$2863,'bereken betaaldatum bedrag'!B175)</f>
        <v>0</v>
      </c>
      <c r="X175" s="4">
        <f>SUMIFS('grv lys'!$L$2:$L$2863,'grv lys'!$I$2:$I$2863,'bereken betaaldatum bedrag'!$X$1,'grv lys'!$T$2:$T$2863,'bereken betaaldatum bedrag'!B175)</f>
        <v>0</v>
      </c>
      <c r="Y175" s="4">
        <f>SUMIFS('grv lys'!$L$2:$L$2863,'grv lys'!$I$2:$I$2863,'bereken betaaldatum bedrag'!$Y$1,'grv lys'!$G$2:$G$2863,'bereken betaaldatum bedrag'!B175)</f>
        <v>0</v>
      </c>
      <c r="Z175" s="4">
        <f>SUMIFS('grv lys'!$L$2:$L$2863,'grv lys'!$I$2:$I$2863,'bereken betaaldatum bedrag'!$Z$1,'grv lys'!$G$2:$G$2863,'bereken betaaldatum bedrag'!B175)</f>
        <v>0</v>
      </c>
      <c r="AA175" s="4">
        <f>SUMIFS('grv lys'!$L$2:$L$2863,'grv lys'!$I$2:$I$2863,'bereken betaaldatum bedrag'!$AA$1,'grv lys'!$G$2:$G$2863,'bereken betaaldatum bedrag'!B175)</f>
        <v>0</v>
      </c>
      <c r="AB175" s="4">
        <f>SUMIFS('grv lys'!$L$2:$L$2863,'grv lys'!$I$2:$I$2863,'bereken betaaldatum bedrag'!$AB$1,'grv lys'!$G$2:$G$2863,'bereken betaaldatum bedrag'!B175)</f>
        <v>0</v>
      </c>
      <c r="AC175" s="4">
        <f>SUMIFS('grv lys'!$L$2:$L$2863,'grv lys'!$I$2:$I$2863,'bereken betaaldatum bedrag'!$AC$1,'grv lys'!$G$2:$G$2863,'bereken betaaldatum bedrag'!B175)</f>
        <v>468.77</v>
      </c>
      <c r="AD175" s="4">
        <f>SUMIFS('grv lys'!$L$2:$L$2863,'grv lys'!$I$2:$I$2863,'bereken betaaldatum bedrag'!$AD$1,'grv lys'!$G$2:$G$2863,'bereken betaaldatum bedrag'!B175)</f>
        <v>4323.76</v>
      </c>
      <c r="AE175" s="4">
        <f>SUMIFS('grv lys'!$L$2:$L$2863,'grv lys'!$I$2:$I$2863,'bereken betaaldatum bedrag'!$AE$1,'grv lys'!$G$2:$G$2863,'bereken betaaldatum bedrag'!B175)</f>
        <v>65422.3</v>
      </c>
      <c r="AF175" s="4">
        <f>SUMIFS('grv lys'!$L$2:$L$2863,'grv lys'!$I$2:$I$2863,'bereken betaaldatum bedrag'!$AF$1,'grv lys'!$G$2:$G$2863,'bereken betaaldatum bedrag'!B175)</f>
        <v>4760.1399999999994</v>
      </c>
      <c r="AG175" s="4">
        <f>SUMIFS('grv lys'!$L$2:$L$2863,'grv lys'!$I$2:$I$2863,'bereken betaaldatum bedrag'!$AG$1,'grv lys'!$G$2:$G$2863,'bereken betaaldatum bedrag'!B175)</f>
        <v>0</v>
      </c>
      <c r="AH175" s="4">
        <f>SUMIFS('grv lys'!$L$2:$L$2863,'grv lys'!$I$2:$I$2863,'bereken betaaldatum bedrag'!$AH$1,'grv lys'!$G$2:$G$2863,'bereken betaaldatum bedrag'!B175)</f>
        <v>0</v>
      </c>
      <c r="AI175" s="4">
        <f>SUMIFS('grv lys'!$L$2:$L$2863,'grv lys'!$I$2:$I$2863,'bereken betaaldatum bedrag'!$AI$1,'grv lys'!$G$2:$G$2863,'bereken betaaldatum bedrag'!B175)</f>
        <v>0</v>
      </c>
      <c r="AJ175" s="4">
        <f>SUMIFS('grv lys'!$L$2:$L$2863,'grv lys'!$I$2:$I$2863,'bereken betaaldatum bedrag'!$AJ$1,'grv lys'!$G$2:$G$2863,'bereken betaaldatum bedrag'!B175)</f>
        <v>0</v>
      </c>
      <c r="AK175" s="4">
        <f>SUMIFS('grv lys'!$L$2:$L$2863,'grv lys'!$I$2:$I$2863,'bereken betaaldatum bedrag'!$AK$1,'grv lys'!$G$2:$G$2863,'bereken betaaldatum bedrag'!B175)</f>
        <v>0</v>
      </c>
      <c r="AL175" s="4">
        <f>SUMIFS('grv lys'!$L$2:$L$2863,'grv lys'!$I$2:$I$2863,'bereken betaaldatum bedrag'!$AL$1,'grv lys'!$G$2:$G$2863,'bereken betaaldatum bedrag'!B175)</f>
        <v>1661.37</v>
      </c>
      <c r="AM175" s="4">
        <f>SUMIFS('grv lys'!$L$2:$L$2863,'grv lys'!$I$2:$I$2863,'bereken betaaldatum bedrag'!$AM$1,'grv lys'!$G$2:$G$2863,'bereken betaaldatum bedrag'!B175)</f>
        <v>0</v>
      </c>
      <c r="AN175" s="4">
        <f>SUMIFS('grv lys'!$L$2:$L$2863,'grv lys'!$I$2:$I$2863,'bereken betaaldatum bedrag'!$AN$1,'grv lys'!$G$2:$G$2863,'bereken betaaldatum bedrag'!B175)</f>
        <v>0</v>
      </c>
      <c r="AO175" s="4">
        <f>SUMIFS('grv lys'!$L$2:$L$2863,'grv lys'!$I$2:$I$2863,'bereken betaaldatum bedrag'!$AO$1,'grv lys'!$G$2:$G$2863,'bereken betaaldatum bedrag'!B175)</f>
        <v>0</v>
      </c>
      <c r="AP175" s="4">
        <f>SUMIFS('grv lys'!$L$2:$L$2863,'grv lys'!$I$2:$I$2863,'bereken betaaldatum bedrag'!$AP$1,'grv lys'!$G$2:$G$2863,'bereken betaaldatum bedrag'!B175)</f>
        <v>196.44</v>
      </c>
      <c r="AQ175" s="4">
        <f>SUMIFS('grv lys'!$L$2:$L$2863,'grv lys'!$I$2:$I$2863,'bereken betaaldatum bedrag'!$AQ$1,'grv lys'!$G$2:$G$2863,'bereken betaaldatum bedrag'!B175)</f>
        <v>0</v>
      </c>
      <c r="AR175" s="4">
        <f>SUMIFS('grv lys'!$L$2:$L$2863,'grv lys'!$I$2:$I$2863,'bereken betaaldatum bedrag'!$AR$1,'grv lys'!$G$2:$G$2863,'bereken betaaldatum bedrag'!B175)</f>
        <v>296.33999999999997</v>
      </c>
      <c r="AS175" s="4">
        <f>SUMIFS('grv lys'!$L$2:$L$2863,'grv lys'!$I$2:$I$2863,'bereken betaaldatum bedrag'!$AS$1,'grv lys'!$G$2:$G$2863,'bereken betaaldatum bedrag'!B175)</f>
        <v>0</v>
      </c>
      <c r="AT175" s="4">
        <f>SUMIFS('grv lys'!$L$2:$L$2863,'grv lys'!$I$2:$I$2863,'bereken betaaldatum bedrag'!$AT$1,'grv lys'!$G$2:$G$2863,'bereken betaaldatum bedrag'!B175)</f>
        <v>0</v>
      </c>
      <c r="AU175" s="4">
        <f>SUMIFS('grv lys'!$L$2:$L$2863,'grv lys'!$I$2:$I$2863,'bereken betaaldatum bedrag'!$AU$1,'grv lys'!$G$2:$G$2863,'bereken betaaldatum bedrag'!B175)</f>
        <v>16333.03</v>
      </c>
      <c r="AV175" s="4">
        <f>SUMIFS('grv lys'!$L$2:$L$2863,'grv lys'!$I$2:$I$2863,'bereken betaaldatum bedrag'!$AV$1,'grv lys'!$G$2:$G$2863,'bereken betaaldatum bedrag'!B175)</f>
        <v>0</v>
      </c>
      <c r="AW175" s="4">
        <f>SUMIFS('grv lys'!$L$2:$L$2863,'grv lys'!$I$2:$I$2863,'bereken betaaldatum bedrag'!$AW$1,'grv lys'!$G$2:$G$2863,'bereken betaaldatum bedrag'!B175)</f>
        <v>0</v>
      </c>
      <c r="AX175" s="4">
        <f>SUMIFS('grv lys'!$L$2:$L$2863,'grv lys'!$I$2:$I$2863,'bereken betaaldatum bedrag'!$AX$1,'grv lys'!$G$2:$G$2863,'bereken betaaldatum bedrag'!B175)</f>
        <v>0</v>
      </c>
      <c r="AY175" s="4">
        <f>SUMIFS('grv lys'!$L$2:$L$2863,'grv lys'!$I$2:$I$2863,'bereken betaaldatum bedrag'!$AY$1,'grv lys'!$G$2:$G$2863,'bereken betaaldatum bedrag'!B175)</f>
        <v>0</v>
      </c>
      <c r="AZ175" s="4">
        <f>SUMIFS('grv lys'!$L$2:$L$2863,'grv lys'!$I$2:$I$2863,'bereken betaaldatum bedrag'!$AZ$1,'grv lys'!$G$2:$G$2863,'bereken betaaldatum bedrag'!B175)</f>
        <v>0</v>
      </c>
      <c r="BA175" s="4">
        <f>SUMIFS('grv lys'!$L$2:$L$2863,'grv lys'!$I$2:$I$2863,'bereken betaaldatum bedrag'!$BA$1,'grv lys'!$G$2:$G$2863,'bereken betaaldatum bedrag'!B175)</f>
        <v>0</v>
      </c>
    </row>
    <row r="176" spans="1:53" x14ac:dyDescent="0.25">
      <c r="A176" s="21" t="s">
        <v>137</v>
      </c>
      <c r="B176" s="22">
        <v>41752</v>
      </c>
      <c r="C176" s="7"/>
      <c r="D176" s="15" t="s">
        <v>148</v>
      </c>
      <c r="E176" s="14"/>
      <c r="F176" s="12"/>
      <c r="G176" s="16"/>
      <c r="H176" s="16"/>
      <c r="I176" s="4">
        <f>SUMIFS('grv lys'!$L$2:$L$2863,'grv lys'!$G$2:$G$2863,'bereken betaaldatum bedrag'!B176,'grv lys'!$I$2:$I$2863,'bereken betaaldatum bedrag'!I$1)</f>
        <v>0</v>
      </c>
      <c r="J176" s="4">
        <f>SUMIFS('grv lys'!$L$2:$L$2863,'grv lys'!$I$2:$I$2863,'bereken betaaldatum bedrag'!$J$1,'grv lys'!$T$2:$T$2863,'bereken betaaldatum bedrag'!B176)</f>
        <v>0</v>
      </c>
      <c r="K176" s="4">
        <f>SUMIFS('grv lys'!$L$2:$L$2863,'grv lys'!$I$2:$I$2863,'bereken betaaldatum bedrag'!$K$1,'grv lys'!$T$2:$T$2863,'bereken betaaldatum bedrag'!B176)</f>
        <v>0</v>
      </c>
      <c r="L176" s="4">
        <f>SUMIFS('grv lys'!$L$2:$L$2863,'grv lys'!$I$2:$I$2863,'bereken betaaldatum bedrag'!$L$1,'grv lys'!$T$2:$T$2863,'bereken betaaldatum bedrag'!B176)</f>
        <v>0</v>
      </c>
      <c r="M176" s="4">
        <f>SUMIFS('grv lys'!$L$2:$L$2863,'grv lys'!$I$2:$I$2863,'bereken betaaldatum bedrag'!$M$1,'grv lys'!$T$2:$T$2863,'bereken betaaldatum bedrag'!B176)</f>
        <v>0</v>
      </c>
      <c r="N176" s="4">
        <f>SUMIFS('grv lys'!$L$2:$L$2863,'grv lys'!$I$2:$I$2863,'bereken betaaldatum bedrag'!$N$1,'grv lys'!$T$2:$T$2863,'bereken betaaldatum bedrag'!B176)</f>
        <v>0</v>
      </c>
      <c r="O176" s="4">
        <f>SUMIFS('grv lys'!$L$2:$L$2863,'grv lys'!$I$2:$I$2863,'bereken betaaldatum bedrag'!$O$1,'grv lys'!$T$2:$T$2863,'bereken betaaldatum bedrag'!B176)</f>
        <v>0</v>
      </c>
      <c r="P176" s="4">
        <f>SUMIFS('grv lys'!$L$2:$L$2863,'grv lys'!$I$2:$I$2863,'bereken betaaldatum bedrag'!$P$1,'grv lys'!$T$2:$T$2863,'bereken betaaldatum bedrag'!B176)</f>
        <v>0</v>
      </c>
      <c r="Q176" s="4">
        <f>SUMIFS('grv lys'!$L$2:$L$2863,'grv lys'!$I$2:$I$2863,'bereken betaaldatum bedrag'!$Q$1,'grv lys'!$T$2:$T$2863,'bereken betaaldatum bedrag'!B176)</f>
        <v>4884.29</v>
      </c>
      <c r="R176" s="4">
        <f>SUMIFS('grv lys'!$L$2:$L$2863,'grv lys'!$I$2:$I$2863,'bereken betaaldatum bedrag'!$R$1,'grv lys'!$T$2:$T$2863,'bereken betaaldatum bedrag'!B176)</f>
        <v>0</v>
      </c>
      <c r="S176" s="4">
        <f>SUMIFS('grv lys'!Y175:Y3438,'grv lys'!T175:T3438,'bereken betaaldatum bedrag'!B176,'grv lys'!V175:V3438,'bereken betaaldatum bedrag'!$S$1)</f>
        <v>0</v>
      </c>
      <c r="T176" s="4">
        <f>SUMIFS('grv lys'!Z175:Z3438,'grv lys'!U175:U3438,'bereken betaaldatum bedrag'!B176,'grv lys'!W175:W3438,'bereken betaaldatum bedrag'!$T$1)</f>
        <v>0</v>
      </c>
      <c r="U176" s="4">
        <f>SUMIFS('grv lys'!$L$2:$L$2863,'grv lys'!$I$2:$I$2863,'bereken betaaldatum bedrag'!$U$1,'grv lys'!$T$2:$T$2863,'bereken betaaldatum bedrag'!B176)</f>
        <v>3795</v>
      </c>
      <c r="V176" s="4">
        <f>SUMIFS('grv lys'!$L$2:$L$2863,'grv lys'!$I$2:$I$2863,'bereken betaaldatum bedrag'!$V$1,'grv lys'!$T$2:$T$2863,'bereken betaaldatum bedrag'!B176)</f>
        <v>0</v>
      </c>
      <c r="W176" s="4">
        <f>SUMIFS('grv lys'!$L$2:$L$2863,'grv lys'!$I$2:$I$2863,'bereken betaaldatum bedrag'!$W$1,'grv lys'!$T$2:$T$2863,'bereken betaaldatum bedrag'!B176)</f>
        <v>0</v>
      </c>
      <c r="X176" s="4">
        <f>SUMIFS('grv lys'!$L$2:$L$2863,'grv lys'!$I$2:$I$2863,'bereken betaaldatum bedrag'!$X$1,'grv lys'!$T$2:$T$2863,'bereken betaaldatum bedrag'!B176)</f>
        <v>0</v>
      </c>
      <c r="Y176" s="4">
        <f>SUMIFS('grv lys'!$L$2:$L$2863,'grv lys'!$I$2:$I$2863,'bereken betaaldatum bedrag'!$Y$1,'grv lys'!$G$2:$G$2863,'bereken betaaldatum bedrag'!B176)</f>
        <v>0</v>
      </c>
      <c r="Z176" s="4">
        <f>SUMIFS('grv lys'!$L$2:$L$2863,'grv lys'!$I$2:$I$2863,'bereken betaaldatum bedrag'!$Z$1,'grv lys'!$G$2:$G$2863,'bereken betaaldatum bedrag'!B176)</f>
        <v>0</v>
      </c>
      <c r="AA176" s="4">
        <f>SUMIFS('grv lys'!$L$2:$L$2863,'grv lys'!$I$2:$I$2863,'bereken betaaldatum bedrag'!$AA$1,'grv lys'!$G$2:$G$2863,'bereken betaaldatum bedrag'!B176)</f>
        <v>0</v>
      </c>
      <c r="AB176" s="4">
        <f>SUMIFS('grv lys'!$L$2:$L$2863,'grv lys'!$I$2:$I$2863,'bereken betaaldatum bedrag'!$AB$1,'grv lys'!$G$2:$G$2863,'bereken betaaldatum bedrag'!B176)</f>
        <v>0</v>
      </c>
      <c r="AC176" s="4">
        <f>SUMIFS('grv lys'!$L$2:$L$2863,'grv lys'!$I$2:$I$2863,'bereken betaaldatum bedrag'!$AC$1,'grv lys'!$G$2:$G$2863,'bereken betaaldatum bedrag'!B176)</f>
        <v>0</v>
      </c>
      <c r="AD176" s="4">
        <f>SUMIFS('grv lys'!$L$2:$L$2863,'grv lys'!$I$2:$I$2863,'bereken betaaldatum bedrag'!$AD$1,'grv lys'!$G$2:$G$2863,'bereken betaaldatum bedrag'!B176)</f>
        <v>0</v>
      </c>
      <c r="AE176" s="4">
        <f>SUMIFS('grv lys'!$L$2:$L$2863,'grv lys'!$I$2:$I$2863,'bereken betaaldatum bedrag'!$AE$1,'grv lys'!$G$2:$G$2863,'bereken betaaldatum bedrag'!B176)</f>
        <v>0</v>
      </c>
      <c r="AF176" s="4">
        <f>SUMIFS('grv lys'!$L$2:$L$2863,'grv lys'!$I$2:$I$2863,'bereken betaaldatum bedrag'!$AF$1,'grv lys'!$G$2:$G$2863,'bereken betaaldatum bedrag'!B176)</f>
        <v>0</v>
      </c>
      <c r="AG176" s="4">
        <f>SUMIFS('grv lys'!$L$2:$L$2863,'grv lys'!$I$2:$I$2863,'bereken betaaldatum bedrag'!$AG$1,'grv lys'!$G$2:$G$2863,'bereken betaaldatum bedrag'!B176)</f>
        <v>0</v>
      </c>
      <c r="AH176" s="4">
        <f>SUMIFS('grv lys'!$L$2:$L$2863,'grv lys'!$I$2:$I$2863,'bereken betaaldatum bedrag'!$AH$1,'grv lys'!$G$2:$G$2863,'bereken betaaldatum bedrag'!B176)</f>
        <v>0</v>
      </c>
      <c r="AI176" s="4">
        <f>SUMIFS('grv lys'!$L$2:$L$2863,'grv lys'!$I$2:$I$2863,'bereken betaaldatum bedrag'!$AI$1,'grv lys'!$G$2:$G$2863,'bereken betaaldatum bedrag'!B176)</f>
        <v>0</v>
      </c>
      <c r="AJ176" s="4">
        <f>SUMIFS('grv lys'!$L$2:$L$2863,'grv lys'!$I$2:$I$2863,'bereken betaaldatum bedrag'!$AJ$1,'grv lys'!$G$2:$G$2863,'bereken betaaldatum bedrag'!B176)</f>
        <v>0</v>
      </c>
      <c r="AK176" s="4">
        <f>SUMIFS('grv lys'!$L$2:$L$2863,'grv lys'!$I$2:$I$2863,'bereken betaaldatum bedrag'!$AK$1,'grv lys'!$G$2:$G$2863,'bereken betaaldatum bedrag'!B176)</f>
        <v>0</v>
      </c>
      <c r="AL176" s="4">
        <f>SUMIFS('grv lys'!$L$2:$L$2863,'grv lys'!$I$2:$I$2863,'bereken betaaldatum bedrag'!$AL$1,'grv lys'!$G$2:$G$2863,'bereken betaaldatum bedrag'!B176)</f>
        <v>0</v>
      </c>
      <c r="AM176" s="4">
        <f>SUMIFS('grv lys'!$L$2:$L$2863,'grv lys'!$I$2:$I$2863,'bereken betaaldatum bedrag'!$AM$1,'grv lys'!$G$2:$G$2863,'bereken betaaldatum bedrag'!B176)</f>
        <v>0</v>
      </c>
      <c r="AN176" s="4">
        <f>SUMIFS('grv lys'!$L$2:$L$2863,'grv lys'!$I$2:$I$2863,'bereken betaaldatum bedrag'!$AN$1,'grv lys'!$G$2:$G$2863,'bereken betaaldatum bedrag'!B176)</f>
        <v>0</v>
      </c>
      <c r="AO176" s="4">
        <f>SUMIFS('grv lys'!$L$2:$L$2863,'grv lys'!$I$2:$I$2863,'bereken betaaldatum bedrag'!$AO$1,'grv lys'!$G$2:$G$2863,'bereken betaaldatum bedrag'!B176)</f>
        <v>0</v>
      </c>
      <c r="AP176" s="4">
        <f>SUMIFS('grv lys'!$L$2:$L$2863,'grv lys'!$I$2:$I$2863,'bereken betaaldatum bedrag'!$AP$1,'grv lys'!$G$2:$G$2863,'bereken betaaldatum bedrag'!B176)</f>
        <v>196.44</v>
      </c>
      <c r="AQ176" s="4">
        <f>SUMIFS('grv lys'!$L$2:$L$2863,'grv lys'!$I$2:$I$2863,'bereken betaaldatum bedrag'!$AQ$1,'grv lys'!$G$2:$G$2863,'bereken betaaldatum bedrag'!B176)</f>
        <v>0</v>
      </c>
      <c r="AR176" s="4">
        <f>SUMIFS('grv lys'!$L$2:$L$2863,'grv lys'!$I$2:$I$2863,'bereken betaaldatum bedrag'!$AR$1,'grv lys'!$G$2:$G$2863,'bereken betaaldatum bedrag'!B176)</f>
        <v>0</v>
      </c>
      <c r="AS176" s="4">
        <f>SUMIFS('grv lys'!$L$2:$L$2863,'grv lys'!$I$2:$I$2863,'bereken betaaldatum bedrag'!$AS$1,'grv lys'!$G$2:$G$2863,'bereken betaaldatum bedrag'!B176)</f>
        <v>0</v>
      </c>
      <c r="AT176" s="4">
        <f>SUMIFS('grv lys'!$L$2:$L$2863,'grv lys'!$I$2:$I$2863,'bereken betaaldatum bedrag'!$AT$1,'grv lys'!$G$2:$G$2863,'bereken betaaldatum bedrag'!B176)</f>
        <v>0</v>
      </c>
      <c r="AU176" s="4">
        <f>SUMIFS('grv lys'!$L$2:$L$2863,'grv lys'!$I$2:$I$2863,'bereken betaaldatum bedrag'!$AU$1,'grv lys'!$G$2:$G$2863,'bereken betaaldatum bedrag'!B176)</f>
        <v>0</v>
      </c>
      <c r="AV176" s="4">
        <f>SUMIFS('grv lys'!$L$2:$L$2863,'grv lys'!$I$2:$I$2863,'bereken betaaldatum bedrag'!$AV$1,'grv lys'!$G$2:$G$2863,'bereken betaaldatum bedrag'!B176)</f>
        <v>0</v>
      </c>
      <c r="AW176" s="4">
        <f>SUMIFS('grv lys'!$L$2:$L$2863,'grv lys'!$I$2:$I$2863,'bereken betaaldatum bedrag'!$AW$1,'grv lys'!$G$2:$G$2863,'bereken betaaldatum bedrag'!B176)</f>
        <v>0</v>
      </c>
      <c r="AX176" s="4">
        <f>SUMIFS('grv lys'!$L$2:$L$2863,'grv lys'!$I$2:$I$2863,'bereken betaaldatum bedrag'!$AX$1,'grv lys'!$G$2:$G$2863,'bereken betaaldatum bedrag'!B176)</f>
        <v>0</v>
      </c>
      <c r="AY176" s="4">
        <f>SUMIFS('grv lys'!$L$2:$L$2863,'grv lys'!$I$2:$I$2863,'bereken betaaldatum bedrag'!$AY$1,'grv lys'!$G$2:$G$2863,'bereken betaaldatum bedrag'!B176)</f>
        <v>0</v>
      </c>
      <c r="AZ176" s="4">
        <f>SUMIFS('grv lys'!$L$2:$L$2863,'grv lys'!$I$2:$I$2863,'bereken betaaldatum bedrag'!$AZ$1,'grv lys'!$G$2:$G$2863,'bereken betaaldatum bedrag'!B176)</f>
        <v>0</v>
      </c>
      <c r="BA176" s="4">
        <f>SUMIFS('grv lys'!$L$2:$L$2863,'grv lys'!$I$2:$I$2863,'bereken betaaldatum bedrag'!$BA$1,'grv lys'!$G$2:$G$2863,'bereken betaaldatum bedrag'!B176)</f>
        <v>0</v>
      </c>
    </row>
    <row r="177" spans="1:53" x14ac:dyDescent="0.25">
      <c r="A177" s="21" t="s">
        <v>138</v>
      </c>
      <c r="B177" s="22">
        <v>41753</v>
      </c>
      <c r="C177" s="7"/>
      <c r="D177" s="15" t="s">
        <v>148</v>
      </c>
      <c r="E177" s="14"/>
      <c r="F177" s="12"/>
      <c r="G177" s="16"/>
      <c r="H177" s="16"/>
      <c r="I177" s="4">
        <f>SUMIFS('grv lys'!$L$2:$L$2863,'grv lys'!$G$2:$G$2863,'bereken betaaldatum bedrag'!B177,'grv lys'!$I$2:$I$2863,'bereken betaaldatum bedrag'!I$1)</f>
        <v>0</v>
      </c>
      <c r="J177" s="4">
        <f>SUMIFS('grv lys'!$L$2:$L$2863,'grv lys'!$I$2:$I$2863,'bereken betaaldatum bedrag'!$J$1,'grv lys'!$T$2:$T$2863,'bereken betaaldatum bedrag'!B177)</f>
        <v>0</v>
      </c>
      <c r="K177" s="4">
        <f>SUMIFS('grv lys'!$L$2:$L$2863,'grv lys'!$I$2:$I$2863,'bereken betaaldatum bedrag'!$K$1,'grv lys'!$T$2:$T$2863,'bereken betaaldatum bedrag'!B177)</f>
        <v>0</v>
      </c>
      <c r="L177" s="4">
        <f>SUMIFS('grv lys'!$L$2:$L$2863,'grv lys'!$I$2:$I$2863,'bereken betaaldatum bedrag'!$L$1,'grv lys'!$T$2:$T$2863,'bereken betaaldatum bedrag'!B177)</f>
        <v>0</v>
      </c>
      <c r="M177" s="4">
        <f>SUMIFS('grv lys'!$L$2:$L$2863,'grv lys'!$I$2:$I$2863,'bereken betaaldatum bedrag'!$M$1,'grv lys'!$T$2:$T$2863,'bereken betaaldatum bedrag'!B177)</f>
        <v>0</v>
      </c>
      <c r="N177" s="4">
        <f>SUMIFS('grv lys'!$L$2:$L$2863,'grv lys'!$I$2:$I$2863,'bereken betaaldatum bedrag'!$N$1,'grv lys'!$T$2:$T$2863,'bereken betaaldatum bedrag'!B177)</f>
        <v>744.3</v>
      </c>
      <c r="O177" s="4">
        <f>SUMIFS('grv lys'!$L$2:$L$2863,'grv lys'!$I$2:$I$2863,'bereken betaaldatum bedrag'!$O$1,'grv lys'!$T$2:$T$2863,'bereken betaaldatum bedrag'!B177)</f>
        <v>6094.2</v>
      </c>
      <c r="P177" s="4">
        <f>SUMIFS('grv lys'!$L$2:$L$2863,'grv lys'!$I$2:$I$2863,'bereken betaaldatum bedrag'!$P$1,'grv lys'!$T$2:$T$2863,'bereken betaaldatum bedrag'!B177)</f>
        <v>0</v>
      </c>
      <c r="Q177" s="4">
        <f>SUMIFS('grv lys'!$L$2:$L$2863,'grv lys'!$I$2:$I$2863,'bereken betaaldatum bedrag'!$Q$1,'grv lys'!$T$2:$T$2863,'bereken betaaldatum bedrag'!B177)</f>
        <v>0</v>
      </c>
      <c r="R177" s="4">
        <f>SUMIFS('grv lys'!$L$2:$L$2863,'grv lys'!$I$2:$I$2863,'bereken betaaldatum bedrag'!$R$1,'grv lys'!$T$2:$T$2863,'bereken betaaldatum bedrag'!B177)</f>
        <v>0</v>
      </c>
      <c r="S177" s="4">
        <f>SUMIFS('grv lys'!Y176:Y3439,'grv lys'!T176:T3439,'bereken betaaldatum bedrag'!B177,'grv lys'!V176:V3439,'bereken betaaldatum bedrag'!$S$1)</f>
        <v>0</v>
      </c>
      <c r="T177" s="4">
        <f>SUMIFS('grv lys'!Z176:Z3439,'grv lys'!U176:U3439,'bereken betaaldatum bedrag'!B177,'grv lys'!W176:W3439,'bereken betaaldatum bedrag'!$T$1)</f>
        <v>0</v>
      </c>
      <c r="U177" s="4">
        <f>SUMIFS('grv lys'!$L$2:$L$2863,'grv lys'!$I$2:$I$2863,'bereken betaaldatum bedrag'!$U$1,'grv lys'!$T$2:$T$2863,'bereken betaaldatum bedrag'!B177)</f>
        <v>0</v>
      </c>
      <c r="V177" s="4">
        <f>SUMIFS('grv lys'!$L$2:$L$2863,'grv lys'!$I$2:$I$2863,'bereken betaaldatum bedrag'!$V$1,'grv lys'!$T$2:$T$2863,'bereken betaaldatum bedrag'!B177)</f>
        <v>0</v>
      </c>
      <c r="W177" s="4">
        <f>SUMIFS('grv lys'!$L$2:$L$2863,'grv lys'!$I$2:$I$2863,'bereken betaaldatum bedrag'!$W$1,'grv lys'!$T$2:$T$2863,'bereken betaaldatum bedrag'!B177)</f>
        <v>0</v>
      </c>
      <c r="X177" s="4">
        <f>SUMIFS('grv lys'!$L$2:$L$2863,'grv lys'!$I$2:$I$2863,'bereken betaaldatum bedrag'!$X$1,'grv lys'!$T$2:$T$2863,'bereken betaaldatum bedrag'!B177)</f>
        <v>0</v>
      </c>
      <c r="Y177" s="4">
        <f>SUMIFS('grv lys'!$L$2:$L$2863,'grv lys'!$I$2:$I$2863,'bereken betaaldatum bedrag'!$Y$1,'grv lys'!$G$2:$G$2863,'bereken betaaldatum bedrag'!B177)</f>
        <v>0</v>
      </c>
      <c r="Z177" s="4">
        <f>SUMIFS('grv lys'!$L$2:$L$2863,'grv lys'!$I$2:$I$2863,'bereken betaaldatum bedrag'!$Z$1,'grv lys'!$G$2:$G$2863,'bereken betaaldatum bedrag'!B177)</f>
        <v>0</v>
      </c>
      <c r="AA177" s="4">
        <f>SUMIFS('grv lys'!$L$2:$L$2863,'grv lys'!$I$2:$I$2863,'bereken betaaldatum bedrag'!$AA$1,'grv lys'!$G$2:$G$2863,'bereken betaaldatum bedrag'!B177)</f>
        <v>0</v>
      </c>
      <c r="AB177" s="4">
        <f>SUMIFS('grv lys'!$L$2:$L$2863,'grv lys'!$I$2:$I$2863,'bereken betaaldatum bedrag'!$AB$1,'grv lys'!$G$2:$G$2863,'bereken betaaldatum bedrag'!B177)</f>
        <v>0</v>
      </c>
      <c r="AC177" s="4">
        <f>SUMIFS('grv lys'!$L$2:$L$2863,'grv lys'!$I$2:$I$2863,'bereken betaaldatum bedrag'!$AC$1,'grv lys'!$G$2:$G$2863,'bereken betaaldatum bedrag'!B177)</f>
        <v>0</v>
      </c>
      <c r="AD177" s="4">
        <f>SUMIFS('grv lys'!$L$2:$L$2863,'grv lys'!$I$2:$I$2863,'bereken betaaldatum bedrag'!$AD$1,'grv lys'!$G$2:$G$2863,'bereken betaaldatum bedrag'!B177)</f>
        <v>6112.41</v>
      </c>
      <c r="AE177" s="4">
        <f>SUMIFS('grv lys'!$L$2:$L$2863,'grv lys'!$I$2:$I$2863,'bereken betaaldatum bedrag'!$AE$1,'grv lys'!$G$2:$G$2863,'bereken betaaldatum bedrag'!B177)</f>
        <v>0</v>
      </c>
      <c r="AF177" s="4">
        <f>SUMIFS('grv lys'!$L$2:$L$2863,'grv lys'!$I$2:$I$2863,'bereken betaaldatum bedrag'!$AF$1,'grv lys'!$G$2:$G$2863,'bereken betaaldatum bedrag'!B177)</f>
        <v>10013.48</v>
      </c>
      <c r="AG177" s="4">
        <f>SUMIFS('grv lys'!$L$2:$L$2863,'grv lys'!$I$2:$I$2863,'bereken betaaldatum bedrag'!$AG$1,'grv lys'!$G$2:$G$2863,'bereken betaaldatum bedrag'!B177)</f>
        <v>0</v>
      </c>
      <c r="AH177" s="4">
        <f>SUMIFS('grv lys'!$L$2:$L$2863,'grv lys'!$I$2:$I$2863,'bereken betaaldatum bedrag'!$AH$1,'grv lys'!$G$2:$G$2863,'bereken betaaldatum bedrag'!B177)</f>
        <v>0</v>
      </c>
      <c r="AI177" s="4">
        <f>SUMIFS('grv lys'!$L$2:$L$2863,'grv lys'!$I$2:$I$2863,'bereken betaaldatum bedrag'!$AI$1,'grv lys'!$G$2:$G$2863,'bereken betaaldatum bedrag'!B177)</f>
        <v>0</v>
      </c>
      <c r="AJ177" s="4">
        <f>SUMIFS('grv lys'!$L$2:$L$2863,'grv lys'!$I$2:$I$2863,'bereken betaaldatum bedrag'!$AJ$1,'grv lys'!$G$2:$G$2863,'bereken betaaldatum bedrag'!B177)</f>
        <v>0</v>
      </c>
      <c r="AK177" s="4">
        <f>SUMIFS('grv lys'!$L$2:$L$2863,'grv lys'!$I$2:$I$2863,'bereken betaaldatum bedrag'!$AK$1,'grv lys'!$G$2:$G$2863,'bereken betaaldatum bedrag'!B177)</f>
        <v>0</v>
      </c>
      <c r="AL177" s="4">
        <f>SUMIFS('grv lys'!$L$2:$L$2863,'grv lys'!$I$2:$I$2863,'bereken betaaldatum bedrag'!$AL$1,'grv lys'!$G$2:$G$2863,'bereken betaaldatum bedrag'!B177)</f>
        <v>0</v>
      </c>
      <c r="AM177" s="4">
        <f>SUMIFS('grv lys'!$L$2:$L$2863,'grv lys'!$I$2:$I$2863,'bereken betaaldatum bedrag'!$AM$1,'grv lys'!$G$2:$G$2863,'bereken betaaldatum bedrag'!B177)</f>
        <v>0</v>
      </c>
      <c r="AN177" s="4">
        <f>SUMIFS('grv lys'!$L$2:$L$2863,'grv lys'!$I$2:$I$2863,'bereken betaaldatum bedrag'!$AN$1,'grv lys'!$G$2:$G$2863,'bereken betaaldatum bedrag'!B177)</f>
        <v>0</v>
      </c>
      <c r="AO177" s="4">
        <f>SUMIFS('grv lys'!$L$2:$L$2863,'grv lys'!$I$2:$I$2863,'bereken betaaldatum bedrag'!$AO$1,'grv lys'!$G$2:$G$2863,'bereken betaaldatum bedrag'!B177)</f>
        <v>15835.86</v>
      </c>
      <c r="AP177" s="4">
        <f>SUMIFS('grv lys'!$L$2:$L$2863,'grv lys'!$I$2:$I$2863,'bereken betaaldatum bedrag'!$AP$1,'grv lys'!$G$2:$G$2863,'bereken betaaldatum bedrag'!B177)</f>
        <v>0</v>
      </c>
      <c r="AQ177" s="4">
        <f>SUMIFS('grv lys'!$L$2:$L$2863,'grv lys'!$I$2:$I$2863,'bereken betaaldatum bedrag'!$AQ$1,'grv lys'!$G$2:$G$2863,'bereken betaaldatum bedrag'!B177)</f>
        <v>9876.39</v>
      </c>
      <c r="AR177" s="4">
        <f>SUMIFS('grv lys'!$L$2:$L$2863,'grv lys'!$I$2:$I$2863,'bereken betaaldatum bedrag'!$AR$1,'grv lys'!$G$2:$G$2863,'bereken betaaldatum bedrag'!B177)</f>
        <v>250.5</v>
      </c>
      <c r="AS177" s="4">
        <f>SUMIFS('grv lys'!$L$2:$L$2863,'grv lys'!$I$2:$I$2863,'bereken betaaldatum bedrag'!$AS$1,'grv lys'!$G$2:$G$2863,'bereken betaaldatum bedrag'!B177)</f>
        <v>0</v>
      </c>
      <c r="AT177" s="4">
        <f>SUMIFS('grv lys'!$L$2:$L$2863,'grv lys'!$I$2:$I$2863,'bereken betaaldatum bedrag'!$AT$1,'grv lys'!$G$2:$G$2863,'bereken betaaldatum bedrag'!B177)</f>
        <v>0</v>
      </c>
      <c r="AU177" s="4">
        <f>SUMIFS('grv lys'!$L$2:$L$2863,'grv lys'!$I$2:$I$2863,'bereken betaaldatum bedrag'!$AU$1,'grv lys'!$G$2:$G$2863,'bereken betaaldatum bedrag'!B177)</f>
        <v>0</v>
      </c>
      <c r="AV177" s="4">
        <f>SUMIFS('grv lys'!$L$2:$L$2863,'grv lys'!$I$2:$I$2863,'bereken betaaldatum bedrag'!$AV$1,'grv lys'!$G$2:$G$2863,'bereken betaaldatum bedrag'!B177)</f>
        <v>0</v>
      </c>
      <c r="AW177" s="4">
        <f>SUMIFS('grv lys'!$L$2:$L$2863,'grv lys'!$I$2:$I$2863,'bereken betaaldatum bedrag'!$AW$1,'grv lys'!$G$2:$G$2863,'bereken betaaldatum bedrag'!B177)</f>
        <v>0</v>
      </c>
      <c r="AX177" s="4">
        <f>SUMIFS('grv lys'!$L$2:$L$2863,'grv lys'!$I$2:$I$2863,'bereken betaaldatum bedrag'!$AX$1,'grv lys'!$G$2:$G$2863,'bereken betaaldatum bedrag'!B177)</f>
        <v>0</v>
      </c>
      <c r="AY177" s="4">
        <f>SUMIFS('grv lys'!$L$2:$L$2863,'grv lys'!$I$2:$I$2863,'bereken betaaldatum bedrag'!$AY$1,'grv lys'!$G$2:$G$2863,'bereken betaaldatum bedrag'!B177)</f>
        <v>0</v>
      </c>
      <c r="AZ177" s="4">
        <f>SUMIFS('grv lys'!$L$2:$L$2863,'grv lys'!$I$2:$I$2863,'bereken betaaldatum bedrag'!$AZ$1,'grv lys'!$G$2:$G$2863,'bereken betaaldatum bedrag'!B177)</f>
        <v>0</v>
      </c>
      <c r="BA177" s="4">
        <f>SUMIFS('grv lys'!$L$2:$L$2863,'grv lys'!$I$2:$I$2863,'bereken betaaldatum bedrag'!$BA$1,'grv lys'!$G$2:$G$2863,'bereken betaaldatum bedrag'!B177)</f>
        <v>0</v>
      </c>
    </row>
    <row r="178" spans="1:53" x14ac:dyDescent="0.25">
      <c r="A178" s="21" t="s">
        <v>139</v>
      </c>
      <c r="B178" s="22">
        <v>41754</v>
      </c>
      <c r="C178" s="7">
        <f>B178+19</f>
        <v>41773</v>
      </c>
      <c r="D178" s="6">
        <f>SUM(I172:I178)</f>
        <v>428172.23</v>
      </c>
      <c r="E178" s="14">
        <f>B178+31</f>
        <v>41785</v>
      </c>
      <c r="F178" s="12">
        <f>SUM(Y172:BA178)</f>
        <v>163362.90000000002</v>
      </c>
      <c r="G178" s="10">
        <f>B178</f>
        <v>41754</v>
      </c>
      <c r="H178" s="9">
        <f>SUM(J172:X178)</f>
        <v>40076.69</v>
      </c>
      <c r="I178" s="4">
        <f>SUMIFS('grv lys'!$L$2:$L$2863,'grv lys'!$G$2:$G$2863,'bereken betaaldatum bedrag'!B178,'grv lys'!$I$2:$I$2863,'bereken betaaldatum bedrag'!I$1)</f>
        <v>69517.959999999992</v>
      </c>
      <c r="J178" s="4">
        <f>SUMIFS('grv lys'!$L$2:$L$2863,'grv lys'!$I$2:$I$2863,'bereken betaaldatum bedrag'!$J$1,'grv lys'!$T$2:$T$2863,'bereken betaaldatum bedrag'!B178)</f>
        <v>0</v>
      </c>
      <c r="K178" s="4">
        <f>SUMIFS('grv lys'!$L$2:$L$2863,'grv lys'!$I$2:$I$2863,'bereken betaaldatum bedrag'!$K$1,'grv lys'!$T$2:$T$2863,'bereken betaaldatum bedrag'!B178)</f>
        <v>0</v>
      </c>
      <c r="L178" s="4">
        <f>SUMIFS('grv lys'!$L$2:$L$2863,'grv lys'!$I$2:$I$2863,'bereken betaaldatum bedrag'!$L$1,'grv lys'!$T$2:$T$2863,'bereken betaaldatum bedrag'!B178)</f>
        <v>0</v>
      </c>
      <c r="M178" s="4">
        <f>SUMIFS('grv lys'!$L$2:$L$2863,'grv lys'!$I$2:$I$2863,'bereken betaaldatum bedrag'!$M$1,'grv lys'!$T$2:$T$2863,'bereken betaaldatum bedrag'!B178)</f>
        <v>4844.3999999999996</v>
      </c>
      <c r="N178" s="4">
        <f>SUMIFS('grv lys'!$L$2:$L$2863,'grv lys'!$I$2:$I$2863,'bereken betaaldatum bedrag'!$N$1,'grv lys'!$T$2:$T$2863,'bereken betaaldatum bedrag'!B178)</f>
        <v>0</v>
      </c>
      <c r="O178" s="4">
        <f>SUMIFS('grv lys'!$L$2:$L$2863,'grv lys'!$I$2:$I$2863,'bereken betaaldatum bedrag'!$O$1,'grv lys'!$T$2:$T$2863,'bereken betaaldatum bedrag'!B178)</f>
        <v>0</v>
      </c>
      <c r="P178" s="4">
        <f>SUMIFS('grv lys'!$L$2:$L$2863,'grv lys'!$I$2:$I$2863,'bereken betaaldatum bedrag'!$P$1,'grv lys'!$T$2:$T$2863,'bereken betaaldatum bedrag'!B178)</f>
        <v>0</v>
      </c>
      <c r="Q178" s="4">
        <f>SUMIFS('grv lys'!$L$2:$L$2863,'grv lys'!$I$2:$I$2863,'bereken betaaldatum bedrag'!$Q$1,'grv lys'!$T$2:$T$2863,'bereken betaaldatum bedrag'!B178)</f>
        <v>4350</v>
      </c>
      <c r="R178" s="4">
        <f>SUMIFS('grv lys'!$L$2:$L$2863,'grv lys'!$I$2:$I$2863,'bereken betaaldatum bedrag'!$R$1,'grv lys'!$T$2:$T$2863,'bereken betaaldatum bedrag'!B178)</f>
        <v>0</v>
      </c>
      <c r="S178" s="4">
        <f>SUMIFS('grv lys'!Y177:Y3440,'grv lys'!T177:T3440,'bereken betaaldatum bedrag'!B178,'grv lys'!V177:V3440,'bereken betaaldatum bedrag'!$S$1)</f>
        <v>0</v>
      </c>
      <c r="T178" s="4">
        <f>SUMIFS('grv lys'!Z177:Z3440,'grv lys'!U177:U3440,'bereken betaaldatum bedrag'!B178,'grv lys'!W177:W3440,'bereken betaaldatum bedrag'!$T$1)</f>
        <v>0</v>
      </c>
      <c r="U178" s="4">
        <f>SUMIFS('grv lys'!$L$2:$L$2863,'grv lys'!$I$2:$I$2863,'bereken betaaldatum bedrag'!$U$1,'grv lys'!$T$2:$T$2863,'bereken betaaldatum bedrag'!B178)</f>
        <v>1900</v>
      </c>
      <c r="V178" s="4">
        <f>SUMIFS('grv lys'!$L$2:$L$2863,'grv lys'!$I$2:$I$2863,'bereken betaaldatum bedrag'!$V$1,'grv lys'!$T$2:$T$2863,'bereken betaaldatum bedrag'!B178)</f>
        <v>0</v>
      </c>
      <c r="W178" s="4">
        <f>SUMIFS('grv lys'!$L$2:$L$2863,'grv lys'!$I$2:$I$2863,'bereken betaaldatum bedrag'!$W$1,'grv lys'!$T$2:$T$2863,'bereken betaaldatum bedrag'!B178)</f>
        <v>0</v>
      </c>
      <c r="X178" s="4">
        <f>SUMIFS('grv lys'!$L$2:$L$2863,'grv lys'!$I$2:$I$2863,'bereken betaaldatum bedrag'!$X$1,'grv lys'!$T$2:$T$2863,'bereken betaaldatum bedrag'!B178)</f>
        <v>0</v>
      </c>
      <c r="Y178" s="4">
        <f>SUMIFS('grv lys'!$L$2:$L$2863,'grv lys'!$I$2:$I$2863,'bereken betaaldatum bedrag'!$Y$1,'grv lys'!$G$2:$G$2863,'bereken betaaldatum bedrag'!B178)</f>
        <v>0</v>
      </c>
      <c r="Z178" s="4">
        <f>SUMIFS('grv lys'!$L$2:$L$2863,'grv lys'!$I$2:$I$2863,'bereken betaaldatum bedrag'!$Z$1,'grv lys'!$G$2:$G$2863,'bereken betaaldatum bedrag'!B178)</f>
        <v>0</v>
      </c>
      <c r="AA178" s="4">
        <f>SUMIFS('grv lys'!$L$2:$L$2863,'grv lys'!$I$2:$I$2863,'bereken betaaldatum bedrag'!$AA$1,'grv lys'!$G$2:$G$2863,'bereken betaaldatum bedrag'!B178)</f>
        <v>0</v>
      </c>
      <c r="AB178" s="4">
        <f>SUMIFS('grv lys'!$L$2:$L$2863,'grv lys'!$I$2:$I$2863,'bereken betaaldatum bedrag'!$AB$1,'grv lys'!$G$2:$G$2863,'bereken betaaldatum bedrag'!B178)</f>
        <v>0</v>
      </c>
      <c r="AC178" s="4">
        <f>SUMIFS('grv lys'!$L$2:$L$2863,'grv lys'!$I$2:$I$2863,'bereken betaaldatum bedrag'!$AC$1,'grv lys'!$G$2:$G$2863,'bereken betaaldatum bedrag'!B178)</f>
        <v>572.74</v>
      </c>
      <c r="AD178" s="4">
        <f>SUMIFS('grv lys'!$L$2:$L$2863,'grv lys'!$I$2:$I$2863,'bereken betaaldatum bedrag'!$AD$1,'grv lys'!$G$2:$G$2863,'bereken betaaldatum bedrag'!B178)</f>
        <v>0</v>
      </c>
      <c r="AE178" s="4">
        <f>SUMIFS('grv lys'!$L$2:$L$2863,'grv lys'!$I$2:$I$2863,'bereken betaaldatum bedrag'!$AE$1,'grv lys'!$G$2:$G$2863,'bereken betaaldatum bedrag'!B178)</f>
        <v>0</v>
      </c>
      <c r="AF178" s="4">
        <f>SUMIFS('grv lys'!$L$2:$L$2863,'grv lys'!$I$2:$I$2863,'bereken betaaldatum bedrag'!$AF$1,'grv lys'!$G$2:$G$2863,'bereken betaaldatum bedrag'!B178)</f>
        <v>0</v>
      </c>
      <c r="AG178" s="4">
        <f>SUMIFS('grv lys'!$L$2:$L$2863,'grv lys'!$I$2:$I$2863,'bereken betaaldatum bedrag'!$AG$1,'grv lys'!$G$2:$G$2863,'bereken betaaldatum bedrag'!B178)</f>
        <v>0</v>
      </c>
      <c r="AH178" s="4">
        <f>SUMIFS('grv lys'!$L$2:$L$2863,'grv lys'!$I$2:$I$2863,'bereken betaaldatum bedrag'!$AH$1,'grv lys'!$G$2:$G$2863,'bereken betaaldatum bedrag'!B178)</f>
        <v>0</v>
      </c>
      <c r="AI178" s="4">
        <f>SUMIFS('grv lys'!$L$2:$L$2863,'grv lys'!$I$2:$I$2863,'bereken betaaldatum bedrag'!$AI$1,'grv lys'!$G$2:$G$2863,'bereken betaaldatum bedrag'!B178)</f>
        <v>0</v>
      </c>
      <c r="AJ178" s="4">
        <f>SUMIFS('grv lys'!$L$2:$L$2863,'grv lys'!$I$2:$I$2863,'bereken betaaldatum bedrag'!$AJ$1,'grv lys'!$G$2:$G$2863,'bereken betaaldatum bedrag'!B178)</f>
        <v>0</v>
      </c>
      <c r="AK178" s="4">
        <f>SUMIFS('grv lys'!$L$2:$L$2863,'grv lys'!$I$2:$I$2863,'bereken betaaldatum bedrag'!$AK$1,'grv lys'!$G$2:$G$2863,'bereken betaaldatum bedrag'!B178)</f>
        <v>0</v>
      </c>
      <c r="AL178" s="4">
        <f>SUMIFS('grv lys'!$L$2:$L$2863,'grv lys'!$I$2:$I$2863,'bereken betaaldatum bedrag'!$AL$1,'grv lys'!$G$2:$G$2863,'bereken betaaldatum bedrag'!B178)</f>
        <v>0</v>
      </c>
      <c r="AM178" s="4">
        <f>SUMIFS('grv lys'!$L$2:$L$2863,'grv lys'!$I$2:$I$2863,'bereken betaaldatum bedrag'!$AM$1,'grv lys'!$G$2:$G$2863,'bereken betaaldatum bedrag'!B178)</f>
        <v>0</v>
      </c>
      <c r="AN178" s="4">
        <f>SUMIFS('grv lys'!$L$2:$L$2863,'grv lys'!$I$2:$I$2863,'bereken betaaldatum bedrag'!$AN$1,'grv lys'!$G$2:$G$2863,'bereken betaaldatum bedrag'!B178)</f>
        <v>0</v>
      </c>
      <c r="AO178" s="4">
        <f>SUMIFS('grv lys'!$L$2:$L$2863,'grv lys'!$I$2:$I$2863,'bereken betaaldatum bedrag'!$AO$1,'grv lys'!$G$2:$G$2863,'bereken betaaldatum bedrag'!B178)</f>
        <v>0</v>
      </c>
      <c r="AP178" s="4">
        <f>SUMIFS('grv lys'!$L$2:$L$2863,'grv lys'!$I$2:$I$2863,'bereken betaaldatum bedrag'!$AP$1,'grv lys'!$G$2:$G$2863,'bereken betaaldatum bedrag'!B178)</f>
        <v>0</v>
      </c>
      <c r="AQ178" s="4">
        <f>SUMIFS('grv lys'!$L$2:$L$2863,'grv lys'!$I$2:$I$2863,'bereken betaaldatum bedrag'!$AQ$1,'grv lys'!$G$2:$G$2863,'bereken betaaldatum bedrag'!B178)</f>
        <v>0</v>
      </c>
      <c r="AR178" s="4">
        <f>SUMIFS('grv lys'!$L$2:$L$2863,'grv lys'!$I$2:$I$2863,'bereken betaaldatum bedrag'!$AR$1,'grv lys'!$G$2:$G$2863,'bereken betaaldatum bedrag'!B178)</f>
        <v>0</v>
      </c>
      <c r="AS178" s="4">
        <f>SUMIFS('grv lys'!$L$2:$L$2863,'grv lys'!$I$2:$I$2863,'bereken betaaldatum bedrag'!$AS$1,'grv lys'!$G$2:$G$2863,'bereken betaaldatum bedrag'!B178)</f>
        <v>0</v>
      </c>
      <c r="AT178" s="4">
        <f>SUMIFS('grv lys'!$L$2:$L$2863,'grv lys'!$I$2:$I$2863,'bereken betaaldatum bedrag'!$AT$1,'grv lys'!$G$2:$G$2863,'bereken betaaldatum bedrag'!B178)</f>
        <v>0</v>
      </c>
      <c r="AU178" s="4">
        <f>SUMIFS('grv lys'!$L$2:$L$2863,'grv lys'!$I$2:$I$2863,'bereken betaaldatum bedrag'!$AU$1,'grv lys'!$G$2:$G$2863,'bereken betaaldatum bedrag'!B178)</f>
        <v>0</v>
      </c>
      <c r="AV178" s="4">
        <f>SUMIFS('grv lys'!$L$2:$L$2863,'grv lys'!$I$2:$I$2863,'bereken betaaldatum bedrag'!$AV$1,'grv lys'!$G$2:$G$2863,'bereken betaaldatum bedrag'!B178)</f>
        <v>0</v>
      </c>
      <c r="AW178" s="4">
        <f>SUMIFS('grv lys'!$L$2:$L$2863,'grv lys'!$I$2:$I$2863,'bereken betaaldatum bedrag'!$AW$1,'grv lys'!$G$2:$G$2863,'bereken betaaldatum bedrag'!B178)</f>
        <v>0</v>
      </c>
      <c r="AX178" s="4">
        <f>SUMIFS('grv lys'!$L$2:$L$2863,'grv lys'!$I$2:$I$2863,'bereken betaaldatum bedrag'!$AX$1,'grv lys'!$G$2:$G$2863,'bereken betaaldatum bedrag'!B178)</f>
        <v>0</v>
      </c>
      <c r="AY178" s="4">
        <f>SUMIFS('grv lys'!$L$2:$L$2863,'grv lys'!$I$2:$I$2863,'bereken betaaldatum bedrag'!$AY$1,'grv lys'!$G$2:$G$2863,'bereken betaaldatum bedrag'!B178)</f>
        <v>0</v>
      </c>
      <c r="AZ178" s="4">
        <f>SUMIFS('grv lys'!$L$2:$L$2863,'grv lys'!$I$2:$I$2863,'bereken betaaldatum bedrag'!$AZ$1,'grv lys'!$G$2:$G$2863,'bereken betaaldatum bedrag'!B178)</f>
        <v>0</v>
      </c>
      <c r="BA178" s="4">
        <f>SUMIFS('grv lys'!$L$2:$L$2863,'grv lys'!$I$2:$I$2863,'bereken betaaldatum bedrag'!$BA$1,'grv lys'!$G$2:$G$2863,'bereken betaaldatum bedrag'!B178)</f>
        <v>0</v>
      </c>
    </row>
    <row r="179" spans="1:53" x14ac:dyDescent="0.25">
      <c r="A179" s="19" t="s">
        <v>140</v>
      </c>
      <c r="B179" s="20">
        <v>41755</v>
      </c>
      <c r="C179" s="7"/>
      <c r="D179" s="15" t="s">
        <v>148</v>
      </c>
      <c r="E179" s="14"/>
      <c r="F179" s="12"/>
      <c r="G179" s="16"/>
      <c r="H179" s="16"/>
      <c r="I179" s="4">
        <f>SUMIFS('grv lys'!$L$2:$L$2863,'grv lys'!$G$2:$G$2863,'bereken betaaldatum bedrag'!B179,'grv lys'!$I$2:$I$2863,'bereken betaaldatum bedrag'!I$1)</f>
        <v>0</v>
      </c>
      <c r="J179" s="4">
        <f>SUMIFS('grv lys'!$L$2:$L$2863,'grv lys'!$I$2:$I$2863,'bereken betaaldatum bedrag'!$J$1,'grv lys'!$T$2:$T$2863,'bereken betaaldatum bedrag'!B179)</f>
        <v>0</v>
      </c>
      <c r="K179" s="4">
        <f>SUMIFS('grv lys'!$L$2:$L$2863,'grv lys'!$I$2:$I$2863,'bereken betaaldatum bedrag'!$K$1,'grv lys'!$T$2:$T$2863,'bereken betaaldatum bedrag'!B179)</f>
        <v>0</v>
      </c>
      <c r="L179" s="4">
        <f>SUMIFS('grv lys'!$L$2:$L$2863,'grv lys'!$I$2:$I$2863,'bereken betaaldatum bedrag'!$L$1,'grv lys'!$T$2:$T$2863,'bereken betaaldatum bedrag'!B179)</f>
        <v>0</v>
      </c>
      <c r="M179" s="4">
        <f>SUMIFS('grv lys'!$L$2:$L$2863,'grv lys'!$I$2:$I$2863,'bereken betaaldatum bedrag'!$M$1,'grv lys'!$T$2:$T$2863,'bereken betaaldatum bedrag'!B179)</f>
        <v>0</v>
      </c>
      <c r="N179" s="4">
        <f>SUMIFS('grv lys'!$L$2:$L$2863,'grv lys'!$I$2:$I$2863,'bereken betaaldatum bedrag'!$N$1,'grv lys'!$T$2:$T$2863,'bereken betaaldatum bedrag'!B179)</f>
        <v>0</v>
      </c>
      <c r="O179" s="4">
        <f>SUMIFS('grv lys'!$L$2:$L$2863,'grv lys'!$I$2:$I$2863,'bereken betaaldatum bedrag'!$O$1,'grv lys'!$T$2:$T$2863,'bereken betaaldatum bedrag'!B179)</f>
        <v>0</v>
      </c>
      <c r="P179" s="4">
        <f>SUMIFS('grv lys'!$L$2:$L$2863,'grv lys'!$I$2:$I$2863,'bereken betaaldatum bedrag'!$P$1,'grv lys'!$T$2:$T$2863,'bereken betaaldatum bedrag'!B179)</f>
        <v>0</v>
      </c>
      <c r="Q179" s="4">
        <f>SUMIFS('grv lys'!$L$2:$L$2863,'grv lys'!$I$2:$I$2863,'bereken betaaldatum bedrag'!$Q$1,'grv lys'!$T$2:$T$2863,'bereken betaaldatum bedrag'!B179)</f>
        <v>0</v>
      </c>
      <c r="R179" s="4">
        <f>SUMIFS('grv lys'!$L$2:$L$2863,'grv lys'!$I$2:$I$2863,'bereken betaaldatum bedrag'!$R$1,'grv lys'!$T$2:$T$2863,'bereken betaaldatum bedrag'!B179)</f>
        <v>0</v>
      </c>
      <c r="S179" s="4">
        <f>SUMIFS('grv lys'!Y178:Y3441,'grv lys'!T178:T3441,'bereken betaaldatum bedrag'!B179,'grv lys'!V178:V3441,'bereken betaaldatum bedrag'!$S$1)</f>
        <v>0</v>
      </c>
      <c r="T179" s="4">
        <f>SUMIFS('grv lys'!Z178:Z3441,'grv lys'!U178:U3441,'bereken betaaldatum bedrag'!B179,'grv lys'!W178:W3441,'bereken betaaldatum bedrag'!$T$1)</f>
        <v>0</v>
      </c>
      <c r="U179" s="4">
        <f>SUMIFS('grv lys'!$L$2:$L$2863,'grv lys'!$I$2:$I$2863,'bereken betaaldatum bedrag'!$U$1,'grv lys'!$T$2:$T$2863,'bereken betaaldatum bedrag'!B179)</f>
        <v>0</v>
      </c>
      <c r="V179" s="4">
        <f>SUMIFS('grv lys'!$L$2:$L$2863,'grv lys'!$I$2:$I$2863,'bereken betaaldatum bedrag'!$V$1,'grv lys'!$T$2:$T$2863,'bereken betaaldatum bedrag'!B179)</f>
        <v>0</v>
      </c>
      <c r="W179" s="4">
        <f>SUMIFS('grv lys'!$L$2:$L$2863,'grv lys'!$I$2:$I$2863,'bereken betaaldatum bedrag'!$W$1,'grv lys'!$T$2:$T$2863,'bereken betaaldatum bedrag'!B179)</f>
        <v>0</v>
      </c>
      <c r="X179" s="4">
        <f>SUMIFS('grv lys'!$L$2:$L$2863,'grv lys'!$I$2:$I$2863,'bereken betaaldatum bedrag'!$X$1,'grv lys'!$T$2:$T$2863,'bereken betaaldatum bedrag'!B179)</f>
        <v>0</v>
      </c>
      <c r="Y179" s="4">
        <f>SUMIFS('grv lys'!$L$2:$L$2863,'grv lys'!$I$2:$I$2863,'bereken betaaldatum bedrag'!$Y$1,'grv lys'!$G$2:$G$2863,'bereken betaaldatum bedrag'!B179)</f>
        <v>0</v>
      </c>
      <c r="Z179" s="4">
        <f>SUMIFS('grv lys'!$L$2:$L$2863,'grv lys'!$I$2:$I$2863,'bereken betaaldatum bedrag'!$Z$1,'grv lys'!$G$2:$G$2863,'bereken betaaldatum bedrag'!B179)</f>
        <v>0</v>
      </c>
      <c r="AA179" s="4">
        <f>SUMIFS('grv lys'!$L$2:$L$2863,'grv lys'!$I$2:$I$2863,'bereken betaaldatum bedrag'!$AA$1,'grv lys'!$G$2:$G$2863,'bereken betaaldatum bedrag'!B179)</f>
        <v>0</v>
      </c>
      <c r="AB179" s="4">
        <f>SUMIFS('grv lys'!$L$2:$L$2863,'grv lys'!$I$2:$I$2863,'bereken betaaldatum bedrag'!$AB$1,'grv lys'!$G$2:$G$2863,'bereken betaaldatum bedrag'!B179)</f>
        <v>8342.52</v>
      </c>
      <c r="AC179" s="4">
        <f>SUMIFS('grv lys'!$L$2:$L$2863,'grv lys'!$I$2:$I$2863,'bereken betaaldatum bedrag'!$AC$1,'grv lys'!$G$2:$G$2863,'bereken betaaldatum bedrag'!B179)</f>
        <v>644.41999999999996</v>
      </c>
      <c r="AD179" s="4">
        <f>SUMIFS('grv lys'!$L$2:$L$2863,'grv lys'!$I$2:$I$2863,'bereken betaaldatum bedrag'!$AD$1,'grv lys'!$G$2:$G$2863,'bereken betaaldatum bedrag'!B179)</f>
        <v>7347.33</v>
      </c>
      <c r="AE179" s="4">
        <f>SUMIFS('grv lys'!$L$2:$L$2863,'grv lys'!$I$2:$I$2863,'bereken betaaldatum bedrag'!$AE$1,'grv lys'!$G$2:$G$2863,'bereken betaaldatum bedrag'!B179)</f>
        <v>0</v>
      </c>
      <c r="AF179" s="4">
        <f>SUMIFS('grv lys'!$L$2:$L$2863,'grv lys'!$I$2:$I$2863,'bereken betaaldatum bedrag'!$AF$1,'grv lys'!$G$2:$G$2863,'bereken betaaldatum bedrag'!B179)</f>
        <v>5427.12</v>
      </c>
      <c r="AG179" s="4">
        <f>SUMIFS('grv lys'!$L$2:$L$2863,'grv lys'!$I$2:$I$2863,'bereken betaaldatum bedrag'!$AG$1,'grv lys'!$G$2:$G$2863,'bereken betaaldatum bedrag'!B179)</f>
        <v>0</v>
      </c>
      <c r="AH179" s="4">
        <f>SUMIFS('grv lys'!$L$2:$L$2863,'grv lys'!$I$2:$I$2863,'bereken betaaldatum bedrag'!$AH$1,'grv lys'!$G$2:$G$2863,'bereken betaaldatum bedrag'!B179)</f>
        <v>0</v>
      </c>
      <c r="AI179" s="4">
        <f>SUMIFS('grv lys'!$L$2:$L$2863,'grv lys'!$I$2:$I$2863,'bereken betaaldatum bedrag'!$AI$1,'grv lys'!$G$2:$G$2863,'bereken betaaldatum bedrag'!B179)</f>
        <v>0</v>
      </c>
      <c r="AJ179" s="4">
        <f>SUMIFS('grv lys'!$L$2:$L$2863,'grv lys'!$I$2:$I$2863,'bereken betaaldatum bedrag'!$AJ$1,'grv lys'!$G$2:$G$2863,'bereken betaaldatum bedrag'!B179)</f>
        <v>0</v>
      </c>
      <c r="AK179" s="4">
        <f>SUMIFS('grv lys'!$L$2:$L$2863,'grv lys'!$I$2:$I$2863,'bereken betaaldatum bedrag'!$AK$1,'grv lys'!$G$2:$G$2863,'bereken betaaldatum bedrag'!B179)</f>
        <v>0</v>
      </c>
      <c r="AL179" s="4">
        <f>SUMIFS('grv lys'!$L$2:$L$2863,'grv lys'!$I$2:$I$2863,'bereken betaaldatum bedrag'!$AL$1,'grv lys'!$G$2:$G$2863,'bereken betaaldatum bedrag'!B179)</f>
        <v>0</v>
      </c>
      <c r="AM179" s="4">
        <f>SUMIFS('grv lys'!$L$2:$L$2863,'grv lys'!$I$2:$I$2863,'bereken betaaldatum bedrag'!$AM$1,'grv lys'!$G$2:$G$2863,'bereken betaaldatum bedrag'!B179)</f>
        <v>0</v>
      </c>
      <c r="AN179" s="4">
        <f>SUMIFS('grv lys'!$L$2:$L$2863,'grv lys'!$I$2:$I$2863,'bereken betaaldatum bedrag'!$AN$1,'grv lys'!$G$2:$G$2863,'bereken betaaldatum bedrag'!B179)</f>
        <v>0</v>
      </c>
      <c r="AO179" s="4">
        <f>SUMIFS('grv lys'!$L$2:$L$2863,'grv lys'!$I$2:$I$2863,'bereken betaaldatum bedrag'!$AO$1,'grv lys'!$G$2:$G$2863,'bereken betaaldatum bedrag'!B179)</f>
        <v>0</v>
      </c>
      <c r="AP179" s="4">
        <f>SUMIFS('grv lys'!$L$2:$L$2863,'grv lys'!$I$2:$I$2863,'bereken betaaldatum bedrag'!$AP$1,'grv lys'!$G$2:$G$2863,'bereken betaaldatum bedrag'!B179)</f>
        <v>294.66000000000003</v>
      </c>
      <c r="AQ179" s="4">
        <f>SUMIFS('grv lys'!$L$2:$L$2863,'grv lys'!$I$2:$I$2863,'bereken betaaldatum bedrag'!$AQ$1,'grv lys'!$G$2:$G$2863,'bereken betaaldatum bedrag'!B179)</f>
        <v>0</v>
      </c>
      <c r="AR179" s="4">
        <f>SUMIFS('grv lys'!$L$2:$L$2863,'grv lys'!$I$2:$I$2863,'bereken betaaldatum bedrag'!$AR$1,'grv lys'!$G$2:$G$2863,'bereken betaaldatum bedrag'!B179)</f>
        <v>592.69000000000005</v>
      </c>
      <c r="AS179" s="4">
        <f>SUMIFS('grv lys'!$L$2:$L$2863,'grv lys'!$I$2:$I$2863,'bereken betaaldatum bedrag'!$AS$1,'grv lys'!$G$2:$G$2863,'bereken betaaldatum bedrag'!B179)</f>
        <v>0</v>
      </c>
      <c r="AT179" s="4">
        <f>SUMIFS('grv lys'!$L$2:$L$2863,'grv lys'!$I$2:$I$2863,'bereken betaaldatum bedrag'!$AT$1,'grv lys'!$G$2:$G$2863,'bereken betaaldatum bedrag'!B179)</f>
        <v>0</v>
      </c>
      <c r="AU179" s="4">
        <f>SUMIFS('grv lys'!$L$2:$L$2863,'grv lys'!$I$2:$I$2863,'bereken betaaldatum bedrag'!$AU$1,'grv lys'!$G$2:$G$2863,'bereken betaaldatum bedrag'!B179)</f>
        <v>26458.54</v>
      </c>
      <c r="AV179" s="4">
        <f>SUMIFS('grv lys'!$L$2:$L$2863,'grv lys'!$I$2:$I$2863,'bereken betaaldatum bedrag'!$AV$1,'grv lys'!$G$2:$G$2863,'bereken betaaldatum bedrag'!B179)</f>
        <v>0</v>
      </c>
      <c r="AW179" s="4">
        <f>SUMIFS('grv lys'!$L$2:$L$2863,'grv lys'!$I$2:$I$2863,'bereken betaaldatum bedrag'!$AW$1,'grv lys'!$G$2:$G$2863,'bereken betaaldatum bedrag'!B179)</f>
        <v>0</v>
      </c>
      <c r="AX179" s="4">
        <f>SUMIFS('grv lys'!$L$2:$L$2863,'grv lys'!$I$2:$I$2863,'bereken betaaldatum bedrag'!$AX$1,'grv lys'!$G$2:$G$2863,'bereken betaaldatum bedrag'!B179)</f>
        <v>0</v>
      </c>
      <c r="AY179" s="4">
        <f>SUMIFS('grv lys'!$L$2:$L$2863,'grv lys'!$I$2:$I$2863,'bereken betaaldatum bedrag'!$AY$1,'grv lys'!$G$2:$G$2863,'bereken betaaldatum bedrag'!B179)</f>
        <v>0</v>
      </c>
      <c r="AZ179" s="4">
        <f>SUMIFS('grv lys'!$L$2:$L$2863,'grv lys'!$I$2:$I$2863,'bereken betaaldatum bedrag'!$AZ$1,'grv lys'!$G$2:$G$2863,'bereken betaaldatum bedrag'!B179)</f>
        <v>0</v>
      </c>
      <c r="BA179" s="4">
        <f>SUMIFS('grv lys'!$L$2:$L$2863,'grv lys'!$I$2:$I$2863,'bereken betaaldatum bedrag'!$BA$1,'grv lys'!$G$2:$G$2863,'bereken betaaldatum bedrag'!B179)</f>
        <v>0</v>
      </c>
    </row>
    <row r="180" spans="1:53" x14ac:dyDescent="0.25">
      <c r="A180" s="19" t="s">
        <v>134</v>
      </c>
      <c r="B180" s="20">
        <v>41756</v>
      </c>
      <c r="C180" s="7"/>
      <c r="D180" s="15" t="s">
        <v>148</v>
      </c>
      <c r="E180" s="14"/>
      <c r="F180" s="12"/>
      <c r="G180" s="16"/>
      <c r="H180" s="16"/>
      <c r="I180" s="4">
        <f>SUMIFS('grv lys'!$L$2:$L$2863,'grv lys'!$G$2:$G$2863,'bereken betaaldatum bedrag'!B180,'grv lys'!$I$2:$I$2863,'bereken betaaldatum bedrag'!I$1)</f>
        <v>0</v>
      </c>
      <c r="J180" s="4">
        <f>SUMIFS('grv lys'!$L$2:$L$2863,'grv lys'!$I$2:$I$2863,'bereken betaaldatum bedrag'!$J$1,'grv lys'!$T$2:$T$2863,'bereken betaaldatum bedrag'!B180)</f>
        <v>0</v>
      </c>
      <c r="K180" s="4">
        <f>SUMIFS('grv lys'!$L$2:$L$2863,'grv lys'!$I$2:$I$2863,'bereken betaaldatum bedrag'!$K$1,'grv lys'!$T$2:$T$2863,'bereken betaaldatum bedrag'!B180)</f>
        <v>0</v>
      </c>
      <c r="L180" s="4">
        <f>SUMIFS('grv lys'!$L$2:$L$2863,'grv lys'!$I$2:$I$2863,'bereken betaaldatum bedrag'!$L$1,'grv lys'!$T$2:$T$2863,'bereken betaaldatum bedrag'!B180)</f>
        <v>0</v>
      </c>
      <c r="M180" s="4">
        <f>SUMIFS('grv lys'!$L$2:$L$2863,'grv lys'!$I$2:$I$2863,'bereken betaaldatum bedrag'!$M$1,'grv lys'!$T$2:$T$2863,'bereken betaaldatum bedrag'!B180)</f>
        <v>7094</v>
      </c>
      <c r="N180" s="4">
        <f>SUMIFS('grv lys'!$L$2:$L$2863,'grv lys'!$I$2:$I$2863,'bereken betaaldatum bedrag'!$N$1,'grv lys'!$T$2:$T$2863,'bereken betaaldatum bedrag'!B180)</f>
        <v>0</v>
      </c>
      <c r="O180" s="4">
        <f>SUMIFS('grv lys'!$L$2:$L$2863,'grv lys'!$I$2:$I$2863,'bereken betaaldatum bedrag'!$O$1,'grv lys'!$T$2:$T$2863,'bereken betaaldatum bedrag'!B180)</f>
        <v>0</v>
      </c>
      <c r="P180" s="4">
        <f>SUMIFS('grv lys'!$L$2:$L$2863,'grv lys'!$I$2:$I$2863,'bereken betaaldatum bedrag'!$P$1,'grv lys'!$T$2:$T$2863,'bereken betaaldatum bedrag'!B180)</f>
        <v>0</v>
      </c>
      <c r="Q180" s="4">
        <f>SUMIFS('grv lys'!$L$2:$L$2863,'grv lys'!$I$2:$I$2863,'bereken betaaldatum bedrag'!$Q$1,'grv lys'!$T$2:$T$2863,'bereken betaaldatum bedrag'!B180)</f>
        <v>0</v>
      </c>
      <c r="R180" s="4">
        <f>SUMIFS('grv lys'!$L$2:$L$2863,'grv lys'!$I$2:$I$2863,'bereken betaaldatum bedrag'!$R$1,'grv lys'!$T$2:$T$2863,'bereken betaaldatum bedrag'!B180)</f>
        <v>0</v>
      </c>
      <c r="S180" s="4">
        <f>SUMIFS('grv lys'!Y179:Y3442,'grv lys'!T179:T3442,'bereken betaaldatum bedrag'!B180,'grv lys'!V179:V3442,'bereken betaaldatum bedrag'!$S$1)</f>
        <v>0</v>
      </c>
      <c r="T180" s="4">
        <f>SUMIFS('grv lys'!Z179:Z3442,'grv lys'!U179:U3442,'bereken betaaldatum bedrag'!B180,'grv lys'!W179:W3442,'bereken betaaldatum bedrag'!$T$1)</f>
        <v>0</v>
      </c>
      <c r="U180" s="4">
        <f>SUMIFS('grv lys'!$L$2:$L$2863,'grv lys'!$I$2:$I$2863,'bereken betaaldatum bedrag'!$U$1,'grv lys'!$T$2:$T$2863,'bereken betaaldatum bedrag'!B180)</f>
        <v>3480</v>
      </c>
      <c r="V180" s="4">
        <f>SUMIFS('grv lys'!$L$2:$L$2863,'grv lys'!$I$2:$I$2863,'bereken betaaldatum bedrag'!$V$1,'grv lys'!$T$2:$T$2863,'bereken betaaldatum bedrag'!B180)</f>
        <v>0</v>
      </c>
      <c r="W180" s="4">
        <f>SUMIFS('grv lys'!$L$2:$L$2863,'grv lys'!$I$2:$I$2863,'bereken betaaldatum bedrag'!$W$1,'grv lys'!$T$2:$T$2863,'bereken betaaldatum bedrag'!B180)</f>
        <v>0</v>
      </c>
      <c r="X180" s="4">
        <f>SUMIFS('grv lys'!$L$2:$L$2863,'grv lys'!$I$2:$I$2863,'bereken betaaldatum bedrag'!$X$1,'grv lys'!$T$2:$T$2863,'bereken betaaldatum bedrag'!B180)</f>
        <v>0</v>
      </c>
      <c r="Y180" s="4">
        <f>SUMIFS('grv lys'!$L$2:$L$2863,'grv lys'!$I$2:$I$2863,'bereken betaaldatum bedrag'!$Y$1,'grv lys'!$G$2:$G$2863,'bereken betaaldatum bedrag'!B180)</f>
        <v>0</v>
      </c>
      <c r="Z180" s="4">
        <f>SUMIFS('grv lys'!$L$2:$L$2863,'grv lys'!$I$2:$I$2863,'bereken betaaldatum bedrag'!$Z$1,'grv lys'!$G$2:$G$2863,'bereken betaaldatum bedrag'!B180)</f>
        <v>0</v>
      </c>
      <c r="AA180" s="4">
        <f>SUMIFS('grv lys'!$L$2:$L$2863,'grv lys'!$I$2:$I$2863,'bereken betaaldatum bedrag'!$AA$1,'grv lys'!$G$2:$G$2863,'bereken betaaldatum bedrag'!B180)</f>
        <v>0</v>
      </c>
      <c r="AB180" s="4">
        <f>SUMIFS('grv lys'!$L$2:$L$2863,'grv lys'!$I$2:$I$2863,'bereken betaaldatum bedrag'!$AB$1,'grv lys'!$G$2:$G$2863,'bereken betaaldatum bedrag'!B180)</f>
        <v>0</v>
      </c>
      <c r="AC180" s="4">
        <f>SUMIFS('grv lys'!$L$2:$L$2863,'grv lys'!$I$2:$I$2863,'bereken betaaldatum bedrag'!$AC$1,'grv lys'!$G$2:$G$2863,'bereken betaaldatum bedrag'!B180)</f>
        <v>0</v>
      </c>
      <c r="AD180" s="4">
        <f>SUMIFS('grv lys'!$L$2:$L$2863,'grv lys'!$I$2:$I$2863,'bereken betaaldatum bedrag'!$AD$1,'grv lys'!$G$2:$G$2863,'bereken betaaldatum bedrag'!B180)</f>
        <v>0</v>
      </c>
      <c r="AE180" s="4">
        <f>SUMIFS('grv lys'!$L$2:$L$2863,'grv lys'!$I$2:$I$2863,'bereken betaaldatum bedrag'!$AE$1,'grv lys'!$G$2:$G$2863,'bereken betaaldatum bedrag'!B180)</f>
        <v>0</v>
      </c>
      <c r="AF180" s="4">
        <f>SUMIFS('grv lys'!$L$2:$L$2863,'grv lys'!$I$2:$I$2863,'bereken betaaldatum bedrag'!$AF$1,'grv lys'!$G$2:$G$2863,'bereken betaaldatum bedrag'!B180)</f>
        <v>0</v>
      </c>
      <c r="AG180" s="4">
        <f>SUMIFS('grv lys'!$L$2:$L$2863,'grv lys'!$I$2:$I$2863,'bereken betaaldatum bedrag'!$AG$1,'grv lys'!$G$2:$G$2863,'bereken betaaldatum bedrag'!B180)</f>
        <v>0</v>
      </c>
      <c r="AH180" s="4">
        <f>SUMIFS('grv lys'!$L$2:$L$2863,'grv lys'!$I$2:$I$2863,'bereken betaaldatum bedrag'!$AH$1,'grv lys'!$G$2:$G$2863,'bereken betaaldatum bedrag'!B180)</f>
        <v>0</v>
      </c>
      <c r="AI180" s="4">
        <f>SUMIFS('grv lys'!$L$2:$L$2863,'grv lys'!$I$2:$I$2863,'bereken betaaldatum bedrag'!$AI$1,'grv lys'!$G$2:$G$2863,'bereken betaaldatum bedrag'!B180)</f>
        <v>0</v>
      </c>
      <c r="AJ180" s="4">
        <f>SUMIFS('grv lys'!$L$2:$L$2863,'grv lys'!$I$2:$I$2863,'bereken betaaldatum bedrag'!$AJ$1,'grv lys'!$G$2:$G$2863,'bereken betaaldatum bedrag'!B180)</f>
        <v>0</v>
      </c>
      <c r="AK180" s="4">
        <f>SUMIFS('grv lys'!$L$2:$L$2863,'grv lys'!$I$2:$I$2863,'bereken betaaldatum bedrag'!$AK$1,'grv lys'!$G$2:$G$2863,'bereken betaaldatum bedrag'!B180)</f>
        <v>0</v>
      </c>
      <c r="AL180" s="4">
        <f>SUMIFS('grv lys'!$L$2:$L$2863,'grv lys'!$I$2:$I$2863,'bereken betaaldatum bedrag'!$AL$1,'grv lys'!$G$2:$G$2863,'bereken betaaldatum bedrag'!B180)</f>
        <v>0</v>
      </c>
      <c r="AM180" s="4">
        <f>SUMIFS('grv lys'!$L$2:$L$2863,'grv lys'!$I$2:$I$2863,'bereken betaaldatum bedrag'!$AM$1,'grv lys'!$G$2:$G$2863,'bereken betaaldatum bedrag'!B180)</f>
        <v>0</v>
      </c>
      <c r="AN180" s="4">
        <f>SUMIFS('grv lys'!$L$2:$L$2863,'grv lys'!$I$2:$I$2863,'bereken betaaldatum bedrag'!$AN$1,'grv lys'!$G$2:$G$2863,'bereken betaaldatum bedrag'!B180)</f>
        <v>0</v>
      </c>
      <c r="AO180" s="4">
        <f>SUMIFS('grv lys'!$L$2:$L$2863,'grv lys'!$I$2:$I$2863,'bereken betaaldatum bedrag'!$AO$1,'grv lys'!$G$2:$G$2863,'bereken betaaldatum bedrag'!B180)</f>
        <v>0</v>
      </c>
      <c r="AP180" s="4">
        <f>SUMIFS('grv lys'!$L$2:$L$2863,'grv lys'!$I$2:$I$2863,'bereken betaaldatum bedrag'!$AP$1,'grv lys'!$G$2:$G$2863,'bereken betaaldatum bedrag'!B180)</f>
        <v>0</v>
      </c>
      <c r="AQ180" s="4">
        <f>SUMIFS('grv lys'!$L$2:$L$2863,'grv lys'!$I$2:$I$2863,'bereken betaaldatum bedrag'!$AQ$1,'grv lys'!$G$2:$G$2863,'bereken betaaldatum bedrag'!B180)</f>
        <v>0</v>
      </c>
      <c r="AR180" s="4">
        <f>SUMIFS('grv lys'!$L$2:$L$2863,'grv lys'!$I$2:$I$2863,'bereken betaaldatum bedrag'!$AR$1,'grv lys'!$G$2:$G$2863,'bereken betaaldatum bedrag'!B180)</f>
        <v>0</v>
      </c>
      <c r="AS180" s="4">
        <f>SUMIFS('grv lys'!$L$2:$L$2863,'grv lys'!$I$2:$I$2863,'bereken betaaldatum bedrag'!$AS$1,'grv lys'!$G$2:$G$2863,'bereken betaaldatum bedrag'!B180)</f>
        <v>0</v>
      </c>
      <c r="AT180" s="4">
        <f>SUMIFS('grv lys'!$L$2:$L$2863,'grv lys'!$I$2:$I$2863,'bereken betaaldatum bedrag'!$AT$1,'grv lys'!$G$2:$G$2863,'bereken betaaldatum bedrag'!B180)</f>
        <v>0</v>
      </c>
      <c r="AU180" s="4">
        <f>SUMIFS('grv lys'!$L$2:$L$2863,'grv lys'!$I$2:$I$2863,'bereken betaaldatum bedrag'!$AU$1,'grv lys'!$G$2:$G$2863,'bereken betaaldatum bedrag'!B180)</f>
        <v>0</v>
      </c>
      <c r="AV180" s="4">
        <f>SUMIFS('grv lys'!$L$2:$L$2863,'grv lys'!$I$2:$I$2863,'bereken betaaldatum bedrag'!$AV$1,'grv lys'!$G$2:$G$2863,'bereken betaaldatum bedrag'!B180)</f>
        <v>0</v>
      </c>
      <c r="AW180" s="4">
        <f>SUMIFS('grv lys'!$L$2:$L$2863,'grv lys'!$I$2:$I$2863,'bereken betaaldatum bedrag'!$AW$1,'grv lys'!$G$2:$G$2863,'bereken betaaldatum bedrag'!B180)</f>
        <v>0</v>
      </c>
      <c r="AX180" s="4">
        <f>SUMIFS('grv lys'!$L$2:$L$2863,'grv lys'!$I$2:$I$2863,'bereken betaaldatum bedrag'!$AX$1,'grv lys'!$G$2:$G$2863,'bereken betaaldatum bedrag'!B180)</f>
        <v>0</v>
      </c>
      <c r="AY180" s="4">
        <f>SUMIFS('grv lys'!$L$2:$L$2863,'grv lys'!$I$2:$I$2863,'bereken betaaldatum bedrag'!$AY$1,'grv lys'!$G$2:$G$2863,'bereken betaaldatum bedrag'!B180)</f>
        <v>0</v>
      </c>
      <c r="AZ180" s="4">
        <f>SUMIFS('grv lys'!$L$2:$L$2863,'grv lys'!$I$2:$I$2863,'bereken betaaldatum bedrag'!$AZ$1,'grv lys'!$G$2:$G$2863,'bereken betaaldatum bedrag'!B180)</f>
        <v>0</v>
      </c>
      <c r="BA180" s="4">
        <f>SUMIFS('grv lys'!$L$2:$L$2863,'grv lys'!$I$2:$I$2863,'bereken betaaldatum bedrag'!$BA$1,'grv lys'!$G$2:$G$2863,'bereken betaaldatum bedrag'!B180)</f>
        <v>0</v>
      </c>
    </row>
    <row r="181" spans="1:53" x14ac:dyDescent="0.25">
      <c r="A181" s="19" t="s">
        <v>135</v>
      </c>
      <c r="B181" s="20">
        <v>41757</v>
      </c>
      <c r="C181" s="7"/>
      <c r="D181" s="15" t="s">
        <v>148</v>
      </c>
      <c r="E181" s="14"/>
      <c r="F181" s="12"/>
      <c r="G181" s="16"/>
      <c r="H181" s="16"/>
      <c r="I181" s="4">
        <f>SUMIFS('grv lys'!$L$2:$L$2863,'grv lys'!$G$2:$G$2863,'bereken betaaldatum bedrag'!B181,'grv lys'!$I$2:$I$2863,'bereken betaaldatum bedrag'!I$1)</f>
        <v>200586.08000000002</v>
      </c>
      <c r="J181" s="4">
        <f>SUMIFS('grv lys'!$L$2:$L$2863,'grv lys'!$I$2:$I$2863,'bereken betaaldatum bedrag'!$J$1,'grv lys'!$T$2:$T$2863,'bereken betaaldatum bedrag'!B181)</f>
        <v>0</v>
      </c>
      <c r="K181" s="4">
        <f>SUMIFS('grv lys'!$L$2:$L$2863,'grv lys'!$I$2:$I$2863,'bereken betaaldatum bedrag'!$K$1,'grv lys'!$T$2:$T$2863,'bereken betaaldatum bedrag'!B181)</f>
        <v>0</v>
      </c>
      <c r="L181" s="4">
        <f>SUMIFS('grv lys'!$L$2:$L$2863,'grv lys'!$I$2:$I$2863,'bereken betaaldatum bedrag'!$L$1,'grv lys'!$T$2:$T$2863,'bereken betaaldatum bedrag'!B181)</f>
        <v>0</v>
      </c>
      <c r="M181" s="4">
        <f>SUMIFS('grv lys'!$L$2:$L$2863,'grv lys'!$I$2:$I$2863,'bereken betaaldatum bedrag'!$M$1,'grv lys'!$T$2:$T$2863,'bereken betaaldatum bedrag'!B181)</f>
        <v>0</v>
      </c>
      <c r="N181" s="4">
        <f>SUMIFS('grv lys'!$L$2:$L$2863,'grv lys'!$I$2:$I$2863,'bereken betaaldatum bedrag'!$N$1,'grv lys'!$T$2:$T$2863,'bereken betaaldatum bedrag'!B181)</f>
        <v>0</v>
      </c>
      <c r="O181" s="4">
        <f>SUMIFS('grv lys'!$L$2:$L$2863,'grv lys'!$I$2:$I$2863,'bereken betaaldatum bedrag'!$O$1,'grv lys'!$T$2:$T$2863,'bereken betaaldatum bedrag'!B181)</f>
        <v>0</v>
      </c>
      <c r="P181" s="4">
        <f>SUMIFS('grv lys'!$L$2:$L$2863,'grv lys'!$I$2:$I$2863,'bereken betaaldatum bedrag'!$P$1,'grv lys'!$T$2:$T$2863,'bereken betaaldatum bedrag'!B181)</f>
        <v>0</v>
      </c>
      <c r="Q181" s="4">
        <f>SUMIFS('grv lys'!$L$2:$L$2863,'grv lys'!$I$2:$I$2863,'bereken betaaldatum bedrag'!$Q$1,'grv lys'!$T$2:$T$2863,'bereken betaaldatum bedrag'!B181)</f>
        <v>0</v>
      </c>
      <c r="R181" s="4">
        <f>SUMIFS('grv lys'!$L$2:$L$2863,'grv lys'!$I$2:$I$2863,'bereken betaaldatum bedrag'!$R$1,'grv lys'!$T$2:$T$2863,'bereken betaaldatum bedrag'!B181)</f>
        <v>0</v>
      </c>
      <c r="S181" s="4">
        <f>SUMIFS('grv lys'!Y180:Y3443,'grv lys'!T180:T3443,'bereken betaaldatum bedrag'!B181,'grv lys'!V180:V3443,'bereken betaaldatum bedrag'!$S$1)</f>
        <v>0</v>
      </c>
      <c r="T181" s="4">
        <f>SUMIFS('grv lys'!Z180:Z3443,'grv lys'!U180:U3443,'bereken betaaldatum bedrag'!B181,'grv lys'!W180:W3443,'bereken betaaldatum bedrag'!$T$1)</f>
        <v>0</v>
      </c>
      <c r="U181" s="4">
        <f>SUMIFS('grv lys'!$L$2:$L$2863,'grv lys'!$I$2:$I$2863,'bereken betaaldatum bedrag'!$U$1,'grv lys'!$T$2:$T$2863,'bereken betaaldatum bedrag'!B181)</f>
        <v>0</v>
      </c>
      <c r="V181" s="4">
        <f>SUMIFS('grv lys'!$L$2:$L$2863,'grv lys'!$I$2:$I$2863,'bereken betaaldatum bedrag'!$V$1,'grv lys'!$T$2:$T$2863,'bereken betaaldatum bedrag'!B181)</f>
        <v>0</v>
      </c>
      <c r="W181" s="4">
        <f>SUMIFS('grv lys'!$L$2:$L$2863,'grv lys'!$I$2:$I$2863,'bereken betaaldatum bedrag'!$W$1,'grv lys'!$T$2:$T$2863,'bereken betaaldatum bedrag'!B181)</f>
        <v>0</v>
      </c>
      <c r="X181" s="4">
        <f>SUMIFS('grv lys'!$L$2:$L$2863,'grv lys'!$I$2:$I$2863,'bereken betaaldatum bedrag'!$X$1,'grv lys'!$T$2:$T$2863,'bereken betaaldatum bedrag'!B181)</f>
        <v>0</v>
      </c>
      <c r="Y181" s="4">
        <f>SUMIFS('grv lys'!$L$2:$L$2863,'grv lys'!$I$2:$I$2863,'bereken betaaldatum bedrag'!$Y$1,'grv lys'!$G$2:$G$2863,'bereken betaaldatum bedrag'!B181)</f>
        <v>0</v>
      </c>
      <c r="Z181" s="4">
        <f>SUMIFS('grv lys'!$L$2:$L$2863,'grv lys'!$I$2:$I$2863,'bereken betaaldatum bedrag'!$Z$1,'grv lys'!$G$2:$G$2863,'bereken betaaldatum bedrag'!B181)</f>
        <v>0</v>
      </c>
      <c r="AA181" s="4">
        <f>SUMIFS('grv lys'!$L$2:$L$2863,'grv lys'!$I$2:$I$2863,'bereken betaaldatum bedrag'!$AA$1,'grv lys'!$G$2:$G$2863,'bereken betaaldatum bedrag'!B181)</f>
        <v>0</v>
      </c>
      <c r="AB181" s="4">
        <f>SUMIFS('grv lys'!$L$2:$L$2863,'grv lys'!$I$2:$I$2863,'bereken betaaldatum bedrag'!$AB$1,'grv lys'!$G$2:$G$2863,'bereken betaaldatum bedrag'!B181)</f>
        <v>0</v>
      </c>
      <c r="AC181" s="4">
        <f>SUMIFS('grv lys'!$L$2:$L$2863,'grv lys'!$I$2:$I$2863,'bereken betaaldatum bedrag'!$AC$1,'grv lys'!$G$2:$G$2863,'bereken betaaldatum bedrag'!B181)</f>
        <v>468.77</v>
      </c>
      <c r="AD181" s="4">
        <f>SUMIFS('grv lys'!$L$2:$L$2863,'grv lys'!$I$2:$I$2863,'bereken betaaldatum bedrag'!$AD$1,'grv lys'!$G$2:$G$2863,'bereken betaaldatum bedrag'!B181)</f>
        <v>0</v>
      </c>
      <c r="AE181" s="4">
        <f>SUMIFS('grv lys'!$L$2:$L$2863,'grv lys'!$I$2:$I$2863,'bereken betaaldatum bedrag'!$AE$1,'grv lys'!$G$2:$G$2863,'bereken betaaldatum bedrag'!B181)</f>
        <v>0</v>
      </c>
      <c r="AF181" s="4">
        <f>SUMIFS('grv lys'!$L$2:$L$2863,'grv lys'!$I$2:$I$2863,'bereken betaaldatum bedrag'!$AF$1,'grv lys'!$G$2:$G$2863,'bereken betaaldatum bedrag'!B181)</f>
        <v>0</v>
      </c>
      <c r="AG181" s="4">
        <f>SUMIFS('grv lys'!$L$2:$L$2863,'grv lys'!$I$2:$I$2863,'bereken betaaldatum bedrag'!$AG$1,'grv lys'!$G$2:$G$2863,'bereken betaaldatum bedrag'!B181)</f>
        <v>0</v>
      </c>
      <c r="AH181" s="4">
        <f>SUMIFS('grv lys'!$L$2:$L$2863,'grv lys'!$I$2:$I$2863,'bereken betaaldatum bedrag'!$AH$1,'grv lys'!$G$2:$G$2863,'bereken betaaldatum bedrag'!B181)</f>
        <v>0</v>
      </c>
      <c r="AI181" s="4">
        <f>SUMIFS('grv lys'!$L$2:$L$2863,'grv lys'!$I$2:$I$2863,'bereken betaaldatum bedrag'!$AI$1,'grv lys'!$G$2:$G$2863,'bereken betaaldatum bedrag'!B181)</f>
        <v>0</v>
      </c>
      <c r="AJ181" s="4">
        <f>SUMIFS('grv lys'!$L$2:$L$2863,'grv lys'!$I$2:$I$2863,'bereken betaaldatum bedrag'!$AJ$1,'grv lys'!$G$2:$G$2863,'bereken betaaldatum bedrag'!B181)</f>
        <v>0</v>
      </c>
      <c r="AK181" s="4">
        <f>SUMIFS('grv lys'!$L$2:$L$2863,'grv lys'!$I$2:$I$2863,'bereken betaaldatum bedrag'!$AK$1,'grv lys'!$G$2:$G$2863,'bereken betaaldatum bedrag'!B181)</f>
        <v>0</v>
      </c>
      <c r="AL181" s="4">
        <f>SUMIFS('grv lys'!$L$2:$L$2863,'grv lys'!$I$2:$I$2863,'bereken betaaldatum bedrag'!$AL$1,'grv lys'!$G$2:$G$2863,'bereken betaaldatum bedrag'!B181)</f>
        <v>0</v>
      </c>
      <c r="AM181" s="4">
        <f>SUMIFS('grv lys'!$L$2:$L$2863,'grv lys'!$I$2:$I$2863,'bereken betaaldatum bedrag'!$AM$1,'grv lys'!$G$2:$G$2863,'bereken betaaldatum bedrag'!B181)</f>
        <v>0</v>
      </c>
      <c r="AN181" s="4">
        <f>SUMIFS('grv lys'!$L$2:$L$2863,'grv lys'!$I$2:$I$2863,'bereken betaaldatum bedrag'!$AN$1,'grv lys'!$G$2:$G$2863,'bereken betaaldatum bedrag'!B181)</f>
        <v>0</v>
      </c>
      <c r="AO181" s="4">
        <f>SUMIFS('grv lys'!$L$2:$L$2863,'grv lys'!$I$2:$I$2863,'bereken betaaldatum bedrag'!$AO$1,'grv lys'!$G$2:$G$2863,'bereken betaaldatum bedrag'!B181)</f>
        <v>0</v>
      </c>
      <c r="AP181" s="4">
        <f>SUMIFS('grv lys'!$L$2:$L$2863,'grv lys'!$I$2:$I$2863,'bereken betaaldatum bedrag'!$AP$1,'grv lys'!$G$2:$G$2863,'bereken betaaldatum bedrag'!B181)</f>
        <v>0</v>
      </c>
      <c r="AQ181" s="4">
        <f>SUMIFS('grv lys'!$L$2:$L$2863,'grv lys'!$I$2:$I$2863,'bereken betaaldatum bedrag'!$AQ$1,'grv lys'!$G$2:$G$2863,'bereken betaaldatum bedrag'!B181)</f>
        <v>0</v>
      </c>
      <c r="AR181" s="4">
        <f>SUMIFS('grv lys'!$L$2:$L$2863,'grv lys'!$I$2:$I$2863,'bereken betaaldatum bedrag'!$AR$1,'grv lys'!$G$2:$G$2863,'bereken betaaldatum bedrag'!B181)</f>
        <v>0</v>
      </c>
      <c r="AS181" s="4">
        <f>SUMIFS('grv lys'!$L$2:$L$2863,'grv lys'!$I$2:$I$2863,'bereken betaaldatum bedrag'!$AS$1,'grv lys'!$G$2:$G$2863,'bereken betaaldatum bedrag'!B181)</f>
        <v>0</v>
      </c>
      <c r="AT181" s="4">
        <f>SUMIFS('grv lys'!$L$2:$L$2863,'grv lys'!$I$2:$I$2863,'bereken betaaldatum bedrag'!$AT$1,'grv lys'!$G$2:$G$2863,'bereken betaaldatum bedrag'!B181)</f>
        <v>0</v>
      </c>
      <c r="AU181" s="4">
        <f>SUMIFS('grv lys'!$L$2:$L$2863,'grv lys'!$I$2:$I$2863,'bereken betaaldatum bedrag'!$AU$1,'grv lys'!$G$2:$G$2863,'bereken betaaldatum bedrag'!B181)</f>
        <v>0</v>
      </c>
      <c r="AV181" s="4">
        <f>SUMIFS('grv lys'!$L$2:$L$2863,'grv lys'!$I$2:$I$2863,'bereken betaaldatum bedrag'!$AV$1,'grv lys'!$G$2:$G$2863,'bereken betaaldatum bedrag'!B181)</f>
        <v>0</v>
      </c>
      <c r="AW181" s="4">
        <f>SUMIFS('grv lys'!$L$2:$L$2863,'grv lys'!$I$2:$I$2863,'bereken betaaldatum bedrag'!$AW$1,'grv lys'!$G$2:$G$2863,'bereken betaaldatum bedrag'!B181)</f>
        <v>0</v>
      </c>
      <c r="AX181" s="4">
        <f>SUMIFS('grv lys'!$L$2:$L$2863,'grv lys'!$I$2:$I$2863,'bereken betaaldatum bedrag'!$AX$1,'grv lys'!$G$2:$G$2863,'bereken betaaldatum bedrag'!B181)</f>
        <v>0</v>
      </c>
      <c r="AY181" s="4">
        <f>SUMIFS('grv lys'!$L$2:$L$2863,'grv lys'!$I$2:$I$2863,'bereken betaaldatum bedrag'!$AY$1,'grv lys'!$G$2:$G$2863,'bereken betaaldatum bedrag'!B181)</f>
        <v>0</v>
      </c>
      <c r="AZ181" s="4">
        <f>SUMIFS('grv lys'!$L$2:$L$2863,'grv lys'!$I$2:$I$2863,'bereken betaaldatum bedrag'!$AZ$1,'grv lys'!$G$2:$G$2863,'bereken betaaldatum bedrag'!B181)</f>
        <v>0</v>
      </c>
      <c r="BA181" s="4">
        <f>SUMIFS('grv lys'!$L$2:$L$2863,'grv lys'!$I$2:$I$2863,'bereken betaaldatum bedrag'!$BA$1,'grv lys'!$G$2:$G$2863,'bereken betaaldatum bedrag'!B181)</f>
        <v>0</v>
      </c>
    </row>
    <row r="182" spans="1:53" x14ac:dyDescent="0.25">
      <c r="A182" s="19" t="s">
        <v>136</v>
      </c>
      <c r="B182" s="20">
        <v>41758</v>
      </c>
      <c r="C182" s="7"/>
      <c r="D182" s="15" t="s">
        <v>148</v>
      </c>
      <c r="E182" s="14"/>
      <c r="F182" s="12"/>
      <c r="G182" s="16"/>
      <c r="H182" s="16"/>
      <c r="I182" s="4">
        <f>SUMIFS('grv lys'!$L$2:$L$2863,'grv lys'!$G$2:$G$2863,'bereken betaaldatum bedrag'!B182,'grv lys'!$I$2:$I$2863,'bereken betaaldatum bedrag'!I$1)</f>
        <v>0</v>
      </c>
      <c r="J182" s="4">
        <f>SUMIFS('grv lys'!$L$2:$L$2863,'grv lys'!$I$2:$I$2863,'bereken betaaldatum bedrag'!$J$1,'grv lys'!$T$2:$T$2863,'bereken betaaldatum bedrag'!B182)</f>
        <v>0</v>
      </c>
      <c r="K182" s="4">
        <f>SUMIFS('grv lys'!$L$2:$L$2863,'grv lys'!$I$2:$I$2863,'bereken betaaldatum bedrag'!$K$1,'grv lys'!$T$2:$T$2863,'bereken betaaldatum bedrag'!B182)</f>
        <v>0</v>
      </c>
      <c r="L182" s="4">
        <f>SUMIFS('grv lys'!$L$2:$L$2863,'grv lys'!$I$2:$I$2863,'bereken betaaldatum bedrag'!$L$1,'grv lys'!$T$2:$T$2863,'bereken betaaldatum bedrag'!B182)</f>
        <v>0</v>
      </c>
      <c r="M182" s="4">
        <f>SUMIFS('grv lys'!$L$2:$L$2863,'grv lys'!$I$2:$I$2863,'bereken betaaldatum bedrag'!$M$1,'grv lys'!$T$2:$T$2863,'bereken betaaldatum bedrag'!B182)</f>
        <v>0</v>
      </c>
      <c r="N182" s="4">
        <f>SUMIFS('grv lys'!$L$2:$L$2863,'grv lys'!$I$2:$I$2863,'bereken betaaldatum bedrag'!$N$1,'grv lys'!$T$2:$T$2863,'bereken betaaldatum bedrag'!B182)</f>
        <v>1625.3</v>
      </c>
      <c r="O182" s="4">
        <f>SUMIFS('grv lys'!$L$2:$L$2863,'grv lys'!$I$2:$I$2863,'bereken betaaldatum bedrag'!$O$1,'grv lys'!$T$2:$T$2863,'bereken betaaldatum bedrag'!B182)</f>
        <v>0</v>
      </c>
      <c r="P182" s="4">
        <f>SUMIFS('grv lys'!$L$2:$L$2863,'grv lys'!$I$2:$I$2863,'bereken betaaldatum bedrag'!$P$1,'grv lys'!$T$2:$T$2863,'bereken betaaldatum bedrag'!B182)</f>
        <v>0</v>
      </c>
      <c r="Q182" s="4">
        <f>SUMIFS('grv lys'!$L$2:$L$2863,'grv lys'!$I$2:$I$2863,'bereken betaaldatum bedrag'!$Q$1,'grv lys'!$T$2:$T$2863,'bereken betaaldatum bedrag'!B182)</f>
        <v>0</v>
      </c>
      <c r="R182" s="4">
        <f>SUMIFS('grv lys'!$L$2:$L$2863,'grv lys'!$I$2:$I$2863,'bereken betaaldatum bedrag'!$R$1,'grv lys'!$T$2:$T$2863,'bereken betaaldatum bedrag'!B182)</f>
        <v>0</v>
      </c>
      <c r="S182" s="4">
        <f>SUMIFS('grv lys'!Y181:Y3444,'grv lys'!T181:T3444,'bereken betaaldatum bedrag'!B182,'grv lys'!V181:V3444,'bereken betaaldatum bedrag'!$S$1)</f>
        <v>0</v>
      </c>
      <c r="T182" s="4">
        <f>SUMIFS('grv lys'!Z181:Z3444,'grv lys'!U181:U3444,'bereken betaaldatum bedrag'!B182,'grv lys'!W181:W3444,'bereken betaaldatum bedrag'!$T$1)</f>
        <v>0</v>
      </c>
      <c r="U182" s="4">
        <f>SUMIFS('grv lys'!$L$2:$L$2863,'grv lys'!$I$2:$I$2863,'bereken betaaldatum bedrag'!$U$1,'grv lys'!$T$2:$T$2863,'bereken betaaldatum bedrag'!B182)</f>
        <v>445</v>
      </c>
      <c r="V182" s="4">
        <f>SUMIFS('grv lys'!$L$2:$L$2863,'grv lys'!$I$2:$I$2863,'bereken betaaldatum bedrag'!$V$1,'grv lys'!$T$2:$T$2863,'bereken betaaldatum bedrag'!B182)</f>
        <v>0</v>
      </c>
      <c r="W182" s="4">
        <f>SUMIFS('grv lys'!$L$2:$L$2863,'grv lys'!$I$2:$I$2863,'bereken betaaldatum bedrag'!$W$1,'grv lys'!$T$2:$T$2863,'bereken betaaldatum bedrag'!B182)</f>
        <v>0</v>
      </c>
      <c r="X182" s="4">
        <f>SUMIFS('grv lys'!$L$2:$L$2863,'grv lys'!$I$2:$I$2863,'bereken betaaldatum bedrag'!$X$1,'grv lys'!$T$2:$T$2863,'bereken betaaldatum bedrag'!B182)</f>
        <v>0</v>
      </c>
      <c r="Y182" s="4">
        <f>SUMIFS('grv lys'!$L$2:$L$2863,'grv lys'!$I$2:$I$2863,'bereken betaaldatum bedrag'!$Y$1,'grv lys'!$G$2:$G$2863,'bereken betaaldatum bedrag'!B182)</f>
        <v>0</v>
      </c>
      <c r="Z182" s="4">
        <f>SUMIFS('grv lys'!$L$2:$L$2863,'grv lys'!$I$2:$I$2863,'bereken betaaldatum bedrag'!$Z$1,'grv lys'!$G$2:$G$2863,'bereken betaaldatum bedrag'!B182)</f>
        <v>0</v>
      </c>
      <c r="AA182" s="4">
        <f>SUMIFS('grv lys'!$L$2:$L$2863,'grv lys'!$I$2:$I$2863,'bereken betaaldatum bedrag'!$AA$1,'grv lys'!$G$2:$G$2863,'bereken betaaldatum bedrag'!B182)</f>
        <v>0</v>
      </c>
      <c r="AB182" s="4">
        <f>SUMIFS('grv lys'!$L$2:$L$2863,'grv lys'!$I$2:$I$2863,'bereken betaaldatum bedrag'!$AB$1,'grv lys'!$G$2:$G$2863,'bereken betaaldatum bedrag'!B182)</f>
        <v>0</v>
      </c>
      <c r="AC182" s="4">
        <f>SUMIFS('grv lys'!$L$2:$L$2863,'grv lys'!$I$2:$I$2863,'bereken betaaldatum bedrag'!$AC$1,'grv lys'!$G$2:$G$2863,'bereken betaaldatum bedrag'!B182)</f>
        <v>0</v>
      </c>
      <c r="AD182" s="4">
        <f>SUMIFS('grv lys'!$L$2:$L$2863,'grv lys'!$I$2:$I$2863,'bereken betaaldatum bedrag'!$AD$1,'grv lys'!$G$2:$G$2863,'bereken betaaldatum bedrag'!B182)</f>
        <v>0</v>
      </c>
      <c r="AE182" s="4">
        <f>SUMIFS('grv lys'!$L$2:$L$2863,'grv lys'!$I$2:$I$2863,'bereken betaaldatum bedrag'!$AE$1,'grv lys'!$G$2:$G$2863,'bereken betaaldatum bedrag'!B182)</f>
        <v>0</v>
      </c>
      <c r="AF182" s="4">
        <f>SUMIFS('grv lys'!$L$2:$L$2863,'grv lys'!$I$2:$I$2863,'bereken betaaldatum bedrag'!$AF$1,'grv lys'!$G$2:$G$2863,'bereken betaaldatum bedrag'!B182)</f>
        <v>0</v>
      </c>
      <c r="AG182" s="4">
        <f>SUMIFS('grv lys'!$L$2:$L$2863,'grv lys'!$I$2:$I$2863,'bereken betaaldatum bedrag'!$AG$1,'grv lys'!$G$2:$G$2863,'bereken betaaldatum bedrag'!B182)</f>
        <v>0</v>
      </c>
      <c r="AH182" s="4">
        <f>SUMIFS('grv lys'!$L$2:$L$2863,'grv lys'!$I$2:$I$2863,'bereken betaaldatum bedrag'!$AH$1,'grv lys'!$G$2:$G$2863,'bereken betaaldatum bedrag'!B182)</f>
        <v>0</v>
      </c>
      <c r="AI182" s="4">
        <f>SUMIFS('grv lys'!$L$2:$L$2863,'grv lys'!$I$2:$I$2863,'bereken betaaldatum bedrag'!$AI$1,'grv lys'!$G$2:$G$2863,'bereken betaaldatum bedrag'!B182)</f>
        <v>0</v>
      </c>
      <c r="AJ182" s="4">
        <f>SUMIFS('grv lys'!$L$2:$L$2863,'grv lys'!$I$2:$I$2863,'bereken betaaldatum bedrag'!$AJ$1,'grv lys'!$G$2:$G$2863,'bereken betaaldatum bedrag'!B182)</f>
        <v>0</v>
      </c>
      <c r="AK182" s="4">
        <f>SUMIFS('grv lys'!$L$2:$L$2863,'grv lys'!$I$2:$I$2863,'bereken betaaldatum bedrag'!$AK$1,'grv lys'!$G$2:$G$2863,'bereken betaaldatum bedrag'!B182)</f>
        <v>0</v>
      </c>
      <c r="AL182" s="4">
        <f>SUMIFS('grv lys'!$L$2:$L$2863,'grv lys'!$I$2:$I$2863,'bereken betaaldatum bedrag'!$AL$1,'grv lys'!$G$2:$G$2863,'bereken betaaldatum bedrag'!B182)</f>
        <v>1485.81</v>
      </c>
      <c r="AM182" s="4">
        <f>SUMIFS('grv lys'!$L$2:$L$2863,'grv lys'!$I$2:$I$2863,'bereken betaaldatum bedrag'!$AM$1,'grv lys'!$G$2:$G$2863,'bereken betaaldatum bedrag'!B182)</f>
        <v>0</v>
      </c>
      <c r="AN182" s="4">
        <f>SUMIFS('grv lys'!$L$2:$L$2863,'grv lys'!$I$2:$I$2863,'bereken betaaldatum bedrag'!$AN$1,'grv lys'!$G$2:$G$2863,'bereken betaaldatum bedrag'!B182)</f>
        <v>0</v>
      </c>
      <c r="AO182" s="4">
        <f>SUMIFS('grv lys'!$L$2:$L$2863,'grv lys'!$I$2:$I$2863,'bereken betaaldatum bedrag'!$AO$1,'grv lys'!$G$2:$G$2863,'bereken betaaldatum bedrag'!B182)</f>
        <v>0</v>
      </c>
      <c r="AP182" s="4">
        <f>SUMIFS('grv lys'!$L$2:$L$2863,'grv lys'!$I$2:$I$2863,'bereken betaaldatum bedrag'!$AP$1,'grv lys'!$G$2:$G$2863,'bereken betaaldatum bedrag'!B182)</f>
        <v>294.66000000000003</v>
      </c>
      <c r="AQ182" s="4">
        <f>SUMIFS('grv lys'!$L$2:$L$2863,'grv lys'!$I$2:$I$2863,'bereken betaaldatum bedrag'!$AQ$1,'grv lys'!$G$2:$G$2863,'bereken betaaldatum bedrag'!B182)</f>
        <v>0</v>
      </c>
      <c r="AR182" s="4">
        <f>SUMIFS('grv lys'!$L$2:$L$2863,'grv lys'!$I$2:$I$2863,'bereken betaaldatum bedrag'!$AR$1,'grv lys'!$G$2:$G$2863,'bereken betaaldatum bedrag'!B182)</f>
        <v>296.33999999999997</v>
      </c>
      <c r="AS182" s="4">
        <f>SUMIFS('grv lys'!$L$2:$L$2863,'grv lys'!$I$2:$I$2863,'bereken betaaldatum bedrag'!$AS$1,'grv lys'!$G$2:$G$2863,'bereken betaaldatum bedrag'!B182)</f>
        <v>0</v>
      </c>
      <c r="AT182" s="4">
        <f>SUMIFS('grv lys'!$L$2:$L$2863,'grv lys'!$I$2:$I$2863,'bereken betaaldatum bedrag'!$AT$1,'grv lys'!$G$2:$G$2863,'bereken betaaldatum bedrag'!B182)</f>
        <v>0</v>
      </c>
      <c r="AU182" s="4">
        <f>SUMIFS('grv lys'!$L$2:$L$2863,'grv lys'!$I$2:$I$2863,'bereken betaaldatum bedrag'!$AU$1,'grv lys'!$G$2:$G$2863,'bereken betaaldatum bedrag'!B182)</f>
        <v>0</v>
      </c>
      <c r="AV182" s="4">
        <f>SUMIFS('grv lys'!$L$2:$L$2863,'grv lys'!$I$2:$I$2863,'bereken betaaldatum bedrag'!$AV$1,'grv lys'!$G$2:$G$2863,'bereken betaaldatum bedrag'!B182)</f>
        <v>0</v>
      </c>
      <c r="AW182" s="4">
        <f>SUMIFS('grv lys'!$L$2:$L$2863,'grv lys'!$I$2:$I$2863,'bereken betaaldatum bedrag'!$AW$1,'grv lys'!$G$2:$G$2863,'bereken betaaldatum bedrag'!B182)</f>
        <v>0</v>
      </c>
      <c r="AX182" s="4">
        <f>SUMIFS('grv lys'!$L$2:$L$2863,'grv lys'!$I$2:$I$2863,'bereken betaaldatum bedrag'!$AX$1,'grv lys'!$G$2:$G$2863,'bereken betaaldatum bedrag'!B182)</f>
        <v>0</v>
      </c>
      <c r="AY182" s="4">
        <f>SUMIFS('grv lys'!$L$2:$L$2863,'grv lys'!$I$2:$I$2863,'bereken betaaldatum bedrag'!$AY$1,'grv lys'!$G$2:$G$2863,'bereken betaaldatum bedrag'!B182)</f>
        <v>0</v>
      </c>
      <c r="AZ182" s="4">
        <f>SUMIFS('grv lys'!$L$2:$L$2863,'grv lys'!$I$2:$I$2863,'bereken betaaldatum bedrag'!$AZ$1,'grv lys'!$G$2:$G$2863,'bereken betaaldatum bedrag'!B182)</f>
        <v>0</v>
      </c>
      <c r="BA182" s="4">
        <f>SUMIFS('grv lys'!$L$2:$L$2863,'grv lys'!$I$2:$I$2863,'bereken betaaldatum bedrag'!$BA$1,'grv lys'!$G$2:$G$2863,'bereken betaaldatum bedrag'!B182)</f>
        <v>0</v>
      </c>
    </row>
    <row r="183" spans="1:53" x14ac:dyDescent="0.25">
      <c r="A183" s="19" t="s">
        <v>137</v>
      </c>
      <c r="B183" s="20">
        <v>41759</v>
      </c>
      <c r="C183" s="7"/>
      <c r="D183" s="15" t="s">
        <v>148</v>
      </c>
      <c r="E183" s="14"/>
      <c r="F183" s="12"/>
      <c r="G183" s="16"/>
      <c r="H183" s="16"/>
      <c r="I183" s="4">
        <f>SUMIFS('grv lys'!$L$2:$L$2863,'grv lys'!$G$2:$G$2863,'bereken betaaldatum bedrag'!B183,'grv lys'!$I$2:$I$2863,'bereken betaaldatum bedrag'!I$1)</f>
        <v>0</v>
      </c>
      <c r="J183" s="4">
        <f>SUMIFS('grv lys'!$L$2:$L$2863,'grv lys'!$I$2:$I$2863,'bereken betaaldatum bedrag'!$J$1,'grv lys'!$T$2:$T$2863,'bereken betaaldatum bedrag'!B183)</f>
        <v>0</v>
      </c>
      <c r="K183" s="4">
        <f>SUMIFS('grv lys'!$L$2:$L$2863,'grv lys'!$I$2:$I$2863,'bereken betaaldatum bedrag'!$K$1,'grv lys'!$T$2:$T$2863,'bereken betaaldatum bedrag'!B183)</f>
        <v>0</v>
      </c>
      <c r="L183" s="4">
        <f>SUMIFS('grv lys'!$L$2:$L$2863,'grv lys'!$I$2:$I$2863,'bereken betaaldatum bedrag'!$L$1,'grv lys'!$T$2:$T$2863,'bereken betaaldatum bedrag'!B183)</f>
        <v>0</v>
      </c>
      <c r="M183" s="4">
        <f>SUMIFS('grv lys'!$L$2:$L$2863,'grv lys'!$I$2:$I$2863,'bereken betaaldatum bedrag'!$M$1,'grv lys'!$T$2:$T$2863,'bereken betaaldatum bedrag'!B183)</f>
        <v>8306.2999999999993</v>
      </c>
      <c r="N183" s="4">
        <f>SUMIFS('grv lys'!$L$2:$L$2863,'grv lys'!$I$2:$I$2863,'bereken betaaldatum bedrag'!$N$1,'grv lys'!$T$2:$T$2863,'bereken betaaldatum bedrag'!B183)</f>
        <v>0</v>
      </c>
      <c r="O183" s="4">
        <f>SUMIFS('grv lys'!$L$2:$L$2863,'grv lys'!$I$2:$I$2863,'bereken betaaldatum bedrag'!$O$1,'grv lys'!$T$2:$T$2863,'bereken betaaldatum bedrag'!B183)</f>
        <v>0</v>
      </c>
      <c r="P183" s="4">
        <f>SUMIFS('grv lys'!$L$2:$L$2863,'grv lys'!$I$2:$I$2863,'bereken betaaldatum bedrag'!$P$1,'grv lys'!$T$2:$T$2863,'bereken betaaldatum bedrag'!B183)</f>
        <v>0</v>
      </c>
      <c r="Q183" s="4">
        <f>SUMIFS('grv lys'!$L$2:$L$2863,'grv lys'!$I$2:$I$2863,'bereken betaaldatum bedrag'!$Q$1,'grv lys'!$T$2:$T$2863,'bereken betaaldatum bedrag'!B183)</f>
        <v>3950</v>
      </c>
      <c r="R183" s="4">
        <f>SUMIFS('grv lys'!$L$2:$L$2863,'grv lys'!$I$2:$I$2863,'bereken betaaldatum bedrag'!$R$1,'grv lys'!$T$2:$T$2863,'bereken betaaldatum bedrag'!B183)</f>
        <v>0</v>
      </c>
      <c r="S183" s="4">
        <f>SUMIFS('grv lys'!Y182:Y3445,'grv lys'!T182:T3445,'bereken betaaldatum bedrag'!B183,'grv lys'!V182:V3445,'bereken betaaldatum bedrag'!$S$1)</f>
        <v>0</v>
      </c>
      <c r="T183" s="4">
        <f>SUMIFS('grv lys'!Z182:Z3445,'grv lys'!U182:U3445,'bereken betaaldatum bedrag'!B183,'grv lys'!W182:W3445,'bereken betaaldatum bedrag'!$T$1)</f>
        <v>0</v>
      </c>
      <c r="U183" s="4">
        <f>SUMIFS('grv lys'!$L$2:$L$2863,'grv lys'!$I$2:$I$2863,'bereken betaaldatum bedrag'!$U$1,'grv lys'!$T$2:$T$2863,'bereken betaaldatum bedrag'!B183)</f>
        <v>4460</v>
      </c>
      <c r="V183" s="4">
        <f>SUMIFS('grv lys'!$L$2:$L$2863,'grv lys'!$I$2:$I$2863,'bereken betaaldatum bedrag'!$V$1,'grv lys'!$T$2:$T$2863,'bereken betaaldatum bedrag'!B183)</f>
        <v>0</v>
      </c>
      <c r="W183" s="4">
        <f>SUMIFS('grv lys'!$L$2:$L$2863,'grv lys'!$I$2:$I$2863,'bereken betaaldatum bedrag'!$W$1,'grv lys'!$T$2:$T$2863,'bereken betaaldatum bedrag'!B183)</f>
        <v>0</v>
      </c>
      <c r="X183" s="4">
        <f>SUMIFS('grv lys'!$L$2:$L$2863,'grv lys'!$I$2:$I$2863,'bereken betaaldatum bedrag'!$X$1,'grv lys'!$T$2:$T$2863,'bereken betaaldatum bedrag'!B183)</f>
        <v>0</v>
      </c>
      <c r="Y183" s="4">
        <f>SUMIFS('grv lys'!$L$2:$L$2863,'grv lys'!$I$2:$I$2863,'bereken betaaldatum bedrag'!$Y$1,'grv lys'!$G$2:$G$2863,'bereken betaaldatum bedrag'!B183)</f>
        <v>0</v>
      </c>
      <c r="Z183" s="4">
        <f>SUMIFS('grv lys'!$L$2:$L$2863,'grv lys'!$I$2:$I$2863,'bereken betaaldatum bedrag'!$Z$1,'grv lys'!$G$2:$G$2863,'bereken betaaldatum bedrag'!B183)</f>
        <v>0</v>
      </c>
      <c r="AA183" s="4">
        <f>SUMIFS('grv lys'!$L$2:$L$2863,'grv lys'!$I$2:$I$2863,'bereken betaaldatum bedrag'!$AA$1,'grv lys'!$G$2:$G$2863,'bereken betaaldatum bedrag'!B183)</f>
        <v>0</v>
      </c>
      <c r="AB183" s="4">
        <f>SUMIFS('grv lys'!$L$2:$L$2863,'grv lys'!$I$2:$I$2863,'bereken betaaldatum bedrag'!$AB$1,'grv lys'!$G$2:$G$2863,'bereken betaaldatum bedrag'!B183)</f>
        <v>0</v>
      </c>
      <c r="AC183" s="4">
        <f>SUMIFS('grv lys'!$L$2:$L$2863,'grv lys'!$I$2:$I$2863,'bereken betaaldatum bedrag'!$AC$1,'grv lys'!$G$2:$G$2863,'bereken betaaldatum bedrag'!B183)</f>
        <v>714.39</v>
      </c>
      <c r="AD183" s="4">
        <f>SUMIFS('grv lys'!$L$2:$L$2863,'grv lys'!$I$2:$I$2863,'bereken betaaldatum bedrag'!$AD$1,'grv lys'!$G$2:$G$2863,'bereken betaaldatum bedrag'!B183)</f>
        <v>0</v>
      </c>
      <c r="AE183" s="4">
        <f>SUMIFS('grv lys'!$L$2:$L$2863,'grv lys'!$I$2:$I$2863,'bereken betaaldatum bedrag'!$AE$1,'grv lys'!$G$2:$G$2863,'bereken betaaldatum bedrag'!B183)</f>
        <v>64845.83</v>
      </c>
      <c r="AF183" s="4">
        <f>SUMIFS('grv lys'!$L$2:$L$2863,'grv lys'!$I$2:$I$2863,'bereken betaaldatum bedrag'!$AF$1,'grv lys'!$G$2:$G$2863,'bereken betaaldatum bedrag'!B183)</f>
        <v>0</v>
      </c>
      <c r="AG183" s="4">
        <f>SUMIFS('grv lys'!$L$2:$L$2863,'grv lys'!$I$2:$I$2863,'bereken betaaldatum bedrag'!$AG$1,'grv lys'!$G$2:$G$2863,'bereken betaaldatum bedrag'!B183)</f>
        <v>0</v>
      </c>
      <c r="AH183" s="4">
        <f>SUMIFS('grv lys'!$L$2:$L$2863,'grv lys'!$I$2:$I$2863,'bereken betaaldatum bedrag'!$AH$1,'grv lys'!$G$2:$G$2863,'bereken betaaldatum bedrag'!B183)</f>
        <v>0</v>
      </c>
      <c r="AI183" s="4">
        <f>SUMIFS('grv lys'!$L$2:$L$2863,'grv lys'!$I$2:$I$2863,'bereken betaaldatum bedrag'!$AI$1,'grv lys'!$G$2:$G$2863,'bereken betaaldatum bedrag'!B183)</f>
        <v>0</v>
      </c>
      <c r="AJ183" s="4">
        <f>SUMIFS('grv lys'!$L$2:$L$2863,'grv lys'!$I$2:$I$2863,'bereken betaaldatum bedrag'!$AJ$1,'grv lys'!$G$2:$G$2863,'bereken betaaldatum bedrag'!B183)</f>
        <v>0</v>
      </c>
      <c r="AK183" s="4">
        <f>SUMIFS('grv lys'!$L$2:$L$2863,'grv lys'!$I$2:$I$2863,'bereken betaaldatum bedrag'!$AK$1,'grv lys'!$G$2:$G$2863,'bereken betaaldatum bedrag'!B183)</f>
        <v>3098.78</v>
      </c>
      <c r="AL183" s="4">
        <f>SUMIFS('grv lys'!$L$2:$L$2863,'grv lys'!$I$2:$I$2863,'bereken betaaldatum bedrag'!$AL$1,'grv lys'!$G$2:$G$2863,'bereken betaaldatum bedrag'!B183)</f>
        <v>0</v>
      </c>
      <c r="AM183" s="4">
        <f>SUMIFS('grv lys'!$L$2:$L$2863,'grv lys'!$I$2:$I$2863,'bereken betaaldatum bedrag'!$AM$1,'grv lys'!$G$2:$G$2863,'bereken betaaldatum bedrag'!B183)</f>
        <v>0</v>
      </c>
      <c r="AN183" s="4">
        <f>SUMIFS('grv lys'!$L$2:$L$2863,'grv lys'!$I$2:$I$2863,'bereken betaaldatum bedrag'!$AN$1,'grv lys'!$G$2:$G$2863,'bereken betaaldatum bedrag'!B183)</f>
        <v>0</v>
      </c>
      <c r="AO183" s="4">
        <f>SUMIFS('grv lys'!$L$2:$L$2863,'grv lys'!$I$2:$I$2863,'bereken betaaldatum bedrag'!$AO$1,'grv lys'!$G$2:$G$2863,'bereken betaaldatum bedrag'!B183)</f>
        <v>0</v>
      </c>
      <c r="AP183" s="4">
        <f>SUMIFS('grv lys'!$L$2:$L$2863,'grv lys'!$I$2:$I$2863,'bereken betaaldatum bedrag'!$AP$1,'grv lys'!$G$2:$G$2863,'bereken betaaldatum bedrag'!B183)</f>
        <v>196.44</v>
      </c>
      <c r="AQ183" s="4">
        <f>SUMIFS('grv lys'!$L$2:$L$2863,'grv lys'!$I$2:$I$2863,'bereken betaaldatum bedrag'!$AQ$1,'grv lys'!$G$2:$G$2863,'bereken betaaldatum bedrag'!B183)</f>
        <v>17562.859999999997</v>
      </c>
      <c r="AR183" s="4">
        <f>SUMIFS('grv lys'!$L$2:$L$2863,'grv lys'!$I$2:$I$2863,'bereken betaaldatum bedrag'!$AR$1,'grv lys'!$G$2:$G$2863,'bereken betaaldatum bedrag'!B183)</f>
        <v>296.33999999999997</v>
      </c>
      <c r="AS183" s="4">
        <f>SUMIFS('grv lys'!$L$2:$L$2863,'grv lys'!$I$2:$I$2863,'bereken betaaldatum bedrag'!$AS$1,'grv lys'!$G$2:$G$2863,'bereken betaaldatum bedrag'!B183)</f>
        <v>0</v>
      </c>
      <c r="AT183" s="4">
        <f>SUMIFS('grv lys'!$L$2:$L$2863,'grv lys'!$I$2:$I$2863,'bereken betaaldatum bedrag'!$AT$1,'grv lys'!$G$2:$G$2863,'bereken betaaldatum bedrag'!B183)</f>
        <v>0</v>
      </c>
      <c r="AU183" s="4">
        <f>SUMIFS('grv lys'!$L$2:$L$2863,'grv lys'!$I$2:$I$2863,'bereken betaaldatum bedrag'!$AU$1,'grv lys'!$G$2:$G$2863,'bereken betaaldatum bedrag'!B183)</f>
        <v>23245.85</v>
      </c>
      <c r="AV183" s="4">
        <f>SUMIFS('grv lys'!$L$2:$L$2863,'grv lys'!$I$2:$I$2863,'bereken betaaldatum bedrag'!$AV$1,'grv lys'!$G$2:$G$2863,'bereken betaaldatum bedrag'!B183)</f>
        <v>0</v>
      </c>
      <c r="AW183" s="4">
        <f>SUMIFS('grv lys'!$L$2:$L$2863,'grv lys'!$I$2:$I$2863,'bereken betaaldatum bedrag'!$AW$1,'grv lys'!$G$2:$G$2863,'bereken betaaldatum bedrag'!B183)</f>
        <v>0</v>
      </c>
      <c r="AX183" s="4">
        <f>SUMIFS('grv lys'!$L$2:$L$2863,'grv lys'!$I$2:$I$2863,'bereken betaaldatum bedrag'!$AX$1,'grv lys'!$G$2:$G$2863,'bereken betaaldatum bedrag'!B183)</f>
        <v>0</v>
      </c>
      <c r="AY183" s="4">
        <f>SUMIFS('grv lys'!$L$2:$L$2863,'grv lys'!$I$2:$I$2863,'bereken betaaldatum bedrag'!$AY$1,'grv lys'!$G$2:$G$2863,'bereken betaaldatum bedrag'!B183)</f>
        <v>0</v>
      </c>
      <c r="AZ183" s="4">
        <f>SUMIFS('grv lys'!$L$2:$L$2863,'grv lys'!$I$2:$I$2863,'bereken betaaldatum bedrag'!$AZ$1,'grv lys'!$G$2:$G$2863,'bereken betaaldatum bedrag'!B183)</f>
        <v>0</v>
      </c>
      <c r="BA183" s="4">
        <f>SUMIFS('grv lys'!$L$2:$L$2863,'grv lys'!$I$2:$I$2863,'bereken betaaldatum bedrag'!$BA$1,'grv lys'!$G$2:$G$2863,'bereken betaaldatum bedrag'!B183)</f>
        <v>0</v>
      </c>
    </row>
    <row r="184" spans="1:53" x14ac:dyDescent="0.25">
      <c r="A184" s="19" t="s">
        <v>138</v>
      </c>
      <c r="B184" s="20">
        <v>41760</v>
      </c>
      <c r="C184" s="7"/>
      <c r="D184" s="15" t="s">
        <v>148</v>
      </c>
      <c r="E184" s="14"/>
      <c r="F184" s="12"/>
      <c r="G184" s="16"/>
      <c r="H184" s="16"/>
      <c r="I184" s="4">
        <f>SUMIFS('grv lys'!$L$2:$L$2863,'grv lys'!$G$2:$G$2863,'bereken betaaldatum bedrag'!B184,'grv lys'!$I$2:$I$2863,'bereken betaaldatum bedrag'!I$1)</f>
        <v>0</v>
      </c>
      <c r="J184" s="4">
        <f>SUMIFS('grv lys'!$L$2:$L$2863,'grv lys'!$I$2:$I$2863,'bereken betaaldatum bedrag'!$J$1,'grv lys'!$T$2:$T$2863,'bereken betaaldatum bedrag'!B184)</f>
        <v>0</v>
      </c>
      <c r="K184" s="4">
        <f>SUMIFS('grv lys'!$L$2:$L$2863,'grv lys'!$I$2:$I$2863,'bereken betaaldatum bedrag'!$K$1,'grv lys'!$T$2:$T$2863,'bereken betaaldatum bedrag'!B184)</f>
        <v>0</v>
      </c>
      <c r="L184" s="4">
        <f>SUMIFS('grv lys'!$L$2:$L$2863,'grv lys'!$I$2:$I$2863,'bereken betaaldatum bedrag'!$L$1,'grv lys'!$T$2:$T$2863,'bereken betaaldatum bedrag'!B184)</f>
        <v>0</v>
      </c>
      <c r="M184" s="4">
        <f>SUMIFS('grv lys'!$L$2:$L$2863,'grv lys'!$I$2:$I$2863,'bereken betaaldatum bedrag'!$M$1,'grv lys'!$T$2:$T$2863,'bereken betaaldatum bedrag'!B184)</f>
        <v>426</v>
      </c>
      <c r="N184" s="4">
        <f>SUMIFS('grv lys'!$L$2:$L$2863,'grv lys'!$I$2:$I$2863,'bereken betaaldatum bedrag'!$N$1,'grv lys'!$T$2:$T$2863,'bereken betaaldatum bedrag'!B184)</f>
        <v>0</v>
      </c>
      <c r="O184" s="4">
        <f>SUMIFS('grv lys'!$L$2:$L$2863,'grv lys'!$I$2:$I$2863,'bereken betaaldatum bedrag'!$O$1,'grv lys'!$T$2:$T$2863,'bereken betaaldatum bedrag'!B184)</f>
        <v>0</v>
      </c>
      <c r="P184" s="4">
        <f>SUMIFS('grv lys'!$L$2:$L$2863,'grv lys'!$I$2:$I$2863,'bereken betaaldatum bedrag'!$P$1,'grv lys'!$T$2:$T$2863,'bereken betaaldatum bedrag'!B184)</f>
        <v>0</v>
      </c>
      <c r="Q184" s="4">
        <f>SUMIFS('grv lys'!$L$2:$L$2863,'grv lys'!$I$2:$I$2863,'bereken betaaldatum bedrag'!$Q$1,'grv lys'!$T$2:$T$2863,'bereken betaaldatum bedrag'!B184)</f>
        <v>0</v>
      </c>
      <c r="R184" s="4">
        <f>SUMIFS('grv lys'!$L$2:$L$2863,'grv lys'!$I$2:$I$2863,'bereken betaaldatum bedrag'!$R$1,'grv lys'!$T$2:$T$2863,'bereken betaaldatum bedrag'!B184)</f>
        <v>0</v>
      </c>
      <c r="S184" s="4">
        <f>SUMIFS('grv lys'!Y183:Y3446,'grv lys'!T183:T3446,'bereken betaaldatum bedrag'!B184,'grv lys'!V183:V3446,'bereken betaaldatum bedrag'!$S$1)</f>
        <v>0</v>
      </c>
      <c r="T184" s="4">
        <f>SUMIFS('grv lys'!Z183:Z3446,'grv lys'!U183:U3446,'bereken betaaldatum bedrag'!B184,'grv lys'!W183:W3446,'bereken betaaldatum bedrag'!$T$1)</f>
        <v>0</v>
      </c>
      <c r="U184" s="4">
        <f>SUMIFS('grv lys'!$L$2:$L$2863,'grv lys'!$I$2:$I$2863,'bereken betaaldatum bedrag'!$U$1,'grv lys'!$T$2:$T$2863,'bereken betaaldatum bedrag'!B184)</f>
        <v>1105</v>
      </c>
      <c r="V184" s="4">
        <f>SUMIFS('grv lys'!$L$2:$L$2863,'grv lys'!$I$2:$I$2863,'bereken betaaldatum bedrag'!$V$1,'grv lys'!$T$2:$T$2863,'bereken betaaldatum bedrag'!B184)</f>
        <v>0</v>
      </c>
      <c r="W184" s="4">
        <f>SUMIFS('grv lys'!$L$2:$L$2863,'grv lys'!$I$2:$I$2863,'bereken betaaldatum bedrag'!$W$1,'grv lys'!$T$2:$T$2863,'bereken betaaldatum bedrag'!B184)</f>
        <v>0</v>
      </c>
      <c r="X184" s="4">
        <f>SUMIFS('grv lys'!$L$2:$L$2863,'grv lys'!$I$2:$I$2863,'bereken betaaldatum bedrag'!$X$1,'grv lys'!$T$2:$T$2863,'bereken betaaldatum bedrag'!B184)</f>
        <v>0</v>
      </c>
      <c r="Y184" s="4">
        <f>SUMIFS('grv lys'!$L$2:$L$2863,'grv lys'!$I$2:$I$2863,'bereken betaaldatum bedrag'!$Y$1,'grv lys'!$G$2:$G$2863,'bereken betaaldatum bedrag'!B184)</f>
        <v>32801.06</v>
      </c>
      <c r="Z184" s="4">
        <f>SUMIFS('grv lys'!$L$2:$L$2863,'grv lys'!$I$2:$I$2863,'bereken betaaldatum bedrag'!$Z$1,'grv lys'!$G$2:$G$2863,'bereken betaaldatum bedrag'!B184)</f>
        <v>0</v>
      </c>
      <c r="AA184" s="4">
        <f>SUMIFS('grv lys'!$L$2:$L$2863,'grv lys'!$I$2:$I$2863,'bereken betaaldatum bedrag'!$AA$1,'grv lys'!$G$2:$G$2863,'bereken betaaldatum bedrag'!B184)</f>
        <v>0</v>
      </c>
      <c r="AB184" s="4">
        <f>SUMIFS('grv lys'!$L$2:$L$2863,'grv lys'!$I$2:$I$2863,'bereken betaaldatum bedrag'!$AB$1,'grv lys'!$G$2:$G$2863,'bereken betaaldatum bedrag'!B184)</f>
        <v>0</v>
      </c>
      <c r="AC184" s="4">
        <f>SUMIFS('grv lys'!$L$2:$L$2863,'grv lys'!$I$2:$I$2863,'bereken betaaldatum bedrag'!$AC$1,'grv lys'!$G$2:$G$2863,'bereken betaaldatum bedrag'!B184)</f>
        <v>0</v>
      </c>
      <c r="AD184" s="4">
        <f>SUMIFS('grv lys'!$L$2:$L$2863,'grv lys'!$I$2:$I$2863,'bereken betaaldatum bedrag'!$AD$1,'grv lys'!$G$2:$G$2863,'bereken betaaldatum bedrag'!B184)</f>
        <v>0</v>
      </c>
      <c r="AE184" s="4">
        <f>SUMIFS('grv lys'!$L$2:$L$2863,'grv lys'!$I$2:$I$2863,'bereken betaaldatum bedrag'!$AE$1,'grv lys'!$G$2:$G$2863,'bereken betaaldatum bedrag'!B184)</f>
        <v>0</v>
      </c>
      <c r="AF184" s="4">
        <f>SUMIFS('grv lys'!$L$2:$L$2863,'grv lys'!$I$2:$I$2863,'bereken betaaldatum bedrag'!$AF$1,'grv lys'!$G$2:$G$2863,'bereken betaaldatum bedrag'!B184)</f>
        <v>0</v>
      </c>
      <c r="AG184" s="4">
        <f>SUMIFS('grv lys'!$L$2:$L$2863,'grv lys'!$I$2:$I$2863,'bereken betaaldatum bedrag'!$AG$1,'grv lys'!$G$2:$G$2863,'bereken betaaldatum bedrag'!B184)</f>
        <v>0</v>
      </c>
      <c r="AH184" s="4">
        <f>SUMIFS('grv lys'!$L$2:$L$2863,'grv lys'!$I$2:$I$2863,'bereken betaaldatum bedrag'!$AH$1,'grv lys'!$G$2:$G$2863,'bereken betaaldatum bedrag'!B184)</f>
        <v>0</v>
      </c>
      <c r="AI184" s="4">
        <f>SUMIFS('grv lys'!$L$2:$L$2863,'grv lys'!$I$2:$I$2863,'bereken betaaldatum bedrag'!$AI$1,'grv lys'!$G$2:$G$2863,'bereken betaaldatum bedrag'!B184)</f>
        <v>0</v>
      </c>
      <c r="AJ184" s="4">
        <f>SUMIFS('grv lys'!$L$2:$L$2863,'grv lys'!$I$2:$I$2863,'bereken betaaldatum bedrag'!$AJ$1,'grv lys'!$G$2:$G$2863,'bereken betaaldatum bedrag'!B184)</f>
        <v>0</v>
      </c>
      <c r="AK184" s="4">
        <f>SUMIFS('grv lys'!$L$2:$L$2863,'grv lys'!$I$2:$I$2863,'bereken betaaldatum bedrag'!$AK$1,'grv lys'!$G$2:$G$2863,'bereken betaaldatum bedrag'!B184)</f>
        <v>0</v>
      </c>
      <c r="AL184" s="4">
        <f>SUMIFS('grv lys'!$L$2:$L$2863,'grv lys'!$I$2:$I$2863,'bereken betaaldatum bedrag'!$AL$1,'grv lys'!$G$2:$G$2863,'bereken betaaldatum bedrag'!B184)</f>
        <v>0</v>
      </c>
      <c r="AM184" s="4">
        <f>SUMIFS('grv lys'!$L$2:$L$2863,'grv lys'!$I$2:$I$2863,'bereken betaaldatum bedrag'!$AM$1,'grv lys'!$G$2:$G$2863,'bereken betaaldatum bedrag'!B184)</f>
        <v>0</v>
      </c>
      <c r="AN184" s="4">
        <f>SUMIFS('grv lys'!$L$2:$L$2863,'grv lys'!$I$2:$I$2863,'bereken betaaldatum bedrag'!$AN$1,'grv lys'!$G$2:$G$2863,'bereken betaaldatum bedrag'!B184)</f>
        <v>0</v>
      </c>
      <c r="AO184" s="4">
        <f>SUMIFS('grv lys'!$L$2:$L$2863,'grv lys'!$I$2:$I$2863,'bereken betaaldatum bedrag'!$AO$1,'grv lys'!$G$2:$G$2863,'bereken betaaldatum bedrag'!B184)</f>
        <v>16194.04</v>
      </c>
      <c r="AP184" s="4">
        <f>SUMIFS('grv lys'!$L$2:$L$2863,'grv lys'!$I$2:$I$2863,'bereken betaaldatum bedrag'!$AP$1,'grv lys'!$G$2:$G$2863,'bereken betaaldatum bedrag'!B184)</f>
        <v>589.32000000000005</v>
      </c>
      <c r="AQ184" s="4">
        <f>SUMIFS('grv lys'!$L$2:$L$2863,'grv lys'!$I$2:$I$2863,'bereken betaaldatum bedrag'!$AQ$1,'grv lys'!$G$2:$G$2863,'bereken betaaldatum bedrag'!B184)</f>
        <v>0</v>
      </c>
      <c r="AR184" s="4">
        <f>SUMIFS('grv lys'!$L$2:$L$2863,'grv lys'!$I$2:$I$2863,'bereken betaaldatum bedrag'!$AR$1,'grv lys'!$G$2:$G$2863,'bereken betaaldatum bedrag'!B184)</f>
        <v>592.69000000000005</v>
      </c>
      <c r="AS184" s="4">
        <f>SUMIFS('grv lys'!$L$2:$L$2863,'grv lys'!$I$2:$I$2863,'bereken betaaldatum bedrag'!$AS$1,'grv lys'!$G$2:$G$2863,'bereken betaaldatum bedrag'!B184)</f>
        <v>0</v>
      </c>
      <c r="AT184" s="4">
        <f>SUMIFS('grv lys'!$L$2:$L$2863,'grv lys'!$I$2:$I$2863,'bereken betaaldatum bedrag'!$AT$1,'grv lys'!$G$2:$G$2863,'bereken betaaldatum bedrag'!B184)</f>
        <v>0</v>
      </c>
      <c r="AU184" s="4">
        <f>SUMIFS('grv lys'!$L$2:$L$2863,'grv lys'!$I$2:$I$2863,'bereken betaaldatum bedrag'!$AU$1,'grv lys'!$G$2:$G$2863,'bereken betaaldatum bedrag'!B184)</f>
        <v>0</v>
      </c>
      <c r="AV184" s="4">
        <f>SUMIFS('grv lys'!$L$2:$L$2863,'grv lys'!$I$2:$I$2863,'bereken betaaldatum bedrag'!$AV$1,'grv lys'!$G$2:$G$2863,'bereken betaaldatum bedrag'!B184)</f>
        <v>0</v>
      </c>
      <c r="AW184" s="4">
        <f>SUMIFS('grv lys'!$L$2:$L$2863,'grv lys'!$I$2:$I$2863,'bereken betaaldatum bedrag'!$AW$1,'grv lys'!$G$2:$G$2863,'bereken betaaldatum bedrag'!B184)</f>
        <v>0</v>
      </c>
      <c r="AX184" s="4">
        <f>SUMIFS('grv lys'!$L$2:$L$2863,'grv lys'!$I$2:$I$2863,'bereken betaaldatum bedrag'!$AX$1,'grv lys'!$G$2:$G$2863,'bereken betaaldatum bedrag'!B184)</f>
        <v>0</v>
      </c>
      <c r="AY184" s="4">
        <f>SUMIFS('grv lys'!$L$2:$L$2863,'grv lys'!$I$2:$I$2863,'bereken betaaldatum bedrag'!$AY$1,'grv lys'!$G$2:$G$2863,'bereken betaaldatum bedrag'!B184)</f>
        <v>0</v>
      </c>
      <c r="AZ184" s="4">
        <f>SUMIFS('grv lys'!$L$2:$L$2863,'grv lys'!$I$2:$I$2863,'bereken betaaldatum bedrag'!$AZ$1,'grv lys'!$G$2:$G$2863,'bereken betaaldatum bedrag'!B184)</f>
        <v>0</v>
      </c>
      <c r="BA184" s="4">
        <f>SUMIFS('grv lys'!$L$2:$L$2863,'grv lys'!$I$2:$I$2863,'bereken betaaldatum bedrag'!$BA$1,'grv lys'!$G$2:$G$2863,'bereken betaaldatum bedrag'!B184)</f>
        <v>0</v>
      </c>
    </row>
    <row r="185" spans="1:53" x14ac:dyDescent="0.25">
      <c r="A185" s="19" t="s">
        <v>139</v>
      </c>
      <c r="B185" s="20">
        <v>41761</v>
      </c>
      <c r="C185" s="7">
        <f>B185+19</f>
        <v>41780</v>
      </c>
      <c r="D185" s="6">
        <f>SUM(I179:I185)</f>
        <v>411747.92000000004</v>
      </c>
      <c r="E185" s="14">
        <f>B185+31</f>
        <v>41792</v>
      </c>
      <c r="F185" s="12">
        <f>SUM(Y179:BA185)</f>
        <v>246091.26999999996</v>
      </c>
      <c r="G185" s="10">
        <f>B185</f>
        <v>41761</v>
      </c>
      <c r="H185" s="9">
        <f>SUM(J179:X185)</f>
        <v>41977.599999999999</v>
      </c>
      <c r="I185" s="4">
        <f>SUMIFS('grv lys'!$L$2:$L$2863,'grv lys'!$G$2:$G$2863,'bereken betaaldatum bedrag'!B185,'grv lys'!$I$2:$I$2863,'bereken betaaldatum bedrag'!I$1)</f>
        <v>211161.84</v>
      </c>
      <c r="J185" s="4">
        <f>SUMIFS('grv lys'!$L$2:$L$2863,'grv lys'!$I$2:$I$2863,'bereken betaaldatum bedrag'!$J$1,'grv lys'!$T$2:$T$2863,'bereken betaaldatum bedrag'!B185)</f>
        <v>0</v>
      </c>
      <c r="K185" s="4">
        <f>SUMIFS('grv lys'!$L$2:$L$2863,'grv lys'!$I$2:$I$2863,'bereken betaaldatum bedrag'!$K$1,'grv lys'!$T$2:$T$2863,'bereken betaaldatum bedrag'!B185)</f>
        <v>0</v>
      </c>
      <c r="L185" s="4">
        <f>SUMIFS('grv lys'!$L$2:$L$2863,'grv lys'!$I$2:$I$2863,'bereken betaaldatum bedrag'!$L$1,'grv lys'!$T$2:$T$2863,'bereken betaaldatum bedrag'!B185)</f>
        <v>0</v>
      </c>
      <c r="M185" s="4">
        <f>SUMIFS('grv lys'!$L$2:$L$2863,'grv lys'!$I$2:$I$2863,'bereken betaaldatum bedrag'!$M$1,'grv lys'!$T$2:$T$2863,'bereken betaaldatum bedrag'!B185)</f>
        <v>5466</v>
      </c>
      <c r="N185" s="4">
        <f>SUMIFS('grv lys'!$L$2:$L$2863,'grv lys'!$I$2:$I$2863,'bereken betaaldatum bedrag'!$N$1,'grv lys'!$T$2:$T$2863,'bereken betaaldatum bedrag'!B185)</f>
        <v>0</v>
      </c>
      <c r="O185" s="4">
        <f>SUMIFS('grv lys'!$L$2:$L$2863,'grv lys'!$I$2:$I$2863,'bereken betaaldatum bedrag'!$O$1,'grv lys'!$T$2:$T$2863,'bereken betaaldatum bedrag'!B185)</f>
        <v>5620</v>
      </c>
      <c r="P185" s="4">
        <f>SUMIFS('grv lys'!$L$2:$L$2863,'grv lys'!$I$2:$I$2863,'bereken betaaldatum bedrag'!$P$1,'grv lys'!$T$2:$T$2863,'bereken betaaldatum bedrag'!B185)</f>
        <v>0</v>
      </c>
      <c r="Q185" s="4">
        <f>SUMIFS('grv lys'!$L$2:$L$2863,'grv lys'!$I$2:$I$2863,'bereken betaaldatum bedrag'!$Q$1,'grv lys'!$T$2:$T$2863,'bereken betaaldatum bedrag'!B185)</f>
        <v>0</v>
      </c>
      <c r="R185" s="4">
        <f>SUMIFS('grv lys'!$L$2:$L$2863,'grv lys'!$I$2:$I$2863,'bereken betaaldatum bedrag'!$R$1,'grv lys'!$T$2:$T$2863,'bereken betaaldatum bedrag'!B185)</f>
        <v>0</v>
      </c>
      <c r="S185" s="4">
        <f>SUMIFS('grv lys'!Y184:Y3447,'grv lys'!T184:T3447,'bereken betaaldatum bedrag'!B185,'grv lys'!V184:V3447,'bereken betaaldatum bedrag'!$S$1)</f>
        <v>0</v>
      </c>
      <c r="T185" s="4">
        <f>SUMIFS('grv lys'!Z184:Z3447,'grv lys'!U184:U3447,'bereken betaaldatum bedrag'!B185,'grv lys'!W184:W3447,'bereken betaaldatum bedrag'!$T$1)</f>
        <v>0</v>
      </c>
      <c r="U185" s="4">
        <f>SUMIFS('grv lys'!$L$2:$L$2863,'grv lys'!$I$2:$I$2863,'bereken betaaldatum bedrag'!$U$1,'grv lys'!$T$2:$T$2863,'bereken betaaldatum bedrag'!B185)</f>
        <v>0</v>
      </c>
      <c r="V185" s="4">
        <f>SUMIFS('grv lys'!$L$2:$L$2863,'grv lys'!$I$2:$I$2863,'bereken betaaldatum bedrag'!$V$1,'grv lys'!$T$2:$T$2863,'bereken betaaldatum bedrag'!B185)</f>
        <v>0</v>
      </c>
      <c r="W185" s="4">
        <f>SUMIFS('grv lys'!$L$2:$L$2863,'grv lys'!$I$2:$I$2863,'bereken betaaldatum bedrag'!$W$1,'grv lys'!$T$2:$T$2863,'bereken betaaldatum bedrag'!B185)</f>
        <v>0</v>
      </c>
      <c r="X185" s="4">
        <f>SUMIFS('grv lys'!$L$2:$L$2863,'grv lys'!$I$2:$I$2863,'bereken betaaldatum bedrag'!$X$1,'grv lys'!$T$2:$T$2863,'bereken betaaldatum bedrag'!B185)</f>
        <v>0</v>
      </c>
      <c r="Y185" s="4">
        <f>SUMIFS('grv lys'!$L$2:$L$2863,'grv lys'!$I$2:$I$2863,'bereken betaaldatum bedrag'!$Y$1,'grv lys'!$G$2:$G$2863,'bereken betaaldatum bedrag'!B185)</f>
        <v>0</v>
      </c>
      <c r="Z185" s="4">
        <f>SUMIFS('grv lys'!$L$2:$L$2863,'grv lys'!$I$2:$I$2863,'bereken betaaldatum bedrag'!$Z$1,'grv lys'!$G$2:$G$2863,'bereken betaaldatum bedrag'!B185)</f>
        <v>0</v>
      </c>
      <c r="AA185" s="4">
        <f>SUMIFS('grv lys'!$L$2:$L$2863,'grv lys'!$I$2:$I$2863,'bereken betaaldatum bedrag'!$AA$1,'grv lys'!$G$2:$G$2863,'bereken betaaldatum bedrag'!B185)</f>
        <v>0</v>
      </c>
      <c r="AB185" s="4">
        <f>SUMIFS('grv lys'!$L$2:$L$2863,'grv lys'!$I$2:$I$2863,'bereken betaaldatum bedrag'!$AB$1,'grv lys'!$G$2:$G$2863,'bereken betaaldatum bedrag'!B185)</f>
        <v>12256.14</v>
      </c>
      <c r="AC185" s="4">
        <f>SUMIFS('grv lys'!$L$2:$L$2863,'grv lys'!$I$2:$I$2863,'bereken betaaldatum bedrag'!$AC$1,'grv lys'!$G$2:$G$2863,'bereken betaaldatum bedrag'!B185)</f>
        <v>729.59</v>
      </c>
      <c r="AD185" s="4">
        <f>SUMIFS('grv lys'!$L$2:$L$2863,'grv lys'!$I$2:$I$2863,'bereken betaaldatum bedrag'!$AD$1,'grv lys'!$G$2:$G$2863,'bereken betaaldatum bedrag'!B185)</f>
        <v>0</v>
      </c>
      <c r="AE185" s="4">
        <f>SUMIFS('grv lys'!$L$2:$L$2863,'grv lys'!$I$2:$I$2863,'bereken betaaldatum bedrag'!$AE$1,'grv lys'!$G$2:$G$2863,'bereken betaaldatum bedrag'!B185)</f>
        <v>0</v>
      </c>
      <c r="AF185" s="4">
        <f>SUMIFS('grv lys'!$L$2:$L$2863,'grv lys'!$I$2:$I$2863,'bereken betaaldatum bedrag'!$AF$1,'grv lys'!$G$2:$G$2863,'bereken betaaldatum bedrag'!B185)</f>
        <v>0</v>
      </c>
      <c r="AG185" s="4">
        <f>SUMIFS('grv lys'!$L$2:$L$2863,'grv lys'!$I$2:$I$2863,'bereken betaaldatum bedrag'!$AG$1,'grv lys'!$G$2:$G$2863,'bereken betaaldatum bedrag'!B185)</f>
        <v>2959.61</v>
      </c>
      <c r="AH185" s="4">
        <f>SUMIFS('grv lys'!$L$2:$L$2863,'grv lys'!$I$2:$I$2863,'bereken betaaldatum bedrag'!$AH$1,'grv lys'!$G$2:$G$2863,'bereken betaaldatum bedrag'!B185)</f>
        <v>0</v>
      </c>
      <c r="AI185" s="4">
        <f>SUMIFS('grv lys'!$L$2:$L$2863,'grv lys'!$I$2:$I$2863,'bereken betaaldatum bedrag'!$AI$1,'grv lys'!$G$2:$G$2863,'bereken betaaldatum bedrag'!B185)</f>
        <v>0</v>
      </c>
      <c r="AJ185" s="4">
        <f>SUMIFS('grv lys'!$L$2:$L$2863,'grv lys'!$I$2:$I$2863,'bereken betaaldatum bedrag'!$AJ$1,'grv lys'!$G$2:$G$2863,'bereken betaaldatum bedrag'!B185)</f>
        <v>0</v>
      </c>
      <c r="AK185" s="4">
        <f>SUMIFS('grv lys'!$L$2:$L$2863,'grv lys'!$I$2:$I$2863,'bereken betaaldatum bedrag'!$AK$1,'grv lys'!$G$2:$G$2863,'bereken betaaldatum bedrag'!B185)</f>
        <v>0</v>
      </c>
      <c r="AL185" s="4">
        <f>SUMIFS('grv lys'!$L$2:$L$2863,'grv lys'!$I$2:$I$2863,'bereken betaaldatum bedrag'!$AL$1,'grv lys'!$G$2:$G$2863,'bereken betaaldatum bedrag'!B185)</f>
        <v>0</v>
      </c>
      <c r="AM185" s="4">
        <f>SUMIFS('grv lys'!$L$2:$L$2863,'grv lys'!$I$2:$I$2863,'bereken betaaldatum bedrag'!$AM$1,'grv lys'!$G$2:$G$2863,'bereken betaaldatum bedrag'!B185)</f>
        <v>17195.84</v>
      </c>
      <c r="AN185" s="4">
        <f>SUMIFS('grv lys'!$L$2:$L$2863,'grv lys'!$I$2:$I$2863,'bereken betaaldatum bedrag'!$AN$1,'grv lys'!$G$2:$G$2863,'bereken betaaldatum bedrag'!B185)</f>
        <v>0</v>
      </c>
      <c r="AO185" s="4">
        <f>SUMIFS('grv lys'!$L$2:$L$2863,'grv lys'!$I$2:$I$2863,'bereken betaaldatum bedrag'!$AO$1,'grv lys'!$G$2:$G$2863,'bereken betaaldatum bedrag'!B185)</f>
        <v>0</v>
      </c>
      <c r="AP185" s="4">
        <f>SUMIFS('grv lys'!$L$2:$L$2863,'grv lys'!$I$2:$I$2863,'bereken betaaldatum bedrag'!$AP$1,'grv lys'!$G$2:$G$2863,'bereken betaaldatum bedrag'!B185)</f>
        <v>589.32000000000005</v>
      </c>
      <c r="AQ185" s="4">
        <f>SUMIFS('grv lys'!$L$2:$L$2863,'grv lys'!$I$2:$I$2863,'bereken betaaldatum bedrag'!$AQ$1,'grv lys'!$G$2:$G$2863,'bereken betaaldatum bedrag'!B185)</f>
        <v>0</v>
      </c>
      <c r="AR185" s="4">
        <f>SUMIFS('grv lys'!$L$2:$L$2863,'grv lys'!$I$2:$I$2863,'bereken betaaldatum bedrag'!$AR$1,'grv lys'!$G$2:$G$2863,'bereken betaaldatum bedrag'!B185)</f>
        <v>570.30999999999995</v>
      </c>
      <c r="AS185" s="4">
        <f>SUMIFS('grv lys'!$L$2:$L$2863,'grv lys'!$I$2:$I$2863,'bereken betaaldatum bedrag'!$AS$1,'grv lys'!$G$2:$G$2863,'bereken betaaldatum bedrag'!B185)</f>
        <v>0</v>
      </c>
      <c r="AT185" s="4">
        <f>SUMIFS('grv lys'!$L$2:$L$2863,'grv lys'!$I$2:$I$2863,'bereken betaaldatum bedrag'!$AT$1,'grv lys'!$G$2:$G$2863,'bereken betaaldatum bedrag'!B185)</f>
        <v>0</v>
      </c>
      <c r="AU185" s="4">
        <f>SUMIFS('grv lys'!$L$2:$L$2863,'grv lys'!$I$2:$I$2863,'bereken betaaldatum bedrag'!$AU$1,'grv lys'!$G$2:$G$2863,'bereken betaaldatum bedrag'!B185)</f>
        <v>0</v>
      </c>
      <c r="AV185" s="4">
        <f>SUMIFS('grv lys'!$L$2:$L$2863,'grv lys'!$I$2:$I$2863,'bereken betaaldatum bedrag'!$AV$1,'grv lys'!$G$2:$G$2863,'bereken betaaldatum bedrag'!B185)</f>
        <v>0</v>
      </c>
      <c r="AW185" s="4">
        <f>SUMIFS('grv lys'!$L$2:$L$2863,'grv lys'!$I$2:$I$2863,'bereken betaaldatum bedrag'!$AW$1,'grv lys'!$G$2:$G$2863,'bereken betaaldatum bedrag'!B185)</f>
        <v>0</v>
      </c>
      <c r="AX185" s="4">
        <f>SUMIFS('grv lys'!$L$2:$L$2863,'grv lys'!$I$2:$I$2863,'bereken betaaldatum bedrag'!$AX$1,'grv lys'!$G$2:$G$2863,'bereken betaaldatum bedrag'!B185)</f>
        <v>0</v>
      </c>
      <c r="AY185" s="4">
        <f>SUMIFS('grv lys'!$L$2:$L$2863,'grv lys'!$I$2:$I$2863,'bereken betaaldatum bedrag'!$AY$1,'grv lys'!$G$2:$G$2863,'bereken betaaldatum bedrag'!B185)</f>
        <v>0</v>
      </c>
      <c r="AZ185" s="4">
        <f>SUMIFS('grv lys'!$L$2:$L$2863,'grv lys'!$I$2:$I$2863,'bereken betaaldatum bedrag'!$AZ$1,'grv lys'!$G$2:$G$2863,'bereken betaaldatum bedrag'!B185)</f>
        <v>0</v>
      </c>
      <c r="BA185" s="4">
        <f>SUMIFS('grv lys'!$L$2:$L$2863,'grv lys'!$I$2:$I$2863,'bereken betaaldatum bedrag'!$BA$1,'grv lys'!$G$2:$G$2863,'bereken betaaldatum bedrag'!B185)</f>
        <v>0</v>
      </c>
    </row>
    <row r="186" spans="1:53" x14ac:dyDescent="0.25">
      <c r="A186" s="21" t="s">
        <v>140</v>
      </c>
      <c r="B186" s="22">
        <v>41762</v>
      </c>
      <c r="C186" s="7"/>
      <c r="D186" s="15" t="s">
        <v>148</v>
      </c>
      <c r="E186" s="14"/>
      <c r="F186" s="12"/>
      <c r="G186" s="16"/>
      <c r="H186" s="16"/>
      <c r="I186" s="4">
        <f>SUMIFS('grv lys'!$L$2:$L$2863,'grv lys'!$G$2:$G$2863,'bereken betaaldatum bedrag'!B186,'grv lys'!$I$2:$I$2863,'bereken betaaldatum bedrag'!I$1)</f>
        <v>0</v>
      </c>
      <c r="J186" s="4">
        <f>SUMIFS('grv lys'!$L$2:$L$2863,'grv lys'!$I$2:$I$2863,'bereken betaaldatum bedrag'!$J$1,'grv lys'!$T$2:$T$2863,'bereken betaaldatum bedrag'!B186)</f>
        <v>0</v>
      </c>
      <c r="K186" s="4">
        <f>SUMIFS('grv lys'!$L$2:$L$2863,'grv lys'!$I$2:$I$2863,'bereken betaaldatum bedrag'!$K$1,'grv lys'!$T$2:$T$2863,'bereken betaaldatum bedrag'!B186)</f>
        <v>0</v>
      </c>
      <c r="L186" s="4">
        <f>SUMIFS('grv lys'!$L$2:$L$2863,'grv lys'!$I$2:$I$2863,'bereken betaaldatum bedrag'!$L$1,'grv lys'!$T$2:$T$2863,'bereken betaaldatum bedrag'!B186)</f>
        <v>0</v>
      </c>
      <c r="M186" s="4">
        <f>SUMIFS('grv lys'!$L$2:$L$2863,'grv lys'!$I$2:$I$2863,'bereken betaaldatum bedrag'!$M$1,'grv lys'!$T$2:$T$2863,'bereken betaaldatum bedrag'!B186)</f>
        <v>0</v>
      </c>
      <c r="N186" s="4">
        <f>SUMIFS('grv lys'!$L$2:$L$2863,'grv lys'!$I$2:$I$2863,'bereken betaaldatum bedrag'!$N$1,'grv lys'!$T$2:$T$2863,'bereken betaaldatum bedrag'!B186)</f>
        <v>0</v>
      </c>
      <c r="O186" s="4">
        <f>SUMIFS('grv lys'!$L$2:$L$2863,'grv lys'!$I$2:$I$2863,'bereken betaaldatum bedrag'!$O$1,'grv lys'!$T$2:$T$2863,'bereken betaaldatum bedrag'!B186)</f>
        <v>0</v>
      </c>
      <c r="P186" s="4">
        <f>SUMIFS('grv lys'!$L$2:$L$2863,'grv lys'!$I$2:$I$2863,'bereken betaaldatum bedrag'!$P$1,'grv lys'!$T$2:$T$2863,'bereken betaaldatum bedrag'!B186)</f>
        <v>0</v>
      </c>
      <c r="Q186" s="4">
        <f>SUMIFS('grv lys'!$L$2:$L$2863,'grv lys'!$I$2:$I$2863,'bereken betaaldatum bedrag'!$Q$1,'grv lys'!$T$2:$T$2863,'bereken betaaldatum bedrag'!B186)</f>
        <v>0</v>
      </c>
      <c r="R186" s="4">
        <f>SUMIFS('grv lys'!$L$2:$L$2863,'grv lys'!$I$2:$I$2863,'bereken betaaldatum bedrag'!$R$1,'grv lys'!$T$2:$T$2863,'bereken betaaldatum bedrag'!B186)</f>
        <v>0</v>
      </c>
      <c r="S186" s="4">
        <f>SUMIFS('grv lys'!Y185:Y3448,'grv lys'!T185:T3448,'bereken betaaldatum bedrag'!B186,'grv lys'!V185:V3448,'bereken betaaldatum bedrag'!$S$1)</f>
        <v>0</v>
      </c>
      <c r="T186" s="4">
        <f>SUMIFS('grv lys'!Z185:Z3448,'grv lys'!U185:U3448,'bereken betaaldatum bedrag'!B186,'grv lys'!W185:W3448,'bereken betaaldatum bedrag'!$T$1)</f>
        <v>0</v>
      </c>
      <c r="U186" s="4">
        <f>SUMIFS('grv lys'!$L$2:$L$2863,'grv lys'!$I$2:$I$2863,'bereken betaaldatum bedrag'!$U$1,'grv lys'!$T$2:$T$2863,'bereken betaaldatum bedrag'!B186)</f>
        <v>3323</v>
      </c>
      <c r="V186" s="4">
        <f>SUMIFS('grv lys'!$L$2:$L$2863,'grv lys'!$I$2:$I$2863,'bereken betaaldatum bedrag'!$V$1,'grv lys'!$T$2:$T$2863,'bereken betaaldatum bedrag'!B186)</f>
        <v>0</v>
      </c>
      <c r="W186" s="4">
        <f>SUMIFS('grv lys'!$L$2:$L$2863,'grv lys'!$I$2:$I$2863,'bereken betaaldatum bedrag'!$W$1,'grv lys'!$T$2:$T$2863,'bereken betaaldatum bedrag'!B186)</f>
        <v>0</v>
      </c>
      <c r="X186" s="4">
        <f>SUMIFS('grv lys'!$L$2:$L$2863,'grv lys'!$I$2:$I$2863,'bereken betaaldatum bedrag'!$X$1,'grv lys'!$T$2:$T$2863,'bereken betaaldatum bedrag'!B186)</f>
        <v>0</v>
      </c>
      <c r="Y186" s="4">
        <f>SUMIFS('grv lys'!$L$2:$L$2863,'grv lys'!$I$2:$I$2863,'bereken betaaldatum bedrag'!$Y$1,'grv lys'!$G$2:$G$2863,'bereken betaaldatum bedrag'!B186)</f>
        <v>0</v>
      </c>
      <c r="Z186" s="4">
        <f>SUMIFS('grv lys'!$L$2:$L$2863,'grv lys'!$I$2:$I$2863,'bereken betaaldatum bedrag'!$Z$1,'grv lys'!$G$2:$G$2863,'bereken betaaldatum bedrag'!B186)</f>
        <v>0</v>
      </c>
      <c r="AA186" s="4">
        <f>SUMIFS('grv lys'!$L$2:$L$2863,'grv lys'!$I$2:$I$2863,'bereken betaaldatum bedrag'!$AA$1,'grv lys'!$G$2:$G$2863,'bereken betaaldatum bedrag'!B186)</f>
        <v>0</v>
      </c>
      <c r="AB186" s="4">
        <f>SUMIFS('grv lys'!$L$2:$L$2863,'grv lys'!$I$2:$I$2863,'bereken betaaldatum bedrag'!$AB$1,'grv lys'!$G$2:$G$2863,'bereken betaaldatum bedrag'!B186)</f>
        <v>0</v>
      </c>
      <c r="AC186" s="4">
        <f>SUMIFS('grv lys'!$L$2:$L$2863,'grv lys'!$I$2:$I$2863,'bereken betaaldatum bedrag'!$AC$1,'grv lys'!$G$2:$G$2863,'bereken betaaldatum bedrag'!B186)</f>
        <v>0</v>
      </c>
      <c r="AD186" s="4">
        <f>SUMIFS('grv lys'!$L$2:$L$2863,'grv lys'!$I$2:$I$2863,'bereken betaaldatum bedrag'!$AD$1,'grv lys'!$G$2:$G$2863,'bereken betaaldatum bedrag'!B186)</f>
        <v>12591.66</v>
      </c>
      <c r="AE186" s="4">
        <f>SUMIFS('grv lys'!$L$2:$L$2863,'grv lys'!$I$2:$I$2863,'bereken betaaldatum bedrag'!$AE$1,'grv lys'!$G$2:$G$2863,'bereken betaaldatum bedrag'!B186)</f>
        <v>0</v>
      </c>
      <c r="AF186" s="4">
        <f>SUMIFS('grv lys'!$L$2:$L$2863,'grv lys'!$I$2:$I$2863,'bereken betaaldatum bedrag'!$AF$1,'grv lys'!$G$2:$G$2863,'bereken betaaldatum bedrag'!B186)</f>
        <v>16612.48</v>
      </c>
      <c r="AG186" s="4">
        <f>SUMIFS('grv lys'!$L$2:$L$2863,'grv lys'!$I$2:$I$2863,'bereken betaaldatum bedrag'!$AG$1,'grv lys'!$G$2:$G$2863,'bereken betaaldatum bedrag'!B186)</f>
        <v>0</v>
      </c>
      <c r="AH186" s="4">
        <f>SUMIFS('grv lys'!$L$2:$L$2863,'grv lys'!$I$2:$I$2863,'bereken betaaldatum bedrag'!$AH$1,'grv lys'!$G$2:$G$2863,'bereken betaaldatum bedrag'!B186)</f>
        <v>0</v>
      </c>
      <c r="AI186" s="4">
        <f>SUMIFS('grv lys'!$L$2:$L$2863,'grv lys'!$I$2:$I$2863,'bereken betaaldatum bedrag'!$AI$1,'grv lys'!$G$2:$G$2863,'bereken betaaldatum bedrag'!B186)</f>
        <v>0</v>
      </c>
      <c r="AJ186" s="4">
        <f>SUMIFS('grv lys'!$L$2:$L$2863,'grv lys'!$I$2:$I$2863,'bereken betaaldatum bedrag'!$AJ$1,'grv lys'!$G$2:$G$2863,'bereken betaaldatum bedrag'!B186)</f>
        <v>0</v>
      </c>
      <c r="AK186" s="4">
        <f>SUMIFS('grv lys'!$L$2:$L$2863,'grv lys'!$I$2:$I$2863,'bereken betaaldatum bedrag'!$AK$1,'grv lys'!$G$2:$G$2863,'bereken betaaldatum bedrag'!B186)</f>
        <v>0</v>
      </c>
      <c r="AL186" s="4">
        <f>SUMIFS('grv lys'!$L$2:$L$2863,'grv lys'!$I$2:$I$2863,'bereken betaaldatum bedrag'!$AL$1,'grv lys'!$G$2:$G$2863,'bereken betaaldatum bedrag'!B186)</f>
        <v>0</v>
      </c>
      <c r="AM186" s="4">
        <f>SUMIFS('grv lys'!$L$2:$L$2863,'grv lys'!$I$2:$I$2863,'bereken betaaldatum bedrag'!$AM$1,'grv lys'!$G$2:$G$2863,'bereken betaaldatum bedrag'!B186)</f>
        <v>0</v>
      </c>
      <c r="AN186" s="4">
        <f>SUMIFS('grv lys'!$L$2:$L$2863,'grv lys'!$I$2:$I$2863,'bereken betaaldatum bedrag'!$AN$1,'grv lys'!$G$2:$G$2863,'bereken betaaldatum bedrag'!B186)</f>
        <v>0</v>
      </c>
      <c r="AO186" s="4">
        <f>SUMIFS('grv lys'!$L$2:$L$2863,'grv lys'!$I$2:$I$2863,'bereken betaaldatum bedrag'!$AO$1,'grv lys'!$G$2:$G$2863,'bereken betaaldatum bedrag'!B186)</f>
        <v>0</v>
      </c>
      <c r="AP186" s="4">
        <f>SUMIFS('grv lys'!$L$2:$L$2863,'grv lys'!$I$2:$I$2863,'bereken betaaldatum bedrag'!$AP$1,'grv lys'!$G$2:$G$2863,'bereken betaaldatum bedrag'!B186)</f>
        <v>0</v>
      </c>
      <c r="AQ186" s="4">
        <f>SUMIFS('grv lys'!$L$2:$L$2863,'grv lys'!$I$2:$I$2863,'bereken betaaldatum bedrag'!$AQ$1,'grv lys'!$G$2:$G$2863,'bereken betaaldatum bedrag'!B186)</f>
        <v>0</v>
      </c>
      <c r="AR186" s="4">
        <f>SUMIFS('grv lys'!$L$2:$L$2863,'grv lys'!$I$2:$I$2863,'bereken betaaldatum bedrag'!$AR$1,'grv lys'!$G$2:$G$2863,'bereken betaaldatum bedrag'!B186)</f>
        <v>592.69000000000005</v>
      </c>
      <c r="AS186" s="4">
        <f>SUMIFS('grv lys'!$L$2:$L$2863,'grv lys'!$I$2:$I$2863,'bereken betaaldatum bedrag'!$AS$1,'grv lys'!$G$2:$G$2863,'bereken betaaldatum bedrag'!B186)</f>
        <v>0</v>
      </c>
      <c r="AT186" s="4">
        <f>SUMIFS('grv lys'!$L$2:$L$2863,'grv lys'!$I$2:$I$2863,'bereken betaaldatum bedrag'!$AT$1,'grv lys'!$G$2:$G$2863,'bereken betaaldatum bedrag'!B186)</f>
        <v>0</v>
      </c>
      <c r="AU186" s="4">
        <f>SUMIFS('grv lys'!$L$2:$L$2863,'grv lys'!$I$2:$I$2863,'bereken betaaldatum bedrag'!$AU$1,'grv lys'!$G$2:$G$2863,'bereken betaaldatum bedrag'!B186)</f>
        <v>0</v>
      </c>
      <c r="AV186" s="4">
        <f>SUMIFS('grv lys'!$L$2:$L$2863,'grv lys'!$I$2:$I$2863,'bereken betaaldatum bedrag'!$AV$1,'grv lys'!$G$2:$G$2863,'bereken betaaldatum bedrag'!B186)</f>
        <v>0</v>
      </c>
      <c r="AW186" s="4">
        <f>SUMIFS('grv lys'!$L$2:$L$2863,'grv lys'!$I$2:$I$2863,'bereken betaaldatum bedrag'!$AW$1,'grv lys'!$G$2:$G$2863,'bereken betaaldatum bedrag'!B186)</f>
        <v>0</v>
      </c>
      <c r="AX186" s="4">
        <f>SUMIFS('grv lys'!$L$2:$L$2863,'grv lys'!$I$2:$I$2863,'bereken betaaldatum bedrag'!$AX$1,'grv lys'!$G$2:$G$2863,'bereken betaaldatum bedrag'!B186)</f>
        <v>0</v>
      </c>
      <c r="AY186" s="4">
        <f>SUMIFS('grv lys'!$L$2:$L$2863,'grv lys'!$I$2:$I$2863,'bereken betaaldatum bedrag'!$AY$1,'grv lys'!$G$2:$G$2863,'bereken betaaldatum bedrag'!B186)</f>
        <v>0</v>
      </c>
      <c r="AZ186" s="4">
        <f>SUMIFS('grv lys'!$L$2:$L$2863,'grv lys'!$I$2:$I$2863,'bereken betaaldatum bedrag'!$AZ$1,'grv lys'!$G$2:$G$2863,'bereken betaaldatum bedrag'!B186)</f>
        <v>0</v>
      </c>
      <c r="BA186" s="4">
        <f>SUMIFS('grv lys'!$L$2:$L$2863,'grv lys'!$I$2:$I$2863,'bereken betaaldatum bedrag'!$BA$1,'grv lys'!$G$2:$G$2863,'bereken betaaldatum bedrag'!B186)</f>
        <v>0</v>
      </c>
    </row>
    <row r="187" spans="1:53" x14ac:dyDescent="0.25">
      <c r="A187" s="21" t="s">
        <v>134</v>
      </c>
      <c r="B187" s="22">
        <v>41763</v>
      </c>
      <c r="C187" s="7"/>
      <c r="D187" s="15" t="s">
        <v>148</v>
      </c>
      <c r="E187" s="14"/>
      <c r="F187" s="12"/>
      <c r="G187" s="16"/>
      <c r="H187" s="16"/>
      <c r="I187" s="4">
        <f>SUMIFS('grv lys'!$L$2:$L$2863,'grv lys'!$G$2:$G$2863,'bereken betaaldatum bedrag'!B187,'grv lys'!$I$2:$I$2863,'bereken betaaldatum bedrag'!I$1)</f>
        <v>2280</v>
      </c>
      <c r="J187" s="4">
        <f>SUMIFS('grv lys'!$L$2:$L$2863,'grv lys'!$I$2:$I$2863,'bereken betaaldatum bedrag'!$J$1,'grv lys'!$T$2:$T$2863,'bereken betaaldatum bedrag'!B187)</f>
        <v>0</v>
      </c>
      <c r="K187" s="4">
        <f>SUMIFS('grv lys'!$L$2:$L$2863,'grv lys'!$I$2:$I$2863,'bereken betaaldatum bedrag'!$K$1,'grv lys'!$T$2:$T$2863,'bereken betaaldatum bedrag'!B187)</f>
        <v>0</v>
      </c>
      <c r="L187" s="4">
        <f>SUMIFS('grv lys'!$L$2:$L$2863,'grv lys'!$I$2:$I$2863,'bereken betaaldatum bedrag'!$L$1,'grv lys'!$T$2:$T$2863,'bereken betaaldatum bedrag'!B187)</f>
        <v>0</v>
      </c>
      <c r="M187" s="4">
        <f>SUMIFS('grv lys'!$L$2:$L$2863,'grv lys'!$I$2:$I$2863,'bereken betaaldatum bedrag'!$M$1,'grv lys'!$T$2:$T$2863,'bereken betaaldatum bedrag'!B187)</f>
        <v>0</v>
      </c>
      <c r="N187" s="4">
        <f>SUMIFS('grv lys'!$L$2:$L$2863,'grv lys'!$I$2:$I$2863,'bereken betaaldatum bedrag'!$N$1,'grv lys'!$T$2:$T$2863,'bereken betaaldatum bedrag'!B187)</f>
        <v>0</v>
      </c>
      <c r="O187" s="4">
        <f>SUMIFS('grv lys'!$L$2:$L$2863,'grv lys'!$I$2:$I$2863,'bereken betaaldatum bedrag'!$O$1,'grv lys'!$T$2:$T$2863,'bereken betaaldatum bedrag'!B187)</f>
        <v>0</v>
      </c>
      <c r="P187" s="4">
        <f>SUMIFS('grv lys'!$L$2:$L$2863,'grv lys'!$I$2:$I$2863,'bereken betaaldatum bedrag'!$P$1,'grv lys'!$T$2:$T$2863,'bereken betaaldatum bedrag'!B187)</f>
        <v>0</v>
      </c>
      <c r="Q187" s="4">
        <f>SUMIFS('grv lys'!$L$2:$L$2863,'grv lys'!$I$2:$I$2863,'bereken betaaldatum bedrag'!$Q$1,'grv lys'!$T$2:$T$2863,'bereken betaaldatum bedrag'!B187)</f>
        <v>0</v>
      </c>
      <c r="R187" s="4">
        <f>SUMIFS('grv lys'!$L$2:$L$2863,'grv lys'!$I$2:$I$2863,'bereken betaaldatum bedrag'!$R$1,'grv lys'!$T$2:$T$2863,'bereken betaaldatum bedrag'!B187)</f>
        <v>0</v>
      </c>
      <c r="S187" s="4">
        <f>SUMIFS('grv lys'!Y186:Y3449,'grv lys'!T186:T3449,'bereken betaaldatum bedrag'!B187,'grv lys'!V186:V3449,'bereken betaaldatum bedrag'!$S$1)</f>
        <v>0</v>
      </c>
      <c r="T187" s="4">
        <f>SUMIFS('grv lys'!Z186:Z3449,'grv lys'!U186:U3449,'bereken betaaldatum bedrag'!B187,'grv lys'!W186:W3449,'bereken betaaldatum bedrag'!$T$1)</f>
        <v>0</v>
      </c>
      <c r="U187" s="4">
        <f>SUMIFS('grv lys'!$L$2:$L$2863,'grv lys'!$I$2:$I$2863,'bereken betaaldatum bedrag'!$U$1,'grv lys'!$T$2:$T$2863,'bereken betaaldatum bedrag'!B187)</f>
        <v>3465</v>
      </c>
      <c r="V187" s="4">
        <f>SUMIFS('grv lys'!$L$2:$L$2863,'grv lys'!$I$2:$I$2863,'bereken betaaldatum bedrag'!$V$1,'grv lys'!$T$2:$T$2863,'bereken betaaldatum bedrag'!B187)</f>
        <v>0</v>
      </c>
      <c r="W187" s="4">
        <f>SUMIFS('grv lys'!$L$2:$L$2863,'grv lys'!$I$2:$I$2863,'bereken betaaldatum bedrag'!$W$1,'grv lys'!$T$2:$T$2863,'bereken betaaldatum bedrag'!B187)</f>
        <v>0</v>
      </c>
      <c r="X187" s="4">
        <f>SUMIFS('grv lys'!$L$2:$L$2863,'grv lys'!$I$2:$I$2863,'bereken betaaldatum bedrag'!$X$1,'grv lys'!$T$2:$T$2863,'bereken betaaldatum bedrag'!B187)</f>
        <v>0</v>
      </c>
      <c r="Y187" s="4">
        <f>SUMIFS('grv lys'!$L$2:$L$2863,'grv lys'!$I$2:$I$2863,'bereken betaaldatum bedrag'!$Y$1,'grv lys'!$G$2:$G$2863,'bereken betaaldatum bedrag'!B187)</f>
        <v>0</v>
      </c>
      <c r="Z187" s="4">
        <f>SUMIFS('grv lys'!$L$2:$L$2863,'grv lys'!$I$2:$I$2863,'bereken betaaldatum bedrag'!$Z$1,'grv lys'!$G$2:$G$2863,'bereken betaaldatum bedrag'!B187)</f>
        <v>0</v>
      </c>
      <c r="AA187" s="4">
        <f>SUMIFS('grv lys'!$L$2:$L$2863,'grv lys'!$I$2:$I$2863,'bereken betaaldatum bedrag'!$AA$1,'grv lys'!$G$2:$G$2863,'bereken betaaldatum bedrag'!B187)</f>
        <v>0</v>
      </c>
      <c r="AB187" s="4">
        <f>SUMIFS('grv lys'!$L$2:$L$2863,'grv lys'!$I$2:$I$2863,'bereken betaaldatum bedrag'!$AB$1,'grv lys'!$G$2:$G$2863,'bereken betaaldatum bedrag'!B187)</f>
        <v>0</v>
      </c>
      <c r="AC187" s="4">
        <f>SUMIFS('grv lys'!$L$2:$L$2863,'grv lys'!$I$2:$I$2863,'bereken betaaldatum bedrag'!$AC$1,'grv lys'!$G$2:$G$2863,'bereken betaaldatum bedrag'!B187)</f>
        <v>572.73</v>
      </c>
      <c r="AD187" s="4">
        <f>SUMIFS('grv lys'!$L$2:$L$2863,'grv lys'!$I$2:$I$2863,'bereken betaaldatum bedrag'!$AD$1,'grv lys'!$G$2:$G$2863,'bereken betaaldatum bedrag'!B187)</f>
        <v>0</v>
      </c>
      <c r="AE187" s="4">
        <f>SUMIFS('grv lys'!$L$2:$L$2863,'grv lys'!$I$2:$I$2863,'bereken betaaldatum bedrag'!$AE$1,'grv lys'!$G$2:$G$2863,'bereken betaaldatum bedrag'!B187)</f>
        <v>0</v>
      </c>
      <c r="AF187" s="4">
        <f>SUMIFS('grv lys'!$L$2:$L$2863,'grv lys'!$I$2:$I$2863,'bereken betaaldatum bedrag'!$AF$1,'grv lys'!$G$2:$G$2863,'bereken betaaldatum bedrag'!B187)</f>
        <v>0</v>
      </c>
      <c r="AG187" s="4">
        <f>SUMIFS('grv lys'!$L$2:$L$2863,'grv lys'!$I$2:$I$2863,'bereken betaaldatum bedrag'!$AG$1,'grv lys'!$G$2:$G$2863,'bereken betaaldatum bedrag'!B187)</f>
        <v>0</v>
      </c>
      <c r="AH187" s="4">
        <f>SUMIFS('grv lys'!$L$2:$L$2863,'grv lys'!$I$2:$I$2863,'bereken betaaldatum bedrag'!$AH$1,'grv lys'!$G$2:$G$2863,'bereken betaaldatum bedrag'!B187)</f>
        <v>0</v>
      </c>
      <c r="AI187" s="4">
        <f>SUMIFS('grv lys'!$L$2:$L$2863,'grv lys'!$I$2:$I$2863,'bereken betaaldatum bedrag'!$AI$1,'grv lys'!$G$2:$G$2863,'bereken betaaldatum bedrag'!B187)</f>
        <v>0</v>
      </c>
      <c r="AJ187" s="4">
        <f>SUMIFS('grv lys'!$L$2:$L$2863,'grv lys'!$I$2:$I$2863,'bereken betaaldatum bedrag'!$AJ$1,'grv lys'!$G$2:$G$2863,'bereken betaaldatum bedrag'!B187)</f>
        <v>0</v>
      </c>
      <c r="AK187" s="4">
        <f>SUMIFS('grv lys'!$L$2:$L$2863,'grv lys'!$I$2:$I$2863,'bereken betaaldatum bedrag'!$AK$1,'grv lys'!$G$2:$G$2863,'bereken betaaldatum bedrag'!B187)</f>
        <v>0</v>
      </c>
      <c r="AL187" s="4">
        <f>SUMIFS('grv lys'!$L$2:$L$2863,'grv lys'!$I$2:$I$2863,'bereken betaaldatum bedrag'!$AL$1,'grv lys'!$G$2:$G$2863,'bereken betaaldatum bedrag'!B187)</f>
        <v>0</v>
      </c>
      <c r="AM187" s="4">
        <f>SUMIFS('grv lys'!$L$2:$L$2863,'grv lys'!$I$2:$I$2863,'bereken betaaldatum bedrag'!$AM$1,'grv lys'!$G$2:$G$2863,'bereken betaaldatum bedrag'!B187)</f>
        <v>0</v>
      </c>
      <c r="AN187" s="4">
        <f>SUMIFS('grv lys'!$L$2:$L$2863,'grv lys'!$I$2:$I$2863,'bereken betaaldatum bedrag'!$AN$1,'grv lys'!$G$2:$G$2863,'bereken betaaldatum bedrag'!B187)</f>
        <v>0</v>
      </c>
      <c r="AO187" s="4">
        <f>SUMIFS('grv lys'!$L$2:$L$2863,'grv lys'!$I$2:$I$2863,'bereken betaaldatum bedrag'!$AO$1,'grv lys'!$G$2:$G$2863,'bereken betaaldatum bedrag'!B187)</f>
        <v>0</v>
      </c>
      <c r="AP187" s="4">
        <f>SUMIFS('grv lys'!$L$2:$L$2863,'grv lys'!$I$2:$I$2863,'bereken betaaldatum bedrag'!$AP$1,'grv lys'!$G$2:$G$2863,'bereken betaaldatum bedrag'!B187)</f>
        <v>0</v>
      </c>
      <c r="AQ187" s="4">
        <f>SUMIFS('grv lys'!$L$2:$L$2863,'grv lys'!$I$2:$I$2863,'bereken betaaldatum bedrag'!$AQ$1,'grv lys'!$G$2:$G$2863,'bereken betaaldatum bedrag'!B187)</f>
        <v>0</v>
      </c>
      <c r="AR187" s="4">
        <f>SUMIFS('grv lys'!$L$2:$L$2863,'grv lys'!$I$2:$I$2863,'bereken betaaldatum bedrag'!$AR$1,'grv lys'!$G$2:$G$2863,'bereken betaaldatum bedrag'!B187)</f>
        <v>0</v>
      </c>
      <c r="AS187" s="4">
        <f>SUMIFS('grv lys'!$L$2:$L$2863,'grv lys'!$I$2:$I$2863,'bereken betaaldatum bedrag'!$AS$1,'grv lys'!$G$2:$G$2863,'bereken betaaldatum bedrag'!B187)</f>
        <v>0</v>
      </c>
      <c r="AT187" s="4">
        <f>SUMIFS('grv lys'!$L$2:$L$2863,'grv lys'!$I$2:$I$2863,'bereken betaaldatum bedrag'!$AT$1,'grv lys'!$G$2:$G$2863,'bereken betaaldatum bedrag'!B187)</f>
        <v>0</v>
      </c>
      <c r="AU187" s="4">
        <f>SUMIFS('grv lys'!$L$2:$L$2863,'grv lys'!$I$2:$I$2863,'bereken betaaldatum bedrag'!$AU$1,'grv lys'!$G$2:$G$2863,'bereken betaaldatum bedrag'!B187)</f>
        <v>0</v>
      </c>
      <c r="AV187" s="4">
        <f>SUMIFS('grv lys'!$L$2:$L$2863,'grv lys'!$I$2:$I$2863,'bereken betaaldatum bedrag'!$AV$1,'grv lys'!$G$2:$G$2863,'bereken betaaldatum bedrag'!B187)</f>
        <v>0</v>
      </c>
      <c r="AW187" s="4">
        <f>SUMIFS('grv lys'!$L$2:$L$2863,'grv lys'!$I$2:$I$2863,'bereken betaaldatum bedrag'!$AW$1,'grv lys'!$G$2:$G$2863,'bereken betaaldatum bedrag'!B187)</f>
        <v>0</v>
      </c>
      <c r="AX187" s="4">
        <f>SUMIFS('grv lys'!$L$2:$L$2863,'grv lys'!$I$2:$I$2863,'bereken betaaldatum bedrag'!$AX$1,'grv lys'!$G$2:$G$2863,'bereken betaaldatum bedrag'!B187)</f>
        <v>0</v>
      </c>
      <c r="AY187" s="4">
        <f>SUMIFS('grv lys'!$L$2:$L$2863,'grv lys'!$I$2:$I$2863,'bereken betaaldatum bedrag'!$AY$1,'grv lys'!$G$2:$G$2863,'bereken betaaldatum bedrag'!B187)</f>
        <v>0</v>
      </c>
      <c r="AZ187" s="4">
        <f>SUMIFS('grv lys'!$L$2:$L$2863,'grv lys'!$I$2:$I$2863,'bereken betaaldatum bedrag'!$AZ$1,'grv lys'!$G$2:$G$2863,'bereken betaaldatum bedrag'!B187)</f>
        <v>0</v>
      </c>
      <c r="BA187" s="4">
        <f>SUMIFS('grv lys'!$L$2:$L$2863,'grv lys'!$I$2:$I$2863,'bereken betaaldatum bedrag'!$BA$1,'grv lys'!$G$2:$G$2863,'bereken betaaldatum bedrag'!B187)</f>
        <v>0</v>
      </c>
    </row>
    <row r="188" spans="1:53" x14ac:dyDescent="0.25">
      <c r="A188" s="21" t="s">
        <v>135</v>
      </c>
      <c r="B188" s="22">
        <v>41764</v>
      </c>
      <c r="C188" s="7"/>
      <c r="D188" s="15" t="s">
        <v>148</v>
      </c>
      <c r="E188" s="14"/>
      <c r="F188" s="12"/>
      <c r="G188" s="16"/>
      <c r="H188" s="16"/>
      <c r="I188" s="4">
        <f>SUMIFS('grv lys'!$L$2:$L$2863,'grv lys'!$G$2:$G$2863,'bereken betaaldatum bedrag'!B188,'grv lys'!$I$2:$I$2863,'bereken betaaldatum bedrag'!I$1)</f>
        <v>327020.81</v>
      </c>
      <c r="J188" s="4">
        <f>SUMIFS('grv lys'!$L$2:$L$2863,'grv lys'!$I$2:$I$2863,'bereken betaaldatum bedrag'!$J$1,'grv lys'!$T$2:$T$2863,'bereken betaaldatum bedrag'!B188)</f>
        <v>0</v>
      </c>
      <c r="K188" s="4">
        <f>SUMIFS('grv lys'!$L$2:$L$2863,'grv lys'!$I$2:$I$2863,'bereken betaaldatum bedrag'!$K$1,'grv lys'!$T$2:$T$2863,'bereken betaaldatum bedrag'!B188)</f>
        <v>0</v>
      </c>
      <c r="L188" s="4">
        <f>SUMIFS('grv lys'!$L$2:$L$2863,'grv lys'!$I$2:$I$2863,'bereken betaaldatum bedrag'!$L$1,'grv lys'!$T$2:$T$2863,'bereken betaaldatum bedrag'!B188)</f>
        <v>0</v>
      </c>
      <c r="M188" s="4">
        <f>SUMIFS('grv lys'!$L$2:$L$2863,'grv lys'!$I$2:$I$2863,'bereken betaaldatum bedrag'!$M$1,'grv lys'!$T$2:$T$2863,'bereken betaaldatum bedrag'!B188)</f>
        <v>7108.2</v>
      </c>
      <c r="N188" s="4">
        <f>SUMIFS('grv lys'!$L$2:$L$2863,'grv lys'!$I$2:$I$2863,'bereken betaaldatum bedrag'!$N$1,'grv lys'!$T$2:$T$2863,'bereken betaaldatum bedrag'!B188)</f>
        <v>0</v>
      </c>
      <c r="O188" s="4">
        <f>SUMIFS('grv lys'!$L$2:$L$2863,'grv lys'!$I$2:$I$2863,'bereken betaaldatum bedrag'!$O$1,'grv lys'!$T$2:$T$2863,'bereken betaaldatum bedrag'!B188)</f>
        <v>0</v>
      </c>
      <c r="P188" s="4">
        <f>SUMIFS('grv lys'!$L$2:$L$2863,'grv lys'!$I$2:$I$2863,'bereken betaaldatum bedrag'!$P$1,'grv lys'!$T$2:$T$2863,'bereken betaaldatum bedrag'!B188)</f>
        <v>0</v>
      </c>
      <c r="Q188" s="4">
        <f>SUMIFS('grv lys'!$L$2:$L$2863,'grv lys'!$I$2:$I$2863,'bereken betaaldatum bedrag'!$Q$1,'grv lys'!$T$2:$T$2863,'bereken betaaldatum bedrag'!B188)</f>
        <v>0</v>
      </c>
      <c r="R188" s="4">
        <f>SUMIFS('grv lys'!$L$2:$L$2863,'grv lys'!$I$2:$I$2863,'bereken betaaldatum bedrag'!$R$1,'grv lys'!$T$2:$T$2863,'bereken betaaldatum bedrag'!B188)</f>
        <v>0</v>
      </c>
      <c r="S188" s="4">
        <f>SUMIFS('grv lys'!Y187:Y3450,'grv lys'!T187:T3450,'bereken betaaldatum bedrag'!B188,'grv lys'!V187:V3450,'bereken betaaldatum bedrag'!$S$1)</f>
        <v>0</v>
      </c>
      <c r="T188" s="4">
        <f>SUMIFS('grv lys'!Z187:Z3450,'grv lys'!U187:U3450,'bereken betaaldatum bedrag'!B188,'grv lys'!W187:W3450,'bereken betaaldatum bedrag'!$T$1)</f>
        <v>0</v>
      </c>
      <c r="U188" s="4">
        <f>SUMIFS('grv lys'!$L$2:$L$2863,'grv lys'!$I$2:$I$2863,'bereken betaaldatum bedrag'!$U$1,'grv lys'!$T$2:$T$2863,'bereken betaaldatum bedrag'!B188)</f>
        <v>0</v>
      </c>
      <c r="V188" s="4">
        <f>SUMIFS('grv lys'!$L$2:$L$2863,'grv lys'!$I$2:$I$2863,'bereken betaaldatum bedrag'!$V$1,'grv lys'!$T$2:$T$2863,'bereken betaaldatum bedrag'!B188)</f>
        <v>0</v>
      </c>
      <c r="W188" s="4">
        <f>SUMIFS('grv lys'!$L$2:$L$2863,'grv lys'!$I$2:$I$2863,'bereken betaaldatum bedrag'!$W$1,'grv lys'!$T$2:$T$2863,'bereken betaaldatum bedrag'!B188)</f>
        <v>0</v>
      </c>
      <c r="X188" s="4">
        <f>SUMIFS('grv lys'!$L$2:$L$2863,'grv lys'!$I$2:$I$2863,'bereken betaaldatum bedrag'!$X$1,'grv lys'!$T$2:$T$2863,'bereken betaaldatum bedrag'!B188)</f>
        <v>0</v>
      </c>
      <c r="Y188" s="4">
        <f>SUMIFS('grv lys'!$L$2:$L$2863,'grv lys'!$I$2:$I$2863,'bereken betaaldatum bedrag'!$Y$1,'grv lys'!$G$2:$G$2863,'bereken betaaldatum bedrag'!B188)</f>
        <v>0</v>
      </c>
      <c r="Z188" s="4">
        <f>SUMIFS('grv lys'!$L$2:$L$2863,'grv lys'!$I$2:$I$2863,'bereken betaaldatum bedrag'!$Z$1,'grv lys'!$G$2:$G$2863,'bereken betaaldatum bedrag'!B188)</f>
        <v>0</v>
      </c>
      <c r="AA188" s="4">
        <f>SUMIFS('grv lys'!$L$2:$L$2863,'grv lys'!$I$2:$I$2863,'bereken betaaldatum bedrag'!$AA$1,'grv lys'!$G$2:$G$2863,'bereken betaaldatum bedrag'!B188)</f>
        <v>0</v>
      </c>
      <c r="AB188" s="4">
        <f>SUMIFS('grv lys'!$L$2:$L$2863,'grv lys'!$I$2:$I$2863,'bereken betaaldatum bedrag'!$AB$1,'grv lys'!$G$2:$G$2863,'bereken betaaldatum bedrag'!B188)</f>
        <v>0</v>
      </c>
      <c r="AC188" s="4">
        <f>SUMIFS('grv lys'!$L$2:$L$2863,'grv lys'!$I$2:$I$2863,'bereken betaaldatum bedrag'!$AC$1,'grv lys'!$G$2:$G$2863,'bereken betaaldatum bedrag'!B188)</f>
        <v>0</v>
      </c>
      <c r="AD188" s="4">
        <f>SUMIFS('grv lys'!$L$2:$L$2863,'grv lys'!$I$2:$I$2863,'bereken betaaldatum bedrag'!$AD$1,'grv lys'!$G$2:$G$2863,'bereken betaaldatum bedrag'!B188)</f>
        <v>0</v>
      </c>
      <c r="AE188" s="4">
        <f>SUMIFS('grv lys'!$L$2:$L$2863,'grv lys'!$I$2:$I$2863,'bereken betaaldatum bedrag'!$AE$1,'grv lys'!$G$2:$G$2863,'bereken betaaldatum bedrag'!B188)</f>
        <v>0</v>
      </c>
      <c r="AF188" s="4">
        <f>SUMIFS('grv lys'!$L$2:$L$2863,'grv lys'!$I$2:$I$2863,'bereken betaaldatum bedrag'!$AF$1,'grv lys'!$G$2:$G$2863,'bereken betaaldatum bedrag'!B188)</f>
        <v>0</v>
      </c>
      <c r="AG188" s="4">
        <f>SUMIFS('grv lys'!$L$2:$L$2863,'grv lys'!$I$2:$I$2863,'bereken betaaldatum bedrag'!$AG$1,'grv lys'!$G$2:$G$2863,'bereken betaaldatum bedrag'!B188)</f>
        <v>0</v>
      </c>
      <c r="AH188" s="4">
        <f>SUMIFS('grv lys'!$L$2:$L$2863,'grv lys'!$I$2:$I$2863,'bereken betaaldatum bedrag'!$AH$1,'grv lys'!$G$2:$G$2863,'bereken betaaldatum bedrag'!B188)</f>
        <v>0</v>
      </c>
      <c r="AI188" s="4">
        <f>SUMIFS('grv lys'!$L$2:$L$2863,'grv lys'!$I$2:$I$2863,'bereken betaaldatum bedrag'!$AI$1,'grv lys'!$G$2:$G$2863,'bereken betaaldatum bedrag'!B188)</f>
        <v>0</v>
      </c>
      <c r="AJ188" s="4">
        <f>SUMIFS('grv lys'!$L$2:$L$2863,'grv lys'!$I$2:$I$2863,'bereken betaaldatum bedrag'!$AJ$1,'grv lys'!$G$2:$G$2863,'bereken betaaldatum bedrag'!B188)</f>
        <v>0</v>
      </c>
      <c r="AK188" s="4">
        <f>SUMIFS('grv lys'!$L$2:$L$2863,'grv lys'!$I$2:$I$2863,'bereken betaaldatum bedrag'!$AK$1,'grv lys'!$G$2:$G$2863,'bereken betaaldatum bedrag'!B188)</f>
        <v>0</v>
      </c>
      <c r="AL188" s="4">
        <f>SUMIFS('grv lys'!$L$2:$L$2863,'grv lys'!$I$2:$I$2863,'bereken betaaldatum bedrag'!$AL$1,'grv lys'!$G$2:$G$2863,'bereken betaaldatum bedrag'!B188)</f>
        <v>1362.7</v>
      </c>
      <c r="AM188" s="4">
        <f>SUMIFS('grv lys'!$L$2:$L$2863,'grv lys'!$I$2:$I$2863,'bereken betaaldatum bedrag'!$AM$1,'grv lys'!$G$2:$G$2863,'bereken betaaldatum bedrag'!B188)</f>
        <v>0</v>
      </c>
      <c r="AN188" s="4">
        <f>SUMIFS('grv lys'!$L$2:$L$2863,'grv lys'!$I$2:$I$2863,'bereken betaaldatum bedrag'!$AN$1,'grv lys'!$G$2:$G$2863,'bereken betaaldatum bedrag'!B188)</f>
        <v>0</v>
      </c>
      <c r="AO188" s="4">
        <f>SUMIFS('grv lys'!$L$2:$L$2863,'grv lys'!$I$2:$I$2863,'bereken betaaldatum bedrag'!$AO$1,'grv lys'!$G$2:$G$2863,'bereken betaaldatum bedrag'!B188)</f>
        <v>0</v>
      </c>
      <c r="AP188" s="4">
        <f>SUMIFS('grv lys'!$L$2:$L$2863,'grv lys'!$I$2:$I$2863,'bereken betaaldatum bedrag'!$AP$1,'grv lys'!$G$2:$G$2863,'bereken betaaldatum bedrag'!B188)</f>
        <v>294.66000000000003</v>
      </c>
      <c r="AQ188" s="4">
        <f>SUMIFS('grv lys'!$L$2:$L$2863,'grv lys'!$I$2:$I$2863,'bereken betaaldatum bedrag'!$AQ$1,'grv lys'!$G$2:$G$2863,'bereken betaaldatum bedrag'!B188)</f>
        <v>0</v>
      </c>
      <c r="AR188" s="4">
        <f>SUMIFS('grv lys'!$L$2:$L$2863,'grv lys'!$I$2:$I$2863,'bereken betaaldatum bedrag'!$AR$1,'grv lys'!$G$2:$G$2863,'bereken betaaldatum bedrag'!B188)</f>
        <v>0</v>
      </c>
      <c r="AS188" s="4">
        <f>SUMIFS('grv lys'!$L$2:$L$2863,'grv lys'!$I$2:$I$2863,'bereken betaaldatum bedrag'!$AS$1,'grv lys'!$G$2:$G$2863,'bereken betaaldatum bedrag'!B188)</f>
        <v>0</v>
      </c>
      <c r="AT188" s="4">
        <f>SUMIFS('grv lys'!$L$2:$L$2863,'grv lys'!$I$2:$I$2863,'bereken betaaldatum bedrag'!$AT$1,'grv lys'!$G$2:$G$2863,'bereken betaaldatum bedrag'!B188)</f>
        <v>0</v>
      </c>
      <c r="AU188" s="4">
        <f>SUMIFS('grv lys'!$L$2:$L$2863,'grv lys'!$I$2:$I$2863,'bereken betaaldatum bedrag'!$AU$1,'grv lys'!$G$2:$G$2863,'bereken betaaldatum bedrag'!B188)</f>
        <v>0</v>
      </c>
      <c r="AV188" s="4">
        <f>SUMIFS('grv lys'!$L$2:$L$2863,'grv lys'!$I$2:$I$2863,'bereken betaaldatum bedrag'!$AV$1,'grv lys'!$G$2:$G$2863,'bereken betaaldatum bedrag'!B188)</f>
        <v>0</v>
      </c>
      <c r="AW188" s="4">
        <f>SUMIFS('grv lys'!$L$2:$L$2863,'grv lys'!$I$2:$I$2863,'bereken betaaldatum bedrag'!$AW$1,'grv lys'!$G$2:$G$2863,'bereken betaaldatum bedrag'!B188)</f>
        <v>0</v>
      </c>
      <c r="AX188" s="4">
        <f>SUMIFS('grv lys'!$L$2:$L$2863,'grv lys'!$I$2:$I$2863,'bereken betaaldatum bedrag'!$AX$1,'grv lys'!$G$2:$G$2863,'bereken betaaldatum bedrag'!B188)</f>
        <v>0</v>
      </c>
      <c r="AY188" s="4">
        <f>SUMIFS('grv lys'!$L$2:$L$2863,'grv lys'!$I$2:$I$2863,'bereken betaaldatum bedrag'!$AY$1,'grv lys'!$G$2:$G$2863,'bereken betaaldatum bedrag'!B188)</f>
        <v>0</v>
      </c>
      <c r="AZ188" s="4">
        <f>SUMIFS('grv lys'!$L$2:$L$2863,'grv lys'!$I$2:$I$2863,'bereken betaaldatum bedrag'!$AZ$1,'grv lys'!$G$2:$G$2863,'bereken betaaldatum bedrag'!B188)</f>
        <v>0</v>
      </c>
      <c r="BA188" s="4">
        <f>SUMIFS('grv lys'!$L$2:$L$2863,'grv lys'!$I$2:$I$2863,'bereken betaaldatum bedrag'!$BA$1,'grv lys'!$G$2:$G$2863,'bereken betaaldatum bedrag'!B188)</f>
        <v>0</v>
      </c>
    </row>
    <row r="189" spans="1:53" x14ac:dyDescent="0.25">
      <c r="A189" s="21" t="s">
        <v>136</v>
      </c>
      <c r="B189" s="22">
        <v>41765</v>
      </c>
      <c r="C189" s="7"/>
      <c r="D189" s="15" t="s">
        <v>148</v>
      </c>
      <c r="E189" s="14"/>
      <c r="F189" s="12"/>
      <c r="G189" s="16"/>
      <c r="H189" s="16"/>
      <c r="I189" s="4">
        <f>SUMIFS('grv lys'!$L$2:$L$2863,'grv lys'!$G$2:$G$2863,'bereken betaaldatum bedrag'!B189,'grv lys'!$I$2:$I$2863,'bereken betaaldatum bedrag'!I$1)</f>
        <v>0</v>
      </c>
      <c r="J189" s="4">
        <f>SUMIFS('grv lys'!$L$2:$L$2863,'grv lys'!$I$2:$I$2863,'bereken betaaldatum bedrag'!$J$1,'grv lys'!$T$2:$T$2863,'bereken betaaldatum bedrag'!B189)</f>
        <v>0</v>
      </c>
      <c r="K189" s="4">
        <f>SUMIFS('grv lys'!$L$2:$L$2863,'grv lys'!$I$2:$I$2863,'bereken betaaldatum bedrag'!$K$1,'grv lys'!$T$2:$T$2863,'bereken betaaldatum bedrag'!B189)</f>
        <v>0</v>
      </c>
      <c r="L189" s="4">
        <f>SUMIFS('grv lys'!$L$2:$L$2863,'grv lys'!$I$2:$I$2863,'bereken betaaldatum bedrag'!$L$1,'grv lys'!$T$2:$T$2863,'bereken betaaldatum bedrag'!B189)</f>
        <v>0</v>
      </c>
      <c r="M189" s="4">
        <f>SUMIFS('grv lys'!$L$2:$L$2863,'grv lys'!$I$2:$I$2863,'bereken betaaldatum bedrag'!$M$1,'grv lys'!$T$2:$T$2863,'bereken betaaldatum bedrag'!B189)</f>
        <v>0</v>
      </c>
      <c r="N189" s="4">
        <f>SUMIFS('grv lys'!$L$2:$L$2863,'grv lys'!$I$2:$I$2863,'bereken betaaldatum bedrag'!$N$1,'grv lys'!$T$2:$T$2863,'bereken betaaldatum bedrag'!B189)</f>
        <v>2413.6999999999998</v>
      </c>
      <c r="O189" s="4">
        <f>SUMIFS('grv lys'!$L$2:$L$2863,'grv lys'!$I$2:$I$2863,'bereken betaaldatum bedrag'!$O$1,'grv lys'!$T$2:$T$2863,'bereken betaaldatum bedrag'!B189)</f>
        <v>0</v>
      </c>
      <c r="P189" s="4">
        <f>SUMIFS('grv lys'!$L$2:$L$2863,'grv lys'!$I$2:$I$2863,'bereken betaaldatum bedrag'!$P$1,'grv lys'!$T$2:$T$2863,'bereken betaaldatum bedrag'!B189)</f>
        <v>0</v>
      </c>
      <c r="Q189" s="4">
        <f>SUMIFS('grv lys'!$L$2:$L$2863,'grv lys'!$I$2:$I$2863,'bereken betaaldatum bedrag'!$Q$1,'grv lys'!$T$2:$T$2863,'bereken betaaldatum bedrag'!B189)</f>
        <v>0</v>
      </c>
      <c r="R189" s="4">
        <f>SUMIFS('grv lys'!$L$2:$L$2863,'grv lys'!$I$2:$I$2863,'bereken betaaldatum bedrag'!$R$1,'grv lys'!$T$2:$T$2863,'bereken betaaldatum bedrag'!B189)</f>
        <v>0</v>
      </c>
      <c r="S189" s="4">
        <f>SUMIFS('grv lys'!Y188:Y3451,'grv lys'!T188:T3451,'bereken betaaldatum bedrag'!B189,'grv lys'!V188:V3451,'bereken betaaldatum bedrag'!$S$1)</f>
        <v>0</v>
      </c>
      <c r="T189" s="4">
        <f>SUMIFS('grv lys'!Z188:Z3451,'grv lys'!U188:U3451,'bereken betaaldatum bedrag'!B189,'grv lys'!W188:W3451,'bereken betaaldatum bedrag'!$T$1)</f>
        <v>0</v>
      </c>
      <c r="U189" s="4">
        <f>SUMIFS('grv lys'!$L$2:$L$2863,'grv lys'!$I$2:$I$2863,'bereken betaaldatum bedrag'!$U$1,'grv lys'!$T$2:$T$2863,'bereken betaaldatum bedrag'!B189)</f>
        <v>600</v>
      </c>
      <c r="V189" s="4">
        <f>SUMIFS('grv lys'!$L$2:$L$2863,'grv lys'!$I$2:$I$2863,'bereken betaaldatum bedrag'!$V$1,'grv lys'!$T$2:$T$2863,'bereken betaaldatum bedrag'!B189)</f>
        <v>0</v>
      </c>
      <c r="W189" s="4">
        <f>SUMIFS('grv lys'!$L$2:$L$2863,'grv lys'!$I$2:$I$2863,'bereken betaaldatum bedrag'!$W$1,'grv lys'!$T$2:$T$2863,'bereken betaaldatum bedrag'!B189)</f>
        <v>0</v>
      </c>
      <c r="X189" s="4">
        <f>SUMIFS('grv lys'!$L$2:$L$2863,'grv lys'!$I$2:$I$2863,'bereken betaaldatum bedrag'!$X$1,'grv lys'!$T$2:$T$2863,'bereken betaaldatum bedrag'!B189)</f>
        <v>0</v>
      </c>
      <c r="Y189" s="4">
        <f>SUMIFS('grv lys'!$L$2:$L$2863,'grv lys'!$I$2:$I$2863,'bereken betaaldatum bedrag'!$Y$1,'grv lys'!$G$2:$G$2863,'bereken betaaldatum bedrag'!B189)</f>
        <v>0</v>
      </c>
      <c r="Z189" s="4">
        <f>SUMIFS('grv lys'!$L$2:$L$2863,'grv lys'!$I$2:$I$2863,'bereken betaaldatum bedrag'!$Z$1,'grv lys'!$G$2:$G$2863,'bereken betaaldatum bedrag'!B189)</f>
        <v>0</v>
      </c>
      <c r="AA189" s="4">
        <f>SUMIFS('grv lys'!$L$2:$L$2863,'grv lys'!$I$2:$I$2863,'bereken betaaldatum bedrag'!$AA$1,'grv lys'!$G$2:$G$2863,'bereken betaaldatum bedrag'!B189)</f>
        <v>0</v>
      </c>
      <c r="AB189" s="4">
        <f>SUMIFS('grv lys'!$L$2:$L$2863,'grv lys'!$I$2:$I$2863,'bereken betaaldatum bedrag'!$AB$1,'grv lys'!$G$2:$G$2863,'bereken betaaldatum bedrag'!B189)</f>
        <v>0</v>
      </c>
      <c r="AC189" s="4">
        <f>SUMIFS('grv lys'!$L$2:$L$2863,'grv lys'!$I$2:$I$2863,'bereken betaaldatum bedrag'!$AC$1,'grv lys'!$G$2:$G$2863,'bereken betaaldatum bedrag'!B189)</f>
        <v>729.59</v>
      </c>
      <c r="AD189" s="4">
        <f>SUMIFS('grv lys'!$L$2:$L$2863,'grv lys'!$I$2:$I$2863,'bereken betaaldatum bedrag'!$AD$1,'grv lys'!$G$2:$G$2863,'bereken betaaldatum bedrag'!B189)</f>
        <v>13806.25</v>
      </c>
      <c r="AE189" s="4">
        <f>SUMIFS('grv lys'!$L$2:$L$2863,'grv lys'!$I$2:$I$2863,'bereken betaaldatum bedrag'!$AE$1,'grv lys'!$G$2:$G$2863,'bereken betaaldatum bedrag'!B189)</f>
        <v>0</v>
      </c>
      <c r="AF189" s="4">
        <f>SUMIFS('grv lys'!$L$2:$L$2863,'grv lys'!$I$2:$I$2863,'bereken betaaldatum bedrag'!$AF$1,'grv lys'!$G$2:$G$2863,'bereken betaaldatum bedrag'!B189)</f>
        <v>9907.67</v>
      </c>
      <c r="AG189" s="4">
        <f>SUMIFS('grv lys'!$L$2:$L$2863,'grv lys'!$I$2:$I$2863,'bereken betaaldatum bedrag'!$AG$1,'grv lys'!$G$2:$G$2863,'bereken betaaldatum bedrag'!B189)</f>
        <v>0</v>
      </c>
      <c r="AH189" s="4">
        <f>SUMIFS('grv lys'!$L$2:$L$2863,'grv lys'!$I$2:$I$2863,'bereken betaaldatum bedrag'!$AH$1,'grv lys'!$G$2:$G$2863,'bereken betaaldatum bedrag'!B189)</f>
        <v>0</v>
      </c>
      <c r="AI189" s="4">
        <f>SUMIFS('grv lys'!$L$2:$L$2863,'grv lys'!$I$2:$I$2863,'bereken betaaldatum bedrag'!$AI$1,'grv lys'!$G$2:$G$2863,'bereken betaaldatum bedrag'!B189)</f>
        <v>0</v>
      </c>
      <c r="AJ189" s="4">
        <f>SUMIFS('grv lys'!$L$2:$L$2863,'grv lys'!$I$2:$I$2863,'bereken betaaldatum bedrag'!$AJ$1,'grv lys'!$G$2:$G$2863,'bereken betaaldatum bedrag'!B189)</f>
        <v>0</v>
      </c>
      <c r="AK189" s="4">
        <f>SUMIFS('grv lys'!$L$2:$L$2863,'grv lys'!$I$2:$I$2863,'bereken betaaldatum bedrag'!$AK$1,'grv lys'!$G$2:$G$2863,'bereken betaaldatum bedrag'!B189)</f>
        <v>0</v>
      </c>
      <c r="AL189" s="4">
        <f>SUMIFS('grv lys'!$L$2:$L$2863,'grv lys'!$I$2:$I$2863,'bereken betaaldatum bedrag'!$AL$1,'grv lys'!$G$2:$G$2863,'bereken betaaldatum bedrag'!B189)</f>
        <v>0</v>
      </c>
      <c r="AM189" s="4">
        <f>SUMIFS('grv lys'!$L$2:$L$2863,'grv lys'!$I$2:$I$2863,'bereken betaaldatum bedrag'!$AM$1,'grv lys'!$G$2:$G$2863,'bereken betaaldatum bedrag'!B189)</f>
        <v>0</v>
      </c>
      <c r="AN189" s="4">
        <f>SUMIFS('grv lys'!$L$2:$L$2863,'grv lys'!$I$2:$I$2863,'bereken betaaldatum bedrag'!$AN$1,'grv lys'!$G$2:$G$2863,'bereken betaaldatum bedrag'!B189)</f>
        <v>0</v>
      </c>
      <c r="AO189" s="4">
        <f>SUMIFS('grv lys'!$L$2:$L$2863,'grv lys'!$I$2:$I$2863,'bereken betaaldatum bedrag'!$AO$1,'grv lys'!$G$2:$G$2863,'bereken betaaldatum bedrag'!B189)</f>
        <v>0</v>
      </c>
      <c r="AP189" s="4">
        <f>SUMIFS('grv lys'!$L$2:$L$2863,'grv lys'!$I$2:$I$2863,'bereken betaaldatum bedrag'!$AP$1,'grv lys'!$G$2:$G$2863,'bereken betaaldatum bedrag'!B189)</f>
        <v>589.32000000000005</v>
      </c>
      <c r="AQ189" s="4">
        <f>SUMIFS('grv lys'!$L$2:$L$2863,'grv lys'!$I$2:$I$2863,'bereken betaaldatum bedrag'!$AQ$1,'grv lys'!$G$2:$G$2863,'bereken betaaldatum bedrag'!B189)</f>
        <v>0</v>
      </c>
      <c r="AR189" s="4">
        <f>SUMIFS('grv lys'!$L$2:$L$2863,'grv lys'!$I$2:$I$2863,'bereken betaaldatum bedrag'!$AR$1,'grv lys'!$G$2:$G$2863,'bereken betaaldatum bedrag'!B189)</f>
        <v>592.69000000000005</v>
      </c>
      <c r="AS189" s="4">
        <f>SUMIFS('grv lys'!$L$2:$L$2863,'grv lys'!$I$2:$I$2863,'bereken betaaldatum bedrag'!$AS$1,'grv lys'!$G$2:$G$2863,'bereken betaaldatum bedrag'!B189)</f>
        <v>0</v>
      </c>
      <c r="AT189" s="4">
        <f>SUMIFS('grv lys'!$L$2:$L$2863,'grv lys'!$I$2:$I$2863,'bereken betaaldatum bedrag'!$AT$1,'grv lys'!$G$2:$G$2863,'bereken betaaldatum bedrag'!B189)</f>
        <v>0</v>
      </c>
      <c r="AU189" s="4">
        <f>SUMIFS('grv lys'!$L$2:$L$2863,'grv lys'!$I$2:$I$2863,'bereken betaaldatum bedrag'!$AU$1,'grv lys'!$G$2:$G$2863,'bereken betaaldatum bedrag'!B189)</f>
        <v>19803.169999999998</v>
      </c>
      <c r="AV189" s="4">
        <f>SUMIFS('grv lys'!$L$2:$L$2863,'grv lys'!$I$2:$I$2863,'bereken betaaldatum bedrag'!$AV$1,'grv lys'!$G$2:$G$2863,'bereken betaaldatum bedrag'!B189)</f>
        <v>0</v>
      </c>
      <c r="AW189" s="4">
        <f>SUMIFS('grv lys'!$L$2:$L$2863,'grv lys'!$I$2:$I$2863,'bereken betaaldatum bedrag'!$AW$1,'grv lys'!$G$2:$G$2863,'bereken betaaldatum bedrag'!B189)</f>
        <v>0</v>
      </c>
      <c r="AX189" s="4">
        <f>SUMIFS('grv lys'!$L$2:$L$2863,'grv lys'!$I$2:$I$2863,'bereken betaaldatum bedrag'!$AX$1,'grv lys'!$G$2:$G$2863,'bereken betaaldatum bedrag'!B189)</f>
        <v>8547.7199999999993</v>
      </c>
      <c r="AY189" s="4">
        <f>SUMIFS('grv lys'!$L$2:$L$2863,'grv lys'!$I$2:$I$2863,'bereken betaaldatum bedrag'!$AY$1,'grv lys'!$G$2:$G$2863,'bereken betaaldatum bedrag'!B189)</f>
        <v>0</v>
      </c>
      <c r="AZ189" s="4">
        <f>SUMIFS('grv lys'!$L$2:$L$2863,'grv lys'!$I$2:$I$2863,'bereken betaaldatum bedrag'!$AZ$1,'grv lys'!$G$2:$G$2863,'bereken betaaldatum bedrag'!B189)</f>
        <v>0</v>
      </c>
      <c r="BA189" s="4">
        <f>SUMIFS('grv lys'!$L$2:$L$2863,'grv lys'!$I$2:$I$2863,'bereken betaaldatum bedrag'!$BA$1,'grv lys'!$G$2:$G$2863,'bereken betaaldatum bedrag'!B189)</f>
        <v>0</v>
      </c>
    </row>
    <row r="190" spans="1:53" x14ac:dyDescent="0.25">
      <c r="A190" s="21" t="s">
        <v>137</v>
      </c>
      <c r="B190" s="22">
        <v>41766</v>
      </c>
      <c r="C190" s="7"/>
      <c r="D190" s="15" t="s">
        <v>148</v>
      </c>
      <c r="E190" s="14"/>
      <c r="F190" s="12"/>
      <c r="G190" s="16"/>
      <c r="H190" s="16"/>
      <c r="I190" s="4">
        <f>SUMIFS('grv lys'!$L$2:$L$2863,'grv lys'!$G$2:$G$2863,'bereken betaaldatum bedrag'!B190,'grv lys'!$I$2:$I$2863,'bereken betaaldatum bedrag'!I$1)</f>
        <v>0</v>
      </c>
      <c r="J190" s="4">
        <f>SUMIFS('grv lys'!$L$2:$L$2863,'grv lys'!$I$2:$I$2863,'bereken betaaldatum bedrag'!$J$1,'grv lys'!$T$2:$T$2863,'bereken betaaldatum bedrag'!B190)</f>
        <v>0</v>
      </c>
      <c r="K190" s="4">
        <f>SUMIFS('grv lys'!$L$2:$L$2863,'grv lys'!$I$2:$I$2863,'bereken betaaldatum bedrag'!$K$1,'grv lys'!$T$2:$T$2863,'bereken betaaldatum bedrag'!B190)</f>
        <v>19836.22</v>
      </c>
      <c r="L190" s="4">
        <f>SUMIFS('grv lys'!$L$2:$L$2863,'grv lys'!$I$2:$I$2863,'bereken betaaldatum bedrag'!$L$1,'grv lys'!$T$2:$T$2863,'bereken betaaldatum bedrag'!B190)</f>
        <v>0</v>
      </c>
      <c r="M190" s="4">
        <f>SUMIFS('grv lys'!$L$2:$L$2863,'grv lys'!$I$2:$I$2863,'bereken betaaldatum bedrag'!$M$1,'grv lys'!$T$2:$T$2863,'bereken betaaldatum bedrag'!B190)</f>
        <v>0</v>
      </c>
      <c r="N190" s="4">
        <f>SUMIFS('grv lys'!$L$2:$L$2863,'grv lys'!$I$2:$I$2863,'bereken betaaldatum bedrag'!$N$1,'grv lys'!$T$2:$T$2863,'bereken betaaldatum bedrag'!B190)</f>
        <v>0</v>
      </c>
      <c r="O190" s="4">
        <f>SUMIFS('grv lys'!$L$2:$L$2863,'grv lys'!$I$2:$I$2863,'bereken betaaldatum bedrag'!$O$1,'grv lys'!$T$2:$T$2863,'bereken betaaldatum bedrag'!B190)</f>
        <v>0</v>
      </c>
      <c r="P190" s="4">
        <f>SUMIFS('grv lys'!$L$2:$L$2863,'grv lys'!$I$2:$I$2863,'bereken betaaldatum bedrag'!$P$1,'grv lys'!$T$2:$T$2863,'bereken betaaldatum bedrag'!B190)</f>
        <v>0</v>
      </c>
      <c r="Q190" s="4">
        <f>SUMIFS('grv lys'!$L$2:$L$2863,'grv lys'!$I$2:$I$2863,'bereken betaaldatum bedrag'!$Q$1,'grv lys'!$T$2:$T$2863,'bereken betaaldatum bedrag'!B190)</f>
        <v>5646</v>
      </c>
      <c r="R190" s="4">
        <f>SUMIFS('grv lys'!$L$2:$L$2863,'grv lys'!$I$2:$I$2863,'bereken betaaldatum bedrag'!$R$1,'grv lys'!$T$2:$T$2863,'bereken betaaldatum bedrag'!B190)</f>
        <v>0</v>
      </c>
      <c r="S190" s="4">
        <f>SUMIFS('grv lys'!Y189:Y3452,'grv lys'!T189:T3452,'bereken betaaldatum bedrag'!B190,'grv lys'!V189:V3452,'bereken betaaldatum bedrag'!$S$1)</f>
        <v>0</v>
      </c>
      <c r="T190" s="4">
        <f>SUMIFS('grv lys'!Z189:Z3452,'grv lys'!U189:U3452,'bereken betaaldatum bedrag'!B190,'grv lys'!W189:W3452,'bereken betaaldatum bedrag'!$T$1)</f>
        <v>0</v>
      </c>
      <c r="U190" s="4">
        <f>SUMIFS('grv lys'!$L$2:$L$2863,'grv lys'!$I$2:$I$2863,'bereken betaaldatum bedrag'!$U$1,'grv lys'!$T$2:$T$2863,'bereken betaaldatum bedrag'!B190)</f>
        <v>4640</v>
      </c>
      <c r="V190" s="4">
        <f>SUMIFS('grv lys'!$L$2:$L$2863,'grv lys'!$I$2:$I$2863,'bereken betaaldatum bedrag'!$V$1,'grv lys'!$T$2:$T$2863,'bereken betaaldatum bedrag'!B190)</f>
        <v>0</v>
      </c>
      <c r="W190" s="4">
        <f>SUMIFS('grv lys'!$L$2:$L$2863,'grv lys'!$I$2:$I$2863,'bereken betaaldatum bedrag'!$W$1,'grv lys'!$T$2:$T$2863,'bereken betaaldatum bedrag'!B190)</f>
        <v>0</v>
      </c>
      <c r="X190" s="4">
        <f>SUMIFS('grv lys'!$L$2:$L$2863,'grv lys'!$I$2:$I$2863,'bereken betaaldatum bedrag'!$X$1,'grv lys'!$T$2:$T$2863,'bereken betaaldatum bedrag'!B190)</f>
        <v>0</v>
      </c>
      <c r="Y190" s="4">
        <f>SUMIFS('grv lys'!$L$2:$L$2863,'grv lys'!$I$2:$I$2863,'bereken betaaldatum bedrag'!$Y$1,'grv lys'!$G$2:$G$2863,'bereken betaaldatum bedrag'!B190)</f>
        <v>0</v>
      </c>
      <c r="Z190" s="4">
        <f>SUMIFS('grv lys'!$L$2:$L$2863,'grv lys'!$I$2:$I$2863,'bereken betaaldatum bedrag'!$Z$1,'grv lys'!$G$2:$G$2863,'bereken betaaldatum bedrag'!B190)</f>
        <v>0</v>
      </c>
      <c r="AA190" s="4">
        <f>SUMIFS('grv lys'!$L$2:$L$2863,'grv lys'!$I$2:$I$2863,'bereken betaaldatum bedrag'!$AA$1,'grv lys'!$G$2:$G$2863,'bereken betaaldatum bedrag'!B190)</f>
        <v>0</v>
      </c>
      <c r="AB190" s="4">
        <f>SUMIFS('grv lys'!$L$2:$L$2863,'grv lys'!$I$2:$I$2863,'bereken betaaldatum bedrag'!$AB$1,'grv lys'!$G$2:$G$2863,'bereken betaaldatum bedrag'!B190)</f>
        <v>0</v>
      </c>
      <c r="AC190" s="4">
        <f>SUMIFS('grv lys'!$L$2:$L$2863,'grv lys'!$I$2:$I$2863,'bereken betaaldatum bedrag'!$AC$1,'grv lys'!$G$2:$G$2863,'bereken betaaldatum bedrag'!B190)</f>
        <v>0</v>
      </c>
      <c r="AD190" s="4">
        <f>SUMIFS('grv lys'!$L$2:$L$2863,'grv lys'!$I$2:$I$2863,'bereken betaaldatum bedrag'!$AD$1,'grv lys'!$G$2:$G$2863,'bereken betaaldatum bedrag'!B190)</f>
        <v>0</v>
      </c>
      <c r="AE190" s="4">
        <f>SUMIFS('grv lys'!$L$2:$L$2863,'grv lys'!$I$2:$I$2863,'bereken betaaldatum bedrag'!$AE$1,'grv lys'!$G$2:$G$2863,'bereken betaaldatum bedrag'!B190)</f>
        <v>0</v>
      </c>
      <c r="AF190" s="4">
        <f>SUMIFS('grv lys'!$L$2:$L$2863,'grv lys'!$I$2:$I$2863,'bereken betaaldatum bedrag'!$AF$1,'grv lys'!$G$2:$G$2863,'bereken betaaldatum bedrag'!B190)</f>
        <v>0</v>
      </c>
      <c r="AG190" s="4">
        <f>SUMIFS('grv lys'!$L$2:$L$2863,'grv lys'!$I$2:$I$2863,'bereken betaaldatum bedrag'!$AG$1,'grv lys'!$G$2:$G$2863,'bereken betaaldatum bedrag'!B190)</f>
        <v>0</v>
      </c>
      <c r="AH190" s="4">
        <f>SUMIFS('grv lys'!$L$2:$L$2863,'grv lys'!$I$2:$I$2863,'bereken betaaldatum bedrag'!$AH$1,'grv lys'!$G$2:$G$2863,'bereken betaaldatum bedrag'!B190)</f>
        <v>0</v>
      </c>
      <c r="AI190" s="4">
        <f>SUMIFS('grv lys'!$L$2:$L$2863,'grv lys'!$I$2:$I$2863,'bereken betaaldatum bedrag'!$AI$1,'grv lys'!$G$2:$G$2863,'bereken betaaldatum bedrag'!B190)</f>
        <v>0</v>
      </c>
      <c r="AJ190" s="4">
        <f>SUMIFS('grv lys'!$L$2:$L$2863,'grv lys'!$I$2:$I$2863,'bereken betaaldatum bedrag'!$AJ$1,'grv lys'!$G$2:$G$2863,'bereken betaaldatum bedrag'!B190)</f>
        <v>0</v>
      </c>
      <c r="AK190" s="4">
        <f>SUMIFS('grv lys'!$L$2:$L$2863,'grv lys'!$I$2:$I$2863,'bereken betaaldatum bedrag'!$AK$1,'grv lys'!$G$2:$G$2863,'bereken betaaldatum bedrag'!B190)</f>
        <v>0</v>
      </c>
      <c r="AL190" s="4">
        <f>SUMIFS('grv lys'!$L$2:$L$2863,'grv lys'!$I$2:$I$2863,'bereken betaaldatum bedrag'!$AL$1,'grv lys'!$G$2:$G$2863,'bereken betaaldatum bedrag'!B190)</f>
        <v>0</v>
      </c>
      <c r="AM190" s="4">
        <f>SUMIFS('grv lys'!$L$2:$L$2863,'grv lys'!$I$2:$I$2863,'bereken betaaldatum bedrag'!$AM$1,'grv lys'!$G$2:$G$2863,'bereken betaaldatum bedrag'!B190)</f>
        <v>0</v>
      </c>
      <c r="AN190" s="4">
        <f>SUMIFS('grv lys'!$L$2:$L$2863,'grv lys'!$I$2:$I$2863,'bereken betaaldatum bedrag'!$AN$1,'grv lys'!$G$2:$G$2863,'bereken betaaldatum bedrag'!B190)</f>
        <v>0</v>
      </c>
      <c r="AO190" s="4">
        <f>SUMIFS('grv lys'!$L$2:$L$2863,'grv lys'!$I$2:$I$2863,'bereken betaaldatum bedrag'!$AO$1,'grv lys'!$G$2:$G$2863,'bereken betaaldatum bedrag'!B190)</f>
        <v>0</v>
      </c>
      <c r="AP190" s="4">
        <f>SUMIFS('grv lys'!$L$2:$L$2863,'grv lys'!$I$2:$I$2863,'bereken betaaldatum bedrag'!$AP$1,'grv lys'!$G$2:$G$2863,'bereken betaaldatum bedrag'!B190)</f>
        <v>0</v>
      </c>
      <c r="AQ190" s="4">
        <f>SUMIFS('grv lys'!$L$2:$L$2863,'grv lys'!$I$2:$I$2863,'bereken betaaldatum bedrag'!$AQ$1,'grv lys'!$G$2:$G$2863,'bereken betaaldatum bedrag'!B190)</f>
        <v>0</v>
      </c>
      <c r="AR190" s="4">
        <f>SUMIFS('grv lys'!$L$2:$L$2863,'grv lys'!$I$2:$I$2863,'bereken betaaldatum bedrag'!$AR$1,'grv lys'!$G$2:$G$2863,'bereken betaaldatum bedrag'!B190)</f>
        <v>296.33999999999997</v>
      </c>
      <c r="AS190" s="4">
        <f>SUMIFS('grv lys'!$L$2:$L$2863,'grv lys'!$I$2:$I$2863,'bereken betaaldatum bedrag'!$AS$1,'grv lys'!$G$2:$G$2863,'bereken betaaldatum bedrag'!B190)</f>
        <v>0</v>
      </c>
      <c r="AT190" s="4">
        <f>SUMIFS('grv lys'!$L$2:$L$2863,'grv lys'!$I$2:$I$2863,'bereken betaaldatum bedrag'!$AT$1,'grv lys'!$G$2:$G$2863,'bereken betaaldatum bedrag'!B190)</f>
        <v>0</v>
      </c>
      <c r="AU190" s="4">
        <f>SUMIFS('grv lys'!$L$2:$L$2863,'grv lys'!$I$2:$I$2863,'bereken betaaldatum bedrag'!$AU$1,'grv lys'!$G$2:$G$2863,'bereken betaaldatum bedrag'!B190)</f>
        <v>8164.94</v>
      </c>
      <c r="AV190" s="4">
        <f>SUMIFS('grv lys'!$L$2:$L$2863,'grv lys'!$I$2:$I$2863,'bereken betaaldatum bedrag'!$AV$1,'grv lys'!$G$2:$G$2863,'bereken betaaldatum bedrag'!B190)</f>
        <v>0</v>
      </c>
      <c r="AW190" s="4">
        <f>SUMIFS('grv lys'!$L$2:$L$2863,'grv lys'!$I$2:$I$2863,'bereken betaaldatum bedrag'!$AW$1,'grv lys'!$G$2:$G$2863,'bereken betaaldatum bedrag'!B190)</f>
        <v>0</v>
      </c>
      <c r="AX190" s="4">
        <f>SUMIFS('grv lys'!$L$2:$L$2863,'grv lys'!$I$2:$I$2863,'bereken betaaldatum bedrag'!$AX$1,'grv lys'!$G$2:$G$2863,'bereken betaaldatum bedrag'!B190)</f>
        <v>0</v>
      </c>
      <c r="AY190" s="4">
        <f>SUMIFS('grv lys'!$L$2:$L$2863,'grv lys'!$I$2:$I$2863,'bereken betaaldatum bedrag'!$AY$1,'grv lys'!$G$2:$G$2863,'bereken betaaldatum bedrag'!B190)</f>
        <v>0</v>
      </c>
      <c r="AZ190" s="4">
        <f>SUMIFS('grv lys'!$L$2:$L$2863,'grv lys'!$I$2:$I$2863,'bereken betaaldatum bedrag'!$AZ$1,'grv lys'!$G$2:$G$2863,'bereken betaaldatum bedrag'!B190)</f>
        <v>0</v>
      </c>
      <c r="BA190" s="4">
        <f>SUMIFS('grv lys'!$L$2:$L$2863,'grv lys'!$I$2:$I$2863,'bereken betaaldatum bedrag'!$BA$1,'grv lys'!$G$2:$G$2863,'bereken betaaldatum bedrag'!B190)</f>
        <v>0</v>
      </c>
    </row>
    <row r="191" spans="1:53" x14ac:dyDescent="0.25">
      <c r="A191" s="21" t="s">
        <v>138</v>
      </c>
      <c r="B191" s="22">
        <v>41767</v>
      </c>
      <c r="C191" s="7"/>
      <c r="D191" s="15" t="s">
        <v>148</v>
      </c>
      <c r="E191" s="14"/>
      <c r="F191" s="12"/>
      <c r="G191" s="16"/>
      <c r="H191" s="16"/>
      <c r="I191" s="4">
        <f>SUMIFS('grv lys'!$L$2:$L$2863,'grv lys'!$G$2:$G$2863,'bereken betaaldatum bedrag'!B191,'grv lys'!$I$2:$I$2863,'bereken betaaldatum bedrag'!I$1)</f>
        <v>17041.129999999997</v>
      </c>
      <c r="J191" s="4">
        <f>SUMIFS('grv lys'!$L$2:$L$2863,'grv lys'!$I$2:$I$2863,'bereken betaaldatum bedrag'!$J$1,'grv lys'!$T$2:$T$2863,'bereken betaaldatum bedrag'!B191)</f>
        <v>0</v>
      </c>
      <c r="K191" s="4">
        <f>SUMIFS('grv lys'!$L$2:$L$2863,'grv lys'!$I$2:$I$2863,'bereken betaaldatum bedrag'!$K$1,'grv lys'!$T$2:$T$2863,'bereken betaaldatum bedrag'!B191)</f>
        <v>0</v>
      </c>
      <c r="L191" s="4">
        <f>SUMIFS('grv lys'!$L$2:$L$2863,'grv lys'!$I$2:$I$2863,'bereken betaaldatum bedrag'!$L$1,'grv lys'!$T$2:$T$2863,'bereken betaaldatum bedrag'!B191)</f>
        <v>0</v>
      </c>
      <c r="M191" s="4">
        <f>SUMIFS('grv lys'!$L$2:$L$2863,'grv lys'!$I$2:$I$2863,'bereken betaaldatum bedrag'!$M$1,'grv lys'!$T$2:$T$2863,'bereken betaaldatum bedrag'!B191)</f>
        <v>6554</v>
      </c>
      <c r="N191" s="4">
        <f>SUMIFS('grv lys'!$L$2:$L$2863,'grv lys'!$I$2:$I$2863,'bereken betaaldatum bedrag'!$N$1,'grv lys'!$T$2:$T$2863,'bereken betaaldatum bedrag'!B191)</f>
        <v>0</v>
      </c>
      <c r="O191" s="4">
        <f>SUMIFS('grv lys'!$L$2:$L$2863,'grv lys'!$I$2:$I$2863,'bereken betaaldatum bedrag'!$O$1,'grv lys'!$T$2:$T$2863,'bereken betaaldatum bedrag'!B191)</f>
        <v>5620</v>
      </c>
      <c r="P191" s="4">
        <f>SUMIFS('grv lys'!$L$2:$L$2863,'grv lys'!$I$2:$I$2863,'bereken betaaldatum bedrag'!$P$1,'grv lys'!$T$2:$T$2863,'bereken betaaldatum bedrag'!B191)</f>
        <v>0</v>
      </c>
      <c r="Q191" s="4">
        <f>SUMIFS('grv lys'!$L$2:$L$2863,'grv lys'!$I$2:$I$2863,'bereken betaaldatum bedrag'!$Q$1,'grv lys'!$T$2:$T$2863,'bereken betaaldatum bedrag'!B191)</f>
        <v>0</v>
      </c>
      <c r="R191" s="4">
        <f>SUMIFS('grv lys'!$L$2:$L$2863,'grv lys'!$I$2:$I$2863,'bereken betaaldatum bedrag'!$R$1,'grv lys'!$T$2:$T$2863,'bereken betaaldatum bedrag'!B191)</f>
        <v>0</v>
      </c>
      <c r="S191" s="4">
        <f>SUMIFS('grv lys'!Y190:Y3453,'grv lys'!T190:T3453,'bereken betaaldatum bedrag'!B191,'grv lys'!V190:V3453,'bereken betaaldatum bedrag'!$S$1)</f>
        <v>0</v>
      </c>
      <c r="T191" s="4">
        <f>SUMIFS('grv lys'!Z190:Z3453,'grv lys'!U190:U3453,'bereken betaaldatum bedrag'!B191,'grv lys'!W190:W3453,'bereken betaaldatum bedrag'!$T$1)</f>
        <v>0</v>
      </c>
      <c r="U191" s="4">
        <f>SUMIFS('grv lys'!$L$2:$L$2863,'grv lys'!$I$2:$I$2863,'bereken betaaldatum bedrag'!$U$1,'grv lys'!$T$2:$T$2863,'bereken betaaldatum bedrag'!B191)</f>
        <v>600</v>
      </c>
      <c r="V191" s="4">
        <f>SUMIFS('grv lys'!$L$2:$L$2863,'grv lys'!$I$2:$I$2863,'bereken betaaldatum bedrag'!$V$1,'grv lys'!$T$2:$T$2863,'bereken betaaldatum bedrag'!B191)</f>
        <v>0</v>
      </c>
      <c r="W191" s="4">
        <f>SUMIFS('grv lys'!$L$2:$L$2863,'grv lys'!$I$2:$I$2863,'bereken betaaldatum bedrag'!$W$1,'grv lys'!$T$2:$T$2863,'bereken betaaldatum bedrag'!B191)</f>
        <v>0</v>
      </c>
      <c r="X191" s="4">
        <f>SUMIFS('grv lys'!$L$2:$L$2863,'grv lys'!$I$2:$I$2863,'bereken betaaldatum bedrag'!$X$1,'grv lys'!$T$2:$T$2863,'bereken betaaldatum bedrag'!B191)</f>
        <v>0</v>
      </c>
      <c r="Y191" s="4">
        <f>SUMIFS('grv lys'!$L$2:$L$2863,'grv lys'!$I$2:$I$2863,'bereken betaaldatum bedrag'!$Y$1,'grv lys'!$G$2:$G$2863,'bereken betaaldatum bedrag'!B191)</f>
        <v>0</v>
      </c>
      <c r="Z191" s="4">
        <f>SUMIFS('grv lys'!$L$2:$L$2863,'grv lys'!$I$2:$I$2863,'bereken betaaldatum bedrag'!$Z$1,'grv lys'!$G$2:$G$2863,'bereken betaaldatum bedrag'!B191)</f>
        <v>0</v>
      </c>
      <c r="AA191" s="4">
        <f>SUMIFS('grv lys'!$L$2:$L$2863,'grv lys'!$I$2:$I$2863,'bereken betaaldatum bedrag'!$AA$1,'grv lys'!$G$2:$G$2863,'bereken betaaldatum bedrag'!B191)</f>
        <v>0</v>
      </c>
      <c r="AB191" s="4">
        <f>SUMIFS('grv lys'!$L$2:$L$2863,'grv lys'!$I$2:$I$2863,'bereken betaaldatum bedrag'!$AB$1,'grv lys'!$G$2:$G$2863,'bereken betaaldatum bedrag'!B191)</f>
        <v>0</v>
      </c>
      <c r="AC191" s="4">
        <f>SUMIFS('grv lys'!$L$2:$L$2863,'grv lys'!$I$2:$I$2863,'bereken betaaldatum bedrag'!$AC$1,'grv lys'!$G$2:$G$2863,'bereken betaaldatum bedrag'!B191)</f>
        <v>377.57</v>
      </c>
      <c r="AD191" s="4">
        <f>SUMIFS('grv lys'!$L$2:$L$2863,'grv lys'!$I$2:$I$2863,'bereken betaaldatum bedrag'!$AD$1,'grv lys'!$G$2:$G$2863,'bereken betaaldatum bedrag'!B191)</f>
        <v>6294.86</v>
      </c>
      <c r="AE191" s="4">
        <f>SUMIFS('grv lys'!$L$2:$L$2863,'grv lys'!$I$2:$I$2863,'bereken betaaldatum bedrag'!$AE$1,'grv lys'!$G$2:$G$2863,'bereken betaaldatum bedrag'!B191)</f>
        <v>0</v>
      </c>
      <c r="AF191" s="4">
        <f>SUMIFS('grv lys'!$L$2:$L$2863,'grv lys'!$I$2:$I$2863,'bereken betaaldatum bedrag'!$AF$1,'grv lys'!$G$2:$G$2863,'bereken betaaldatum bedrag'!B191)</f>
        <v>10503.289999999999</v>
      </c>
      <c r="AG191" s="4">
        <f>SUMIFS('grv lys'!$L$2:$L$2863,'grv lys'!$I$2:$I$2863,'bereken betaaldatum bedrag'!$AG$1,'grv lys'!$G$2:$G$2863,'bereken betaaldatum bedrag'!B191)</f>
        <v>0</v>
      </c>
      <c r="AH191" s="4">
        <f>SUMIFS('grv lys'!$L$2:$L$2863,'grv lys'!$I$2:$I$2863,'bereken betaaldatum bedrag'!$AH$1,'grv lys'!$G$2:$G$2863,'bereken betaaldatum bedrag'!B191)</f>
        <v>0</v>
      </c>
      <c r="AI191" s="4">
        <f>SUMIFS('grv lys'!$L$2:$L$2863,'grv lys'!$I$2:$I$2863,'bereken betaaldatum bedrag'!$AI$1,'grv lys'!$G$2:$G$2863,'bereken betaaldatum bedrag'!B191)</f>
        <v>0</v>
      </c>
      <c r="AJ191" s="4">
        <f>SUMIFS('grv lys'!$L$2:$L$2863,'grv lys'!$I$2:$I$2863,'bereken betaaldatum bedrag'!$AJ$1,'grv lys'!$G$2:$G$2863,'bereken betaaldatum bedrag'!B191)</f>
        <v>0</v>
      </c>
      <c r="AK191" s="4">
        <f>SUMIFS('grv lys'!$L$2:$L$2863,'grv lys'!$I$2:$I$2863,'bereken betaaldatum bedrag'!$AK$1,'grv lys'!$G$2:$G$2863,'bereken betaaldatum bedrag'!B191)</f>
        <v>0</v>
      </c>
      <c r="AL191" s="4">
        <f>SUMIFS('grv lys'!$L$2:$L$2863,'grv lys'!$I$2:$I$2863,'bereken betaaldatum bedrag'!$AL$1,'grv lys'!$G$2:$G$2863,'bereken betaaldatum bedrag'!B191)</f>
        <v>0</v>
      </c>
      <c r="AM191" s="4">
        <f>SUMIFS('grv lys'!$L$2:$L$2863,'grv lys'!$I$2:$I$2863,'bereken betaaldatum bedrag'!$AM$1,'grv lys'!$G$2:$G$2863,'bereken betaaldatum bedrag'!B191)</f>
        <v>0</v>
      </c>
      <c r="AN191" s="4">
        <f>SUMIFS('grv lys'!$L$2:$L$2863,'grv lys'!$I$2:$I$2863,'bereken betaaldatum bedrag'!$AN$1,'grv lys'!$G$2:$G$2863,'bereken betaaldatum bedrag'!B191)</f>
        <v>0</v>
      </c>
      <c r="AO191" s="4">
        <f>SUMIFS('grv lys'!$L$2:$L$2863,'grv lys'!$I$2:$I$2863,'bereken betaaldatum bedrag'!$AO$1,'grv lys'!$G$2:$G$2863,'bereken betaaldatum bedrag'!B191)</f>
        <v>13657.41</v>
      </c>
      <c r="AP191" s="4">
        <f>SUMIFS('grv lys'!$L$2:$L$2863,'grv lys'!$I$2:$I$2863,'bereken betaaldatum bedrag'!$AP$1,'grv lys'!$G$2:$G$2863,'bereken betaaldatum bedrag'!B191)</f>
        <v>294.66000000000003</v>
      </c>
      <c r="AQ191" s="4">
        <f>SUMIFS('grv lys'!$L$2:$L$2863,'grv lys'!$I$2:$I$2863,'bereken betaaldatum bedrag'!$AQ$1,'grv lys'!$G$2:$G$2863,'bereken betaaldatum bedrag'!B191)</f>
        <v>0</v>
      </c>
      <c r="AR191" s="4">
        <f>SUMIFS('grv lys'!$L$2:$L$2863,'grv lys'!$I$2:$I$2863,'bereken betaaldatum bedrag'!$AR$1,'grv lys'!$G$2:$G$2863,'bereken betaaldatum bedrag'!B191)</f>
        <v>0</v>
      </c>
      <c r="AS191" s="4">
        <f>SUMIFS('grv lys'!$L$2:$L$2863,'grv lys'!$I$2:$I$2863,'bereken betaaldatum bedrag'!$AS$1,'grv lys'!$G$2:$G$2863,'bereken betaaldatum bedrag'!B191)</f>
        <v>0</v>
      </c>
      <c r="AT191" s="4">
        <f>SUMIFS('grv lys'!$L$2:$L$2863,'grv lys'!$I$2:$I$2863,'bereken betaaldatum bedrag'!$AT$1,'grv lys'!$G$2:$G$2863,'bereken betaaldatum bedrag'!B191)</f>
        <v>8131.86</v>
      </c>
      <c r="AU191" s="4">
        <f>SUMIFS('grv lys'!$L$2:$L$2863,'grv lys'!$I$2:$I$2863,'bereken betaaldatum bedrag'!$AU$1,'grv lys'!$G$2:$G$2863,'bereken betaaldatum bedrag'!B191)</f>
        <v>0</v>
      </c>
      <c r="AV191" s="4">
        <f>SUMIFS('grv lys'!$L$2:$L$2863,'grv lys'!$I$2:$I$2863,'bereken betaaldatum bedrag'!$AV$1,'grv lys'!$G$2:$G$2863,'bereken betaaldatum bedrag'!B191)</f>
        <v>0</v>
      </c>
      <c r="AW191" s="4">
        <f>SUMIFS('grv lys'!$L$2:$L$2863,'grv lys'!$I$2:$I$2863,'bereken betaaldatum bedrag'!$AW$1,'grv lys'!$G$2:$G$2863,'bereken betaaldatum bedrag'!B191)</f>
        <v>0</v>
      </c>
      <c r="AX191" s="4">
        <f>SUMIFS('grv lys'!$L$2:$L$2863,'grv lys'!$I$2:$I$2863,'bereken betaaldatum bedrag'!$AX$1,'grv lys'!$G$2:$G$2863,'bereken betaaldatum bedrag'!B191)</f>
        <v>0</v>
      </c>
      <c r="AY191" s="4">
        <f>SUMIFS('grv lys'!$L$2:$L$2863,'grv lys'!$I$2:$I$2863,'bereken betaaldatum bedrag'!$AY$1,'grv lys'!$G$2:$G$2863,'bereken betaaldatum bedrag'!B191)</f>
        <v>0</v>
      </c>
      <c r="AZ191" s="4">
        <f>SUMIFS('grv lys'!$L$2:$L$2863,'grv lys'!$I$2:$I$2863,'bereken betaaldatum bedrag'!$AZ$1,'grv lys'!$G$2:$G$2863,'bereken betaaldatum bedrag'!B191)</f>
        <v>0</v>
      </c>
      <c r="BA191" s="4">
        <f>SUMIFS('grv lys'!$L$2:$L$2863,'grv lys'!$I$2:$I$2863,'bereken betaaldatum bedrag'!$BA$1,'grv lys'!$G$2:$G$2863,'bereken betaaldatum bedrag'!B191)</f>
        <v>0</v>
      </c>
    </row>
    <row r="192" spans="1:53" x14ac:dyDescent="0.25">
      <c r="A192" s="21" t="s">
        <v>139</v>
      </c>
      <c r="B192" s="22">
        <v>41768</v>
      </c>
      <c r="C192" s="7">
        <f>B192+19</f>
        <v>41787</v>
      </c>
      <c r="D192" s="6">
        <f>SUM(I186:I192)</f>
        <v>506818.08</v>
      </c>
      <c r="E192" s="14">
        <f>B192+31</f>
        <v>41799</v>
      </c>
      <c r="F192" s="12">
        <f>SUM(Y186:BA192)</f>
        <v>214301.86</v>
      </c>
      <c r="G192" s="10">
        <f>B192</f>
        <v>41768</v>
      </c>
      <c r="H192" s="9">
        <f>SUM(J186:X192)</f>
        <v>60300.670000000006</v>
      </c>
      <c r="I192" s="4">
        <f>SUMIFS('grv lys'!$L$2:$L$2863,'grv lys'!$G$2:$G$2863,'bereken betaaldatum bedrag'!B192,'grv lys'!$I$2:$I$2863,'bereken betaaldatum bedrag'!I$1)</f>
        <v>160476.14000000001</v>
      </c>
      <c r="J192" s="4">
        <f>SUMIFS('grv lys'!$L$2:$L$2863,'grv lys'!$I$2:$I$2863,'bereken betaaldatum bedrag'!$J$1,'grv lys'!$T$2:$T$2863,'bereken betaaldatum bedrag'!B192)</f>
        <v>0</v>
      </c>
      <c r="K192" s="4">
        <f>SUMIFS('grv lys'!$L$2:$L$2863,'grv lys'!$I$2:$I$2863,'bereken betaaldatum bedrag'!$K$1,'grv lys'!$T$2:$T$2863,'bereken betaaldatum bedrag'!B192)</f>
        <v>0</v>
      </c>
      <c r="L192" s="4">
        <f>SUMIFS('grv lys'!$L$2:$L$2863,'grv lys'!$I$2:$I$2863,'bereken betaaldatum bedrag'!$L$1,'grv lys'!$T$2:$T$2863,'bereken betaaldatum bedrag'!B192)</f>
        <v>0</v>
      </c>
      <c r="M192" s="4">
        <f>SUMIFS('grv lys'!$L$2:$L$2863,'grv lys'!$I$2:$I$2863,'bereken betaaldatum bedrag'!$M$1,'grv lys'!$T$2:$T$2863,'bereken betaaldatum bedrag'!B192)</f>
        <v>0</v>
      </c>
      <c r="N192" s="4">
        <f>SUMIFS('grv lys'!$L$2:$L$2863,'grv lys'!$I$2:$I$2863,'bereken betaaldatum bedrag'!$N$1,'grv lys'!$T$2:$T$2863,'bereken betaaldatum bedrag'!B192)</f>
        <v>0</v>
      </c>
      <c r="O192" s="4">
        <f>SUMIFS('grv lys'!$L$2:$L$2863,'grv lys'!$I$2:$I$2863,'bereken betaaldatum bedrag'!$O$1,'grv lys'!$T$2:$T$2863,'bereken betaaldatum bedrag'!B192)</f>
        <v>0</v>
      </c>
      <c r="P192" s="4">
        <f>SUMIFS('grv lys'!$L$2:$L$2863,'grv lys'!$I$2:$I$2863,'bereken betaaldatum bedrag'!$P$1,'grv lys'!$T$2:$T$2863,'bereken betaaldatum bedrag'!B192)</f>
        <v>0</v>
      </c>
      <c r="Q192" s="4">
        <f>SUMIFS('grv lys'!$L$2:$L$2863,'grv lys'!$I$2:$I$2863,'bereken betaaldatum bedrag'!$Q$1,'grv lys'!$T$2:$T$2863,'bereken betaaldatum bedrag'!B192)</f>
        <v>494.55</v>
      </c>
      <c r="R192" s="4">
        <f>SUMIFS('grv lys'!$L$2:$L$2863,'grv lys'!$I$2:$I$2863,'bereken betaaldatum bedrag'!$R$1,'grv lys'!$T$2:$T$2863,'bereken betaaldatum bedrag'!B192)</f>
        <v>0</v>
      </c>
      <c r="S192" s="4">
        <f>SUMIFS('grv lys'!Y191:Y3454,'grv lys'!T191:T3454,'bereken betaaldatum bedrag'!B192,'grv lys'!V191:V3454,'bereken betaaldatum bedrag'!$S$1)</f>
        <v>0</v>
      </c>
      <c r="T192" s="4">
        <f>SUMIFS('grv lys'!Z191:Z3454,'grv lys'!U191:U3454,'bereken betaaldatum bedrag'!B192,'grv lys'!W191:W3454,'bereken betaaldatum bedrag'!$T$1)</f>
        <v>0</v>
      </c>
      <c r="U192" s="4">
        <f>SUMIFS('grv lys'!$L$2:$L$2863,'grv lys'!$I$2:$I$2863,'bereken betaaldatum bedrag'!$U$1,'grv lys'!$T$2:$T$2863,'bereken betaaldatum bedrag'!B192)</f>
        <v>0</v>
      </c>
      <c r="V192" s="4">
        <f>SUMIFS('grv lys'!$L$2:$L$2863,'grv lys'!$I$2:$I$2863,'bereken betaaldatum bedrag'!$V$1,'grv lys'!$T$2:$T$2863,'bereken betaaldatum bedrag'!B192)</f>
        <v>0</v>
      </c>
      <c r="W192" s="4">
        <f>SUMIFS('grv lys'!$L$2:$L$2863,'grv lys'!$I$2:$I$2863,'bereken betaaldatum bedrag'!$W$1,'grv lys'!$T$2:$T$2863,'bereken betaaldatum bedrag'!B192)</f>
        <v>0</v>
      </c>
      <c r="X192" s="4">
        <f>SUMIFS('grv lys'!$L$2:$L$2863,'grv lys'!$I$2:$I$2863,'bereken betaaldatum bedrag'!$X$1,'grv lys'!$T$2:$T$2863,'bereken betaaldatum bedrag'!B192)</f>
        <v>0</v>
      </c>
      <c r="Y192" s="4">
        <f>SUMIFS('grv lys'!$L$2:$L$2863,'grv lys'!$I$2:$I$2863,'bereken betaaldatum bedrag'!$Y$1,'grv lys'!$G$2:$G$2863,'bereken betaaldatum bedrag'!B192)</f>
        <v>0</v>
      </c>
      <c r="Z192" s="4">
        <f>SUMIFS('grv lys'!$L$2:$L$2863,'grv lys'!$I$2:$I$2863,'bereken betaaldatum bedrag'!$Z$1,'grv lys'!$G$2:$G$2863,'bereken betaaldatum bedrag'!B192)</f>
        <v>0</v>
      </c>
      <c r="AA192" s="4">
        <f>SUMIFS('grv lys'!$L$2:$L$2863,'grv lys'!$I$2:$I$2863,'bereken betaaldatum bedrag'!$AA$1,'grv lys'!$G$2:$G$2863,'bereken betaaldatum bedrag'!B192)</f>
        <v>0</v>
      </c>
      <c r="AB192" s="4">
        <f>SUMIFS('grv lys'!$L$2:$L$2863,'grv lys'!$I$2:$I$2863,'bereken betaaldatum bedrag'!$AB$1,'grv lys'!$G$2:$G$2863,'bereken betaaldatum bedrag'!B192)</f>
        <v>16553.939999999999</v>
      </c>
      <c r="AC192" s="4">
        <f>SUMIFS('grv lys'!$L$2:$L$2863,'grv lys'!$I$2:$I$2863,'bereken betaaldatum bedrag'!$AC$1,'grv lys'!$G$2:$G$2863,'bereken betaaldatum bedrag'!B192)</f>
        <v>0</v>
      </c>
      <c r="AD192" s="4">
        <f>SUMIFS('grv lys'!$L$2:$L$2863,'grv lys'!$I$2:$I$2863,'bereken betaaldatum bedrag'!$AD$1,'grv lys'!$G$2:$G$2863,'bereken betaaldatum bedrag'!B192)</f>
        <v>0</v>
      </c>
      <c r="AE192" s="4">
        <f>SUMIFS('grv lys'!$L$2:$L$2863,'grv lys'!$I$2:$I$2863,'bereken betaaldatum bedrag'!$AE$1,'grv lys'!$G$2:$G$2863,'bereken betaaldatum bedrag'!B192)</f>
        <v>0</v>
      </c>
      <c r="AF192" s="4">
        <f>SUMIFS('grv lys'!$L$2:$L$2863,'grv lys'!$I$2:$I$2863,'bereken betaaldatum bedrag'!$AF$1,'grv lys'!$G$2:$G$2863,'bereken betaaldatum bedrag'!B192)</f>
        <v>0</v>
      </c>
      <c r="AG192" s="4">
        <f>SUMIFS('grv lys'!$L$2:$L$2863,'grv lys'!$I$2:$I$2863,'bereken betaaldatum bedrag'!$AG$1,'grv lys'!$G$2:$G$2863,'bereken betaaldatum bedrag'!B192)</f>
        <v>0</v>
      </c>
      <c r="AH192" s="4">
        <f>SUMIFS('grv lys'!$L$2:$L$2863,'grv lys'!$I$2:$I$2863,'bereken betaaldatum bedrag'!$AH$1,'grv lys'!$G$2:$G$2863,'bereken betaaldatum bedrag'!B192)</f>
        <v>0</v>
      </c>
      <c r="AI192" s="4">
        <f>SUMIFS('grv lys'!$L$2:$L$2863,'grv lys'!$I$2:$I$2863,'bereken betaaldatum bedrag'!$AI$1,'grv lys'!$G$2:$G$2863,'bereken betaaldatum bedrag'!B192)</f>
        <v>0</v>
      </c>
      <c r="AJ192" s="4">
        <f>SUMIFS('grv lys'!$L$2:$L$2863,'grv lys'!$I$2:$I$2863,'bereken betaaldatum bedrag'!$AJ$1,'grv lys'!$G$2:$G$2863,'bereken betaaldatum bedrag'!B192)</f>
        <v>0</v>
      </c>
      <c r="AK192" s="4">
        <f>SUMIFS('grv lys'!$L$2:$L$2863,'grv lys'!$I$2:$I$2863,'bereken betaaldatum bedrag'!$AK$1,'grv lys'!$G$2:$G$2863,'bereken betaaldatum bedrag'!B192)</f>
        <v>0</v>
      </c>
      <c r="AL192" s="4">
        <f>SUMIFS('grv lys'!$L$2:$L$2863,'grv lys'!$I$2:$I$2863,'bereken betaaldatum bedrag'!$AL$1,'grv lys'!$G$2:$G$2863,'bereken betaaldatum bedrag'!B192)</f>
        <v>0</v>
      </c>
      <c r="AM192" s="4">
        <f>SUMIFS('grv lys'!$L$2:$L$2863,'grv lys'!$I$2:$I$2863,'bereken betaaldatum bedrag'!$AM$1,'grv lys'!$G$2:$G$2863,'bereken betaaldatum bedrag'!B192)</f>
        <v>0</v>
      </c>
      <c r="AN192" s="4">
        <f>SUMIFS('grv lys'!$L$2:$L$2863,'grv lys'!$I$2:$I$2863,'bereken betaaldatum bedrag'!$AN$1,'grv lys'!$G$2:$G$2863,'bereken betaaldatum bedrag'!B192)</f>
        <v>0</v>
      </c>
      <c r="AO192" s="4">
        <f>SUMIFS('grv lys'!$L$2:$L$2863,'grv lys'!$I$2:$I$2863,'bereken betaaldatum bedrag'!$AO$1,'grv lys'!$G$2:$G$2863,'bereken betaaldatum bedrag'!B192)</f>
        <v>0</v>
      </c>
      <c r="AP192" s="4">
        <f>SUMIFS('grv lys'!$L$2:$L$2863,'grv lys'!$I$2:$I$2863,'bereken betaaldatum bedrag'!$AP$1,'grv lys'!$G$2:$G$2863,'bereken betaaldatum bedrag'!B192)</f>
        <v>294.66000000000003</v>
      </c>
      <c r="AQ192" s="4">
        <f>SUMIFS('grv lys'!$L$2:$L$2863,'grv lys'!$I$2:$I$2863,'bereken betaaldatum bedrag'!$AQ$1,'grv lys'!$G$2:$G$2863,'bereken betaaldatum bedrag'!B192)</f>
        <v>18063.32</v>
      </c>
      <c r="AR192" s="4">
        <f>SUMIFS('grv lys'!$L$2:$L$2863,'grv lys'!$I$2:$I$2863,'bereken betaaldatum bedrag'!$AR$1,'grv lys'!$G$2:$G$2863,'bereken betaaldatum bedrag'!B192)</f>
        <v>197.56</v>
      </c>
      <c r="AS192" s="4">
        <f>SUMIFS('grv lys'!$L$2:$L$2863,'grv lys'!$I$2:$I$2863,'bereken betaaldatum bedrag'!$AS$1,'grv lys'!$G$2:$G$2863,'bereken betaaldatum bedrag'!B192)</f>
        <v>0</v>
      </c>
      <c r="AT192" s="4">
        <f>SUMIFS('grv lys'!$L$2:$L$2863,'grv lys'!$I$2:$I$2863,'bereken betaaldatum bedrag'!$AT$1,'grv lys'!$G$2:$G$2863,'bereken betaaldatum bedrag'!B192)</f>
        <v>0</v>
      </c>
      <c r="AU192" s="4">
        <f>SUMIFS('grv lys'!$L$2:$L$2863,'grv lys'!$I$2:$I$2863,'bereken betaaldatum bedrag'!$AU$1,'grv lys'!$G$2:$G$2863,'bereken betaaldatum bedrag'!B192)</f>
        <v>45468.12</v>
      </c>
      <c r="AV192" s="4">
        <f>SUMIFS('grv lys'!$L$2:$L$2863,'grv lys'!$I$2:$I$2863,'bereken betaaldatum bedrag'!$AV$1,'grv lys'!$G$2:$G$2863,'bereken betaaldatum bedrag'!B192)</f>
        <v>0</v>
      </c>
      <c r="AW192" s="4">
        <f>SUMIFS('grv lys'!$L$2:$L$2863,'grv lys'!$I$2:$I$2863,'bereken betaaldatum bedrag'!$AW$1,'grv lys'!$G$2:$G$2863,'bereken betaaldatum bedrag'!B192)</f>
        <v>0</v>
      </c>
      <c r="AX192" s="4">
        <f>SUMIFS('grv lys'!$L$2:$L$2863,'grv lys'!$I$2:$I$2863,'bereken betaaldatum bedrag'!$AX$1,'grv lys'!$G$2:$G$2863,'bereken betaaldatum bedrag'!B192)</f>
        <v>0</v>
      </c>
      <c r="AY192" s="4">
        <f>SUMIFS('grv lys'!$L$2:$L$2863,'grv lys'!$I$2:$I$2863,'bereken betaaldatum bedrag'!$AY$1,'grv lys'!$G$2:$G$2863,'bereken betaaldatum bedrag'!B192)</f>
        <v>0</v>
      </c>
      <c r="AZ192" s="4">
        <f>SUMIFS('grv lys'!$L$2:$L$2863,'grv lys'!$I$2:$I$2863,'bereken betaaldatum bedrag'!$AZ$1,'grv lys'!$G$2:$G$2863,'bereken betaaldatum bedrag'!B192)</f>
        <v>0</v>
      </c>
      <c r="BA192" s="4">
        <f>SUMIFS('grv lys'!$L$2:$L$2863,'grv lys'!$I$2:$I$2863,'bereken betaaldatum bedrag'!$BA$1,'grv lys'!$G$2:$G$2863,'bereken betaaldatum bedrag'!B192)</f>
        <v>0</v>
      </c>
    </row>
    <row r="193" spans="1:53" x14ac:dyDescent="0.25">
      <c r="A193" s="19" t="s">
        <v>140</v>
      </c>
      <c r="B193" s="20">
        <v>41769</v>
      </c>
      <c r="C193" s="7"/>
      <c r="D193" s="15" t="s">
        <v>148</v>
      </c>
      <c r="E193" s="14"/>
      <c r="F193" s="12"/>
      <c r="G193" s="16"/>
      <c r="H193" s="16"/>
      <c r="I193" s="4">
        <f>SUMIFS('grv lys'!$L$2:$L$2863,'grv lys'!$G$2:$G$2863,'bereken betaaldatum bedrag'!B193,'grv lys'!$I$2:$I$2863,'bereken betaaldatum bedrag'!I$1)</f>
        <v>0</v>
      </c>
      <c r="J193" s="4">
        <f>SUMIFS('grv lys'!$L$2:$L$2863,'grv lys'!$I$2:$I$2863,'bereken betaaldatum bedrag'!$J$1,'grv lys'!$T$2:$T$2863,'bereken betaaldatum bedrag'!B193)</f>
        <v>0</v>
      </c>
      <c r="K193" s="4">
        <f>SUMIFS('grv lys'!$L$2:$L$2863,'grv lys'!$I$2:$I$2863,'bereken betaaldatum bedrag'!$K$1,'grv lys'!$T$2:$T$2863,'bereken betaaldatum bedrag'!B193)</f>
        <v>0</v>
      </c>
      <c r="L193" s="4">
        <f>SUMIFS('grv lys'!$L$2:$L$2863,'grv lys'!$I$2:$I$2863,'bereken betaaldatum bedrag'!$L$1,'grv lys'!$T$2:$T$2863,'bereken betaaldatum bedrag'!B193)</f>
        <v>0</v>
      </c>
      <c r="M193" s="4">
        <f>SUMIFS('grv lys'!$L$2:$L$2863,'grv lys'!$I$2:$I$2863,'bereken betaaldatum bedrag'!$M$1,'grv lys'!$T$2:$T$2863,'bereken betaaldatum bedrag'!B193)</f>
        <v>0</v>
      </c>
      <c r="N193" s="4">
        <f>SUMIFS('grv lys'!$L$2:$L$2863,'grv lys'!$I$2:$I$2863,'bereken betaaldatum bedrag'!$N$1,'grv lys'!$T$2:$T$2863,'bereken betaaldatum bedrag'!B193)</f>
        <v>0</v>
      </c>
      <c r="O193" s="4">
        <f>SUMIFS('grv lys'!$L$2:$L$2863,'grv lys'!$I$2:$I$2863,'bereken betaaldatum bedrag'!$O$1,'grv lys'!$T$2:$T$2863,'bereken betaaldatum bedrag'!B193)</f>
        <v>0</v>
      </c>
      <c r="P193" s="4">
        <f>SUMIFS('grv lys'!$L$2:$L$2863,'grv lys'!$I$2:$I$2863,'bereken betaaldatum bedrag'!$P$1,'grv lys'!$T$2:$T$2863,'bereken betaaldatum bedrag'!B193)</f>
        <v>0</v>
      </c>
      <c r="Q193" s="4">
        <f>SUMIFS('grv lys'!$L$2:$L$2863,'grv lys'!$I$2:$I$2863,'bereken betaaldatum bedrag'!$Q$1,'grv lys'!$T$2:$T$2863,'bereken betaaldatum bedrag'!B193)</f>
        <v>0</v>
      </c>
      <c r="R193" s="4">
        <f>SUMIFS('grv lys'!$L$2:$L$2863,'grv lys'!$I$2:$I$2863,'bereken betaaldatum bedrag'!$R$1,'grv lys'!$T$2:$T$2863,'bereken betaaldatum bedrag'!B193)</f>
        <v>0</v>
      </c>
      <c r="S193" s="4">
        <f>SUMIFS('grv lys'!Y192:Y3455,'grv lys'!T192:T3455,'bereken betaaldatum bedrag'!B193,'grv lys'!V192:V3455,'bereken betaaldatum bedrag'!$S$1)</f>
        <v>0</v>
      </c>
      <c r="T193" s="4">
        <f>SUMIFS('grv lys'!Z192:Z3455,'grv lys'!U192:U3455,'bereken betaaldatum bedrag'!B193,'grv lys'!W192:W3455,'bereken betaaldatum bedrag'!$T$1)</f>
        <v>0</v>
      </c>
      <c r="U193" s="4">
        <f>SUMIFS('grv lys'!$L$2:$L$2863,'grv lys'!$I$2:$I$2863,'bereken betaaldatum bedrag'!$U$1,'grv lys'!$T$2:$T$2863,'bereken betaaldatum bedrag'!B193)</f>
        <v>980</v>
      </c>
      <c r="V193" s="4">
        <f>SUMIFS('grv lys'!$L$2:$L$2863,'grv lys'!$I$2:$I$2863,'bereken betaaldatum bedrag'!$V$1,'grv lys'!$T$2:$T$2863,'bereken betaaldatum bedrag'!B193)</f>
        <v>0</v>
      </c>
      <c r="W193" s="4">
        <f>SUMIFS('grv lys'!$L$2:$L$2863,'grv lys'!$I$2:$I$2863,'bereken betaaldatum bedrag'!$W$1,'grv lys'!$T$2:$T$2863,'bereken betaaldatum bedrag'!B193)</f>
        <v>0</v>
      </c>
      <c r="X193" s="4">
        <f>SUMIFS('grv lys'!$L$2:$L$2863,'grv lys'!$I$2:$I$2863,'bereken betaaldatum bedrag'!$X$1,'grv lys'!$T$2:$T$2863,'bereken betaaldatum bedrag'!B193)</f>
        <v>0</v>
      </c>
      <c r="Y193" s="4">
        <f>SUMIFS('grv lys'!$L$2:$L$2863,'grv lys'!$I$2:$I$2863,'bereken betaaldatum bedrag'!$Y$1,'grv lys'!$G$2:$G$2863,'bereken betaaldatum bedrag'!B193)</f>
        <v>0</v>
      </c>
      <c r="Z193" s="4">
        <f>SUMIFS('grv lys'!$L$2:$L$2863,'grv lys'!$I$2:$I$2863,'bereken betaaldatum bedrag'!$Z$1,'grv lys'!$G$2:$G$2863,'bereken betaaldatum bedrag'!B193)</f>
        <v>0</v>
      </c>
      <c r="AA193" s="4">
        <f>SUMIFS('grv lys'!$L$2:$L$2863,'grv lys'!$I$2:$I$2863,'bereken betaaldatum bedrag'!$AA$1,'grv lys'!$G$2:$G$2863,'bereken betaaldatum bedrag'!B193)</f>
        <v>0</v>
      </c>
      <c r="AB193" s="4">
        <f>SUMIFS('grv lys'!$L$2:$L$2863,'grv lys'!$I$2:$I$2863,'bereken betaaldatum bedrag'!$AB$1,'grv lys'!$G$2:$G$2863,'bereken betaaldatum bedrag'!B193)</f>
        <v>0</v>
      </c>
      <c r="AC193" s="4">
        <f>SUMIFS('grv lys'!$L$2:$L$2863,'grv lys'!$I$2:$I$2863,'bereken betaaldatum bedrag'!$AC$1,'grv lys'!$G$2:$G$2863,'bereken betaaldatum bedrag'!B193)</f>
        <v>377.57</v>
      </c>
      <c r="AD193" s="4">
        <f>SUMIFS('grv lys'!$L$2:$L$2863,'grv lys'!$I$2:$I$2863,'bereken betaaldatum bedrag'!$AD$1,'grv lys'!$G$2:$G$2863,'bereken betaaldatum bedrag'!B193)</f>
        <v>5584.17</v>
      </c>
      <c r="AE193" s="4">
        <f>SUMIFS('grv lys'!$L$2:$L$2863,'grv lys'!$I$2:$I$2863,'bereken betaaldatum bedrag'!$AE$1,'grv lys'!$G$2:$G$2863,'bereken betaaldatum bedrag'!B193)</f>
        <v>0</v>
      </c>
      <c r="AF193" s="4">
        <f>SUMIFS('grv lys'!$L$2:$L$2863,'grv lys'!$I$2:$I$2863,'bereken betaaldatum bedrag'!$AF$1,'grv lys'!$G$2:$G$2863,'bereken betaaldatum bedrag'!B193)</f>
        <v>4424.49</v>
      </c>
      <c r="AG193" s="4">
        <f>SUMIFS('grv lys'!$L$2:$L$2863,'grv lys'!$I$2:$I$2863,'bereken betaaldatum bedrag'!$AG$1,'grv lys'!$G$2:$G$2863,'bereken betaaldatum bedrag'!B193)</f>
        <v>0</v>
      </c>
      <c r="AH193" s="4">
        <f>SUMIFS('grv lys'!$L$2:$L$2863,'grv lys'!$I$2:$I$2863,'bereken betaaldatum bedrag'!$AH$1,'grv lys'!$G$2:$G$2863,'bereken betaaldatum bedrag'!B193)</f>
        <v>0</v>
      </c>
      <c r="AI193" s="4">
        <f>SUMIFS('grv lys'!$L$2:$L$2863,'grv lys'!$I$2:$I$2863,'bereken betaaldatum bedrag'!$AI$1,'grv lys'!$G$2:$G$2863,'bereken betaaldatum bedrag'!B193)</f>
        <v>0</v>
      </c>
      <c r="AJ193" s="4">
        <f>SUMIFS('grv lys'!$L$2:$L$2863,'grv lys'!$I$2:$I$2863,'bereken betaaldatum bedrag'!$AJ$1,'grv lys'!$G$2:$G$2863,'bereken betaaldatum bedrag'!B193)</f>
        <v>0</v>
      </c>
      <c r="AK193" s="4">
        <f>SUMIFS('grv lys'!$L$2:$L$2863,'grv lys'!$I$2:$I$2863,'bereken betaaldatum bedrag'!$AK$1,'grv lys'!$G$2:$G$2863,'bereken betaaldatum bedrag'!B193)</f>
        <v>0</v>
      </c>
      <c r="AL193" s="4">
        <f>SUMIFS('grv lys'!$L$2:$L$2863,'grv lys'!$I$2:$I$2863,'bereken betaaldatum bedrag'!$AL$1,'grv lys'!$G$2:$G$2863,'bereken betaaldatum bedrag'!B193)</f>
        <v>0</v>
      </c>
      <c r="AM193" s="4">
        <f>SUMIFS('grv lys'!$L$2:$L$2863,'grv lys'!$I$2:$I$2863,'bereken betaaldatum bedrag'!$AM$1,'grv lys'!$G$2:$G$2863,'bereken betaaldatum bedrag'!B193)</f>
        <v>0</v>
      </c>
      <c r="AN193" s="4">
        <f>SUMIFS('grv lys'!$L$2:$L$2863,'grv lys'!$I$2:$I$2863,'bereken betaaldatum bedrag'!$AN$1,'grv lys'!$G$2:$G$2863,'bereken betaaldatum bedrag'!B193)</f>
        <v>0</v>
      </c>
      <c r="AO193" s="4">
        <f>SUMIFS('grv lys'!$L$2:$L$2863,'grv lys'!$I$2:$I$2863,'bereken betaaldatum bedrag'!$AO$1,'grv lys'!$G$2:$G$2863,'bereken betaaldatum bedrag'!B193)</f>
        <v>0</v>
      </c>
      <c r="AP193" s="4">
        <f>SUMIFS('grv lys'!$L$2:$L$2863,'grv lys'!$I$2:$I$2863,'bereken betaaldatum bedrag'!$AP$1,'grv lys'!$G$2:$G$2863,'bereken betaaldatum bedrag'!B193)</f>
        <v>0</v>
      </c>
      <c r="AQ193" s="4">
        <f>SUMIFS('grv lys'!$L$2:$L$2863,'grv lys'!$I$2:$I$2863,'bereken betaaldatum bedrag'!$AQ$1,'grv lys'!$G$2:$G$2863,'bereken betaaldatum bedrag'!B193)</f>
        <v>0</v>
      </c>
      <c r="AR193" s="4">
        <f>SUMIFS('grv lys'!$L$2:$L$2863,'grv lys'!$I$2:$I$2863,'bereken betaaldatum bedrag'!$AR$1,'grv lys'!$G$2:$G$2863,'bereken betaaldatum bedrag'!B193)</f>
        <v>296.33999999999997</v>
      </c>
      <c r="AS193" s="4">
        <f>SUMIFS('grv lys'!$L$2:$L$2863,'grv lys'!$I$2:$I$2863,'bereken betaaldatum bedrag'!$AS$1,'grv lys'!$G$2:$G$2863,'bereken betaaldatum bedrag'!B193)</f>
        <v>0</v>
      </c>
      <c r="AT193" s="4">
        <f>SUMIFS('grv lys'!$L$2:$L$2863,'grv lys'!$I$2:$I$2863,'bereken betaaldatum bedrag'!$AT$1,'grv lys'!$G$2:$G$2863,'bereken betaaldatum bedrag'!B193)</f>
        <v>0</v>
      </c>
      <c r="AU193" s="4">
        <f>SUMIFS('grv lys'!$L$2:$L$2863,'grv lys'!$I$2:$I$2863,'bereken betaaldatum bedrag'!$AU$1,'grv lys'!$G$2:$G$2863,'bereken betaaldatum bedrag'!B193)</f>
        <v>0</v>
      </c>
      <c r="AV193" s="4">
        <f>SUMIFS('grv lys'!$L$2:$L$2863,'grv lys'!$I$2:$I$2863,'bereken betaaldatum bedrag'!$AV$1,'grv lys'!$G$2:$G$2863,'bereken betaaldatum bedrag'!B193)</f>
        <v>0</v>
      </c>
      <c r="AW193" s="4">
        <f>SUMIFS('grv lys'!$L$2:$L$2863,'grv lys'!$I$2:$I$2863,'bereken betaaldatum bedrag'!$AW$1,'grv lys'!$G$2:$G$2863,'bereken betaaldatum bedrag'!B193)</f>
        <v>0</v>
      </c>
      <c r="AX193" s="4">
        <f>SUMIFS('grv lys'!$L$2:$L$2863,'grv lys'!$I$2:$I$2863,'bereken betaaldatum bedrag'!$AX$1,'grv lys'!$G$2:$G$2863,'bereken betaaldatum bedrag'!B193)</f>
        <v>0</v>
      </c>
      <c r="AY193" s="4">
        <f>SUMIFS('grv lys'!$L$2:$L$2863,'grv lys'!$I$2:$I$2863,'bereken betaaldatum bedrag'!$AY$1,'grv lys'!$G$2:$G$2863,'bereken betaaldatum bedrag'!B193)</f>
        <v>0</v>
      </c>
      <c r="AZ193" s="4">
        <f>SUMIFS('grv lys'!$L$2:$L$2863,'grv lys'!$I$2:$I$2863,'bereken betaaldatum bedrag'!$AZ$1,'grv lys'!$G$2:$G$2863,'bereken betaaldatum bedrag'!B193)</f>
        <v>0</v>
      </c>
      <c r="BA193" s="4">
        <f>SUMIFS('grv lys'!$L$2:$L$2863,'grv lys'!$I$2:$I$2863,'bereken betaaldatum bedrag'!$BA$1,'grv lys'!$G$2:$G$2863,'bereken betaaldatum bedrag'!B193)</f>
        <v>0</v>
      </c>
    </row>
    <row r="194" spans="1:53" x14ac:dyDescent="0.25">
      <c r="A194" s="19" t="s">
        <v>134</v>
      </c>
      <c r="B194" s="20">
        <v>41770</v>
      </c>
      <c r="C194" s="7"/>
      <c r="D194" s="15" t="s">
        <v>148</v>
      </c>
      <c r="E194" s="14"/>
      <c r="F194" s="12"/>
      <c r="G194" s="16"/>
      <c r="H194" s="16"/>
      <c r="I194" s="4">
        <f>SUMIFS('grv lys'!$L$2:$L$2863,'grv lys'!$G$2:$G$2863,'bereken betaaldatum bedrag'!B194,'grv lys'!$I$2:$I$2863,'bereken betaaldatum bedrag'!I$1)</f>
        <v>0</v>
      </c>
      <c r="J194" s="4">
        <f>SUMIFS('grv lys'!$L$2:$L$2863,'grv lys'!$I$2:$I$2863,'bereken betaaldatum bedrag'!$J$1,'grv lys'!$T$2:$T$2863,'bereken betaaldatum bedrag'!B194)</f>
        <v>0</v>
      </c>
      <c r="K194" s="4">
        <f>SUMIFS('grv lys'!$L$2:$L$2863,'grv lys'!$I$2:$I$2863,'bereken betaaldatum bedrag'!$K$1,'grv lys'!$T$2:$T$2863,'bereken betaaldatum bedrag'!B194)</f>
        <v>0</v>
      </c>
      <c r="L194" s="4">
        <f>SUMIFS('grv lys'!$L$2:$L$2863,'grv lys'!$I$2:$I$2863,'bereken betaaldatum bedrag'!$L$1,'grv lys'!$T$2:$T$2863,'bereken betaaldatum bedrag'!B194)</f>
        <v>0</v>
      </c>
      <c r="M194" s="4">
        <f>SUMIFS('grv lys'!$L$2:$L$2863,'grv lys'!$I$2:$I$2863,'bereken betaaldatum bedrag'!$M$1,'grv lys'!$T$2:$T$2863,'bereken betaaldatum bedrag'!B194)</f>
        <v>4254.8</v>
      </c>
      <c r="N194" s="4">
        <f>SUMIFS('grv lys'!$L$2:$L$2863,'grv lys'!$I$2:$I$2863,'bereken betaaldatum bedrag'!$N$1,'grv lys'!$T$2:$T$2863,'bereken betaaldatum bedrag'!B194)</f>
        <v>0</v>
      </c>
      <c r="O194" s="4">
        <f>SUMIFS('grv lys'!$L$2:$L$2863,'grv lys'!$I$2:$I$2863,'bereken betaaldatum bedrag'!$O$1,'grv lys'!$T$2:$T$2863,'bereken betaaldatum bedrag'!B194)</f>
        <v>5620</v>
      </c>
      <c r="P194" s="4">
        <f>SUMIFS('grv lys'!$L$2:$L$2863,'grv lys'!$I$2:$I$2863,'bereken betaaldatum bedrag'!$P$1,'grv lys'!$T$2:$T$2863,'bereken betaaldatum bedrag'!B194)</f>
        <v>0</v>
      </c>
      <c r="Q194" s="4">
        <f>SUMIFS('grv lys'!$L$2:$L$2863,'grv lys'!$I$2:$I$2863,'bereken betaaldatum bedrag'!$Q$1,'grv lys'!$T$2:$T$2863,'bereken betaaldatum bedrag'!B194)</f>
        <v>0</v>
      </c>
      <c r="R194" s="4">
        <f>SUMIFS('grv lys'!$L$2:$L$2863,'grv lys'!$I$2:$I$2863,'bereken betaaldatum bedrag'!$R$1,'grv lys'!$T$2:$T$2863,'bereken betaaldatum bedrag'!B194)</f>
        <v>0</v>
      </c>
      <c r="S194" s="4">
        <f>SUMIFS('grv lys'!Y193:Y3456,'grv lys'!T193:T3456,'bereken betaaldatum bedrag'!B194,'grv lys'!V193:V3456,'bereken betaaldatum bedrag'!$S$1)</f>
        <v>0</v>
      </c>
      <c r="T194" s="4">
        <f>SUMIFS('grv lys'!Z193:Z3456,'grv lys'!U193:U3456,'bereken betaaldatum bedrag'!B194,'grv lys'!W193:W3456,'bereken betaaldatum bedrag'!$T$1)</f>
        <v>0</v>
      </c>
      <c r="U194" s="4">
        <f>SUMIFS('grv lys'!$L$2:$L$2863,'grv lys'!$I$2:$I$2863,'bereken betaaldatum bedrag'!$U$1,'grv lys'!$T$2:$T$2863,'bereken betaaldatum bedrag'!B194)</f>
        <v>0</v>
      </c>
      <c r="V194" s="4">
        <f>SUMIFS('grv lys'!$L$2:$L$2863,'grv lys'!$I$2:$I$2863,'bereken betaaldatum bedrag'!$V$1,'grv lys'!$T$2:$T$2863,'bereken betaaldatum bedrag'!B194)</f>
        <v>0</v>
      </c>
      <c r="W194" s="4">
        <f>SUMIFS('grv lys'!$L$2:$L$2863,'grv lys'!$I$2:$I$2863,'bereken betaaldatum bedrag'!$W$1,'grv lys'!$T$2:$T$2863,'bereken betaaldatum bedrag'!B194)</f>
        <v>0</v>
      </c>
      <c r="X194" s="4">
        <f>SUMIFS('grv lys'!$L$2:$L$2863,'grv lys'!$I$2:$I$2863,'bereken betaaldatum bedrag'!$X$1,'grv lys'!$T$2:$T$2863,'bereken betaaldatum bedrag'!B194)</f>
        <v>0</v>
      </c>
      <c r="Y194" s="4">
        <f>SUMIFS('grv lys'!$L$2:$L$2863,'grv lys'!$I$2:$I$2863,'bereken betaaldatum bedrag'!$Y$1,'grv lys'!$G$2:$G$2863,'bereken betaaldatum bedrag'!B194)</f>
        <v>0</v>
      </c>
      <c r="Z194" s="4">
        <f>SUMIFS('grv lys'!$L$2:$L$2863,'grv lys'!$I$2:$I$2863,'bereken betaaldatum bedrag'!$Z$1,'grv lys'!$G$2:$G$2863,'bereken betaaldatum bedrag'!B194)</f>
        <v>0</v>
      </c>
      <c r="AA194" s="4">
        <f>SUMIFS('grv lys'!$L$2:$L$2863,'grv lys'!$I$2:$I$2863,'bereken betaaldatum bedrag'!$AA$1,'grv lys'!$G$2:$G$2863,'bereken betaaldatum bedrag'!B194)</f>
        <v>0</v>
      </c>
      <c r="AB194" s="4">
        <f>SUMIFS('grv lys'!$L$2:$L$2863,'grv lys'!$I$2:$I$2863,'bereken betaaldatum bedrag'!$AB$1,'grv lys'!$G$2:$G$2863,'bereken betaaldatum bedrag'!B194)</f>
        <v>0</v>
      </c>
      <c r="AC194" s="4">
        <f>SUMIFS('grv lys'!$L$2:$L$2863,'grv lys'!$I$2:$I$2863,'bereken betaaldatum bedrag'!$AC$1,'grv lys'!$G$2:$G$2863,'bereken betaaldatum bedrag'!B194)</f>
        <v>0</v>
      </c>
      <c r="AD194" s="4">
        <f>SUMIFS('grv lys'!$L$2:$L$2863,'grv lys'!$I$2:$I$2863,'bereken betaaldatum bedrag'!$AD$1,'grv lys'!$G$2:$G$2863,'bereken betaaldatum bedrag'!B194)</f>
        <v>0</v>
      </c>
      <c r="AE194" s="4">
        <f>SUMIFS('grv lys'!$L$2:$L$2863,'grv lys'!$I$2:$I$2863,'bereken betaaldatum bedrag'!$AE$1,'grv lys'!$G$2:$G$2863,'bereken betaaldatum bedrag'!B194)</f>
        <v>0</v>
      </c>
      <c r="AF194" s="4">
        <f>SUMIFS('grv lys'!$L$2:$L$2863,'grv lys'!$I$2:$I$2863,'bereken betaaldatum bedrag'!$AF$1,'grv lys'!$G$2:$G$2863,'bereken betaaldatum bedrag'!B194)</f>
        <v>0</v>
      </c>
      <c r="AG194" s="4">
        <f>SUMIFS('grv lys'!$L$2:$L$2863,'grv lys'!$I$2:$I$2863,'bereken betaaldatum bedrag'!$AG$1,'grv lys'!$G$2:$G$2863,'bereken betaaldatum bedrag'!B194)</f>
        <v>0</v>
      </c>
      <c r="AH194" s="4">
        <f>SUMIFS('grv lys'!$L$2:$L$2863,'grv lys'!$I$2:$I$2863,'bereken betaaldatum bedrag'!$AH$1,'grv lys'!$G$2:$G$2863,'bereken betaaldatum bedrag'!B194)</f>
        <v>0</v>
      </c>
      <c r="AI194" s="4">
        <f>SUMIFS('grv lys'!$L$2:$L$2863,'grv lys'!$I$2:$I$2863,'bereken betaaldatum bedrag'!$AI$1,'grv lys'!$G$2:$G$2863,'bereken betaaldatum bedrag'!B194)</f>
        <v>0</v>
      </c>
      <c r="AJ194" s="4">
        <f>SUMIFS('grv lys'!$L$2:$L$2863,'grv lys'!$I$2:$I$2863,'bereken betaaldatum bedrag'!$AJ$1,'grv lys'!$G$2:$G$2863,'bereken betaaldatum bedrag'!B194)</f>
        <v>0</v>
      </c>
      <c r="AK194" s="4">
        <f>SUMIFS('grv lys'!$L$2:$L$2863,'grv lys'!$I$2:$I$2863,'bereken betaaldatum bedrag'!$AK$1,'grv lys'!$G$2:$G$2863,'bereken betaaldatum bedrag'!B194)</f>
        <v>0</v>
      </c>
      <c r="AL194" s="4">
        <f>SUMIFS('grv lys'!$L$2:$L$2863,'grv lys'!$I$2:$I$2863,'bereken betaaldatum bedrag'!$AL$1,'grv lys'!$G$2:$G$2863,'bereken betaaldatum bedrag'!B194)</f>
        <v>0</v>
      </c>
      <c r="AM194" s="4">
        <f>SUMIFS('grv lys'!$L$2:$L$2863,'grv lys'!$I$2:$I$2863,'bereken betaaldatum bedrag'!$AM$1,'grv lys'!$G$2:$G$2863,'bereken betaaldatum bedrag'!B194)</f>
        <v>0</v>
      </c>
      <c r="AN194" s="4">
        <f>SUMIFS('grv lys'!$L$2:$L$2863,'grv lys'!$I$2:$I$2863,'bereken betaaldatum bedrag'!$AN$1,'grv lys'!$G$2:$G$2863,'bereken betaaldatum bedrag'!B194)</f>
        <v>0</v>
      </c>
      <c r="AO194" s="4">
        <f>SUMIFS('grv lys'!$L$2:$L$2863,'grv lys'!$I$2:$I$2863,'bereken betaaldatum bedrag'!$AO$1,'grv lys'!$G$2:$G$2863,'bereken betaaldatum bedrag'!B194)</f>
        <v>0</v>
      </c>
      <c r="AP194" s="4">
        <f>SUMIFS('grv lys'!$L$2:$L$2863,'grv lys'!$I$2:$I$2863,'bereken betaaldatum bedrag'!$AP$1,'grv lys'!$G$2:$G$2863,'bereken betaaldatum bedrag'!B194)</f>
        <v>0</v>
      </c>
      <c r="AQ194" s="4">
        <f>SUMIFS('grv lys'!$L$2:$L$2863,'grv lys'!$I$2:$I$2863,'bereken betaaldatum bedrag'!$AQ$1,'grv lys'!$G$2:$G$2863,'bereken betaaldatum bedrag'!B194)</f>
        <v>0</v>
      </c>
      <c r="AR194" s="4">
        <f>SUMIFS('grv lys'!$L$2:$L$2863,'grv lys'!$I$2:$I$2863,'bereken betaaldatum bedrag'!$AR$1,'grv lys'!$G$2:$G$2863,'bereken betaaldatum bedrag'!B194)</f>
        <v>0</v>
      </c>
      <c r="AS194" s="4">
        <f>SUMIFS('grv lys'!$L$2:$L$2863,'grv lys'!$I$2:$I$2863,'bereken betaaldatum bedrag'!$AS$1,'grv lys'!$G$2:$G$2863,'bereken betaaldatum bedrag'!B194)</f>
        <v>0</v>
      </c>
      <c r="AT194" s="4">
        <f>SUMIFS('grv lys'!$L$2:$L$2863,'grv lys'!$I$2:$I$2863,'bereken betaaldatum bedrag'!$AT$1,'grv lys'!$G$2:$G$2863,'bereken betaaldatum bedrag'!B194)</f>
        <v>0</v>
      </c>
      <c r="AU194" s="4">
        <f>SUMIFS('grv lys'!$L$2:$L$2863,'grv lys'!$I$2:$I$2863,'bereken betaaldatum bedrag'!$AU$1,'grv lys'!$G$2:$G$2863,'bereken betaaldatum bedrag'!B194)</f>
        <v>0</v>
      </c>
      <c r="AV194" s="4">
        <f>SUMIFS('grv lys'!$L$2:$L$2863,'grv lys'!$I$2:$I$2863,'bereken betaaldatum bedrag'!$AV$1,'grv lys'!$G$2:$G$2863,'bereken betaaldatum bedrag'!B194)</f>
        <v>0</v>
      </c>
      <c r="AW194" s="4">
        <f>SUMIFS('grv lys'!$L$2:$L$2863,'grv lys'!$I$2:$I$2863,'bereken betaaldatum bedrag'!$AW$1,'grv lys'!$G$2:$G$2863,'bereken betaaldatum bedrag'!B194)</f>
        <v>0</v>
      </c>
      <c r="AX194" s="4">
        <f>SUMIFS('grv lys'!$L$2:$L$2863,'grv lys'!$I$2:$I$2863,'bereken betaaldatum bedrag'!$AX$1,'grv lys'!$G$2:$G$2863,'bereken betaaldatum bedrag'!B194)</f>
        <v>0</v>
      </c>
      <c r="AY194" s="4">
        <f>SUMIFS('grv lys'!$L$2:$L$2863,'grv lys'!$I$2:$I$2863,'bereken betaaldatum bedrag'!$AY$1,'grv lys'!$G$2:$G$2863,'bereken betaaldatum bedrag'!B194)</f>
        <v>0</v>
      </c>
      <c r="AZ194" s="4">
        <f>SUMIFS('grv lys'!$L$2:$L$2863,'grv lys'!$I$2:$I$2863,'bereken betaaldatum bedrag'!$AZ$1,'grv lys'!$G$2:$G$2863,'bereken betaaldatum bedrag'!B194)</f>
        <v>0</v>
      </c>
      <c r="BA194" s="4">
        <f>SUMIFS('grv lys'!$L$2:$L$2863,'grv lys'!$I$2:$I$2863,'bereken betaaldatum bedrag'!$BA$1,'grv lys'!$G$2:$G$2863,'bereken betaaldatum bedrag'!B194)</f>
        <v>0</v>
      </c>
    </row>
    <row r="195" spans="1:53" x14ac:dyDescent="0.25">
      <c r="A195" s="19" t="s">
        <v>135</v>
      </c>
      <c r="B195" s="20">
        <v>41771</v>
      </c>
      <c r="C195" s="7"/>
      <c r="D195" s="15" t="s">
        <v>148</v>
      </c>
      <c r="E195" s="14"/>
      <c r="F195" s="12"/>
      <c r="G195" s="16"/>
      <c r="H195" s="16"/>
      <c r="I195" s="4">
        <f>SUMIFS('grv lys'!$L$2:$L$2863,'grv lys'!$G$2:$G$2863,'bereken betaaldatum bedrag'!B195,'grv lys'!$I$2:$I$2863,'bereken betaaldatum bedrag'!I$1)</f>
        <v>420402.57000000007</v>
      </c>
      <c r="J195" s="4">
        <f>SUMIFS('grv lys'!$L$2:$L$2863,'grv lys'!$I$2:$I$2863,'bereken betaaldatum bedrag'!$J$1,'grv lys'!$T$2:$T$2863,'bereken betaaldatum bedrag'!B195)</f>
        <v>0</v>
      </c>
      <c r="K195" s="4">
        <f>SUMIFS('grv lys'!$L$2:$L$2863,'grv lys'!$I$2:$I$2863,'bereken betaaldatum bedrag'!$K$1,'grv lys'!$T$2:$T$2863,'bereken betaaldatum bedrag'!B195)</f>
        <v>0</v>
      </c>
      <c r="L195" s="4">
        <f>SUMIFS('grv lys'!$L$2:$L$2863,'grv lys'!$I$2:$I$2863,'bereken betaaldatum bedrag'!$L$1,'grv lys'!$T$2:$T$2863,'bereken betaaldatum bedrag'!B195)</f>
        <v>0</v>
      </c>
      <c r="M195" s="4">
        <f>SUMIFS('grv lys'!$L$2:$L$2863,'grv lys'!$I$2:$I$2863,'bereken betaaldatum bedrag'!$M$1,'grv lys'!$T$2:$T$2863,'bereken betaaldatum bedrag'!B195)</f>
        <v>0</v>
      </c>
      <c r="N195" s="4">
        <f>SUMIFS('grv lys'!$L$2:$L$2863,'grv lys'!$I$2:$I$2863,'bereken betaaldatum bedrag'!$N$1,'grv lys'!$T$2:$T$2863,'bereken betaaldatum bedrag'!B195)</f>
        <v>2208.5</v>
      </c>
      <c r="O195" s="4">
        <f>SUMIFS('grv lys'!$L$2:$L$2863,'grv lys'!$I$2:$I$2863,'bereken betaaldatum bedrag'!$O$1,'grv lys'!$T$2:$T$2863,'bereken betaaldatum bedrag'!B195)</f>
        <v>0</v>
      </c>
      <c r="P195" s="4">
        <f>SUMIFS('grv lys'!$L$2:$L$2863,'grv lys'!$I$2:$I$2863,'bereken betaaldatum bedrag'!$P$1,'grv lys'!$T$2:$T$2863,'bereken betaaldatum bedrag'!B195)</f>
        <v>0</v>
      </c>
      <c r="Q195" s="4">
        <f>SUMIFS('grv lys'!$L$2:$L$2863,'grv lys'!$I$2:$I$2863,'bereken betaaldatum bedrag'!$Q$1,'grv lys'!$T$2:$T$2863,'bereken betaaldatum bedrag'!B195)</f>
        <v>0</v>
      </c>
      <c r="R195" s="4">
        <f>SUMIFS('grv lys'!$L$2:$L$2863,'grv lys'!$I$2:$I$2863,'bereken betaaldatum bedrag'!$R$1,'grv lys'!$T$2:$T$2863,'bereken betaaldatum bedrag'!B195)</f>
        <v>0</v>
      </c>
      <c r="S195" s="4">
        <f>SUMIFS('grv lys'!Y194:Y3457,'grv lys'!T194:T3457,'bereken betaaldatum bedrag'!B195,'grv lys'!V194:V3457,'bereken betaaldatum bedrag'!$S$1)</f>
        <v>0</v>
      </c>
      <c r="T195" s="4">
        <f>SUMIFS('grv lys'!Z194:Z3457,'grv lys'!U194:U3457,'bereken betaaldatum bedrag'!B195,'grv lys'!W194:W3457,'bereken betaaldatum bedrag'!$T$1)</f>
        <v>0</v>
      </c>
      <c r="U195" s="4">
        <f>SUMIFS('grv lys'!$L$2:$L$2863,'grv lys'!$I$2:$I$2863,'bereken betaaldatum bedrag'!$U$1,'grv lys'!$T$2:$T$2863,'bereken betaaldatum bedrag'!B195)</f>
        <v>0</v>
      </c>
      <c r="V195" s="4">
        <f>SUMIFS('grv lys'!$L$2:$L$2863,'grv lys'!$I$2:$I$2863,'bereken betaaldatum bedrag'!$V$1,'grv lys'!$T$2:$T$2863,'bereken betaaldatum bedrag'!B195)</f>
        <v>0</v>
      </c>
      <c r="W195" s="4">
        <f>SUMIFS('grv lys'!$L$2:$L$2863,'grv lys'!$I$2:$I$2863,'bereken betaaldatum bedrag'!$W$1,'grv lys'!$T$2:$T$2863,'bereken betaaldatum bedrag'!B195)</f>
        <v>0</v>
      </c>
      <c r="X195" s="4">
        <f>SUMIFS('grv lys'!$L$2:$L$2863,'grv lys'!$I$2:$I$2863,'bereken betaaldatum bedrag'!$X$1,'grv lys'!$T$2:$T$2863,'bereken betaaldatum bedrag'!B195)</f>
        <v>0</v>
      </c>
      <c r="Y195" s="4">
        <f>SUMIFS('grv lys'!$L$2:$L$2863,'grv lys'!$I$2:$I$2863,'bereken betaaldatum bedrag'!$Y$1,'grv lys'!$G$2:$G$2863,'bereken betaaldatum bedrag'!B195)</f>
        <v>0</v>
      </c>
      <c r="Z195" s="4">
        <f>SUMIFS('grv lys'!$L$2:$L$2863,'grv lys'!$I$2:$I$2863,'bereken betaaldatum bedrag'!$Z$1,'grv lys'!$G$2:$G$2863,'bereken betaaldatum bedrag'!B195)</f>
        <v>0</v>
      </c>
      <c r="AA195" s="4">
        <f>SUMIFS('grv lys'!$L$2:$L$2863,'grv lys'!$I$2:$I$2863,'bereken betaaldatum bedrag'!$AA$1,'grv lys'!$G$2:$G$2863,'bereken betaaldatum bedrag'!B195)</f>
        <v>0</v>
      </c>
      <c r="AB195" s="4">
        <f>SUMIFS('grv lys'!$L$2:$L$2863,'grv lys'!$I$2:$I$2863,'bereken betaaldatum bedrag'!$AB$1,'grv lys'!$G$2:$G$2863,'bereken betaaldatum bedrag'!B195)</f>
        <v>0</v>
      </c>
      <c r="AC195" s="4">
        <f>SUMIFS('grv lys'!$L$2:$L$2863,'grv lys'!$I$2:$I$2863,'bereken betaaldatum bedrag'!$AC$1,'grv lys'!$G$2:$G$2863,'bereken betaaldatum bedrag'!B195)</f>
        <v>468.77</v>
      </c>
      <c r="AD195" s="4">
        <f>SUMIFS('grv lys'!$L$2:$L$2863,'grv lys'!$I$2:$I$2863,'bereken betaaldatum bedrag'!$AD$1,'grv lys'!$G$2:$G$2863,'bereken betaaldatum bedrag'!B195)</f>
        <v>0</v>
      </c>
      <c r="AE195" s="4">
        <f>SUMIFS('grv lys'!$L$2:$L$2863,'grv lys'!$I$2:$I$2863,'bereken betaaldatum bedrag'!$AE$1,'grv lys'!$G$2:$G$2863,'bereken betaaldatum bedrag'!B195)</f>
        <v>0</v>
      </c>
      <c r="AF195" s="4">
        <f>SUMIFS('grv lys'!$L$2:$L$2863,'grv lys'!$I$2:$I$2863,'bereken betaaldatum bedrag'!$AF$1,'grv lys'!$G$2:$G$2863,'bereken betaaldatum bedrag'!B195)</f>
        <v>0</v>
      </c>
      <c r="AG195" s="4">
        <f>SUMIFS('grv lys'!$L$2:$L$2863,'grv lys'!$I$2:$I$2863,'bereken betaaldatum bedrag'!$AG$1,'grv lys'!$G$2:$G$2863,'bereken betaaldatum bedrag'!B195)</f>
        <v>0</v>
      </c>
      <c r="AH195" s="4">
        <f>SUMIFS('grv lys'!$L$2:$L$2863,'grv lys'!$I$2:$I$2863,'bereken betaaldatum bedrag'!$AH$1,'grv lys'!$G$2:$G$2863,'bereken betaaldatum bedrag'!B195)</f>
        <v>0</v>
      </c>
      <c r="AI195" s="4">
        <f>SUMIFS('grv lys'!$L$2:$L$2863,'grv lys'!$I$2:$I$2863,'bereken betaaldatum bedrag'!$AI$1,'grv lys'!$G$2:$G$2863,'bereken betaaldatum bedrag'!B195)</f>
        <v>0</v>
      </c>
      <c r="AJ195" s="4">
        <f>SUMIFS('grv lys'!$L$2:$L$2863,'grv lys'!$I$2:$I$2863,'bereken betaaldatum bedrag'!$AJ$1,'grv lys'!$G$2:$G$2863,'bereken betaaldatum bedrag'!B195)</f>
        <v>0</v>
      </c>
      <c r="AK195" s="4">
        <f>SUMIFS('grv lys'!$L$2:$L$2863,'grv lys'!$I$2:$I$2863,'bereken betaaldatum bedrag'!$AK$1,'grv lys'!$G$2:$G$2863,'bereken betaaldatum bedrag'!B195)</f>
        <v>0</v>
      </c>
      <c r="AL195" s="4">
        <f>SUMIFS('grv lys'!$L$2:$L$2863,'grv lys'!$I$2:$I$2863,'bereken betaaldatum bedrag'!$AL$1,'grv lys'!$G$2:$G$2863,'bereken betaaldatum bedrag'!B195)</f>
        <v>0</v>
      </c>
      <c r="AM195" s="4">
        <f>SUMIFS('grv lys'!$L$2:$L$2863,'grv lys'!$I$2:$I$2863,'bereken betaaldatum bedrag'!$AM$1,'grv lys'!$G$2:$G$2863,'bereken betaaldatum bedrag'!B195)</f>
        <v>0</v>
      </c>
      <c r="AN195" s="4">
        <f>SUMIFS('grv lys'!$L$2:$L$2863,'grv lys'!$I$2:$I$2863,'bereken betaaldatum bedrag'!$AN$1,'grv lys'!$G$2:$G$2863,'bereken betaaldatum bedrag'!B195)</f>
        <v>0</v>
      </c>
      <c r="AO195" s="4">
        <f>SUMIFS('grv lys'!$L$2:$L$2863,'grv lys'!$I$2:$I$2863,'bereken betaaldatum bedrag'!$AO$1,'grv lys'!$G$2:$G$2863,'bereken betaaldatum bedrag'!B195)</f>
        <v>0</v>
      </c>
      <c r="AP195" s="4">
        <f>SUMIFS('grv lys'!$L$2:$L$2863,'grv lys'!$I$2:$I$2863,'bereken betaaldatum bedrag'!$AP$1,'grv lys'!$G$2:$G$2863,'bereken betaaldatum bedrag'!B195)</f>
        <v>294.66000000000003</v>
      </c>
      <c r="AQ195" s="4">
        <f>SUMIFS('grv lys'!$L$2:$L$2863,'grv lys'!$I$2:$I$2863,'bereken betaaldatum bedrag'!$AQ$1,'grv lys'!$G$2:$G$2863,'bereken betaaldatum bedrag'!B195)</f>
        <v>0</v>
      </c>
      <c r="AR195" s="4">
        <f>SUMIFS('grv lys'!$L$2:$L$2863,'grv lys'!$I$2:$I$2863,'bereken betaaldatum bedrag'!$AR$1,'grv lys'!$G$2:$G$2863,'bereken betaaldatum bedrag'!B195)</f>
        <v>296.33999999999997</v>
      </c>
      <c r="AS195" s="4">
        <f>SUMIFS('grv lys'!$L$2:$L$2863,'grv lys'!$I$2:$I$2863,'bereken betaaldatum bedrag'!$AS$1,'grv lys'!$G$2:$G$2863,'bereken betaaldatum bedrag'!B195)</f>
        <v>0</v>
      </c>
      <c r="AT195" s="4">
        <f>SUMIFS('grv lys'!$L$2:$L$2863,'grv lys'!$I$2:$I$2863,'bereken betaaldatum bedrag'!$AT$1,'grv lys'!$G$2:$G$2863,'bereken betaaldatum bedrag'!B195)</f>
        <v>0</v>
      </c>
      <c r="AU195" s="4">
        <f>SUMIFS('grv lys'!$L$2:$L$2863,'grv lys'!$I$2:$I$2863,'bereken betaaldatum bedrag'!$AU$1,'grv lys'!$G$2:$G$2863,'bereken betaaldatum bedrag'!B195)</f>
        <v>0</v>
      </c>
      <c r="AV195" s="4">
        <f>SUMIFS('grv lys'!$L$2:$L$2863,'grv lys'!$I$2:$I$2863,'bereken betaaldatum bedrag'!$AV$1,'grv lys'!$G$2:$G$2863,'bereken betaaldatum bedrag'!B195)</f>
        <v>0</v>
      </c>
      <c r="AW195" s="4">
        <f>SUMIFS('grv lys'!$L$2:$L$2863,'grv lys'!$I$2:$I$2863,'bereken betaaldatum bedrag'!$AW$1,'grv lys'!$G$2:$G$2863,'bereken betaaldatum bedrag'!B195)</f>
        <v>8399.3700000000008</v>
      </c>
      <c r="AX195" s="4">
        <f>SUMIFS('grv lys'!$L$2:$L$2863,'grv lys'!$I$2:$I$2863,'bereken betaaldatum bedrag'!$AX$1,'grv lys'!$G$2:$G$2863,'bereken betaaldatum bedrag'!B195)</f>
        <v>0</v>
      </c>
      <c r="AY195" s="4">
        <f>SUMIFS('grv lys'!$L$2:$L$2863,'grv lys'!$I$2:$I$2863,'bereken betaaldatum bedrag'!$AY$1,'grv lys'!$G$2:$G$2863,'bereken betaaldatum bedrag'!B195)</f>
        <v>0</v>
      </c>
      <c r="AZ195" s="4">
        <f>SUMIFS('grv lys'!$L$2:$L$2863,'grv lys'!$I$2:$I$2863,'bereken betaaldatum bedrag'!$AZ$1,'grv lys'!$G$2:$G$2863,'bereken betaaldatum bedrag'!B195)</f>
        <v>0</v>
      </c>
      <c r="BA195" s="4">
        <f>SUMIFS('grv lys'!$L$2:$L$2863,'grv lys'!$I$2:$I$2863,'bereken betaaldatum bedrag'!$BA$1,'grv lys'!$G$2:$G$2863,'bereken betaaldatum bedrag'!B195)</f>
        <v>0</v>
      </c>
    </row>
    <row r="196" spans="1:53" x14ac:dyDescent="0.25">
      <c r="A196" s="19" t="s">
        <v>136</v>
      </c>
      <c r="B196" s="20">
        <v>41772</v>
      </c>
      <c r="C196" s="7"/>
      <c r="D196" s="15" t="s">
        <v>148</v>
      </c>
      <c r="E196" s="14"/>
      <c r="F196" s="12"/>
      <c r="G196" s="16"/>
      <c r="H196" s="16"/>
      <c r="I196" s="4">
        <f>SUMIFS('grv lys'!$L$2:$L$2863,'grv lys'!$G$2:$G$2863,'bereken betaaldatum bedrag'!B196,'grv lys'!$I$2:$I$2863,'bereken betaaldatum bedrag'!I$1)</f>
        <v>0</v>
      </c>
      <c r="J196" s="4">
        <f>SUMIFS('grv lys'!$L$2:$L$2863,'grv lys'!$I$2:$I$2863,'bereken betaaldatum bedrag'!$J$1,'grv lys'!$T$2:$T$2863,'bereken betaaldatum bedrag'!B196)</f>
        <v>0</v>
      </c>
      <c r="K196" s="4">
        <f>SUMIFS('grv lys'!$L$2:$L$2863,'grv lys'!$I$2:$I$2863,'bereken betaaldatum bedrag'!$K$1,'grv lys'!$T$2:$T$2863,'bereken betaaldatum bedrag'!B196)</f>
        <v>0</v>
      </c>
      <c r="L196" s="4">
        <f>SUMIFS('grv lys'!$L$2:$L$2863,'grv lys'!$I$2:$I$2863,'bereken betaaldatum bedrag'!$L$1,'grv lys'!$T$2:$T$2863,'bereken betaaldatum bedrag'!B196)</f>
        <v>0</v>
      </c>
      <c r="M196" s="4">
        <f>SUMIFS('grv lys'!$L$2:$L$2863,'grv lys'!$I$2:$I$2863,'bereken betaaldatum bedrag'!$M$1,'grv lys'!$T$2:$T$2863,'bereken betaaldatum bedrag'!B196)</f>
        <v>0</v>
      </c>
      <c r="N196" s="4">
        <f>SUMIFS('grv lys'!$L$2:$L$2863,'grv lys'!$I$2:$I$2863,'bereken betaaldatum bedrag'!$N$1,'grv lys'!$T$2:$T$2863,'bereken betaaldatum bedrag'!B196)</f>
        <v>0</v>
      </c>
      <c r="O196" s="4">
        <f>SUMIFS('grv lys'!$L$2:$L$2863,'grv lys'!$I$2:$I$2863,'bereken betaaldatum bedrag'!$O$1,'grv lys'!$T$2:$T$2863,'bereken betaaldatum bedrag'!B196)</f>
        <v>0</v>
      </c>
      <c r="P196" s="4">
        <f>SUMIFS('grv lys'!$L$2:$L$2863,'grv lys'!$I$2:$I$2863,'bereken betaaldatum bedrag'!$P$1,'grv lys'!$T$2:$T$2863,'bereken betaaldatum bedrag'!B196)</f>
        <v>0</v>
      </c>
      <c r="Q196" s="4">
        <f>SUMIFS('grv lys'!$L$2:$L$2863,'grv lys'!$I$2:$I$2863,'bereken betaaldatum bedrag'!$Q$1,'grv lys'!$T$2:$T$2863,'bereken betaaldatum bedrag'!B196)</f>
        <v>0</v>
      </c>
      <c r="R196" s="4">
        <f>SUMIFS('grv lys'!$L$2:$L$2863,'grv lys'!$I$2:$I$2863,'bereken betaaldatum bedrag'!$R$1,'grv lys'!$T$2:$T$2863,'bereken betaaldatum bedrag'!B196)</f>
        <v>0</v>
      </c>
      <c r="S196" s="4">
        <f>SUMIFS('grv lys'!Y195:Y3458,'grv lys'!T195:T3458,'bereken betaaldatum bedrag'!B196,'grv lys'!V195:V3458,'bereken betaaldatum bedrag'!$S$1)</f>
        <v>0</v>
      </c>
      <c r="T196" s="4">
        <f>SUMIFS('grv lys'!Z195:Z3458,'grv lys'!U195:U3458,'bereken betaaldatum bedrag'!B196,'grv lys'!W195:W3458,'bereken betaaldatum bedrag'!$T$1)</f>
        <v>0</v>
      </c>
      <c r="U196" s="4">
        <f>SUMIFS('grv lys'!$L$2:$L$2863,'grv lys'!$I$2:$I$2863,'bereken betaaldatum bedrag'!$U$1,'grv lys'!$T$2:$T$2863,'bereken betaaldatum bedrag'!B196)</f>
        <v>0</v>
      </c>
      <c r="V196" s="4">
        <f>SUMIFS('grv lys'!$L$2:$L$2863,'grv lys'!$I$2:$I$2863,'bereken betaaldatum bedrag'!$V$1,'grv lys'!$T$2:$T$2863,'bereken betaaldatum bedrag'!B196)</f>
        <v>0</v>
      </c>
      <c r="W196" s="4">
        <f>SUMIFS('grv lys'!$L$2:$L$2863,'grv lys'!$I$2:$I$2863,'bereken betaaldatum bedrag'!$W$1,'grv lys'!$T$2:$T$2863,'bereken betaaldatum bedrag'!B196)</f>
        <v>0</v>
      </c>
      <c r="X196" s="4">
        <f>SUMIFS('grv lys'!$L$2:$L$2863,'grv lys'!$I$2:$I$2863,'bereken betaaldatum bedrag'!$X$1,'grv lys'!$T$2:$T$2863,'bereken betaaldatum bedrag'!B196)</f>
        <v>0</v>
      </c>
      <c r="Y196" s="4">
        <f>SUMIFS('grv lys'!$L$2:$L$2863,'grv lys'!$I$2:$I$2863,'bereken betaaldatum bedrag'!$Y$1,'grv lys'!$G$2:$G$2863,'bereken betaaldatum bedrag'!B196)</f>
        <v>10838.91</v>
      </c>
      <c r="Z196" s="4">
        <f>SUMIFS('grv lys'!$L$2:$L$2863,'grv lys'!$I$2:$I$2863,'bereken betaaldatum bedrag'!$Z$1,'grv lys'!$G$2:$G$2863,'bereken betaaldatum bedrag'!B196)</f>
        <v>0</v>
      </c>
      <c r="AA196" s="4">
        <f>SUMIFS('grv lys'!$L$2:$L$2863,'grv lys'!$I$2:$I$2863,'bereken betaaldatum bedrag'!$AA$1,'grv lys'!$G$2:$G$2863,'bereken betaaldatum bedrag'!B196)</f>
        <v>0</v>
      </c>
      <c r="AB196" s="4">
        <f>SUMIFS('grv lys'!$L$2:$L$2863,'grv lys'!$I$2:$I$2863,'bereken betaaldatum bedrag'!$AB$1,'grv lys'!$G$2:$G$2863,'bereken betaaldatum bedrag'!B196)</f>
        <v>0</v>
      </c>
      <c r="AC196" s="4">
        <f>SUMIFS('grv lys'!$L$2:$L$2863,'grv lys'!$I$2:$I$2863,'bereken betaaldatum bedrag'!$AC$1,'grv lys'!$G$2:$G$2863,'bereken betaaldatum bedrag'!B196)</f>
        <v>0</v>
      </c>
      <c r="AD196" s="4">
        <f>SUMIFS('grv lys'!$L$2:$L$2863,'grv lys'!$I$2:$I$2863,'bereken betaaldatum bedrag'!$AD$1,'grv lys'!$G$2:$G$2863,'bereken betaaldatum bedrag'!B196)</f>
        <v>5922.67</v>
      </c>
      <c r="AE196" s="4">
        <f>SUMIFS('grv lys'!$L$2:$L$2863,'grv lys'!$I$2:$I$2863,'bereken betaaldatum bedrag'!$AE$1,'grv lys'!$G$2:$G$2863,'bereken betaaldatum bedrag'!B196)</f>
        <v>128688.4</v>
      </c>
      <c r="AF196" s="4">
        <f>SUMIFS('grv lys'!$L$2:$L$2863,'grv lys'!$I$2:$I$2863,'bereken betaaldatum bedrag'!$AF$1,'grv lys'!$G$2:$G$2863,'bereken betaaldatum bedrag'!B196)</f>
        <v>0</v>
      </c>
      <c r="AG196" s="4">
        <f>SUMIFS('grv lys'!$L$2:$L$2863,'grv lys'!$I$2:$I$2863,'bereken betaaldatum bedrag'!$AG$1,'grv lys'!$G$2:$G$2863,'bereken betaaldatum bedrag'!B196)</f>
        <v>0</v>
      </c>
      <c r="AH196" s="4">
        <f>SUMIFS('grv lys'!$L$2:$L$2863,'grv lys'!$I$2:$I$2863,'bereken betaaldatum bedrag'!$AH$1,'grv lys'!$G$2:$G$2863,'bereken betaaldatum bedrag'!B196)</f>
        <v>0</v>
      </c>
      <c r="AI196" s="4">
        <f>SUMIFS('grv lys'!$L$2:$L$2863,'grv lys'!$I$2:$I$2863,'bereken betaaldatum bedrag'!$AI$1,'grv lys'!$G$2:$G$2863,'bereken betaaldatum bedrag'!B196)</f>
        <v>0</v>
      </c>
      <c r="AJ196" s="4">
        <f>SUMIFS('grv lys'!$L$2:$L$2863,'grv lys'!$I$2:$I$2863,'bereken betaaldatum bedrag'!$AJ$1,'grv lys'!$G$2:$G$2863,'bereken betaaldatum bedrag'!B196)</f>
        <v>0</v>
      </c>
      <c r="AK196" s="4">
        <f>SUMIFS('grv lys'!$L$2:$L$2863,'grv lys'!$I$2:$I$2863,'bereken betaaldatum bedrag'!$AK$1,'grv lys'!$G$2:$G$2863,'bereken betaaldatum bedrag'!B196)</f>
        <v>0</v>
      </c>
      <c r="AL196" s="4">
        <f>SUMIFS('grv lys'!$L$2:$L$2863,'grv lys'!$I$2:$I$2863,'bereken betaaldatum bedrag'!$AL$1,'grv lys'!$G$2:$G$2863,'bereken betaaldatum bedrag'!B196)</f>
        <v>2154.5700000000002</v>
      </c>
      <c r="AM196" s="4">
        <f>SUMIFS('grv lys'!$L$2:$L$2863,'grv lys'!$I$2:$I$2863,'bereken betaaldatum bedrag'!$AM$1,'grv lys'!$G$2:$G$2863,'bereken betaaldatum bedrag'!B196)</f>
        <v>0</v>
      </c>
      <c r="AN196" s="4">
        <f>SUMIFS('grv lys'!$L$2:$L$2863,'grv lys'!$I$2:$I$2863,'bereken betaaldatum bedrag'!$AN$1,'grv lys'!$G$2:$G$2863,'bereken betaaldatum bedrag'!B196)</f>
        <v>0</v>
      </c>
      <c r="AO196" s="4">
        <f>SUMIFS('grv lys'!$L$2:$L$2863,'grv lys'!$I$2:$I$2863,'bereken betaaldatum bedrag'!$AO$1,'grv lys'!$G$2:$G$2863,'bereken betaaldatum bedrag'!B196)</f>
        <v>0</v>
      </c>
      <c r="AP196" s="4">
        <f>SUMIFS('grv lys'!$L$2:$L$2863,'grv lys'!$I$2:$I$2863,'bereken betaaldatum bedrag'!$AP$1,'grv lys'!$G$2:$G$2863,'bereken betaaldatum bedrag'!B196)</f>
        <v>294.66000000000003</v>
      </c>
      <c r="AQ196" s="4">
        <f>SUMIFS('grv lys'!$L$2:$L$2863,'grv lys'!$I$2:$I$2863,'bereken betaaldatum bedrag'!$AQ$1,'grv lys'!$G$2:$G$2863,'bereken betaaldatum bedrag'!B196)</f>
        <v>10833.42</v>
      </c>
      <c r="AR196" s="4">
        <f>SUMIFS('grv lys'!$L$2:$L$2863,'grv lys'!$I$2:$I$2863,'bereken betaaldatum bedrag'!$AR$1,'grv lys'!$G$2:$G$2863,'bereken betaaldatum bedrag'!B196)</f>
        <v>197.56</v>
      </c>
      <c r="AS196" s="4">
        <f>SUMIFS('grv lys'!$L$2:$L$2863,'grv lys'!$I$2:$I$2863,'bereken betaaldatum bedrag'!$AS$1,'grv lys'!$G$2:$G$2863,'bereken betaaldatum bedrag'!B196)</f>
        <v>0</v>
      </c>
      <c r="AT196" s="4">
        <f>SUMIFS('grv lys'!$L$2:$L$2863,'grv lys'!$I$2:$I$2863,'bereken betaaldatum bedrag'!$AT$1,'grv lys'!$G$2:$G$2863,'bereken betaaldatum bedrag'!B196)</f>
        <v>0</v>
      </c>
      <c r="AU196" s="4">
        <f>SUMIFS('grv lys'!$L$2:$L$2863,'grv lys'!$I$2:$I$2863,'bereken betaaldatum bedrag'!$AU$1,'grv lys'!$G$2:$G$2863,'bereken betaaldatum bedrag'!B196)</f>
        <v>0</v>
      </c>
      <c r="AV196" s="4">
        <f>SUMIFS('grv lys'!$L$2:$L$2863,'grv lys'!$I$2:$I$2863,'bereken betaaldatum bedrag'!$AV$1,'grv lys'!$G$2:$G$2863,'bereken betaaldatum bedrag'!B196)</f>
        <v>0</v>
      </c>
      <c r="AW196" s="4">
        <f>SUMIFS('grv lys'!$L$2:$L$2863,'grv lys'!$I$2:$I$2863,'bereken betaaldatum bedrag'!$AW$1,'grv lys'!$G$2:$G$2863,'bereken betaaldatum bedrag'!B196)</f>
        <v>0</v>
      </c>
      <c r="AX196" s="4">
        <f>SUMIFS('grv lys'!$L$2:$L$2863,'grv lys'!$I$2:$I$2863,'bereken betaaldatum bedrag'!$AX$1,'grv lys'!$G$2:$G$2863,'bereken betaaldatum bedrag'!B196)</f>
        <v>0</v>
      </c>
      <c r="AY196" s="4">
        <f>SUMIFS('grv lys'!$L$2:$L$2863,'grv lys'!$I$2:$I$2863,'bereken betaaldatum bedrag'!$AY$1,'grv lys'!$G$2:$G$2863,'bereken betaaldatum bedrag'!B196)</f>
        <v>0</v>
      </c>
      <c r="AZ196" s="4">
        <f>SUMIFS('grv lys'!$L$2:$L$2863,'grv lys'!$I$2:$I$2863,'bereken betaaldatum bedrag'!$AZ$1,'grv lys'!$G$2:$G$2863,'bereken betaaldatum bedrag'!B196)</f>
        <v>0</v>
      </c>
      <c r="BA196" s="4">
        <f>SUMIFS('grv lys'!$L$2:$L$2863,'grv lys'!$I$2:$I$2863,'bereken betaaldatum bedrag'!$BA$1,'grv lys'!$G$2:$G$2863,'bereken betaaldatum bedrag'!B196)</f>
        <v>0</v>
      </c>
    </row>
    <row r="197" spans="1:53" x14ac:dyDescent="0.25">
      <c r="A197" s="19" t="s">
        <v>137</v>
      </c>
      <c r="B197" s="20">
        <v>41773</v>
      </c>
      <c r="C197" s="7"/>
      <c r="D197" s="15" t="s">
        <v>148</v>
      </c>
      <c r="E197" s="14"/>
      <c r="F197" s="12"/>
      <c r="G197" s="16"/>
      <c r="H197" s="16"/>
      <c r="I197" s="4">
        <f>SUMIFS('grv lys'!$L$2:$L$2863,'grv lys'!$G$2:$G$2863,'bereken betaaldatum bedrag'!B197,'grv lys'!$I$2:$I$2863,'bereken betaaldatum bedrag'!I$1)</f>
        <v>0</v>
      </c>
      <c r="J197" s="4">
        <f>SUMIFS('grv lys'!$L$2:$L$2863,'grv lys'!$I$2:$I$2863,'bereken betaaldatum bedrag'!$J$1,'grv lys'!$T$2:$T$2863,'bereken betaaldatum bedrag'!B197)</f>
        <v>0</v>
      </c>
      <c r="K197" s="4">
        <f>SUMIFS('grv lys'!$L$2:$L$2863,'grv lys'!$I$2:$I$2863,'bereken betaaldatum bedrag'!$K$1,'grv lys'!$T$2:$T$2863,'bereken betaaldatum bedrag'!B197)</f>
        <v>0</v>
      </c>
      <c r="L197" s="4">
        <f>SUMIFS('grv lys'!$L$2:$L$2863,'grv lys'!$I$2:$I$2863,'bereken betaaldatum bedrag'!$L$1,'grv lys'!$T$2:$T$2863,'bereken betaaldatum bedrag'!B197)</f>
        <v>0</v>
      </c>
      <c r="M197" s="4">
        <f>SUMIFS('grv lys'!$L$2:$L$2863,'grv lys'!$I$2:$I$2863,'bereken betaaldatum bedrag'!$M$1,'grv lys'!$T$2:$T$2863,'bereken betaaldatum bedrag'!B197)</f>
        <v>0</v>
      </c>
      <c r="N197" s="4">
        <f>SUMIFS('grv lys'!$L$2:$L$2863,'grv lys'!$I$2:$I$2863,'bereken betaaldatum bedrag'!$N$1,'grv lys'!$T$2:$T$2863,'bereken betaaldatum bedrag'!B197)</f>
        <v>0</v>
      </c>
      <c r="O197" s="4">
        <f>SUMIFS('grv lys'!$L$2:$L$2863,'grv lys'!$I$2:$I$2863,'bereken betaaldatum bedrag'!$O$1,'grv lys'!$T$2:$T$2863,'bereken betaaldatum bedrag'!B197)</f>
        <v>0</v>
      </c>
      <c r="P197" s="4">
        <f>SUMIFS('grv lys'!$L$2:$L$2863,'grv lys'!$I$2:$I$2863,'bereken betaaldatum bedrag'!$P$1,'grv lys'!$T$2:$T$2863,'bereken betaaldatum bedrag'!B197)</f>
        <v>0</v>
      </c>
      <c r="Q197" s="4">
        <f>SUMIFS('grv lys'!$L$2:$L$2863,'grv lys'!$I$2:$I$2863,'bereken betaaldatum bedrag'!$Q$1,'grv lys'!$T$2:$T$2863,'bereken betaaldatum bedrag'!B197)</f>
        <v>0</v>
      </c>
      <c r="R197" s="4">
        <f>SUMIFS('grv lys'!$L$2:$L$2863,'grv lys'!$I$2:$I$2863,'bereken betaaldatum bedrag'!$R$1,'grv lys'!$T$2:$T$2863,'bereken betaaldatum bedrag'!B197)</f>
        <v>0</v>
      </c>
      <c r="S197" s="4">
        <f>SUMIFS('grv lys'!Y196:Y3459,'grv lys'!T196:T3459,'bereken betaaldatum bedrag'!B197,'grv lys'!V196:V3459,'bereken betaaldatum bedrag'!$S$1)</f>
        <v>0</v>
      </c>
      <c r="T197" s="4">
        <f>SUMIFS('grv lys'!Z196:Z3459,'grv lys'!U196:U3459,'bereken betaaldatum bedrag'!B197,'grv lys'!W196:W3459,'bereken betaaldatum bedrag'!$T$1)</f>
        <v>0</v>
      </c>
      <c r="U197" s="4">
        <f>SUMIFS('grv lys'!$L$2:$L$2863,'grv lys'!$I$2:$I$2863,'bereken betaaldatum bedrag'!$U$1,'grv lys'!$T$2:$T$2863,'bereken betaaldatum bedrag'!B197)</f>
        <v>4270</v>
      </c>
      <c r="V197" s="4">
        <f>SUMIFS('grv lys'!$L$2:$L$2863,'grv lys'!$I$2:$I$2863,'bereken betaaldatum bedrag'!$V$1,'grv lys'!$T$2:$T$2863,'bereken betaaldatum bedrag'!B197)</f>
        <v>0</v>
      </c>
      <c r="W197" s="4">
        <f>SUMIFS('grv lys'!$L$2:$L$2863,'grv lys'!$I$2:$I$2863,'bereken betaaldatum bedrag'!$W$1,'grv lys'!$T$2:$T$2863,'bereken betaaldatum bedrag'!B197)</f>
        <v>0</v>
      </c>
      <c r="X197" s="4">
        <f>SUMIFS('grv lys'!$L$2:$L$2863,'grv lys'!$I$2:$I$2863,'bereken betaaldatum bedrag'!$X$1,'grv lys'!$T$2:$T$2863,'bereken betaaldatum bedrag'!B197)</f>
        <v>0</v>
      </c>
      <c r="Y197" s="4">
        <f>SUMIFS('grv lys'!$L$2:$L$2863,'grv lys'!$I$2:$I$2863,'bereken betaaldatum bedrag'!$Y$1,'grv lys'!$G$2:$G$2863,'bereken betaaldatum bedrag'!B197)</f>
        <v>0</v>
      </c>
      <c r="Z197" s="4">
        <f>SUMIFS('grv lys'!$L$2:$L$2863,'grv lys'!$I$2:$I$2863,'bereken betaaldatum bedrag'!$Z$1,'grv lys'!$G$2:$G$2863,'bereken betaaldatum bedrag'!B197)</f>
        <v>0</v>
      </c>
      <c r="AA197" s="4">
        <f>SUMIFS('grv lys'!$L$2:$L$2863,'grv lys'!$I$2:$I$2863,'bereken betaaldatum bedrag'!$AA$1,'grv lys'!$G$2:$G$2863,'bereken betaaldatum bedrag'!B197)</f>
        <v>0</v>
      </c>
      <c r="AB197" s="4">
        <f>SUMIFS('grv lys'!$L$2:$L$2863,'grv lys'!$I$2:$I$2863,'bereken betaaldatum bedrag'!$AB$1,'grv lys'!$G$2:$G$2863,'bereken betaaldatum bedrag'!B197)</f>
        <v>0</v>
      </c>
      <c r="AC197" s="4">
        <f>SUMIFS('grv lys'!$L$2:$L$2863,'grv lys'!$I$2:$I$2863,'bereken betaaldatum bedrag'!$AC$1,'grv lys'!$G$2:$G$2863,'bereken betaaldatum bedrag'!B197)</f>
        <v>468.77</v>
      </c>
      <c r="AD197" s="4">
        <f>SUMIFS('grv lys'!$L$2:$L$2863,'grv lys'!$I$2:$I$2863,'bereken betaaldatum bedrag'!$AD$1,'grv lys'!$G$2:$G$2863,'bereken betaaldatum bedrag'!B197)</f>
        <v>0</v>
      </c>
      <c r="AE197" s="4">
        <f>SUMIFS('grv lys'!$L$2:$L$2863,'grv lys'!$I$2:$I$2863,'bereken betaaldatum bedrag'!$AE$1,'grv lys'!$G$2:$G$2863,'bereken betaaldatum bedrag'!B197)</f>
        <v>0</v>
      </c>
      <c r="AF197" s="4">
        <f>SUMIFS('grv lys'!$L$2:$L$2863,'grv lys'!$I$2:$I$2863,'bereken betaaldatum bedrag'!$AF$1,'grv lys'!$G$2:$G$2863,'bereken betaaldatum bedrag'!B197)</f>
        <v>0</v>
      </c>
      <c r="AG197" s="4">
        <f>SUMIFS('grv lys'!$L$2:$L$2863,'grv lys'!$I$2:$I$2863,'bereken betaaldatum bedrag'!$AG$1,'grv lys'!$G$2:$G$2863,'bereken betaaldatum bedrag'!B197)</f>
        <v>0</v>
      </c>
      <c r="AH197" s="4">
        <f>SUMIFS('grv lys'!$L$2:$L$2863,'grv lys'!$I$2:$I$2863,'bereken betaaldatum bedrag'!$AH$1,'grv lys'!$G$2:$G$2863,'bereken betaaldatum bedrag'!B197)</f>
        <v>0</v>
      </c>
      <c r="AI197" s="4">
        <f>SUMIFS('grv lys'!$L$2:$L$2863,'grv lys'!$I$2:$I$2863,'bereken betaaldatum bedrag'!$AI$1,'grv lys'!$G$2:$G$2863,'bereken betaaldatum bedrag'!B197)</f>
        <v>18743.88</v>
      </c>
      <c r="AJ197" s="4">
        <f>SUMIFS('grv lys'!$L$2:$L$2863,'grv lys'!$I$2:$I$2863,'bereken betaaldatum bedrag'!$AJ$1,'grv lys'!$G$2:$G$2863,'bereken betaaldatum bedrag'!B197)</f>
        <v>0</v>
      </c>
      <c r="AK197" s="4">
        <f>SUMIFS('grv lys'!$L$2:$L$2863,'grv lys'!$I$2:$I$2863,'bereken betaaldatum bedrag'!$AK$1,'grv lys'!$G$2:$G$2863,'bereken betaaldatum bedrag'!B197)</f>
        <v>16244.98</v>
      </c>
      <c r="AL197" s="4">
        <f>SUMIFS('grv lys'!$L$2:$L$2863,'grv lys'!$I$2:$I$2863,'bereken betaaldatum bedrag'!$AL$1,'grv lys'!$G$2:$G$2863,'bereken betaaldatum bedrag'!B197)</f>
        <v>0</v>
      </c>
      <c r="AM197" s="4">
        <f>SUMIFS('grv lys'!$L$2:$L$2863,'grv lys'!$I$2:$I$2863,'bereken betaaldatum bedrag'!$AM$1,'grv lys'!$G$2:$G$2863,'bereken betaaldatum bedrag'!B197)</f>
        <v>12101.2</v>
      </c>
      <c r="AN197" s="4">
        <f>SUMIFS('grv lys'!$L$2:$L$2863,'grv lys'!$I$2:$I$2863,'bereken betaaldatum bedrag'!$AN$1,'grv lys'!$G$2:$G$2863,'bereken betaaldatum bedrag'!B197)</f>
        <v>0</v>
      </c>
      <c r="AO197" s="4">
        <f>SUMIFS('grv lys'!$L$2:$L$2863,'grv lys'!$I$2:$I$2863,'bereken betaaldatum bedrag'!$AO$1,'grv lys'!$G$2:$G$2863,'bereken betaaldatum bedrag'!B197)</f>
        <v>0</v>
      </c>
      <c r="AP197" s="4">
        <f>SUMIFS('grv lys'!$L$2:$L$2863,'grv lys'!$I$2:$I$2863,'bereken betaaldatum bedrag'!$AP$1,'grv lys'!$G$2:$G$2863,'bereken betaaldatum bedrag'!B197)</f>
        <v>294.66000000000003</v>
      </c>
      <c r="AQ197" s="4">
        <f>SUMIFS('grv lys'!$L$2:$L$2863,'grv lys'!$I$2:$I$2863,'bereken betaaldatum bedrag'!$AQ$1,'grv lys'!$G$2:$G$2863,'bereken betaaldatum bedrag'!B197)</f>
        <v>0</v>
      </c>
      <c r="AR197" s="4">
        <f>SUMIFS('grv lys'!$L$2:$L$2863,'grv lys'!$I$2:$I$2863,'bereken betaaldatum bedrag'!$AR$1,'grv lys'!$G$2:$G$2863,'bereken betaaldatum bedrag'!B197)</f>
        <v>296.33999999999997</v>
      </c>
      <c r="AS197" s="4">
        <f>SUMIFS('grv lys'!$L$2:$L$2863,'grv lys'!$I$2:$I$2863,'bereken betaaldatum bedrag'!$AS$1,'grv lys'!$G$2:$G$2863,'bereken betaaldatum bedrag'!B197)</f>
        <v>12520.23</v>
      </c>
      <c r="AT197" s="4">
        <f>SUMIFS('grv lys'!$L$2:$L$2863,'grv lys'!$I$2:$I$2863,'bereken betaaldatum bedrag'!$AT$1,'grv lys'!$G$2:$G$2863,'bereken betaaldatum bedrag'!B197)</f>
        <v>0</v>
      </c>
      <c r="AU197" s="4">
        <f>SUMIFS('grv lys'!$L$2:$L$2863,'grv lys'!$I$2:$I$2863,'bereken betaaldatum bedrag'!$AU$1,'grv lys'!$G$2:$G$2863,'bereken betaaldatum bedrag'!B197)</f>
        <v>0</v>
      </c>
      <c r="AV197" s="4">
        <f>SUMIFS('grv lys'!$L$2:$L$2863,'grv lys'!$I$2:$I$2863,'bereken betaaldatum bedrag'!$AV$1,'grv lys'!$G$2:$G$2863,'bereken betaaldatum bedrag'!B197)</f>
        <v>0</v>
      </c>
      <c r="AW197" s="4">
        <f>SUMIFS('grv lys'!$L$2:$L$2863,'grv lys'!$I$2:$I$2863,'bereken betaaldatum bedrag'!$AW$1,'grv lys'!$G$2:$G$2863,'bereken betaaldatum bedrag'!B197)</f>
        <v>0</v>
      </c>
      <c r="AX197" s="4">
        <f>SUMIFS('grv lys'!$L$2:$L$2863,'grv lys'!$I$2:$I$2863,'bereken betaaldatum bedrag'!$AX$1,'grv lys'!$G$2:$G$2863,'bereken betaaldatum bedrag'!B197)</f>
        <v>0</v>
      </c>
      <c r="AY197" s="4">
        <f>SUMIFS('grv lys'!$L$2:$L$2863,'grv lys'!$I$2:$I$2863,'bereken betaaldatum bedrag'!$AY$1,'grv lys'!$G$2:$G$2863,'bereken betaaldatum bedrag'!B197)</f>
        <v>0</v>
      </c>
      <c r="AZ197" s="4">
        <f>SUMIFS('grv lys'!$L$2:$L$2863,'grv lys'!$I$2:$I$2863,'bereken betaaldatum bedrag'!$AZ$1,'grv lys'!$G$2:$G$2863,'bereken betaaldatum bedrag'!B197)</f>
        <v>0</v>
      </c>
      <c r="BA197" s="4">
        <f>SUMIFS('grv lys'!$L$2:$L$2863,'grv lys'!$I$2:$I$2863,'bereken betaaldatum bedrag'!$BA$1,'grv lys'!$G$2:$G$2863,'bereken betaaldatum bedrag'!B197)</f>
        <v>0</v>
      </c>
    </row>
    <row r="198" spans="1:53" x14ac:dyDescent="0.25">
      <c r="A198" s="19" t="s">
        <v>138</v>
      </c>
      <c r="B198" s="20">
        <v>41774</v>
      </c>
      <c r="C198" s="7"/>
      <c r="D198" s="15" t="s">
        <v>148</v>
      </c>
      <c r="E198" s="14"/>
      <c r="F198" s="12"/>
      <c r="G198" s="16"/>
      <c r="H198" s="16"/>
      <c r="I198" s="4">
        <f>SUMIFS('grv lys'!$L$2:$L$2863,'grv lys'!$G$2:$G$2863,'bereken betaaldatum bedrag'!B198,'grv lys'!$I$2:$I$2863,'bereken betaaldatum bedrag'!I$1)</f>
        <v>0</v>
      </c>
      <c r="J198" s="4">
        <f>SUMIFS('grv lys'!$L$2:$L$2863,'grv lys'!$I$2:$I$2863,'bereken betaaldatum bedrag'!$J$1,'grv lys'!$T$2:$T$2863,'bereken betaaldatum bedrag'!B198)</f>
        <v>0</v>
      </c>
      <c r="K198" s="4">
        <f>SUMIFS('grv lys'!$L$2:$L$2863,'grv lys'!$I$2:$I$2863,'bereken betaaldatum bedrag'!$K$1,'grv lys'!$T$2:$T$2863,'bereken betaaldatum bedrag'!B198)</f>
        <v>0</v>
      </c>
      <c r="L198" s="4">
        <f>SUMIFS('grv lys'!$L$2:$L$2863,'grv lys'!$I$2:$I$2863,'bereken betaaldatum bedrag'!$L$1,'grv lys'!$T$2:$T$2863,'bereken betaaldatum bedrag'!B198)</f>
        <v>0</v>
      </c>
      <c r="M198" s="4">
        <f>SUMIFS('grv lys'!$L$2:$L$2863,'grv lys'!$I$2:$I$2863,'bereken betaaldatum bedrag'!$M$1,'grv lys'!$T$2:$T$2863,'bereken betaaldatum bedrag'!B198)</f>
        <v>0</v>
      </c>
      <c r="N198" s="4">
        <f>SUMIFS('grv lys'!$L$2:$L$2863,'grv lys'!$I$2:$I$2863,'bereken betaaldatum bedrag'!$N$1,'grv lys'!$T$2:$T$2863,'bereken betaaldatum bedrag'!B198)</f>
        <v>0</v>
      </c>
      <c r="O198" s="4">
        <f>SUMIFS('grv lys'!$L$2:$L$2863,'grv lys'!$I$2:$I$2863,'bereken betaaldatum bedrag'!$O$1,'grv lys'!$T$2:$T$2863,'bereken betaaldatum bedrag'!B198)</f>
        <v>0</v>
      </c>
      <c r="P198" s="4">
        <f>SUMIFS('grv lys'!$L$2:$L$2863,'grv lys'!$I$2:$I$2863,'bereken betaaldatum bedrag'!$P$1,'grv lys'!$T$2:$T$2863,'bereken betaaldatum bedrag'!B198)</f>
        <v>0</v>
      </c>
      <c r="Q198" s="4">
        <f>SUMIFS('grv lys'!$L$2:$L$2863,'grv lys'!$I$2:$I$2863,'bereken betaaldatum bedrag'!$Q$1,'grv lys'!$T$2:$T$2863,'bereken betaaldatum bedrag'!B198)</f>
        <v>0</v>
      </c>
      <c r="R198" s="4">
        <f>SUMIFS('grv lys'!$L$2:$L$2863,'grv lys'!$I$2:$I$2863,'bereken betaaldatum bedrag'!$R$1,'grv lys'!$T$2:$T$2863,'bereken betaaldatum bedrag'!B198)</f>
        <v>0</v>
      </c>
      <c r="S198" s="4">
        <f>SUMIFS('grv lys'!Y197:Y3460,'grv lys'!T197:T3460,'bereken betaaldatum bedrag'!B198,'grv lys'!V197:V3460,'bereken betaaldatum bedrag'!$S$1)</f>
        <v>0</v>
      </c>
      <c r="T198" s="4">
        <f>SUMIFS('grv lys'!Z197:Z3460,'grv lys'!U197:U3460,'bereken betaaldatum bedrag'!B198,'grv lys'!W197:W3460,'bereken betaaldatum bedrag'!$T$1)</f>
        <v>0</v>
      </c>
      <c r="U198" s="4">
        <f>SUMIFS('grv lys'!$L$2:$L$2863,'grv lys'!$I$2:$I$2863,'bereken betaaldatum bedrag'!$U$1,'grv lys'!$T$2:$T$2863,'bereken betaaldatum bedrag'!B198)</f>
        <v>0</v>
      </c>
      <c r="V198" s="4">
        <f>SUMIFS('grv lys'!$L$2:$L$2863,'grv lys'!$I$2:$I$2863,'bereken betaaldatum bedrag'!$V$1,'grv lys'!$T$2:$T$2863,'bereken betaaldatum bedrag'!B198)</f>
        <v>0</v>
      </c>
      <c r="W198" s="4">
        <f>SUMIFS('grv lys'!$L$2:$L$2863,'grv lys'!$I$2:$I$2863,'bereken betaaldatum bedrag'!$W$1,'grv lys'!$T$2:$T$2863,'bereken betaaldatum bedrag'!B198)</f>
        <v>0</v>
      </c>
      <c r="X198" s="4">
        <f>SUMIFS('grv lys'!$L$2:$L$2863,'grv lys'!$I$2:$I$2863,'bereken betaaldatum bedrag'!$X$1,'grv lys'!$T$2:$T$2863,'bereken betaaldatum bedrag'!B198)</f>
        <v>0</v>
      </c>
      <c r="Y198" s="4">
        <f>SUMIFS('grv lys'!$L$2:$L$2863,'grv lys'!$I$2:$I$2863,'bereken betaaldatum bedrag'!$Y$1,'grv lys'!$G$2:$G$2863,'bereken betaaldatum bedrag'!B198)</f>
        <v>0</v>
      </c>
      <c r="Z198" s="4">
        <f>SUMIFS('grv lys'!$L$2:$L$2863,'grv lys'!$I$2:$I$2863,'bereken betaaldatum bedrag'!$Z$1,'grv lys'!$G$2:$G$2863,'bereken betaaldatum bedrag'!B198)</f>
        <v>0</v>
      </c>
      <c r="AA198" s="4">
        <f>SUMIFS('grv lys'!$L$2:$L$2863,'grv lys'!$I$2:$I$2863,'bereken betaaldatum bedrag'!$AA$1,'grv lys'!$G$2:$G$2863,'bereken betaaldatum bedrag'!B198)</f>
        <v>0</v>
      </c>
      <c r="AB198" s="4">
        <f>SUMIFS('grv lys'!$L$2:$L$2863,'grv lys'!$I$2:$I$2863,'bereken betaaldatum bedrag'!$AB$1,'grv lys'!$G$2:$G$2863,'bereken betaaldatum bedrag'!B198)</f>
        <v>0</v>
      </c>
      <c r="AC198" s="4">
        <f>SUMIFS('grv lys'!$L$2:$L$2863,'grv lys'!$I$2:$I$2863,'bereken betaaldatum bedrag'!$AC$1,'grv lys'!$G$2:$G$2863,'bereken betaaldatum bedrag'!B198)</f>
        <v>0</v>
      </c>
      <c r="AD198" s="4">
        <f>SUMIFS('grv lys'!$L$2:$L$2863,'grv lys'!$I$2:$I$2863,'bereken betaaldatum bedrag'!$AD$1,'grv lys'!$G$2:$G$2863,'bereken betaaldatum bedrag'!B198)</f>
        <v>0</v>
      </c>
      <c r="AE198" s="4">
        <f>SUMIFS('grv lys'!$L$2:$L$2863,'grv lys'!$I$2:$I$2863,'bereken betaaldatum bedrag'!$AE$1,'grv lys'!$G$2:$G$2863,'bereken betaaldatum bedrag'!B198)</f>
        <v>0</v>
      </c>
      <c r="AF198" s="4">
        <f>SUMIFS('grv lys'!$L$2:$L$2863,'grv lys'!$I$2:$I$2863,'bereken betaaldatum bedrag'!$AF$1,'grv lys'!$G$2:$G$2863,'bereken betaaldatum bedrag'!B198)</f>
        <v>0</v>
      </c>
      <c r="AG198" s="4">
        <f>SUMIFS('grv lys'!$L$2:$L$2863,'grv lys'!$I$2:$I$2863,'bereken betaaldatum bedrag'!$AG$1,'grv lys'!$G$2:$G$2863,'bereken betaaldatum bedrag'!B198)</f>
        <v>0</v>
      </c>
      <c r="AH198" s="4">
        <f>SUMIFS('grv lys'!$L$2:$L$2863,'grv lys'!$I$2:$I$2863,'bereken betaaldatum bedrag'!$AH$1,'grv lys'!$G$2:$G$2863,'bereken betaaldatum bedrag'!B198)</f>
        <v>0</v>
      </c>
      <c r="AI198" s="4">
        <f>SUMIFS('grv lys'!$L$2:$L$2863,'grv lys'!$I$2:$I$2863,'bereken betaaldatum bedrag'!$AI$1,'grv lys'!$G$2:$G$2863,'bereken betaaldatum bedrag'!B198)</f>
        <v>0</v>
      </c>
      <c r="AJ198" s="4">
        <f>SUMIFS('grv lys'!$L$2:$L$2863,'grv lys'!$I$2:$I$2863,'bereken betaaldatum bedrag'!$AJ$1,'grv lys'!$G$2:$G$2863,'bereken betaaldatum bedrag'!B198)</f>
        <v>0</v>
      </c>
      <c r="AK198" s="4">
        <f>SUMIFS('grv lys'!$L$2:$L$2863,'grv lys'!$I$2:$I$2863,'bereken betaaldatum bedrag'!$AK$1,'grv lys'!$G$2:$G$2863,'bereken betaaldatum bedrag'!B198)</f>
        <v>0</v>
      </c>
      <c r="AL198" s="4">
        <f>SUMIFS('grv lys'!$L$2:$L$2863,'grv lys'!$I$2:$I$2863,'bereken betaaldatum bedrag'!$AL$1,'grv lys'!$G$2:$G$2863,'bereken betaaldatum bedrag'!B198)</f>
        <v>0</v>
      </c>
      <c r="AM198" s="4">
        <f>SUMIFS('grv lys'!$L$2:$L$2863,'grv lys'!$I$2:$I$2863,'bereken betaaldatum bedrag'!$AM$1,'grv lys'!$G$2:$G$2863,'bereken betaaldatum bedrag'!B198)</f>
        <v>0</v>
      </c>
      <c r="AN198" s="4">
        <f>SUMIFS('grv lys'!$L$2:$L$2863,'grv lys'!$I$2:$I$2863,'bereken betaaldatum bedrag'!$AN$1,'grv lys'!$G$2:$G$2863,'bereken betaaldatum bedrag'!B198)</f>
        <v>0</v>
      </c>
      <c r="AO198" s="4">
        <f>SUMIFS('grv lys'!$L$2:$L$2863,'grv lys'!$I$2:$I$2863,'bereken betaaldatum bedrag'!$AO$1,'grv lys'!$G$2:$G$2863,'bereken betaaldatum bedrag'!B198)</f>
        <v>16138.99</v>
      </c>
      <c r="AP198" s="4">
        <f>SUMIFS('grv lys'!$L$2:$L$2863,'grv lys'!$I$2:$I$2863,'bereken betaaldatum bedrag'!$AP$1,'grv lys'!$G$2:$G$2863,'bereken betaaldatum bedrag'!B198)</f>
        <v>196.44</v>
      </c>
      <c r="AQ198" s="4">
        <f>SUMIFS('grv lys'!$L$2:$L$2863,'grv lys'!$I$2:$I$2863,'bereken betaaldatum bedrag'!$AQ$1,'grv lys'!$G$2:$G$2863,'bereken betaaldatum bedrag'!B198)</f>
        <v>0</v>
      </c>
      <c r="AR198" s="4">
        <f>SUMIFS('grv lys'!$L$2:$L$2863,'grv lys'!$I$2:$I$2863,'bereken betaaldatum bedrag'!$AR$1,'grv lys'!$G$2:$G$2863,'bereken betaaldatum bedrag'!B198)</f>
        <v>0</v>
      </c>
      <c r="AS198" s="4">
        <f>SUMIFS('grv lys'!$L$2:$L$2863,'grv lys'!$I$2:$I$2863,'bereken betaaldatum bedrag'!$AS$1,'grv lys'!$G$2:$G$2863,'bereken betaaldatum bedrag'!B198)</f>
        <v>0</v>
      </c>
      <c r="AT198" s="4">
        <f>SUMIFS('grv lys'!$L$2:$L$2863,'grv lys'!$I$2:$I$2863,'bereken betaaldatum bedrag'!$AT$1,'grv lys'!$G$2:$G$2863,'bereken betaaldatum bedrag'!B198)</f>
        <v>0</v>
      </c>
      <c r="AU198" s="4">
        <f>SUMIFS('grv lys'!$L$2:$L$2863,'grv lys'!$I$2:$I$2863,'bereken betaaldatum bedrag'!$AU$1,'grv lys'!$G$2:$G$2863,'bereken betaaldatum bedrag'!B198)</f>
        <v>0</v>
      </c>
      <c r="AV198" s="4">
        <f>SUMIFS('grv lys'!$L$2:$L$2863,'grv lys'!$I$2:$I$2863,'bereken betaaldatum bedrag'!$AV$1,'grv lys'!$G$2:$G$2863,'bereken betaaldatum bedrag'!B198)</f>
        <v>31252.31</v>
      </c>
      <c r="AW198" s="4">
        <f>SUMIFS('grv lys'!$L$2:$L$2863,'grv lys'!$I$2:$I$2863,'bereken betaaldatum bedrag'!$AW$1,'grv lys'!$G$2:$G$2863,'bereken betaaldatum bedrag'!B198)</f>
        <v>0</v>
      </c>
      <c r="AX198" s="4">
        <f>SUMIFS('grv lys'!$L$2:$L$2863,'grv lys'!$I$2:$I$2863,'bereken betaaldatum bedrag'!$AX$1,'grv lys'!$G$2:$G$2863,'bereken betaaldatum bedrag'!B198)</f>
        <v>0</v>
      </c>
      <c r="AY198" s="4">
        <f>SUMIFS('grv lys'!$L$2:$L$2863,'grv lys'!$I$2:$I$2863,'bereken betaaldatum bedrag'!$AY$1,'grv lys'!$G$2:$G$2863,'bereken betaaldatum bedrag'!B198)</f>
        <v>0</v>
      </c>
      <c r="AZ198" s="4">
        <f>SUMIFS('grv lys'!$L$2:$L$2863,'grv lys'!$I$2:$I$2863,'bereken betaaldatum bedrag'!$AZ$1,'grv lys'!$G$2:$G$2863,'bereken betaaldatum bedrag'!B198)</f>
        <v>0</v>
      </c>
      <c r="BA198" s="4">
        <f>SUMIFS('grv lys'!$L$2:$L$2863,'grv lys'!$I$2:$I$2863,'bereken betaaldatum bedrag'!$BA$1,'grv lys'!$G$2:$G$2863,'bereken betaaldatum bedrag'!B198)</f>
        <v>0</v>
      </c>
    </row>
    <row r="199" spans="1:53" x14ac:dyDescent="0.25">
      <c r="A199" s="19" t="s">
        <v>139</v>
      </c>
      <c r="B199" s="20">
        <v>41775</v>
      </c>
      <c r="C199" s="7">
        <f>B199+19</f>
        <v>41794</v>
      </c>
      <c r="D199" s="6">
        <f>SUM(I193:I199)</f>
        <v>469006.64000000007</v>
      </c>
      <c r="E199" s="14">
        <f>B199+31</f>
        <v>41806</v>
      </c>
      <c r="F199" s="12">
        <f>SUM(Y193:BA199)</f>
        <v>287904.83000000007</v>
      </c>
      <c r="G199" s="10">
        <f>B199</f>
        <v>41775</v>
      </c>
      <c r="H199" s="9">
        <f>SUM(J193:X199)</f>
        <v>27516.699999999997</v>
      </c>
      <c r="I199" s="4">
        <f>SUMIFS('grv lys'!$L$2:$L$2863,'grv lys'!$G$2:$G$2863,'bereken betaaldatum bedrag'!B199,'grv lys'!$I$2:$I$2863,'bereken betaaldatum bedrag'!I$1)</f>
        <v>48604.070000000007</v>
      </c>
      <c r="J199" s="4">
        <f>SUMIFS('grv lys'!$L$2:$L$2863,'grv lys'!$I$2:$I$2863,'bereken betaaldatum bedrag'!$J$1,'grv lys'!$T$2:$T$2863,'bereken betaaldatum bedrag'!B199)</f>
        <v>0</v>
      </c>
      <c r="K199" s="4">
        <f>SUMIFS('grv lys'!$L$2:$L$2863,'grv lys'!$I$2:$I$2863,'bereken betaaldatum bedrag'!$K$1,'grv lys'!$T$2:$T$2863,'bereken betaaldatum bedrag'!B199)</f>
        <v>0</v>
      </c>
      <c r="L199" s="4">
        <f>SUMIFS('grv lys'!$L$2:$L$2863,'grv lys'!$I$2:$I$2863,'bereken betaaldatum bedrag'!$L$1,'grv lys'!$T$2:$T$2863,'bereken betaaldatum bedrag'!B199)</f>
        <v>0</v>
      </c>
      <c r="M199" s="4">
        <f>SUMIFS('grv lys'!$L$2:$L$2863,'grv lys'!$I$2:$I$2863,'bereken betaaldatum bedrag'!$M$1,'grv lys'!$T$2:$T$2863,'bereken betaaldatum bedrag'!B199)</f>
        <v>10183.4</v>
      </c>
      <c r="N199" s="4">
        <f>SUMIFS('grv lys'!$L$2:$L$2863,'grv lys'!$I$2:$I$2863,'bereken betaaldatum bedrag'!$N$1,'grv lys'!$T$2:$T$2863,'bereken betaaldatum bedrag'!B199)</f>
        <v>0</v>
      </c>
      <c r="O199" s="4">
        <f>SUMIFS('grv lys'!$L$2:$L$2863,'grv lys'!$I$2:$I$2863,'bereken betaaldatum bedrag'!$O$1,'grv lys'!$T$2:$T$2863,'bereken betaaldatum bedrag'!B199)</f>
        <v>0</v>
      </c>
      <c r="P199" s="4">
        <f>SUMIFS('grv lys'!$L$2:$L$2863,'grv lys'!$I$2:$I$2863,'bereken betaaldatum bedrag'!$P$1,'grv lys'!$T$2:$T$2863,'bereken betaaldatum bedrag'!B199)</f>
        <v>0</v>
      </c>
      <c r="Q199" s="4">
        <f>SUMIFS('grv lys'!$L$2:$L$2863,'grv lys'!$I$2:$I$2863,'bereken betaaldatum bedrag'!$Q$1,'grv lys'!$T$2:$T$2863,'bereken betaaldatum bedrag'!B199)</f>
        <v>0</v>
      </c>
      <c r="R199" s="4">
        <f>SUMIFS('grv lys'!$L$2:$L$2863,'grv lys'!$I$2:$I$2863,'bereken betaaldatum bedrag'!$R$1,'grv lys'!$T$2:$T$2863,'bereken betaaldatum bedrag'!B199)</f>
        <v>0</v>
      </c>
      <c r="S199" s="4">
        <f>SUMIFS('grv lys'!Y198:Y3461,'grv lys'!T198:T3461,'bereken betaaldatum bedrag'!B199,'grv lys'!V198:V3461,'bereken betaaldatum bedrag'!$S$1)</f>
        <v>0</v>
      </c>
      <c r="T199" s="4">
        <f>SUMIFS('grv lys'!Z198:Z3461,'grv lys'!U198:U3461,'bereken betaaldatum bedrag'!B199,'grv lys'!W198:W3461,'bereken betaaldatum bedrag'!$T$1)</f>
        <v>0</v>
      </c>
      <c r="U199" s="4">
        <f>SUMIFS('grv lys'!$L$2:$L$2863,'grv lys'!$I$2:$I$2863,'bereken betaaldatum bedrag'!$U$1,'grv lys'!$T$2:$T$2863,'bereken betaaldatum bedrag'!B199)</f>
        <v>0</v>
      </c>
      <c r="V199" s="4">
        <f>SUMIFS('grv lys'!$L$2:$L$2863,'grv lys'!$I$2:$I$2863,'bereken betaaldatum bedrag'!$V$1,'grv lys'!$T$2:$T$2863,'bereken betaaldatum bedrag'!B199)</f>
        <v>0</v>
      </c>
      <c r="W199" s="4">
        <f>SUMIFS('grv lys'!$L$2:$L$2863,'grv lys'!$I$2:$I$2863,'bereken betaaldatum bedrag'!$W$1,'grv lys'!$T$2:$T$2863,'bereken betaaldatum bedrag'!B199)</f>
        <v>0</v>
      </c>
      <c r="X199" s="4">
        <f>SUMIFS('grv lys'!$L$2:$L$2863,'grv lys'!$I$2:$I$2863,'bereken betaaldatum bedrag'!$X$1,'grv lys'!$T$2:$T$2863,'bereken betaaldatum bedrag'!B199)</f>
        <v>0</v>
      </c>
      <c r="Y199" s="4">
        <f>SUMIFS('grv lys'!$L$2:$L$2863,'grv lys'!$I$2:$I$2863,'bereken betaaldatum bedrag'!$Y$1,'grv lys'!$G$2:$G$2863,'bereken betaaldatum bedrag'!B199)</f>
        <v>0</v>
      </c>
      <c r="Z199" s="4">
        <f>SUMIFS('grv lys'!$L$2:$L$2863,'grv lys'!$I$2:$I$2863,'bereken betaaldatum bedrag'!$Z$1,'grv lys'!$G$2:$G$2863,'bereken betaaldatum bedrag'!B199)</f>
        <v>0</v>
      </c>
      <c r="AA199" s="4">
        <f>SUMIFS('grv lys'!$L$2:$L$2863,'grv lys'!$I$2:$I$2863,'bereken betaaldatum bedrag'!$AA$1,'grv lys'!$G$2:$G$2863,'bereken betaaldatum bedrag'!B199)</f>
        <v>0</v>
      </c>
      <c r="AB199" s="4">
        <f>SUMIFS('grv lys'!$L$2:$L$2863,'grv lys'!$I$2:$I$2863,'bereken betaaldatum bedrag'!$AB$1,'grv lys'!$G$2:$G$2863,'bereken betaaldatum bedrag'!B199)</f>
        <v>0</v>
      </c>
      <c r="AC199" s="4">
        <f>SUMIFS('grv lys'!$L$2:$L$2863,'grv lys'!$I$2:$I$2863,'bereken betaaldatum bedrag'!$AC$1,'grv lys'!$G$2:$G$2863,'bereken betaaldatum bedrag'!B199)</f>
        <v>377.57</v>
      </c>
      <c r="AD199" s="4">
        <f>SUMIFS('grv lys'!$L$2:$L$2863,'grv lys'!$I$2:$I$2863,'bereken betaaldatum bedrag'!$AD$1,'grv lys'!$G$2:$G$2863,'bereken betaaldatum bedrag'!B199)</f>
        <v>0</v>
      </c>
      <c r="AE199" s="4">
        <f>SUMIFS('grv lys'!$L$2:$L$2863,'grv lys'!$I$2:$I$2863,'bereken betaaldatum bedrag'!$AE$1,'grv lys'!$G$2:$G$2863,'bereken betaaldatum bedrag'!B199)</f>
        <v>0</v>
      </c>
      <c r="AF199" s="4">
        <f>SUMIFS('grv lys'!$L$2:$L$2863,'grv lys'!$I$2:$I$2863,'bereken betaaldatum bedrag'!$AF$1,'grv lys'!$G$2:$G$2863,'bereken betaaldatum bedrag'!B199)</f>
        <v>0</v>
      </c>
      <c r="AG199" s="4">
        <f>SUMIFS('grv lys'!$L$2:$L$2863,'grv lys'!$I$2:$I$2863,'bereken betaaldatum bedrag'!$AG$1,'grv lys'!$G$2:$G$2863,'bereken betaaldatum bedrag'!B199)</f>
        <v>0</v>
      </c>
      <c r="AH199" s="4">
        <f>SUMIFS('grv lys'!$L$2:$L$2863,'grv lys'!$I$2:$I$2863,'bereken betaaldatum bedrag'!$AH$1,'grv lys'!$G$2:$G$2863,'bereken betaaldatum bedrag'!B199)</f>
        <v>0</v>
      </c>
      <c r="AI199" s="4">
        <f>SUMIFS('grv lys'!$L$2:$L$2863,'grv lys'!$I$2:$I$2863,'bereken betaaldatum bedrag'!$AI$1,'grv lys'!$G$2:$G$2863,'bereken betaaldatum bedrag'!B199)</f>
        <v>0</v>
      </c>
      <c r="AJ199" s="4">
        <f>SUMIFS('grv lys'!$L$2:$L$2863,'grv lys'!$I$2:$I$2863,'bereken betaaldatum bedrag'!$AJ$1,'grv lys'!$G$2:$G$2863,'bereken betaaldatum bedrag'!B199)</f>
        <v>0</v>
      </c>
      <c r="AK199" s="4">
        <f>SUMIFS('grv lys'!$L$2:$L$2863,'grv lys'!$I$2:$I$2863,'bereken betaaldatum bedrag'!$AK$1,'grv lys'!$G$2:$G$2863,'bereken betaaldatum bedrag'!B199)</f>
        <v>0</v>
      </c>
      <c r="AL199" s="4">
        <f>SUMIFS('grv lys'!$L$2:$L$2863,'grv lys'!$I$2:$I$2863,'bereken betaaldatum bedrag'!$AL$1,'grv lys'!$G$2:$G$2863,'bereken betaaldatum bedrag'!B199)</f>
        <v>0</v>
      </c>
      <c r="AM199" s="4">
        <f>SUMIFS('grv lys'!$L$2:$L$2863,'grv lys'!$I$2:$I$2863,'bereken betaaldatum bedrag'!$AM$1,'grv lys'!$G$2:$G$2863,'bereken betaaldatum bedrag'!B199)</f>
        <v>0</v>
      </c>
      <c r="AN199" s="4">
        <f>SUMIFS('grv lys'!$L$2:$L$2863,'grv lys'!$I$2:$I$2863,'bereken betaaldatum bedrag'!$AN$1,'grv lys'!$G$2:$G$2863,'bereken betaaldatum bedrag'!B199)</f>
        <v>0</v>
      </c>
      <c r="AO199" s="4">
        <f>SUMIFS('grv lys'!$L$2:$L$2863,'grv lys'!$I$2:$I$2863,'bereken betaaldatum bedrag'!$AO$1,'grv lys'!$G$2:$G$2863,'bereken betaaldatum bedrag'!B199)</f>
        <v>0</v>
      </c>
      <c r="AP199" s="4">
        <f>SUMIFS('grv lys'!$L$2:$L$2863,'grv lys'!$I$2:$I$2863,'bereken betaaldatum bedrag'!$AP$1,'grv lys'!$G$2:$G$2863,'bereken betaaldatum bedrag'!B199)</f>
        <v>0</v>
      </c>
      <c r="AQ199" s="4">
        <f>SUMIFS('grv lys'!$L$2:$L$2863,'grv lys'!$I$2:$I$2863,'bereken betaaldatum bedrag'!$AQ$1,'grv lys'!$G$2:$G$2863,'bereken betaaldatum bedrag'!B199)</f>
        <v>0</v>
      </c>
      <c r="AR199" s="4">
        <f>SUMIFS('grv lys'!$L$2:$L$2863,'grv lys'!$I$2:$I$2863,'bereken betaaldatum bedrag'!$AR$1,'grv lys'!$G$2:$G$2863,'bereken betaaldatum bedrag'!B199)</f>
        <v>197.56</v>
      </c>
      <c r="AS199" s="4">
        <f>SUMIFS('grv lys'!$L$2:$L$2863,'grv lys'!$I$2:$I$2863,'bereken betaaldatum bedrag'!$AS$1,'grv lys'!$G$2:$G$2863,'bereken betaaldatum bedrag'!B199)</f>
        <v>0</v>
      </c>
      <c r="AT199" s="4">
        <f>SUMIFS('grv lys'!$L$2:$L$2863,'grv lys'!$I$2:$I$2863,'bereken betaaldatum bedrag'!$AT$1,'grv lys'!$G$2:$G$2863,'bereken betaaldatum bedrag'!B199)</f>
        <v>0</v>
      </c>
      <c r="AU199" s="4">
        <f>SUMIFS('grv lys'!$L$2:$L$2863,'grv lys'!$I$2:$I$2863,'bereken betaaldatum bedrag'!$AU$1,'grv lys'!$G$2:$G$2863,'bereken betaaldatum bedrag'!B199)</f>
        <v>0</v>
      </c>
      <c r="AV199" s="4">
        <f>SUMIFS('grv lys'!$L$2:$L$2863,'grv lys'!$I$2:$I$2863,'bereken betaaldatum bedrag'!$AV$1,'grv lys'!$G$2:$G$2863,'bereken betaaldatum bedrag'!B199)</f>
        <v>0</v>
      </c>
      <c r="AW199" s="4">
        <f>SUMIFS('grv lys'!$L$2:$L$2863,'grv lys'!$I$2:$I$2863,'bereken betaaldatum bedrag'!$AW$1,'grv lys'!$G$2:$G$2863,'bereken betaaldatum bedrag'!B199)</f>
        <v>0</v>
      </c>
      <c r="AX199" s="4">
        <f>SUMIFS('grv lys'!$L$2:$L$2863,'grv lys'!$I$2:$I$2863,'bereken betaaldatum bedrag'!$AX$1,'grv lys'!$G$2:$G$2863,'bereken betaaldatum bedrag'!B199)</f>
        <v>0</v>
      </c>
      <c r="AY199" s="4">
        <f>SUMIFS('grv lys'!$L$2:$L$2863,'grv lys'!$I$2:$I$2863,'bereken betaaldatum bedrag'!$AY$1,'grv lys'!$G$2:$G$2863,'bereken betaaldatum bedrag'!B199)</f>
        <v>0</v>
      </c>
      <c r="AZ199" s="4">
        <f>SUMIFS('grv lys'!$L$2:$L$2863,'grv lys'!$I$2:$I$2863,'bereken betaaldatum bedrag'!$AZ$1,'grv lys'!$G$2:$G$2863,'bereken betaaldatum bedrag'!B199)</f>
        <v>0</v>
      </c>
      <c r="BA199" s="4">
        <f>SUMIFS('grv lys'!$L$2:$L$2863,'grv lys'!$I$2:$I$2863,'bereken betaaldatum bedrag'!$BA$1,'grv lys'!$G$2:$G$2863,'bereken betaaldatum bedrag'!B199)</f>
        <v>0</v>
      </c>
    </row>
    <row r="200" spans="1:53" x14ac:dyDescent="0.25">
      <c r="A200" s="21" t="s">
        <v>140</v>
      </c>
      <c r="B200" s="22">
        <v>41776</v>
      </c>
      <c r="C200" s="7"/>
      <c r="D200" s="15" t="s">
        <v>148</v>
      </c>
      <c r="E200" s="14"/>
      <c r="F200" s="12"/>
      <c r="G200" s="16"/>
      <c r="H200" s="16"/>
      <c r="I200" s="4">
        <f>SUMIFS('grv lys'!$L$2:$L$2863,'grv lys'!$G$2:$G$2863,'bereken betaaldatum bedrag'!B200,'grv lys'!$I$2:$I$2863,'bereken betaaldatum bedrag'!I$1)</f>
        <v>0</v>
      </c>
      <c r="J200" s="4">
        <f>SUMIFS('grv lys'!$L$2:$L$2863,'grv lys'!$I$2:$I$2863,'bereken betaaldatum bedrag'!$J$1,'grv lys'!$T$2:$T$2863,'bereken betaaldatum bedrag'!B200)</f>
        <v>0</v>
      </c>
      <c r="K200" s="4">
        <f>SUMIFS('grv lys'!$L$2:$L$2863,'grv lys'!$I$2:$I$2863,'bereken betaaldatum bedrag'!$K$1,'grv lys'!$T$2:$T$2863,'bereken betaaldatum bedrag'!B200)</f>
        <v>0</v>
      </c>
      <c r="L200" s="4">
        <f>SUMIFS('grv lys'!$L$2:$L$2863,'grv lys'!$I$2:$I$2863,'bereken betaaldatum bedrag'!$L$1,'grv lys'!$T$2:$T$2863,'bereken betaaldatum bedrag'!B200)</f>
        <v>0</v>
      </c>
      <c r="M200" s="4">
        <f>SUMIFS('grv lys'!$L$2:$L$2863,'grv lys'!$I$2:$I$2863,'bereken betaaldatum bedrag'!$M$1,'grv lys'!$T$2:$T$2863,'bereken betaaldatum bedrag'!B200)</f>
        <v>0</v>
      </c>
      <c r="N200" s="4">
        <f>SUMIFS('grv lys'!$L$2:$L$2863,'grv lys'!$I$2:$I$2863,'bereken betaaldatum bedrag'!$N$1,'grv lys'!$T$2:$T$2863,'bereken betaaldatum bedrag'!B200)</f>
        <v>0</v>
      </c>
      <c r="O200" s="4">
        <f>SUMIFS('grv lys'!$L$2:$L$2863,'grv lys'!$I$2:$I$2863,'bereken betaaldatum bedrag'!$O$1,'grv lys'!$T$2:$T$2863,'bereken betaaldatum bedrag'!B200)</f>
        <v>0</v>
      </c>
      <c r="P200" s="4">
        <f>SUMIFS('grv lys'!$L$2:$L$2863,'grv lys'!$I$2:$I$2863,'bereken betaaldatum bedrag'!$P$1,'grv lys'!$T$2:$T$2863,'bereken betaaldatum bedrag'!B200)</f>
        <v>0</v>
      </c>
      <c r="Q200" s="4">
        <f>SUMIFS('grv lys'!$L$2:$L$2863,'grv lys'!$I$2:$I$2863,'bereken betaaldatum bedrag'!$Q$1,'grv lys'!$T$2:$T$2863,'bereken betaaldatum bedrag'!B200)</f>
        <v>0</v>
      </c>
      <c r="R200" s="4">
        <f>SUMIFS('grv lys'!$L$2:$L$2863,'grv lys'!$I$2:$I$2863,'bereken betaaldatum bedrag'!$R$1,'grv lys'!$T$2:$T$2863,'bereken betaaldatum bedrag'!B200)</f>
        <v>0</v>
      </c>
      <c r="S200" s="4">
        <f>SUMIFS('grv lys'!Y199:Y3462,'grv lys'!T199:T3462,'bereken betaaldatum bedrag'!B200,'grv lys'!V199:V3462,'bereken betaaldatum bedrag'!$S$1)</f>
        <v>0</v>
      </c>
      <c r="T200" s="4">
        <f>SUMIFS('grv lys'!Z199:Z3462,'grv lys'!U199:U3462,'bereken betaaldatum bedrag'!B200,'grv lys'!W199:W3462,'bereken betaaldatum bedrag'!$T$1)</f>
        <v>0</v>
      </c>
      <c r="U200" s="4">
        <f>SUMIFS('grv lys'!$L$2:$L$2863,'grv lys'!$I$2:$I$2863,'bereken betaaldatum bedrag'!$U$1,'grv lys'!$T$2:$T$2863,'bereken betaaldatum bedrag'!B200)</f>
        <v>0</v>
      </c>
      <c r="V200" s="4">
        <f>SUMIFS('grv lys'!$L$2:$L$2863,'grv lys'!$I$2:$I$2863,'bereken betaaldatum bedrag'!$V$1,'grv lys'!$T$2:$T$2863,'bereken betaaldatum bedrag'!B200)</f>
        <v>0</v>
      </c>
      <c r="W200" s="4">
        <f>SUMIFS('grv lys'!$L$2:$L$2863,'grv lys'!$I$2:$I$2863,'bereken betaaldatum bedrag'!$W$1,'grv lys'!$T$2:$T$2863,'bereken betaaldatum bedrag'!B200)</f>
        <v>0</v>
      </c>
      <c r="X200" s="4">
        <f>SUMIFS('grv lys'!$L$2:$L$2863,'grv lys'!$I$2:$I$2863,'bereken betaaldatum bedrag'!$X$1,'grv lys'!$T$2:$T$2863,'bereken betaaldatum bedrag'!B200)</f>
        <v>0</v>
      </c>
      <c r="Y200" s="4">
        <f>SUMIFS('grv lys'!$L$2:$L$2863,'grv lys'!$I$2:$I$2863,'bereken betaaldatum bedrag'!$Y$1,'grv lys'!$G$2:$G$2863,'bereken betaaldatum bedrag'!B200)</f>
        <v>0</v>
      </c>
      <c r="Z200" s="4">
        <f>SUMIFS('grv lys'!$L$2:$L$2863,'grv lys'!$I$2:$I$2863,'bereken betaaldatum bedrag'!$Z$1,'grv lys'!$G$2:$G$2863,'bereken betaaldatum bedrag'!B200)</f>
        <v>0</v>
      </c>
      <c r="AA200" s="4">
        <f>SUMIFS('grv lys'!$L$2:$L$2863,'grv lys'!$I$2:$I$2863,'bereken betaaldatum bedrag'!$AA$1,'grv lys'!$G$2:$G$2863,'bereken betaaldatum bedrag'!B200)</f>
        <v>0</v>
      </c>
      <c r="AB200" s="4">
        <f>SUMIFS('grv lys'!$L$2:$L$2863,'grv lys'!$I$2:$I$2863,'bereken betaaldatum bedrag'!$AB$1,'grv lys'!$G$2:$G$2863,'bereken betaaldatum bedrag'!B200)</f>
        <v>9719.64</v>
      </c>
      <c r="AC200" s="4">
        <f>SUMIFS('grv lys'!$L$2:$L$2863,'grv lys'!$I$2:$I$2863,'bereken betaaldatum bedrag'!$AC$1,'grv lys'!$G$2:$G$2863,'bereken betaaldatum bedrag'!B200)</f>
        <v>0</v>
      </c>
      <c r="AD200" s="4">
        <f>SUMIFS('grv lys'!$L$2:$L$2863,'grv lys'!$I$2:$I$2863,'bereken betaaldatum bedrag'!$AD$1,'grv lys'!$G$2:$G$2863,'bereken betaaldatum bedrag'!B200)</f>
        <v>5631.53</v>
      </c>
      <c r="AE200" s="4">
        <f>SUMIFS('grv lys'!$L$2:$L$2863,'grv lys'!$I$2:$I$2863,'bereken betaaldatum bedrag'!$AE$1,'grv lys'!$G$2:$G$2863,'bereken betaaldatum bedrag'!B200)</f>
        <v>0</v>
      </c>
      <c r="AF200" s="4">
        <f>SUMIFS('grv lys'!$L$2:$L$2863,'grv lys'!$I$2:$I$2863,'bereken betaaldatum bedrag'!$AF$1,'grv lys'!$G$2:$G$2863,'bereken betaaldatum bedrag'!B200)</f>
        <v>5692.35</v>
      </c>
      <c r="AG200" s="4">
        <f>SUMIFS('grv lys'!$L$2:$L$2863,'grv lys'!$I$2:$I$2863,'bereken betaaldatum bedrag'!$AG$1,'grv lys'!$G$2:$G$2863,'bereken betaaldatum bedrag'!B200)</f>
        <v>1947.29</v>
      </c>
      <c r="AH200" s="4">
        <f>SUMIFS('grv lys'!$L$2:$L$2863,'grv lys'!$I$2:$I$2863,'bereken betaaldatum bedrag'!$AH$1,'grv lys'!$G$2:$G$2863,'bereken betaaldatum bedrag'!B200)</f>
        <v>0</v>
      </c>
      <c r="AI200" s="4">
        <f>SUMIFS('grv lys'!$L$2:$L$2863,'grv lys'!$I$2:$I$2863,'bereken betaaldatum bedrag'!$AI$1,'grv lys'!$G$2:$G$2863,'bereken betaaldatum bedrag'!B200)</f>
        <v>0</v>
      </c>
      <c r="AJ200" s="4">
        <f>SUMIFS('grv lys'!$L$2:$L$2863,'grv lys'!$I$2:$I$2863,'bereken betaaldatum bedrag'!$AJ$1,'grv lys'!$G$2:$G$2863,'bereken betaaldatum bedrag'!B200)</f>
        <v>0</v>
      </c>
      <c r="AK200" s="4">
        <f>SUMIFS('grv lys'!$L$2:$L$2863,'grv lys'!$I$2:$I$2863,'bereken betaaldatum bedrag'!$AK$1,'grv lys'!$G$2:$G$2863,'bereken betaaldatum bedrag'!B200)</f>
        <v>0</v>
      </c>
      <c r="AL200" s="4">
        <f>SUMIFS('grv lys'!$L$2:$L$2863,'grv lys'!$I$2:$I$2863,'bereken betaaldatum bedrag'!$AL$1,'grv lys'!$G$2:$G$2863,'bereken betaaldatum bedrag'!B200)</f>
        <v>0</v>
      </c>
      <c r="AM200" s="4">
        <f>SUMIFS('grv lys'!$L$2:$L$2863,'grv lys'!$I$2:$I$2863,'bereken betaaldatum bedrag'!$AM$1,'grv lys'!$G$2:$G$2863,'bereken betaaldatum bedrag'!B200)</f>
        <v>0</v>
      </c>
      <c r="AN200" s="4">
        <f>SUMIFS('grv lys'!$L$2:$L$2863,'grv lys'!$I$2:$I$2863,'bereken betaaldatum bedrag'!$AN$1,'grv lys'!$G$2:$G$2863,'bereken betaaldatum bedrag'!B200)</f>
        <v>0</v>
      </c>
      <c r="AO200" s="4">
        <f>SUMIFS('grv lys'!$L$2:$L$2863,'grv lys'!$I$2:$I$2863,'bereken betaaldatum bedrag'!$AO$1,'grv lys'!$G$2:$G$2863,'bereken betaaldatum bedrag'!B200)</f>
        <v>0</v>
      </c>
      <c r="AP200" s="4">
        <f>SUMIFS('grv lys'!$L$2:$L$2863,'grv lys'!$I$2:$I$2863,'bereken betaaldatum bedrag'!$AP$1,'grv lys'!$G$2:$G$2863,'bereken betaaldatum bedrag'!B200)</f>
        <v>589.32000000000005</v>
      </c>
      <c r="AQ200" s="4">
        <f>SUMIFS('grv lys'!$L$2:$L$2863,'grv lys'!$I$2:$I$2863,'bereken betaaldatum bedrag'!$AQ$1,'grv lys'!$G$2:$G$2863,'bereken betaaldatum bedrag'!B200)</f>
        <v>0</v>
      </c>
      <c r="AR200" s="4">
        <f>SUMIFS('grv lys'!$L$2:$L$2863,'grv lys'!$I$2:$I$2863,'bereken betaaldatum bedrag'!$AR$1,'grv lys'!$G$2:$G$2863,'bereken betaaldatum bedrag'!B200)</f>
        <v>592.69000000000005</v>
      </c>
      <c r="AS200" s="4">
        <f>SUMIFS('grv lys'!$L$2:$L$2863,'grv lys'!$I$2:$I$2863,'bereken betaaldatum bedrag'!$AS$1,'grv lys'!$G$2:$G$2863,'bereken betaaldatum bedrag'!B200)</f>
        <v>0</v>
      </c>
      <c r="AT200" s="4">
        <f>SUMIFS('grv lys'!$L$2:$L$2863,'grv lys'!$I$2:$I$2863,'bereken betaaldatum bedrag'!$AT$1,'grv lys'!$G$2:$G$2863,'bereken betaaldatum bedrag'!B200)</f>
        <v>0</v>
      </c>
      <c r="AU200" s="4">
        <f>SUMIFS('grv lys'!$L$2:$L$2863,'grv lys'!$I$2:$I$2863,'bereken betaaldatum bedrag'!$AU$1,'grv lys'!$G$2:$G$2863,'bereken betaaldatum bedrag'!B200)</f>
        <v>0</v>
      </c>
      <c r="AV200" s="4">
        <f>SUMIFS('grv lys'!$L$2:$L$2863,'grv lys'!$I$2:$I$2863,'bereken betaaldatum bedrag'!$AV$1,'grv lys'!$G$2:$G$2863,'bereken betaaldatum bedrag'!B200)</f>
        <v>0</v>
      </c>
      <c r="AW200" s="4">
        <f>SUMIFS('grv lys'!$L$2:$L$2863,'grv lys'!$I$2:$I$2863,'bereken betaaldatum bedrag'!$AW$1,'grv lys'!$G$2:$G$2863,'bereken betaaldatum bedrag'!B200)</f>
        <v>0</v>
      </c>
      <c r="AX200" s="4">
        <f>SUMIFS('grv lys'!$L$2:$L$2863,'grv lys'!$I$2:$I$2863,'bereken betaaldatum bedrag'!$AX$1,'grv lys'!$G$2:$G$2863,'bereken betaaldatum bedrag'!B200)</f>
        <v>0</v>
      </c>
      <c r="AY200" s="4">
        <f>SUMIFS('grv lys'!$L$2:$L$2863,'grv lys'!$I$2:$I$2863,'bereken betaaldatum bedrag'!$AY$1,'grv lys'!$G$2:$G$2863,'bereken betaaldatum bedrag'!B200)</f>
        <v>0</v>
      </c>
      <c r="AZ200" s="4">
        <f>SUMIFS('grv lys'!$L$2:$L$2863,'grv lys'!$I$2:$I$2863,'bereken betaaldatum bedrag'!$AZ$1,'grv lys'!$G$2:$G$2863,'bereken betaaldatum bedrag'!B200)</f>
        <v>0</v>
      </c>
      <c r="BA200" s="4">
        <f>SUMIFS('grv lys'!$L$2:$L$2863,'grv lys'!$I$2:$I$2863,'bereken betaaldatum bedrag'!$BA$1,'grv lys'!$G$2:$G$2863,'bereken betaaldatum bedrag'!B200)</f>
        <v>0</v>
      </c>
    </row>
    <row r="201" spans="1:53" x14ac:dyDescent="0.25">
      <c r="A201" s="21" t="s">
        <v>134</v>
      </c>
      <c r="B201" s="22">
        <v>41777</v>
      </c>
      <c r="C201" s="7"/>
      <c r="D201" s="15" t="s">
        <v>148</v>
      </c>
      <c r="E201" s="14"/>
      <c r="F201" s="12"/>
      <c r="G201" s="16"/>
      <c r="H201" s="16"/>
      <c r="I201" s="4">
        <f>SUMIFS('grv lys'!$L$2:$L$2863,'grv lys'!$G$2:$G$2863,'bereken betaaldatum bedrag'!B201,'grv lys'!$I$2:$I$2863,'bereken betaaldatum bedrag'!I$1)</f>
        <v>0</v>
      </c>
      <c r="J201" s="4">
        <f>SUMIFS('grv lys'!$L$2:$L$2863,'grv lys'!$I$2:$I$2863,'bereken betaaldatum bedrag'!$J$1,'grv lys'!$T$2:$T$2863,'bereken betaaldatum bedrag'!B201)</f>
        <v>0</v>
      </c>
      <c r="K201" s="4">
        <f>SUMIFS('grv lys'!$L$2:$L$2863,'grv lys'!$I$2:$I$2863,'bereken betaaldatum bedrag'!$K$1,'grv lys'!$T$2:$T$2863,'bereken betaaldatum bedrag'!B201)</f>
        <v>0</v>
      </c>
      <c r="L201" s="4">
        <f>SUMIFS('grv lys'!$L$2:$L$2863,'grv lys'!$I$2:$I$2863,'bereken betaaldatum bedrag'!$L$1,'grv lys'!$T$2:$T$2863,'bereken betaaldatum bedrag'!B201)</f>
        <v>0</v>
      </c>
      <c r="M201" s="4">
        <f>SUMIFS('grv lys'!$L$2:$L$2863,'grv lys'!$I$2:$I$2863,'bereken betaaldatum bedrag'!$M$1,'grv lys'!$T$2:$T$2863,'bereken betaaldatum bedrag'!B201)</f>
        <v>0</v>
      </c>
      <c r="N201" s="4">
        <f>SUMIFS('grv lys'!$L$2:$L$2863,'grv lys'!$I$2:$I$2863,'bereken betaaldatum bedrag'!$N$1,'grv lys'!$T$2:$T$2863,'bereken betaaldatum bedrag'!B201)</f>
        <v>0</v>
      </c>
      <c r="O201" s="4">
        <f>SUMIFS('grv lys'!$L$2:$L$2863,'grv lys'!$I$2:$I$2863,'bereken betaaldatum bedrag'!$O$1,'grv lys'!$T$2:$T$2863,'bereken betaaldatum bedrag'!B201)</f>
        <v>0</v>
      </c>
      <c r="P201" s="4">
        <f>SUMIFS('grv lys'!$L$2:$L$2863,'grv lys'!$I$2:$I$2863,'bereken betaaldatum bedrag'!$P$1,'grv lys'!$T$2:$T$2863,'bereken betaaldatum bedrag'!B201)</f>
        <v>0</v>
      </c>
      <c r="Q201" s="4">
        <f>SUMIFS('grv lys'!$L$2:$L$2863,'grv lys'!$I$2:$I$2863,'bereken betaaldatum bedrag'!$Q$1,'grv lys'!$T$2:$T$2863,'bereken betaaldatum bedrag'!B201)</f>
        <v>2691</v>
      </c>
      <c r="R201" s="4">
        <f>SUMIFS('grv lys'!$L$2:$L$2863,'grv lys'!$I$2:$I$2863,'bereken betaaldatum bedrag'!$R$1,'grv lys'!$T$2:$T$2863,'bereken betaaldatum bedrag'!B201)</f>
        <v>0</v>
      </c>
      <c r="S201" s="4">
        <f>SUMIFS('grv lys'!Y200:Y3463,'grv lys'!T200:T3463,'bereken betaaldatum bedrag'!B201,'grv lys'!V200:V3463,'bereken betaaldatum bedrag'!$S$1)</f>
        <v>0</v>
      </c>
      <c r="T201" s="4">
        <f>SUMIFS('grv lys'!Z200:Z3463,'grv lys'!U200:U3463,'bereken betaaldatum bedrag'!B201,'grv lys'!W200:W3463,'bereken betaaldatum bedrag'!$T$1)</f>
        <v>0</v>
      </c>
      <c r="U201" s="4">
        <f>SUMIFS('grv lys'!$L$2:$L$2863,'grv lys'!$I$2:$I$2863,'bereken betaaldatum bedrag'!$U$1,'grv lys'!$T$2:$T$2863,'bereken betaaldatum bedrag'!B201)</f>
        <v>6191.5</v>
      </c>
      <c r="V201" s="4">
        <f>SUMIFS('grv lys'!$L$2:$L$2863,'grv lys'!$I$2:$I$2863,'bereken betaaldatum bedrag'!$V$1,'grv lys'!$T$2:$T$2863,'bereken betaaldatum bedrag'!B201)</f>
        <v>0</v>
      </c>
      <c r="W201" s="4">
        <f>SUMIFS('grv lys'!$L$2:$L$2863,'grv lys'!$I$2:$I$2863,'bereken betaaldatum bedrag'!$W$1,'grv lys'!$T$2:$T$2863,'bereken betaaldatum bedrag'!B201)</f>
        <v>0</v>
      </c>
      <c r="X201" s="4">
        <f>SUMIFS('grv lys'!$L$2:$L$2863,'grv lys'!$I$2:$I$2863,'bereken betaaldatum bedrag'!$X$1,'grv lys'!$T$2:$T$2863,'bereken betaaldatum bedrag'!B201)</f>
        <v>0</v>
      </c>
      <c r="Y201" s="4">
        <f>SUMIFS('grv lys'!$L$2:$L$2863,'grv lys'!$I$2:$I$2863,'bereken betaaldatum bedrag'!$Y$1,'grv lys'!$G$2:$G$2863,'bereken betaaldatum bedrag'!B201)</f>
        <v>0</v>
      </c>
      <c r="Z201" s="4">
        <f>SUMIFS('grv lys'!$L$2:$L$2863,'grv lys'!$I$2:$I$2863,'bereken betaaldatum bedrag'!$Z$1,'grv lys'!$G$2:$G$2863,'bereken betaaldatum bedrag'!B201)</f>
        <v>0</v>
      </c>
      <c r="AA201" s="4">
        <f>SUMIFS('grv lys'!$L$2:$L$2863,'grv lys'!$I$2:$I$2863,'bereken betaaldatum bedrag'!$AA$1,'grv lys'!$G$2:$G$2863,'bereken betaaldatum bedrag'!B201)</f>
        <v>0</v>
      </c>
      <c r="AB201" s="4">
        <f>SUMIFS('grv lys'!$L$2:$L$2863,'grv lys'!$I$2:$I$2863,'bereken betaaldatum bedrag'!$AB$1,'grv lys'!$G$2:$G$2863,'bereken betaaldatum bedrag'!B201)</f>
        <v>0</v>
      </c>
      <c r="AC201" s="4">
        <f>SUMIFS('grv lys'!$L$2:$L$2863,'grv lys'!$I$2:$I$2863,'bereken betaaldatum bedrag'!$AC$1,'grv lys'!$G$2:$G$2863,'bereken betaaldatum bedrag'!B201)</f>
        <v>377.57</v>
      </c>
      <c r="AD201" s="4">
        <f>SUMIFS('grv lys'!$L$2:$L$2863,'grv lys'!$I$2:$I$2863,'bereken betaaldatum bedrag'!$AD$1,'grv lys'!$G$2:$G$2863,'bereken betaaldatum bedrag'!B201)</f>
        <v>0</v>
      </c>
      <c r="AE201" s="4">
        <f>SUMIFS('grv lys'!$L$2:$L$2863,'grv lys'!$I$2:$I$2863,'bereken betaaldatum bedrag'!$AE$1,'grv lys'!$G$2:$G$2863,'bereken betaaldatum bedrag'!B201)</f>
        <v>0</v>
      </c>
      <c r="AF201" s="4">
        <f>SUMIFS('grv lys'!$L$2:$L$2863,'grv lys'!$I$2:$I$2863,'bereken betaaldatum bedrag'!$AF$1,'grv lys'!$G$2:$G$2863,'bereken betaaldatum bedrag'!B201)</f>
        <v>0</v>
      </c>
      <c r="AG201" s="4">
        <f>SUMIFS('grv lys'!$L$2:$L$2863,'grv lys'!$I$2:$I$2863,'bereken betaaldatum bedrag'!$AG$1,'grv lys'!$G$2:$G$2863,'bereken betaaldatum bedrag'!B201)</f>
        <v>0</v>
      </c>
      <c r="AH201" s="4">
        <f>SUMIFS('grv lys'!$L$2:$L$2863,'grv lys'!$I$2:$I$2863,'bereken betaaldatum bedrag'!$AH$1,'grv lys'!$G$2:$G$2863,'bereken betaaldatum bedrag'!B201)</f>
        <v>0</v>
      </c>
      <c r="AI201" s="4">
        <f>SUMIFS('grv lys'!$L$2:$L$2863,'grv lys'!$I$2:$I$2863,'bereken betaaldatum bedrag'!$AI$1,'grv lys'!$G$2:$G$2863,'bereken betaaldatum bedrag'!B201)</f>
        <v>0</v>
      </c>
      <c r="AJ201" s="4">
        <f>SUMIFS('grv lys'!$L$2:$L$2863,'grv lys'!$I$2:$I$2863,'bereken betaaldatum bedrag'!$AJ$1,'grv lys'!$G$2:$G$2863,'bereken betaaldatum bedrag'!B201)</f>
        <v>0</v>
      </c>
      <c r="AK201" s="4">
        <f>SUMIFS('grv lys'!$L$2:$L$2863,'grv lys'!$I$2:$I$2863,'bereken betaaldatum bedrag'!$AK$1,'grv lys'!$G$2:$G$2863,'bereken betaaldatum bedrag'!B201)</f>
        <v>0</v>
      </c>
      <c r="AL201" s="4">
        <f>SUMIFS('grv lys'!$L$2:$L$2863,'grv lys'!$I$2:$I$2863,'bereken betaaldatum bedrag'!$AL$1,'grv lys'!$G$2:$G$2863,'bereken betaaldatum bedrag'!B201)</f>
        <v>0</v>
      </c>
      <c r="AM201" s="4">
        <f>SUMIFS('grv lys'!$L$2:$L$2863,'grv lys'!$I$2:$I$2863,'bereken betaaldatum bedrag'!$AM$1,'grv lys'!$G$2:$G$2863,'bereken betaaldatum bedrag'!B201)</f>
        <v>0</v>
      </c>
      <c r="AN201" s="4">
        <f>SUMIFS('grv lys'!$L$2:$L$2863,'grv lys'!$I$2:$I$2863,'bereken betaaldatum bedrag'!$AN$1,'grv lys'!$G$2:$G$2863,'bereken betaaldatum bedrag'!B201)</f>
        <v>0</v>
      </c>
      <c r="AO201" s="4">
        <f>SUMIFS('grv lys'!$L$2:$L$2863,'grv lys'!$I$2:$I$2863,'bereken betaaldatum bedrag'!$AO$1,'grv lys'!$G$2:$G$2863,'bereken betaaldatum bedrag'!B201)</f>
        <v>0</v>
      </c>
      <c r="AP201" s="4">
        <f>SUMIFS('grv lys'!$L$2:$L$2863,'grv lys'!$I$2:$I$2863,'bereken betaaldatum bedrag'!$AP$1,'grv lys'!$G$2:$G$2863,'bereken betaaldatum bedrag'!B201)</f>
        <v>0</v>
      </c>
      <c r="AQ201" s="4">
        <f>SUMIFS('grv lys'!$L$2:$L$2863,'grv lys'!$I$2:$I$2863,'bereken betaaldatum bedrag'!$AQ$1,'grv lys'!$G$2:$G$2863,'bereken betaaldatum bedrag'!B201)</f>
        <v>0</v>
      </c>
      <c r="AR201" s="4">
        <f>SUMIFS('grv lys'!$L$2:$L$2863,'grv lys'!$I$2:$I$2863,'bereken betaaldatum bedrag'!$AR$1,'grv lys'!$G$2:$G$2863,'bereken betaaldatum bedrag'!B201)</f>
        <v>0</v>
      </c>
      <c r="AS201" s="4">
        <f>SUMIFS('grv lys'!$L$2:$L$2863,'grv lys'!$I$2:$I$2863,'bereken betaaldatum bedrag'!$AS$1,'grv lys'!$G$2:$G$2863,'bereken betaaldatum bedrag'!B201)</f>
        <v>0</v>
      </c>
      <c r="AT201" s="4">
        <f>SUMIFS('grv lys'!$L$2:$L$2863,'grv lys'!$I$2:$I$2863,'bereken betaaldatum bedrag'!$AT$1,'grv lys'!$G$2:$G$2863,'bereken betaaldatum bedrag'!B201)</f>
        <v>0</v>
      </c>
      <c r="AU201" s="4">
        <f>SUMIFS('grv lys'!$L$2:$L$2863,'grv lys'!$I$2:$I$2863,'bereken betaaldatum bedrag'!$AU$1,'grv lys'!$G$2:$G$2863,'bereken betaaldatum bedrag'!B201)</f>
        <v>0</v>
      </c>
      <c r="AV201" s="4">
        <f>SUMIFS('grv lys'!$L$2:$L$2863,'grv lys'!$I$2:$I$2863,'bereken betaaldatum bedrag'!$AV$1,'grv lys'!$G$2:$G$2863,'bereken betaaldatum bedrag'!B201)</f>
        <v>0</v>
      </c>
      <c r="AW201" s="4">
        <f>SUMIFS('grv lys'!$L$2:$L$2863,'grv lys'!$I$2:$I$2863,'bereken betaaldatum bedrag'!$AW$1,'grv lys'!$G$2:$G$2863,'bereken betaaldatum bedrag'!B201)</f>
        <v>0</v>
      </c>
      <c r="AX201" s="4">
        <f>SUMIFS('grv lys'!$L$2:$L$2863,'grv lys'!$I$2:$I$2863,'bereken betaaldatum bedrag'!$AX$1,'grv lys'!$G$2:$G$2863,'bereken betaaldatum bedrag'!B201)</f>
        <v>0</v>
      </c>
      <c r="AY201" s="4">
        <f>SUMIFS('grv lys'!$L$2:$L$2863,'grv lys'!$I$2:$I$2863,'bereken betaaldatum bedrag'!$AY$1,'grv lys'!$G$2:$G$2863,'bereken betaaldatum bedrag'!B201)</f>
        <v>0</v>
      </c>
      <c r="AZ201" s="4">
        <f>SUMIFS('grv lys'!$L$2:$L$2863,'grv lys'!$I$2:$I$2863,'bereken betaaldatum bedrag'!$AZ$1,'grv lys'!$G$2:$G$2863,'bereken betaaldatum bedrag'!B201)</f>
        <v>0</v>
      </c>
      <c r="BA201" s="4">
        <f>SUMIFS('grv lys'!$L$2:$L$2863,'grv lys'!$I$2:$I$2863,'bereken betaaldatum bedrag'!$BA$1,'grv lys'!$G$2:$G$2863,'bereken betaaldatum bedrag'!B201)</f>
        <v>0</v>
      </c>
    </row>
    <row r="202" spans="1:53" x14ac:dyDescent="0.25">
      <c r="A202" s="21" t="s">
        <v>135</v>
      </c>
      <c r="B202" s="22">
        <v>41778</v>
      </c>
      <c r="C202" s="7"/>
      <c r="D202" s="15" t="s">
        <v>148</v>
      </c>
      <c r="E202" s="14"/>
      <c r="F202" s="12"/>
      <c r="G202" s="16"/>
      <c r="H202" s="16"/>
      <c r="I202" s="4">
        <f>SUMIFS('grv lys'!$L$2:$L$2863,'grv lys'!$G$2:$G$2863,'bereken betaaldatum bedrag'!B202,'grv lys'!$I$2:$I$2863,'bereken betaaldatum bedrag'!I$1)</f>
        <v>138957.10999999999</v>
      </c>
      <c r="J202" s="4">
        <f>SUMIFS('grv lys'!$L$2:$L$2863,'grv lys'!$I$2:$I$2863,'bereken betaaldatum bedrag'!$J$1,'grv lys'!$T$2:$T$2863,'bereken betaaldatum bedrag'!B202)</f>
        <v>0</v>
      </c>
      <c r="K202" s="4">
        <f>SUMIFS('grv lys'!$L$2:$L$2863,'grv lys'!$I$2:$I$2863,'bereken betaaldatum bedrag'!$K$1,'grv lys'!$T$2:$T$2863,'bereken betaaldatum bedrag'!B202)</f>
        <v>0</v>
      </c>
      <c r="L202" s="4">
        <f>SUMIFS('grv lys'!$L$2:$L$2863,'grv lys'!$I$2:$I$2863,'bereken betaaldatum bedrag'!$L$1,'grv lys'!$T$2:$T$2863,'bereken betaaldatum bedrag'!B202)</f>
        <v>0</v>
      </c>
      <c r="M202" s="4">
        <f>SUMIFS('grv lys'!$L$2:$L$2863,'grv lys'!$I$2:$I$2863,'bereken betaaldatum bedrag'!$M$1,'grv lys'!$T$2:$T$2863,'bereken betaaldatum bedrag'!B202)</f>
        <v>2788.2</v>
      </c>
      <c r="N202" s="4">
        <f>SUMIFS('grv lys'!$L$2:$L$2863,'grv lys'!$I$2:$I$2863,'bereken betaaldatum bedrag'!$N$1,'grv lys'!$T$2:$T$2863,'bereken betaaldatum bedrag'!B202)</f>
        <v>0</v>
      </c>
      <c r="O202" s="4">
        <f>SUMIFS('grv lys'!$L$2:$L$2863,'grv lys'!$I$2:$I$2863,'bereken betaaldatum bedrag'!$O$1,'grv lys'!$T$2:$T$2863,'bereken betaaldatum bedrag'!B202)</f>
        <v>6094.2</v>
      </c>
      <c r="P202" s="4">
        <f>SUMIFS('grv lys'!$L$2:$L$2863,'grv lys'!$I$2:$I$2863,'bereken betaaldatum bedrag'!$P$1,'grv lys'!$T$2:$T$2863,'bereken betaaldatum bedrag'!B202)</f>
        <v>0</v>
      </c>
      <c r="Q202" s="4">
        <f>SUMIFS('grv lys'!$L$2:$L$2863,'grv lys'!$I$2:$I$2863,'bereken betaaldatum bedrag'!$Q$1,'grv lys'!$T$2:$T$2863,'bereken betaaldatum bedrag'!B202)</f>
        <v>0</v>
      </c>
      <c r="R202" s="4">
        <f>SUMIFS('grv lys'!$L$2:$L$2863,'grv lys'!$I$2:$I$2863,'bereken betaaldatum bedrag'!$R$1,'grv lys'!$T$2:$T$2863,'bereken betaaldatum bedrag'!B202)</f>
        <v>0</v>
      </c>
      <c r="S202" s="4">
        <f>SUMIFS('grv lys'!Y201:Y3464,'grv lys'!T201:T3464,'bereken betaaldatum bedrag'!B202,'grv lys'!V201:V3464,'bereken betaaldatum bedrag'!$S$1)</f>
        <v>0</v>
      </c>
      <c r="T202" s="4">
        <f>SUMIFS('grv lys'!Z201:Z3464,'grv lys'!U201:U3464,'bereken betaaldatum bedrag'!B202,'grv lys'!W201:W3464,'bereken betaaldatum bedrag'!$T$1)</f>
        <v>0</v>
      </c>
      <c r="U202" s="4">
        <f>SUMIFS('grv lys'!$L$2:$L$2863,'grv lys'!$I$2:$I$2863,'bereken betaaldatum bedrag'!$U$1,'grv lys'!$T$2:$T$2863,'bereken betaaldatum bedrag'!B202)</f>
        <v>0</v>
      </c>
      <c r="V202" s="4">
        <f>SUMIFS('grv lys'!$L$2:$L$2863,'grv lys'!$I$2:$I$2863,'bereken betaaldatum bedrag'!$V$1,'grv lys'!$T$2:$T$2863,'bereken betaaldatum bedrag'!B202)</f>
        <v>0</v>
      </c>
      <c r="W202" s="4">
        <f>SUMIFS('grv lys'!$L$2:$L$2863,'grv lys'!$I$2:$I$2863,'bereken betaaldatum bedrag'!$W$1,'grv lys'!$T$2:$T$2863,'bereken betaaldatum bedrag'!B202)</f>
        <v>0</v>
      </c>
      <c r="X202" s="4">
        <f>SUMIFS('grv lys'!$L$2:$L$2863,'grv lys'!$I$2:$I$2863,'bereken betaaldatum bedrag'!$X$1,'grv lys'!$T$2:$T$2863,'bereken betaaldatum bedrag'!B202)</f>
        <v>0</v>
      </c>
      <c r="Y202" s="4">
        <f>SUMIFS('grv lys'!$L$2:$L$2863,'grv lys'!$I$2:$I$2863,'bereken betaaldatum bedrag'!$Y$1,'grv lys'!$G$2:$G$2863,'bereken betaaldatum bedrag'!B202)</f>
        <v>0</v>
      </c>
      <c r="Z202" s="4">
        <f>SUMIFS('grv lys'!$L$2:$L$2863,'grv lys'!$I$2:$I$2863,'bereken betaaldatum bedrag'!$Z$1,'grv lys'!$G$2:$G$2863,'bereken betaaldatum bedrag'!B202)</f>
        <v>0</v>
      </c>
      <c r="AA202" s="4">
        <f>SUMIFS('grv lys'!$L$2:$L$2863,'grv lys'!$I$2:$I$2863,'bereken betaaldatum bedrag'!$AA$1,'grv lys'!$G$2:$G$2863,'bereken betaaldatum bedrag'!B202)</f>
        <v>0</v>
      </c>
      <c r="AB202" s="4">
        <f>SUMIFS('grv lys'!$L$2:$L$2863,'grv lys'!$I$2:$I$2863,'bereken betaaldatum bedrag'!$AB$1,'grv lys'!$G$2:$G$2863,'bereken betaaldatum bedrag'!B202)</f>
        <v>0</v>
      </c>
      <c r="AC202" s="4">
        <f>SUMIFS('grv lys'!$L$2:$L$2863,'grv lys'!$I$2:$I$2863,'bereken betaaldatum bedrag'!$AC$1,'grv lys'!$G$2:$G$2863,'bereken betaaldatum bedrag'!B202)</f>
        <v>377.57</v>
      </c>
      <c r="AD202" s="4">
        <f>SUMIFS('grv lys'!$L$2:$L$2863,'grv lys'!$I$2:$I$2863,'bereken betaaldatum bedrag'!$AD$1,'grv lys'!$G$2:$G$2863,'bereken betaaldatum bedrag'!B202)</f>
        <v>0</v>
      </c>
      <c r="AE202" s="4">
        <f>SUMIFS('grv lys'!$L$2:$L$2863,'grv lys'!$I$2:$I$2863,'bereken betaaldatum bedrag'!$AE$1,'grv lys'!$G$2:$G$2863,'bereken betaaldatum bedrag'!B202)</f>
        <v>0</v>
      </c>
      <c r="AF202" s="4">
        <f>SUMIFS('grv lys'!$L$2:$L$2863,'grv lys'!$I$2:$I$2863,'bereken betaaldatum bedrag'!$AF$1,'grv lys'!$G$2:$G$2863,'bereken betaaldatum bedrag'!B202)</f>
        <v>0</v>
      </c>
      <c r="AG202" s="4">
        <f>SUMIFS('grv lys'!$L$2:$L$2863,'grv lys'!$I$2:$I$2863,'bereken betaaldatum bedrag'!$AG$1,'grv lys'!$G$2:$G$2863,'bereken betaaldatum bedrag'!B202)</f>
        <v>0</v>
      </c>
      <c r="AH202" s="4">
        <f>SUMIFS('grv lys'!$L$2:$L$2863,'grv lys'!$I$2:$I$2863,'bereken betaaldatum bedrag'!$AH$1,'grv lys'!$G$2:$G$2863,'bereken betaaldatum bedrag'!B202)</f>
        <v>0</v>
      </c>
      <c r="AI202" s="4">
        <f>SUMIFS('grv lys'!$L$2:$L$2863,'grv lys'!$I$2:$I$2863,'bereken betaaldatum bedrag'!$AI$1,'grv lys'!$G$2:$G$2863,'bereken betaaldatum bedrag'!B202)</f>
        <v>0</v>
      </c>
      <c r="AJ202" s="4">
        <f>SUMIFS('grv lys'!$L$2:$L$2863,'grv lys'!$I$2:$I$2863,'bereken betaaldatum bedrag'!$AJ$1,'grv lys'!$G$2:$G$2863,'bereken betaaldatum bedrag'!B202)</f>
        <v>0</v>
      </c>
      <c r="AK202" s="4">
        <f>SUMIFS('grv lys'!$L$2:$L$2863,'grv lys'!$I$2:$I$2863,'bereken betaaldatum bedrag'!$AK$1,'grv lys'!$G$2:$G$2863,'bereken betaaldatum bedrag'!B202)</f>
        <v>0</v>
      </c>
      <c r="AL202" s="4">
        <f>SUMIFS('grv lys'!$L$2:$L$2863,'grv lys'!$I$2:$I$2863,'bereken betaaldatum bedrag'!$AL$1,'grv lys'!$G$2:$G$2863,'bereken betaaldatum bedrag'!B202)</f>
        <v>1224.18</v>
      </c>
      <c r="AM202" s="4">
        <f>SUMIFS('grv lys'!$L$2:$L$2863,'grv lys'!$I$2:$I$2863,'bereken betaaldatum bedrag'!$AM$1,'grv lys'!$G$2:$G$2863,'bereken betaaldatum bedrag'!B202)</f>
        <v>0</v>
      </c>
      <c r="AN202" s="4">
        <f>SUMIFS('grv lys'!$L$2:$L$2863,'grv lys'!$I$2:$I$2863,'bereken betaaldatum bedrag'!$AN$1,'grv lys'!$G$2:$G$2863,'bereken betaaldatum bedrag'!B202)</f>
        <v>879.16</v>
      </c>
      <c r="AO202" s="4">
        <f>SUMIFS('grv lys'!$L$2:$L$2863,'grv lys'!$I$2:$I$2863,'bereken betaaldatum bedrag'!$AO$1,'grv lys'!$G$2:$G$2863,'bereken betaaldatum bedrag'!B202)</f>
        <v>0</v>
      </c>
      <c r="AP202" s="4">
        <f>SUMIFS('grv lys'!$L$2:$L$2863,'grv lys'!$I$2:$I$2863,'bereken betaaldatum bedrag'!$AP$1,'grv lys'!$G$2:$G$2863,'bereken betaaldatum bedrag'!B202)</f>
        <v>294.66000000000003</v>
      </c>
      <c r="AQ202" s="4">
        <f>SUMIFS('grv lys'!$L$2:$L$2863,'grv lys'!$I$2:$I$2863,'bereken betaaldatum bedrag'!$AQ$1,'grv lys'!$G$2:$G$2863,'bereken betaaldatum bedrag'!B202)</f>
        <v>0</v>
      </c>
      <c r="AR202" s="4">
        <f>SUMIFS('grv lys'!$L$2:$L$2863,'grv lys'!$I$2:$I$2863,'bereken betaaldatum bedrag'!$AR$1,'grv lys'!$G$2:$G$2863,'bereken betaaldatum bedrag'!B202)</f>
        <v>0</v>
      </c>
      <c r="AS202" s="4">
        <f>SUMIFS('grv lys'!$L$2:$L$2863,'grv lys'!$I$2:$I$2863,'bereken betaaldatum bedrag'!$AS$1,'grv lys'!$G$2:$G$2863,'bereken betaaldatum bedrag'!B202)</f>
        <v>0</v>
      </c>
      <c r="AT202" s="4">
        <f>SUMIFS('grv lys'!$L$2:$L$2863,'grv lys'!$I$2:$I$2863,'bereken betaaldatum bedrag'!$AT$1,'grv lys'!$G$2:$G$2863,'bereken betaaldatum bedrag'!B202)</f>
        <v>0</v>
      </c>
      <c r="AU202" s="4">
        <f>SUMIFS('grv lys'!$L$2:$L$2863,'grv lys'!$I$2:$I$2863,'bereken betaaldatum bedrag'!$AU$1,'grv lys'!$G$2:$G$2863,'bereken betaaldatum bedrag'!B202)</f>
        <v>0</v>
      </c>
      <c r="AV202" s="4">
        <f>SUMIFS('grv lys'!$L$2:$L$2863,'grv lys'!$I$2:$I$2863,'bereken betaaldatum bedrag'!$AV$1,'grv lys'!$G$2:$G$2863,'bereken betaaldatum bedrag'!B202)</f>
        <v>0</v>
      </c>
      <c r="AW202" s="4">
        <f>SUMIFS('grv lys'!$L$2:$L$2863,'grv lys'!$I$2:$I$2863,'bereken betaaldatum bedrag'!$AW$1,'grv lys'!$G$2:$G$2863,'bereken betaaldatum bedrag'!B202)</f>
        <v>0</v>
      </c>
      <c r="AX202" s="4">
        <f>SUMIFS('grv lys'!$L$2:$L$2863,'grv lys'!$I$2:$I$2863,'bereken betaaldatum bedrag'!$AX$1,'grv lys'!$G$2:$G$2863,'bereken betaaldatum bedrag'!B202)</f>
        <v>0</v>
      </c>
      <c r="AY202" s="4">
        <f>SUMIFS('grv lys'!$L$2:$L$2863,'grv lys'!$I$2:$I$2863,'bereken betaaldatum bedrag'!$AY$1,'grv lys'!$G$2:$G$2863,'bereken betaaldatum bedrag'!B202)</f>
        <v>6040.3099999999995</v>
      </c>
      <c r="AZ202" s="4">
        <f>SUMIFS('grv lys'!$L$2:$L$2863,'grv lys'!$I$2:$I$2863,'bereken betaaldatum bedrag'!$AZ$1,'grv lys'!$G$2:$G$2863,'bereken betaaldatum bedrag'!B202)</f>
        <v>0</v>
      </c>
      <c r="BA202" s="4">
        <f>SUMIFS('grv lys'!$L$2:$L$2863,'grv lys'!$I$2:$I$2863,'bereken betaaldatum bedrag'!$BA$1,'grv lys'!$G$2:$G$2863,'bereken betaaldatum bedrag'!B202)</f>
        <v>0</v>
      </c>
    </row>
    <row r="203" spans="1:53" x14ac:dyDescent="0.25">
      <c r="A203" s="21" t="s">
        <v>136</v>
      </c>
      <c r="B203" s="22">
        <v>41779</v>
      </c>
      <c r="C203" s="7"/>
      <c r="D203" s="15" t="s">
        <v>148</v>
      </c>
      <c r="E203" s="14"/>
      <c r="F203" s="12"/>
      <c r="G203" s="16"/>
      <c r="H203" s="16"/>
      <c r="I203" s="4">
        <f>SUMIFS('grv lys'!$L$2:$L$2863,'grv lys'!$G$2:$G$2863,'bereken betaaldatum bedrag'!B203,'grv lys'!$I$2:$I$2863,'bereken betaaldatum bedrag'!I$1)</f>
        <v>0</v>
      </c>
      <c r="J203" s="4">
        <f>SUMIFS('grv lys'!$L$2:$L$2863,'grv lys'!$I$2:$I$2863,'bereken betaaldatum bedrag'!$J$1,'grv lys'!$T$2:$T$2863,'bereken betaaldatum bedrag'!B203)</f>
        <v>0</v>
      </c>
      <c r="K203" s="4">
        <f>SUMIFS('grv lys'!$L$2:$L$2863,'grv lys'!$I$2:$I$2863,'bereken betaaldatum bedrag'!$K$1,'grv lys'!$T$2:$T$2863,'bereken betaaldatum bedrag'!B203)</f>
        <v>0</v>
      </c>
      <c r="L203" s="4">
        <f>SUMIFS('grv lys'!$L$2:$L$2863,'grv lys'!$I$2:$I$2863,'bereken betaaldatum bedrag'!$L$1,'grv lys'!$T$2:$T$2863,'bereken betaaldatum bedrag'!B203)</f>
        <v>0</v>
      </c>
      <c r="M203" s="4">
        <f>SUMIFS('grv lys'!$L$2:$L$2863,'grv lys'!$I$2:$I$2863,'bereken betaaldatum bedrag'!$M$1,'grv lys'!$T$2:$T$2863,'bereken betaaldatum bedrag'!B203)</f>
        <v>0</v>
      </c>
      <c r="N203" s="4">
        <f>SUMIFS('grv lys'!$L$2:$L$2863,'grv lys'!$I$2:$I$2863,'bereken betaaldatum bedrag'!$N$1,'grv lys'!$T$2:$T$2863,'bereken betaaldatum bedrag'!B203)</f>
        <v>0</v>
      </c>
      <c r="O203" s="4">
        <f>SUMIFS('grv lys'!$L$2:$L$2863,'grv lys'!$I$2:$I$2863,'bereken betaaldatum bedrag'!$O$1,'grv lys'!$T$2:$T$2863,'bereken betaaldatum bedrag'!B203)</f>
        <v>0</v>
      </c>
      <c r="P203" s="4">
        <f>SUMIFS('grv lys'!$L$2:$L$2863,'grv lys'!$I$2:$I$2863,'bereken betaaldatum bedrag'!$P$1,'grv lys'!$T$2:$T$2863,'bereken betaaldatum bedrag'!B203)</f>
        <v>0</v>
      </c>
      <c r="Q203" s="4">
        <f>SUMIFS('grv lys'!$L$2:$L$2863,'grv lys'!$I$2:$I$2863,'bereken betaaldatum bedrag'!$Q$1,'grv lys'!$T$2:$T$2863,'bereken betaaldatum bedrag'!B203)</f>
        <v>0</v>
      </c>
      <c r="R203" s="4">
        <f>SUMIFS('grv lys'!$L$2:$L$2863,'grv lys'!$I$2:$I$2863,'bereken betaaldatum bedrag'!$R$1,'grv lys'!$T$2:$T$2863,'bereken betaaldatum bedrag'!B203)</f>
        <v>0</v>
      </c>
      <c r="S203" s="4">
        <f>SUMIFS('grv lys'!Y202:Y3465,'grv lys'!T202:T3465,'bereken betaaldatum bedrag'!B203,'grv lys'!V202:V3465,'bereken betaaldatum bedrag'!$S$1)</f>
        <v>0</v>
      </c>
      <c r="T203" s="4">
        <f>SUMIFS('grv lys'!Z202:Z3465,'grv lys'!U202:U3465,'bereken betaaldatum bedrag'!B203,'grv lys'!W202:W3465,'bereken betaaldatum bedrag'!$T$1)</f>
        <v>0</v>
      </c>
      <c r="U203" s="4">
        <f>SUMIFS('grv lys'!$L$2:$L$2863,'grv lys'!$I$2:$I$2863,'bereken betaaldatum bedrag'!$U$1,'grv lys'!$T$2:$T$2863,'bereken betaaldatum bedrag'!B203)</f>
        <v>950</v>
      </c>
      <c r="V203" s="4">
        <f>SUMIFS('grv lys'!$L$2:$L$2863,'grv lys'!$I$2:$I$2863,'bereken betaaldatum bedrag'!$V$1,'grv lys'!$T$2:$T$2863,'bereken betaaldatum bedrag'!B203)</f>
        <v>0</v>
      </c>
      <c r="W203" s="4">
        <f>SUMIFS('grv lys'!$L$2:$L$2863,'grv lys'!$I$2:$I$2863,'bereken betaaldatum bedrag'!$W$1,'grv lys'!$T$2:$T$2863,'bereken betaaldatum bedrag'!B203)</f>
        <v>0</v>
      </c>
      <c r="X203" s="4">
        <f>SUMIFS('grv lys'!$L$2:$L$2863,'grv lys'!$I$2:$I$2863,'bereken betaaldatum bedrag'!$X$1,'grv lys'!$T$2:$T$2863,'bereken betaaldatum bedrag'!B203)</f>
        <v>0</v>
      </c>
      <c r="Y203" s="4">
        <f>SUMIFS('grv lys'!$L$2:$L$2863,'grv lys'!$I$2:$I$2863,'bereken betaaldatum bedrag'!$Y$1,'grv lys'!$G$2:$G$2863,'bereken betaaldatum bedrag'!B203)</f>
        <v>11964.720000000001</v>
      </c>
      <c r="Z203" s="4">
        <f>SUMIFS('grv lys'!$L$2:$L$2863,'grv lys'!$I$2:$I$2863,'bereken betaaldatum bedrag'!$Z$1,'grv lys'!$G$2:$G$2863,'bereken betaaldatum bedrag'!B203)</f>
        <v>0</v>
      </c>
      <c r="AA203" s="4">
        <f>SUMIFS('grv lys'!$L$2:$L$2863,'grv lys'!$I$2:$I$2863,'bereken betaaldatum bedrag'!$AA$1,'grv lys'!$G$2:$G$2863,'bereken betaaldatum bedrag'!B203)</f>
        <v>0</v>
      </c>
      <c r="AB203" s="4">
        <f>SUMIFS('grv lys'!$L$2:$L$2863,'grv lys'!$I$2:$I$2863,'bereken betaaldatum bedrag'!$AB$1,'grv lys'!$G$2:$G$2863,'bereken betaaldatum bedrag'!B203)</f>
        <v>0</v>
      </c>
      <c r="AC203" s="4">
        <f>SUMIFS('grv lys'!$L$2:$L$2863,'grv lys'!$I$2:$I$2863,'bereken betaaldatum bedrag'!$AC$1,'grv lys'!$G$2:$G$2863,'bereken betaaldatum bedrag'!B203)</f>
        <v>0</v>
      </c>
      <c r="AD203" s="4">
        <f>SUMIFS('grv lys'!$L$2:$L$2863,'grv lys'!$I$2:$I$2863,'bereken betaaldatum bedrag'!$AD$1,'grv lys'!$G$2:$G$2863,'bereken betaaldatum bedrag'!B203)</f>
        <v>5942.53</v>
      </c>
      <c r="AE203" s="4">
        <f>SUMIFS('grv lys'!$L$2:$L$2863,'grv lys'!$I$2:$I$2863,'bereken betaaldatum bedrag'!$AE$1,'grv lys'!$G$2:$G$2863,'bereken betaaldatum bedrag'!B203)</f>
        <v>0</v>
      </c>
      <c r="AF203" s="4">
        <f>SUMIFS('grv lys'!$L$2:$L$2863,'grv lys'!$I$2:$I$2863,'bereken betaaldatum bedrag'!$AF$1,'grv lys'!$G$2:$G$2863,'bereken betaaldatum bedrag'!B203)</f>
        <v>5117.34</v>
      </c>
      <c r="AG203" s="4">
        <f>SUMIFS('grv lys'!$L$2:$L$2863,'grv lys'!$I$2:$I$2863,'bereken betaaldatum bedrag'!$AG$1,'grv lys'!$G$2:$G$2863,'bereken betaaldatum bedrag'!B203)</f>
        <v>0</v>
      </c>
      <c r="AH203" s="4">
        <f>SUMIFS('grv lys'!$L$2:$L$2863,'grv lys'!$I$2:$I$2863,'bereken betaaldatum bedrag'!$AH$1,'grv lys'!$G$2:$G$2863,'bereken betaaldatum bedrag'!B203)</f>
        <v>0</v>
      </c>
      <c r="AI203" s="4">
        <f>SUMIFS('grv lys'!$L$2:$L$2863,'grv lys'!$I$2:$I$2863,'bereken betaaldatum bedrag'!$AI$1,'grv lys'!$G$2:$G$2863,'bereken betaaldatum bedrag'!B203)</f>
        <v>0</v>
      </c>
      <c r="AJ203" s="4">
        <f>SUMIFS('grv lys'!$L$2:$L$2863,'grv lys'!$I$2:$I$2863,'bereken betaaldatum bedrag'!$AJ$1,'grv lys'!$G$2:$G$2863,'bereken betaaldatum bedrag'!B203)</f>
        <v>0</v>
      </c>
      <c r="AK203" s="4">
        <f>SUMIFS('grv lys'!$L$2:$L$2863,'grv lys'!$I$2:$I$2863,'bereken betaaldatum bedrag'!$AK$1,'grv lys'!$G$2:$G$2863,'bereken betaaldatum bedrag'!B203)</f>
        <v>0</v>
      </c>
      <c r="AL203" s="4">
        <f>SUMIFS('grv lys'!$L$2:$L$2863,'grv lys'!$I$2:$I$2863,'bereken betaaldatum bedrag'!$AL$1,'grv lys'!$G$2:$G$2863,'bereken betaaldatum bedrag'!B203)</f>
        <v>0</v>
      </c>
      <c r="AM203" s="4">
        <f>SUMIFS('grv lys'!$L$2:$L$2863,'grv lys'!$I$2:$I$2863,'bereken betaaldatum bedrag'!$AM$1,'grv lys'!$G$2:$G$2863,'bereken betaaldatum bedrag'!B203)</f>
        <v>0</v>
      </c>
      <c r="AN203" s="4">
        <f>SUMIFS('grv lys'!$L$2:$L$2863,'grv lys'!$I$2:$I$2863,'bereken betaaldatum bedrag'!$AN$1,'grv lys'!$G$2:$G$2863,'bereken betaaldatum bedrag'!B203)</f>
        <v>0</v>
      </c>
      <c r="AO203" s="4">
        <f>SUMIFS('grv lys'!$L$2:$L$2863,'grv lys'!$I$2:$I$2863,'bereken betaaldatum bedrag'!$AO$1,'grv lys'!$G$2:$G$2863,'bereken betaaldatum bedrag'!B203)</f>
        <v>0</v>
      </c>
      <c r="AP203" s="4">
        <f>SUMIFS('grv lys'!$L$2:$L$2863,'grv lys'!$I$2:$I$2863,'bereken betaaldatum bedrag'!$AP$1,'grv lys'!$G$2:$G$2863,'bereken betaaldatum bedrag'!B203)</f>
        <v>294.66000000000003</v>
      </c>
      <c r="AQ203" s="4">
        <f>SUMIFS('grv lys'!$L$2:$L$2863,'grv lys'!$I$2:$I$2863,'bereken betaaldatum bedrag'!$AQ$1,'grv lys'!$G$2:$G$2863,'bereken betaaldatum bedrag'!B203)</f>
        <v>0</v>
      </c>
      <c r="AR203" s="4">
        <f>SUMIFS('grv lys'!$L$2:$L$2863,'grv lys'!$I$2:$I$2863,'bereken betaaldatum bedrag'!$AR$1,'grv lys'!$G$2:$G$2863,'bereken betaaldatum bedrag'!B203)</f>
        <v>296.33999999999997</v>
      </c>
      <c r="AS203" s="4">
        <f>SUMIFS('grv lys'!$L$2:$L$2863,'grv lys'!$I$2:$I$2863,'bereken betaaldatum bedrag'!$AS$1,'grv lys'!$G$2:$G$2863,'bereken betaaldatum bedrag'!B203)</f>
        <v>0</v>
      </c>
      <c r="AT203" s="4">
        <f>SUMIFS('grv lys'!$L$2:$L$2863,'grv lys'!$I$2:$I$2863,'bereken betaaldatum bedrag'!$AT$1,'grv lys'!$G$2:$G$2863,'bereken betaaldatum bedrag'!B203)</f>
        <v>0</v>
      </c>
      <c r="AU203" s="4">
        <f>SUMIFS('grv lys'!$L$2:$L$2863,'grv lys'!$I$2:$I$2863,'bereken betaaldatum bedrag'!$AU$1,'grv lys'!$G$2:$G$2863,'bereken betaaldatum bedrag'!B203)</f>
        <v>0</v>
      </c>
      <c r="AV203" s="4">
        <f>SUMIFS('grv lys'!$L$2:$L$2863,'grv lys'!$I$2:$I$2863,'bereken betaaldatum bedrag'!$AV$1,'grv lys'!$G$2:$G$2863,'bereken betaaldatum bedrag'!B203)</f>
        <v>0</v>
      </c>
      <c r="AW203" s="4">
        <f>SUMIFS('grv lys'!$L$2:$L$2863,'grv lys'!$I$2:$I$2863,'bereken betaaldatum bedrag'!$AW$1,'grv lys'!$G$2:$G$2863,'bereken betaaldatum bedrag'!B203)</f>
        <v>0</v>
      </c>
      <c r="AX203" s="4">
        <f>SUMIFS('grv lys'!$L$2:$L$2863,'grv lys'!$I$2:$I$2863,'bereken betaaldatum bedrag'!$AX$1,'grv lys'!$G$2:$G$2863,'bereken betaaldatum bedrag'!B203)</f>
        <v>0</v>
      </c>
      <c r="AY203" s="4">
        <f>SUMIFS('grv lys'!$L$2:$L$2863,'grv lys'!$I$2:$I$2863,'bereken betaaldatum bedrag'!$AY$1,'grv lys'!$G$2:$G$2863,'bereken betaaldatum bedrag'!B203)</f>
        <v>0</v>
      </c>
      <c r="AZ203" s="4">
        <f>SUMIFS('grv lys'!$L$2:$L$2863,'grv lys'!$I$2:$I$2863,'bereken betaaldatum bedrag'!$AZ$1,'grv lys'!$G$2:$G$2863,'bereken betaaldatum bedrag'!B203)</f>
        <v>0</v>
      </c>
      <c r="BA203" s="4">
        <f>SUMIFS('grv lys'!$L$2:$L$2863,'grv lys'!$I$2:$I$2863,'bereken betaaldatum bedrag'!$BA$1,'grv lys'!$G$2:$G$2863,'bereken betaaldatum bedrag'!B203)</f>
        <v>0</v>
      </c>
    </row>
    <row r="204" spans="1:53" x14ac:dyDescent="0.25">
      <c r="A204" s="21" t="s">
        <v>137</v>
      </c>
      <c r="B204" s="22">
        <v>41780</v>
      </c>
      <c r="C204" s="7"/>
      <c r="D204" s="15" t="s">
        <v>148</v>
      </c>
      <c r="E204" s="14"/>
      <c r="F204" s="12"/>
      <c r="G204" s="16"/>
      <c r="H204" s="16"/>
      <c r="I204" s="4">
        <f>SUMIFS('grv lys'!$L$2:$L$2863,'grv lys'!$G$2:$G$2863,'bereken betaaldatum bedrag'!B204,'grv lys'!$I$2:$I$2863,'bereken betaaldatum bedrag'!I$1)</f>
        <v>139416.28999999998</v>
      </c>
      <c r="J204" s="4">
        <f>SUMIFS('grv lys'!$L$2:$L$2863,'grv lys'!$I$2:$I$2863,'bereken betaaldatum bedrag'!$J$1,'grv lys'!$T$2:$T$2863,'bereken betaaldatum bedrag'!B204)</f>
        <v>0</v>
      </c>
      <c r="K204" s="4">
        <f>SUMIFS('grv lys'!$L$2:$L$2863,'grv lys'!$I$2:$I$2863,'bereken betaaldatum bedrag'!$K$1,'grv lys'!$T$2:$T$2863,'bereken betaaldatum bedrag'!B204)</f>
        <v>0</v>
      </c>
      <c r="L204" s="4">
        <f>SUMIFS('grv lys'!$L$2:$L$2863,'grv lys'!$I$2:$I$2863,'bereken betaaldatum bedrag'!$L$1,'grv lys'!$T$2:$T$2863,'bereken betaaldatum bedrag'!B204)</f>
        <v>0</v>
      </c>
      <c r="M204" s="4">
        <f>SUMIFS('grv lys'!$L$2:$L$2863,'grv lys'!$I$2:$I$2863,'bereken betaaldatum bedrag'!$M$1,'grv lys'!$T$2:$T$2863,'bereken betaaldatum bedrag'!B204)</f>
        <v>0</v>
      </c>
      <c r="N204" s="4">
        <f>SUMIFS('grv lys'!$L$2:$L$2863,'grv lys'!$I$2:$I$2863,'bereken betaaldatum bedrag'!$N$1,'grv lys'!$T$2:$T$2863,'bereken betaaldatum bedrag'!B204)</f>
        <v>0</v>
      </c>
      <c r="O204" s="4">
        <f>SUMIFS('grv lys'!$L$2:$L$2863,'grv lys'!$I$2:$I$2863,'bereken betaaldatum bedrag'!$O$1,'grv lys'!$T$2:$T$2863,'bereken betaaldatum bedrag'!B204)</f>
        <v>0</v>
      </c>
      <c r="P204" s="4">
        <f>SUMIFS('grv lys'!$L$2:$L$2863,'grv lys'!$I$2:$I$2863,'bereken betaaldatum bedrag'!$P$1,'grv lys'!$T$2:$T$2863,'bereken betaaldatum bedrag'!B204)</f>
        <v>0</v>
      </c>
      <c r="Q204" s="4">
        <f>SUMIFS('grv lys'!$L$2:$L$2863,'grv lys'!$I$2:$I$2863,'bereken betaaldatum bedrag'!$Q$1,'grv lys'!$T$2:$T$2863,'bereken betaaldatum bedrag'!B204)</f>
        <v>0</v>
      </c>
      <c r="R204" s="4">
        <f>SUMIFS('grv lys'!$L$2:$L$2863,'grv lys'!$I$2:$I$2863,'bereken betaaldatum bedrag'!$R$1,'grv lys'!$T$2:$T$2863,'bereken betaaldatum bedrag'!B204)</f>
        <v>0</v>
      </c>
      <c r="S204" s="4">
        <f>SUMIFS('grv lys'!Y203:Y3466,'grv lys'!T203:T3466,'bereken betaaldatum bedrag'!B204,'grv lys'!V203:V3466,'bereken betaaldatum bedrag'!$S$1)</f>
        <v>0</v>
      </c>
      <c r="T204" s="4">
        <f>SUMIFS('grv lys'!Z203:Z3466,'grv lys'!U203:U3466,'bereken betaaldatum bedrag'!B204,'grv lys'!W203:W3466,'bereken betaaldatum bedrag'!$T$1)</f>
        <v>0</v>
      </c>
      <c r="U204" s="4">
        <f>SUMIFS('grv lys'!$L$2:$L$2863,'grv lys'!$I$2:$I$2863,'bereken betaaldatum bedrag'!$U$1,'grv lys'!$T$2:$T$2863,'bereken betaaldatum bedrag'!B204)</f>
        <v>2260</v>
      </c>
      <c r="V204" s="4">
        <f>SUMIFS('grv lys'!$L$2:$L$2863,'grv lys'!$I$2:$I$2863,'bereken betaaldatum bedrag'!$V$1,'grv lys'!$T$2:$T$2863,'bereken betaaldatum bedrag'!B204)</f>
        <v>0</v>
      </c>
      <c r="W204" s="4">
        <f>SUMIFS('grv lys'!$L$2:$L$2863,'grv lys'!$I$2:$I$2863,'bereken betaaldatum bedrag'!$W$1,'grv lys'!$T$2:$T$2863,'bereken betaaldatum bedrag'!B204)</f>
        <v>0</v>
      </c>
      <c r="X204" s="4">
        <f>SUMIFS('grv lys'!$L$2:$L$2863,'grv lys'!$I$2:$I$2863,'bereken betaaldatum bedrag'!$X$1,'grv lys'!$T$2:$T$2863,'bereken betaaldatum bedrag'!B204)</f>
        <v>0</v>
      </c>
      <c r="Y204" s="4">
        <f>SUMIFS('grv lys'!$L$2:$L$2863,'grv lys'!$I$2:$I$2863,'bereken betaaldatum bedrag'!$Y$1,'grv lys'!$G$2:$G$2863,'bereken betaaldatum bedrag'!B204)</f>
        <v>0</v>
      </c>
      <c r="Z204" s="4">
        <f>SUMIFS('grv lys'!$L$2:$L$2863,'grv lys'!$I$2:$I$2863,'bereken betaaldatum bedrag'!$Z$1,'grv lys'!$G$2:$G$2863,'bereken betaaldatum bedrag'!B204)</f>
        <v>0</v>
      </c>
      <c r="AA204" s="4">
        <f>SUMIFS('grv lys'!$L$2:$L$2863,'grv lys'!$I$2:$I$2863,'bereken betaaldatum bedrag'!$AA$1,'grv lys'!$G$2:$G$2863,'bereken betaaldatum bedrag'!B204)</f>
        <v>0</v>
      </c>
      <c r="AB204" s="4">
        <f>SUMIFS('grv lys'!$L$2:$L$2863,'grv lys'!$I$2:$I$2863,'bereken betaaldatum bedrag'!$AB$1,'grv lys'!$G$2:$G$2863,'bereken betaaldatum bedrag'!B204)</f>
        <v>0</v>
      </c>
      <c r="AC204" s="4">
        <f>SUMIFS('grv lys'!$L$2:$L$2863,'grv lys'!$I$2:$I$2863,'bereken betaaldatum bedrag'!$AC$1,'grv lys'!$G$2:$G$2863,'bereken betaaldatum bedrag'!B204)</f>
        <v>481.54</v>
      </c>
      <c r="AD204" s="4">
        <f>SUMIFS('grv lys'!$L$2:$L$2863,'grv lys'!$I$2:$I$2863,'bereken betaaldatum bedrag'!$AD$1,'grv lys'!$G$2:$G$2863,'bereken betaaldatum bedrag'!B204)</f>
        <v>0</v>
      </c>
      <c r="AE204" s="4">
        <f>SUMIFS('grv lys'!$L$2:$L$2863,'grv lys'!$I$2:$I$2863,'bereken betaaldatum bedrag'!$AE$1,'grv lys'!$G$2:$G$2863,'bereken betaaldatum bedrag'!B204)</f>
        <v>0</v>
      </c>
      <c r="AF204" s="4">
        <f>SUMIFS('grv lys'!$L$2:$L$2863,'grv lys'!$I$2:$I$2863,'bereken betaaldatum bedrag'!$AF$1,'grv lys'!$G$2:$G$2863,'bereken betaaldatum bedrag'!B204)</f>
        <v>3552.78</v>
      </c>
      <c r="AG204" s="4">
        <f>SUMIFS('grv lys'!$L$2:$L$2863,'grv lys'!$I$2:$I$2863,'bereken betaaldatum bedrag'!$AG$1,'grv lys'!$G$2:$G$2863,'bereken betaaldatum bedrag'!B204)</f>
        <v>0</v>
      </c>
      <c r="AH204" s="4">
        <f>SUMIFS('grv lys'!$L$2:$L$2863,'grv lys'!$I$2:$I$2863,'bereken betaaldatum bedrag'!$AH$1,'grv lys'!$G$2:$G$2863,'bereken betaaldatum bedrag'!B204)</f>
        <v>0</v>
      </c>
      <c r="AI204" s="4">
        <f>SUMIFS('grv lys'!$L$2:$L$2863,'grv lys'!$I$2:$I$2863,'bereken betaaldatum bedrag'!$AI$1,'grv lys'!$G$2:$G$2863,'bereken betaaldatum bedrag'!B204)</f>
        <v>0</v>
      </c>
      <c r="AJ204" s="4">
        <f>SUMIFS('grv lys'!$L$2:$L$2863,'grv lys'!$I$2:$I$2863,'bereken betaaldatum bedrag'!$AJ$1,'grv lys'!$G$2:$G$2863,'bereken betaaldatum bedrag'!B204)</f>
        <v>0</v>
      </c>
      <c r="AK204" s="4">
        <f>SUMIFS('grv lys'!$L$2:$L$2863,'grv lys'!$I$2:$I$2863,'bereken betaaldatum bedrag'!$AK$1,'grv lys'!$G$2:$G$2863,'bereken betaaldatum bedrag'!B204)</f>
        <v>0</v>
      </c>
      <c r="AL204" s="4">
        <f>SUMIFS('grv lys'!$L$2:$L$2863,'grv lys'!$I$2:$I$2863,'bereken betaaldatum bedrag'!$AL$1,'grv lys'!$G$2:$G$2863,'bereken betaaldatum bedrag'!B204)</f>
        <v>0</v>
      </c>
      <c r="AM204" s="4">
        <f>SUMIFS('grv lys'!$L$2:$L$2863,'grv lys'!$I$2:$I$2863,'bereken betaaldatum bedrag'!$AM$1,'grv lys'!$G$2:$G$2863,'bereken betaaldatum bedrag'!B204)</f>
        <v>0</v>
      </c>
      <c r="AN204" s="4">
        <f>SUMIFS('grv lys'!$L$2:$L$2863,'grv lys'!$I$2:$I$2863,'bereken betaaldatum bedrag'!$AN$1,'grv lys'!$G$2:$G$2863,'bereken betaaldatum bedrag'!B204)</f>
        <v>0</v>
      </c>
      <c r="AO204" s="4">
        <f>SUMIFS('grv lys'!$L$2:$L$2863,'grv lys'!$I$2:$I$2863,'bereken betaaldatum bedrag'!$AO$1,'grv lys'!$G$2:$G$2863,'bereken betaaldatum bedrag'!B204)</f>
        <v>20293.259999999998</v>
      </c>
      <c r="AP204" s="4">
        <f>SUMIFS('grv lys'!$L$2:$L$2863,'grv lys'!$I$2:$I$2863,'bereken betaaldatum bedrag'!$AP$1,'grv lys'!$G$2:$G$2863,'bereken betaaldatum bedrag'!B204)</f>
        <v>0</v>
      </c>
      <c r="AQ204" s="4">
        <f>SUMIFS('grv lys'!$L$2:$L$2863,'grv lys'!$I$2:$I$2863,'bereken betaaldatum bedrag'!$AQ$1,'grv lys'!$G$2:$G$2863,'bereken betaaldatum bedrag'!B204)</f>
        <v>7803.89</v>
      </c>
      <c r="AR204" s="4">
        <f>SUMIFS('grv lys'!$L$2:$L$2863,'grv lys'!$I$2:$I$2863,'bereken betaaldatum bedrag'!$AR$1,'grv lys'!$G$2:$G$2863,'bereken betaaldatum bedrag'!B204)</f>
        <v>197.56</v>
      </c>
      <c r="AS204" s="4">
        <f>SUMIFS('grv lys'!$L$2:$L$2863,'grv lys'!$I$2:$I$2863,'bereken betaaldatum bedrag'!$AS$1,'grv lys'!$G$2:$G$2863,'bereken betaaldatum bedrag'!B204)</f>
        <v>0</v>
      </c>
      <c r="AT204" s="4">
        <f>SUMIFS('grv lys'!$L$2:$L$2863,'grv lys'!$I$2:$I$2863,'bereken betaaldatum bedrag'!$AT$1,'grv lys'!$G$2:$G$2863,'bereken betaaldatum bedrag'!B204)</f>
        <v>0</v>
      </c>
      <c r="AU204" s="4">
        <f>SUMIFS('grv lys'!$L$2:$L$2863,'grv lys'!$I$2:$I$2863,'bereken betaaldatum bedrag'!$AU$1,'grv lys'!$G$2:$G$2863,'bereken betaaldatum bedrag'!B204)</f>
        <v>0</v>
      </c>
      <c r="AV204" s="4">
        <f>SUMIFS('grv lys'!$L$2:$L$2863,'grv lys'!$I$2:$I$2863,'bereken betaaldatum bedrag'!$AV$1,'grv lys'!$G$2:$G$2863,'bereken betaaldatum bedrag'!B204)</f>
        <v>0</v>
      </c>
      <c r="AW204" s="4">
        <f>SUMIFS('grv lys'!$L$2:$L$2863,'grv lys'!$I$2:$I$2863,'bereken betaaldatum bedrag'!$AW$1,'grv lys'!$G$2:$G$2863,'bereken betaaldatum bedrag'!B204)</f>
        <v>0</v>
      </c>
      <c r="AX204" s="4">
        <f>SUMIFS('grv lys'!$L$2:$L$2863,'grv lys'!$I$2:$I$2863,'bereken betaaldatum bedrag'!$AX$1,'grv lys'!$G$2:$G$2863,'bereken betaaldatum bedrag'!B204)</f>
        <v>0</v>
      </c>
      <c r="AY204" s="4">
        <f>SUMIFS('grv lys'!$L$2:$L$2863,'grv lys'!$I$2:$I$2863,'bereken betaaldatum bedrag'!$AY$1,'grv lys'!$G$2:$G$2863,'bereken betaaldatum bedrag'!B204)</f>
        <v>0</v>
      </c>
      <c r="AZ204" s="4">
        <f>SUMIFS('grv lys'!$L$2:$L$2863,'grv lys'!$I$2:$I$2863,'bereken betaaldatum bedrag'!$AZ$1,'grv lys'!$G$2:$G$2863,'bereken betaaldatum bedrag'!B204)</f>
        <v>0</v>
      </c>
      <c r="BA204" s="4">
        <f>SUMIFS('grv lys'!$L$2:$L$2863,'grv lys'!$I$2:$I$2863,'bereken betaaldatum bedrag'!$BA$1,'grv lys'!$G$2:$G$2863,'bereken betaaldatum bedrag'!B204)</f>
        <v>0</v>
      </c>
    </row>
    <row r="205" spans="1:53" x14ac:dyDescent="0.25">
      <c r="A205" s="21" t="s">
        <v>138</v>
      </c>
      <c r="B205" s="22">
        <v>41781</v>
      </c>
      <c r="C205" s="7"/>
      <c r="D205" s="15" t="s">
        <v>148</v>
      </c>
      <c r="E205" s="14"/>
      <c r="F205" s="12"/>
      <c r="G205" s="16"/>
      <c r="H205" s="16"/>
      <c r="I205" s="4">
        <f>SUMIFS('grv lys'!$L$2:$L$2863,'grv lys'!$G$2:$G$2863,'bereken betaaldatum bedrag'!B205,'grv lys'!$I$2:$I$2863,'bereken betaaldatum bedrag'!I$1)</f>
        <v>0</v>
      </c>
      <c r="J205" s="4">
        <f>SUMIFS('grv lys'!$L$2:$L$2863,'grv lys'!$I$2:$I$2863,'bereken betaaldatum bedrag'!$J$1,'grv lys'!$T$2:$T$2863,'bereken betaaldatum bedrag'!B205)</f>
        <v>0</v>
      </c>
      <c r="K205" s="4">
        <f>SUMIFS('grv lys'!$L$2:$L$2863,'grv lys'!$I$2:$I$2863,'bereken betaaldatum bedrag'!$K$1,'grv lys'!$T$2:$T$2863,'bereken betaaldatum bedrag'!B205)</f>
        <v>0</v>
      </c>
      <c r="L205" s="4">
        <f>SUMIFS('grv lys'!$L$2:$L$2863,'grv lys'!$I$2:$I$2863,'bereken betaaldatum bedrag'!$L$1,'grv lys'!$T$2:$T$2863,'bereken betaaldatum bedrag'!B205)</f>
        <v>0</v>
      </c>
      <c r="M205" s="4">
        <f>SUMIFS('grv lys'!$L$2:$L$2863,'grv lys'!$I$2:$I$2863,'bereken betaaldatum bedrag'!$M$1,'grv lys'!$T$2:$T$2863,'bereken betaaldatum bedrag'!B205)</f>
        <v>4936.8</v>
      </c>
      <c r="N205" s="4">
        <f>SUMIFS('grv lys'!$L$2:$L$2863,'grv lys'!$I$2:$I$2863,'bereken betaaldatum bedrag'!$N$1,'grv lys'!$T$2:$T$2863,'bereken betaaldatum bedrag'!B205)</f>
        <v>0</v>
      </c>
      <c r="O205" s="4">
        <f>SUMIFS('grv lys'!$L$2:$L$2863,'grv lys'!$I$2:$I$2863,'bereken betaaldatum bedrag'!$O$1,'grv lys'!$T$2:$T$2863,'bereken betaaldatum bedrag'!B205)</f>
        <v>0</v>
      </c>
      <c r="P205" s="4">
        <f>SUMIFS('grv lys'!$L$2:$L$2863,'grv lys'!$I$2:$I$2863,'bereken betaaldatum bedrag'!$P$1,'grv lys'!$T$2:$T$2863,'bereken betaaldatum bedrag'!B205)</f>
        <v>0</v>
      </c>
      <c r="Q205" s="4">
        <f>SUMIFS('grv lys'!$L$2:$L$2863,'grv lys'!$I$2:$I$2863,'bereken betaaldatum bedrag'!$Q$1,'grv lys'!$T$2:$T$2863,'bereken betaaldatum bedrag'!B205)</f>
        <v>0</v>
      </c>
      <c r="R205" s="4">
        <f>SUMIFS('grv lys'!$L$2:$L$2863,'grv lys'!$I$2:$I$2863,'bereken betaaldatum bedrag'!$R$1,'grv lys'!$T$2:$T$2863,'bereken betaaldatum bedrag'!B205)</f>
        <v>0</v>
      </c>
      <c r="S205" s="4">
        <f>SUMIFS('grv lys'!Y204:Y3467,'grv lys'!T204:T3467,'bereken betaaldatum bedrag'!B205,'grv lys'!V204:V3467,'bereken betaaldatum bedrag'!$S$1)</f>
        <v>0</v>
      </c>
      <c r="T205" s="4">
        <f>SUMIFS('grv lys'!Z204:Z3467,'grv lys'!U204:U3467,'bereken betaaldatum bedrag'!B205,'grv lys'!W204:W3467,'bereken betaaldatum bedrag'!$T$1)</f>
        <v>0</v>
      </c>
      <c r="U205" s="4">
        <f>SUMIFS('grv lys'!$L$2:$L$2863,'grv lys'!$I$2:$I$2863,'bereken betaaldatum bedrag'!$U$1,'grv lys'!$T$2:$T$2863,'bereken betaaldatum bedrag'!B205)</f>
        <v>0</v>
      </c>
      <c r="V205" s="4">
        <f>SUMIFS('grv lys'!$L$2:$L$2863,'grv lys'!$I$2:$I$2863,'bereken betaaldatum bedrag'!$V$1,'grv lys'!$T$2:$T$2863,'bereken betaaldatum bedrag'!B205)</f>
        <v>0</v>
      </c>
      <c r="W205" s="4">
        <f>SUMIFS('grv lys'!$L$2:$L$2863,'grv lys'!$I$2:$I$2863,'bereken betaaldatum bedrag'!$W$1,'grv lys'!$T$2:$T$2863,'bereken betaaldatum bedrag'!B205)</f>
        <v>0</v>
      </c>
      <c r="X205" s="4">
        <f>SUMIFS('grv lys'!$L$2:$L$2863,'grv lys'!$I$2:$I$2863,'bereken betaaldatum bedrag'!$X$1,'grv lys'!$T$2:$T$2863,'bereken betaaldatum bedrag'!B205)</f>
        <v>0</v>
      </c>
      <c r="Y205" s="4">
        <f>SUMIFS('grv lys'!$L$2:$L$2863,'grv lys'!$I$2:$I$2863,'bereken betaaldatum bedrag'!$Y$1,'grv lys'!$G$2:$G$2863,'bereken betaaldatum bedrag'!B205)</f>
        <v>0</v>
      </c>
      <c r="Z205" s="4">
        <f>SUMIFS('grv lys'!$L$2:$L$2863,'grv lys'!$I$2:$I$2863,'bereken betaaldatum bedrag'!$Z$1,'grv lys'!$G$2:$G$2863,'bereken betaaldatum bedrag'!B205)</f>
        <v>0</v>
      </c>
      <c r="AA205" s="4">
        <f>SUMIFS('grv lys'!$L$2:$L$2863,'grv lys'!$I$2:$I$2863,'bereken betaaldatum bedrag'!$AA$1,'grv lys'!$G$2:$G$2863,'bereken betaaldatum bedrag'!B205)</f>
        <v>0</v>
      </c>
      <c r="AB205" s="4">
        <f>SUMIFS('grv lys'!$L$2:$L$2863,'grv lys'!$I$2:$I$2863,'bereken betaaldatum bedrag'!$AB$1,'grv lys'!$G$2:$G$2863,'bereken betaaldatum bedrag'!B205)</f>
        <v>0</v>
      </c>
      <c r="AC205" s="4">
        <f>SUMIFS('grv lys'!$L$2:$L$2863,'grv lys'!$I$2:$I$2863,'bereken betaaldatum bedrag'!$AC$1,'grv lys'!$G$2:$G$2863,'bereken betaaldatum bedrag'!B205)</f>
        <v>377.57</v>
      </c>
      <c r="AD205" s="4">
        <f>SUMIFS('grv lys'!$L$2:$L$2863,'grv lys'!$I$2:$I$2863,'bereken betaaldatum bedrag'!$AD$1,'grv lys'!$G$2:$G$2863,'bereken betaaldatum bedrag'!B205)</f>
        <v>3751.91</v>
      </c>
      <c r="AE205" s="4">
        <f>SUMIFS('grv lys'!$L$2:$L$2863,'grv lys'!$I$2:$I$2863,'bereken betaaldatum bedrag'!$AE$1,'grv lys'!$G$2:$G$2863,'bereken betaaldatum bedrag'!B205)</f>
        <v>0</v>
      </c>
      <c r="AF205" s="4">
        <f>SUMIFS('grv lys'!$L$2:$L$2863,'grv lys'!$I$2:$I$2863,'bereken betaaldatum bedrag'!$AF$1,'grv lys'!$G$2:$G$2863,'bereken betaaldatum bedrag'!B205)</f>
        <v>0</v>
      </c>
      <c r="AG205" s="4">
        <f>SUMIFS('grv lys'!$L$2:$L$2863,'grv lys'!$I$2:$I$2863,'bereken betaaldatum bedrag'!$AG$1,'grv lys'!$G$2:$G$2863,'bereken betaaldatum bedrag'!B205)</f>
        <v>0</v>
      </c>
      <c r="AH205" s="4">
        <f>SUMIFS('grv lys'!$L$2:$L$2863,'grv lys'!$I$2:$I$2863,'bereken betaaldatum bedrag'!$AH$1,'grv lys'!$G$2:$G$2863,'bereken betaaldatum bedrag'!B205)</f>
        <v>0</v>
      </c>
      <c r="AI205" s="4">
        <f>SUMIFS('grv lys'!$L$2:$L$2863,'grv lys'!$I$2:$I$2863,'bereken betaaldatum bedrag'!$AI$1,'grv lys'!$G$2:$G$2863,'bereken betaaldatum bedrag'!B205)</f>
        <v>0</v>
      </c>
      <c r="AJ205" s="4">
        <f>SUMIFS('grv lys'!$L$2:$L$2863,'grv lys'!$I$2:$I$2863,'bereken betaaldatum bedrag'!$AJ$1,'grv lys'!$G$2:$G$2863,'bereken betaaldatum bedrag'!B205)</f>
        <v>0</v>
      </c>
      <c r="AK205" s="4">
        <f>SUMIFS('grv lys'!$L$2:$L$2863,'grv lys'!$I$2:$I$2863,'bereken betaaldatum bedrag'!$AK$1,'grv lys'!$G$2:$G$2863,'bereken betaaldatum bedrag'!B205)</f>
        <v>0</v>
      </c>
      <c r="AL205" s="4">
        <f>SUMIFS('grv lys'!$L$2:$L$2863,'grv lys'!$I$2:$I$2863,'bereken betaaldatum bedrag'!$AL$1,'grv lys'!$G$2:$G$2863,'bereken betaaldatum bedrag'!B205)</f>
        <v>0</v>
      </c>
      <c r="AM205" s="4">
        <f>SUMIFS('grv lys'!$L$2:$L$2863,'grv lys'!$I$2:$I$2863,'bereken betaaldatum bedrag'!$AM$1,'grv lys'!$G$2:$G$2863,'bereken betaaldatum bedrag'!B205)</f>
        <v>0</v>
      </c>
      <c r="AN205" s="4">
        <f>SUMIFS('grv lys'!$L$2:$L$2863,'grv lys'!$I$2:$I$2863,'bereken betaaldatum bedrag'!$AN$1,'grv lys'!$G$2:$G$2863,'bereken betaaldatum bedrag'!B205)</f>
        <v>0</v>
      </c>
      <c r="AO205" s="4">
        <f>SUMIFS('grv lys'!$L$2:$L$2863,'grv lys'!$I$2:$I$2863,'bereken betaaldatum bedrag'!$AO$1,'grv lys'!$G$2:$G$2863,'bereken betaaldatum bedrag'!B205)</f>
        <v>0</v>
      </c>
      <c r="AP205" s="4">
        <f>SUMIFS('grv lys'!$L$2:$L$2863,'grv lys'!$I$2:$I$2863,'bereken betaaldatum bedrag'!$AP$1,'grv lys'!$G$2:$G$2863,'bereken betaaldatum bedrag'!B205)</f>
        <v>294.66000000000003</v>
      </c>
      <c r="AQ205" s="4">
        <f>SUMIFS('grv lys'!$L$2:$L$2863,'grv lys'!$I$2:$I$2863,'bereken betaaldatum bedrag'!$AQ$1,'grv lys'!$G$2:$G$2863,'bereken betaaldatum bedrag'!B205)</f>
        <v>0</v>
      </c>
      <c r="AR205" s="4">
        <f>SUMIFS('grv lys'!$L$2:$L$2863,'grv lys'!$I$2:$I$2863,'bereken betaaldatum bedrag'!$AR$1,'grv lys'!$G$2:$G$2863,'bereken betaaldatum bedrag'!B205)</f>
        <v>197.56</v>
      </c>
      <c r="AS205" s="4">
        <f>SUMIFS('grv lys'!$L$2:$L$2863,'grv lys'!$I$2:$I$2863,'bereken betaaldatum bedrag'!$AS$1,'grv lys'!$G$2:$G$2863,'bereken betaaldatum bedrag'!B205)</f>
        <v>0</v>
      </c>
      <c r="AT205" s="4">
        <f>SUMIFS('grv lys'!$L$2:$L$2863,'grv lys'!$I$2:$I$2863,'bereken betaaldatum bedrag'!$AT$1,'grv lys'!$G$2:$G$2863,'bereken betaaldatum bedrag'!B205)</f>
        <v>0</v>
      </c>
      <c r="AU205" s="4">
        <f>SUMIFS('grv lys'!$L$2:$L$2863,'grv lys'!$I$2:$I$2863,'bereken betaaldatum bedrag'!$AU$1,'grv lys'!$G$2:$G$2863,'bereken betaaldatum bedrag'!B205)</f>
        <v>0</v>
      </c>
      <c r="AV205" s="4">
        <f>SUMIFS('grv lys'!$L$2:$L$2863,'grv lys'!$I$2:$I$2863,'bereken betaaldatum bedrag'!$AV$1,'grv lys'!$G$2:$G$2863,'bereken betaaldatum bedrag'!B205)</f>
        <v>0</v>
      </c>
      <c r="AW205" s="4">
        <f>SUMIFS('grv lys'!$L$2:$L$2863,'grv lys'!$I$2:$I$2863,'bereken betaaldatum bedrag'!$AW$1,'grv lys'!$G$2:$G$2863,'bereken betaaldatum bedrag'!B205)</f>
        <v>0</v>
      </c>
      <c r="AX205" s="4">
        <f>SUMIFS('grv lys'!$L$2:$L$2863,'grv lys'!$I$2:$I$2863,'bereken betaaldatum bedrag'!$AX$1,'grv lys'!$G$2:$G$2863,'bereken betaaldatum bedrag'!B205)</f>
        <v>0</v>
      </c>
      <c r="AY205" s="4">
        <f>SUMIFS('grv lys'!$L$2:$L$2863,'grv lys'!$I$2:$I$2863,'bereken betaaldatum bedrag'!$AY$1,'grv lys'!$G$2:$G$2863,'bereken betaaldatum bedrag'!B205)</f>
        <v>0</v>
      </c>
      <c r="AZ205" s="4">
        <f>SUMIFS('grv lys'!$L$2:$L$2863,'grv lys'!$I$2:$I$2863,'bereken betaaldatum bedrag'!$AZ$1,'grv lys'!$G$2:$G$2863,'bereken betaaldatum bedrag'!B205)</f>
        <v>0</v>
      </c>
      <c r="BA205" s="4">
        <f>SUMIFS('grv lys'!$L$2:$L$2863,'grv lys'!$I$2:$I$2863,'bereken betaaldatum bedrag'!$BA$1,'grv lys'!$G$2:$G$2863,'bereken betaaldatum bedrag'!B205)</f>
        <v>0</v>
      </c>
    </row>
    <row r="206" spans="1:53" x14ac:dyDescent="0.25">
      <c r="A206" s="21" t="s">
        <v>139</v>
      </c>
      <c r="B206" s="22">
        <v>41782</v>
      </c>
      <c r="C206" s="7">
        <f>B206+19</f>
        <v>41801</v>
      </c>
      <c r="D206" s="6">
        <f>SUM(I200:I206)</f>
        <v>278373.39999999997</v>
      </c>
      <c r="E206" s="14">
        <f>B206+31</f>
        <v>41813</v>
      </c>
      <c r="F206" s="12">
        <f>SUM(Y200:BA206)</f>
        <v>105135.15000000001</v>
      </c>
      <c r="G206" s="10">
        <f>B206</f>
        <v>41782</v>
      </c>
      <c r="H206" s="9">
        <f>SUM(J200:X206)</f>
        <v>28861.7</v>
      </c>
      <c r="I206" s="4">
        <f>SUMIFS('grv lys'!$L$2:$L$2863,'grv lys'!$G$2:$G$2863,'bereken betaaldatum bedrag'!B206,'grv lys'!$I$2:$I$2863,'bereken betaaldatum bedrag'!I$1)</f>
        <v>0</v>
      </c>
      <c r="J206" s="4">
        <f>SUMIFS('grv lys'!$L$2:$L$2863,'grv lys'!$I$2:$I$2863,'bereken betaaldatum bedrag'!$J$1,'grv lys'!$T$2:$T$2863,'bereken betaaldatum bedrag'!B206)</f>
        <v>0</v>
      </c>
      <c r="K206" s="4">
        <f>SUMIFS('grv lys'!$L$2:$L$2863,'grv lys'!$I$2:$I$2863,'bereken betaaldatum bedrag'!$K$1,'grv lys'!$T$2:$T$2863,'bereken betaaldatum bedrag'!B206)</f>
        <v>0</v>
      </c>
      <c r="L206" s="4">
        <f>SUMIFS('grv lys'!$L$2:$L$2863,'grv lys'!$I$2:$I$2863,'bereken betaaldatum bedrag'!$L$1,'grv lys'!$T$2:$T$2863,'bereken betaaldatum bedrag'!B206)</f>
        <v>0</v>
      </c>
      <c r="M206" s="4">
        <f>SUMIFS('grv lys'!$L$2:$L$2863,'grv lys'!$I$2:$I$2863,'bereken betaaldatum bedrag'!$M$1,'grv lys'!$T$2:$T$2863,'bereken betaaldatum bedrag'!B206)</f>
        <v>0</v>
      </c>
      <c r="N206" s="4">
        <f>SUMIFS('grv lys'!$L$2:$L$2863,'grv lys'!$I$2:$I$2863,'bereken betaaldatum bedrag'!$N$1,'grv lys'!$T$2:$T$2863,'bereken betaaldatum bedrag'!B206)</f>
        <v>0</v>
      </c>
      <c r="O206" s="4">
        <f>SUMIFS('grv lys'!$L$2:$L$2863,'grv lys'!$I$2:$I$2863,'bereken betaaldatum bedrag'!$O$1,'grv lys'!$T$2:$T$2863,'bereken betaaldatum bedrag'!B206)</f>
        <v>0</v>
      </c>
      <c r="P206" s="4">
        <f>SUMIFS('grv lys'!$L$2:$L$2863,'grv lys'!$I$2:$I$2863,'bereken betaaldatum bedrag'!$P$1,'grv lys'!$T$2:$T$2863,'bereken betaaldatum bedrag'!B206)</f>
        <v>0</v>
      </c>
      <c r="Q206" s="4">
        <f>SUMIFS('grv lys'!$L$2:$L$2863,'grv lys'!$I$2:$I$2863,'bereken betaaldatum bedrag'!$Q$1,'grv lys'!$T$2:$T$2863,'bereken betaaldatum bedrag'!B206)</f>
        <v>2950</v>
      </c>
      <c r="R206" s="4">
        <f>SUMIFS('grv lys'!$L$2:$L$2863,'grv lys'!$I$2:$I$2863,'bereken betaaldatum bedrag'!$R$1,'grv lys'!$T$2:$T$2863,'bereken betaaldatum bedrag'!B206)</f>
        <v>0</v>
      </c>
      <c r="S206" s="4">
        <f>SUMIFS('grv lys'!Y205:Y3468,'grv lys'!T205:T3468,'bereken betaaldatum bedrag'!B206,'grv lys'!V205:V3468,'bereken betaaldatum bedrag'!$S$1)</f>
        <v>0</v>
      </c>
      <c r="T206" s="4">
        <f>SUMIFS('grv lys'!Z205:Z3468,'grv lys'!U205:U3468,'bereken betaaldatum bedrag'!B206,'grv lys'!W205:W3468,'bereken betaaldatum bedrag'!$T$1)</f>
        <v>0</v>
      </c>
      <c r="U206" s="4">
        <f>SUMIFS('grv lys'!$L$2:$L$2863,'grv lys'!$I$2:$I$2863,'bereken betaaldatum bedrag'!$U$1,'grv lys'!$T$2:$T$2863,'bereken betaaldatum bedrag'!B206)</f>
        <v>0</v>
      </c>
      <c r="V206" s="4">
        <f>SUMIFS('grv lys'!$L$2:$L$2863,'grv lys'!$I$2:$I$2863,'bereken betaaldatum bedrag'!$V$1,'grv lys'!$T$2:$T$2863,'bereken betaaldatum bedrag'!B206)</f>
        <v>0</v>
      </c>
      <c r="W206" s="4">
        <f>SUMIFS('grv lys'!$L$2:$L$2863,'grv lys'!$I$2:$I$2863,'bereken betaaldatum bedrag'!$W$1,'grv lys'!$T$2:$T$2863,'bereken betaaldatum bedrag'!B206)</f>
        <v>0</v>
      </c>
      <c r="X206" s="4">
        <f>SUMIFS('grv lys'!$L$2:$L$2863,'grv lys'!$I$2:$I$2863,'bereken betaaldatum bedrag'!$X$1,'grv lys'!$T$2:$T$2863,'bereken betaaldatum bedrag'!B206)</f>
        <v>0</v>
      </c>
      <c r="Y206" s="4">
        <f>SUMIFS('grv lys'!$L$2:$L$2863,'grv lys'!$I$2:$I$2863,'bereken betaaldatum bedrag'!$Y$1,'grv lys'!$G$2:$G$2863,'bereken betaaldatum bedrag'!B206)</f>
        <v>0</v>
      </c>
      <c r="Z206" s="4">
        <f>SUMIFS('grv lys'!$L$2:$L$2863,'grv lys'!$I$2:$I$2863,'bereken betaaldatum bedrag'!$Z$1,'grv lys'!$G$2:$G$2863,'bereken betaaldatum bedrag'!B206)</f>
        <v>0</v>
      </c>
      <c r="AA206" s="4">
        <f>SUMIFS('grv lys'!$L$2:$L$2863,'grv lys'!$I$2:$I$2863,'bereken betaaldatum bedrag'!$AA$1,'grv lys'!$G$2:$G$2863,'bereken betaaldatum bedrag'!B206)</f>
        <v>0</v>
      </c>
      <c r="AB206" s="4">
        <f>SUMIFS('grv lys'!$L$2:$L$2863,'grv lys'!$I$2:$I$2863,'bereken betaaldatum bedrag'!$AB$1,'grv lys'!$G$2:$G$2863,'bereken betaaldatum bedrag'!B206)</f>
        <v>0</v>
      </c>
      <c r="AC206" s="4">
        <f>SUMIFS('grv lys'!$L$2:$L$2863,'grv lys'!$I$2:$I$2863,'bereken betaaldatum bedrag'!$AC$1,'grv lys'!$G$2:$G$2863,'bereken betaaldatum bedrag'!B206)</f>
        <v>0</v>
      </c>
      <c r="AD206" s="4">
        <f>SUMIFS('grv lys'!$L$2:$L$2863,'grv lys'!$I$2:$I$2863,'bereken betaaldatum bedrag'!$AD$1,'grv lys'!$G$2:$G$2863,'bereken betaaldatum bedrag'!B206)</f>
        <v>0</v>
      </c>
      <c r="AE206" s="4">
        <f>SUMIFS('grv lys'!$L$2:$L$2863,'grv lys'!$I$2:$I$2863,'bereken betaaldatum bedrag'!$AE$1,'grv lys'!$G$2:$G$2863,'bereken betaaldatum bedrag'!B206)</f>
        <v>0</v>
      </c>
      <c r="AF206" s="4">
        <f>SUMIFS('grv lys'!$L$2:$L$2863,'grv lys'!$I$2:$I$2863,'bereken betaaldatum bedrag'!$AF$1,'grv lys'!$G$2:$G$2863,'bereken betaaldatum bedrag'!B206)</f>
        <v>0</v>
      </c>
      <c r="AG206" s="4">
        <f>SUMIFS('grv lys'!$L$2:$L$2863,'grv lys'!$I$2:$I$2863,'bereken betaaldatum bedrag'!$AG$1,'grv lys'!$G$2:$G$2863,'bereken betaaldatum bedrag'!B206)</f>
        <v>0</v>
      </c>
      <c r="AH206" s="4">
        <f>SUMIFS('grv lys'!$L$2:$L$2863,'grv lys'!$I$2:$I$2863,'bereken betaaldatum bedrag'!$AH$1,'grv lys'!$G$2:$G$2863,'bereken betaaldatum bedrag'!B206)</f>
        <v>0</v>
      </c>
      <c r="AI206" s="4">
        <f>SUMIFS('grv lys'!$L$2:$L$2863,'grv lys'!$I$2:$I$2863,'bereken betaaldatum bedrag'!$AI$1,'grv lys'!$G$2:$G$2863,'bereken betaaldatum bedrag'!B206)</f>
        <v>0</v>
      </c>
      <c r="AJ206" s="4">
        <f>SUMIFS('grv lys'!$L$2:$L$2863,'grv lys'!$I$2:$I$2863,'bereken betaaldatum bedrag'!$AJ$1,'grv lys'!$G$2:$G$2863,'bereken betaaldatum bedrag'!B206)</f>
        <v>0</v>
      </c>
      <c r="AK206" s="4">
        <f>SUMIFS('grv lys'!$L$2:$L$2863,'grv lys'!$I$2:$I$2863,'bereken betaaldatum bedrag'!$AK$1,'grv lys'!$G$2:$G$2863,'bereken betaaldatum bedrag'!B206)</f>
        <v>0</v>
      </c>
      <c r="AL206" s="4">
        <f>SUMIFS('grv lys'!$L$2:$L$2863,'grv lys'!$I$2:$I$2863,'bereken betaaldatum bedrag'!$AL$1,'grv lys'!$G$2:$G$2863,'bereken betaaldatum bedrag'!B206)</f>
        <v>0</v>
      </c>
      <c r="AM206" s="4">
        <f>SUMIFS('grv lys'!$L$2:$L$2863,'grv lys'!$I$2:$I$2863,'bereken betaaldatum bedrag'!$AM$1,'grv lys'!$G$2:$G$2863,'bereken betaaldatum bedrag'!B206)</f>
        <v>11202.56</v>
      </c>
      <c r="AN206" s="4">
        <f>SUMIFS('grv lys'!$L$2:$L$2863,'grv lys'!$I$2:$I$2863,'bereken betaaldatum bedrag'!$AN$1,'grv lys'!$G$2:$G$2863,'bereken betaaldatum bedrag'!B206)</f>
        <v>0</v>
      </c>
      <c r="AO206" s="4">
        <f>SUMIFS('grv lys'!$L$2:$L$2863,'grv lys'!$I$2:$I$2863,'bereken betaaldatum bedrag'!$AO$1,'grv lys'!$G$2:$G$2863,'bereken betaaldatum bedrag'!B206)</f>
        <v>0</v>
      </c>
      <c r="AP206" s="4">
        <f>SUMIFS('grv lys'!$L$2:$L$2863,'grv lys'!$I$2:$I$2863,'bereken betaaldatum bedrag'!$AP$1,'grv lys'!$G$2:$G$2863,'bereken betaaldatum bedrag'!B206)</f>
        <v>0</v>
      </c>
      <c r="AQ206" s="4">
        <f>SUMIFS('grv lys'!$L$2:$L$2863,'grv lys'!$I$2:$I$2863,'bereken betaaldatum bedrag'!$AQ$1,'grv lys'!$G$2:$G$2863,'bereken betaaldatum bedrag'!B206)</f>
        <v>0</v>
      </c>
      <c r="AR206" s="4">
        <f>SUMIFS('grv lys'!$L$2:$L$2863,'grv lys'!$I$2:$I$2863,'bereken betaaldatum bedrag'!$AR$1,'grv lys'!$G$2:$G$2863,'bereken betaaldatum bedrag'!B206)</f>
        <v>0</v>
      </c>
      <c r="AS206" s="4">
        <f>SUMIFS('grv lys'!$L$2:$L$2863,'grv lys'!$I$2:$I$2863,'bereken betaaldatum bedrag'!$AS$1,'grv lys'!$G$2:$G$2863,'bereken betaaldatum bedrag'!B206)</f>
        <v>0</v>
      </c>
      <c r="AT206" s="4">
        <f>SUMIFS('grv lys'!$L$2:$L$2863,'grv lys'!$I$2:$I$2863,'bereken betaaldatum bedrag'!$AT$1,'grv lys'!$G$2:$G$2863,'bereken betaaldatum bedrag'!B206)</f>
        <v>0</v>
      </c>
      <c r="AU206" s="4">
        <f>SUMIFS('grv lys'!$L$2:$L$2863,'grv lys'!$I$2:$I$2863,'bereken betaaldatum bedrag'!$AU$1,'grv lys'!$G$2:$G$2863,'bereken betaaldatum bedrag'!B206)</f>
        <v>0</v>
      </c>
      <c r="AV206" s="4">
        <f>SUMIFS('grv lys'!$L$2:$L$2863,'grv lys'!$I$2:$I$2863,'bereken betaaldatum bedrag'!$AV$1,'grv lys'!$G$2:$G$2863,'bereken betaaldatum bedrag'!B206)</f>
        <v>0</v>
      </c>
      <c r="AW206" s="4">
        <f>SUMIFS('grv lys'!$L$2:$L$2863,'grv lys'!$I$2:$I$2863,'bereken betaaldatum bedrag'!$AW$1,'grv lys'!$G$2:$G$2863,'bereken betaaldatum bedrag'!B206)</f>
        <v>0</v>
      </c>
      <c r="AX206" s="4">
        <f>SUMIFS('grv lys'!$L$2:$L$2863,'grv lys'!$I$2:$I$2863,'bereken betaaldatum bedrag'!$AX$1,'grv lys'!$G$2:$G$2863,'bereken betaaldatum bedrag'!B206)</f>
        <v>0</v>
      </c>
      <c r="AY206" s="4">
        <f>SUMIFS('grv lys'!$L$2:$L$2863,'grv lys'!$I$2:$I$2863,'bereken betaaldatum bedrag'!$AY$1,'grv lys'!$G$2:$G$2863,'bereken betaaldatum bedrag'!B206)</f>
        <v>0</v>
      </c>
      <c r="AZ206" s="4">
        <f>SUMIFS('grv lys'!$L$2:$L$2863,'grv lys'!$I$2:$I$2863,'bereken betaaldatum bedrag'!$AZ$1,'grv lys'!$G$2:$G$2863,'bereken betaaldatum bedrag'!B206)</f>
        <v>0</v>
      </c>
      <c r="BA206" s="4">
        <f>SUMIFS('grv lys'!$L$2:$L$2863,'grv lys'!$I$2:$I$2863,'bereken betaaldatum bedrag'!$BA$1,'grv lys'!$G$2:$G$2863,'bereken betaaldatum bedrag'!B206)</f>
        <v>0</v>
      </c>
    </row>
    <row r="207" spans="1:53" x14ac:dyDescent="0.25">
      <c r="A207" s="19" t="s">
        <v>140</v>
      </c>
      <c r="B207" s="20">
        <v>41783</v>
      </c>
      <c r="C207" s="7"/>
      <c r="D207" s="15" t="s">
        <v>148</v>
      </c>
      <c r="E207" s="14"/>
      <c r="F207" s="12"/>
      <c r="G207" s="16"/>
      <c r="H207" s="16"/>
      <c r="I207" s="4">
        <f>SUMIFS('grv lys'!$L$2:$L$2863,'grv lys'!$G$2:$G$2863,'bereken betaaldatum bedrag'!B207,'grv lys'!$I$2:$I$2863,'bereken betaaldatum bedrag'!I$1)</f>
        <v>0</v>
      </c>
      <c r="J207" s="4">
        <f>SUMIFS('grv lys'!$L$2:$L$2863,'grv lys'!$I$2:$I$2863,'bereken betaaldatum bedrag'!$J$1,'grv lys'!$T$2:$T$2863,'bereken betaaldatum bedrag'!B207)</f>
        <v>7073.12</v>
      </c>
      <c r="K207" s="4">
        <f>SUMIFS('grv lys'!$L$2:$L$2863,'grv lys'!$I$2:$I$2863,'bereken betaaldatum bedrag'!$K$1,'grv lys'!$T$2:$T$2863,'bereken betaaldatum bedrag'!B207)</f>
        <v>0</v>
      </c>
      <c r="L207" s="4">
        <f>SUMIFS('grv lys'!$L$2:$L$2863,'grv lys'!$I$2:$I$2863,'bereken betaaldatum bedrag'!$L$1,'grv lys'!$T$2:$T$2863,'bereken betaaldatum bedrag'!B207)</f>
        <v>0</v>
      </c>
      <c r="M207" s="4">
        <f>SUMIFS('grv lys'!$L$2:$L$2863,'grv lys'!$I$2:$I$2863,'bereken betaaldatum bedrag'!$M$1,'grv lys'!$T$2:$T$2863,'bereken betaaldatum bedrag'!B207)</f>
        <v>732.5</v>
      </c>
      <c r="N207" s="4">
        <f>SUMIFS('grv lys'!$L$2:$L$2863,'grv lys'!$I$2:$I$2863,'bereken betaaldatum bedrag'!$N$1,'grv lys'!$T$2:$T$2863,'bereken betaaldatum bedrag'!B207)</f>
        <v>2522.3000000000002</v>
      </c>
      <c r="O207" s="4">
        <f>SUMIFS('grv lys'!$L$2:$L$2863,'grv lys'!$I$2:$I$2863,'bereken betaaldatum bedrag'!$O$1,'grv lys'!$T$2:$T$2863,'bereken betaaldatum bedrag'!B207)</f>
        <v>0</v>
      </c>
      <c r="P207" s="4">
        <f>SUMIFS('grv lys'!$L$2:$L$2863,'grv lys'!$I$2:$I$2863,'bereken betaaldatum bedrag'!$P$1,'grv lys'!$T$2:$T$2863,'bereken betaaldatum bedrag'!B207)</f>
        <v>0</v>
      </c>
      <c r="Q207" s="4">
        <f>SUMIFS('grv lys'!$L$2:$L$2863,'grv lys'!$I$2:$I$2863,'bereken betaaldatum bedrag'!$Q$1,'grv lys'!$T$2:$T$2863,'bereken betaaldatum bedrag'!B207)</f>
        <v>1871</v>
      </c>
      <c r="R207" s="4">
        <f>SUMIFS('grv lys'!$L$2:$L$2863,'grv lys'!$I$2:$I$2863,'bereken betaaldatum bedrag'!$R$1,'grv lys'!$T$2:$T$2863,'bereken betaaldatum bedrag'!B207)</f>
        <v>0</v>
      </c>
      <c r="S207" s="4">
        <f>SUMIFS('grv lys'!Y206:Y3469,'grv lys'!T206:T3469,'bereken betaaldatum bedrag'!B207,'grv lys'!V206:V3469,'bereken betaaldatum bedrag'!$S$1)</f>
        <v>0</v>
      </c>
      <c r="T207" s="4">
        <f>SUMIFS('grv lys'!Z206:Z3469,'grv lys'!U206:U3469,'bereken betaaldatum bedrag'!B207,'grv lys'!W206:W3469,'bereken betaaldatum bedrag'!$T$1)</f>
        <v>0</v>
      </c>
      <c r="U207" s="4">
        <f>SUMIFS('grv lys'!$L$2:$L$2863,'grv lys'!$I$2:$I$2863,'bereken betaaldatum bedrag'!$U$1,'grv lys'!$T$2:$T$2863,'bereken betaaldatum bedrag'!B207)</f>
        <v>0</v>
      </c>
      <c r="V207" s="4">
        <f>SUMIFS('grv lys'!$L$2:$L$2863,'grv lys'!$I$2:$I$2863,'bereken betaaldatum bedrag'!$V$1,'grv lys'!$T$2:$T$2863,'bereken betaaldatum bedrag'!B207)</f>
        <v>0</v>
      </c>
      <c r="W207" s="4">
        <f>SUMIFS('grv lys'!$L$2:$L$2863,'grv lys'!$I$2:$I$2863,'bereken betaaldatum bedrag'!$W$1,'grv lys'!$T$2:$T$2863,'bereken betaaldatum bedrag'!B207)</f>
        <v>0</v>
      </c>
      <c r="X207" s="4">
        <f>SUMIFS('grv lys'!$L$2:$L$2863,'grv lys'!$I$2:$I$2863,'bereken betaaldatum bedrag'!$X$1,'grv lys'!$T$2:$T$2863,'bereken betaaldatum bedrag'!B207)</f>
        <v>0</v>
      </c>
      <c r="Y207" s="4">
        <f>SUMIFS('grv lys'!$L$2:$L$2863,'grv lys'!$I$2:$I$2863,'bereken betaaldatum bedrag'!$Y$1,'grv lys'!$G$2:$G$2863,'bereken betaaldatum bedrag'!B207)</f>
        <v>0</v>
      </c>
      <c r="Z207" s="4">
        <f>SUMIFS('grv lys'!$L$2:$L$2863,'grv lys'!$I$2:$I$2863,'bereken betaaldatum bedrag'!$Z$1,'grv lys'!$G$2:$G$2863,'bereken betaaldatum bedrag'!B207)</f>
        <v>0</v>
      </c>
      <c r="AA207" s="4">
        <f>SUMIFS('grv lys'!$L$2:$L$2863,'grv lys'!$I$2:$I$2863,'bereken betaaldatum bedrag'!$AA$1,'grv lys'!$G$2:$G$2863,'bereken betaaldatum bedrag'!B207)</f>
        <v>0</v>
      </c>
      <c r="AB207" s="4">
        <f>SUMIFS('grv lys'!$L$2:$L$2863,'grv lys'!$I$2:$I$2863,'bereken betaaldatum bedrag'!$AB$1,'grv lys'!$G$2:$G$2863,'bereken betaaldatum bedrag'!B207)</f>
        <v>12815.54</v>
      </c>
      <c r="AC207" s="4">
        <f>SUMIFS('grv lys'!$L$2:$L$2863,'grv lys'!$I$2:$I$2863,'bereken betaaldatum bedrag'!$AC$1,'grv lys'!$G$2:$G$2863,'bereken betaaldatum bedrag'!B207)</f>
        <v>377.57</v>
      </c>
      <c r="AD207" s="4">
        <f>SUMIFS('grv lys'!$L$2:$L$2863,'grv lys'!$I$2:$I$2863,'bereken betaaldatum bedrag'!$AD$1,'grv lys'!$G$2:$G$2863,'bereken betaaldatum bedrag'!B207)</f>
        <v>5144.0600000000004</v>
      </c>
      <c r="AE207" s="4">
        <f>SUMIFS('grv lys'!$L$2:$L$2863,'grv lys'!$I$2:$I$2863,'bereken betaaldatum bedrag'!$AE$1,'grv lys'!$G$2:$G$2863,'bereken betaaldatum bedrag'!B207)</f>
        <v>0</v>
      </c>
      <c r="AF207" s="4">
        <f>SUMIFS('grv lys'!$L$2:$L$2863,'grv lys'!$I$2:$I$2863,'bereken betaaldatum bedrag'!$AF$1,'grv lys'!$G$2:$G$2863,'bereken betaaldatum bedrag'!B207)</f>
        <v>6862.17</v>
      </c>
      <c r="AG207" s="4">
        <f>SUMIFS('grv lys'!$L$2:$L$2863,'grv lys'!$I$2:$I$2863,'bereken betaaldatum bedrag'!$AG$1,'grv lys'!$G$2:$G$2863,'bereken betaaldatum bedrag'!B207)</f>
        <v>0</v>
      </c>
      <c r="AH207" s="4">
        <f>SUMIFS('grv lys'!$L$2:$L$2863,'grv lys'!$I$2:$I$2863,'bereken betaaldatum bedrag'!$AH$1,'grv lys'!$G$2:$G$2863,'bereken betaaldatum bedrag'!B207)</f>
        <v>0</v>
      </c>
      <c r="AI207" s="4">
        <f>SUMIFS('grv lys'!$L$2:$L$2863,'grv lys'!$I$2:$I$2863,'bereken betaaldatum bedrag'!$AI$1,'grv lys'!$G$2:$G$2863,'bereken betaaldatum bedrag'!B207)</f>
        <v>0</v>
      </c>
      <c r="AJ207" s="4">
        <f>SUMIFS('grv lys'!$L$2:$L$2863,'grv lys'!$I$2:$I$2863,'bereken betaaldatum bedrag'!$AJ$1,'grv lys'!$G$2:$G$2863,'bereken betaaldatum bedrag'!B207)</f>
        <v>0</v>
      </c>
      <c r="AK207" s="4">
        <f>SUMIFS('grv lys'!$L$2:$L$2863,'grv lys'!$I$2:$I$2863,'bereken betaaldatum bedrag'!$AK$1,'grv lys'!$G$2:$G$2863,'bereken betaaldatum bedrag'!B207)</f>
        <v>0</v>
      </c>
      <c r="AL207" s="4">
        <f>SUMIFS('grv lys'!$L$2:$L$2863,'grv lys'!$I$2:$I$2863,'bereken betaaldatum bedrag'!$AL$1,'grv lys'!$G$2:$G$2863,'bereken betaaldatum bedrag'!B207)</f>
        <v>0</v>
      </c>
      <c r="AM207" s="4">
        <f>SUMIFS('grv lys'!$L$2:$L$2863,'grv lys'!$I$2:$I$2863,'bereken betaaldatum bedrag'!$AM$1,'grv lys'!$G$2:$G$2863,'bereken betaaldatum bedrag'!B207)</f>
        <v>0</v>
      </c>
      <c r="AN207" s="4">
        <f>SUMIFS('grv lys'!$L$2:$L$2863,'grv lys'!$I$2:$I$2863,'bereken betaaldatum bedrag'!$AN$1,'grv lys'!$G$2:$G$2863,'bereken betaaldatum bedrag'!B207)</f>
        <v>0</v>
      </c>
      <c r="AO207" s="4">
        <f>SUMIFS('grv lys'!$L$2:$L$2863,'grv lys'!$I$2:$I$2863,'bereken betaaldatum bedrag'!$AO$1,'grv lys'!$G$2:$G$2863,'bereken betaaldatum bedrag'!B207)</f>
        <v>0</v>
      </c>
      <c r="AP207" s="4">
        <f>SUMIFS('grv lys'!$L$2:$L$2863,'grv lys'!$I$2:$I$2863,'bereken betaaldatum bedrag'!$AP$1,'grv lys'!$G$2:$G$2863,'bereken betaaldatum bedrag'!B207)</f>
        <v>589.32000000000005</v>
      </c>
      <c r="AQ207" s="4">
        <f>SUMIFS('grv lys'!$L$2:$L$2863,'grv lys'!$I$2:$I$2863,'bereken betaaldatum bedrag'!$AQ$1,'grv lys'!$G$2:$G$2863,'bereken betaaldatum bedrag'!B207)</f>
        <v>0</v>
      </c>
      <c r="AR207" s="4">
        <f>SUMIFS('grv lys'!$L$2:$L$2863,'grv lys'!$I$2:$I$2863,'bereken betaaldatum bedrag'!$AR$1,'grv lys'!$G$2:$G$2863,'bereken betaaldatum bedrag'!B207)</f>
        <v>592.69000000000005</v>
      </c>
      <c r="AS207" s="4">
        <f>SUMIFS('grv lys'!$L$2:$L$2863,'grv lys'!$I$2:$I$2863,'bereken betaaldatum bedrag'!$AS$1,'grv lys'!$G$2:$G$2863,'bereken betaaldatum bedrag'!B207)</f>
        <v>0</v>
      </c>
      <c r="AT207" s="4">
        <f>SUMIFS('grv lys'!$L$2:$L$2863,'grv lys'!$I$2:$I$2863,'bereken betaaldatum bedrag'!$AT$1,'grv lys'!$G$2:$G$2863,'bereken betaaldatum bedrag'!B207)</f>
        <v>0</v>
      </c>
      <c r="AU207" s="4">
        <f>SUMIFS('grv lys'!$L$2:$L$2863,'grv lys'!$I$2:$I$2863,'bereken betaaldatum bedrag'!$AU$1,'grv lys'!$G$2:$G$2863,'bereken betaaldatum bedrag'!B207)</f>
        <v>33202.11</v>
      </c>
      <c r="AV207" s="4">
        <f>SUMIFS('grv lys'!$L$2:$L$2863,'grv lys'!$I$2:$I$2863,'bereken betaaldatum bedrag'!$AV$1,'grv lys'!$G$2:$G$2863,'bereken betaaldatum bedrag'!B207)</f>
        <v>0</v>
      </c>
      <c r="AW207" s="4">
        <f>SUMIFS('grv lys'!$L$2:$L$2863,'grv lys'!$I$2:$I$2863,'bereken betaaldatum bedrag'!$AW$1,'grv lys'!$G$2:$G$2863,'bereken betaaldatum bedrag'!B207)</f>
        <v>0</v>
      </c>
      <c r="AX207" s="4">
        <f>SUMIFS('grv lys'!$L$2:$L$2863,'grv lys'!$I$2:$I$2863,'bereken betaaldatum bedrag'!$AX$1,'grv lys'!$G$2:$G$2863,'bereken betaaldatum bedrag'!B207)</f>
        <v>0</v>
      </c>
      <c r="AY207" s="4">
        <f>SUMIFS('grv lys'!$L$2:$L$2863,'grv lys'!$I$2:$I$2863,'bereken betaaldatum bedrag'!$AY$1,'grv lys'!$G$2:$G$2863,'bereken betaaldatum bedrag'!B207)</f>
        <v>0</v>
      </c>
      <c r="AZ207" s="4">
        <f>SUMIFS('grv lys'!$L$2:$L$2863,'grv lys'!$I$2:$I$2863,'bereken betaaldatum bedrag'!$AZ$1,'grv lys'!$G$2:$G$2863,'bereken betaaldatum bedrag'!B207)</f>
        <v>0</v>
      </c>
      <c r="BA207" s="4">
        <f>SUMIFS('grv lys'!$L$2:$L$2863,'grv lys'!$I$2:$I$2863,'bereken betaaldatum bedrag'!$BA$1,'grv lys'!$G$2:$G$2863,'bereken betaaldatum bedrag'!B207)</f>
        <v>0</v>
      </c>
    </row>
    <row r="208" spans="1:53" x14ac:dyDescent="0.25">
      <c r="A208" s="19" t="s">
        <v>134</v>
      </c>
      <c r="B208" s="20">
        <v>41784</v>
      </c>
      <c r="C208" s="7"/>
      <c r="D208" s="15" t="s">
        <v>148</v>
      </c>
      <c r="E208" s="14"/>
      <c r="F208" s="12"/>
      <c r="G208" s="16"/>
      <c r="H208" s="16"/>
      <c r="I208" s="4">
        <f>SUMIFS('grv lys'!$L$2:$L$2863,'grv lys'!$G$2:$G$2863,'bereken betaaldatum bedrag'!B208,'grv lys'!$I$2:$I$2863,'bereken betaaldatum bedrag'!I$1)</f>
        <v>147791.5</v>
      </c>
      <c r="J208" s="4">
        <f>SUMIFS('grv lys'!$L$2:$L$2863,'grv lys'!$I$2:$I$2863,'bereken betaaldatum bedrag'!$J$1,'grv lys'!$T$2:$T$2863,'bereken betaaldatum bedrag'!B208)</f>
        <v>0</v>
      </c>
      <c r="K208" s="4">
        <f>SUMIFS('grv lys'!$L$2:$L$2863,'grv lys'!$I$2:$I$2863,'bereken betaaldatum bedrag'!$K$1,'grv lys'!$T$2:$T$2863,'bereken betaaldatum bedrag'!B208)</f>
        <v>0</v>
      </c>
      <c r="L208" s="4">
        <f>SUMIFS('grv lys'!$L$2:$L$2863,'grv lys'!$I$2:$I$2863,'bereken betaaldatum bedrag'!$L$1,'grv lys'!$T$2:$T$2863,'bereken betaaldatum bedrag'!B208)</f>
        <v>0</v>
      </c>
      <c r="M208" s="4">
        <f>SUMIFS('grv lys'!$L$2:$L$2863,'grv lys'!$I$2:$I$2863,'bereken betaaldatum bedrag'!$M$1,'grv lys'!$T$2:$T$2863,'bereken betaaldatum bedrag'!B208)</f>
        <v>0</v>
      </c>
      <c r="N208" s="4">
        <f>SUMIFS('grv lys'!$L$2:$L$2863,'grv lys'!$I$2:$I$2863,'bereken betaaldatum bedrag'!$N$1,'grv lys'!$T$2:$T$2863,'bereken betaaldatum bedrag'!B208)</f>
        <v>0</v>
      </c>
      <c r="O208" s="4">
        <f>SUMIFS('grv lys'!$L$2:$L$2863,'grv lys'!$I$2:$I$2863,'bereken betaaldatum bedrag'!$O$1,'grv lys'!$T$2:$T$2863,'bereken betaaldatum bedrag'!B208)</f>
        <v>0</v>
      </c>
      <c r="P208" s="4">
        <f>SUMIFS('grv lys'!$L$2:$L$2863,'grv lys'!$I$2:$I$2863,'bereken betaaldatum bedrag'!$P$1,'grv lys'!$T$2:$T$2863,'bereken betaaldatum bedrag'!B208)</f>
        <v>0</v>
      </c>
      <c r="Q208" s="4">
        <f>SUMIFS('grv lys'!$L$2:$L$2863,'grv lys'!$I$2:$I$2863,'bereken betaaldatum bedrag'!$Q$1,'grv lys'!$T$2:$T$2863,'bereken betaaldatum bedrag'!B208)</f>
        <v>0</v>
      </c>
      <c r="R208" s="4">
        <f>SUMIFS('grv lys'!$L$2:$L$2863,'grv lys'!$I$2:$I$2863,'bereken betaaldatum bedrag'!$R$1,'grv lys'!$T$2:$T$2863,'bereken betaaldatum bedrag'!B208)</f>
        <v>0</v>
      </c>
      <c r="S208" s="4">
        <f>SUMIFS('grv lys'!Y207:Y3470,'grv lys'!T207:T3470,'bereken betaaldatum bedrag'!B208,'grv lys'!V207:V3470,'bereken betaaldatum bedrag'!$S$1)</f>
        <v>0</v>
      </c>
      <c r="T208" s="4">
        <f>SUMIFS('grv lys'!Z207:Z3470,'grv lys'!U207:U3470,'bereken betaaldatum bedrag'!B208,'grv lys'!W207:W3470,'bereken betaaldatum bedrag'!$T$1)</f>
        <v>0</v>
      </c>
      <c r="U208" s="4">
        <f>SUMIFS('grv lys'!$L$2:$L$2863,'grv lys'!$I$2:$I$2863,'bereken betaaldatum bedrag'!$U$1,'grv lys'!$T$2:$T$2863,'bereken betaaldatum bedrag'!B208)</f>
        <v>3150</v>
      </c>
      <c r="V208" s="4">
        <f>SUMIFS('grv lys'!$L$2:$L$2863,'grv lys'!$I$2:$I$2863,'bereken betaaldatum bedrag'!$V$1,'grv lys'!$T$2:$T$2863,'bereken betaaldatum bedrag'!B208)</f>
        <v>0</v>
      </c>
      <c r="W208" s="4">
        <f>SUMIFS('grv lys'!$L$2:$L$2863,'grv lys'!$I$2:$I$2863,'bereken betaaldatum bedrag'!$W$1,'grv lys'!$T$2:$T$2863,'bereken betaaldatum bedrag'!B208)</f>
        <v>0</v>
      </c>
      <c r="X208" s="4">
        <f>SUMIFS('grv lys'!$L$2:$L$2863,'grv lys'!$I$2:$I$2863,'bereken betaaldatum bedrag'!$X$1,'grv lys'!$T$2:$T$2863,'bereken betaaldatum bedrag'!B208)</f>
        <v>0</v>
      </c>
      <c r="Y208" s="4">
        <f>SUMIFS('grv lys'!$L$2:$L$2863,'grv lys'!$I$2:$I$2863,'bereken betaaldatum bedrag'!$Y$1,'grv lys'!$G$2:$G$2863,'bereken betaaldatum bedrag'!B208)</f>
        <v>0</v>
      </c>
      <c r="Z208" s="4">
        <f>SUMIFS('grv lys'!$L$2:$L$2863,'grv lys'!$I$2:$I$2863,'bereken betaaldatum bedrag'!$Z$1,'grv lys'!$G$2:$G$2863,'bereken betaaldatum bedrag'!B208)</f>
        <v>0</v>
      </c>
      <c r="AA208" s="4">
        <f>SUMIFS('grv lys'!$L$2:$L$2863,'grv lys'!$I$2:$I$2863,'bereken betaaldatum bedrag'!$AA$1,'grv lys'!$G$2:$G$2863,'bereken betaaldatum bedrag'!B208)</f>
        <v>0</v>
      </c>
      <c r="AB208" s="4">
        <f>SUMIFS('grv lys'!$L$2:$L$2863,'grv lys'!$I$2:$I$2863,'bereken betaaldatum bedrag'!$AB$1,'grv lys'!$G$2:$G$2863,'bereken betaaldatum bedrag'!B208)</f>
        <v>0</v>
      </c>
      <c r="AC208" s="4">
        <f>SUMIFS('grv lys'!$L$2:$L$2863,'grv lys'!$I$2:$I$2863,'bereken betaaldatum bedrag'!$AC$1,'grv lys'!$G$2:$G$2863,'bereken betaaldatum bedrag'!B208)</f>
        <v>0</v>
      </c>
      <c r="AD208" s="4">
        <f>SUMIFS('grv lys'!$L$2:$L$2863,'grv lys'!$I$2:$I$2863,'bereken betaaldatum bedrag'!$AD$1,'grv lys'!$G$2:$G$2863,'bereken betaaldatum bedrag'!B208)</f>
        <v>0</v>
      </c>
      <c r="AE208" s="4">
        <f>SUMIFS('grv lys'!$L$2:$L$2863,'grv lys'!$I$2:$I$2863,'bereken betaaldatum bedrag'!$AE$1,'grv lys'!$G$2:$G$2863,'bereken betaaldatum bedrag'!B208)</f>
        <v>0</v>
      </c>
      <c r="AF208" s="4">
        <f>SUMIFS('grv lys'!$L$2:$L$2863,'grv lys'!$I$2:$I$2863,'bereken betaaldatum bedrag'!$AF$1,'grv lys'!$G$2:$G$2863,'bereken betaaldatum bedrag'!B208)</f>
        <v>0</v>
      </c>
      <c r="AG208" s="4">
        <f>SUMIFS('grv lys'!$L$2:$L$2863,'grv lys'!$I$2:$I$2863,'bereken betaaldatum bedrag'!$AG$1,'grv lys'!$G$2:$G$2863,'bereken betaaldatum bedrag'!B208)</f>
        <v>0</v>
      </c>
      <c r="AH208" s="4">
        <f>SUMIFS('grv lys'!$L$2:$L$2863,'grv lys'!$I$2:$I$2863,'bereken betaaldatum bedrag'!$AH$1,'grv lys'!$G$2:$G$2863,'bereken betaaldatum bedrag'!B208)</f>
        <v>0</v>
      </c>
      <c r="AI208" s="4">
        <f>SUMIFS('grv lys'!$L$2:$L$2863,'grv lys'!$I$2:$I$2863,'bereken betaaldatum bedrag'!$AI$1,'grv lys'!$G$2:$G$2863,'bereken betaaldatum bedrag'!B208)</f>
        <v>0</v>
      </c>
      <c r="AJ208" s="4">
        <f>SUMIFS('grv lys'!$L$2:$L$2863,'grv lys'!$I$2:$I$2863,'bereken betaaldatum bedrag'!$AJ$1,'grv lys'!$G$2:$G$2863,'bereken betaaldatum bedrag'!B208)</f>
        <v>0</v>
      </c>
      <c r="AK208" s="4">
        <f>SUMIFS('grv lys'!$L$2:$L$2863,'grv lys'!$I$2:$I$2863,'bereken betaaldatum bedrag'!$AK$1,'grv lys'!$G$2:$G$2863,'bereken betaaldatum bedrag'!B208)</f>
        <v>0</v>
      </c>
      <c r="AL208" s="4">
        <f>SUMIFS('grv lys'!$L$2:$L$2863,'grv lys'!$I$2:$I$2863,'bereken betaaldatum bedrag'!$AL$1,'grv lys'!$G$2:$G$2863,'bereken betaaldatum bedrag'!B208)</f>
        <v>0</v>
      </c>
      <c r="AM208" s="4">
        <f>SUMIFS('grv lys'!$L$2:$L$2863,'grv lys'!$I$2:$I$2863,'bereken betaaldatum bedrag'!$AM$1,'grv lys'!$G$2:$G$2863,'bereken betaaldatum bedrag'!B208)</f>
        <v>0</v>
      </c>
      <c r="AN208" s="4">
        <f>SUMIFS('grv lys'!$L$2:$L$2863,'grv lys'!$I$2:$I$2863,'bereken betaaldatum bedrag'!$AN$1,'grv lys'!$G$2:$G$2863,'bereken betaaldatum bedrag'!B208)</f>
        <v>0</v>
      </c>
      <c r="AO208" s="4">
        <f>SUMIFS('grv lys'!$L$2:$L$2863,'grv lys'!$I$2:$I$2863,'bereken betaaldatum bedrag'!$AO$1,'grv lys'!$G$2:$G$2863,'bereken betaaldatum bedrag'!B208)</f>
        <v>0</v>
      </c>
      <c r="AP208" s="4">
        <f>SUMIFS('grv lys'!$L$2:$L$2863,'grv lys'!$I$2:$I$2863,'bereken betaaldatum bedrag'!$AP$1,'grv lys'!$G$2:$G$2863,'bereken betaaldatum bedrag'!B208)</f>
        <v>0</v>
      </c>
      <c r="AQ208" s="4">
        <f>SUMIFS('grv lys'!$L$2:$L$2863,'grv lys'!$I$2:$I$2863,'bereken betaaldatum bedrag'!$AQ$1,'grv lys'!$G$2:$G$2863,'bereken betaaldatum bedrag'!B208)</f>
        <v>0</v>
      </c>
      <c r="AR208" s="4">
        <f>SUMIFS('grv lys'!$L$2:$L$2863,'grv lys'!$I$2:$I$2863,'bereken betaaldatum bedrag'!$AR$1,'grv lys'!$G$2:$G$2863,'bereken betaaldatum bedrag'!B208)</f>
        <v>0</v>
      </c>
      <c r="AS208" s="4">
        <f>SUMIFS('grv lys'!$L$2:$L$2863,'grv lys'!$I$2:$I$2863,'bereken betaaldatum bedrag'!$AS$1,'grv lys'!$G$2:$G$2863,'bereken betaaldatum bedrag'!B208)</f>
        <v>0</v>
      </c>
      <c r="AT208" s="4">
        <f>SUMIFS('grv lys'!$L$2:$L$2863,'grv lys'!$I$2:$I$2863,'bereken betaaldatum bedrag'!$AT$1,'grv lys'!$G$2:$G$2863,'bereken betaaldatum bedrag'!B208)</f>
        <v>0</v>
      </c>
      <c r="AU208" s="4">
        <f>SUMIFS('grv lys'!$L$2:$L$2863,'grv lys'!$I$2:$I$2863,'bereken betaaldatum bedrag'!$AU$1,'grv lys'!$G$2:$G$2863,'bereken betaaldatum bedrag'!B208)</f>
        <v>0</v>
      </c>
      <c r="AV208" s="4">
        <f>SUMIFS('grv lys'!$L$2:$L$2863,'grv lys'!$I$2:$I$2863,'bereken betaaldatum bedrag'!$AV$1,'grv lys'!$G$2:$G$2863,'bereken betaaldatum bedrag'!B208)</f>
        <v>0</v>
      </c>
      <c r="AW208" s="4">
        <f>SUMIFS('grv lys'!$L$2:$L$2863,'grv lys'!$I$2:$I$2863,'bereken betaaldatum bedrag'!$AW$1,'grv lys'!$G$2:$G$2863,'bereken betaaldatum bedrag'!B208)</f>
        <v>0</v>
      </c>
      <c r="AX208" s="4">
        <f>SUMIFS('grv lys'!$L$2:$L$2863,'grv lys'!$I$2:$I$2863,'bereken betaaldatum bedrag'!$AX$1,'grv lys'!$G$2:$G$2863,'bereken betaaldatum bedrag'!B208)</f>
        <v>0</v>
      </c>
      <c r="AY208" s="4">
        <f>SUMIFS('grv lys'!$L$2:$L$2863,'grv lys'!$I$2:$I$2863,'bereken betaaldatum bedrag'!$AY$1,'grv lys'!$G$2:$G$2863,'bereken betaaldatum bedrag'!B208)</f>
        <v>0</v>
      </c>
      <c r="AZ208" s="4">
        <f>SUMIFS('grv lys'!$L$2:$L$2863,'grv lys'!$I$2:$I$2863,'bereken betaaldatum bedrag'!$AZ$1,'grv lys'!$G$2:$G$2863,'bereken betaaldatum bedrag'!B208)</f>
        <v>0</v>
      </c>
      <c r="BA208" s="4">
        <f>SUMIFS('grv lys'!$L$2:$L$2863,'grv lys'!$I$2:$I$2863,'bereken betaaldatum bedrag'!$BA$1,'grv lys'!$G$2:$G$2863,'bereken betaaldatum bedrag'!B208)</f>
        <v>0</v>
      </c>
    </row>
    <row r="209" spans="1:53" x14ac:dyDescent="0.25">
      <c r="A209" s="19" t="s">
        <v>135</v>
      </c>
      <c r="B209" s="20">
        <v>41785</v>
      </c>
      <c r="C209" s="7"/>
      <c r="D209" s="15" t="s">
        <v>148</v>
      </c>
      <c r="E209" s="14"/>
      <c r="F209" s="12"/>
      <c r="G209" s="16"/>
      <c r="H209" s="16"/>
      <c r="I209" s="4">
        <f>SUMIFS('grv lys'!$L$2:$L$2863,'grv lys'!$G$2:$G$2863,'bereken betaaldatum bedrag'!B209,'grv lys'!$I$2:$I$2863,'bereken betaaldatum bedrag'!I$1)</f>
        <v>208040.93</v>
      </c>
      <c r="J209" s="4">
        <f>SUMIFS('grv lys'!$L$2:$L$2863,'grv lys'!$I$2:$I$2863,'bereken betaaldatum bedrag'!$J$1,'grv lys'!$T$2:$T$2863,'bereken betaaldatum bedrag'!B209)</f>
        <v>0</v>
      </c>
      <c r="K209" s="4">
        <f>SUMIFS('grv lys'!$L$2:$L$2863,'grv lys'!$I$2:$I$2863,'bereken betaaldatum bedrag'!$K$1,'grv lys'!$T$2:$T$2863,'bereken betaaldatum bedrag'!B209)</f>
        <v>0</v>
      </c>
      <c r="L209" s="4">
        <f>SUMIFS('grv lys'!$L$2:$L$2863,'grv lys'!$I$2:$I$2863,'bereken betaaldatum bedrag'!$L$1,'grv lys'!$T$2:$T$2863,'bereken betaaldatum bedrag'!B209)</f>
        <v>0</v>
      </c>
      <c r="M209" s="4">
        <f>SUMIFS('grv lys'!$L$2:$L$2863,'grv lys'!$I$2:$I$2863,'bereken betaaldatum bedrag'!$M$1,'grv lys'!$T$2:$T$2863,'bereken betaaldatum bedrag'!B209)</f>
        <v>5189.8</v>
      </c>
      <c r="N209" s="4">
        <f>SUMIFS('grv lys'!$L$2:$L$2863,'grv lys'!$I$2:$I$2863,'bereken betaaldatum bedrag'!$N$1,'grv lys'!$T$2:$T$2863,'bereken betaaldatum bedrag'!B209)</f>
        <v>2033.5</v>
      </c>
      <c r="O209" s="4">
        <f>SUMIFS('grv lys'!$L$2:$L$2863,'grv lys'!$I$2:$I$2863,'bereken betaaldatum bedrag'!$O$1,'grv lys'!$T$2:$T$2863,'bereken betaaldatum bedrag'!B209)</f>
        <v>0</v>
      </c>
      <c r="P209" s="4">
        <f>SUMIFS('grv lys'!$L$2:$L$2863,'grv lys'!$I$2:$I$2863,'bereken betaaldatum bedrag'!$P$1,'grv lys'!$T$2:$T$2863,'bereken betaaldatum bedrag'!B209)</f>
        <v>0</v>
      </c>
      <c r="Q209" s="4">
        <f>SUMIFS('grv lys'!$L$2:$L$2863,'grv lys'!$I$2:$I$2863,'bereken betaaldatum bedrag'!$Q$1,'grv lys'!$T$2:$T$2863,'bereken betaaldatum bedrag'!B209)</f>
        <v>0</v>
      </c>
      <c r="R209" s="4">
        <f>SUMIFS('grv lys'!$L$2:$L$2863,'grv lys'!$I$2:$I$2863,'bereken betaaldatum bedrag'!$R$1,'grv lys'!$T$2:$T$2863,'bereken betaaldatum bedrag'!B209)</f>
        <v>0</v>
      </c>
      <c r="S209" s="4">
        <f>SUMIFS('grv lys'!Y208:Y3471,'grv lys'!T208:T3471,'bereken betaaldatum bedrag'!B209,'grv lys'!V208:V3471,'bereken betaaldatum bedrag'!$S$1)</f>
        <v>0</v>
      </c>
      <c r="T209" s="4">
        <f>SUMIFS('grv lys'!Z208:Z3471,'grv lys'!U208:U3471,'bereken betaaldatum bedrag'!B209,'grv lys'!W208:W3471,'bereken betaaldatum bedrag'!$T$1)</f>
        <v>0</v>
      </c>
      <c r="U209" s="4">
        <f>SUMIFS('grv lys'!$L$2:$L$2863,'grv lys'!$I$2:$I$2863,'bereken betaaldatum bedrag'!$U$1,'grv lys'!$T$2:$T$2863,'bereken betaaldatum bedrag'!B209)</f>
        <v>0</v>
      </c>
      <c r="V209" s="4">
        <f>SUMIFS('grv lys'!$L$2:$L$2863,'grv lys'!$I$2:$I$2863,'bereken betaaldatum bedrag'!$V$1,'grv lys'!$T$2:$T$2863,'bereken betaaldatum bedrag'!B209)</f>
        <v>0</v>
      </c>
      <c r="W209" s="4">
        <f>SUMIFS('grv lys'!$L$2:$L$2863,'grv lys'!$I$2:$I$2863,'bereken betaaldatum bedrag'!$W$1,'grv lys'!$T$2:$T$2863,'bereken betaaldatum bedrag'!B209)</f>
        <v>0</v>
      </c>
      <c r="X209" s="4">
        <f>SUMIFS('grv lys'!$L$2:$L$2863,'grv lys'!$I$2:$I$2863,'bereken betaaldatum bedrag'!$X$1,'grv lys'!$T$2:$T$2863,'bereken betaaldatum bedrag'!B209)</f>
        <v>0</v>
      </c>
      <c r="Y209" s="4">
        <f>SUMIFS('grv lys'!$L$2:$L$2863,'grv lys'!$I$2:$I$2863,'bereken betaaldatum bedrag'!$Y$1,'grv lys'!$G$2:$G$2863,'bereken betaaldatum bedrag'!B209)</f>
        <v>0</v>
      </c>
      <c r="Z209" s="4">
        <f>SUMIFS('grv lys'!$L$2:$L$2863,'grv lys'!$I$2:$I$2863,'bereken betaaldatum bedrag'!$Z$1,'grv lys'!$G$2:$G$2863,'bereken betaaldatum bedrag'!B209)</f>
        <v>0</v>
      </c>
      <c r="AA209" s="4">
        <f>SUMIFS('grv lys'!$L$2:$L$2863,'grv lys'!$I$2:$I$2863,'bereken betaaldatum bedrag'!$AA$1,'grv lys'!$G$2:$G$2863,'bereken betaaldatum bedrag'!B209)</f>
        <v>0</v>
      </c>
      <c r="AB209" s="4">
        <f>SUMIFS('grv lys'!$L$2:$L$2863,'grv lys'!$I$2:$I$2863,'bereken betaaldatum bedrag'!$AB$1,'grv lys'!$G$2:$G$2863,'bereken betaaldatum bedrag'!B209)</f>
        <v>0</v>
      </c>
      <c r="AC209" s="4">
        <f>SUMIFS('grv lys'!$L$2:$L$2863,'grv lys'!$I$2:$I$2863,'bereken betaaldatum bedrag'!$AC$1,'grv lys'!$G$2:$G$2863,'bereken betaaldatum bedrag'!B209)</f>
        <v>0</v>
      </c>
      <c r="AD209" s="4">
        <f>SUMIFS('grv lys'!$L$2:$L$2863,'grv lys'!$I$2:$I$2863,'bereken betaaldatum bedrag'!$AD$1,'grv lys'!$G$2:$G$2863,'bereken betaaldatum bedrag'!B209)</f>
        <v>0</v>
      </c>
      <c r="AE209" s="4">
        <f>SUMIFS('grv lys'!$L$2:$L$2863,'grv lys'!$I$2:$I$2863,'bereken betaaldatum bedrag'!$AE$1,'grv lys'!$G$2:$G$2863,'bereken betaaldatum bedrag'!B209)</f>
        <v>0</v>
      </c>
      <c r="AF209" s="4">
        <f>SUMIFS('grv lys'!$L$2:$L$2863,'grv lys'!$I$2:$I$2863,'bereken betaaldatum bedrag'!$AF$1,'grv lys'!$G$2:$G$2863,'bereken betaaldatum bedrag'!B209)</f>
        <v>0</v>
      </c>
      <c r="AG209" s="4">
        <f>SUMIFS('grv lys'!$L$2:$L$2863,'grv lys'!$I$2:$I$2863,'bereken betaaldatum bedrag'!$AG$1,'grv lys'!$G$2:$G$2863,'bereken betaaldatum bedrag'!B209)</f>
        <v>0</v>
      </c>
      <c r="AH209" s="4">
        <f>SUMIFS('grv lys'!$L$2:$L$2863,'grv lys'!$I$2:$I$2863,'bereken betaaldatum bedrag'!$AH$1,'grv lys'!$G$2:$G$2863,'bereken betaaldatum bedrag'!B209)</f>
        <v>0</v>
      </c>
      <c r="AI209" s="4">
        <f>SUMIFS('grv lys'!$L$2:$L$2863,'grv lys'!$I$2:$I$2863,'bereken betaaldatum bedrag'!$AI$1,'grv lys'!$G$2:$G$2863,'bereken betaaldatum bedrag'!B209)</f>
        <v>0</v>
      </c>
      <c r="AJ209" s="4">
        <f>SUMIFS('grv lys'!$L$2:$L$2863,'grv lys'!$I$2:$I$2863,'bereken betaaldatum bedrag'!$AJ$1,'grv lys'!$G$2:$G$2863,'bereken betaaldatum bedrag'!B209)</f>
        <v>0</v>
      </c>
      <c r="AK209" s="4">
        <f>SUMIFS('grv lys'!$L$2:$L$2863,'grv lys'!$I$2:$I$2863,'bereken betaaldatum bedrag'!$AK$1,'grv lys'!$G$2:$G$2863,'bereken betaaldatum bedrag'!B209)</f>
        <v>0</v>
      </c>
      <c r="AL209" s="4">
        <f>SUMIFS('grv lys'!$L$2:$L$2863,'grv lys'!$I$2:$I$2863,'bereken betaaldatum bedrag'!$AL$1,'grv lys'!$G$2:$G$2863,'bereken betaaldatum bedrag'!B209)</f>
        <v>0</v>
      </c>
      <c r="AM209" s="4">
        <f>SUMIFS('grv lys'!$L$2:$L$2863,'grv lys'!$I$2:$I$2863,'bereken betaaldatum bedrag'!$AM$1,'grv lys'!$G$2:$G$2863,'bereken betaaldatum bedrag'!B209)</f>
        <v>0</v>
      </c>
      <c r="AN209" s="4">
        <f>SUMIFS('grv lys'!$L$2:$L$2863,'grv lys'!$I$2:$I$2863,'bereken betaaldatum bedrag'!$AN$1,'grv lys'!$G$2:$G$2863,'bereken betaaldatum bedrag'!B209)</f>
        <v>0</v>
      </c>
      <c r="AO209" s="4">
        <f>SUMIFS('grv lys'!$L$2:$L$2863,'grv lys'!$I$2:$I$2863,'bereken betaaldatum bedrag'!$AO$1,'grv lys'!$G$2:$G$2863,'bereken betaaldatum bedrag'!B209)</f>
        <v>0</v>
      </c>
      <c r="AP209" s="4">
        <f>SUMIFS('grv lys'!$L$2:$L$2863,'grv lys'!$I$2:$I$2863,'bereken betaaldatum bedrag'!$AP$1,'grv lys'!$G$2:$G$2863,'bereken betaaldatum bedrag'!B209)</f>
        <v>294.66000000000003</v>
      </c>
      <c r="AQ209" s="4">
        <f>SUMIFS('grv lys'!$L$2:$L$2863,'grv lys'!$I$2:$I$2863,'bereken betaaldatum bedrag'!$AQ$1,'grv lys'!$G$2:$G$2863,'bereken betaaldatum bedrag'!B209)</f>
        <v>0</v>
      </c>
      <c r="AR209" s="4">
        <f>SUMIFS('grv lys'!$L$2:$L$2863,'grv lys'!$I$2:$I$2863,'bereken betaaldatum bedrag'!$AR$1,'grv lys'!$G$2:$G$2863,'bereken betaaldatum bedrag'!B209)</f>
        <v>0</v>
      </c>
      <c r="AS209" s="4">
        <f>SUMIFS('grv lys'!$L$2:$L$2863,'grv lys'!$I$2:$I$2863,'bereken betaaldatum bedrag'!$AS$1,'grv lys'!$G$2:$G$2863,'bereken betaaldatum bedrag'!B209)</f>
        <v>0</v>
      </c>
      <c r="AT209" s="4">
        <f>SUMIFS('grv lys'!$L$2:$L$2863,'grv lys'!$I$2:$I$2863,'bereken betaaldatum bedrag'!$AT$1,'grv lys'!$G$2:$G$2863,'bereken betaaldatum bedrag'!B209)</f>
        <v>0</v>
      </c>
      <c r="AU209" s="4">
        <f>SUMIFS('grv lys'!$L$2:$L$2863,'grv lys'!$I$2:$I$2863,'bereken betaaldatum bedrag'!$AU$1,'grv lys'!$G$2:$G$2863,'bereken betaaldatum bedrag'!B209)</f>
        <v>0</v>
      </c>
      <c r="AV209" s="4">
        <f>SUMIFS('grv lys'!$L$2:$L$2863,'grv lys'!$I$2:$I$2863,'bereken betaaldatum bedrag'!$AV$1,'grv lys'!$G$2:$G$2863,'bereken betaaldatum bedrag'!B209)</f>
        <v>0</v>
      </c>
      <c r="AW209" s="4">
        <f>SUMIFS('grv lys'!$L$2:$L$2863,'grv lys'!$I$2:$I$2863,'bereken betaaldatum bedrag'!$AW$1,'grv lys'!$G$2:$G$2863,'bereken betaaldatum bedrag'!B209)</f>
        <v>0</v>
      </c>
      <c r="AX209" s="4">
        <f>SUMIFS('grv lys'!$L$2:$L$2863,'grv lys'!$I$2:$I$2863,'bereken betaaldatum bedrag'!$AX$1,'grv lys'!$G$2:$G$2863,'bereken betaaldatum bedrag'!B209)</f>
        <v>0</v>
      </c>
      <c r="AY209" s="4">
        <f>SUMIFS('grv lys'!$L$2:$L$2863,'grv lys'!$I$2:$I$2863,'bereken betaaldatum bedrag'!$AY$1,'grv lys'!$G$2:$G$2863,'bereken betaaldatum bedrag'!B209)</f>
        <v>0</v>
      </c>
      <c r="AZ209" s="4">
        <f>SUMIFS('grv lys'!$L$2:$L$2863,'grv lys'!$I$2:$I$2863,'bereken betaaldatum bedrag'!$AZ$1,'grv lys'!$G$2:$G$2863,'bereken betaaldatum bedrag'!B209)</f>
        <v>0</v>
      </c>
      <c r="BA209" s="4">
        <f>SUMIFS('grv lys'!$L$2:$L$2863,'grv lys'!$I$2:$I$2863,'bereken betaaldatum bedrag'!$BA$1,'grv lys'!$G$2:$G$2863,'bereken betaaldatum bedrag'!B209)</f>
        <v>0</v>
      </c>
    </row>
    <row r="210" spans="1:53" x14ac:dyDescent="0.25">
      <c r="A210" s="19" t="s">
        <v>136</v>
      </c>
      <c r="B210" s="20">
        <v>41786</v>
      </c>
      <c r="C210" s="7"/>
      <c r="D210" s="15" t="s">
        <v>148</v>
      </c>
      <c r="E210" s="14"/>
      <c r="F210" s="12"/>
      <c r="G210" s="16"/>
      <c r="H210" s="16"/>
      <c r="I210" s="4">
        <f>SUMIFS('grv lys'!$L$2:$L$2863,'grv lys'!$G$2:$G$2863,'bereken betaaldatum bedrag'!B210,'grv lys'!$I$2:$I$2863,'bereken betaaldatum bedrag'!I$1)</f>
        <v>0</v>
      </c>
      <c r="J210" s="4">
        <f>SUMIFS('grv lys'!$L$2:$L$2863,'grv lys'!$I$2:$I$2863,'bereken betaaldatum bedrag'!$J$1,'grv lys'!$T$2:$T$2863,'bereken betaaldatum bedrag'!B210)</f>
        <v>0</v>
      </c>
      <c r="K210" s="4">
        <f>SUMIFS('grv lys'!$L$2:$L$2863,'grv lys'!$I$2:$I$2863,'bereken betaaldatum bedrag'!$K$1,'grv lys'!$T$2:$T$2863,'bereken betaaldatum bedrag'!B210)</f>
        <v>0</v>
      </c>
      <c r="L210" s="4">
        <f>SUMIFS('grv lys'!$L$2:$L$2863,'grv lys'!$I$2:$I$2863,'bereken betaaldatum bedrag'!$L$1,'grv lys'!$T$2:$T$2863,'bereken betaaldatum bedrag'!B210)</f>
        <v>0</v>
      </c>
      <c r="M210" s="4">
        <f>SUMIFS('grv lys'!$L$2:$L$2863,'grv lys'!$I$2:$I$2863,'bereken betaaldatum bedrag'!$M$1,'grv lys'!$T$2:$T$2863,'bereken betaaldatum bedrag'!B210)</f>
        <v>0</v>
      </c>
      <c r="N210" s="4">
        <f>SUMIFS('grv lys'!$L$2:$L$2863,'grv lys'!$I$2:$I$2863,'bereken betaaldatum bedrag'!$N$1,'grv lys'!$T$2:$T$2863,'bereken betaaldatum bedrag'!B210)</f>
        <v>0</v>
      </c>
      <c r="O210" s="4">
        <f>SUMIFS('grv lys'!$L$2:$L$2863,'grv lys'!$I$2:$I$2863,'bereken betaaldatum bedrag'!$O$1,'grv lys'!$T$2:$T$2863,'bereken betaaldatum bedrag'!B210)</f>
        <v>0</v>
      </c>
      <c r="P210" s="4">
        <f>SUMIFS('grv lys'!$L$2:$L$2863,'grv lys'!$I$2:$I$2863,'bereken betaaldatum bedrag'!$P$1,'grv lys'!$T$2:$T$2863,'bereken betaaldatum bedrag'!B210)</f>
        <v>0</v>
      </c>
      <c r="Q210" s="4">
        <f>SUMIFS('grv lys'!$L$2:$L$2863,'grv lys'!$I$2:$I$2863,'bereken betaaldatum bedrag'!$Q$1,'grv lys'!$T$2:$T$2863,'bereken betaaldatum bedrag'!B210)</f>
        <v>0</v>
      </c>
      <c r="R210" s="4">
        <f>SUMIFS('grv lys'!$L$2:$L$2863,'grv lys'!$I$2:$I$2863,'bereken betaaldatum bedrag'!$R$1,'grv lys'!$T$2:$T$2863,'bereken betaaldatum bedrag'!B210)</f>
        <v>0</v>
      </c>
      <c r="S210" s="4">
        <f>SUMIFS('grv lys'!Y209:Y3472,'grv lys'!T209:T3472,'bereken betaaldatum bedrag'!B210,'grv lys'!V209:V3472,'bereken betaaldatum bedrag'!$S$1)</f>
        <v>0</v>
      </c>
      <c r="T210" s="4">
        <f>SUMIFS('grv lys'!Z209:Z3472,'grv lys'!U209:U3472,'bereken betaaldatum bedrag'!B210,'grv lys'!W209:W3472,'bereken betaaldatum bedrag'!$T$1)</f>
        <v>0</v>
      </c>
      <c r="U210" s="4">
        <f>SUMIFS('grv lys'!$L$2:$L$2863,'grv lys'!$I$2:$I$2863,'bereken betaaldatum bedrag'!$U$1,'grv lys'!$T$2:$T$2863,'bereken betaaldatum bedrag'!B210)</f>
        <v>0</v>
      </c>
      <c r="V210" s="4">
        <f>SUMIFS('grv lys'!$L$2:$L$2863,'grv lys'!$I$2:$I$2863,'bereken betaaldatum bedrag'!$V$1,'grv lys'!$T$2:$T$2863,'bereken betaaldatum bedrag'!B210)</f>
        <v>0</v>
      </c>
      <c r="W210" s="4">
        <f>SUMIFS('grv lys'!$L$2:$L$2863,'grv lys'!$I$2:$I$2863,'bereken betaaldatum bedrag'!$W$1,'grv lys'!$T$2:$T$2863,'bereken betaaldatum bedrag'!B210)</f>
        <v>0</v>
      </c>
      <c r="X210" s="4">
        <f>SUMIFS('grv lys'!$L$2:$L$2863,'grv lys'!$I$2:$I$2863,'bereken betaaldatum bedrag'!$X$1,'grv lys'!$T$2:$T$2863,'bereken betaaldatum bedrag'!B210)</f>
        <v>0</v>
      </c>
      <c r="Y210" s="4">
        <f>SUMIFS('grv lys'!$L$2:$L$2863,'grv lys'!$I$2:$I$2863,'bereken betaaldatum bedrag'!$Y$1,'grv lys'!$G$2:$G$2863,'bereken betaaldatum bedrag'!B210)</f>
        <v>3319.6800000000003</v>
      </c>
      <c r="Z210" s="4">
        <f>SUMIFS('grv lys'!$L$2:$L$2863,'grv lys'!$I$2:$I$2863,'bereken betaaldatum bedrag'!$Z$1,'grv lys'!$G$2:$G$2863,'bereken betaaldatum bedrag'!B210)</f>
        <v>0</v>
      </c>
      <c r="AA210" s="4">
        <f>SUMIFS('grv lys'!$L$2:$L$2863,'grv lys'!$I$2:$I$2863,'bereken betaaldatum bedrag'!$AA$1,'grv lys'!$G$2:$G$2863,'bereken betaaldatum bedrag'!B210)</f>
        <v>0</v>
      </c>
      <c r="AB210" s="4">
        <f>SUMIFS('grv lys'!$L$2:$L$2863,'grv lys'!$I$2:$I$2863,'bereken betaaldatum bedrag'!$AB$1,'grv lys'!$G$2:$G$2863,'bereken betaaldatum bedrag'!B210)</f>
        <v>0</v>
      </c>
      <c r="AC210" s="4">
        <f>SUMIFS('grv lys'!$L$2:$L$2863,'grv lys'!$I$2:$I$2863,'bereken betaaldatum bedrag'!$AC$1,'grv lys'!$G$2:$G$2863,'bereken betaaldatum bedrag'!B210)</f>
        <v>293.97000000000003</v>
      </c>
      <c r="AD210" s="4">
        <f>SUMIFS('grv lys'!$L$2:$L$2863,'grv lys'!$I$2:$I$2863,'bereken betaaldatum bedrag'!$AD$1,'grv lys'!$G$2:$G$2863,'bereken betaaldatum bedrag'!B210)</f>
        <v>4617.57</v>
      </c>
      <c r="AE210" s="4">
        <f>SUMIFS('grv lys'!$L$2:$L$2863,'grv lys'!$I$2:$I$2863,'bereken betaaldatum bedrag'!$AE$1,'grv lys'!$G$2:$G$2863,'bereken betaaldatum bedrag'!B210)</f>
        <v>59789.07</v>
      </c>
      <c r="AF210" s="4">
        <f>SUMIFS('grv lys'!$L$2:$L$2863,'grv lys'!$I$2:$I$2863,'bereken betaaldatum bedrag'!$AF$1,'grv lys'!$G$2:$G$2863,'bereken betaaldatum bedrag'!B210)</f>
        <v>4950.33</v>
      </c>
      <c r="AG210" s="4">
        <f>SUMIFS('grv lys'!$L$2:$L$2863,'grv lys'!$I$2:$I$2863,'bereken betaaldatum bedrag'!$AG$1,'grv lys'!$G$2:$G$2863,'bereken betaaldatum bedrag'!B210)</f>
        <v>0</v>
      </c>
      <c r="AH210" s="4">
        <f>SUMIFS('grv lys'!$L$2:$L$2863,'grv lys'!$I$2:$I$2863,'bereken betaaldatum bedrag'!$AH$1,'grv lys'!$G$2:$G$2863,'bereken betaaldatum bedrag'!B210)</f>
        <v>0</v>
      </c>
      <c r="AI210" s="4">
        <f>SUMIFS('grv lys'!$L$2:$L$2863,'grv lys'!$I$2:$I$2863,'bereken betaaldatum bedrag'!$AI$1,'grv lys'!$G$2:$G$2863,'bereken betaaldatum bedrag'!B210)</f>
        <v>0</v>
      </c>
      <c r="AJ210" s="4">
        <f>SUMIFS('grv lys'!$L$2:$L$2863,'grv lys'!$I$2:$I$2863,'bereken betaaldatum bedrag'!$AJ$1,'grv lys'!$G$2:$G$2863,'bereken betaaldatum bedrag'!B210)</f>
        <v>0</v>
      </c>
      <c r="AK210" s="4">
        <f>SUMIFS('grv lys'!$L$2:$L$2863,'grv lys'!$I$2:$I$2863,'bereken betaaldatum bedrag'!$AK$1,'grv lys'!$G$2:$G$2863,'bereken betaaldatum bedrag'!B210)</f>
        <v>0</v>
      </c>
      <c r="AL210" s="4">
        <f>SUMIFS('grv lys'!$L$2:$L$2863,'grv lys'!$I$2:$I$2863,'bereken betaaldatum bedrag'!$AL$1,'grv lys'!$G$2:$G$2863,'bereken betaaldatum bedrag'!B210)</f>
        <v>1203.6199999999999</v>
      </c>
      <c r="AM210" s="4">
        <f>SUMIFS('grv lys'!$L$2:$L$2863,'grv lys'!$I$2:$I$2863,'bereken betaaldatum bedrag'!$AM$1,'grv lys'!$G$2:$G$2863,'bereken betaaldatum bedrag'!B210)</f>
        <v>0</v>
      </c>
      <c r="AN210" s="4">
        <f>SUMIFS('grv lys'!$L$2:$L$2863,'grv lys'!$I$2:$I$2863,'bereken betaaldatum bedrag'!$AN$1,'grv lys'!$G$2:$G$2863,'bereken betaaldatum bedrag'!B210)</f>
        <v>0</v>
      </c>
      <c r="AO210" s="4">
        <f>SUMIFS('grv lys'!$L$2:$L$2863,'grv lys'!$I$2:$I$2863,'bereken betaaldatum bedrag'!$AO$1,'grv lys'!$G$2:$G$2863,'bereken betaaldatum bedrag'!B210)</f>
        <v>0</v>
      </c>
      <c r="AP210" s="4">
        <f>SUMIFS('grv lys'!$L$2:$L$2863,'grv lys'!$I$2:$I$2863,'bereken betaaldatum bedrag'!$AP$1,'grv lys'!$G$2:$G$2863,'bereken betaaldatum bedrag'!B210)</f>
        <v>294.66000000000003</v>
      </c>
      <c r="AQ210" s="4">
        <f>SUMIFS('grv lys'!$L$2:$L$2863,'grv lys'!$I$2:$I$2863,'bereken betaaldatum bedrag'!$AQ$1,'grv lys'!$G$2:$G$2863,'bereken betaaldatum bedrag'!B210)</f>
        <v>16932.419999999998</v>
      </c>
      <c r="AR210" s="4">
        <f>SUMIFS('grv lys'!$L$2:$L$2863,'grv lys'!$I$2:$I$2863,'bereken betaaldatum bedrag'!$AR$1,'grv lys'!$G$2:$G$2863,'bereken betaaldatum bedrag'!B210)</f>
        <v>296.33999999999997</v>
      </c>
      <c r="AS210" s="4">
        <f>SUMIFS('grv lys'!$L$2:$L$2863,'grv lys'!$I$2:$I$2863,'bereken betaaldatum bedrag'!$AS$1,'grv lys'!$G$2:$G$2863,'bereken betaaldatum bedrag'!B210)</f>
        <v>0</v>
      </c>
      <c r="AT210" s="4">
        <f>SUMIFS('grv lys'!$L$2:$L$2863,'grv lys'!$I$2:$I$2863,'bereken betaaldatum bedrag'!$AT$1,'grv lys'!$G$2:$G$2863,'bereken betaaldatum bedrag'!B210)</f>
        <v>0</v>
      </c>
      <c r="AU210" s="4">
        <f>SUMIFS('grv lys'!$L$2:$L$2863,'grv lys'!$I$2:$I$2863,'bereken betaaldatum bedrag'!$AU$1,'grv lys'!$G$2:$G$2863,'bereken betaaldatum bedrag'!B210)</f>
        <v>0</v>
      </c>
      <c r="AV210" s="4">
        <f>SUMIFS('grv lys'!$L$2:$L$2863,'grv lys'!$I$2:$I$2863,'bereken betaaldatum bedrag'!$AV$1,'grv lys'!$G$2:$G$2863,'bereken betaaldatum bedrag'!B210)</f>
        <v>0</v>
      </c>
      <c r="AW210" s="4">
        <f>SUMIFS('grv lys'!$L$2:$L$2863,'grv lys'!$I$2:$I$2863,'bereken betaaldatum bedrag'!$AW$1,'grv lys'!$G$2:$G$2863,'bereken betaaldatum bedrag'!B210)</f>
        <v>0</v>
      </c>
      <c r="AX210" s="4">
        <f>SUMIFS('grv lys'!$L$2:$L$2863,'grv lys'!$I$2:$I$2863,'bereken betaaldatum bedrag'!$AX$1,'grv lys'!$G$2:$G$2863,'bereken betaaldatum bedrag'!B210)</f>
        <v>0</v>
      </c>
      <c r="AY210" s="4">
        <f>SUMIFS('grv lys'!$L$2:$L$2863,'grv lys'!$I$2:$I$2863,'bereken betaaldatum bedrag'!$AY$1,'grv lys'!$G$2:$G$2863,'bereken betaaldatum bedrag'!B210)</f>
        <v>0</v>
      </c>
      <c r="AZ210" s="4">
        <f>SUMIFS('grv lys'!$L$2:$L$2863,'grv lys'!$I$2:$I$2863,'bereken betaaldatum bedrag'!$AZ$1,'grv lys'!$G$2:$G$2863,'bereken betaaldatum bedrag'!B210)</f>
        <v>0</v>
      </c>
      <c r="BA210" s="4">
        <f>SUMIFS('grv lys'!$L$2:$L$2863,'grv lys'!$I$2:$I$2863,'bereken betaaldatum bedrag'!$BA$1,'grv lys'!$G$2:$G$2863,'bereken betaaldatum bedrag'!B210)</f>
        <v>0</v>
      </c>
    </row>
    <row r="211" spans="1:53" x14ac:dyDescent="0.25">
      <c r="A211" s="19" t="s">
        <v>137</v>
      </c>
      <c r="B211" s="20">
        <v>41787</v>
      </c>
      <c r="C211" s="7"/>
      <c r="D211" s="15" t="s">
        <v>148</v>
      </c>
      <c r="E211" s="14"/>
      <c r="F211" s="12"/>
      <c r="G211" s="16"/>
      <c r="H211" s="16"/>
      <c r="I211" s="4">
        <f>SUMIFS('grv lys'!$L$2:$L$2863,'grv lys'!$G$2:$G$2863,'bereken betaaldatum bedrag'!B211,'grv lys'!$I$2:$I$2863,'bereken betaaldatum bedrag'!I$1)</f>
        <v>0</v>
      </c>
      <c r="J211" s="4">
        <f>SUMIFS('grv lys'!$L$2:$L$2863,'grv lys'!$I$2:$I$2863,'bereken betaaldatum bedrag'!$J$1,'grv lys'!$T$2:$T$2863,'bereken betaaldatum bedrag'!B211)</f>
        <v>0</v>
      </c>
      <c r="K211" s="4">
        <f>SUMIFS('grv lys'!$L$2:$L$2863,'grv lys'!$I$2:$I$2863,'bereken betaaldatum bedrag'!$K$1,'grv lys'!$T$2:$T$2863,'bereken betaaldatum bedrag'!B211)</f>
        <v>0</v>
      </c>
      <c r="L211" s="4">
        <f>SUMIFS('grv lys'!$L$2:$L$2863,'grv lys'!$I$2:$I$2863,'bereken betaaldatum bedrag'!$L$1,'grv lys'!$T$2:$T$2863,'bereken betaaldatum bedrag'!B211)</f>
        <v>0</v>
      </c>
      <c r="M211" s="4">
        <f>SUMIFS('grv lys'!$L$2:$L$2863,'grv lys'!$I$2:$I$2863,'bereken betaaldatum bedrag'!$M$1,'grv lys'!$T$2:$T$2863,'bereken betaaldatum bedrag'!B211)</f>
        <v>0</v>
      </c>
      <c r="N211" s="4">
        <f>SUMIFS('grv lys'!$L$2:$L$2863,'grv lys'!$I$2:$I$2863,'bereken betaaldatum bedrag'!$N$1,'grv lys'!$T$2:$T$2863,'bereken betaaldatum bedrag'!B211)</f>
        <v>0</v>
      </c>
      <c r="O211" s="4">
        <f>SUMIFS('grv lys'!$L$2:$L$2863,'grv lys'!$I$2:$I$2863,'bereken betaaldatum bedrag'!$O$1,'grv lys'!$T$2:$T$2863,'bereken betaaldatum bedrag'!B211)</f>
        <v>0</v>
      </c>
      <c r="P211" s="4">
        <f>SUMIFS('grv lys'!$L$2:$L$2863,'grv lys'!$I$2:$I$2863,'bereken betaaldatum bedrag'!$P$1,'grv lys'!$T$2:$T$2863,'bereken betaaldatum bedrag'!B211)</f>
        <v>0</v>
      </c>
      <c r="Q211" s="4">
        <f>SUMIFS('grv lys'!$L$2:$L$2863,'grv lys'!$I$2:$I$2863,'bereken betaaldatum bedrag'!$Q$1,'grv lys'!$T$2:$T$2863,'bereken betaaldatum bedrag'!B211)</f>
        <v>0</v>
      </c>
      <c r="R211" s="4">
        <f>SUMIFS('grv lys'!$L$2:$L$2863,'grv lys'!$I$2:$I$2863,'bereken betaaldatum bedrag'!$R$1,'grv lys'!$T$2:$T$2863,'bereken betaaldatum bedrag'!B211)</f>
        <v>0</v>
      </c>
      <c r="S211" s="4">
        <f>SUMIFS('grv lys'!Y210:Y3473,'grv lys'!T210:T3473,'bereken betaaldatum bedrag'!B211,'grv lys'!V210:V3473,'bereken betaaldatum bedrag'!$S$1)</f>
        <v>0</v>
      </c>
      <c r="T211" s="4">
        <f>SUMIFS('grv lys'!Z210:Z3473,'grv lys'!U210:U3473,'bereken betaaldatum bedrag'!B211,'grv lys'!W210:W3473,'bereken betaaldatum bedrag'!$T$1)</f>
        <v>0</v>
      </c>
      <c r="U211" s="4">
        <f>SUMIFS('grv lys'!$L$2:$L$2863,'grv lys'!$I$2:$I$2863,'bereken betaaldatum bedrag'!$U$1,'grv lys'!$T$2:$T$2863,'bereken betaaldatum bedrag'!B211)</f>
        <v>6105</v>
      </c>
      <c r="V211" s="4">
        <f>SUMIFS('grv lys'!$L$2:$L$2863,'grv lys'!$I$2:$I$2863,'bereken betaaldatum bedrag'!$V$1,'grv lys'!$T$2:$T$2863,'bereken betaaldatum bedrag'!B211)</f>
        <v>0</v>
      </c>
      <c r="W211" s="4">
        <f>SUMIFS('grv lys'!$L$2:$L$2863,'grv lys'!$I$2:$I$2863,'bereken betaaldatum bedrag'!$W$1,'grv lys'!$T$2:$T$2863,'bereken betaaldatum bedrag'!B211)</f>
        <v>0</v>
      </c>
      <c r="X211" s="4">
        <f>SUMIFS('grv lys'!$L$2:$L$2863,'grv lys'!$I$2:$I$2863,'bereken betaaldatum bedrag'!$X$1,'grv lys'!$T$2:$T$2863,'bereken betaaldatum bedrag'!B211)</f>
        <v>0</v>
      </c>
      <c r="Y211" s="4">
        <f>SUMIFS('grv lys'!$L$2:$L$2863,'grv lys'!$I$2:$I$2863,'bereken betaaldatum bedrag'!$Y$1,'grv lys'!$G$2:$G$2863,'bereken betaaldatum bedrag'!B211)</f>
        <v>14531.69</v>
      </c>
      <c r="Z211" s="4">
        <f>SUMIFS('grv lys'!$L$2:$L$2863,'grv lys'!$I$2:$I$2863,'bereken betaaldatum bedrag'!$Z$1,'grv lys'!$G$2:$G$2863,'bereken betaaldatum bedrag'!B211)</f>
        <v>0</v>
      </c>
      <c r="AA211" s="4">
        <f>SUMIFS('grv lys'!$L$2:$L$2863,'grv lys'!$I$2:$I$2863,'bereken betaaldatum bedrag'!$AA$1,'grv lys'!$G$2:$G$2863,'bereken betaaldatum bedrag'!B211)</f>
        <v>0</v>
      </c>
      <c r="AB211" s="4">
        <f>SUMIFS('grv lys'!$L$2:$L$2863,'grv lys'!$I$2:$I$2863,'bereken betaaldatum bedrag'!$AB$1,'grv lys'!$G$2:$G$2863,'bereken betaaldatum bedrag'!B211)</f>
        <v>0</v>
      </c>
      <c r="AC211" s="4">
        <f>SUMIFS('grv lys'!$L$2:$L$2863,'grv lys'!$I$2:$I$2863,'bereken betaaldatum bedrag'!$AC$1,'grv lys'!$G$2:$G$2863,'bereken betaaldatum bedrag'!B211)</f>
        <v>519.22</v>
      </c>
      <c r="AD211" s="4">
        <f>SUMIFS('grv lys'!$L$2:$L$2863,'grv lys'!$I$2:$I$2863,'bereken betaaldatum bedrag'!$AD$1,'grv lys'!$G$2:$G$2863,'bereken betaaldatum bedrag'!B211)</f>
        <v>0</v>
      </c>
      <c r="AE211" s="4">
        <f>SUMIFS('grv lys'!$L$2:$L$2863,'grv lys'!$I$2:$I$2863,'bereken betaaldatum bedrag'!$AE$1,'grv lys'!$G$2:$G$2863,'bereken betaaldatum bedrag'!B211)</f>
        <v>0</v>
      </c>
      <c r="AF211" s="4">
        <f>SUMIFS('grv lys'!$L$2:$L$2863,'grv lys'!$I$2:$I$2863,'bereken betaaldatum bedrag'!$AF$1,'grv lys'!$G$2:$G$2863,'bereken betaaldatum bedrag'!B211)</f>
        <v>0</v>
      </c>
      <c r="AG211" s="4">
        <f>SUMIFS('grv lys'!$L$2:$L$2863,'grv lys'!$I$2:$I$2863,'bereken betaaldatum bedrag'!$AG$1,'grv lys'!$G$2:$G$2863,'bereken betaaldatum bedrag'!B211)</f>
        <v>0</v>
      </c>
      <c r="AH211" s="4">
        <f>SUMIFS('grv lys'!$L$2:$L$2863,'grv lys'!$I$2:$I$2863,'bereken betaaldatum bedrag'!$AH$1,'grv lys'!$G$2:$G$2863,'bereken betaaldatum bedrag'!B211)</f>
        <v>0</v>
      </c>
      <c r="AI211" s="4">
        <f>SUMIFS('grv lys'!$L$2:$L$2863,'grv lys'!$I$2:$I$2863,'bereken betaaldatum bedrag'!$AI$1,'grv lys'!$G$2:$G$2863,'bereken betaaldatum bedrag'!B211)</f>
        <v>0</v>
      </c>
      <c r="AJ211" s="4">
        <f>SUMIFS('grv lys'!$L$2:$L$2863,'grv lys'!$I$2:$I$2863,'bereken betaaldatum bedrag'!$AJ$1,'grv lys'!$G$2:$G$2863,'bereken betaaldatum bedrag'!B211)</f>
        <v>0</v>
      </c>
      <c r="AK211" s="4">
        <f>SUMIFS('grv lys'!$L$2:$L$2863,'grv lys'!$I$2:$I$2863,'bereken betaaldatum bedrag'!$AK$1,'grv lys'!$G$2:$G$2863,'bereken betaaldatum bedrag'!B211)</f>
        <v>6326.18</v>
      </c>
      <c r="AL211" s="4">
        <f>SUMIFS('grv lys'!$L$2:$L$2863,'grv lys'!$I$2:$I$2863,'bereken betaaldatum bedrag'!$AL$1,'grv lys'!$G$2:$G$2863,'bereken betaaldatum bedrag'!B211)</f>
        <v>0</v>
      </c>
      <c r="AM211" s="4">
        <f>SUMIFS('grv lys'!$L$2:$L$2863,'grv lys'!$I$2:$I$2863,'bereken betaaldatum bedrag'!$AM$1,'grv lys'!$G$2:$G$2863,'bereken betaaldatum bedrag'!B211)</f>
        <v>0</v>
      </c>
      <c r="AN211" s="4">
        <f>SUMIFS('grv lys'!$L$2:$L$2863,'grv lys'!$I$2:$I$2863,'bereken betaaldatum bedrag'!$AN$1,'grv lys'!$G$2:$G$2863,'bereken betaaldatum bedrag'!B211)</f>
        <v>0</v>
      </c>
      <c r="AO211" s="4">
        <f>SUMIFS('grv lys'!$L$2:$L$2863,'grv lys'!$I$2:$I$2863,'bereken betaaldatum bedrag'!$AO$1,'grv lys'!$G$2:$G$2863,'bereken betaaldatum bedrag'!B211)</f>
        <v>0</v>
      </c>
      <c r="AP211" s="4">
        <f>SUMIFS('grv lys'!$L$2:$L$2863,'grv lys'!$I$2:$I$2863,'bereken betaaldatum bedrag'!$AP$1,'grv lys'!$G$2:$G$2863,'bereken betaaldatum bedrag'!B211)</f>
        <v>0</v>
      </c>
      <c r="AQ211" s="4">
        <f>SUMIFS('grv lys'!$L$2:$L$2863,'grv lys'!$I$2:$I$2863,'bereken betaaldatum bedrag'!$AQ$1,'grv lys'!$G$2:$G$2863,'bereken betaaldatum bedrag'!B211)</f>
        <v>0</v>
      </c>
      <c r="AR211" s="4">
        <f>SUMIFS('grv lys'!$L$2:$L$2863,'grv lys'!$I$2:$I$2863,'bereken betaaldatum bedrag'!$AR$1,'grv lys'!$G$2:$G$2863,'bereken betaaldatum bedrag'!B211)</f>
        <v>296.33999999999997</v>
      </c>
      <c r="AS211" s="4">
        <f>SUMIFS('grv lys'!$L$2:$L$2863,'grv lys'!$I$2:$I$2863,'bereken betaaldatum bedrag'!$AS$1,'grv lys'!$G$2:$G$2863,'bereken betaaldatum bedrag'!B211)</f>
        <v>0</v>
      </c>
      <c r="AT211" s="4">
        <f>SUMIFS('grv lys'!$L$2:$L$2863,'grv lys'!$I$2:$I$2863,'bereken betaaldatum bedrag'!$AT$1,'grv lys'!$G$2:$G$2863,'bereken betaaldatum bedrag'!B211)</f>
        <v>0</v>
      </c>
      <c r="AU211" s="4">
        <f>SUMIFS('grv lys'!$L$2:$L$2863,'grv lys'!$I$2:$I$2863,'bereken betaaldatum bedrag'!$AU$1,'grv lys'!$G$2:$G$2863,'bereken betaaldatum bedrag'!B211)</f>
        <v>0</v>
      </c>
      <c r="AV211" s="4">
        <f>SUMIFS('grv lys'!$L$2:$L$2863,'grv lys'!$I$2:$I$2863,'bereken betaaldatum bedrag'!$AV$1,'grv lys'!$G$2:$G$2863,'bereken betaaldatum bedrag'!B211)</f>
        <v>0</v>
      </c>
      <c r="AW211" s="4">
        <f>SUMIFS('grv lys'!$L$2:$L$2863,'grv lys'!$I$2:$I$2863,'bereken betaaldatum bedrag'!$AW$1,'grv lys'!$G$2:$G$2863,'bereken betaaldatum bedrag'!B211)</f>
        <v>0</v>
      </c>
      <c r="AX211" s="4">
        <f>SUMIFS('grv lys'!$L$2:$L$2863,'grv lys'!$I$2:$I$2863,'bereken betaaldatum bedrag'!$AX$1,'grv lys'!$G$2:$G$2863,'bereken betaaldatum bedrag'!B211)</f>
        <v>0</v>
      </c>
      <c r="AY211" s="4">
        <f>SUMIFS('grv lys'!$L$2:$L$2863,'grv lys'!$I$2:$I$2863,'bereken betaaldatum bedrag'!$AY$1,'grv lys'!$G$2:$G$2863,'bereken betaaldatum bedrag'!B211)</f>
        <v>0</v>
      </c>
      <c r="AZ211" s="4">
        <f>SUMIFS('grv lys'!$L$2:$L$2863,'grv lys'!$I$2:$I$2863,'bereken betaaldatum bedrag'!$AZ$1,'grv lys'!$G$2:$G$2863,'bereken betaaldatum bedrag'!B211)</f>
        <v>0</v>
      </c>
      <c r="BA211" s="4">
        <f>SUMIFS('grv lys'!$L$2:$L$2863,'grv lys'!$I$2:$I$2863,'bereken betaaldatum bedrag'!$BA$1,'grv lys'!$G$2:$G$2863,'bereken betaaldatum bedrag'!B211)</f>
        <v>0</v>
      </c>
    </row>
    <row r="212" spans="1:53" x14ac:dyDescent="0.25">
      <c r="A212" s="19" t="s">
        <v>138</v>
      </c>
      <c r="B212" s="20">
        <v>41788</v>
      </c>
      <c r="C212" s="7"/>
      <c r="D212" s="15" t="s">
        <v>148</v>
      </c>
      <c r="E212" s="14"/>
      <c r="F212" s="12"/>
      <c r="G212" s="16"/>
      <c r="H212" s="16"/>
      <c r="I212" s="4">
        <f>SUMIFS('grv lys'!$L$2:$L$2863,'grv lys'!$G$2:$G$2863,'bereken betaaldatum bedrag'!B212,'grv lys'!$I$2:$I$2863,'bereken betaaldatum bedrag'!I$1)</f>
        <v>125950.75</v>
      </c>
      <c r="J212" s="4">
        <f>SUMIFS('grv lys'!$L$2:$L$2863,'grv lys'!$I$2:$I$2863,'bereken betaaldatum bedrag'!$J$1,'grv lys'!$T$2:$T$2863,'bereken betaaldatum bedrag'!B212)</f>
        <v>0</v>
      </c>
      <c r="K212" s="4">
        <f>SUMIFS('grv lys'!$L$2:$L$2863,'grv lys'!$I$2:$I$2863,'bereken betaaldatum bedrag'!$K$1,'grv lys'!$T$2:$T$2863,'bereken betaaldatum bedrag'!B212)</f>
        <v>0</v>
      </c>
      <c r="L212" s="4">
        <f>SUMIFS('grv lys'!$L$2:$L$2863,'grv lys'!$I$2:$I$2863,'bereken betaaldatum bedrag'!$L$1,'grv lys'!$T$2:$T$2863,'bereken betaaldatum bedrag'!B212)</f>
        <v>0</v>
      </c>
      <c r="M212" s="4">
        <f>SUMIFS('grv lys'!$L$2:$L$2863,'grv lys'!$I$2:$I$2863,'bereken betaaldatum bedrag'!$M$1,'grv lys'!$T$2:$T$2863,'bereken betaaldatum bedrag'!B212)</f>
        <v>0</v>
      </c>
      <c r="N212" s="4">
        <f>SUMIFS('grv lys'!$L$2:$L$2863,'grv lys'!$I$2:$I$2863,'bereken betaaldatum bedrag'!$N$1,'grv lys'!$T$2:$T$2863,'bereken betaaldatum bedrag'!B212)</f>
        <v>687</v>
      </c>
      <c r="O212" s="4">
        <f>SUMIFS('grv lys'!$L$2:$L$2863,'grv lys'!$I$2:$I$2863,'bereken betaaldatum bedrag'!$O$1,'grv lys'!$T$2:$T$2863,'bereken betaaldatum bedrag'!B212)</f>
        <v>11714.2</v>
      </c>
      <c r="P212" s="4">
        <f>SUMIFS('grv lys'!$L$2:$L$2863,'grv lys'!$I$2:$I$2863,'bereken betaaldatum bedrag'!$P$1,'grv lys'!$T$2:$T$2863,'bereken betaaldatum bedrag'!B212)</f>
        <v>0</v>
      </c>
      <c r="Q212" s="4">
        <f>SUMIFS('grv lys'!$L$2:$L$2863,'grv lys'!$I$2:$I$2863,'bereken betaaldatum bedrag'!$Q$1,'grv lys'!$T$2:$T$2863,'bereken betaaldatum bedrag'!B212)</f>
        <v>0</v>
      </c>
      <c r="R212" s="4">
        <f>SUMIFS('grv lys'!$L$2:$L$2863,'grv lys'!$I$2:$I$2863,'bereken betaaldatum bedrag'!$R$1,'grv lys'!$T$2:$T$2863,'bereken betaaldatum bedrag'!B212)</f>
        <v>0</v>
      </c>
      <c r="S212" s="4">
        <f>SUMIFS('grv lys'!Y211:Y3474,'grv lys'!T211:T3474,'bereken betaaldatum bedrag'!B212,'grv lys'!V211:V3474,'bereken betaaldatum bedrag'!$S$1)</f>
        <v>0</v>
      </c>
      <c r="T212" s="4">
        <f>SUMIFS('grv lys'!Z211:Z3474,'grv lys'!U211:U3474,'bereken betaaldatum bedrag'!B212,'grv lys'!W211:W3474,'bereken betaaldatum bedrag'!$T$1)</f>
        <v>0</v>
      </c>
      <c r="U212" s="4">
        <f>SUMIFS('grv lys'!$L$2:$L$2863,'grv lys'!$I$2:$I$2863,'bereken betaaldatum bedrag'!$U$1,'grv lys'!$T$2:$T$2863,'bereken betaaldatum bedrag'!B212)</f>
        <v>0</v>
      </c>
      <c r="V212" s="4">
        <f>SUMIFS('grv lys'!$L$2:$L$2863,'grv lys'!$I$2:$I$2863,'bereken betaaldatum bedrag'!$V$1,'grv lys'!$T$2:$T$2863,'bereken betaaldatum bedrag'!B212)</f>
        <v>0</v>
      </c>
      <c r="W212" s="4">
        <f>SUMIFS('grv lys'!$L$2:$L$2863,'grv lys'!$I$2:$I$2863,'bereken betaaldatum bedrag'!$W$1,'grv lys'!$T$2:$T$2863,'bereken betaaldatum bedrag'!B212)</f>
        <v>0</v>
      </c>
      <c r="X212" s="4">
        <f>SUMIFS('grv lys'!$L$2:$L$2863,'grv lys'!$I$2:$I$2863,'bereken betaaldatum bedrag'!$X$1,'grv lys'!$T$2:$T$2863,'bereken betaaldatum bedrag'!B212)</f>
        <v>0</v>
      </c>
      <c r="Y212" s="4">
        <f>SUMIFS('grv lys'!$L$2:$L$2863,'grv lys'!$I$2:$I$2863,'bereken betaaldatum bedrag'!$Y$1,'grv lys'!$G$2:$G$2863,'bereken betaaldatum bedrag'!B212)</f>
        <v>0</v>
      </c>
      <c r="Z212" s="4">
        <f>SUMIFS('grv lys'!$L$2:$L$2863,'grv lys'!$I$2:$I$2863,'bereken betaaldatum bedrag'!$Z$1,'grv lys'!$G$2:$G$2863,'bereken betaaldatum bedrag'!B212)</f>
        <v>0</v>
      </c>
      <c r="AA212" s="4">
        <f>SUMIFS('grv lys'!$L$2:$L$2863,'grv lys'!$I$2:$I$2863,'bereken betaaldatum bedrag'!$AA$1,'grv lys'!$G$2:$G$2863,'bereken betaaldatum bedrag'!B212)</f>
        <v>0</v>
      </c>
      <c r="AB212" s="4">
        <f>SUMIFS('grv lys'!$L$2:$L$2863,'grv lys'!$I$2:$I$2863,'bereken betaaldatum bedrag'!$AB$1,'grv lys'!$G$2:$G$2863,'bereken betaaldatum bedrag'!B212)</f>
        <v>0</v>
      </c>
      <c r="AC212" s="4">
        <f>SUMIFS('grv lys'!$L$2:$L$2863,'grv lys'!$I$2:$I$2863,'bereken betaaldatum bedrag'!$AC$1,'grv lys'!$G$2:$G$2863,'bereken betaaldatum bedrag'!B212)</f>
        <v>0</v>
      </c>
      <c r="AD212" s="4">
        <f>SUMIFS('grv lys'!$L$2:$L$2863,'grv lys'!$I$2:$I$2863,'bereken betaaldatum bedrag'!$AD$1,'grv lys'!$G$2:$G$2863,'bereken betaaldatum bedrag'!B212)</f>
        <v>0</v>
      </c>
      <c r="AE212" s="4">
        <f>SUMIFS('grv lys'!$L$2:$L$2863,'grv lys'!$I$2:$I$2863,'bereken betaaldatum bedrag'!$AE$1,'grv lys'!$G$2:$G$2863,'bereken betaaldatum bedrag'!B212)</f>
        <v>0</v>
      </c>
      <c r="AF212" s="4">
        <f>SUMIFS('grv lys'!$L$2:$L$2863,'grv lys'!$I$2:$I$2863,'bereken betaaldatum bedrag'!$AF$1,'grv lys'!$G$2:$G$2863,'bereken betaaldatum bedrag'!B212)</f>
        <v>0</v>
      </c>
      <c r="AG212" s="4">
        <f>SUMIFS('grv lys'!$L$2:$L$2863,'grv lys'!$I$2:$I$2863,'bereken betaaldatum bedrag'!$AG$1,'grv lys'!$G$2:$G$2863,'bereken betaaldatum bedrag'!B212)</f>
        <v>5486.61</v>
      </c>
      <c r="AH212" s="4">
        <f>SUMIFS('grv lys'!$L$2:$L$2863,'grv lys'!$I$2:$I$2863,'bereken betaaldatum bedrag'!$AH$1,'grv lys'!$G$2:$G$2863,'bereken betaaldatum bedrag'!B212)</f>
        <v>0</v>
      </c>
      <c r="AI212" s="4">
        <f>SUMIFS('grv lys'!$L$2:$L$2863,'grv lys'!$I$2:$I$2863,'bereken betaaldatum bedrag'!$AI$1,'grv lys'!$G$2:$G$2863,'bereken betaaldatum bedrag'!B212)</f>
        <v>0</v>
      </c>
      <c r="AJ212" s="4">
        <f>SUMIFS('grv lys'!$L$2:$L$2863,'grv lys'!$I$2:$I$2863,'bereken betaaldatum bedrag'!$AJ$1,'grv lys'!$G$2:$G$2863,'bereken betaaldatum bedrag'!B212)</f>
        <v>0</v>
      </c>
      <c r="AK212" s="4">
        <f>SUMIFS('grv lys'!$L$2:$L$2863,'grv lys'!$I$2:$I$2863,'bereken betaaldatum bedrag'!$AK$1,'grv lys'!$G$2:$G$2863,'bereken betaaldatum bedrag'!B212)</f>
        <v>0</v>
      </c>
      <c r="AL212" s="4">
        <f>SUMIFS('grv lys'!$L$2:$L$2863,'grv lys'!$I$2:$I$2863,'bereken betaaldatum bedrag'!$AL$1,'grv lys'!$G$2:$G$2863,'bereken betaaldatum bedrag'!B212)</f>
        <v>0</v>
      </c>
      <c r="AM212" s="4">
        <f>SUMIFS('grv lys'!$L$2:$L$2863,'grv lys'!$I$2:$I$2863,'bereken betaaldatum bedrag'!$AM$1,'grv lys'!$G$2:$G$2863,'bereken betaaldatum bedrag'!B212)</f>
        <v>0</v>
      </c>
      <c r="AN212" s="4">
        <f>SUMIFS('grv lys'!$L$2:$L$2863,'grv lys'!$I$2:$I$2863,'bereken betaaldatum bedrag'!$AN$1,'grv lys'!$G$2:$G$2863,'bereken betaaldatum bedrag'!B212)</f>
        <v>0</v>
      </c>
      <c r="AO212" s="4">
        <f>SUMIFS('grv lys'!$L$2:$L$2863,'grv lys'!$I$2:$I$2863,'bereken betaaldatum bedrag'!$AO$1,'grv lys'!$G$2:$G$2863,'bereken betaaldatum bedrag'!B212)</f>
        <v>18868.48</v>
      </c>
      <c r="AP212" s="4">
        <f>SUMIFS('grv lys'!$L$2:$L$2863,'grv lys'!$I$2:$I$2863,'bereken betaaldatum bedrag'!$AP$1,'grv lys'!$G$2:$G$2863,'bereken betaaldatum bedrag'!B212)</f>
        <v>294.66000000000003</v>
      </c>
      <c r="AQ212" s="4">
        <f>SUMIFS('grv lys'!$L$2:$L$2863,'grv lys'!$I$2:$I$2863,'bereken betaaldatum bedrag'!$AQ$1,'grv lys'!$G$2:$G$2863,'bereken betaaldatum bedrag'!B212)</f>
        <v>0</v>
      </c>
      <c r="AR212" s="4">
        <f>SUMIFS('grv lys'!$L$2:$L$2863,'grv lys'!$I$2:$I$2863,'bereken betaaldatum bedrag'!$AR$1,'grv lys'!$G$2:$G$2863,'bereken betaaldatum bedrag'!B212)</f>
        <v>296.33999999999997</v>
      </c>
      <c r="AS212" s="4">
        <f>SUMIFS('grv lys'!$L$2:$L$2863,'grv lys'!$I$2:$I$2863,'bereken betaaldatum bedrag'!$AS$1,'grv lys'!$G$2:$G$2863,'bereken betaaldatum bedrag'!B212)</f>
        <v>0</v>
      </c>
      <c r="AT212" s="4">
        <f>SUMIFS('grv lys'!$L$2:$L$2863,'grv lys'!$I$2:$I$2863,'bereken betaaldatum bedrag'!$AT$1,'grv lys'!$G$2:$G$2863,'bereken betaaldatum bedrag'!B212)</f>
        <v>11261.869999999999</v>
      </c>
      <c r="AU212" s="4">
        <f>SUMIFS('grv lys'!$L$2:$L$2863,'grv lys'!$I$2:$I$2863,'bereken betaaldatum bedrag'!$AU$1,'grv lys'!$G$2:$G$2863,'bereken betaaldatum bedrag'!B212)</f>
        <v>0</v>
      </c>
      <c r="AV212" s="4">
        <f>SUMIFS('grv lys'!$L$2:$L$2863,'grv lys'!$I$2:$I$2863,'bereken betaaldatum bedrag'!$AV$1,'grv lys'!$G$2:$G$2863,'bereken betaaldatum bedrag'!B212)</f>
        <v>0</v>
      </c>
      <c r="AW212" s="4">
        <f>SUMIFS('grv lys'!$L$2:$L$2863,'grv lys'!$I$2:$I$2863,'bereken betaaldatum bedrag'!$AW$1,'grv lys'!$G$2:$G$2863,'bereken betaaldatum bedrag'!B212)</f>
        <v>0</v>
      </c>
      <c r="AX212" s="4">
        <f>SUMIFS('grv lys'!$L$2:$L$2863,'grv lys'!$I$2:$I$2863,'bereken betaaldatum bedrag'!$AX$1,'grv lys'!$G$2:$G$2863,'bereken betaaldatum bedrag'!B212)</f>
        <v>0</v>
      </c>
      <c r="AY212" s="4">
        <f>SUMIFS('grv lys'!$L$2:$L$2863,'grv lys'!$I$2:$I$2863,'bereken betaaldatum bedrag'!$AY$1,'grv lys'!$G$2:$G$2863,'bereken betaaldatum bedrag'!B212)</f>
        <v>0</v>
      </c>
      <c r="AZ212" s="4">
        <f>SUMIFS('grv lys'!$L$2:$L$2863,'grv lys'!$I$2:$I$2863,'bereken betaaldatum bedrag'!$AZ$1,'grv lys'!$G$2:$G$2863,'bereken betaaldatum bedrag'!B212)</f>
        <v>0</v>
      </c>
      <c r="BA212" s="4">
        <f>SUMIFS('grv lys'!$L$2:$L$2863,'grv lys'!$I$2:$I$2863,'bereken betaaldatum bedrag'!$BA$1,'grv lys'!$G$2:$G$2863,'bereken betaaldatum bedrag'!B212)</f>
        <v>0</v>
      </c>
    </row>
    <row r="213" spans="1:53" x14ac:dyDescent="0.25">
      <c r="A213" s="19" t="s">
        <v>139</v>
      </c>
      <c r="B213" s="20">
        <v>41789</v>
      </c>
      <c r="C213" s="7">
        <f>B213+19</f>
        <v>41808</v>
      </c>
      <c r="D213" s="6">
        <f>SUM(I207:I213)</f>
        <v>563851.15</v>
      </c>
      <c r="E213" s="14">
        <f>B213+31</f>
        <v>41820</v>
      </c>
      <c r="F213" s="12">
        <f>SUM(Y207:BA213)</f>
        <v>352601.74</v>
      </c>
      <c r="G213" s="10">
        <f>B213</f>
        <v>41789</v>
      </c>
      <c r="H213" s="9">
        <f>SUM(J207:X213)</f>
        <v>55041.72</v>
      </c>
      <c r="I213" s="4">
        <f>SUMIFS('grv lys'!$L$2:$L$2863,'grv lys'!$G$2:$G$2863,'bereken betaaldatum bedrag'!B213,'grv lys'!$I$2:$I$2863,'bereken betaaldatum bedrag'!I$1)</f>
        <v>82067.97</v>
      </c>
      <c r="J213" s="4">
        <f>SUMIFS('grv lys'!$L$2:$L$2863,'grv lys'!$I$2:$I$2863,'bereken betaaldatum bedrag'!$J$1,'grv lys'!$T$2:$T$2863,'bereken betaaldatum bedrag'!B213)</f>
        <v>0</v>
      </c>
      <c r="K213" s="4">
        <f>SUMIFS('grv lys'!$L$2:$L$2863,'grv lys'!$I$2:$I$2863,'bereken betaaldatum bedrag'!$K$1,'grv lys'!$T$2:$T$2863,'bereken betaaldatum bedrag'!B213)</f>
        <v>0</v>
      </c>
      <c r="L213" s="4">
        <f>SUMIFS('grv lys'!$L$2:$L$2863,'grv lys'!$I$2:$I$2863,'bereken betaaldatum bedrag'!$L$1,'grv lys'!$T$2:$T$2863,'bereken betaaldatum bedrag'!B213)</f>
        <v>0</v>
      </c>
      <c r="M213" s="4">
        <f>SUMIFS('grv lys'!$L$2:$L$2863,'grv lys'!$I$2:$I$2863,'bereken betaaldatum bedrag'!$M$1,'grv lys'!$T$2:$T$2863,'bereken betaaldatum bedrag'!B213)</f>
        <v>10144.299999999999</v>
      </c>
      <c r="N213" s="4">
        <f>SUMIFS('grv lys'!$L$2:$L$2863,'grv lys'!$I$2:$I$2863,'bereken betaaldatum bedrag'!$N$1,'grv lys'!$T$2:$T$2863,'bereken betaaldatum bedrag'!B213)</f>
        <v>0</v>
      </c>
      <c r="O213" s="4">
        <f>SUMIFS('grv lys'!$L$2:$L$2863,'grv lys'!$I$2:$I$2863,'bereken betaaldatum bedrag'!$O$1,'grv lys'!$T$2:$T$2863,'bereken betaaldatum bedrag'!B213)</f>
        <v>0</v>
      </c>
      <c r="P213" s="4">
        <f>SUMIFS('grv lys'!$L$2:$L$2863,'grv lys'!$I$2:$I$2863,'bereken betaaldatum bedrag'!$P$1,'grv lys'!$T$2:$T$2863,'bereken betaaldatum bedrag'!B213)</f>
        <v>0</v>
      </c>
      <c r="Q213" s="4">
        <f>SUMIFS('grv lys'!$L$2:$L$2863,'grv lys'!$I$2:$I$2863,'bereken betaaldatum bedrag'!$Q$1,'grv lys'!$T$2:$T$2863,'bereken betaaldatum bedrag'!B213)</f>
        <v>3819</v>
      </c>
      <c r="R213" s="4">
        <f>SUMIFS('grv lys'!$L$2:$L$2863,'grv lys'!$I$2:$I$2863,'bereken betaaldatum bedrag'!$R$1,'grv lys'!$T$2:$T$2863,'bereken betaaldatum bedrag'!B213)</f>
        <v>0</v>
      </c>
      <c r="S213" s="4">
        <f>SUMIFS('grv lys'!Y212:Y3475,'grv lys'!T212:T3475,'bereken betaaldatum bedrag'!B213,'grv lys'!V212:V3475,'bereken betaaldatum bedrag'!$S$1)</f>
        <v>0</v>
      </c>
      <c r="T213" s="4">
        <f>SUMIFS('grv lys'!Z212:Z3475,'grv lys'!U212:U3475,'bereken betaaldatum bedrag'!B213,'grv lys'!W212:W3475,'bereken betaaldatum bedrag'!$T$1)</f>
        <v>0</v>
      </c>
      <c r="U213" s="4">
        <f>SUMIFS('grv lys'!$L$2:$L$2863,'grv lys'!$I$2:$I$2863,'bereken betaaldatum bedrag'!$U$1,'grv lys'!$T$2:$T$2863,'bereken betaaldatum bedrag'!B213)</f>
        <v>0</v>
      </c>
      <c r="V213" s="4">
        <f>SUMIFS('grv lys'!$L$2:$L$2863,'grv lys'!$I$2:$I$2863,'bereken betaaldatum bedrag'!$V$1,'grv lys'!$T$2:$T$2863,'bereken betaaldatum bedrag'!B213)</f>
        <v>0</v>
      </c>
      <c r="W213" s="4">
        <f>SUMIFS('grv lys'!$L$2:$L$2863,'grv lys'!$I$2:$I$2863,'bereken betaaldatum bedrag'!$W$1,'grv lys'!$T$2:$T$2863,'bereken betaaldatum bedrag'!B213)</f>
        <v>0</v>
      </c>
      <c r="X213" s="4">
        <f>SUMIFS('grv lys'!$L$2:$L$2863,'grv lys'!$I$2:$I$2863,'bereken betaaldatum bedrag'!$X$1,'grv lys'!$T$2:$T$2863,'bereken betaaldatum bedrag'!B213)</f>
        <v>0</v>
      </c>
      <c r="Y213" s="4">
        <f>SUMIFS('grv lys'!$L$2:$L$2863,'grv lys'!$I$2:$I$2863,'bereken betaaldatum bedrag'!$Y$1,'grv lys'!$G$2:$G$2863,'bereken betaaldatum bedrag'!B213)</f>
        <v>0</v>
      </c>
      <c r="Z213" s="4">
        <f>SUMIFS('grv lys'!$L$2:$L$2863,'grv lys'!$I$2:$I$2863,'bereken betaaldatum bedrag'!$Z$1,'grv lys'!$G$2:$G$2863,'bereken betaaldatum bedrag'!B213)</f>
        <v>0</v>
      </c>
      <c r="AA213" s="4">
        <f>SUMIFS('grv lys'!$L$2:$L$2863,'grv lys'!$I$2:$I$2863,'bereken betaaldatum bedrag'!$AA$1,'grv lys'!$G$2:$G$2863,'bereken betaaldatum bedrag'!B213)</f>
        <v>0</v>
      </c>
      <c r="AB213" s="4">
        <f>SUMIFS('grv lys'!$L$2:$L$2863,'grv lys'!$I$2:$I$2863,'bereken betaaldatum bedrag'!$AB$1,'grv lys'!$G$2:$G$2863,'bereken betaaldatum bedrag'!B213)</f>
        <v>16686.349999999999</v>
      </c>
      <c r="AC213" s="4">
        <f>SUMIFS('grv lys'!$L$2:$L$2863,'grv lys'!$I$2:$I$2863,'bereken betaaldatum bedrag'!$AC$1,'grv lys'!$G$2:$G$2863,'bereken betaaldatum bedrag'!B213)</f>
        <v>755.14</v>
      </c>
      <c r="AD213" s="4">
        <f>SUMIFS('grv lys'!$L$2:$L$2863,'grv lys'!$I$2:$I$2863,'bereken betaaldatum bedrag'!$AD$1,'grv lys'!$G$2:$G$2863,'bereken betaaldatum bedrag'!B213)</f>
        <v>0</v>
      </c>
      <c r="AE213" s="4">
        <f>SUMIFS('grv lys'!$L$2:$L$2863,'grv lys'!$I$2:$I$2863,'bereken betaaldatum bedrag'!$AE$1,'grv lys'!$G$2:$G$2863,'bereken betaaldatum bedrag'!B213)</f>
        <v>0</v>
      </c>
      <c r="AF213" s="4">
        <f>SUMIFS('grv lys'!$L$2:$L$2863,'grv lys'!$I$2:$I$2863,'bereken betaaldatum bedrag'!$AF$1,'grv lys'!$G$2:$G$2863,'bereken betaaldatum bedrag'!B213)</f>
        <v>13567.74</v>
      </c>
      <c r="AG213" s="4">
        <f>SUMIFS('grv lys'!$L$2:$L$2863,'grv lys'!$I$2:$I$2863,'bereken betaaldatum bedrag'!$AG$1,'grv lys'!$G$2:$G$2863,'bereken betaaldatum bedrag'!B213)</f>
        <v>0</v>
      </c>
      <c r="AH213" s="4">
        <f>SUMIFS('grv lys'!$L$2:$L$2863,'grv lys'!$I$2:$I$2863,'bereken betaaldatum bedrag'!$AH$1,'grv lys'!$G$2:$G$2863,'bereken betaaldatum bedrag'!B213)</f>
        <v>0</v>
      </c>
      <c r="AI213" s="4">
        <f>SUMIFS('grv lys'!$L$2:$L$2863,'grv lys'!$I$2:$I$2863,'bereken betaaldatum bedrag'!$AI$1,'grv lys'!$G$2:$G$2863,'bereken betaaldatum bedrag'!B213)</f>
        <v>0</v>
      </c>
      <c r="AJ213" s="4">
        <f>SUMIFS('grv lys'!$L$2:$L$2863,'grv lys'!$I$2:$I$2863,'bereken betaaldatum bedrag'!$AJ$1,'grv lys'!$G$2:$G$2863,'bereken betaaldatum bedrag'!B213)</f>
        <v>0</v>
      </c>
      <c r="AK213" s="4">
        <f>SUMIFS('grv lys'!$L$2:$L$2863,'grv lys'!$I$2:$I$2863,'bereken betaaldatum bedrag'!$AK$1,'grv lys'!$G$2:$G$2863,'bereken betaaldatum bedrag'!B213)</f>
        <v>0</v>
      </c>
      <c r="AL213" s="4">
        <f>SUMIFS('grv lys'!$L$2:$L$2863,'grv lys'!$I$2:$I$2863,'bereken betaaldatum bedrag'!$AL$1,'grv lys'!$G$2:$G$2863,'bereken betaaldatum bedrag'!B213)</f>
        <v>0</v>
      </c>
      <c r="AM213" s="4">
        <f>SUMIFS('grv lys'!$L$2:$L$2863,'grv lys'!$I$2:$I$2863,'bereken betaaldatum bedrag'!$AM$1,'grv lys'!$G$2:$G$2863,'bereken betaaldatum bedrag'!B213)</f>
        <v>10959.36</v>
      </c>
      <c r="AN213" s="4">
        <f>SUMIFS('grv lys'!$L$2:$L$2863,'grv lys'!$I$2:$I$2863,'bereken betaaldatum bedrag'!$AN$1,'grv lys'!$G$2:$G$2863,'bereken betaaldatum bedrag'!B213)</f>
        <v>0</v>
      </c>
      <c r="AO213" s="4">
        <f>SUMIFS('grv lys'!$L$2:$L$2863,'grv lys'!$I$2:$I$2863,'bereken betaaldatum bedrag'!$AO$1,'grv lys'!$G$2:$G$2863,'bereken betaaldatum bedrag'!B213)</f>
        <v>0</v>
      </c>
      <c r="AP213" s="4">
        <f>SUMIFS('grv lys'!$L$2:$L$2863,'grv lys'!$I$2:$I$2863,'bereken betaaldatum bedrag'!$AP$1,'grv lys'!$G$2:$G$2863,'bereken betaaldatum bedrag'!B213)</f>
        <v>196.44</v>
      </c>
      <c r="AQ213" s="4">
        <f>SUMIFS('grv lys'!$L$2:$L$2863,'grv lys'!$I$2:$I$2863,'bereken betaaldatum bedrag'!$AQ$1,'grv lys'!$G$2:$G$2863,'bereken betaaldatum bedrag'!B213)</f>
        <v>0</v>
      </c>
      <c r="AR213" s="4">
        <f>SUMIFS('grv lys'!$L$2:$L$2863,'grv lys'!$I$2:$I$2863,'bereken betaaldatum bedrag'!$AR$1,'grv lys'!$G$2:$G$2863,'bereken betaaldatum bedrag'!B213)</f>
        <v>0</v>
      </c>
      <c r="AS213" s="4">
        <f>SUMIFS('grv lys'!$L$2:$L$2863,'grv lys'!$I$2:$I$2863,'bereken betaaldatum bedrag'!$AS$1,'grv lys'!$G$2:$G$2863,'bereken betaaldatum bedrag'!B213)</f>
        <v>0</v>
      </c>
      <c r="AT213" s="4">
        <f>SUMIFS('grv lys'!$L$2:$L$2863,'grv lys'!$I$2:$I$2863,'bereken betaaldatum bedrag'!$AT$1,'grv lys'!$G$2:$G$2863,'bereken betaaldatum bedrag'!B213)</f>
        <v>0</v>
      </c>
      <c r="AU213" s="4">
        <f>SUMIFS('grv lys'!$L$2:$L$2863,'grv lys'!$I$2:$I$2863,'bereken betaaldatum bedrag'!$AU$1,'grv lys'!$G$2:$G$2863,'bereken betaaldatum bedrag'!B213)</f>
        <v>100979.54</v>
      </c>
      <c r="AV213" s="4">
        <f>SUMIFS('grv lys'!$L$2:$L$2863,'grv lys'!$I$2:$I$2863,'bereken betaaldatum bedrag'!$AV$1,'grv lys'!$G$2:$G$2863,'bereken betaaldatum bedrag'!B213)</f>
        <v>0</v>
      </c>
      <c r="AW213" s="4">
        <f>SUMIFS('grv lys'!$L$2:$L$2863,'grv lys'!$I$2:$I$2863,'bereken betaaldatum bedrag'!$AW$1,'grv lys'!$G$2:$G$2863,'bereken betaaldatum bedrag'!B213)</f>
        <v>0</v>
      </c>
      <c r="AX213" s="4">
        <f>SUMIFS('grv lys'!$L$2:$L$2863,'grv lys'!$I$2:$I$2863,'bereken betaaldatum bedrag'!$AX$1,'grv lys'!$G$2:$G$2863,'bereken betaaldatum bedrag'!B213)</f>
        <v>0</v>
      </c>
      <c r="AY213" s="4">
        <f>SUMIFS('grv lys'!$L$2:$L$2863,'grv lys'!$I$2:$I$2863,'bereken betaaldatum bedrag'!$AY$1,'grv lys'!$G$2:$G$2863,'bereken betaaldatum bedrag'!B213)</f>
        <v>0</v>
      </c>
      <c r="AZ213" s="4">
        <f>SUMIFS('grv lys'!$L$2:$L$2863,'grv lys'!$I$2:$I$2863,'bereken betaaldatum bedrag'!$AZ$1,'grv lys'!$G$2:$G$2863,'bereken betaaldatum bedrag'!B213)</f>
        <v>0</v>
      </c>
      <c r="BA213" s="4">
        <f>SUMIFS('grv lys'!$L$2:$L$2863,'grv lys'!$I$2:$I$2863,'bereken betaaldatum bedrag'!$BA$1,'grv lys'!$G$2:$G$2863,'bereken betaaldatum bedrag'!B213)</f>
        <v>0</v>
      </c>
    </row>
    <row r="214" spans="1:53" x14ac:dyDescent="0.25">
      <c r="A214" s="21" t="s">
        <v>140</v>
      </c>
      <c r="B214" s="22">
        <v>41790</v>
      </c>
      <c r="C214" s="7"/>
      <c r="D214" s="15" t="s">
        <v>148</v>
      </c>
      <c r="E214" s="14"/>
      <c r="F214" s="12"/>
      <c r="G214" s="16"/>
      <c r="H214" s="16"/>
      <c r="I214" s="4">
        <f>SUMIFS('grv lys'!$L$2:$L$2863,'grv lys'!$G$2:$G$2863,'bereken betaaldatum bedrag'!B214,'grv lys'!$I$2:$I$2863,'bereken betaaldatum bedrag'!I$1)</f>
        <v>0</v>
      </c>
      <c r="J214" s="4">
        <f>SUMIFS('grv lys'!$L$2:$L$2863,'grv lys'!$I$2:$I$2863,'bereken betaaldatum bedrag'!$J$1,'grv lys'!$T$2:$T$2863,'bereken betaaldatum bedrag'!B214)</f>
        <v>0</v>
      </c>
      <c r="K214" s="4">
        <f>SUMIFS('grv lys'!$L$2:$L$2863,'grv lys'!$I$2:$I$2863,'bereken betaaldatum bedrag'!$K$1,'grv lys'!$T$2:$T$2863,'bereken betaaldatum bedrag'!B214)</f>
        <v>0</v>
      </c>
      <c r="L214" s="4">
        <f>SUMIFS('grv lys'!$L$2:$L$2863,'grv lys'!$I$2:$I$2863,'bereken betaaldatum bedrag'!$L$1,'grv lys'!$T$2:$T$2863,'bereken betaaldatum bedrag'!B214)</f>
        <v>0</v>
      </c>
      <c r="M214" s="4">
        <f>SUMIFS('grv lys'!$L$2:$L$2863,'grv lys'!$I$2:$I$2863,'bereken betaaldatum bedrag'!$M$1,'grv lys'!$T$2:$T$2863,'bereken betaaldatum bedrag'!B214)</f>
        <v>9233.2999999999993</v>
      </c>
      <c r="N214" s="4">
        <f>SUMIFS('grv lys'!$L$2:$L$2863,'grv lys'!$I$2:$I$2863,'bereken betaaldatum bedrag'!$N$1,'grv lys'!$T$2:$T$2863,'bereken betaaldatum bedrag'!B214)</f>
        <v>0</v>
      </c>
      <c r="O214" s="4">
        <f>SUMIFS('grv lys'!$L$2:$L$2863,'grv lys'!$I$2:$I$2863,'bereken betaaldatum bedrag'!$O$1,'grv lys'!$T$2:$T$2863,'bereken betaaldatum bedrag'!B214)</f>
        <v>0</v>
      </c>
      <c r="P214" s="4">
        <f>SUMIFS('grv lys'!$L$2:$L$2863,'grv lys'!$I$2:$I$2863,'bereken betaaldatum bedrag'!$P$1,'grv lys'!$T$2:$T$2863,'bereken betaaldatum bedrag'!B214)</f>
        <v>0</v>
      </c>
      <c r="Q214" s="4">
        <f>SUMIFS('grv lys'!$L$2:$L$2863,'grv lys'!$I$2:$I$2863,'bereken betaaldatum bedrag'!$Q$1,'grv lys'!$T$2:$T$2863,'bereken betaaldatum bedrag'!B214)</f>
        <v>0</v>
      </c>
      <c r="R214" s="4">
        <f>SUMIFS('grv lys'!$L$2:$L$2863,'grv lys'!$I$2:$I$2863,'bereken betaaldatum bedrag'!$R$1,'grv lys'!$T$2:$T$2863,'bereken betaaldatum bedrag'!B214)</f>
        <v>0</v>
      </c>
      <c r="S214" s="4">
        <f>SUMIFS('grv lys'!Y213:Y3476,'grv lys'!T213:T3476,'bereken betaaldatum bedrag'!B214,'grv lys'!V213:V3476,'bereken betaaldatum bedrag'!$S$1)</f>
        <v>0</v>
      </c>
      <c r="T214" s="4">
        <f>SUMIFS('grv lys'!Z213:Z3476,'grv lys'!U213:U3476,'bereken betaaldatum bedrag'!B214,'grv lys'!W213:W3476,'bereken betaaldatum bedrag'!$T$1)</f>
        <v>0</v>
      </c>
      <c r="U214" s="4">
        <f>SUMIFS('grv lys'!$L$2:$L$2863,'grv lys'!$I$2:$I$2863,'bereken betaaldatum bedrag'!$U$1,'grv lys'!$T$2:$T$2863,'bereken betaaldatum bedrag'!B214)</f>
        <v>3978</v>
      </c>
      <c r="V214" s="4">
        <f>SUMIFS('grv lys'!$L$2:$L$2863,'grv lys'!$I$2:$I$2863,'bereken betaaldatum bedrag'!$V$1,'grv lys'!$T$2:$T$2863,'bereken betaaldatum bedrag'!B214)</f>
        <v>0</v>
      </c>
      <c r="W214" s="4">
        <f>SUMIFS('grv lys'!$L$2:$L$2863,'grv lys'!$I$2:$I$2863,'bereken betaaldatum bedrag'!$W$1,'grv lys'!$T$2:$T$2863,'bereken betaaldatum bedrag'!B214)</f>
        <v>0</v>
      </c>
      <c r="X214" s="4">
        <f>SUMIFS('grv lys'!$L$2:$L$2863,'grv lys'!$I$2:$I$2863,'bereken betaaldatum bedrag'!$X$1,'grv lys'!$T$2:$T$2863,'bereken betaaldatum bedrag'!B214)</f>
        <v>0</v>
      </c>
      <c r="Y214" s="4">
        <f>SUMIFS('grv lys'!$L$2:$L$2863,'grv lys'!$I$2:$I$2863,'bereken betaaldatum bedrag'!$Y$1,'grv lys'!$G$2:$G$2863,'bereken betaaldatum bedrag'!B214)</f>
        <v>0</v>
      </c>
      <c r="Z214" s="4">
        <f>SUMIFS('grv lys'!$L$2:$L$2863,'grv lys'!$I$2:$I$2863,'bereken betaaldatum bedrag'!$Z$1,'grv lys'!$G$2:$G$2863,'bereken betaaldatum bedrag'!B214)</f>
        <v>0</v>
      </c>
      <c r="AA214" s="4">
        <f>SUMIFS('grv lys'!$L$2:$L$2863,'grv lys'!$I$2:$I$2863,'bereken betaaldatum bedrag'!$AA$1,'grv lys'!$G$2:$G$2863,'bereken betaaldatum bedrag'!B214)</f>
        <v>0</v>
      </c>
      <c r="AB214" s="4">
        <f>SUMIFS('grv lys'!$L$2:$L$2863,'grv lys'!$I$2:$I$2863,'bereken betaaldatum bedrag'!$AB$1,'grv lys'!$G$2:$G$2863,'bereken betaaldatum bedrag'!B214)</f>
        <v>0</v>
      </c>
      <c r="AC214" s="4">
        <f>SUMIFS('grv lys'!$L$2:$L$2863,'grv lys'!$I$2:$I$2863,'bereken betaaldatum bedrag'!$AC$1,'grv lys'!$G$2:$G$2863,'bereken betaaldatum bedrag'!B214)</f>
        <v>0</v>
      </c>
      <c r="AD214" s="4">
        <f>SUMIFS('grv lys'!$L$2:$L$2863,'grv lys'!$I$2:$I$2863,'bereken betaaldatum bedrag'!$AD$1,'grv lys'!$G$2:$G$2863,'bereken betaaldatum bedrag'!B214)</f>
        <v>14361.98</v>
      </c>
      <c r="AE214" s="4">
        <f>SUMIFS('grv lys'!$L$2:$L$2863,'grv lys'!$I$2:$I$2863,'bereken betaaldatum bedrag'!$AE$1,'grv lys'!$G$2:$G$2863,'bereken betaaldatum bedrag'!B214)</f>
        <v>0</v>
      </c>
      <c r="AF214" s="4">
        <f>SUMIFS('grv lys'!$L$2:$L$2863,'grv lys'!$I$2:$I$2863,'bereken betaaldatum bedrag'!$AF$1,'grv lys'!$G$2:$G$2863,'bereken betaaldatum bedrag'!B214)</f>
        <v>0</v>
      </c>
      <c r="AG214" s="4">
        <f>SUMIFS('grv lys'!$L$2:$L$2863,'grv lys'!$I$2:$I$2863,'bereken betaaldatum bedrag'!$AG$1,'grv lys'!$G$2:$G$2863,'bereken betaaldatum bedrag'!B214)</f>
        <v>0</v>
      </c>
      <c r="AH214" s="4">
        <f>SUMIFS('grv lys'!$L$2:$L$2863,'grv lys'!$I$2:$I$2863,'bereken betaaldatum bedrag'!$AH$1,'grv lys'!$G$2:$G$2863,'bereken betaaldatum bedrag'!B214)</f>
        <v>0</v>
      </c>
      <c r="AI214" s="4">
        <f>SUMIFS('grv lys'!$L$2:$L$2863,'grv lys'!$I$2:$I$2863,'bereken betaaldatum bedrag'!$AI$1,'grv lys'!$G$2:$G$2863,'bereken betaaldatum bedrag'!B214)</f>
        <v>0</v>
      </c>
      <c r="AJ214" s="4">
        <f>SUMIFS('grv lys'!$L$2:$L$2863,'grv lys'!$I$2:$I$2863,'bereken betaaldatum bedrag'!$AJ$1,'grv lys'!$G$2:$G$2863,'bereken betaaldatum bedrag'!B214)</f>
        <v>0</v>
      </c>
      <c r="AK214" s="4">
        <f>SUMIFS('grv lys'!$L$2:$L$2863,'grv lys'!$I$2:$I$2863,'bereken betaaldatum bedrag'!$AK$1,'grv lys'!$G$2:$G$2863,'bereken betaaldatum bedrag'!B214)</f>
        <v>0</v>
      </c>
      <c r="AL214" s="4">
        <f>SUMIFS('grv lys'!$L$2:$L$2863,'grv lys'!$I$2:$I$2863,'bereken betaaldatum bedrag'!$AL$1,'grv lys'!$G$2:$G$2863,'bereken betaaldatum bedrag'!B214)</f>
        <v>0</v>
      </c>
      <c r="AM214" s="4">
        <f>SUMIFS('grv lys'!$L$2:$L$2863,'grv lys'!$I$2:$I$2863,'bereken betaaldatum bedrag'!$AM$1,'grv lys'!$G$2:$G$2863,'bereken betaaldatum bedrag'!B214)</f>
        <v>0</v>
      </c>
      <c r="AN214" s="4">
        <f>SUMIFS('grv lys'!$L$2:$L$2863,'grv lys'!$I$2:$I$2863,'bereken betaaldatum bedrag'!$AN$1,'grv lys'!$G$2:$G$2863,'bereken betaaldatum bedrag'!B214)</f>
        <v>0</v>
      </c>
      <c r="AO214" s="4">
        <f>SUMIFS('grv lys'!$L$2:$L$2863,'grv lys'!$I$2:$I$2863,'bereken betaaldatum bedrag'!$AO$1,'grv lys'!$G$2:$G$2863,'bereken betaaldatum bedrag'!B214)</f>
        <v>0</v>
      </c>
      <c r="AP214" s="4">
        <f>SUMIFS('grv lys'!$L$2:$L$2863,'grv lys'!$I$2:$I$2863,'bereken betaaldatum bedrag'!$AP$1,'grv lys'!$G$2:$G$2863,'bereken betaaldatum bedrag'!B214)</f>
        <v>294.66000000000003</v>
      </c>
      <c r="AQ214" s="4">
        <f>SUMIFS('grv lys'!$L$2:$L$2863,'grv lys'!$I$2:$I$2863,'bereken betaaldatum bedrag'!$AQ$1,'grv lys'!$G$2:$G$2863,'bereken betaaldatum bedrag'!B214)</f>
        <v>0</v>
      </c>
      <c r="AR214" s="4">
        <f>SUMIFS('grv lys'!$L$2:$L$2863,'grv lys'!$I$2:$I$2863,'bereken betaaldatum bedrag'!$AR$1,'grv lys'!$G$2:$G$2863,'bereken betaaldatum bedrag'!B214)</f>
        <v>790.25</v>
      </c>
      <c r="AS214" s="4">
        <f>SUMIFS('grv lys'!$L$2:$L$2863,'grv lys'!$I$2:$I$2863,'bereken betaaldatum bedrag'!$AS$1,'grv lys'!$G$2:$G$2863,'bereken betaaldatum bedrag'!B214)</f>
        <v>0</v>
      </c>
      <c r="AT214" s="4">
        <f>SUMIFS('grv lys'!$L$2:$L$2863,'grv lys'!$I$2:$I$2863,'bereken betaaldatum bedrag'!$AT$1,'grv lys'!$G$2:$G$2863,'bereken betaaldatum bedrag'!B214)</f>
        <v>0</v>
      </c>
      <c r="AU214" s="4">
        <f>SUMIFS('grv lys'!$L$2:$L$2863,'grv lys'!$I$2:$I$2863,'bereken betaaldatum bedrag'!$AU$1,'grv lys'!$G$2:$G$2863,'bereken betaaldatum bedrag'!B214)</f>
        <v>0</v>
      </c>
      <c r="AV214" s="4">
        <f>SUMIFS('grv lys'!$L$2:$L$2863,'grv lys'!$I$2:$I$2863,'bereken betaaldatum bedrag'!$AV$1,'grv lys'!$G$2:$G$2863,'bereken betaaldatum bedrag'!B214)</f>
        <v>0</v>
      </c>
      <c r="AW214" s="4">
        <f>SUMIFS('grv lys'!$L$2:$L$2863,'grv lys'!$I$2:$I$2863,'bereken betaaldatum bedrag'!$AW$1,'grv lys'!$G$2:$G$2863,'bereken betaaldatum bedrag'!B214)</f>
        <v>0</v>
      </c>
      <c r="AX214" s="4">
        <f>SUMIFS('grv lys'!$L$2:$L$2863,'grv lys'!$I$2:$I$2863,'bereken betaaldatum bedrag'!$AX$1,'grv lys'!$G$2:$G$2863,'bereken betaaldatum bedrag'!B214)</f>
        <v>0</v>
      </c>
      <c r="AY214" s="4">
        <f>SUMIFS('grv lys'!$L$2:$L$2863,'grv lys'!$I$2:$I$2863,'bereken betaaldatum bedrag'!$AY$1,'grv lys'!$G$2:$G$2863,'bereken betaaldatum bedrag'!B214)</f>
        <v>0</v>
      </c>
      <c r="AZ214" s="4">
        <f>SUMIFS('grv lys'!$L$2:$L$2863,'grv lys'!$I$2:$I$2863,'bereken betaaldatum bedrag'!$AZ$1,'grv lys'!$G$2:$G$2863,'bereken betaaldatum bedrag'!B214)</f>
        <v>0</v>
      </c>
      <c r="BA214" s="4">
        <f>SUMIFS('grv lys'!$L$2:$L$2863,'grv lys'!$I$2:$I$2863,'bereken betaaldatum bedrag'!$BA$1,'grv lys'!$G$2:$G$2863,'bereken betaaldatum bedrag'!B214)</f>
        <v>0</v>
      </c>
    </row>
    <row r="215" spans="1:53" x14ac:dyDescent="0.25">
      <c r="A215" s="21" t="s">
        <v>134</v>
      </c>
      <c r="B215" s="22">
        <v>41791</v>
      </c>
      <c r="C215" s="7"/>
      <c r="D215" s="15" t="s">
        <v>148</v>
      </c>
      <c r="E215" s="14"/>
      <c r="F215" s="12"/>
      <c r="G215" s="16"/>
      <c r="H215" s="16"/>
      <c r="I215" s="4">
        <f>SUMIFS('grv lys'!$L$2:$L$2863,'grv lys'!$G$2:$G$2863,'bereken betaaldatum bedrag'!B215,'grv lys'!$I$2:$I$2863,'bereken betaaldatum bedrag'!I$1)</f>
        <v>395235.32999999996</v>
      </c>
      <c r="J215" s="4">
        <f>SUMIFS('grv lys'!$L$2:$L$2863,'grv lys'!$I$2:$I$2863,'bereken betaaldatum bedrag'!$J$1,'grv lys'!$T$2:$T$2863,'bereken betaaldatum bedrag'!B215)</f>
        <v>0</v>
      </c>
      <c r="K215" s="4">
        <f>SUMIFS('grv lys'!$L$2:$L$2863,'grv lys'!$I$2:$I$2863,'bereken betaaldatum bedrag'!$K$1,'grv lys'!$T$2:$T$2863,'bereken betaaldatum bedrag'!B215)</f>
        <v>0</v>
      </c>
      <c r="L215" s="4">
        <f>SUMIFS('grv lys'!$L$2:$L$2863,'grv lys'!$I$2:$I$2863,'bereken betaaldatum bedrag'!$L$1,'grv lys'!$T$2:$T$2863,'bereken betaaldatum bedrag'!B215)</f>
        <v>0</v>
      </c>
      <c r="M215" s="4">
        <f>SUMIFS('grv lys'!$L$2:$L$2863,'grv lys'!$I$2:$I$2863,'bereken betaaldatum bedrag'!$M$1,'grv lys'!$T$2:$T$2863,'bereken betaaldatum bedrag'!B215)</f>
        <v>0</v>
      </c>
      <c r="N215" s="4">
        <f>SUMIFS('grv lys'!$L$2:$L$2863,'grv lys'!$I$2:$I$2863,'bereken betaaldatum bedrag'!$N$1,'grv lys'!$T$2:$T$2863,'bereken betaaldatum bedrag'!B215)</f>
        <v>0</v>
      </c>
      <c r="O215" s="4">
        <f>SUMIFS('grv lys'!$L$2:$L$2863,'grv lys'!$I$2:$I$2863,'bereken betaaldatum bedrag'!$O$1,'grv lys'!$T$2:$T$2863,'bereken betaaldatum bedrag'!B215)</f>
        <v>0</v>
      </c>
      <c r="P215" s="4">
        <f>SUMIFS('grv lys'!$L$2:$L$2863,'grv lys'!$I$2:$I$2863,'bereken betaaldatum bedrag'!$P$1,'grv lys'!$T$2:$T$2863,'bereken betaaldatum bedrag'!B215)</f>
        <v>0</v>
      </c>
      <c r="Q215" s="4">
        <f>SUMIFS('grv lys'!$L$2:$L$2863,'grv lys'!$I$2:$I$2863,'bereken betaaldatum bedrag'!$Q$1,'grv lys'!$T$2:$T$2863,'bereken betaaldatum bedrag'!B215)</f>
        <v>0</v>
      </c>
      <c r="R215" s="4">
        <f>SUMIFS('grv lys'!$L$2:$L$2863,'grv lys'!$I$2:$I$2863,'bereken betaaldatum bedrag'!$R$1,'grv lys'!$T$2:$T$2863,'bereken betaaldatum bedrag'!B215)</f>
        <v>0</v>
      </c>
      <c r="S215" s="4">
        <f>SUMIFS('grv lys'!Y214:Y3477,'grv lys'!T214:T3477,'bereken betaaldatum bedrag'!B215,'grv lys'!V214:V3477,'bereken betaaldatum bedrag'!$S$1)</f>
        <v>0</v>
      </c>
      <c r="T215" s="4">
        <f>SUMIFS('grv lys'!Z214:Z3477,'grv lys'!U214:U3477,'bereken betaaldatum bedrag'!B215,'grv lys'!W214:W3477,'bereken betaaldatum bedrag'!$T$1)</f>
        <v>0</v>
      </c>
      <c r="U215" s="4">
        <f>SUMIFS('grv lys'!$L$2:$L$2863,'grv lys'!$I$2:$I$2863,'bereken betaaldatum bedrag'!$U$1,'grv lys'!$T$2:$T$2863,'bereken betaaldatum bedrag'!B215)</f>
        <v>0</v>
      </c>
      <c r="V215" s="4">
        <f>SUMIFS('grv lys'!$L$2:$L$2863,'grv lys'!$I$2:$I$2863,'bereken betaaldatum bedrag'!$V$1,'grv lys'!$T$2:$T$2863,'bereken betaaldatum bedrag'!B215)</f>
        <v>0</v>
      </c>
      <c r="W215" s="4">
        <f>SUMIFS('grv lys'!$L$2:$L$2863,'grv lys'!$I$2:$I$2863,'bereken betaaldatum bedrag'!$W$1,'grv lys'!$T$2:$T$2863,'bereken betaaldatum bedrag'!B215)</f>
        <v>0</v>
      </c>
      <c r="X215" s="4">
        <f>SUMIFS('grv lys'!$L$2:$L$2863,'grv lys'!$I$2:$I$2863,'bereken betaaldatum bedrag'!$X$1,'grv lys'!$T$2:$T$2863,'bereken betaaldatum bedrag'!B215)</f>
        <v>0</v>
      </c>
      <c r="Y215" s="4">
        <f>SUMIFS('grv lys'!$L$2:$L$2863,'grv lys'!$I$2:$I$2863,'bereken betaaldatum bedrag'!$Y$1,'grv lys'!$G$2:$G$2863,'bereken betaaldatum bedrag'!B215)</f>
        <v>0</v>
      </c>
      <c r="Z215" s="4">
        <f>SUMIFS('grv lys'!$L$2:$L$2863,'grv lys'!$I$2:$I$2863,'bereken betaaldatum bedrag'!$Z$1,'grv lys'!$G$2:$G$2863,'bereken betaaldatum bedrag'!B215)</f>
        <v>0</v>
      </c>
      <c r="AA215" s="4">
        <f>SUMIFS('grv lys'!$L$2:$L$2863,'grv lys'!$I$2:$I$2863,'bereken betaaldatum bedrag'!$AA$1,'grv lys'!$G$2:$G$2863,'bereken betaaldatum bedrag'!B215)</f>
        <v>0</v>
      </c>
      <c r="AB215" s="4">
        <f>SUMIFS('grv lys'!$L$2:$L$2863,'grv lys'!$I$2:$I$2863,'bereken betaaldatum bedrag'!$AB$1,'grv lys'!$G$2:$G$2863,'bereken betaaldatum bedrag'!B215)</f>
        <v>0</v>
      </c>
      <c r="AC215" s="4">
        <f>SUMIFS('grv lys'!$L$2:$L$2863,'grv lys'!$I$2:$I$2863,'bereken betaaldatum bedrag'!$AC$1,'grv lys'!$G$2:$G$2863,'bereken betaaldatum bedrag'!B215)</f>
        <v>0</v>
      </c>
      <c r="AD215" s="4">
        <f>SUMIFS('grv lys'!$L$2:$L$2863,'grv lys'!$I$2:$I$2863,'bereken betaaldatum bedrag'!$AD$1,'grv lys'!$G$2:$G$2863,'bereken betaaldatum bedrag'!B215)</f>
        <v>0</v>
      </c>
      <c r="AE215" s="4">
        <f>SUMIFS('grv lys'!$L$2:$L$2863,'grv lys'!$I$2:$I$2863,'bereken betaaldatum bedrag'!$AE$1,'grv lys'!$G$2:$G$2863,'bereken betaaldatum bedrag'!B215)</f>
        <v>0</v>
      </c>
      <c r="AF215" s="4">
        <f>SUMIFS('grv lys'!$L$2:$L$2863,'grv lys'!$I$2:$I$2863,'bereken betaaldatum bedrag'!$AF$1,'grv lys'!$G$2:$G$2863,'bereken betaaldatum bedrag'!B215)</f>
        <v>0</v>
      </c>
      <c r="AG215" s="4">
        <f>SUMIFS('grv lys'!$L$2:$L$2863,'grv lys'!$I$2:$I$2863,'bereken betaaldatum bedrag'!$AG$1,'grv lys'!$G$2:$G$2863,'bereken betaaldatum bedrag'!B215)</f>
        <v>0</v>
      </c>
      <c r="AH215" s="4">
        <f>SUMIFS('grv lys'!$L$2:$L$2863,'grv lys'!$I$2:$I$2863,'bereken betaaldatum bedrag'!$AH$1,'grv lys'!$G$2:$G$2863,'bereken betaaldatum bedrag'!B215)</f>
        <v>0</v>
      </c>
      <c r="AI215" s="4">
        <f>SUMIFS('grv lys'!$L$2:$L$2863,'grv lys'!$I$2:$I$2863,'bereken betaaldatum bedrag'!$AI$1,'grv lys'!$G$2:$G$2863,'bereken betaaldatum bedrag'!B215)</f>
        <v>0</v>
      </c>
      <c r="AJ215" s="4">
        <f>SUMIFS('grv lys'!$L$2:$L$2863,'grv lys'!$I$2:$I$2863,'bereken betaaldatum bedrag'!$AJ$1,'grv lys'!$G$2:$G$2863,'bereken betaaldatum bedrag'!B215)</f>
        <v>0</v>
      </c>
      <c r="AK215" s="4">
        <f>SUMIFS('grv lys'!$L$2:$L$2863,'grv lys'!$I$2:$I$2863,'bereken betaaldatum bedrag'!$AK$1,'grv lys'!$G$2:$G$2863,'bereken betaaldatum bedrag'!B215)</f>
        <v>0</v>
      </c>
      <c r="AL215" s="4">
        <f>SUMIFS('grv lys'!$L$2:$L$2863,'grv lys'!$I$2:$I$2863,'bereken betaaldatum bedrag'!$AL$1,'grv lys'!$G$2:$G$2863,'bereken betaaldatum bedrag'!B215)</f>
        <v>0</v>
      </c>
      <c r="AM215" s="4">
        <f>SUMIFS('grv lys'!$L$2:$L$2863,'grv lys'!$I$2:$I$2863,'bereken betaaldatum bedrag'!$AM$1,'grv lys'!$G$2:$G$2863,'bereken betaaldatum bedrag'!B215)</f>
        <v>0</v>
      </c>
      <c r="AN215" s="4">
        <f>SUMIFS('grv lys'!$L$2:$L$2863,'grv lys'!$I$2:$I$2863,'bereken betaaldatum bedrag'!$AN$1,'grv lys'!$G$2:$G$2863,'bereken betaaldatum bedrag'!B215)</f>
        <v>0</v>
      </c>
      <c r="AO215" s="4">
        <f>SUMIFS('grv lys'!$L$2:$L$2863,'grv lys'!$I$2:$I$2863,'bereken betaaldatum bedrag'!$AO$1,'grv lys'!$G$2:$G$2863,'bereken betaaldatum bedrag'!B215)</f>
        <v>0</v>
      </c>
      <c r="AP215" s="4">
        <f>SUMIFS('grv lys'!$L$2:$L$2863,'grv lys'!$I$2:$I$2863,'bereken betaaldatum bedrag'!$AP$1,'grv lys'!$G$2:$G$2863,'bereken betaaldatum bedrag'!B215)</f>
        <v>0</v>
      </c>
      <c r="AQ215" s="4">
        <f>SUMIFS('grv lys'!$L$2:$L$2863,'grv lys'!$I$2:$I$2863,'bereken betaaldatum bedrag'!$AQ$1,'grv lys'!$G$2:$G$2863,'bereken betaaldatum bedrag'!B215)</f>
        <v>0</v>
      </c>
      <c r="AR215" s="4">
        <f>SUMIFS('grv lys'!$L$2:$L$2863,'grv lys'!$I$2:$I$2863,'bereken betaaldatum bedrag'!$AR$1,'grv lys'!$G$2:$G$2863,'bereken betaaldatum bedrag'!B215)</f>
        <v>0</v>
      </c>
      <c r="AS215" s="4">
        <f>SUMIFS('grv lys'!$L$2:$L$2863,'grv lys'!$I$2:$I$2863,'bereken betaaldatum bedrag'!$AS$1,'grv lys'!$G$2:$G$2863,'bereken betaaldatum bedrag'!B215)</f>
        <v>0</v>
      </c>
      <c r="AT215" s="4">
        <f>SUMIFS('grv lys'!$L$2:$L$2863,'grv lys'!$I$2:$I$2863,'bereken betaaldatum bedrag'!$AT$1,'grv lys'!$G$2:$G$2863,'bereken betaaldatum bedrag'!B215)</f>
        <v>0</v>
      </c>
      <c r="AU215" s="4">
        <f>SUMIFS('grv lys'!$L$2:$L$2863,'grv lys'!$I$2:$I$2863,'bereken betaaldatum bedrag'!$AU$1,'grv lys'!$G$2:$G$2863,'bereken betaaldatum bedrag'!B215)</f>
        <v>0</v>
      </c>
      <c r="AV215" s="4">
        <f>SUMIFS('grv lys'!$L$2:$L$2863,'grv lys'!$I$2:$I$2863,'bereken betaaldatum bedrag'!$AV$1,'grv lys'!$G$2:$G$2863,'bereken betaaldatum bedrag'!B215)</f>
        <v>0</v>
      </c>
      <c r="AW215" s="4">
        <f>SUMIFS('grv lys'!$L$2:$L$2863,'grv lys'!$I$2:$I$2863,'bereken betaaldatum bedrag'!$AW$1,'grv lys'!$G$2:$G$2863,'bereken betaaldatum bedrag'!B215)</f>
        <v>0</v>
      </c>
      <c r="AX215" s="4">
        <f>SUMIFS('grv lys'!$L$2:$L$2863,'grv lys'!$I$2:$I$2863,'bereken betaaldatum bedrag'!$AX$1,'grv lys'!$G$2:$G$2863,'bereken betaaldatum bedrag'!B215)</f>
        <v>0</v>
      </c>
      <c r="AY215" s="4">
        <f>SUMIFS('grv lys'!$L$2:$L$2863,'grv lys'!$I$2:$I$2863,'bereken betaaldatum bedrag'!$AY$1,'grv lys'!$G$2:$G$2863,'bereken betaaldatum bedrag'!B215)</f>
        <v>0</v>
      </c>
      <c r="AZ215" s="4">
        <f>SUMIFS('grv lys'!$L$2:$L$2863,'grv lys'!$I$2:$I$2863,'bereken betaaldatum bedrag'!$AZ$1,'grv lys'!$G$2:$G$2863,'bereken betaaldatum bedrag'!B215)</f>
        <v>0</v>
      </c>
      <c r="BA215" s="4">
        <f>SUMIFS('grv lys'!$L$2:$L$2863,'grv lys'!$I$2:$I$2863,'bereken betaaldatum bedrag'!$BA$1,'grv lys'!$G$2:$G$2863,'bereken betaaldatum bedrag'!B215)</f>
        <v>0</v>
      </c>
    </row>
    <row r="216" spans="1:53" x14ac:dyDescent="0.25">
      <c r="A216" s="21" t="s">
        <v>135</v>
      </c>
      <c r="B216" s="22">
        <v>41792</v>
      </c>
      <c r="C216" s="7"/>
      <c r="D216" s="15" t="s">
        <v>148</v>
      </c>
      <c r="E216" s="14"/>
      <c r="F216" s="12"/>
      <c r="G216" s="16"/>
      <c r="H216" s="16"/>
      <c r="I216" s="4">
        <f>SUMIFS('grv lys'!$L$2:$L$2863,'grv lys'!$G$2:$G$2863,'bereken betaaldatum bedrag'!B216,'grv lys'!$I$2:$I$2863,'bereken betaaldatum bedrag'!I$1)</f>
        <v>13205.71</v>
      </c>
      <c r="J216" s="4">
        <f>SUMIFS('grv lys'!$L$2:$L$2863,'grv lys'!$I$2:$I$2863,'bereken betaaldatum bedrag'!$J$1,'grv lys'!$T$2:$T$2863,'bereken betaaldatum bedrag'!B216)</f>
        <v>0</v>
      </c>
      <c r="K216" s="4">
        <f>SUMIFS('grv lys'!$L$2:$L$2863,'grv lys'!$I$2:$I$2863,'bereken betaaldatum bedrag'!$K$1,'grv lys'!$T$2:$T$2863,'bereken betaaldatum bedrag'!B216)</f>
        <v>0</v>
      </c>
      <c r="L216" s="4">
        <f>SUMIFS('grv lys'!$L$2:$L$2863,'grv lys'!$I$2:$I$2863,'bereken betaaldatum bedrag'!$L$1,'grv lys'!$T$2:$T$2863,'bereken betaaldatum bedrag'!B216)</f>
        <v>0</v>
      </c>
      <c r="M216" s="4">
        <f>SUMIFS('grv lys'!$L$2:$L$2863,'grv lys'!$I$2:$I$2863,'bereken betaaldatum bedrag'!$M$1,'grv lys'!$T$2:$T$2863,'bereken betaaldatum bedrag'!B216)</f>
        <v>0</v>
      </c>
      <c r="N216" s="4">
        <f>SUMIFS('grv lys'!$L$2:$L$2863,'grv lys'!$I$2:$I$2863,'bereken betaaldatum bedrag'!$N$1,'grv lys'!$T$2:$T$2863,'bereken betaaldatum bedrag'!B216)</f>
        <v>0</v>
      </c>
      <c r="O216" s="4">
        <f>SUMIFS('grv lys'!$L$2:$L$2863,'grv lys'!$I$2:$I$2863,'bereken betaaldatum bedrag'!$O$1,'grv lys'!$T$2:$T$2863,'bereken betaaldatum bedrag'!B216)</f>
        <v>0</v>
      </c>
      <c r="P216" s="4">
        <f>SUMIFS('grv lys'!$L$2:$L$2863,'grv lys'!$I$2:$I$2863,'bereken betaaldatum bedrag'!$P$1,'grv lys'!$T$2:$T$2863,'bereken betaaldatum bedrag'!B216)</f>
        <v>0</v>
      </c>
      <c r="Q216" s="4">
        <f>SUMIFS('grv lys'!$L$2:$L$2863,'grv lys'!$I$2:$I$2863,'bereken betaaldatum bedrag'!$Q$1,'grv lys'!$T$2:$T$2863,'bereken betaaldatum bedrag'!B216)</f>
        <v>0</v>
      </c>
      <c r="R216" s="4">
        <f>SUMIFS('grv lys'!$L$2:$L$2863,'grv lys'!$I$2:$I$2863,'bereken betaaldatum bedrag'!$R$1,'grv lys'!$T$2:$T$2863,'bereken betaaldatum bedrag'!B216)</f>
        <v>0</v>
      </c>
      <c r="S216" s="4">
        <f>SUMIFS('grv lys'!Y215:Y3478,'grv lys'!T215:T3478,'bereken betaaldatum bedrag'!B216,'grv lys'!V215:V3478,'bereken betaaldatum bedrag'!$S$1)</f>
        <v>0</v>
      </c>
      <c r="T216" s="4">
        <f>SUMIFS('grv lys'!Z215:Z3478,'grv lys'!U215:U3478,'bereken betaaldatum bedrag'!B216,'grv lys'!W215:W3478,'bereken betaaldatum bedrag'!$T$1)</f>
        <v>0</v>
      </c>
      <c r="U216" s="4">
        <f>SUMIFS('grv lys'!$L$2:$L$2863,'grv lys'!$I$2:$I$2863,'bereken betaaldatum bedrag'!$U$1,'grv lys'!$T$2:$T$2863,'bereken betaaldatum bedrag'!B216)</f>
        <v>0</v>
      </c>
      <c r="V216" s="4">
        <f>SUMIFS('grv lys'!$L$2:$L$2863,'grv lys'!$I$2:$I$2863,'bereken betaaldatum bedrag'!$V$1,'grv lys'!$T$2:$T$2863,'bereken betaaldatum bedrag'!B216)</f>
        <v>0</v>
      </c>
      <c r="W216" s="4">
        <f>SUMIFS('grv lys'!$L$2:$L$2863,'grv lys'!$I$2:$I$2863,'bereken betaaldatum bedrag'!$W$1,'grv lys'!$T$2:$T$2863,'bereken betaaldatum bedrag'!B216)</f>
        <v>0</v>
      </c>
      <c r="X216" s="4">
        <f>SUMIFS('grv lys'!$L$2:$L$2863,'grv lys'!$I$2:$I$2863,'bereken betaaldatum bedrag'!$X$1,'grv lys'!$T$2:$T$2863,'bereken betaaldatum bedrag'!B216)</f>
        <v>0</v>
      </c>
      <c r="Y216" s="4">
        <f>SUMIFS('grv lys'!$L$2:$L$2863,'grv lys'!$I$2:$I$2863,'bereken betaaldatum bedrag'!$Y$1,'grv lys'!$G$2:$G$2863,'bereken betaaldatum bedrag'!B216)</f>
        <v>0</v>
      </c>
      <c r="Z216" s="4">
        <f>SUMIFS('grv lys'!$L$2:$L$2863,'grv lys'!$I$2:$I$2863,'bereken betaaldatum bedrag'!$Z$1,'grv lys'!$G$2:$G$2863,'bereken betaaldatum bedrag'!B216)</f>
        <v>0</v>
      </c>
      <c r="AA216" s="4">
        <f>SUMIFS('grv lys'!$L$2:$L$2863,'grv lys'!$I$2:$I$2863,'bereken betaaldatum bedrag'!$AA$1,'grv lys'!$G$2:$G$2863,'bereken betaaldatum bedrag'!B216)</f>
        <v>0</v>
      </c>
      <c r="AB216" s="4">
        <f>SUMIFS('grv lys'!$L$2:$L$2863,'grv lys'!$I$2:$I$2863,'bereken betaaldatum bedrag'!$AB$1,'grv lys'!$G$2:$G$2863,'bereken betaaldatum bedrag'!B216)</f>
        <v>0</v>
      </c>
      <c r="AC216" s="4">
        <f>SUMIFS('grv lys'!$L$2:$L$2863,'grv lys'!$I$2:$I$2863,'bereken betaaldatum bedrag'!$AC$1,'grv lys'!$G$2:$G$2863,'bereken betaaldatum bedrag'!B216)</f>
        <v>0</v>
      </c>
      <c r="AD216" s="4">
        <f>SUMIFS('grv lys'!$L$2:$L$2863,'grv lys'!$I$2:$I$2863,'bereken betaaldatum bedrag'!$AD$1,'grv lys'!$G$2:$G$2863,'bereken betaaldatum bedrag'!B216)</f>
        <v>0</v>
      </c>
      <c r="AE216" s="4">
        <f>SUMIFS('grv lys'!$L$2:$L$2863,'grv lys'!$I$2:$I$2863,'bereken betaaldatum bedrag'!$AE$1,'grv lys'!$G$2:$G$2863,'bereken betaaldatum bedrag'!B216)</f>
        <v>0</v>
      </c>
      <c r="AF216" s="4">
        <f>SUMIFS('grv lys'!$L$2:$L$2863,'grv lys'!$I$2:$I$2863,'bereken betaaldatum bedrag'!$AF$1,'grv lys'!$G$2:$G$2863,'bereken betaaldatum bedrag'!B216)</f>
        <v>0</v>
      </c>
      <c r="AG216" s="4">
        <f>SUMIFS('grv lys'!$L$2:$L$2863,'grv lys'!$I$2:$I$2863,'bereken betaaldatum bedrag'!$AG$1,'grv lys'!$G$2:$G$2863,'bereken betaaldatum bedrag'!B216)</f>
        <v>0</v>
      </c>
      <c r="AH216" s="4">
        <f>SUMIFS('grv lys'!$L$2:$L$2863,'grv lys'!$I$2:$I$2863,'bereken betaaldatum bedrag'!$AH$1,'grv lys'!$G$2:$G$2863,'bereken betaaldatum bedrag'!B216)</f>
        <v>0</v>
      </c>
      <c r="AI216" s="4">
        <f>SUMIFS('grv lys'!$L$2:$L$2863,'grv lys'!$I$2:$I$2863,'bereken betaaldatum bedrag'!$AI$1,'grv lys'!$G$2:$G$2863,'bereken betaaldatum bedrag'!B216)</f>
        <v>0</v>
      </c>
      <c r="AJ216" s="4">
        <f>SUMIFS('grv lys'!$L$2:$L$2863,'grv lys'!$I$2:$I$2863,'bereken betaaldatum bedrag'!$AJ$1,'grv lys'!$G$2:$G$2863,'bereken betaaldatum bedrag'!B216)</f>
        <v>0</v>
      </c>
      <c r="AK216" s="4">
        <f>SUMIFS('grv lys'!$L$2:$L$2863,'grv lys'!$I$2:$I$2863,'bereken betaaldatum bedrag'!$AK$1,'grv lys'!$G$2:$G$2863,'bereken betaaldatum bedrag'!B216)</f>
        <v>0</v>
      </c>
      <c r="AL216" s="4">
        <f>SUMIFS('grv lys'!$L$2:$L$2863,'grv lys'!$I$2:$I$2863,'bereken betaaldatum bedrag'!$AL$1,'grv lys'!$G$2:$G$2863,'bereken betaaldatum bedrag'!B216)</f>
        <v>506.87999999999982</v>
      </c>
      <c r="AM216" s="4">
        <f>SUMIFS('grv lys'!$L$2:$L$2863,'grv lys'!$I$2:$I$2863,'bereken betaaldatum bedrag'!$AM$1,'grv lys'!$G$2:$G$2863,'bereken betaaldatum bedrag'!B216)</f>
        <v>0</v>
      </c>
      <c r="AN216" s="4">
        <f>SUMIFS('grv lys'!$L$2:$L$2863,'grv lys'!$I$2:$I$2863,'bereken betaaldatum bedrag'!$AN$1,'grv lys'!$G$2:$G$2863,'bereken betaaldatum bedrag'!B216)</f>
        <v>0</v>
      </c>
      <c r="AO216" s="4">
        <f>SUMIFS('grv lys'!$L$2:$L$2863,'grv lys'!$I$2:$I$2863,'bereken betaaldatum bedrag'!$AO$1,'grv lys'!$G$2:$G$2863,'bereken betaaldatum bedrag'!B216)</f>
        <v>0</v>
      </c>
      <c r="AP216" s="4">
        <f>SUMIFS('grv lys'!$L$2:$L$2863,'grv lys'!$I$2:$I$2863,'bereken betaaldatum bedrag'!$AP$1,'grv lys'!$G$2:$G$2863,'bereken betaaldatum bedrag'!B216)</f>
        <v>0</v>
      </c>
      <c r="AQ216" s="4">
        <f>SUMIFS('grv lys'!$L$2:$L$2863,'grv lys'!$I$2:$I$2863,'bereken betaaldatum bedrag'!$AQ$1,'grv lys'!$G$2:$G$2863,'bereken betaaldatum bedrag'!B216)</f>
        <v>0</v>
      </c>
      <c r="AR216" s="4">
        <f>SUMIFS('grv lys'!$L$2:$L$2863,'grv lys'!$I$2:$I$2863,'bereken betaaldatum bedrag'!$AR$1,'grv lys'!$G$2:$G$2863,'bereken betaaldatum bedrag'!B216)</f>
        <v>0</v>
      </c>
      <c r="AS216" s="4">
        <f>SUMIFS('grv lys'!$L$2:$L$2863,'grv lys'!$I$2:$I$2863,'bereken betaaldatum bedrag'!$AS$1,'grv lys'!$G$2:$G$2863,'bereken betaaldatum bedrag'!B216)</f>
        <v>0</v>
      </c>
      <c r="AT216" s="4">
        <f>SUMIFS('grv lys'!$L$2:$L$2863,'grv lys'!$I$2:$I$2863,'bereken betaaldatum bedrag'!$AT$1,'grv lys'!$G$2:$G$2863,'bereken betaaldatum bedrag'!B216)</f>
        <v>0</v>
      </c>
      <c r="AU216" s="4">
        <f>SUMIFS('grv lys'!$L$2:$L$2863,'grv lys'!$I$2:$I$2863,'bereken betaaldatum bedrag'!$AU$1,'grv lys'!$G$2:$G$2863,'bereken betaaldatum bedrag'!B216)</f>
        <v>0</v>
      </c>
      <c r="AV216" s="4">
        <f>SUMIFS('grv lys'!$L$2:$L$2863,'grv lys'!$I$2:$I$2863,'bereken betaaldatum bedrag'!$AV$1,'grv lys'!$G$2:$G$2863,'bereken betaaldatum bedrag'!B216)</f>
        <v>0</v>
      </c>
      <c r="AW216" s="4">
        <f>SUMIFS('grv lys'!$L$2:$L$2863,'grv lys'!$I$2:$I$2863,'bereken betaaldatum bedrag'!$AW$1,'grv lys'!$G$2:$G$2863,'bereken betaaldatum bedrag'!B216)</f>
        <v>0</v>
      </c>
      <c r="AX216" s="4">
        <f>SUMIFS('grv lys'!$L$2:$L$2863,'grv lys'!$I$2:$I$2863,'bereken betaaldatum bedrag'!$AX$1,'grv lys'!$G$2:$G$2863,'bereken betaaldatum bedrag'!B216)</f>
        <v>0</v>
      </c>
      <c r="AY216" s="4">
        <f>SUMIFS('grv lys'!$L$2:$L$2863,'grv lys'!$I$2:$I$2863,'bereken betaaldatum bedrag'!$AY$1,'grv lys'!$G$2:$G$2863,'bereken betaaldatum bedrag'!B216)</f>
        <v>0</v>
      </c>
      <c r="AZ216" s="4">
        <f>SUMIFS('grv lys'!$L$2:$L$2863,'grv lys'!$I$2:$I$2863,'bereken betaaldatum bedrag'!$AZ$1,'grv lys'!$G$2:$G$2863,'bereken betaaldatum bedrag'!B216)</f>
        <v>0</v>
      </c>
      <c r="BA216" s="4">
        <f>SUMIFS('grv lys'!$L$2:$L$2863,'grv lys'!$I$2:$I$2863,'bereken betaaldatum bedrag'!$BA$1,'grv lys'!$G$2:$G$2863,'bereken betaaldatum bedrag'!B216)</f>
        <v>0</v>
      </c>
    </row>
    <row r="217" spans="1:53" x14ac:dyDescent="0.25">
      <c r="A217" s="21" t="s">
        <v>136</v>
      </c>
      <c r="B217" s="22">
        <v>41793</v>
      </c>
      <c r="C217" s="7"/>
      <c r="D217" s="15" t="s">
        <v>148</v>
      </c>
      <c r="E217" s="14"/>
      <c r="F217" s="12"/>
      <c r="G217" s="16"/>
      <c r="H217" s="16"/>
      <c r="I217" s="4">
        <f>SUMIFS('grv lys'!$L$2:$L$2863,'grv lys'!$G$2:$G$2863,'bereken betaaldatum bedrag'!B217,'grv lys'!$I$2:$I$2863,'bereken betaaldatum bedrag'!I$1)</f>
        <v>0</v>
      </c>
      <c r="J217" s="4">
        <f>SUMIFS('grv lys'!$L$2:$L$2863,'grv lys'!$I$2:$I$2863,'bereken betaaldatum bedrag'!$J$1,'grv lys'!$T$2:$T$2863,'bereken betaaldatum bedrag'!B217)</f>
        <v>0</v>
      </c>
      <c r="K217" s="4">
        <f>SUMIFS('grv lys'!$L$2:$L$2863,'grv lys'!$I$2:$I$2863,'bereken betaaldatum bedrag'!$K$1,'grv lys'!$T$2:$T$2863,'bereken betaaldatum bedrag'!B217)</f>
        <v>0</v>
      </c>
      <c r="L217" s="4">
        <f>SUMIFS('grv lys'!$L$2:$L$2863,'grv lys'!$I$2:$I$2863,'bereken betaaldatum bedrag'!$L$1,'grv lys'!$T$2:$T$2863,'bereken betaaldatum bedrag'!B217)</f>
        <v>0</v>
      </c>
      <c r="M217" s="4">
        <f>SUMIFS('grv lys'!$L$2:$L$2863,'grv lys'!$I$2:$I$2863,'bereken betaaldatum bedrag'!$M$1,'grv lys'!$T$2:$T$2863,'bereken betaaldatum bedrag'!B217)</f>
        <v>0</v>
      </c>
      <c r="N217" s="4">
        <f>SUMIFS('grv lys'!$L$2:$L$2863,'grv lys'!$I$2:$I$2863,'bereken betaaldatum bedrag'!$N$1,'grv lys'!$T$2:$T$2863,'bereken betaaldatum bedrag'!B217)</f>
        <v>1905.6</v>
      </c>
      <c r="O217" s="4">
        <f>SUMIFS('grv lys'!$L$2:$L$2863,'grv lys'!$I$2:$I$2863,'bereken betaaldatum bedrag'!$O$1,'grv lys'!$T$2:$T$2863,'bereken betaaldatum bedrag'!B217)</f>
        <v>0</v>
      </c>
      <c r="P217" s="4">
        <f>SUMIFS('grv lys'!$L$2:$L$2863,'grv lys'!$I$2:$I$2863,'bereken betaaldatum bedrag'!$P$1,'grv lys'!$T$2:$T$2863,'bereken betaaldatum bedrag'!B217)</f>
        <v>0</v>
      </c>
      <c r="Q217" s="4">
        <f>SUMIFS('grv lys'!$L$2:$L$2863,'grv lys'!$I$2:$I$2863,'bereken betaaldatum bedrag'!$Q$1,'grv lys'!$T$2:$T$2863,'bereken betaaldatum bedrag'!B217)</f>
        <v>0</v>
      </c>
      <c r="R217" s="4">
        <f>SUMIFS('grv lys'!$L$2:$L$2863,'grv lys'!$I$2:$I$2863,'bereken betaaldatum bedrag'!$R$1,'grv lys'!$T$2:$T$2863,'bereken betaaldatum bedrag'!B217)</f>
        <v>0</v>
      </c>
      <c r="S217" s="4">
        <f>SUMIFS('grv lys'!Y216:Y3479,'grv lys'!T216:T3479,'bereken betaaldatum bedrag'!B217,'grv lys'!V216:V3479,'bereken betaaldatum bedrag'!$S$1)</f>
        <v>0</v>
      </c>
      <c r="T217" s="4">
        <f>SUMIFS('grv lys'!Z216:Z3479,'grv lys'!U216:U3479,'bereken betaaldatum bedrag'!B217,'grv lys'!W216:W3479,'bereken betaaldatum bedrag'!$T$1)</f>
        <v>0</v>
      </c>
      <c r="U217" s="4">
        <f>SUMIFS('grv lys'!$L$2:$L$2863,'grv lys'!$I$2:$I$2863,'bereken betaaldatum bedrag'!$U$1,'grv lys'!$T$2:$T$2863,'bereken betaaldatum bedrag'!B217)</f>
        <v>0</v>
      </c>
      <c r="V217" s="4">
        <f>SUMIFS('grv lys'!$L$2:$L$2863,'grv lys'!$I$2:$I$2863,'bereken betaaldatum bedrag'!$V$1,'grv lys'!$T$2:$T$2863,'bereken betaaldatum bedrag'!B217)</f>
        <v>0</v>
      </c>
      <c r="W217" s="4">
        <f>SUMIFS('grv lys'!$L$2:$L$2863,'grv lys'!$I$2:$I$2863,'bereken betaaldatum bedrag'!$W$1,'grv lys'!$T$2:$T$2863,'bereken betaaldatum bedrag'!B217)</f>
        <v>0</v>
      </c>
      <c r="X217" s="4">
        <f>SUMIFS('grv lys'!$L$2:$L$2863,'grv lys'!$I$2:$I$2863,'bereken betaaldatum bedrag'!$X$1,'grv lys'!$T$2:$T$2863,'bereken betaaldatum bedrag'!B217)</f>
        <v>0</v>
      </c>
      <c r="Y217" s="4">
        <f>SUMIFS('grv lys'!$L$2:$L$2863,'grv lys'!$I$2:$I$2863,'bereken betaaldatum bedrag'!$Y$1,'grv lys'!$G$2:$G$2863,'bereken betaaldatum bedrag'!B217)</f>
        <v>0</v>
      </c>
      <c r="Z217" s="4">
        <f>SUMIFS('grv lys'!$L$2:$L$2863,'grv lys'!$I$2:$I$2863,'bereken betaaldatum bedrag'!$Z$1,'grv lys'!$G$2:$G$2863,'bereken betaaldatum bedrag'!B217)</f>
        <v>0</v>
      </c>
      <c r="AA217" s="4">
        <f>SUMIFS('grv lys'!$L$2:$L$2863,'grv lys'!$I$2:$I$2863,'bereken betaaldatum bedrag'!$AA$1,'grv lys'!$G$2:$G$2863,'bereken betaaldatum bedrag'!B217)</f>
        <v>8912.4500000000007</v>
      </c>
      <c r="AB217" s="4">
        <f>SUMIFS('grv lys'!$L$2:$L$2863,'grv lys'!$I$2:$I$2863,'bereken betaaldatum bedrag'!$AB$1,'grv lys'!$G$2:$G$2863,'bereken betaaldatum bedrag'!B217)</f>
        <v>0</v>
      </c>
      <c r="AC217" s="4">
        <f>SUMIFS('grv lys'!$L$2:$L$2863,'grv lys'!$I$2:$I$2863,'bereken betaaldatum bedrag'!$AC$1,'grv lys'!$G$2:$G$2863,'bereken betaaldatum bedrag'!B217)</f>
        <v>1552.69</v>
      </c>
      <c r="AD217" s="4">
        <f>SUMIFS('grv lys'!$L$2:$L$2863,'grv lys'!$I$2:$I$2863,'bereken betaaldatum bedrag'!$AD$1,'grv lys'!$G$2:$G$2863,'bereken betaaldatum bedrag'!B217)</f>
        <v>7256.4</v>
      </c>
      <c r="AE217" s="4">
        <f>SUMIFS('grv lys'!$L$2:$L$2863,'grv lys'!$I$2:$I$2863,'bereken betaaldatum bedrag'!$AE$1,'grv lys'!$G$2:$G$2863,'bereken betaaldatum bedrag'!B217)</f>
        <v>70433.81</v>
      </c>
      <c r="AF217" s="4">
        <f>SUMIFS('grv lys'!$L$2:$L$2863,'grv lys'!$I$2:$I$2863,'bereken betaaldatum bedrag'!$AF$1,'grv lys'!$G$2:$G$2863,'bereken betaaldatum bedrag'!B217)</f>
        <v>7200.31</v>
      </c>
      <c r="AG217" s="4">
        <f>SUMIFS('grv lys'!$L$2:$L$2863,'grv lys'!$I$2:$I$2863,'bereken betaaldatum bedrag'!$AG$1,'grv lys'!$G$2:$G$2863,'bereken betaaldatum bedrag'!B217)</f>
        <v>0</v>
      </c>
      <c r="AH217" s="4">
        <f>SUMIFS('grv lys'!$L$2:$L$2863,'grv lys'!$I$2:$I$2863,'bereken betaaldatum bedrag'!$AH$1,'grv lys'!$G$2:$G$2863,'bereken betaaldatum bedrag'!B217)</f>
        <v>0</v>
      </c>
      <c r="AI217" s="4">
        <f>SUMIFS('grv lys'!$L$2:$L$2863,'grv lys'!$I$2:$I$2863,'bereken betaaldatum bedrag'!$AI$1,'grv lys'!$G$2:$G$2863,'bereken betaaldatum bedrag'!B217)</f>
        <v>0</v>
      </c>
      <c r="AJ217" s="4">
        <f>SUMIFS('grv lys'!$L$2:$L$2863,'grv lys'!$I$2:$I$2863,'bereken betaaldatum bedrag'!$AJ$1,'grv lys'!$G$2:$G$2863,'bereken betaaldatum bedrag'!B217)</f>
        <v>0</v>
      </c>
      <c r="AK217" s="4">
        <f>SUMIFS('grv lys'!$L$2:$L$2863,'grv lys'!$I$2:$I$2863,'bereken betaaldatum bedrag'!$AK$1,'grv lys'!$G$2:$G$2863,'bereken betaaldatum bedrag'!B217)</f>
        <v>0</v>
      </c>
      <c r="AL217" s="4">
        <f>SUMIFS('grv lys'!$L$2:$L$2863,'grv lys'!$I$2:$I$2863,'bereken betaaldatum bedrag'!$AL$1,'grv lys'!$G$2:$G$2863,'bereken betaaldatum bedrag'!B217)</f>
        <v>0</v>
      </c>
      <c r="AM217" s="4">
        <f>SUMIFS('grv lys'!$L$2:$L$2863,'grv lys'!$I$2:$I$2863,'bereken betaaldatum bedrag'!$AM$1,'grv lys'!$G$2:$G$2863,'bereken betaaldatum bedrag'!B217)</f>
        <v>0</v>
      </c>
      <c r="AN217" s="4">
        <f>SUMIFS('grv lys'!$L$2:$L$2863,'grv lys'!$I$2:$I$2863,'bereken betaaldatum bedrag'!$AN$1,'grv lys'!$G$2:$G$2863,'bereken betaaldatum bedrag'!B217)</f>
        <v>0</v>
      </c>
      <c r="AO217" s="4">
        <f>SUMIFS('grv lys'!$L$2:$L$2863,'grv lys'!$I$2:$I$2863,'bereken betaaldatum bedrag'!$AO$1,'grv lys'!$G$2:$G$2863,'bereken betaaldatum bedrag'!B217)</f>
        <v>0</v>
      </c>
      <c r="AP217" s="4">
        <f>SUMIFS('grv lys'!$L$2:$L$2863,'grv lys'!$I$2:$I$2863,'bereken betaaldatum bedrag'!$AP$1,'grv lys'!$G$2:$G$2863,'bereken betaaldatum bedrag'!B217)</f>
        <v>910.99</v>
      </c>
      <c r="AQ217" s="4">
        <f>SUMIFS('grv lys'!$L$2:$L$2863,'grv lys'!$I$2:$I$2863,'bereken betaaldatum bedrag'!$AQ$1,'grv lys'!$G$2:$G$2863,'bereken betaaldatum bedrag'!B217)</f>
        <v>0</v>
      </c>
      <c r="AR217" s="4">
        <f>SUMIFS('grv lys'!$L$2:$L$2863,'grv lys'!$I$2:$I$2863,'bereken betaaldatum bedrag'!$AR$1,'grv lys'!$G$2:$G$2863,'bereken betaaldatum bedrag'!B217)</f>
        <v>1220.68</v>
      </c>
      <c r="AS217" s="4">
        <f>SUMIFS('grv lys'!$L$2:$L$2863,'grv lys'!$I$2:$I$2863,'bereken betaaldatum bedrag'!$AS$1,'grv lys'!$G$2:$G$2863,'bereken betaaldatum bedrag'!B217)</f>
        <v>0</v>
      </c>
      <c r="AT217" s="4">
        <f>SUMIFS('grv lys'!$L$2:$L$2863,'grv lys'!$I$2:$I$2863,'bereken betaaldatum bedrag'!$AT$1,'grv lys'!$G$2:$G$2863,'bereken betaaldatum bedrag'!B217)</f>
        <v>1562.9</v>
      </c>
      <c r="AU217" s="4">
        <f>SUMIFS('grv lys'!$L$2:$L$2863,'grv lys'!$I$2:$I$2863,'bereken betaaldatum bedrag'!$AU$1,'grv lys'!$G$2:$G$2863,'bereken betaaldatum bedrag'!B217)</f>
        <v>0</v>
      </c>
      <c r="AV217" s="4">
        <f>SUMIFS('grv lys'!$L$2:$L$2863,'grv lys'!$I$2:$I$2863,'bereken betaaldatum bedrag'!$AV$1,'grv lys'!$G$2:$G$2863,'bereken betaaldatum bedrag'!B217)</f>
        <v>0</v>
      </c>
      <c r="AW217" s="4">
        <f>SUMIFS('grv lys'!$L$2:$L$2863,'grv lys'!$I$2:$I$2863,'bereken betaaldatum bedrag'!$AW$1,'grv lys'!$G$2:$G$2863,'bereken betaaldatum bedrag'!B217)</f>
        <v>0</v>
      </c>
      <c r="AX217" s="4">
        <f>SUMIFS('grv lys'!$L$2:$L$2863,'grv lys'!$I$2:$I$2863,'bereken betaaldatum bedrag'!$AX$1,'grv lys'!$G$2:$G$2863,'bereken betaaldatum bedrag'!B217)</f>
        <v>0</v>
      </c>
      <c r="AY217" s="4">
        <f>SUMIFS('grv lys'!$L$2:$L$2863,'grv lys'!$I$2:$I$2863,'bereken betaaldatum bedrag'!$AY$1,'grv lys'!$G$2:$G$2863,'bereken betaaldatum bedrag'!B217)</f>
        <v>0</v>
      </c>
      <c r="AZ217" s="4">
        <f>SUMIFS('grv lys'!$L$2:$L$2863,'grv lys'!$I$2:$I$2863,'bereken betaaldatum bedrag'!$AZ$1,'grv lys'!$G$2:$G$2863,'bereken betaaldatum bedrag'!B217)</f>
        <v>0</v>
      </c>
      <c r="BA217" s="4">
        <f>SUMIFS('grv lys'!$L$2:$L$2863,'grv lys'!$I$2:$I$2863,'bereken betaaldatum bedrag'!$BA$1,'grv lys'!$G$2:$G$2863,'bereken betaaldatum bedrag'!B217)</f>
        <v>0</v>
      </c>
    </row>
    <row r="218" spans="1:53" x14ac:dyDescent="0.25">
      <c r="A218" s="21" t="s">
        <v>137</v>
      </c>
      <c r="B218" s="22">
        <v>41794</v>
      </c>
      <c r="C218" s="7"/>
      <c r="D218" s="15" t="s">
        <v>148</v>
      </c>
      <c r="E218" s="14"/>
      <c r="F218" s="12"/>
      <c r="G218" s="16"/>
      <c r="H218" s="16"/>
      <c r="I218" s="4">
        <f>SUMIFS('grv lys'!$L$2:$L$2863,'grv lys'!$G$2:$G$2863,'bereken betaaldatum bedrag'!B218,'grv lys'!$I$2:$I$2863,'bereken betaaldatum bedrag'!I$1)</f>
        <v>0</v>
      </c>
      <c r="J218" s="4">
        <f>SUMIFS('grv lys'!$L$2:$L$2863,'grv lys'!$I$2:$I$2863,'bereken betaaldatum bedrag'!$J$1,'grv lys'!$T$2:$T$2863,'bereken betaaldatum bedrag'!B218)</f>
        <v>0</v>
      </c>
      <c r="K218" s="4">
        <f>SUMIFS('grv lys'!$L$2:$L$2863,'grv lys'!$I$2:$I$2863,'bereken betaaldatum bedrag'!$K$1,'grv lys'!$T$2:$T$2863,'bereken betaaldatum bedrag'!B218)</f>
        <v>0</v>
      </c>
      <c r="L218" s="4">
        <f>SUMIFS('grv lys'!$L$2:$L$2863,'grv lys'!$I$2:$I$2863,'bereken betaaldatum bedrag'!$L$1,'grv lys'!$T$2:$T$2863,'bereken betaaldatum bedrag'!B218)</f>
        <v>0</v>
      </c>
      <c r="M218" s="4">
        <f>SUMIFS('grv lys'!$L$2:$L$2863,'grv lys'!$I$2:$I$2863,'bereken betaaldatum bedrag'!$M$1,'grv lys'!$T$2:$T$2863,'bereken betaaldatum bedrag'!B218)</f>
        <v>4615.2</v>
      </c>
      <c r="N218" s="4">
        <f>SUMIFS('grv lys'!$L$2:$L$2863,'grv lys'!$I$2:$I$2863,'bereken betaaldatum bedrag'!$N$1,'grv lys'!$T$2:$T$2863,'bereken betaaldatum bedrag'!B218)</f>
        <v>0</v>
      </c>
      <c r="O218" s="4">
        <f>SUMIFS('grv lys'!$L$2:$L$2863,'grv lys'!$I$2:$I$2863,'bereken betaaldatum bedrag'!$O$1,'grv lys'!$T$2:$T$2863,'bereken betaaldatum bedrag'!B218)</f>
        <v>0</v>
      </c>
      <c r="P218" s="4">
        <f>SUMIFS('grv lys'!$L$2:$L$2863,'grv lys'!$I$2:$I$2863,'bereken betaaldatum bedrag'!$P$1,'grv lys'!$T$2:$T$2863,'bereken betaaldatum bedrag'!B218)</f>
        <v>0</v>
      </c>
      <c r="Q218" s="4">
        <f>SUMIFS('grv lys'!$L$2:$L$2863,'grv lys'!$I$2:$I$2863,'bereken betaaldatum bedrag'!$Q$1,'grv lys'!$T$2:$T$2863,'bereken betaaldatum bedrag'!B218)</f>
        <v>2650</v>
      </c>
      <c r="R218" s="4">
        <f>SUMIFS('grv lys'!$L$2:$L$2863,'grv lys'!$I$2:$I$2863,'bereken betaaldatum bedrag'!$R$1,'grv lys'!$T$2:$T$2863,'bereken betaaldatum bedrag'!B218)</f>
        <v>0</v>
      </c>
      <c r="S218" s="4">
        <f>SUMIFS('grv lys'!Y217:Y3480,'grv lys'!T217:T3480,'bereken betaaldatum bedrag'!B218,'grv lys'!V217:V3480,'bereken betaaldatum bedrag'!$S$1)</f>
        <v>0</v>
      </c>
      <c r="T218" s="4">
        <f>SUMIFS('grv lys'!Z217:Z3480,'grv lys'!U217:U3480,'bereken betaaldatum bedrag'!B218,'grv lys'!W217:W3480,'bereken betaaldatum bedrag'!$T$1)</f>
        <v>0</v>
      </c>
      <c r="U218" s="4">
        <f>SUMIFS('grv lys'!$L$2:$L$2863,'grv lys'!$I$2:$I$2863,'bereken betaaldatum bedrag'!$U$1,'grv lys'!$T$2:$T$2863,'bereken betaaldatum bedrag'!B218)</f>
        <v>1110</v>
      </c>
      <c r="V218" s="4">
        <f>SUMIFS('grv lys'!$L$2:$L$2863,'grv lys'!$I$2:$I$2863,'bereken betaaldatum bedrag'!$V$1,'grv lys'!$T$2:$T$2863,'bereken betaaldatum bedrag'!B218)</f>
        <v>0</v>
      </c>
      <c r="W218" s="4">
        <f>SUMIFS('grv lys'!$L$2:$L$2863,'grv lys'!$I$2:$I$2863,'bereken betaaldatum bedrag'!$W$1,'grv lys'!$T$2:$T$2863,'bereken betaaldatum bedrag'!B218)</f>
        <v>0</v>
      </c>
      <c r="X218" s="4">
        <f>SUMIFS('grv lys'!$L$2:$L$2863,'grv lys'!$I$2:$I$2863,'bereken betaaldatum bedrag'!$X$1,'grv lys'!$T$2:$T$2863,'bereken betaaldatum bedrag'!B218)</f>
        <v>0</v>
      </c>
      <c r="Y218" s="4">
        <f>SUMIFS('grv lys'!$L$2:$L$2863,'grv lys'!$I$2:$I$2863,'bereken betaaldatum bedrag'!$Y$1,'grv lys'!$G$2:$G$2863,'bereken betaaldatum bedrag'!B218)</f>
        <v>18521.21</v>
      </c>
      <c r="Z218" s="4">
        <f>SUMIFS('grv lys'!$L$2:$L$2863,'grv lys'!$I$2:$I$2863,'bereken betaaldatum bedrag'!$Z$1,'grv lys'!$G$2:$G$2863,'bereken betaaldatum bedrag'!B218)</f>
        <v>0</v>
      </c>
      <c r="AA218" s="4">
        <f>SUMIFS('grv lys'!$L$2:$L$2863,'grv lys'!$I$2:$I$2863,'bereken betaaldatum bedrag'!$AA$1,'grv lys'!$G$2:$G$2863,'bereken betaaldatum bedrag'!B218)</f>
        <v>0</v>
      </c>
      <c r="AB218" s="4">
        <f>SUMIFS('grv lys'!$L$2:$L$2863,'grv lys'!$I$2:$I$2863,'bereken betaaldatum bedrag'!$AB$1,'grv lys'!$G$2:$G$2863,'bereken betaaldatum bedrag'!B218)</f>
        <v>0</v>
      </c>
      <c r="AC218" s="4">
        <f>SUMIFS('grv lys'!$L$2:$L$2863,'grv lys'!$I$2:$I$2863,'bereken betaaldatum bedrag'!$AC$1,'grv lys'!$G$2:$G$2863,'bereken betaaldatum bedrag'!B218)</f>
        <v>0</v>
      </c>
      <c r="AD218" s="4">
        <f>SUMIFS('grv lys'!$L$2:$L$2863,'grv lys'!$I$2:$I$2863,'bereken betaaldatum bedrag'!$AD$1,'grv lys'!$G$2:$G$2863,'bereken betaaldatum bedrag'!B218)</f>
        <v>0</v>
      </c>
      <c r="AE218" s="4">
        <f>SUMIFS('grv lys'!$L$2:$L$2863,'grv lys'!$I$2:$I$2863,'bereken betaaldatum bedrag'!$AE$1,'grv lys'!$G$2:$G$2863,'bereken betaaldatum bedrag'!B218)</f>
        <v>0</v>
      </c>
      <c r="AF218" s="4">
        <f>SUMIFS('grv lys'!$L$2:$L$2863,'grv lys'!$I$2:$I$2863,'bereken betaaldatum bedrag'!$AF$1,'grv lys'!$G$2:$G$2863,'bereken betaaldatum bedrag'!B218)</f>
        <v>0</v>
      </c>
      <c r="AG218" s="4">
        <f>SUMIFS('grv lys'!$L$2:$L$2863,'grv lys'!$I$2:$I$2863,'bereken betaaldatum bedrag'!$AG$1,'grv lys'!$G$2:$G$2863,'bereken betaaldatum bedrag'!B218)</f>
        <v>0</v>
      </c>
      <c r="AH218" s="4">
        <f>SUMIFS('grv lys'!$L$2:$L$2863,'grv lys'!$I$2:$I$2863,'bereken betaaldatum bedrag'!$AH$1,'grv lys'!$G$2:$G$2863,'bereken betaaldatum bedrag'!B218)</f>
        <v>0</v>
      </c>
      <c r="AI218" s="4">
        <f>SUMIFS('grv lys'!$L$2:$L$2863,'grv lys'!$I$2:$I$2863,'bereken betaaldatum bedrag'!$AI$1,'grv lys'!$G$2:$G$2863,'bereken betaaldatum bedrag'!B218)</f>
        <v>0</v>
      </c>
      <c r="AJ218" s="4">
        <f>SUMIFS('grv lys'!$L$2:$L$2863,'grv lys'!$I$2:$I$2863,'bereken betaaldatum bedrag'!$AJ$1,'grv lys'!$G$2:$G$2863,'bereken betaaldatum bedrag'!B218)</f>
        <v>0</v>
      </c>
      <c r="AK218" s="4">
        <f>SUMIFS('grv lys'!$L$2:$L$2863,'grv lys'!$I$2:$I$2863,'bereken betaaldatum bedrag'!$AK$1,'grv lys'!$G$2:$G$2863,'bereken betaaldatum bedrag'!B218)</f>
        <v>0</v>
      </c>
      <c r="AL218" s="4">
        <f>SUMIFS('grv lys'!$L$2:$L$2863,'grv lys'!$I$2:$I$2863,'bereken betaaldatum bedrag'!$AL$1,'grv lys'!$G$2:$G$2863,'bereken betaaldatum bedrag'!B218)</f>
        <v>0</v>
      </c>
      <c r="AM218" s="4">
        <f>SUMIFS('grv lys'!$L$2:$L$2863,'grv lys'!$I$2:$I$2863,'bereken betaaldatum bedrag'!$AM$1,'grv lys'!$G$2:$G$2863,'bereken betaaldatum bedrag'!B218)</f>
        <v>0</v>
      </c>
      <c r="AN218" s="4">
        <f>SUMIFS('grv lys'!$L$2:$L$2863,'grv lys'!$I$2:$I$2863,'bereken betaaldatum bedrag'!$AN$1,'grv lys'!$G$2:$G$2863,'bereken betaaldatum bedrag'!B218)</f>
        <v>0</v>
      </c>
      <c r="AO218" s="4">
        <f>SUMIFS('grv lys'!$L$2:$L$2863,'grv lys'!$I$2:$I$2863,'bereken betaaldatum bedrag'!$AO$1,'grv lys'!$G$2:$G$2863,'bereken betaaldatum bedrag'!B218)</f>
        <v>0</v>
      </c>
      <c r="AP218" s="4">
        <f>SUMIFS('grv lys'!$L$2:$L$2863,'grv lys'!$I$2:$I$2863,'bereken betaaldatum bedrag'!$AP$1,'grv lys'!$G$2:$G$2863,'bereken betaaldatum bedrag'!B218)</f>
        <v>303.67</v>
      </c>
      <c r="AQ218" s="4">
        <f>SUMIFS('grv lys'!$L$2:$L$2863,'grv lys'!$I$2:$I$2863,'bereken betaaldatum bedrag'!$AQ$1,'grv lys'!$G$2:$G$2863,'bereken betaaldatum bedrag'!B218)</f>
        <v>0</v>
      </c>
      <c r="AR218" s="4">
        <f>SUMIFS('grv lys'!$L$2:$L$2863,'grv lys'!$I$2:$I$2863,'bereken betaaldatum bedrag'!$AR$1,'grv lys'!$G$2:$G$2863,'bereken betaaldatum bedrag'!B218)</f>
        <v>296.33999999999997</v>
      </c>
      <c r="AS218" s="4">
        <f>SUMIFS('grv lys'!$L$2:$L$2863,'grv lys'!$I$2:$I$2863,'bereken betaaldatum bedrag'!$AS$1,'grv lys'!$G$2:$G$2863,'bereken betaaldatum bedrag'!B218)</f>
        <v>0</v>
      </c>
      <c r="AT218" s="4">
        <f>SUMIFS('grv lys'!$L$2:$L$2863,'grv lys'!$I$2:$I$2863,'bereken betaaldatum bedrag'!$AT$1,'grv lys'!$G$2:$G$2863,'bereken betaaldatum bedrag'!B218)</f>
        <v>0</v>
      </c>
      <c r="AU218" s="4">
        <f>SUMIFS('grv lys'!$L$2:$L$2863,'grv lys'!$I$2:$I$2863,'bereken betaaldatum bedrag'!$AU$1,'grv lys'!$G$2:$G$2863,'bereken betaaldatum bedrag'!B218)</f>
        <v>24984.639999999999</v>
      </c>
      <c r="AV218" s="4">
        <f>SUMIFS('grv lys'!$L$2:$L$2863,'grv lys'!$I$2:$I$2863,'bereken betaaldatum bedrag'!$AV$1,'grv lys'!$G$2:$G$2863,'bereken betaaldatum bedrag'!B218)</f>
        <v>0</v>
      </c>
      <c r="AW218" s="4">
        <f>SUMIFS('grv lys'!$L$2:$L$2863,'grv lys'!$I$2:$I$2863,'bereken betaaldatum bedrag'!$AW$1,'grv lys'!$G$2:$G$2863,'bereken betaaldatum bedrag'!B218)</f>
        <v>0</v>
      </c>
      <c r="AX218" s="4">
        <f>SUMIFS('grv lys'!$L$2:$L$2863,'grv lys'!$I$2:$I$2863,'bereken betaaldatum bedrag'!$AX$1,'grv lys'!$G$2:$G$2863,'bereken betaaldatum bedrag'!B218)</f>
        <v>0</v>
      </c>
      <c r="AY218" s="4">
        <f>SUMIFS('grv lys'!$L$2:$L$2863,'grv lys'!$I$2:$I$2863,'bereken betaaldatum bedrag'!$AY$1,'grv lys'!$G$2:$G$2863,'bereken betaaldatum bedrag'!B218)</f>
        <v>0</v>
      </c>
      <c r="AZ218" s="4">
        <f>SUMIFS('grv lys'!$L$2:$L$2863,'grv lys'!$I$2:$I$2863,'bereken betaaldatum bedrag'!$AZ$1,'grv lys'!$G$2:$G$2863,'bereken betaaldatum bedrag'!B218)</f>
        <v>0</v>
      </c>
      <c r="BA218" s="4">
        <f>SUMIFS('grv lys'!$L$2:$L$2863,'grv lys'!$I$2:$I$2863,'bereken betaaldatum bedrag'!$BA$1,'grv lys'!$G$2:$G$2863,'bereken betaaldatum bedrag'!B218)</f>
        <v>0</v>
      </c>
    </row>
    <row r="219" spans="1:53" x14ac:dyDescent="0.25">
      <c r="A219" s="21" t="s">
        <v>138</v>
      </c>
      <c r="B219" s="22">
        <v>41795</v>
      </c>
      <c r="C219" s="7"/>
      <c r="D219" s="15" t="s">
        <v>148</v>
      </c>
      <c r="E219" s="14"/>
      <c r="F219" s="12"/>
      <c r="G219" s="16"/>
      <c r="H219" s="16"/>
      <c r="I219" s="4">
        <f>SUMIFS('grv lys'!$L$2:$L$2863,'grv lys'!$G$2:$G$2863,'bereken betaaldatum bedrag'!B219,'grv lys'!$I$2:$I$2863,'bereken betaaldatum bedrag'!I$1)</f>
        <v>0</v>
      </c>
      <c r="J219" s="4">
        <f>SUMIFS('grv lys'!$L$2:$L$2863,'grv lys'!$I$2:$I$2863,'bereken betaaldatum bedrag'!$J$1,'grv lys'!$T$2:$T$2863,'bereken betaaldatum bedrag'!B219)</f>
        <v>0</v>
      </c>
      <c r="K219" s="4">
        <f>SUMIFS('grv lys'!$L$2:$L$2863,'grv lys'!$I$2:$I$2863,'bereken betaaldatum bedrag'!$K$1,'grv lys'!$T$2:$T$2863,'bereken betaaldatum bedrag'!B219)</f>
        <v>0</v>
      </c>
      <c r="L219" s="4">
        <f>SUMIFS('grv lys'!$L$2:$L$2863,'grv lys'!$I$2:$I$2863,'bereken betaaldatum bedrag'!$L$1,'grv lys'!$T$2:$T$2863,'bereken betaaldatum bedrag'!B219)</f>
        <v>0</v>
      </c>
      <c r="M219" s="4">
        <f>SUMIFS('grv lys'!$L$2:$L$2863,'grv lys'!$I$2:$I$2863,'bereken betaaldatum bedrag'!$M$1,'grv lys'!$T$2:$T$2863,'bereken betaaldatum bedrag'!B219)</f>
        <v>3923.6</v>
      </c>
      <c r="N219" s="4">
        <f>SUMIFS('grv lys'!$L$2:$L$2863,'grv lys'!$I$2:$I$2863,'bereken betaaldatum bedrag'!$N$1,'grv lys'!$T$2:$T$2863,'bereken betaaldatum bedrag'!B219)</f>
        <v>738.6</v>
      </c>
      <c r="O219" s="4">
        <f>SUMIFS('grv lys'!$L$2:$L$2863,'grv lys'!$I$2:$I$2863,'bereken betaaldatum bedrag'!$O$1,'grv lys'!$T$2:$T$2863,'bereken betaaldatum bedrag'!B219)</f>
        <v>6094.2</v>
      </c>
      <c r="P219" s="4">
        <f>SUMIFS('grv lys'!$L$2:$L$2863,'grv lys'!$I$2:$I$2863,'bereken betaaldatum bedrag'!$P$1,'grv lys'!$T$2:$T$2863,'bereken betaaldatum bedrag'!B219)</f>
        <v>0</v>
      </c>
      <c r="Q219" s="4">
        <f>SUMIFS('grv lys'!$L$2:$L$2863,'grv lys'!$I$2:$I$2863,'bereken betaaldatum bedrag'!$Q$1,'grv lys'!$T$2:$T$2863,'bereken betaaldatum bedrag'!B219)</f>
        <v>0</v>
      </c>
      <c r="R219" s="4">
        <f>SUMIFS('grv lys'!$L$2:$L$2863,'grv lys'!$I$2:$I$2863,'bereken betaaldatum bedrag'!$R$1,'grv lys'!$T$2:$T$2863,'bereken betaaldatum bedrag'!B219)</f>
        <v>0</v>
      </c>
      <c r="S219" s="4">
        <f>SUMIFS('grv lys'!Y218:Y3481,'grv lys'!T218:T3481,'bereken betaaldatum bedrag'!B219,'grv lys'!V218:V3481,'bereken betaaldatum bedrag'!$S$1)</f>
        <v>0</v>
      </c>
      <c r="T219" s="4">
        <f>SUMIFS('grv lys'!Z218:Z3481,'grv lys'!U218:U3481,'bereken betaaldatum bedrag'!B219,'grv lys'!W218:W3481,'bereken betaaldatum bedrag'!$T$1)</f>
        <v>0</v>
      </c>
      <c r="U219" s="4">
        <f>SUMIFS('grv lys'!$L$2:$L$2863,'grv lys'!$I$2:$I$2863,'bereken betaaldatum bedrag'!$U$1,'grv lys'!$T$2:$T$2863,'bereken betaaldatum bedrag'!B219)</f>
        <v>4445</v>
      </c>
      <c r="V219" s="4">
        <f>SUMIFS('grv lys'!$L$2:$L$2863,'grv lys'!$I$2:$I$2863,'bereken betaaldatum bedrag'!$V$1,'grv lys'!$T$2:$T$2863,'bereken betaaldatum bedrag'!B219)</f>
        <v>0</v>
      </c>
      <c r="W219" s="4">
        <f>SUMIFS('grv lys'!$L$2:$L$2863,'grv lys'!$I$2:$I$2863,'bereken betaaldatum bedrag'!$W$1,'grv lys'!$T$2:$T$2863,'bereken betaaldatum bedrag'!B219)</f>
        <v>0</v>
      </c>
      <c r="X219" s="4">
        <f>SUMIFS('grv lys'!$L$2:$L$2863,'grv lys'!$I$2:$I$2863,'bereken betaaldatum bedrag'!$X$1,'grv lys'!$T$2:$T$2863,'bereken betaaldatum bedrag'!B219)</f>
        <v>0</v>
      </c>
      <c r="Y219" s="4">
        <f>SUMIFS('grv lys'!$L$2:$L$2863,'grv lys'!$I$2:$I$2863,'bereken betaaldatum bedrag'!$Y$1,'grv lys'!$G$2:$G$2863,'bereken betaaldatum bedrag'!B219)</f>
        <v>0</v>
      </c>
      <c r="Z219" s="4">
        <f>SUMIFS('grv lys'!$L$2:$L$2863,'grv lys'!$I$2:$I$2863,'bereken betaaldatum bedrag'!$Z$1,'grv lys'!$G$2:$G$2863,'bereken betaaldatum bedrag'!B219)</f>
        <v>0</v>
      </c>
      <c r="AA219" s="4">
        <f>SUMIFS('grv lys'!$L$2:$L$2863,'grv lys'!$I$2:$I$2863,'bereken betaaldatum bedrag'!$AA$1,'grv lys'!$G$2:$G$2863,'bereken betaaldatum bedrag'!B219)</f>
        <v>0</v>
      </c>
      <c r="AB219" s="4">
        <f>SUMIFS('grv lys'!$L$2:$L$2863,'grv lys'!$I$2:$I$2863,'bereken betaaldatum bedrag'!$AB$1,'grv lys'!$G$2:$G$2863,'bereken betaaldatum bedrag'!B219)</f>
        <v>0</v>
      </c>
      <c r="AC219" s="4">
        <f>SUMIFS('grv lys'!$L$2:$L$2863,'grv lys'!$I$2:$I$2863,'bereken betaaldatum bedrag'!$AC$1,'grv lys'!$G$2:$G$2863,'bereken betaaldatum bedrag'!B219)</f>
        <v>730.77</v>
      </c>
      <c r="AD219" s="4">
        <f>SUMIFS('grv lys'!$L$2:$L$2863,'grv lys'!$I$2:$I$2863,'bereken betaaldatum bedrag'!$AD$1,'grv lys'!$G$2:$G$2863,'bereken betaaldatum bedrag'!B219)</f>
        <v>14739.75</v>
      </c>
      <c r="AE219" s="4">
        <f>SUMIFS('grv lys'!$L$2:$L$2863,'grv lys'!$I$2:$I$2863,'bereken betaaldatum bedrag'!$AE$1,'grv lys'!$G$2:$G$2863,'bereken betaaldatum bedrag'!B219)</f>
        <v>0</v>
      </c>
      <c r="AF219" s="4">
        <f>SUMIFS('grv lys'!$L$2:$L$2863,'grv lys'!$I$2:$I$2863,'bereken betaaldatum bedrag'!$AF$1,'grv lys'!$G$2:$G$2863,'bereken betaaldatum bedrag'!B219)</f>
        <v>5958.2699999999995</v>
      </c>
      <c r="AG219" s="4">
        <f>SUMIFS('grv lys'!$L$2:$L$2863,'grv lys'!$I$2:$I$2863,'bereken betaaldatum bedrag'!$AG$1,'grv lys'!$G$2:$G$2863,'bereken betaaldatum bedrag'!B219)</f>
        <v>0</v>
      </c>
      <c r="AH219" s="4">
        <f>SUMIFS('grv lys'!$L$2:$L$2863,'grv lys'!$I$2:$I$2863,'bereken betaaldatum bedrag'!$AH$1,'grv lys'!$G$2:$G$2863,'bereken betaaldatum bedrag'!B219)</f>
        <v>0</v>
      </c>
      <c r="AI219" s="4">
        <f>SUMIFS('grv lys'!$L$2:$L$2863,'grv lys'!$I$2:$I$2863,'bereken betaaldatum bedrag'!$AI$1,'grv lys'!$G$2:$G$2863,'bereken betaaldatum bedrag'!B219)</f>
        <v>0</v>
      </c>
      <c r="AJ219" s="4">
        <f>SUMIFS('grv lys'!$L$2:$L$2863,'grv lys'!$I$2:$I$2863,'bereken betaaldatum bedrag'!$AJ$1,'grv lys'!$G$2:$G$2863,'bereken betaaldatum bedrag'!B219)</f>
        <v>0</v>
      </c>
      <c r="AK219" s="4">
        <f>SUMIFS('grv lys'!$L$2:$L$2863,'grv lys'!$I$2:$I$2863,'bereken betaaldatum bedrag'!$AK$1,'grv lys'!$G$2:$G$2863,'bereken betaaldatum bedrag'!B219)</f>
        <v>0</v>
      </c>
      <c r="AL219" s="4">
        <f>SUMIFS('grv lys'!$L$2:$L$2863,'grv lys'!$I$2:$I$2863,'bereken betaaldatum bedrag'!$AL$1,'grv lys'!$G$2:$G$2863,'bereken betaaldatum bedrag'!B219)</f>
        <v>0</v>
      </c>
      <c r="AM219" s="4">
        <f>SUMIFS('grv lys'!$L$2:$L$2863,'grv lys'!$I$2:$I$2863,'bereken betaaldatum bedrag'!$AM$1,'grv lys'!$G$2:$G$2863,'bereken betaaldatum bedrag'!B219)</f>
        <v>0</v>
      </c>
      <c r="AN219" s="4">
        <f>SUMIFS('grv lys'!$L$2:$L$2863,'grv lys'!$I$2:$I$2863,'bereken betaaldatum bedrag'!$AN$1,'grv lys'!$G$2:$G$2863,'bereken betaaldatum bedrag'!B219)</f>
        <v>0</v>
      </c>
      <c r="AO219" s="4">
        <f>SUMIFS('grv lys'!$L$2:$L$2863,'grv lys'!$I$2:$I$2863,'bereken betaaldatum bedrag'!$AO$1,'grv lys'!$G$2:$G$2863,'bereken betaaldatum bedrag'!B219)</f>
        <v>15615.48</v>
      </c>
      <c r="AP219" s="4">
        <f>SUMIFS('grv lys'!$L$2:$L$2863,'grv lys'!$I$2:$I$2863,'bereken betaaldatum bedrag'!$AP$1,'grv lys'!$G$2:$G$2863,'bereken betaaldatum bedrag'!B219)</f>
        <v>0</v>
      </c>
      <c r="AQ219" s="4">
        <f>SUMIFS('grv lys'!$L$2:$L$2863,'grv lys'!$I$2:$I$2863,'bereken betaaldatum bedrag'!$AQ$1,'grv lys'!$G$2:$G$2863,'bereken betaaldatum bedrag'!B219)</f>
        <v>17920.23</v>
      </c>
      <c r="AR219" s="4">
        <f>SUMIFS('grv lys'!$L$2:$L$2863,'grv lys'!$I$2:$I$2863,'bereken betaaldatum bedrag'!$AR$1,'grv lys'!$G$2:$G$2863,'bereken betaaldatum bedrag'!B219)</f>
        <v>0</v>
      </c>
      <c r="AS219" s="4">
        <f>SUMIFS('grv lys'!$L$2:$L$2863,'grv lys'!$I$2:$I$2863,'bereken betaaldatum bedrag'!$AS$1,'grv lys'!$G$2:$G$2863,'bereken betaaldatum bedrag'!B219)</f>
        <v>0</v>
      </c>
      <c r="AT219" s="4">
        <f>SUMIFS('grv lys'!$L$2:$L$2863,'grv lys'!$I$2:$I$2863,'bereken betaaldatum bedrag'!$AT$1,'grv lys'!$G$2:$G$2863,'bereken betaaldatum bedrag'!B219)</f>
        <v>0</v>
      </c>
      <c r="AU219" s="4">
        <f>SUMIFS('grv lys'!$L$2:$L$2863,'grv lys'!$I$2:$I$2863,'bereken betaaldatum bedrag'!$AU$1,'grv lys'!$G$2:$G$2863,'bereken betaaldatum bedrag'!B219)</f>
        <v>9749.49</v>
      </c>
      <c r="AV219" s="4">
        <f>SUMIFS('grv lys'!$L$2:$L$2863,'grv lys'!$I$2:$I$2863,'bereken betaaldatum bedrag'!$AV$1,'grv lys'!$G$2:$G$2863,'bereken betaaldatum bedrag'!B219)</f>
        <v>0</v>
      </c>
      <c r="AW219" s="4">
        <f>SUMIFS('grv lys'!$L$2:$L$2863,'grv lys'!$I$2:$I$2863,'bereken betaaldatum bedrag'!$AW$1,'grv lys'!$G$2:$G$2863,'bereken betaaldatum bedrag'!B219)</f>
        <v>0</v>
      </c>
      <c r="AX219" s="4">
        <f>SUMIFS('grv lys'!$L$2:$L$2863,'grv lys'!$I$2:$I$2863,'bereken betaaldatum bedrag'!$AX$1,'grv lys'!$G$2:$G$2863,'bereken betaaldatum bedrag'!B219)</f>
        <v>0</v>
      </c>
      <c r="AY219" s="4">
        <f>SUMIFS('grv lys'!$L$2:$L$2863,'grv lys'!$I$2:$I$2863,'bereken betaaldatum bedrag'!$AY$1,'grv lys'!$G$2:$G$2863,'bereken betaaldatum bedrag'!B219)</f>
        <v>0</v>
      </c>
      <c r="AZ219" s="4">
        <f>SUMIFS('grv lys'!$L$2:$L$2863,'grv lys'!$I$2:$I$2863,'bereken betaaldatum bedrag'!$AZ$1,'grv lys'!$G$2:$G$2863,'bereken betaaldatum bedrag'!B219)</f>
        <v>0</v>
      </c>
      <c r="BA219" s="4">
        <f>SUMIFS('grv lys'!$L$2:$L$2863,'grv lys'!$I$2:$I$2863,'bereken betaaldatum bedrag'!$BA$1,'grv lys'!$G$2:$G$2863,'bereken betaaldatum bedrag'!B219)</f>
        <v>0</v>
      </c>
    </row>
    <row r="220" spans="1:53" x14ac:dyDescent="0.25">
      <c r="A220" s="21" t="s">
        <v>139</v>
      </c>
      <c r="B220" s="22">
        <v>41796</v>
      </c>
      <c r="C220" s="7">
        <f>B220+19</f>
        <v>41815</v>
      </c>
      <c r="D220" s="6">
        <f>SUM(I214:I220)</f>
        <v>586275.26</v>
      </c>
      <c r="E220" s="14">
        <f>B220+31</f>
        <v>41827</v>
      </c>
      <c r="F220" s="12">
        <f>SUM(Y214:BA220)</f>
        <v>234226.19999999998</v>
      </c>
      <c r="G220" s="10">
        <f>B220</f>
        <v>41796</v>
      </c>
      <c r="H220" s="9">
        <f>SUM(J214:X220)</f>
        <v>38693.499999999993</v>
      </c>
      <c r="I220" s="4">
        <f>SUMIFS('grv lys'!$L$2:$L$2863,'grv lys'!$G$2:$G$2863,'bereken betaaldatum bedrag'!B220,'grv lys'!$I$2:$I$2863,'bereken betaaldatum bedrag'!I$1)</f>
        <v>177834.22</v>
      </c>
      <c r="J220" s="4">
        <f>SUMIFS('grv lys'!$L$2:$L$2863,'grv lys'!$I$2:$I$2863,'bereken betaaldatum bedrag'!$J$1,'grv lys'!$T$2:$T$2863,'bereken betaaldatum bedrag'!B220)</f>
        <v>0</v>
      </c>
      <c r="K220" s="4">
        <f>SUMIFS('grv lys'!$L$2:$L$2863,'grv lys'!$I$2:$I$2863,'bereken betaaldatum bedrag'!$K$1,'grv lys'!$T$2:$T$2863,'bereken betaaldatum bedrag'!B220)</f>
        <v>0</v>
      </c>
      <c r="L220" s="4">
        <f>SUMIFS('grv lys'!$L$2:$L$2863,'grv lys'!$I$2:$I$2863,'bereken betaaldatum bedrag'!$L$1,'grv lys'!$T$2:$T$2863,'bereken betaaldatum bedrag'!B220)</f>
        <v>0</v>
      </c>
      <c r="M220" s="4">
        <f>SUMIFS('grv lys'!$L$2:$L$2863,'grv lys'!$I$2:$I$2863,'bereken betaaldatum bedrag'!$M$1,'grv lys'!$T$2:$T$2863,'bereken betaaldatum bedrag'!B220)</f>
        <v>0</v>
      </c>
      <c r="N220" s="4">
        <f>SUMIFS('grv lys'!$L$2:$L$2863,'grv lys'!$I$2:$I$2863,'bereken betaaldatum bedrag'!$N$1,'grv lys'!$T$2:$T$2863,'bereken betaaldatum bedrag'!B220)</f>
        <v>0</v>
      </c>
      <c r="O220" s="4">
        <f>SUMIFS('grv lys'!$L$2:$L$2863,'grv lys'!$I$2:$I$2863,'bereken betaaldatum bedrag'!$O$1,'grv lys'!$T$2:$T$2863,'bereken betaaldatum bedrag'!B220)</f>
        <v>0</v>
      </c>
      <c r="P220" s="4">
        <f>SUMIFS('grv lys'!$L$2:$L$2863,'grv lys'!$I$2:$I$2863,'bereken betaaldatum bedrag'!$P$1,'grv lys'!$T$2:$T$2863,'bereken betaaldatum bedrag'!B220)</f>
        <v>0</v>
      </c>
      <c r="Q220" s="4">
        <f>SUMIFS('grv lys'!$L$2:$L$2863,'grv lys'!$I$2:$I$2863,'bereken betaaldatum bedrag'!$Q$1,'grv lys'!$T$2:$T$2863,'bereken betaaldatum bedrag'!B220)</f>
        <v>0</v>
      </c>
      <c r="R220" s="4">
        <f>SUMIFS('grv lys'!$L$2:$L$2863,'grv lys'!$I$2:$I$2863,'bereken betaaldatum bedrag'!$R$1,'grv lys'!$T$2:$T$2863,'bereken betaaldatum bedrag'!B220)</f>
        <v>0</v>
      </c>
      <c r="S220" s="4">
        <f>SUMIFS('grv lys'!Y219:Y3482,'grv lys'!T219:T3482,'bereken betaaldatum bedrag'!B220,'grv lys'!V219:V3482,'bereken betaaldatum bedrag'!$S$1)</f>
        <v>0</v>
      </c>
      <c r="T220" s="4">
        <f>SUMIFS('grv lys'!Z219:Z3482,'grv lys'!U219:U3482,'bereken betaaldatum bedrag'!B220,'grv lys'!W219:W3482,'bereken betaaldatum bedrag'!$T$1)</f>
        <v>0</v>
      </c>
      <c r="U220" s="4">
        <f>SUMIFS('grv lys'!$L$2:$L$2863,'grv lys'!$I$2:$I$2863,'bereken betaaldatum bedrag'!$U$1,'grv lys'!$T$2:$T$2863,'bereken betaaldatum bedrag'!B220)</f>
        <v>0</v>
      </c>
      <c r="V220" s="4">
        <f>SUMIFS('grv lys'!$L$2:$L$2863,'grv lys'!$I$2:$I$2863,'bereken betaaldatum bedrag'!$V$1,'grv lys'!$T$2:$T$2863,'bereken betaaldatum bedrag'!B220)</f>
        <v>0</v>
      </c>
      <c r="W220" s="4">
        <f>SUMIFS('grv lys'!$L$2:$L$2863,'grv lys'!$I$2:$I$2863,'bereken betaaldatum bedrag'!$W$1,'grv lys'!$T$2:$T$2863,'bereken betaaldatum bedrag'!B220)</f>
        <v>0</v>
      </c>
      <c r="X220" s="4">
        <f>SUMIFS('grv lys'!$L$2:$L$2863,'grv lys'!$I$2:$I$2863,'bereken betaaldatum bedrag'!$X$1,'grv lys'!$T$2:$T$2863,'bereken betaaldatum bedrag'!B220)</f>
        <v>0</v>
      </c>
      <c r="Y220" s="4">
        <f>SUMIFS('grv lys'!$L$2:$L$2863,'grv lys'!$I$2:$I$2863,'bereken betaaldatum bedrag'!$Y$1,'grv lys'!$G$2:$G$2863,'bereken betaaldatum bedrag'!B220)</f>
        <v>0</v>
      </c>
      <c r="Z220" s="4">
        <f>SUMIFS('grv lys'!$L$2:$L$2863,'grv lys'!$I$2:$I$2863,'bereken betaaldatum bedrag'!$Z$1,'grv lys'!$G$2:$G$2863,'bereken betaaldatum bedrag'!B220)</f>
        <v>0</v>
      </c>
      <c r="AA220" s="4">
        <f>SUMIFS('grv lys'!$L$2:$L$2863,'grv lys'!$I$2:$I$2863,'bereken betaaldatum bedrag'!$AA$1,'grv lys'!$G$2:$G$2863,'bereken betaaldatum bedrag'!B220)</f>
        <v>0</v>
      </c>
      <c r="AB220" s="4">
        <f>SUMIFS('grv lys'!$L$2:$L$2863,'grv lys'!$I$2:$I$2863,'bereken betaaldatum bedrag'!$AB$1,'grv lys'!$G$2:$G$2863,'bereken betaaldatum bedrag'!B220)</f>
        <v>9802.34</v>
      </c>
      <c r="AC220" s="4">
        <f>SUMIFS('grv lys'!$L$2:$L$2863,'grv lys'!$I$2:$I$2863,'bereken betaaldatum bedrag'!$AC$1,'grv lys'!$G$2:$G$2863,'bereken betaaldatum bedrag'!B220)</f>
        <v>0</v>
      </c>
      <c r="AD220" s="4">
        <f>SUMIFS('grv lys'!$L$2:$L$2863,'grv lys'!$I$2:$I$2863,'bereken betaaldatum bedrag'!$AD$1,'grv lys'!$G$2:$G$2863,'bereken betaaldatum bedrag'!B220)</f>
        <v>0</v>
      </c>
      <c r="AE220" s="4">
        <f>SUMIFS('grv lys'!$L$2:$L$2863,'grv lys'!$I$2:$I$2863,'bereken betaaldatum bedrag'!$AE$1,'grv lys'!$G$2:$G$2863,'bereken betaaldatum bedrag'!B220)</f>
        <v>0</v>
      </c>
      <c r="AF220" s="4">
        <f>SUMIFS('grv lys'!$L$2:$L$2863,'grv lys'!$I$2:$I$2863,'bereken betaaldatum bedrag'!$AF$1,'grv lys'!$G$2:$G$2863,'bereken betaaldatum bedrag'!B220)</f>
        <v>0</v>
      </c>
      <c r="AG220" s="4">
        <f>SUMIFS('grv lys'!$L$2:$L$2863,'grv lys'!$I$2:$I$2863,'bereken betaaldatum bedrag'!$AG$1,'grv lys'!$G$2:$G$2863,'bereken betaaldatum bedrag'!B220)</f>
        <v>0</v>
      </c>
      <c r="AH220" s="4">
        <f>SUMIFS('grv lys'!$L$2:$L$2863,'grv lys'!$I$2:$I$2863,'bereken betaaldatum bedrag'!$AH$1,'grv lys'!$G$2:$G$2863,'bereken betaaldatum bedrag'!B220)</f>
        <v>0</v>
      </c>
      <c r="AI220" s="4">
        <f>SUMIFS('grv lys'!$L$2:$L$2863,'grv lys'!$I$2:$I$2863,'bereken betaaldatum bedrag'!$AI$1,'grv lys'!$G$2:$G$2863,'bereken betaaldatum bedrag'!B220)</f>
        <v>0</v>
      </c>
      <c r="AJ220" s="4">
        <f>SUMIFS('grv lys'!$L$2:$L$2863,'grv lys'!$I$2:$I$2863,'bereken betaaldatum bedrag'!$AJ$1,'grv lys'!$G$2:$G$2863,'bereken betaaldatum bedrag'!B220)</f>
        <v>0</v>
      </c>
      <c r="AK220" s="4">
        <f>SUMIFS('grv lys'!$L$2:$L$2863,'grv lys'!$I$2:$I$2863,'bereken betaaldatum bedrag'!$AK$1,'grv lys'!$G$2:$G$2863,'bereken betaaldatum bedrag'!B220)</f>
        <v>0</v>
      </c>
      <c r="AL220" s="4">
        <f>SUMIFS('grv lys'!$L$2:$L$2863,'grv lys'!$I$2:$I$2863,'bereken betaaldatum bedrag'!$AL$1,'grv lys'!$G$2:$G$2863,'bereken betaaldatum bedrag'!B220)</f>
        <v>0</v>
      </c>
      <c r="AM220" s="4">
        <f>SUMIFS('grv lys'!$L$2:$L$2863,'grv lys'!$I$2:$I$2863,'bereken betaaldatum bedrag'!$AM$1,'grv lys'!$G$2:$G$2863,'bereken betaaldatum bedrag'!B220)</f>
        <v>0</v>
      </c>
      <c r="AN220" s="4">
        <f>SUMIFS('grv lys'!$L$2:$L$2863,'grv lys'!$I$2:$I$2863,'bereken betaaldatum bedrag'!$AN$1,'grv lys'!$G$2:$G$2863,'bereken betaaldatum bedrag'!B220)</f>
        <v>0</v>
      </c>
      <c r="AO220" s="4">
        <f>SUMIFS('grv lys'!$L$2:$L$2863,'grv lys'!$I$2:$I$2863,'bereken betaaldatum bedrag'!$AO$1,'grv lys'!$G$2:$G$2863,'bereken betaaldatum bedrag'!B220)</f>
        <v>0</v>
      </c>
      <c r="AP220" s="4">
        <f>SUMIFS('grv lys'!$L$2:$L$2863,'grv lys'!$I$2:$I$2863,'bereken betaaldatum bedrag'!$AP$1,'grv lys'!$G$2:$G$2863,'bereken betaaldatum bedrag'!B220)</f>
        <v>303.67</v>
      </c>
      <c r="AQ220" s="4">
        <f>SUMIFS('grv lys'!$L$2:$L$2863,'grv lys'!$I$2:$I$2863,'bereken betaaldatum bedrag'!$AQ$1,'grv lys'!$G$2:$G$2863,'bereken betaaldatum bedrag'!B220)</f>
        <v>0</v>
      </c>
      <c r="AR220" s="4">
        <f>SUMIFS('grv lys'!$L$2:$L$2863,'grv lys'!$I$2:$I$2863,'bereken betaaldatum bedrag'!$AR$1,'grv lys'!$G$2:$G$2863,'bereken betaaldatum bedrag'!B220)</f>
        <v>296.33999999999997</v>
      </c>
      <c r="AS220" s="4">
        <f>SUMIFS('grv lys'!$L$2:$L$2863,'grv lys'!$I$2:$I$2863,'bereken betaaldatum bedrag'!$AS$1,'grv lys'!$G$2:$G$2863,'bereken betaaldatum bedrag'!B220)</f>
        <v>0</v>
      </c>
      <c r="AT220" s="4">
        <f>SUMIFS('grv lys'!$L$2:$L$2863,'grv lys'!$I$2:$I$2863,'bereken betaaldatum bedrag'!$AT$1,'grv lys'!$G$2:$G$2863,'bereken betaaldatum bedrag'!B220)</f>
        <v>0</v>
      </c>
      <c r="AU220" s="4">
        <f>SUMIFS('grv lys'!$L$2:$L$2863,'grv lys'!$I$2:$I$2863,'bereken betaaldatum bedrag'!$AU$1,'grv lys'!$G$2:$G$2863,'bereken betaaldatum bedrag'!B220)</f>
        <v>0</v>
      </c>
      <c r="AV220" s="4">
        <f>SUMIFS('grv lys'!$L$2:$L$2863,'grv lys'!$I$2:$I$2863,'bereken betaaldatum bedrag'!$AV$1,'grv lys'!$G$2:$G$2863,'bereken betaaldatum bedrag'!B220)</f>
        <v>0</v>
      </c>
      <c r="AW220" s="4">
        <f>SUMIFS('grv lys'!$L$2:$L$2863,'grv lys'!$I$2:$I$2863,'bereken betaaldatum bedrag'!$AW$1,'grv lys'!$G$2:$G$2863,'bereken betaaldatum bedrag'!B220)</f>
        <v>0</v>
      </c>
      <c r="AX220" s="4">
        <f>SUMIFS('grv lys'!$L$2:$L$2863,'grv lys'!$I$2:$I$2863,'bereken betaaldatum bedrag'!$AX$1,'grv lys'!$G$2:$G$2863,'bereken betaaldatum bedrag'!B220)</f>
        <v>0</v>
      </c>
      <c r="AY220" s="4">
        <f>SUMIFS('grv lys'!$L$2:$L$2863,'grv lys'!$I$2:$I$2863,'bereken betaaldatum bedrag'!$AY$1,'grv lys'!$G$2:$G$2863,'bereken betaaldatum bedrag'!B220)</f>
        <v>0</v>
      </c>
      <c r="AZ220" s="4">
        <f>SUMIFS('grv lys'!$L$2:$L$2863,'grv lys'!$I$2:$I$2863,'bereken betaaldatum bedrag'!$AZ$1,'grv lys'!$G$2:$G$2863,'bereken betaaldatum bedrag'!B220)</f>
        <v>0</v>
      </c>
      <c r="BA220" s="4">
        <f>SUMIFS('grv lys'!$L$2:$L$2863,'grv lys'!$I$2:$I$2863,'bereken betaaldatum bedrag'!$BA$1,'grv lys'!$G$2:$G$2863,'bereken betaaldatum bedrag'!B220)</f>
        <v>0</v>
      </c>
    </row>
    <row r="221" spans="1:53" x14ac:dyDescent="0.25">
      <c r="A221" s="19" t="s">
        <v>140</v>
      </c>
      <c r="B221" s="20">
        <v>41797</v>
      </c>
      <c r="C221" s="7"/>
      <c r="D221" s="15" t="s">
        <v>148</v>
      </c>
      <c r="E221" s="14"/>
      <c r="F221" s="12"/>
      <c r="G221" s="16"/>
      <c r="H221" s="16"/>
      <c r="I221" s="4">
        <f>SUMIFS('grv lys'!$L$2:$L$2863,'grv lys'!$G$2:$G$2863,'bereken betaaldatum bedrag'!B221,'grv lys'!$I$2:$I$2863,'bereken betaaldatum bedrag'!I$1)</f>
        <v>0</v>
      </c>
      <c r="J221" s="4">
        <f>SUMIFS('grv lys'!$L$2:$L$2863,'grv lys'!$I$2:$I$2863,'bereken betaaldatum bedrag'!$J$1,'grv lys'!$T$2:$T$2863,'bereken betaaldatum bedrag'!B221)</f>
        <v>5776.26</v>
      </c>
      <c r="K221" s="4">
        <f>SUMIFS('grv lys'!$L$2:$L$2863,'grv lys'!$I$2:$I$2863,'bereken betaaldatum bedrag'!$K$1,'grv lys'!$T$2:$T$2863,'bereken betaaldatum bedrag'!B221)</f>
        <v>0</v>
      </c>
      <c r="L221" s="4">
        <f>SUMIFS('grv lys'!$L$2:$L$2863,'grv lys'!$I$2:$I$2863,'bereken betaaldatum bedrag'!$L$1,'grv lys'!$T$2:$T$2863,'bereken betaaldatum bedrag'!B221)</f>
        <v>0</v>
      </c>
      <c r="M221" s="4">
        <f>SUMIFS('grv lys'!$L$2:$L$2863,'grv lys'!$I$2:$I$2863,'bereken betaaldatum bedrag'!$M$1,'grv lys'!$T$2:$T$2863,'bereken betaaldatum bedrag'!B221)</f>
        <v>0</v>
      </c>
      <c r="N221" s="4">
        <f>SUMIFS('grv lys'!$L$2:$L$2863,'grv lys'!$I$2:$I$2863,'bereken betaaldatum bedrag'!$N$1,'grv lys'!$T$2:$T$2863,'bereken betaaldatum bedrag'!B221)</f>
        <v>0</v>
      </c>
      <c r="O221" s="4">
        <f>SUMIFS('grv lys'!$L$2:$L$2863,'grv lys'!$I$2:$I$2863,'bereken betaaldatum bedrag'!$O$1,'grv lys'!$T$2:$T$2863,'bereken betaaldatum bedrag'!B221)</f>
        <v>0</v>
      </c>
      <c r="P221" s="4">
        <f>SUMIFS('grv lys'!$L$2:$L$2863,'grv lys'!$I$2:$I$2863,'bereken betaaldatum bedrag'!$P$1,'grv lys'!$T$2:$T$2863,'bereken betaaldatum bedrag'!B221)</f>
        <v>0</v>
      </c>
      <c r="Q221" s="4">
        <f>SUMIFS('grv lys'!$L$2:$L$2863,'grv lys'!$I$2:$I$2863,'bereken betaaldatum bedrag'!$Q$1,'grv lys'!$T$2:$T$2863,'bereken betaaldatum bedrag'!B221)</f>
        <v>0</v>
      </c>
      <c r="R221" s="4">
        <f>SUMIFS('grv lys'!$L$2:$L$2863,'grv lys'!$I$2:$I$2863,'bereken betaaldatum bedrag'!$R$1,'grv lys'!$T$2:$T$2863,'bereken betaaldatum bedrag'!B221)</f>
        <v>0</v>
      </c>
      <c r="S221" s="4">
        <f>SUMIFS('grv lys'!Y220:Y3483,'grv lys'!T220:T3483,'bereken betaaldatum bedrag'!B221,'grv lys'!V220:V3483,'bereken betaaldatum bedrag'!$S$1)</f>
        <v>0</v>
      </c>
      <c r="T221" s="4">
        <f>SUMIFS('grv lys'!Z220:Z3483,'grv lys'!U220:U3483,'bereken betaaldatum bedrag'!B221,'grv lys'!W220:W3483,'bereken betaaldatum bedrag'!$T$1)</f>
        <v>0</v>
      </c>
      <c r="U221" s="4">
        <f>SUMIFS('grv lys'!$L$2:$L$2863,'grv lys'!$I$2:$I$2863,'bereken betaaldatum bedrag'!$U$1,'grv lys'!$T$2:$T$2863,'bereken betaaldatum bedrag'!B221)</f>
        <v>0</v>
      </c>
      <c r="V221" s="4">
        <f>SUMIFS('grv lys'!$L$2:$L$2863,'grv lys'!$I$2:$I$2863,'bereken betaaldatum bedrag'!$V$1,'grv lys'!$T$2:$T$2863,'bereken betaaldatum bedrag'!B221)</f>
        <v>0</v>
      </c>
      <c r="W221" s="4">
        <f>SUMIFS('grv lys'!$L$2:$L$2863,'grv lys'!$I$2:$I$2863,'bereken betaaldatum bedrag'!$W$1,'grv lys'!$T$2:$T$2863,'bereken betaaldatum bedrag'!B221)</f>
        <v>0</v>
      </c>
      <c r="X221" s="4">
        <f>SUMIFS('grv lys'!$L$2:$L$2863,'grv lys'!$I$2:$I$2863,'bereken betaaldatum bedrag'!$X$1,'grv lys'!$T$2:$T$2863,'bereken betaaldatum bedrag'!B221)</f>
        <v>0</v>
      </c>
      <c r="Y221" s="4">
        <f>SUMIFS('grv lys'!$L$2:$L$2863,'grv lys'!$I$2:$I$2863,'bereken betaaldatum bedrag'!$Y$1,'grv lys'!$G$2:$G$2863,'bereken betaaldatum bedrag'!B221)</f>
        <v>0</v>
      </c>
      <c r="Z221" s="4">
        <f>SUMIFS('grv lys'!$L$2:$L$2863,'grv lys'!$I$2:$I$2863,'bereken betaaldatum bedrag'!$Z$1,'grv lys'!$G$2:$G$2863,'bereken betaaldatum bedrag'!B221)</f>
        <v>0</v>
      </c>
      <c r="AA221" s="4">
        <f>SUMIFS('grv lys'!$L$2:$L$2863,'grv lys'!$I$2:$I$2863,'bereken betaaldatum bedrag'!$AA$1,'grv lys'!$G$2:$G$2863,'bereken betaaldatum bedrag'!B221)</f>
        <v>0</v>
      </c>
      <c r="AB221" s="4">
        <f>SUMIFS('grv lys'!$L$2:$L$2863,'grv lys'!$I$2:$I$2863,'bereken betaaldatum bedrag'!$AB$1,'grv lys'!$G$2:$G$2863,'bereken betaaldatum bedrag'!B221)</f>
        <v>0</v>
      </c>
      <c r="AC221" s="4">
        <f>SUMIFS('grv lys'!$L$2:$L$2863,'grv lys'!$I$2:$I$2863,'bereken betaaldatum bedrag'!$AC$1,'grv lys'!$G$2:$G$2863,'bereken betaaldatum bedrag'!B221)</f>
        <v>0</v>
      </c>
      <c r="AD221" s="4">
        <f>SUMIFS('grv lys'!$L$2:$L$2863,'grv lys'!$I$2:$I$2863,'bereken betaaldatum bedrag'!$AD$1,'grv lys'!$G$2:$G$2863,'bereken betaaldatum bedrag'!B221)</f>
        <v>7502.32</v>
      </c>
      <c r="AE221" s="4">
        <f>SUMIFS('grv lys'!$L$2:$L$2863,'grv lys'!$I$2:$I$2863,'bereken betaaldatum bedrag'!$AE$1,'grv lys'!$G$2:$G$2863,'bereken betaaldatum bedrag'!B221)</f>
        <v>0</v>
      </c>
      <c r="AF221" s="4">
        <f>SUMIFS('grv lys'!$L$2:$L$2863,'grv lys'!$I$2:$I$2863,'bereken betaaldatum bedrag'!$AF$1,'grv lys'!$G$2:$G$2863,'bereken betaaldatum bedrag'!B221)</f>
        <v>5065.91</v>
      </c>
      <c r="AG221" s="4">
        <f>SUMIFS('grv lys'!$L$2:$L$2863,'grv lys'!$I$2:$I$2863,'bereken betaaldatum bedrag'!$AG$1,'grv lys'!$G$2:$G$2863,'bereken betaaldatum bedrag'!B221)</f>
        <v>0</v>
      </c>
      <c r="AH221" s="4">
        <f>SUMIFS('grv lys'!$L$2:$L$2863,'grv lys'!$I$2:$I$2863,'bereken betaaldatum bedrag'!$AH$1,'grv lys'!$G$2:$G$2863,'bereken betaaldatum bedrag'!B221)</f>
        <v>0</v>
      </c>
      <c r="AI221" s="4">
        <f>SUMIFS('grv lys'!$L$2:$L$2863,'grv lys'!$I$2:$I$2863,'bereken betaaldatum bedrag'!$AI$1,'grv lys'!$G$2:$G$2863,'bereken betaaldatum bedrag'!B221)</f>
        <v>0</v>
      </c>
      <c r="AJ221" s="4">
        <f>SUMIFS('grv lys'!$L$2:$L$2863,'grv lys'!$I$2:$I$2863,'bereken betaaldatum bedrag'!$AJ$1,'grv lys'!$G$2:$G$2863,'bereken betaaldatum bedrag'!B221)</f>
        <v>0</v>
      </c>
      <c r="AK221" s="4">
        <f>SUMIFS('grv lys'!$L$2:$L$2863,'grv lys'!$I$2:$I$2863,'bereken betaaldatum bedrag'!$AK$1,'grv lys'!$G$2:$G$2863,'bereken betaaldatum bedrag'!B221)</f>
        <v>0</v>
      </c>
      <c r="AL221" s="4">
        <f>SUMIFS('grv lys'!$L$2:$L$2863,'grv lys'!$I$2:$I$2863,'bereken betaaldatum bedrag'!$AL$1,'grv lys'!$G$2:$G$2863,'bereken betaaldatum bedrag'!B221)</f>
        <v>0</v>
      </c>
      <c r="AM221" s="4">
        <f>SUMIFS('grv lys'!$L$2:$L$2863,'grv lys'!$I$2:$I$2863,'bereken betaaldatum bedrag'!$AM$1,'grv lys'!$G$2:$G$2863,'bereken betaaldatum bedrag'!B221)</f>
        <v>0</v>
      </c>
      <c r="AN221" s="4">
        <f>SUMIFS('grv lys'!$L$2:$L$2863,'grv lys'!$I$2:$I$2863,'bereken betaaldatum bedrag'!$AN$1,'grv lys'!$G$2:$G$2863,'bereken betaaldatum bedrag'!B221)</f>
        <v>0</v>
      </c>
      <c r="AO221" s="4">
        <f>SUMIFS('grv lys'!$L$2:$L$2863,'grv lys'!$I$2:$I$2863,'bereken betaaldatum bedrag'!$AO$1,'grv lys'!$G$2:$G$2863,'bereken betaaldatum bedrag'!B221)</f>
        <v>0</v>
      </c>
      <c r="AP221" s="4">
        <f>SUMIFS('grv lys'!$L$2:$L$2863,'grv lys'!$I$2:$I$2863,'bereken betaaldatum bedrag'!$AP$1,'grv lys'!$G$2:$G$2863,'bereken betaaldatum bedrag'!B221)</f>
        <v>0</v>
      </c>
      <c r="AQ221" s="4">
        <f>SUMIFS('grv lys'!$L$2:$L$2863,'grv lys'!$I$2:$I$2863,'bereken betaaldatum bedrag'!$AQ$1,'grv lys'!$G$2:$G$2863,'bereken betaaldatum bedrag'!B221)</f>
        <v>0</v>
      </c>
      <c r="AR221" s="4">
        <f>SUMIFS('grv lys'!$L$2:$L$2863,'grv lys'!$I$2:$I$2863,'bereken betaaldatum bedrag'!$AR$1,'grv lys'!$G$2:$G$2863,'bereken betaaldatum bedrag'!B221)</f>
        <v>0</v>
      </c>
      <c r="AS221" s="4">
        <f>SUMIFS('grv lys'!$L$2:$L$2863,'grv lys'!$I$2:$I$2863,'bereken betaaldatum bedrag'!$AS$1,'grv lys'!$G$2:$G$2863,'bereken betaaldatum bedrag'!B221)</f>
        <v>0</v>
      </c>
      <c r="AT221" s="4">
        <f>SUMIFS('grv lys'!$L$2:$L$2863,'grv lys'!$I$2:$I$2863,'bereken betaaldatum bedrag'!$AT$1,'grv lys'!$G$2:$G$2863,'bereken betaaldatum bedrag'!B221)</f>
        <v>0</v>
      </c>
      <c r="AU221" s="4">
        <f>SUMIFS('grv lys'!$L$2:$L$2863,'grv lys'!$I$2:$I$2863,'bereken betaaldatum bedrag'!$AU$1,'grv lys'!$G$2:$G$2863,'bereken betaaldatum bedrag'!B221)</f>
        <v>0</v>
      </c>
      <c r="AV221" s="4">
        <f>SUMIFS('grv lys'!$L$2:$L$2863,'grv lys'!$I$2:$I$2863,'bereken betaaldatum bedrag'!$AV$1,'grv lys'!$G$2:$G$2863,'bereken betaaldatum bedrag'!B221)</f>
        <v>0</v>
      </c>
      <c r="AW221" s="4">
        <f>SUMIFS('grv lys'!$L$2:$L$2863,'grv lys'!$I$2:$I$2863,'bereken betaaldatum bedrag'!$AW$1,'grv lys'!$G$2:$G$2863,'bereken betaaldatum bedrag'!B221)</f>
        <v>0</v>
      </c>
      <c r="AX221" s="4">
        <f>SUMIFS('grv lys'!$L$2:$L$2863,'grv lys'!$I$2:$I$2863,'bereken betaaldatum bedrag'!$AX$1,'grv lys'!$G$2:$G$2863,'bereken betaaldatum bedrag'!B221)</f>
        <v>0</v>
      </c>
      <c r="AY221" s="4">
        <f>SUMIFS('grv lys'!$L$2:$L$2863,'grv lys'!$I$2:$I$2863,'bereken betaaldatum bedrag'!$AY$1,'grv lys'!$G$2:$G$2863,'bereken betaaldatum bedrag'!B221)</f>
        <v>0</v>
      </c>
      <c r="AZ221" s="4">
        <f>SUMIFS('grv lys'!$L$2:$L$2863,'grv lys'!$I$2:$I$2863,'bereken betaaldatum bedrag'!$AZ$1,'grv lys'!$G$2:$G$2863,'bereken betaaldatum bedrag'!B221)</f>
        <v>0</v>
      </c>
      <c r="BA221" s="4">
        <f>SUMIFS('grv lys'!$L$2:$L$2863,'grv lys'!$I$2:$I$2863,'bereken betaaldatum bedrag'!$BA$1,'grv lys'!$G$2:$G$2863,'bereken betaaldatum bedrag'!B221)</f>
        <v>0</v>
      </c>
    </row>
    <row r="222" spans="1:53" x14ac:dyDescent="0.25">
      <c r="A222" s="19" t="s">
        <v>134</v>
      </c>
      <c r="B222" s="20">
        <v>41798</v>
      </c>
      <c r="C222" s="7"/>
      <c r="D222" s="15" t="s">
        <v>148</v>
      </c>
      <c r="E222" s="14"/>
      <c r="F222" s="12"/>
      <c r="G222" s="16"/>
      <c r="H222" s="16"/>
      <c r="I222" s="4">
        <f>SUMIFS('grv lys'!$L$2:$L$2863,'grv lys'!$G$2:$G$2863,'bereken betaaldatum bedrag'!B222,'grv lys'!$I$2:$I$2863,'bereken betaaldatum bedrag'!I$1)</f>
        <v>350008.88999999996</v>
      </c>
      <c r="J222" s="4">
        <f>SUMIFS('grv lys'!$L$2:$L$2863,'grv lys'!$I$2:$I$2863,'bereken betaaldatum bedrag'!$J$1,'grv lys'!$T$2:$T$2863,'bereken betaaldatum bedrag'!B222)</f>
        <v>0</v>
      </c>
      <c r="K222" s="4">
        <f>SUMIFS('grv lys'!$L$2:$L$2863,'grv lys'!$I$2:$I$2863,'bereken betaaldatum bedrag'!$K$1,'grv lys'!$T$2:$T$2863,'bereken betaaldatum bedrag'!B222)</f>
        <v>23648.54</v>
      </c>
      <c r="L222" s="4">
        <f>SUMIFS('grv lys'!$L$2:$L$2863,'grv lys'!$I$2:$I$2863,'bereken betaaldatum bedrag'!$L$1,'grv lys'!$T$2:$T$2863,'bereken betaaldatum bedrag'!B222)</f>
        <v>0</v>
      </c>
      <c r="M222" s="4">
        <f>SUMIFS('grv lys'!$L$2:$L$2863,'grv lys'!$I$2:$I$2863,'bereken betaaldatum bedrag'!$M$1,'grv lys'!$T$2:$T$2863,'bereken betaaldatum bedrag'!B222)</f>
        <v>7882.5999999999995</v>
      </c>
      <c r="N222" s="4">
        <f>SUMIFS('grv lys'!$L$2:$L$2863,'grv lys'!$I$2:$I$2863,'bereken betaaldatum bedrag'!$N$1,'grv lys'!$T$2:$T$2863,'bereken betaaldatum bedrag'!B222)</f>
        <v>0</v>
      </c>
      <c r="O222" s="4">
        <f>SUMIFS('grv lys'!$L$2:$L$2863,'grv lys'!$I$2:$I$2863,'bereken betaaldatum bedrag'!$O$1,'grv lys'!$T$2:$T$2863,'bereken betaaldatum bedrag'!B222)</f>
        <v>0</v>
      </c>
      <c r="P222" s="4">
        <f>SUMIFS('grv lys'!$L$2:$L$2863,'grv lys'!$I$2:$I$2863,'bereken betaaldatum bedrag'!$P$1,'grv lys'!$T$2:$T$2863,'bereken betaaldatum bedrag'!B222)</f>
        <v>0</v>
      </c>
      <c r="Q222" s="4">
        <f>SUMIFS('grv lys'!$L$2:$L$2863,'grv lys'!$I$2:$I$2863,'bereken betaaldatum bedrag'!$Q$1,'grv lys'!$T$2:$T$2863,'bereken betaaldatum bedrag'!B222)</f>
        <v>0</v>
      </c>
      <c r="R222" s="4">
        <f>SUMIFS('grv lys'!$L$2:$L$2863,'grv lys'!$I$2:$I$2863,'bereken betaaldatum bedrag'!$R$1,'grv lys'!$T$2:$T$2863,'bereken betaaldatum bedrag'!B222)</f>
        <v>0</v>
      </c>
      <c r="S222" s="4">
        <f>SUMIFS('grv lys'!Y221:Y3484,'grv lys'!T221:T3484,'bereken betaaldatum bedrag'!B222,'grv lys'!V221:V3484,'bereken betaaldatum bedrag'!$S$1)</f>
        <v>0</v>
      </c>
      <c r="T222" s="4">
        <f>SUMIFS('grv lys'!Z221:Z3484,'grv lys'!U221:U3484,'bereken betaaldatum bedrag'!B222,'grv lys'!W221:W3484,'bereken betaaldatum bedrag'!$T$1)</f>
        <v>0</v>
      </c>
      <c r="U222" s="4">
        <f>SUMIFS('grv lys'!$L$2:$L$2863,'grv lys'!$I$2:$I$2863,'bereken betaaldatum bedrag'!$U$1,'grv lys'!$T$2:$T$2863,'bereken betaaldatum bedrag'!B222)</f>
        <v>0</v>
      </c>
      <c r="V222" s="4">
        <f>SUMIFS('grv lys'!$L$2:$L$2863,'grv lys'!$I$2:$I$2863,'bereken betaaldatum bedrag'!$V$1,'grv lys'!$T$2:$T$2863,'bereken betaaldatum bedrag'!B222)</f>
        <v>0</v>
      </c>
      <c r="W222" s="4">
        <f>SUMIFS('grv lys'!$L$2:$L$2863,'grv lys'!$I$2:$I$2863,'bereken betaaldatum bedrag'!$W$1,'grv lys'!$T$2:$T$2863,'bereken betaaldatum bedrag'!B222)</f>
        <v>0</v>
      </c>
      <c r="X222" s="4">
        <f>SUMIFS('grv lys'!$L$2:$L$2863,'grv lys'!$I$2:$I$2863,'bereken betaaldatum bedrag'!$X$1,'grv lys'!$T$2:$T$2863,'bereken betaaldatum bedrag'!B222)</f>
        <v>0</v>
      </c>
      <c r="Y222" s="4">
        <f>SUMIFS('grv lys'!$L$2:$L$2863,'grv lys'!$I$2:$I$2863,'bereken betaaldatum bedrag'!$Y$1,'grv lys'!$G$2:$G$2863,'bereken betaaldatum bedrag'!B222)</f>
        <v>0</v>
      </c>
      <c r="Z222" s="4">
        <f>SUMIFS('grv lys'!$L$2:$L$2863,'grv lys'!$I$2:$I$2863,'bereken betaaldatum bedrag'!$Z$1,'grv lys'!$G$2:$G$2863,'bereken betaaldatum bedrag'!B222)</f>
        <v>0</v>
      </c>
      <c r="AA222" s="4">
        <f>SUMIFS('grv lys'!$L$2:$L$2863,'grv lys'!$I$2:$I$2863,'bereken betaaldatum bedrag'!$AA$1,'grv lys'!$G$2:$G$2863,'bereken betaaldatum bedrag'!B222)</f>
        <v>0</v>
      </c>
      <c r="AB222" s="4">
        <f>SUMIFS('grv lys'!$L$2:$L$2863,'grv lys'!$I$2:$I$2863,'bereken betaaldatum bedrag'!$AB$1,'grv lys'!$G$2:$G$2863,'bereken betaaldatum bedrag'!B222)</f>
        <v>0</v>
      </c>
      <c r="AC222" s="4">
        <f>SUMIFS('grv lys'!$L$2:$L$2863,'grv lys'!$I$2:$I$2863,'bereken betaaldatum bedrag'!$AC$1,'grv lys'!$G$2:$G$2863,'bereken betaaldatum bedrag'!B222)</f>
        <v>602.88</v>
      </c>
      <c r="AD222" s="4">
        <f>SUMIFS('grv lys'!$L$2:$L$2863,'grv lys'!$I$2:$I$2863,'bereken betaaldatum bedrag'!$AD$1,'grv lys'!$G$2:$G$2863,'bereken betaaldatum bedrag'!B222)</f>
        <v>0</v>
      </c>
      <c r="AE222" s="4">
        <f>SUMIFS('grv lys'!$L$2:$L$2863,'grv lys'!$I$2:$I$2863,'bereken betaaldatum bedrag'!$AE$1,'grv lys'!$G$2:$G$2863,'bereken betaaldatum bedrag'!B222)</f>
        <v>0</v>
      </c>
      <c r="AF222" s="4">
        <f>SUMIFS('grv lys'!$L$2:$L$2863,'grv lys'!$I$2:$I$2863,'bereken betaaldatum bedrag'!$AF$1,'grv lys'!$G$2:$G$2863,'bereken betaaldatum bedrag'!B222)</f>
        <v>10699.07</v>
      </c>
      <c r="AG222" s="4">
        <f>SUMIFS('grv lys'!$L$2:$L$2863,'grv lys'!$I$2:$I$2863,'bereken betaaldatum bedrag'!$AG$1,'grv lys'!$G$2:$G$2863,'bereken betaaldatum bedrag'!B222)</f>
        <v>0</v>
      </c>
      <c r="AH222" s="4">
        <f>SUMIFS('grv lys'!$L$2:$L$2863,'grv lys'!$I$2:$I$2863,'bereken betaaldatum bedrag'!$AH$1,'grv lys'!$G$2:$G$2863,'bereken betaaldatum bedrag'!B222)</f>
        <v>0</v>
      </c>
      <c r="AI222" s="4">
        <f>SUMIFS('grv lys'!$L$2:$L$2863,'grv lys'!$I$2:$I$2863,'bereken betaaldatum bedrag'!$AI$1,'grv lys'!$G$2:$G$2863,'bereken betaaldatum bedrag'!B222)</f>
        <v>0</v>
      </c>
      <c r="AJ222" s="4">
        <f>SUMIFS('grv lys'!$L$2:$L$2863,'grv lys'!$I$2:$I$2863,'bereken betaaldatum bedrag'!$AJ$1,'grv lys'!$G$2:$G$2863,'bereken betaaldatum bedrag'!B222)</f>
        <v>0</v>
      </c>
      <c r="AK222" s="4">
        <f>SUMIFS('grv lys'!$L$2:$L$2863,'grv lys'!$I$2:$I$2863,'bereken betaaldatum bedrag'!$AK$1,'grv lys'!$G$2:$G$2863,'bereken betaaldatum bedrag'!B222)</f>
        <v>0</v>
      </c>
      <c r="AL222" s="4">
        <f>SUMIFS('grv lys'!$L$2:$L$2863,'grv lys'!$I$2:$I$2863,'bereken betaaldatum bedrag'!$AL$1,'grv lys'!$G$2:$G$2863,'bereken betaaldatum bedrag'!B222)</f>
        <v>0</v>
      </c>
      <c r="AM222" s="4">
        <f>SUMIFS('grv lys'!$L$2:$L$2863,'grv lys'!$I$2:$I$2863,'bereken betaaldatum bedrag'!$AM$1,'grv lys'!$G$2:$G$2863,'bereken betaaldatum bedrag'!B222)</f>
        <v>0</v>
      </c>
      <c r="AN222" s="4">
        <f>SUMIFS('grv lys'!$L$2:$L$2863,'grv lys'!$I$2:$I$2863,'bereken betaaldatum bedrag'!$AN$1,'grv lys'!$G$2:$G$2863,'bereken betaaldatum bedrag'!B222)</f>
        <v>0</v>
      </c>
      <c r="AO222" s="4">
        <f>SUMIFS('grv lys'!$L$2:$L$2863,'grv lys'!$I$2:$I$2863,'bereken betaaldatum bedrag'!$AO$1,'grv lys'!$G$2:$G$2863,'bereken betaaldatum bedrag'!B222)</f>
        <v>0</v>
      </c>
      <c r="AP222" s="4">
        <f>SUMIFS('grv lys'!$L$2:$L$2863,'grv lys'!$I$2:$I$2863,'bereken betaaldatum bedrag'!$AP$1,'grv lys'!$G$2:$G$2863,'bereken betaaldatum bedrag'!B222)</f>
        <v>0</v>
      </c>
      <c r="AQ222" s="4">
        <f>SUMIFS('grv lys'!$L$2:$L$2863,'grv lys'!$I$2:$I$2863,'bereken betaaldatum bedrag'!$AQ$1,'grv lys'!$G$2:$G$2863,'bereken betaaldatum bedrag'!B222)</f>
        <v>0</v>
      </c>
      <c r="AR222" s="4">
        <f>SUMIFS('grv lys'!$L$2:$L$2863,'grv lys'!$I$2:$I$2863,'bereken betaaldatum bedrag'!$AR$1,'grv lys'!$G$2:$G$2863,'bereken betaaldatum bedrag'!B222)</f>
        <v>592.69000000000005</v>
      </c>
      <c r="AS222" s="4">
        <f>SUMIFS('grv lys'!$L$2:$L$2863,'grv lys'!$I$2:$I$2863,'bereken betaaldatum bedrag'!$AS$1,'grv lys'!$G$2:$G$2863,'bereken betaaldatum bedrag'!B222)</f>
        <v>0</v>
      </c>
      <c r="AT222" s="4">
        <f>SUMIFS('grv lys'!$L$2:$L$2863,'grv lys'!$I$2:$I$2863,'bereken betaaldatum bedrag'!$AT$1,'grv lys'!$G$2:$G$2863,'bereken betaaldatum bedrag'!B222)</f>
        <v>0</v>
      </c>
      <c r="AU222" s="4">
        <f>SUMIFS('grv lys'!$L$2:$L$2863,'grv lys'!$I$2:$I$2863,'bereken betaaldatum bedrag'!$AU$1,'grv lys'!$G$2:$G$2863,'bereken betaaldatum bedrag'!B222)</f>
        <v>0</v>
      </c>
      <c r="AV222" s="4">
        <f>SUMIFS('grv lys'!$L$2:$L$2863,'grv lys'!$I$2:$I$2863,'bereken betaaldatum bedrag'!$AV$1,'grv lys'!$G$2:$G$2863,'bereken betaaldatum bedrag'!B222)</f>
        <v>0</v>
      </c>
      <c r="AW222" s="4">
        <f>SUMIFS('grv lys'!$L$2:$L$2863,'grv lys'!$I$2:$I$2863,'bereken betaaldatum bedrag'!$AW$1,'grv lys'!$G$2:$G$2863,'bereken betaaldatum bedrag'!B222)</f>
        <v>0</v>
      </c>
      <c r="AX222" s="4">
        <f>SUMIFS('grv lys'!$L$2:$L$2863,'grv lys'!$I$2:$I$2863,'bereken betaaldatum bedrag'!$AX$1,'grv lys'!$G$2:$G$2863,'bereken betaaldatum bedrag'!B222)</f>
        <v>0</v>
      </c>
      <c r="AY222" s="4">
        <f>SUMIFS('grv lys'!$L$2:$L$2863,'grv lys'!$I$2:$I$2863,'bereken betaaldatum bedrag'!$AY$1,'grv lys'!$G$2:$G$2863,'bereken betaaldatum bedrag'!B222)</f>
        <v>0</v>
      </c>
      <c r="AZ222" s="4">
        <f>SUMIFS('grv lys'!$L$2:$L$2863,'grv lys'!$I$2:$I$2863,'bereken betaaldatum bedrag'!$AZ$1,'grv lys'!$G$2:$G$2863,'bereken betaaldatum bedrag'!B222)</f>
        <v>0</v>
      </c>
      <c r="BA222" s="4">
        <f>SUMIFS('grv lys'!$L$2:$L$2863,'grv lys'!$I$2:$I$2863,'bereken betaaldatum bedrag'!$BA$1,'grv lys'!$G$2:$G$2863,'bereken betaaldatum bedrag'!B222)</f>
        <v>0</v>
      </c>
    </row>
    <row r="223" spans="1:53" x14ac:dyDescent="0.25">
      <c r="A223" s="19" t="s">
        <v>135</v>
      </c>
      <c r="B223" s="20">
        <v>41799</v>
      </c>
      <c r="C223" s="7"/>
      <c r="D223" s="15" t="s">
        <v>148</v>
      </c>
      <c r="E223" s="14"/>
      <c r="F223" s="12"/>
      <c r="G223" s="16"/>
      <c r="H223" s="16"/>
      <c r="I223" s="4">
        <f>SUMIFS('grv lys'!$L$2:$L$2863,'grv lys'!$G$2:$G$2863,'bereken betaaldatum bedrag'!B223,'grv lys'!$I$2:$I$2863,'bereken betaaldatum bedrag'!I$1)</f>
        <v>0</v>
      </c>
      <c r="J223" s="4">
        <f>SUMIFS('grv lys'!$L$2:$L$2863,'grv lys'!$I$2:$I$2863,'bereken betaaldatum bedrag'!$J$1,'grv lys'!$T$2:$T$2863,'bereken betaaldatum bedrag'!B223)</f>
        <v>0</v>
      </c>
      <c r="K223" s="4">
        <f>SUMIFS('grv lys'!$L$2:$L$2863,'grv lys'!$I$2:$I$2863,'bereken betaaldatum bedrag'!$K$1,'grv lys'!$T$2:$T$2863,'bereken betaaldatum bedrag'!B223)</f>
        <v>0</v>
      </c>
      <c r="L223" s="4">
        <f>SUMIFS('grv lys'!$L$2:$L$2863,'grv lys'!$I$2:$I$2863,'bereken betaaldatum bedrag'!$L$1,'grv lys'!$T$2:$T$2863,'bereken betaaldatum bedrag'!B223)</f>
        <v>0</v>
      </c>
      <c r="M223" s="4">
        <f>SUMIFS('grv lys'!$L$2:$L$2863,'grv lys'!$I$2:$I$2863,'bereken betaaldatum bedrag'!$M$1,'grv lys'!$T$2:$T$2863,'bereken betaaldatum bedrag'!B223)</f>
        <v>0</v>
      </c>
      <c r="N223" s="4">
        <f>SUMIFS('grv lys'!$L$2:$L$2863,'grv lys'!$I$2:$I$2863,'bereken betaaldatum bedrag'!$N$1,'grv lys'!$T$2:$T$2863,'bereken betaaldatum bedrag'!B223)</f>
        <v>0</v>
      </c>
      <c r="O223" s="4">
        <f>SUMIFS('grv lys'!$L$2:$L$2863,'grv lys'!$I$2:$I$2863,'bereken betaaldatum bedrag'!$O$1,'grv lys'!$T$2:$T$2863,'bereken betaaldatum bedrag'!B223)</f>
        <v>0</v>
      </c>
      <c r="P223" s="4">
        <f>SUMIFS('grv lys'!$L$2:$L$2863,'grv lys'!$I$2:$I$2863,'bereken betaaldatum bedrag'!$P$1,'grv lys'!$T$2:$T$2863,'bereken betaaldatum bedrag'!B223)</f>
        <v>0</v>
      </c>
      <c r="Q223" s="4">
        <f>SUMIFS('grv lys'!$L$2:$L$2863,'grv lys'!$I$2:$I$2863,'bereken betaaldatum bedrag'!$Q$1,'grv lys'!$T$2:$T$2863,'bereken betaaldatum bedrag'!B223)</f>
        <v>1870</v>
      </c>
      <c r="R223" s="4">
        <f>SUMIFS('grv lys'!$L$2:$L$2863,'grv lys'!$I$2:$I$2863,'bereken betaaldatum bedrag'!$R$1,'grv lys'!$T$2:$T$2863,'bereken betaaldatum bedrag'!B223)</f>
        <v>0</v>
      </c>
      <c r="S223" s="4">
        <f>SUMIFS('grv lys'!Y222:Y3485,'grv lys'!T222:T3485,'bereken betaaldatum bedrag'!B223,'grv lys'!V222:V3485,'bereken betaaldatum bedrag'!$S$1)</f>
        <v>0</v>
      </c>
      <c r="T223" s="4">
        <f>SUMIFS('grv lys'!Z222:Z3485,'grv lys'!U222:U3485,'bereken betaaldatum bedrag'!B223,'grv lys'!W222:W3485,'bereken betaaldatum bedrag'!$T$1)</f>
        <v>0</v>
      </c>
      <c r="U223" s="4">
        <f>SUMIFS('grv lys'!$L$2:$L$2863,'grv lys'!$I$2:$I$2863,'bereken betaaldatum bedrag'!$U$1,'grv lys'!$T$2:$T$2863,'bereken betaaldatum bedrag'!B223)</f>
        <v>5240</v>
      </c>
      <c r="V223" s="4">
        <f>SUMIFS('grv lys'!$L$2:$L$2863,'grv lys'!$I$2:$I$2863,'bereken betaaldatum bedrag'!$V$1,'grv lys'!$T$2:$T$2863,'bereken betaaldatum bedrag'!B223)</f>
        <v>0</v>
      </c>
      <c r="W223" s="4">
        <f>SUMIFS('grv lys'!$L$2:$L$2863,'grv lys'!$I$2:$I$2863,'bereken betaaldatum bedrag'!$W$1,'grv lys'!$T$2:$T$2863,'bereken betaaldatum bedrag'!B223)</f>
        <v>0</v>
      </c>
      <c r="X223" s="4">
        <f>SUMIFS('grv lys'!$L$2:$L$2863,'grv lys'!$I$2:$I$2863,'bereken betaaldatum bedrag'!$X$1,'grv lys'!$T$2:$T$2863,'bereken betaaldatum bedrag'!B223)</f>
        <v>0</v>
      </c>
      <c r="Y223" s="4">
        <f>SUMIFS('grv lys'!$L$2:$L$2863,'grv lys'!$I$2:$I$2863,'bereken betaaldatum bedrag'!$Y$1,'grv lys'!$G$2:$G$2863,'bereken betaaldatum bedrag'!B223)</f>
        <v>0</v>
      </c>
      <c r="Z223" s="4">
        <f>SUMIFS('grv lys'!$L$2:$L$2863,'grv lys'!$I$2:$I$2863,'bereken betaaldatum bedrag'!$Z$1,'grv lys'!$G$2:$G$2863,'bereken betaaldatum bedrag'!B223)</f>
        <v>0</v>
      </c>
      <c r="AA223" s="4">
        <f>SUMIFS('grv lys'!$L$2:$L$2863,'grv lys'!$I$2:$I$2863,'bereken betaaldatum bedrag'!$AA$1,'grv lys'!$G$2:$G$2863,'bereken betaaldatum bedrag'!B223)</f>
        <v>0</v>
      </c>
      <c r="AB223" s="4">
        <f>SUMIFS('grv lys'!$L$2:$L$2863,'grv lys'!$I$2:$I$2863,'bereken betaaldatum bedrag'!$AB$1,'grv lys'!$G$2:$G$2863,'bereken betaaldatum bedrag'!B223)</f>
        <v>0</v>
      </c>
      <c r="AC223" s="4">
        <f>SUMIFS('grv lys'!$L$2:$L$2863,'grv lys'!$I$2:$I$2863,'bereken betaaldatum bedrag'!$AC$1,'grv lys'!$G$2:$G$2863,'bereken betaaldatum bedrag'!B223)</f>
        <v>474.88</v>
      </c>
      <c r="AD223" s="4">
        <f>SUMIFS('grv lys'!$L$2:$L$2863,'grv lys'!$I$2:$I$2863,'bereken betaaldatum bedrag'!$AD$1,'grv lys'!$G$2:$G$2863,'bereken betaaldatum bedrag'!B223)</f>
        <v>0</v>
      </c>
      <c r="AE223" s="4">
        <f>SUMIFS('grv lys'!$L$2:$L$2863,'grv lys'!$I$2:$I$2863,'bereken betaaldatum bedrag'!$AE$1,'grv lys'!$G$2:$G$2863,'bereken betaaldatum bedrag'!B223)</f>
        <v>0</v>
      </c>
      <c r="AF223" s="4">
        <f>SUMIFS('grv lys'!$L$2:$L$2863,'grv lys'!$I$2:$I$2863,'bereken betaaldatum bedrag'!$AF$1,'grv lys'!$G$2:$G$2863,'bereken betaaldatum bedrag'!B223)</f>
        <v>0</v>
      </c>
      <c r="AG223" s="4">
        <f>SUMIFS('grv lys'!$L$2:$L$2863,'grv lys'!$I$2:$I$2863,'bereken betaaldatum bedrag'!$AG$1,'grv lys'!$G$2:$G$2863,'bereken betaaldatum bedrag'!B223)</f>
        <v>0</v>
      </c>
      <c r="AH223" s="4">
        <f>SUMIFS('grv lys'!$L$2:$L$2863,'grv lys'!$I$2:$I$2863,'bereken betaaldatum bedrag'!$AH$1,'grv lys'!$G$2:$G$2863,'bereken betaaldatum bedrag'!B223)</f>
        <v>0</v>
      </c>
      <c r="AI223" s="4">
        <f>SUMIFS('grv lys'!$L$2:$L$2863,'grv lys'!$I$2:$I$2863,'bereken betaaldatum bedrag'!$AI$1,'grv lys'!$G$2:$G$2863,'bereken betaaldatum bedrag'!B223)</f>
        <v>0</v>
      </c>
      <c r="AJ223" s="4">
        <f>SUMIFS('grv lys'!$L$2:$L$2863,'grv lys'!$I$2:$I$2863,'bereken betaaldatum bedrag'!$AJ$1,'grv lys'!$G$2:$G$2863,'bereken betaaldatum bedrag'!B223)</f>
        <v>0</v>
      </c>
      <c r="AK223" s="4">
        <f>SUMIFS('grv lys'!$L$2:$L$2863,'grv lys'!$I$2:$I$2863,'bereken betaaldatum bedrag'!$AK$1,'grv lys'!$G$2:$G$2863,'bereken betaaldatum bedrag'!B223)</f>
        <v>0</v>
      </c>
      <c r="AL223" s="4">
        <f>SUMIFS('grv lys'!$L$2:$L$2863,'grv lys'!$I$2:$I$2863,'bereken betaaldatum bedrag'!$AL$1,'grv lys'!$G$2:$G$2863,'bereken betaaldatum bedrag'!B223)</f>
        <v>715.54</v>
      </c>
      <c r="AM223" s="4">
        <f>SUMIFS('grv lys'!$L$2:$L$2863,'grv lys'!$I$2:$I$2863,'bereken betaaldatum bedrag'!$AM$1,'grv lys'!$G$2:$G$2863,'bereken betaaldatum bedrag'!B223)</f>
        <v>0</v>
      </c>
      <c r="AN223" s="4">
        <f>SUMIFS('grv lys'!$L$2:$L$2863,'grv lys'!$I$2:$I$2863,'bereken betaaldatum bedrag'!$AN$1,'grv lys'!$G$2:$G$2863,'bereken betaaldatum bedrag'!B223)</f>
        <v>0</v>
      </c>
      <c r="AO223" s="4">
        <f>SUMIFS('grv lys'!$L$2:$L$2863,'grv lys'!$I$2:$I$2863,'bereken betaaldatum bedrag'!$AO$1,'grv lys'!$G$2:$G$2863,'bereken betaaldatum bedrag'!B223)</f>
        <v>0</v>
      </c>
      <c r="AP223" s="4">
        <f>SUMIFS('grv lys'!$L$2:$L$2863,'grv lys'!$I$2:$I$2863,'bereken betaaldatum bedrag'!$AP$1,'grv lys'!$G$2:$G$2863,'bereken betaaldatum bedrag'!B223)</f>
        <v>303.67</v>
      </c>
      <c r="AQ223" s="4">
        <f>SUMIFS('grv lys'!$L$2:$L$2863,'grv lys'!$I$2:$I$2863,'bereken betaaldatum bedrag'!$AQ$1,'grv lys'!$G$2:$G$2863,'bereken betaaldatum bedrag'!B223)</f>
        <v>0</v>
      </c>
      <c r="AR223" s="4">
        <f>SUMIFS('grv lys'!$L$2:$L$2863,'grv lys'!$I$2:$I$2863,'bereken betaaldatum bedrag'!$AR$1,'grv lys'!$G$2:$G$2863,'bereken betaaldatum bedrag'!B223)</f>
        <v>296.33999999999997</v>
      </c>
      <c r="AS223" s="4">
        <f>SUMIFS('grv lys'!$L$2:$L$2863,'grv lys'!$I$2:$I$2863,'bereken betaaldatum bedrag'!$AS$1,'grv lys'!$G$2:$G$2863,'bereken betaaldatum bedrag'!B223)</f>
        <v>0</v>
      </c>
      <c r="AT223" s="4">
        <f>SUMIFS('grv lys'!$L$2:$L$2863,'grv lys'!$I$2:$I$2863,'bereken betaaldatum bedrag'!$AT$1,'grv lys'!$G$2:$G$2863,'bereken betaaldatum bedrag'!B223)</f>
        <v>0</v>
      </c>
      <c r="AU223" s="4">
        <f>SUMIFS('grv lys'!$L$2:$L$2863,'grv lys'!$I$2:$I$2863,'bereken betaaldatum bedrag'!$AU$1,'grv lys'!$G$2:$G$2863,'bereken betaaldatum bedrag'!B223)</f>
        <v>0</v>
      </c>
      <c r="AV223" s="4">
        <f>SUMIFS('grv lys'!$L$2:$L$2863,'grv lys'!$I$2:$I$2863,'bereken betaaldatum bedrag'!$AV$1,'grv lys'!$G$2:$G$2863,'bereken betaaldatum bedrag'!B223)</f>
        <v>0</v>
      </c>
      <c r="AW223" s="4">
        <f>SUMIFS('grv lys'!$L$2:$L$2863,'grv lys'!$I$2:$I$2863,'bereken betaaldatum bedrag'!$AW$1,'grv lys'!$G$2:$G$2863,'bereken betaaldatum bedrag'!B223)</f>
        <v>0</v>
      </c>
      <c r="AX223" s="4">
        <f>SUMIFS('grv lys'!$L$2:$L$2863,'grv lys'!$I$2:$I$2863,'bereken betaaldatum bedrag'!$AX$1,'grv lys'!$G$2:$G$2863,'bereken betaaldatum bedrag'!B223)</f>
        <v>0</v>
      </c>
      <c r="AY223" s="4">
        <f>SUMIFS('grv lys'!$L$2:$L$2863,'grv lys'!$I$2:$I$2863,'bereken betaaldatum bedrag'!$AY$1,'grv lys'!$G$2:$G$2863,'bereken betaaldatum bedrag'!B223)</f>
        <v>0</v>
      </c>
      <c r="AZ223" s="4">
        <f>SUMIFS('grv lys'!$L$2:$L$2863,'grv lys'!$I$2:$I$2863,'bereken betaaldatum bedrag'!$AZ$1,'grv lys'!$G$2:$G$2863,'bereken betaaldatum bedrag'!B223)</f>
        <v>0</v>
      </c>
      <c r="BA223" s="4">
        <f>SUMIFS('grv lys'!$L$2:$L$2863,'grv lys'!$I$2:$I$2863,'bereken betaaldatum bedrag'!$BA$1,'grv lys'!$G$2:$G$2863,'bereken betaaldatum bedrag'!B223)</f>
        <v>0</v>
      </c>
    </row>
    <row r="224" spans="1:53" x14ac:dyDescent="0.25">
      <c r="A224" s="19" t="s">
        <v>136</v>
      </c>
      <c r="B224" s="20">
        <v>41800</v>
      </c>
      <c r="C224" s="7"/>
      <c r="D224" s="15" t="s">
        <v>148</v>
      </c>
      <c r="E224" s="14"/>
      <c r="F224" s="12"/>
      <c r="G224" s="16"/>
      <c r="H224" s="16"/>
      <c r="I224" s="4">
        <f>SUMIFS('grv lys'!$L$2:$L$2863,'grv lys'!$G$2:$G$2863,'bereken betaaldatum bedrag'!B224,'grv lys'!$I$2:$I$2863,'bereken betaaldatum bedrag'!I$1)</f>
        <v>0</v>
      </c>
      <c r="J224" s="4">
        <f>SUMIFS('grv lys'!$L$2:$L$2863,'grv lys'!$I$2:$I$2863,'bereken betaaldatum bedrag'!$J$1,'grv lys'!$T$2:$T$2863,'bereken betaaldatum bedrag'!B224)</f>
        <v>0</v>
      </c>
      <c r="K224" s="4">
        <f>SUMIFS('grv lys'!$L$2:$L$2863,'grv lys'!$I$2:$I$2863,'bereken betaaldatum bedrag'!$K$1,'grv lys'!$T$2:$T$2863,'bereken betaaldatum bedrag'!B224)</f>
        <v>0</v>
      </c>
      <c r="L224" s="4">
        <f>SUMIFS('grv lys'!$L$2:$L$2863,'grv lys'!$I$2:$I$2863,'bereken betaaldatum bedrag'!$L$1,'grv lys'!$T$2:$T$2863,'bereken betaaldatum bedrag'!B224)</f>
        <v>0</v>
      </c>
      <c r="M224" s="4">
        <f>SUMIFS('grv lys'!$L$2:$L$2863,'grv lys'!$I$2:$I$2863,'bereken betaaldatum bedrag'!$M$1,'grv lys'!$T$2:$T$2863,'bereken betaaldatum bedrag'!B224)</f>
        <v>0</v>
      </c>
      <c r="N224" s="4">
        <f>SUMIFS('grv lys'!$L$2:$L$2863,'grv lys'!$I$2:$I$2863,'bereken betaaldatum bedrag'!$N$1,'grv lys'!$T$2:$T$2863,'bereken betaaldatum bedrag'!B224)</f>
        <v>1908.9</v>
      </c>
      <c r="O224" s="4">
        <f>SUMIFS('grv lys'!$L$2:$L$2863,'grv lys'!$I$2:$I$2863,'bereken betaaldatum bedrag'!$O$1,'grv lys'!$T$2:$T$2863,'bereken betaaldatum bedrag'!B224)</f>
        <v>0</v>
      </c>
      <c r="P224" s="4">
        <f>SUMIFS('grv lys'!$L$2:$L$2863,'grv lys'!$I$2:$I$2863,'bereken betaaldatum bedrag'!$P$1,'grv lys'!$T$2:$T$2863,'bereken betaaldatum bedrag'!B224)</f>
        <v>0</v>
      </c>
      <c r="Q224" s="4">
        <f>SUMIFS('grv lys'!$L$2:$L$2863,'grv lys'!$I$2:$I$2863,'bereken betaaldatum bedrag'!$Q$1,'grv lys'!$T$2:$T$2863,'bereken betaaldatum bedrag'!B224)</f>
        <v>0</v>
      </c>
      <c r="R224" s="4">
        <f>SUMIFS('grv lys'!$L$2:$L$2863,'grv lys'!$I$2:$I$2863,'bereken betaaldatum bedrag'!$R$1,'grv lys'!$T$2:$T$2863,'bereken betaaldatum bedrag'!B224)</f>
        <v>0</v>
      </c>
      <c r="S224" s="4">
        <f>SUMIFS('grv lys'!Y223:Y3486,'grv lys'!T223:T3486,'bereken betaaldatum bedrag'!B224,'grv lys'!V223:V3486,'bereken betaaldatum bedrag'!$S$1)</f>
        <v>0</v>
      </c>
      <c r="T224" s="4">
        <f>SUMIFS('grv lys'!Z223:Z3486,'grv lys'!U223:U3486,'bereken betaaldatum bedrag'!B224,'grv lys'!W223:W3486,'bereken betaaldatum bedrag'!$T$1)</f>
        <v>0</v>
      </c>
      <c r="U224" s="4">
        <f>SUMIFS('grv lys'!$L$2:$L$2863,'grv lys'!$I$2:$I$2863,'bereken betaaldatum bedrag'!$U$1,'grv lys'!$T$2:$T$2863,'bereken betaaldatum bedrag'!B224)</f>
        <v>700</v>
      </c>
      <c r="V224" s="4">
        <f>SUMIFS('grv lys'!$L$2:$L$2863,'grv lys'!$I$2:$I$2863,'bereken betaaldatum bedrag'!$V$1,'grv lys'!$T$2:$T$2863,'bereken betaaldatum bedrag'!B224)</f>
        <v>0</v>
      </c>
      <c r="W224" s="4">
        <f>SUMIFS('grv lys'!$L$2:$L$2863,'grv lys'!$I$2:$I$2863,'bereken betaaldatum bedrag'!$W$1,'grv lys'!$T$2:$T$2863,'bereken betaaldatum bedrag'!B224)</f>
        <v>0</v>
      </c>
      <c r="X224" s="4">
        <f>SUMIFS('grv lys'!$L$2:$L$2863,'grv lys'!$I$2:$I$2863,'bereken betaaldatum bedrag'!$X$1,'grv lys'!$T$2:$T$2863,'bereken betaaldatum bedrag'!B224)</f>
        <v>0</v>
      </c>
      <c r="Y224" s="4">
        <f>SUMIFS('grv lys'!$L$2:$L$2863,'grv lys'!$I$2:$I$2863,'bereken betaaldatum bedrag'!$Y$1,'grv lys'!$G$2:$G$2863,'bereken betaaldatum bedrag'!B224)</f>
        <v>25269.37</v>
      </c>
      <c r="Z224" s="4">
        <f>SUMIFS('grv lys'!$L$2:$L$2863,'grv lys'!$I$2:$I$2863,'bereken betaaldatum bedrag'!$Z$1,'grv lys'!$G$2:$G$2863,'bereken betaaldatum bedrag'!B224)</f>
        <v>0</v>
      </c>
      <c r="AA224" s="4">
        <f>SUMIFS('grv lys'!$L$2:$L$2863,'grv lys'!$I$2:$I$2863,'bereken betaaldatum bedrag'!$AA$1,'grv lys'!$G$2:$G$2863,'bereken betaaldatum bedrag'!B224)</f>
        <v>0</v>
      </c>
      <c r="AB224" s="4">
        <f>SUMIFS('grv lys'!$L$2:$L$2863,'grv lys'!$I$2:$I$2863,'bereken betaaldatum bedrag'!$AB$1,'grv lys'!$G$2:$G$2863,'bereken betaaldatum bedrag'!B224)</f>
        <v>0</v>
      </c>
      <c r="AC224" s="4">
        <f>SUMIFS('grv lys'!$L$2:$L$2863,'grv lys'!$I$2:$I$2863,'bereken betaaldatum bedrag'!$AC$1,'grv lys'!$G$2:$G$2863,'bereken betaaldatum bedrag'!B224)</f>
        <v>0</v>
      </c>
      <c r="AD224" s="4">
        <f>SUMIFS('grv lys'!$L$2:$L$2863,'grv lys'!$I$2:$I$2863,'bereken betaaldatum bedrag'!$AD$1,'grv lys'!$G$2:$G$2863,'bereken betaaldatum bedrag'!B224)</f>
        <v>0</v>
      </c>
      <c r="AE224" s="4">
        <f>SUMIFS('grv lys'!$L$2:$L$2863,'grv lys'!$I$2:$I$2863,'bereken betaaldatum bedrag'!$AE$1,'grv lys'!$G$2:$G$2863,'bereken betaaldatum bedrag'!B224)</f>
        <v>50415.55</v>
      </c>
      <c r="AF224" s="4">
        <f>SUMIFS('grv lys'!$L$2:$L$2863,'grv lys'!$I$2:$I$2863,'bereken betaaldatum bedrag'!$AF$1,'grv lys'!$G$2:$G$2863,'bereken betaaldatum bedrag'!B224)</f>
        <v>8484.67</v>
      </c>
      <c r="AG224" s="4">
        <f>SUMIFS('grv lys'!$L$2:$L$2863,'grv lys'!$I$2:$I$2863,'bereken betaaldatum bedrag'!$AG$1,'grv lys'!$G$2:$G$2863,'bereken betaaldatum bedrag'!B224)</f>
        <v>0</v>
      </c>
      <c r="AH224" s="4">
        <f>SUMIFS('grv lys'!$L$2:$L$2863,'grv lys'!$I$2:$I$2863,'bereken betaaldatum bedrag'!$AH$1,'grv lys'!$G$2:$G$2863,'bereken betaaldatum bedrag'!B224)</f>
        <v>0</v>
      </c>
      <c r="AI224" s="4">
        <f>SUMIFS('grv lys'!$L$2:$L$2863,'grv lys'!$I$2:$I$2863,'bereken betaaldatum bedrag'!$AI$1,'grv lys'!$G$2:$G$2863,'bereken betaaldatum bedrag'!B224)</f>
        <v>0</v>
      </c>
      <c r="AJ224" s="4">
        <f>SUMIFS('grv lys'!$L$2:$L$2863,'grv lys'!$I$2:$I$2863,'bereken betaaldatum bedrag'!$AJ$1,'grv lys'!$G$2:$G$2863,'bereken betaaldatum bedrag'!B224)</f>
        <v>0</v>
      </c>
      <c r="AK224" s="4">
        <f>SUMIFS('grv lys'!$L$2:$L$2863,'grv lys'!$I$2:$I$2863,'bereken betaaldatum bedrag'!$AK$1,'grv lys'!$G$2:$G$2863,'bereken betaaldatum bedrag'!B224)</f>
        <v>0</v>
      </c>
      <c r="AL224" s="4">
        <f>SUMIFS('grv lys'!$L$2:$L$2863,'grv lys'!$I$2:$I$2863,'bereken betaaldatum bedrag'!$AL$1,'grv lys'!$G$2:$G$2863,'bereken betaaldatum bedrag'!B224)</f>
        <v>0</v>
      </c>
      <c r="AM224" s="4">
        <f>SUMIFS('grv lys'!$L$2:$L$2863,'grv lys'!$I$2:$I$2863,'bereken betaaldatum bedrag'!$AM$1,'grv lys'!$G$2:$G$2863,'bereken betaaldatum bedrag'!B224)</f>
        <v>0</v>
      </c>
      <c r="AN224" s="4">
        <f>SUMIFS('grv lys'!$L$2:$L$2863,'grv lys'!$I$2:$I$2863,'bereken betaaldatum bedrag'!$AN$1,'grv lys'!$G$2:$G$2863,'bereken betaaldatum bedrag'!B224)</f>
        <v>0</v>
      </c>
      <c r="AO224" s="4">
        <f>SUMIFS('grv lys'!$L$2:$L$2863,'grv lys'!$I$2:$I$2863,'bereken betaaldatum bedrag'!$AO$1,'grv lys'!$G$2:$G$2863,'bereken betaaldatum bedrag'!B224)</f>
        <v>0</v>
      </c>
      <c r="AP224" s="4">
        <f>SUMIFS('grv lys'!$L$2:$L$2863,'grv lys'!$I$2:$I$2863,'bereken betaaldatum bedrag'!$AP$1,'grv lys'!$G$2:$G$2863,'bereken betaaldatum bedrag'!B224)</f>
        <v>0</v>
      </c>
      <c r="AQ224" s="4">
        <f>SUMIFS('grv lys'!$L$2:$L$2863,'grv lys'!$I$2:$I$2863,'bereken betaaldatum bedrag'!$AQ$1,'grv lys'!$G$2:$G$2863,'bereken betaaldatum bedrag'!B224)</f>
        <v>0</v>
      </c>
      <c r="AR224" s="4">
        <f>SUMIFS('grv lys'!$L$2:$L$2863,'grv lys'!$I$2:$I$2863,'bereken betaaldatum bedrag'!$AR$1,'grv lys'!$G$2:$G$2863,'bereken betaaldatum bedrag'!B224)</f>
        <v>296.33999999999997</v>
      </c>
      <c r="AS224" s="4">
        <f>SUMIFS('grv lys'!$L$2:$L$2863,'grv lys'!$I$2:$I$2863,'bereken betaaldatum bedrag'!$AS$1,'grv lys'!$G$2:$G$2863,'bereken betaaldatum bedrag'!B224)</f>
        <v>0</v>
      </c>
      <c r="AT224" s="4">
        <f>SUMIFS('grv lys'!$L$2:$L$2863,'grv lys'!$I$2:$I$2863,'bereken betaaldatum bedrag'!$AT$1,'grv lys'!$G$2:$G$2863,'bereken betaaldatum bedrag'!B224)</f>
        <v>0</v>
      </c>
      <c r="AU224" s="4">
        <f>SUMIFS('grv lys'!$L$2:$L$2863,'grv lys'!$I$2:$I$2863,'bereken betaaldatum bedrag'!$AU$1,'grv lys'!$G$2:$G$2863,'bereken betaaldatum bedrag'!B224)</f>
        <v>17057.93</v>
      </c>
      <c r="AV224" s="4">
        <f>SUMIFS('grv lys'!$L$2:$L$2863,'grv lys'!$I$2:$I$2863,'bereken betaaldatum bedrag'!$AV$1,'grv lys'!$G$2:$G$2863,'bereken betaaldatum bedrag'!B224)</f>
        <v>0</v>
      </c>
      <c r="AW224" s="4">
        <f>SUMIFS('grv lys'!$L$2:$L$2863,'grv lys'!$I$2:$I$2863,'bereken betaaldatum bedrag'!$AW$1,'grv lys'!$G$2:$G$2863,'bereken betaaldatum bedrag'!B224)</f>
        <v>0</v>
      </c>
      <c r="AX224" s="4">
        <f>SUMIFS('grv lys'!$L$2:$L$2863,'grv lys'!$I$2:$I$2863,'bereken betaaldatum bedrag'!$AX$1,'grv lys'!$G$2:$G$2863,'bereken betaaldatum bedrag'!B224)</f>
        <v>0</v>
      </c>
      <c r="AY224" s="4">
        <f>SUMIFS('grv lys'!$L$2:$L$2863,'grv lys'!$I$2:$I$2863,'bereken betaaldatum bedrag'!$AY$1,'grv lys'!$G$2:$G$2863,'bereken betaaldatum bedrag'!B224)</f>
        <v>0</v>
      </c>
      <c r="AZ224" s="4">
        <f>SUMIFS('grv lys'!$L$2:$L$2863,'grv lys'!$I$2:$I$2863,'bereken betaaldatum bedrag'!$AZ$1,'grv lys'!$G$2:$G$2863,'bereken betaaldatum bedrag'!B224)</f>
        <v>0</v>
      </c>
      <c r="BA224" s="4">
        <f>SUMIFS('grv lys'!$L$2:$L$2863,'grv lys'!$I$2:$I$2863,'bereken betaaldatum bedrag'!$BA$1,'grv lys'!$G$2:$G$2863,'bereken betaaldatum bedrag'!B224)</f>
        <v>0</v>
      </c>
    </row>
    <row r="225" spans="1:53" x14ac:dyDescent="0.25">
      <c r="A225" s="19" t="s">
        <v>137</v>
      </c>
      <c r="B225" s="20">
        <v>41801</v>
      </c>
      <c r="C225" s="7"/>
      <c r="D225" s="15" t="s">
        <v>148</v>
      </c>
      <c r="E225" s="14"/>
      <c r="F225" s="12"/>
      <c r="G225" s="16"/>
      <c r="H225" s="16"/>
      <c r="I225" s="4">
        <f>SUMIFS('grv lys'!$L$2:$L$2863,'grv lys'!$G$2:$G$2863,'bereken betaaldatum bedrag'!B225,'grv lys'!$I$2:$I$2863,'bereken betaaldatum bedrag'!I$1)</f>
        <v>0</v>
      </c>
      <c r="J225" s="4">
        <f>SUMIFS('grv lys'!$L$2:$L$2863,'grv lys'!$I$2:$I$2863,'bereken betaaldatum bedrag'!$J$1,'grv lys'!$T$2:$T$2863,'bereken betaaldatum bedrag'!B225)</f>
        <v>0</v>
      </c>
      <c r="K225" s="4">
        <f>SUMIFS('grv lys'!$L$2:$L$2863,'grv lys'!$I$2:$I$2863,'bereken betaaldatum bedrag'!$K$1,'grv lys'!$T$2:$T$2863,'bereken betaaldatum bedrag'!B225)</f>
        <v>0</v>
      </c>
      <c r="L225" s="4">
        <f>SUMIFS('grv lys'!$L$2:$L$2863,'grv lys'!$I$2:$I$2863,'bereken betaaldatum bedrag'!$L$1,'grv lys'!$T$2:$T$2863,'bereken betaaldatum bedrag'!B225)</f>
        <v>0</v>
      </c>
      <c r="M225" s="4">
        <f>SUMIFS('grv lys'!$L$2:$L$2863,'grv lys'!$I$2:$I$2863,'bereken betaaldatum bedrag'!$M$1,'grv lys'!$T$2:$T$2863,'bereken betaaldatum bedrag'!B225)</f>
        <v>0</v>
      </c>
      <c r="N225" s="4">
        <f>SUMIFS('grv lys'!$L$2:$L$2863,'grv lys'!$I$2:$I$2863,'bereken betaaldatum bedrag'!$N$1,'grv lys'!$T$2:$T$2863,'bereken betaaldatum bedrag'!B225)</f>
        <v>0</v>
      </c>
      <c r="O225" s="4">
        <f>SUMIFS('grv lys'!$L$2:$L$2863,'grv lys'!$I$2:$I$2863,'bereken betaaldatum bedrag'!$O$1,'grv lys'!$T$2:$T$2863,'bereken betaaldatum bedrag'!B225)</f>
        <v>0</v>
      </c>
      <c r="P225" s="4">
        <f>SUMIFS('grv lys'!$L$2:$L$2863,'grv lys'!$I$2:$I$2863,'bereken betaaldatum bedrag'!$P$1,'grv lys'!$T$2:$T$2863,'bereken betaaldatum bedrag'!B225)</f>
        <v>0</v>
      </c>
      <c r="Q225" s="4">
        <f>SUMIFS('grv lys'!$L$2:$L$2863,'grv lys'!$I$2:$I$2863,'bereken betaaldatum bedrag'!$Q$1,'grv lys'!$T$2:$T$2863,'bereken betaaldatum bedrag'!B225)</f>
        <v>0</v>
      </c>
      <c r="R225" s="4">
        <f>SUMIFS('grv lys'!$L$2:$L$2863,'grv lys'!$I$2:$I$2863,'bereken betaaldatum bedrag'!$R$1,'grv lys'!$T$2:$T$2863,'bereken betaaldatum bedrag'!B225)</f>
        <v>0</v>
      </c>
      <c r="S225" s="4">
        <f>SUMIFS('grv lys'!Y224:Y3487,'grv lys'!T224:T3487,'bereken betaaldatum bedrag'!B225,'grv lys'!V224:V3487,'bereken betaaldatum bedrag'!$S$1)</f>
        <v>0</v>
      </c>
      <c r="T225" s="4">
        <f>SUMIFS('grv lys'!Z224:Z3487,'grv lys'!U224:U3487,'bereken betaaldatum bedrag'!B225,'grv lys'!W224:W3487,'bereken betaaldatum bedrag'!$T$1)</f>
        <v>0</v>
      </c>
      <c r="U225" s="4">
        <f>SUMIFS('grv lys'!$L$2:$L$2863,'grv lys'!$I$2:$I$2863,'bereken betaaldatum bedrag'!$U$1,'grv lys'!$T$2:$T$2863,'bereken betaaldatum bedrag'!B225)</f>
        <v>0</v>
      </c>
      <c r="V225" s="4">
        <f>SUMIFS('grv lys'!$L$2:$L$2863,'grv lys'!$I$2:$I$2863,'bereken betaaldatum bedrag'!$V$1,'grv lys'!$T$2:$T$2863,'bereken betaaldatum bedrag'!B225)</f>
        <v>0</v>
      </c>
      <c r="W225" s="4">
        <f>SUMIFS('grv lys'!$L$2:$L$2863,'grv lys'!$I$2:$I$2863,'bereken betaaldatum bedrag'!$W$1,'grv lys'!$T$2:$T$2863,'bereken betaaldatum bedrag'!B225)</f>
        <v>0</v>
      </c>
      <c r="X225" s="4">
        <f>SUMIFS('grv lys'!$L$2:$L$2863,'grv lys'!$I$2:$I$2863,'bereken betaaldatum bedrag'!$X$1,'grv lys'!$T$2:$T$2863,'bereken betaaldatum bedrag'!B225)</f>
        <v>0</v>
      </c>
      <c r="Y225" s="4">
        <f>SUMIFS('grv lys'!$L$2:$L$2863,'grv lys'!$I$2:$I$2863,'bereken betaaldatum bedrag'!$Y$1,'grv lys'!$G$2:$G$2863,'bereken betaaldatum bedrag'!B225)</f>
        <v>0</v>
      </c>
      <c r="Z225" s="4">
        <f>SUMIFS('grv lys'!$L$2:$L$2863,'grv lys'!$I$2:$I$2863,'bereken betaaldatum bedrag'!$Z$1,'grv lys'!$G$2:$G$2863,'bereken betaaldatum bedrag'!B225)</f>
        <v>0</v>
      </c>
      <c r="AA225" s="4">
        <f>SUMIFS('grv lys'!$L$2:$L$2863,'grv lys'!$I$2:$I$2863,'bereken betaaldatum bedrag'!$AA$1,'grv lys'!$G$2:$G$2863,'bereken betaaldatum bedrag'!B225)</f>
        <v>0</v>
      </c>
      <c r="AB225" s="4">
        <f>SUMIFS('grv lys'!$L$2:$L$2863,'grv lys'!$I$2:$I$2863,'bereken betaaldatum bedrag'!$AB$1,'grv lys'!$G$2:$G$2863,'bereken betaaldatum bedrag'!B225)</f>
        <v>0</v>
      </c>
      <c r="AC225" s="4">
        <f>SUMIFS('grv lys'!$L$2:$L$2863,'grv lys'!$I$2:$I$2863,'bereken betaaldatum bedrag'!$AC$1,'grv lys'!$G$2:$G$2863,'bereken betaaldatum bedrag'!B225)</f>
        <v>602.88</v>
      </c>
      <c r="AD225" s="4">
        <f>SUMIFS('grv lys'!$L$2:$L$2863,'grv lys'!$I$2:$I$2863,'bereken betaaldatum bedrag'!$AD$1,'grv lys'!$G$2:$G$2863,'bereken betaaldatum bedrag'!B225)</f>
        <v>0</v>
      </c>
      <c r="AE225" s="4">
        <f>SUMIFS('grv lys'!$L$2:$L$2863,'grv lys'!$I$2:$I$2863,'bereken betaaldatum bedrag'!$AE$1,'grv lys'!$G$2:$G$2863,'bereken betaaldatum bedrag'!B225)</f>
        <v>0</v>
      </c>
      <c r="AF225" s="4">
        <f>SUMIFS('grv lys'!$L$2:$L$2863,'grv lys'!$I$2:$I$2863,'bereken betaaldatum bedrag'!$AF$1,'grv lys'!$G$2:$G$2863,'bereken betaaldatum bedrag'!B225)</f>
        <v>0</v>
      </c>
      <c r="AG225" s="4">
        <f>SUMIFS('grv lys'!$L$2:$L$2863,'grv lys'!$I$2:$I$2863,'bereken betaaldatum bedrag'!$AG$1,'grv lys'!$G$2:$G$2863,'bereken betaaldatum bedrag'!B225)</f>
        <v>0</v>
      </c>
      <c r="AH225" s="4">
        <f>SUMIFS('grv lys'!$L$2:$L$2863,'grv lys'!$I$2:$I$2863,'bereken betaaldatum bedrag'!$AH$1,'grv lys'!$G$2:$G$2863,'bereken betaaldatum bedrag'!B225)</f>
        <v>0</v>
      </c>
      <c r="AI225" s="4">
        <f>SUMIFS('grv lys'!$L$2:$L$2863,'grv lys'!$I$2:$I$2863,'bereken betaaldatum bedrag'!$AI$1,'grv lys'!$G$2:$G$2863,'bereken betaaldatum bedrag'!B225)</f>
        <v>7592.4</v>
      </c>
      <c r="AJ225" s="4">
        <f>SUMIFS('grv lys'!$L$2:$L$2863,'grv lys'!$I$2:$I$2863,'bereken betaaldatum bedrag'!$AJ$1,'grv lys'!$G$2:$G$2863,'bereken betaaldatum bedrag'!B225)</f>
        <v>0</v>
      </c>
      <c r="AK225" s="4">
        <f>SUMIFS('grv lys'!$L$2:$L$2863,'grv lys'!$I$2:$I$2863,'bereken betaaldatum bedrag'!$AK$1,'grv lys'!$G$2:$G$2863,'bereken betaaldatum bedrag'!B225)</f>
        <v>15565</v>
      </c>
      <c r="AL225" s="4">
        <f>SUMIFS('grv lys'!$L$2:$L$2863,'grv lys'!$I$2:$I$2863,'bereken betaaldatum bedrag'!$AL$1,'grv lys'!$G$2:$G$2863,'bereken betaaldatum bedrag'!B225)</f>
        <v>0</v>
      </c>
      <c r="AM225" s="4">
        <f>SUMIFS('grv lys'!$L$2:$L$2863,'grv lys'!$I$2:$I$2863,'bereken betaaldatum bedrag'!$AM$1,'grv lys'!$G$2:$G$2863,'bereken betaaldatum bedrag'!B225)</f>
        <v>0</v>
      </c>
      <c r="AN225" s="4">
        <f>SUMIFS('grv lys'!$L$2:$L$2863,'grv lys'!$I$2:$I$2863,'bereken betaaldatum bedrag'!$AN$1,'grv lys'!$G$2:$G$2863,'bereken betaaldatum bedrag'!B225)</f>
        <v>0</v>
      </c>
      <c r="AO225" s="4">
        <f>SUMIFS('grv lys'!$L$2:$L$2863,'grv lys'!$I$2:$I$2863,'bereken betaaldatum bedrag'!$AO$1,'grv lys'!$G$2:$G$2863,'bereken betaaldatum bedrag'!B225)</f>
        <v>0</v>
      </c>
      <c r="AP225" s="4">
        <f>SUMIFS('grv lys'!$L$2:$L$2863,'grv lys'!$I$2:$I$2863,'bereken betaaldatum bedrag'!$AP$1,'grv lys'!$G$2:$G$2863,'bereken betaaldatum bedrag'!B225)</f>
        <v>303.67</v>
      </c>
      <c r="AQ225" s="4">
        <f>SUMIFS('grv lys'!$L$2:$L$2863,'grv lys'!$I$2:$I$2863,'bereken betaaldatum bedrag'!$AQ$1,'grv lys'!$G$2:$G$2863,'bereken betaaldatum bedrag'!B225)</f>
        <v>0</v>
      </c>
      <c r="AR225" s="4">
        <f>SUMIFS('grv lys'!$L$2:$L$2863,'grv lys'!$I$2:$I$2863,'bereken betaaldatum bedrag'!$AR$1,'grv lys'!$G$2:$G$2863,'bereken betaaldatum bedrag'!B225)</f>
        <v>296.33999999999997</v>
      </c>
      <c r="AS225" s="4">
        <f>SUMIFS('grv lys'!$L$2:$L$2863,'grv lys'!$I$2:$I$2863,'bereken betaaldatum bedrag'!$AS$1,'grv lys'!$G$2:$G$2863,'bereken betaaldatum bedrag'!B225)</f>
        <v>0</v>
      </c>
      <c r="AT225" s="4">
        <f>SUMIFS('grv lys'!$L$2:$L$2863,'grv lys'!$I$2:$I$2863,'bereken betaaldatum bedrag'!$AT$1,'grv lys'!$G$2:$G$2863,'bereken betaaldatum bedrag'!B225)</f>
        <v>0</v>
      </c>
      <c r="AU225" s="4">
        <f>SUMIFS('grv lys'!$L$2:$L$2863,'grv lys'!$I$2:$I$2863,'bereken betaaldatum bedrag'!$AU$1,'grv lys'!$G$2:$G$2863,'bereken betaaldatum bedrag'!B225)</f>
        <v>0</v>
      </c>
      <c r="AV225" s="4">
        <f>SUMIFS('grv lys'!$L$2:$L$2863,'grv lys'!$I$2:$I$2863,'bereken betaaldatum bedrag'!$AV$1,'grv lys'!$G$2:$G$2863,'bereken betaaldatum bedrag'!B225)</f>
        <v>0</v>
      </c>
      <c r="AW225" s="4">
        <f>SUMIFS('grv lys'!$L$2:$L$2863,'grv lys'!$I$2:$I$2863,'bereken betaaldatum bedrag'!$AW$1,'grv lys'!$G$2:$G$2863,'bereken betaaldatum bedrag'!B225)</f>
        <v>0</v>
      </c>
      <c r="AX225" s="4">
        <f>SUMIFS('grv lys'!$L$2:$L$2863,'grv lys'!$I$2:$I$2863,'bereken betaaldatum bedrag'!$AX$1,'grv lys'!$G$2:$G$2863,'bereken betaaldatum bedrag'!B225)</f>
        <v>0</v>
      </c>
      <c r="AY225" s="4">
        <f>SUMIFS('grv lys'!$L$2:$L$2863,'grv lys'!$I$2:$I$2863,'bereken betaaldatum bedrag'!$AY$1,'grv lys'!$G$2:$G$2863,'bereken betaaldatum bedrag'!B225)</f>
        <v>0</v>
      </c>
      <c r="AZ225" s="4">
        <f>SUMIFS('grv lys'!$L$2:$L$2863,'grv lys'!$I$2:$I$2863,'bereken betaaldatum bedrag'!$AZ$1,'grv lys'!$G$2:$G$2863,'bereken betaaldatum bedrag'!B225)</f>
        <v>0</v>
      </c>
      <c r="BA225" s="4">
        <f>SUMIFS('grv lys'!$L$2:$L$2863,'grv lys'!$I$2:$I$2863,'bereken betaaldatum bedrag'!$BA$1,'grv lys'!$G$2:$G$2863,'bereken betaaldatum bedrag'!B225)</f>
        <v>0</v>
      </c>
    </row>
    <row r="226" spans="1:53" x14ac:dyDescent="0.25">
      <c r="A226" s="19" t="s">
        <v>138</v>
      </c>
      <c r="B226" s="20">
        <v>41802</v>
      </c>
      <c r="C226" s="7"/>
      <c r="D226" s="15" t="s">
        <v>148</v>
      </c>
      <c r="E226" s="14"/>
      <c r="F226" s="12"/>
      <c r="G226" s="16"/>
      <c r="H226" s="16"/>
      <c r="I226" s="4">
        <f>SUMIFS('grv lys'!$L$2:$L$2863,'grv lys'!$G$2:$G$2863,'bereken betaaldatum bedrag'!B226,'grv lys'!$I$2:$I$2863,'bereken betaaldatum bedrag'!I$1)</f>
        <v>91542.94</v>
      </c>
      <c r="J226" s="4">
        <f>SUMIFS('grv lys'!$L$2:$L$2863,'grv lys'!$I$2:$I$2863,'bereken betaaldatum bedrag'!$J$1,'grv lys'!$T$2:$T$2863,'bereken betaaldatum bedrag'!B226)</f>
        <v>0</v>
      </c>
      <c r="K226" s="4">
        <f>SUMIFS('grv lys'!$L$2:$L$2863,'grv lys'!$I$2:$I$2863,'bereken betaaldatum bedrag'!$K$1,'grv lys'!$T$2:$T$2863,'bereken betaaldatum bedrag'!B226)</f>
        <v>0</v>
      </c>
      <c r="L226" s="4">
        <f>SUMIFS('grv lys'!$L$2:$L$2863,'grv lys'!$I$2:$I$2863,'bereken betaaldatum bedrag'!$L$1,'grv lys'!$T$2:$T$2863,'bereken betaaldatum bedrag'!B226)</f>
        <v>0</v>
      </c>
      <c r="M226" s="4">
        <f>SUMIFS('grv lys'!$L$2:$L$2863,'grv lys'!$I$2:$I$2863,'bereken betaaldatum bedrag'!$M$1,'grv lys'!$T$2:$T$2863,'bereken betaaldatum bedrag'!B226)</f>
        <v>2717</v>
      </c>
      <c r="N226" s="4">
        <f>SUMIFS('grv lys'!$L$2:$L$2863,'grv lys'!$I$2:$I$2863,'bereken betaaldatum bedrag'!$N$1,'grv lys'!$T$2:$T$2863,'bereken betaaldatum bedrag'!B226)</f>
        <v>721.2</v>
      </c>
      <c r="O226" s="4">
        <f>SUMIFS('grv lys'!$L$2:$L$2863,'grv lys'!$I$2:$I$2863,'bereken betaaldatum bedrag'!$O$1,'grv lys'!$T$2:$T$2863,'bereken betaaldatum bedrag'!B226)</f>
        <v>6029.5</v>
      </c>
      <c r="P226" s="4">
        <f>SUMIFS('grv lys'!$L$2:$L$2863,'grv lys'!$I$2:$I$2863,'bereken betaaldatum bedrag'!$P$1,'grv lys'!$T$2:$T$2863,'bereken betaaldatum bedrag'!B226)</f>
        <v>0</v>
      </c>
      <c r="Q226" s="4">
        <f>SUMIFS('grv lys'!$L$2:$L$2863,'grv lys'!$I$2:$I$2863,'bereken betaaldatum bedrag'!$Q$1,'grv lys'!$T$2:$T$2863,'bereken betaaldatum bedrag'!B226)</f>
        <v>1875</v>
      </c>
      <c r="R226" s="4">
        <f>SUMIFS('grv lys'!$L$2:$L$2863,'grv lys'!$I$2:$I$2863,'bereken betaaldatum bedrag'!$R$1,'grv lys'!$T$2:$T$2863,'bereken betaaldatum bedrag'!B226)</f>
        <v>0</v>
      </c>
      <c r="S226" s="4">
        <f>SUMIFS('grv lys'!Y225:Y3488,'grv lys'!T225:T3488,'bereken betaaldatum bedrag'!B226,'grv lys'!V225:V3488,'bereken betaaldatum bedrag'!$S$1)</f>
        <v>0</v>
      </c>
      <c r="T226" s="4">
        <f>SUMIFS('grv lys'!Z225:Z3488,'grv lys'!U225:U3488,'bereken betaaldatum bedrag'!B226,'grv lys'!W225:W3488,'bereken betaaldatum bedrag'!$T$1)</f>
        <v>0</v>
      </c>
      <c r="U226" s="4">
        <f>SUMIFS('grv lys'!$L$2:$L$2863,'grv lys'!$I$2:$I$2863,'bereken betaaldatum bedrag'!$U$1,'grv lys'!$T$2:$T$2863,'bereken betaaldatum bedrag'!B226)</f>
        <v>1310</v>
      </c>
      <c r="V226" s="4">
        <f>SUMIFS('grv lys'!$L$2:$L$2863,'grv lys'!$I$2:$I$2863,'bereken betaaldatum bedrag'!$V$1,'grv lys'!$T$2:$T$2863,'bereken betaaldatum bedrag'!B226)</f>
        <v>0</v>
      </c>
      <c r="W226" s="4">
        <f>SUMIFS('grv lys'!$L$2:$L$2863,'grv lys'!$I$2:$I$2863,'bereken betaaldatum bedrag'!$W$1,'grv lys'!$T$2:$T$2863,'bereken betaaldatum bedrag'!B226)</f>
        <v>0</v>
      </c>
      <c r="X226" s="4">
        <f>SUMIFS('grv lys'!$L$2:$L$2863,'grv lys'!$I$2:$I$2863,'bereken betaaldatum bedrag'!$X$1,'grv lys'!$T$2:$T$2863,'bereken betaaldatum bedrag'!B226)</f>
        <v>0</v>
      </c>
      <c r="Y226" s="4">
        <f>SUMIFS('grv lys'!$L$2:$L$2863,'grv lys'!$I$2:$I$2863,'bereken betaaldatum bedrag'!$Y$1,'grv lys'!$G$2:$G$2863,'bereken betaaldatum bedrag'!B226)</f>
        <v>0</v>
      </c>
      <c r="Z226" s="4">
        <f>SUMIFS('grv lys'!$L$2:$L$2863,'grv lys'!$I$2:$I$2863,'bereken betaaldatum bedrag'!$Z$1,'grv lys'!$G$2:$G$2863,'bereken betaaldatum bedrag'!B226)</f>
        <v>0</v>
      </c>
      <c r="AA226" s="4">
        <f>SUMIFS('grv lys'!$L$2:$L$2863,'grv lys'!$I$2:$I$2863,'bereken betaaldatum bedrag'!$AA$1,'grv lys'!$G$2:$G$2863,'bereken betaaldatum bedrag'!B226)</f>
        <v>0</v>
      </c>
      <c r="AB226" s="4">
        <f>SUMIFS('grv lys'!$L$2:$L$2863,'grv lys'!$I$2:$I$2863,'bereken betaaldatum bedrag'!$AB$1,'grv lys'!$G$2:$G$2863,'bereken betaaldatum bedrag'!B226)</f>
        <v>0</v>
      </c>
      <c r="AC226" s="4">
        <f>SUMIFS('grv lys'!$L$2:$L$2863,'grv lys'!$I$2:$I$2863,'bereken betaaldatum bedrag'!$AC$1,'grv lys'!$G$2:$G$2863,'bereken betaaldatum bedrag'!B226)</f>
        <v>0</v>
      </c>
      <c r="AD226" s="4">
        <f>SUMIFS('grv lys'!$L$2:$L$2863,'grv lys'!$I$2:$I$2863,'bereken betaaldatum bedrag'!$AD$1,'grv lys'!$G$2:$G$2863,'bereken betaaldatum bedrag'!B226)</f>
        <v>7501.98</v>
      </c>
      <c r="AE226" s="4">
        <f>SUMIFS('grv lys'!$L$2:$L$2863,'grv lys'!$I$2:$I$2863,'bereken betaaldatum bedrag'!$AE$1,'grv lys'!$G$2:$G$2863,'bereken betaaldatum bedrag'!B226)</f>
        <v>0</v>
      </c>
      <c r="AF226" s="4">
        <f>SUMIFS('grv lys'!$L$2:$L$2863,'grv lys'!$I$2:$I$2863,'bereken betaaldatum bedrag'!$AF$1,'grv lys'!$G$2:$G$2863,'bereken betaaldatum bedrag'!B226)</f>
        <v>0</v>
      </c>
      <c r="AG226" s="4">
        <f>SUMIFS('grv lys'!$L$2:$L$2863,'grv lys'!$I$2:$I$2863,'bereken betaaldatum bedrag'!$AG$1,'grv lys'!$G$2:$G$2863,'bereken betaaldatum bedrag'!B226)</f>
        <v>0</v>
      </c>
      <c r="AH226" s="4">
        <f>SUMIFS('grv lys'!$L$2:$L$2863,'grv lys'!$I$2:$I$2863,'bereken betaaldatum bedrag'!$AH$1,'grv lys'!$G$2:$G$2863,'bereken betaaldatum bedrag'!B226)</f>
        <v>0</v>
      </c>
      <c r="AI226" s="4">
        <f>SUMIFS('grv lys'!$L$2:$L$2863,'grv lys'!$I$2:$I$2863,'bereken betaaldatum bedrag'!$AI$1,'grv lys'!$G$2:$G$2863,'bereken betaaldatum bedrag'!B226)</f>
        <v>0</v>
      </c>
      <c r="AJ226" s="4">
        <f>SUMIFS('grv lys'!$L$2:$L$2863,'grv lys'!$I$2:$I$2863,'bereken betaaldatum bedrag'!$AJ$1,'grv lys'!$G$2:$G$2863,'bereken betaaldatum bedrag'!B226)</f>
        <v>0</v>
      </c>
      <c r="AK226" s="4">
        <f>SUMIFS('grv lys'!$L$2:$L$2863,'grv lys'!$I$2:$I$2863,'bereken betaaldatum bedrag'!$AK$1,'grv lys'!$G$2:$G$2863,'bereken betaaldatum bedrag'!B226)</f>
        <v>0</v>
      </c>
      <c r="AL226" s="4">
        <f>SUMIFS('grv lys'!$L$2:$L$2863,'grv lys'!$I$2:$I$2863,'bereken betaaldatum bedrag'!$AL$1,'grv lys'!$G$2:$G$2863,'bereken betaaldatum bedrag'!B226)</f>
        <v>0</v>
      </c>
      <c r="AM226" s="4">
        <f>SUMIFS('grv lys'!$L$2:$L$2863,'grv lys'!$I$2:$I$2863,'bereken betaaldatum bedrag'!$AM$1,'grv lys'!$G$2:$G$2863,'bereken betaaldatum bedrag'!B226)</f>
        <v>0</v>
      </c>
      <c r="AN226" s="4">
        <f>SUMIFS('grv lys'!$L$2:$L$2863,'grv lys'!$I$2:$I$2863,'bereken betaaldatum bedrag'!$AN$1,'grv lys'!$G$2:$G$2863,'bereken betaaldatum bedrag'!B226)</f>
        <v>0</v>
      </c>
      <c r="AO226" s="4">
        <f>SUMIFS('grv lys'!$L$2:$L$2863,'grv lys'!$I$2:$I$2863,'bereken betaaldatum bedrag'!$AO$1,'grv lys'!$G$2:$G$2863,'bereken betaaldatum bedrag'!B226)</f>
        <v>0</v>
      </c>
      <c r="AP226" s="4">
        <f>SUMIFS('grv lys'!$L$2:$L$2863,'grv lys'!$I$2:$I$2863,'bereken betaaldatum bedrag'!$AP$1,'grv lys'!$G$2:$G$2863,'bereken betaaldatum bedrag'!B226)</f>
        <v>303.67</v>
      </c>
      <c r="AQ226" s="4">
        <f>SUMIFS('grv lys'!$L$2:$L$2863,'grv lys'!$I$2:$I$2863,'bereken betaaldatum bedrag'!$AQ$1,'grv lys'!$G$2:$G$2863,'bereken betaaldatum bedrag'!B226)</f>
        <v>15001.26</v>
      </c>
      <c r="AR226" s="4">
        <f>SUMIFS('grv lys'!$L$2:$L$2863,'grv lys'!$I$2:$I$2863,'bereken betaaldatum bedrag'!$AR$1,'grv lys'!$G$2:$G$2863,'bereken betaaldatum bedrag'!B226)</f>
        <v>0</v>
      </c>
      <c r="AS226" s="4">
        <f>SUMIFS('grv lys'!$L$2:$L$2863,'grv lys'!$I$2:$I$2863,'bereken betaaldatum bedrag'!$AS$1,'grv lys'!$G$2:$G$2863,'bereken betaaldatum bedrag'!B226)</f>
        <v>0</v>
      </c>
      <c r="AT226" s="4">
        <f>SUMIFS('grv lys'!$L$2:$L$2863,'grv lys'!$I$2:$I$2863,'bereken betaaldatum bedrag'!$AT$1,'grv lys'!$G$2:$G$2863,'bereken betaaldatum bedrag'!B226)</f>
        <v>0</v>
      </c>
      <c r="AU226" s="4">
        <f>SUMIFS('grv lys'!$L$2:$L$2863,'grv lys'!$I$2:$I$2863,'bereken betaaldatum bedrag'!$AU$1,'grv lys'!$G$2:$G$2863,'bereken betaaldatum bedrag'!B226)</f>
        <v>0</v>
      </c>
      <c r="AV226" s="4">
        <f>SUMIFS('grv lys'!$L$2:$L$2863,'grv lys'!$I$2:$I$2863,'bereken betaaldatum bedrag'!$AV$1,'grv lys'!$G$2:$G$2863,'bereken betaaldatum bedrag'!B226)</f>
        <v>0</v>
      </c>
      <c r="AW226" s="4">
        <f>SUMIFS('grv lys'!$L$2:$L$2863,'grv lys'!$I$2:$I$2863,'bereken betaaldatum bedrag'!$AW$1,'grv lys'!$G$2:$G$2863,'bereken betaaldatum bedrag'!B226)</f>
        <v>0</v>
      </c>
      <c r="AX226" s="4">
        <f>SUMIFS('grv lys'!$L$2:$L$2863,'grv lys'!$I$2:$I$2863,'bereken betaaldatum bedrag'!$AX$1,'grv lys'!$G$2:$G$2863,'bereken betaaldatum bedrag'!B226)</f>
        <v>0</v>
      </c>
      <c r="AY226" s="4">
        <f>SUMIFS('grv lys'!$L$2:$L$2863,'grv lys'!$I$2:$I$2863,'bereken betaaldatum bedrag'!$AY$1,'grv lys'!$G$2:$G$2863,'bereken betaaldatum bedrag'!B226)</f>
        <v>0</v>
      </c>
      <c r="AZ226" s="4">
        <f>SUMIFS('grv lys'!$L$2:$L$2863,'grv lys'!$I$2:$I$2863,'bereken betaaldatum bedrag'!$AZ$1,'grv lys'!$G$2:$G$2863,'bereken betaaldatum bedrag'!B226)</f>
        <v>0</v>
      </c>
      <c r="BA226" s="4">
        <f>SUMIFS('grv lys'!$L$2:$L$2863,'grv lys'!$I$2:$I$2863,'bereken betaaldatum bedrag'!$BA$1,'grv lys'!$G$2:$G$2863,'bereken betaaldatum bedrag'!B226)</f>
        <v>0</v>
      </c>
    </row>
    <row r="227" spans="1:53" x14ac:dyDescent="0.25">
      <c r="A227" s="19" t="s">
        <v>139</v>
      </c>
      <c r="B227" s="20">
        <v>41803</v>
      </c>
      <c r="C227" s="7">
        <f>B227+19</f>
        <v>41822</v>
      </c>
      <c r="D227" s="6">
        <f>SUM(I221:I227)</f>
        <v>441551.82999999996</v>
      </c>
      <c r="E227" s="14">
        <f>B227+31</f>
        <v>41834</v>
      </c>
      <c r="F227" s="12">
        <f>SUM(Y221:BA227)</f>
        <v>202936.58000000005</v>
      </c>
      <c r="G227" s="10">
        <f>B227</f>
        <v>41803</v>
      </c>
      <c r="H227" s="9">
        <f>SUM(J221:X227)</f>
        <v>64728.6</v>
      </c>
      <c r="I227" s="4">
        <f>SUMIFS('grv lys'!$L$2:$L$2863,'grv lys'!$G$2:$G$2863,'bereken betaaldatum bedrag'!B227,'grv lys'!$I$2:$I$2863,'bereken betaaldatum bedrag'!I$1)</f>
        <v>0</v>
      </c>
      <c r="J227" s="4">
        <f>SUMIFS('grv lys'!$L$2:$L$2863,'grv lys'!$I$2:$I$2863,'bereken betaaldatum bedrag'!$J$1,'grv lys'!$T$2:$T$2863,'bereken betaaldatum bedrag'!B227)</f>
        <v>0</v>
      </c>
      <c r="K227" s="4">
        <f>SUMIFS('grv lys'!$L$2:$L$2863,'grv lys'!$I$2:$I$2863,'bereken betaaldatum bedrag'!$K$1,'grv lys'!$T$2:$T$2863,'bereken betaaldatum bedrag'!B227)</f>
        <v>0</v>
      </c>
      <c r="L227" s="4">
        <f>SUMIFS('grv lys'!$L$2:$L$2863,'grv lys'!$I$2:$I$2863,'bereken betaaldatum bedrag'!$L$1,'grv lys'!$T$2:$T$2863,'bereken betaaldatum bedrag'!B227)</f>
        <v>0</v>
      </c>
      <c r="M227" s="4">
        <f>SUMIFS('grv lys'!$L$2:$L$2863,'grv lys'!$I$2:$I$2863,'bereken betaaldatum bedrag'!$M$1,'grv lys'!$T$2:$T$2863,'bereken betaaldatum bedrag'!B227)</f>
        <v>5049.6000000000004</v>
      </c>
      <c r="N227" s="4">
        <f>SUMIFS('grv lys'!$L$2:$L$2863,'grv lys'!$I$2:$I$2863,'bereken betaaldatum bedrag'!$N$1,'grv lys'!$T$2:$T$2863,'bereken betaaldatum bedrag'!B227)</f>
        <v>0</v>
      </c>
      <c r="O227" s="4">
        <f>SUMIFS('grv lys'!$L$2:$L$2863,'grv lys'!$I$2:$I$2863,'bereken betaaldatum bedrag'!$O$1,'grv lys'!$T$2:$T$2863,'bereken betaaldatum bedrag'!B227)</f>
        <v>0</v>
      </c>
      <c r="P227" s="4">
        <f>SUMIFS('grv lys'!$L$2:$L$2863,'grv lys'!$I$2:$I$2863,'bereken betaaldatum bedrag'!$P$1,'grv lys'!$T$2:$T$2863,'bereken betaaldatum bedrag'!B227)</f>
        <v>0</v>
      </c>
      <c r="Q227" s="4">
        <f>SUMIFS('grv lys'!$L$2:$L$2863,'grv lys'!$I$2:$I$2863,'bereken betaaldatum bedrag'!$Q$1,'grv lys'!$T$2:$T$2863,'bereken betaaldatum bedrag'!B227)</f>
        <v>0</v>
      </c>
      <c r="R227" s="4">
        <f>SUMIFS('grv lys'!$L$2:$L$2863,'grv lys'!$I$2:$I$2863,'bereken betaaldatum bedrag'!$R$1,'grv lys'!$T$2:$T$2863,'bereken betaaldatum bedrag'!B227)</f>
        <v>0</v>
      </c>
      <c r="S227" s="4">
        <f>SUMIFS('grv lys'!Y226:Y3489,'grv lys'!T226:T3489,'bereken betaaldatum bedrag'!B227,'grv lys'!V226:V3489,'bereken betaaldatum bedrag'!$S$1)</f>
        <v>0</v>
      </c>
      <c r="T227" s="4">
        <f>SUMIFS('grv lys'!Z226:Z3489,'grv lys'!U226:U3489,'bereken betaaldatum bedrag'!B227,'grv lys'!W226:W3489,'bereken betaaldatum bedrag'!$T$1)</f>
        <v>0</v>
      </c>
      <c r="U227" s="4">
        <f>SUMIFS('grv lys'!$L$2:$L$2863,'grv lys'!$I$2:$I$2863,'bereken betaaldatum bedrag'!$U$1,'grv lys'!$T$2:$T$2863,'bereken betaaldatum bedrag'!B227)</f>
        <v>0</v>
      </c>
      <c r="V227" s="4">
        <f>SUMIFS('grv lys'!$L$2:$L$2863,'grv lys'!$I$2:$I$2863,'bereken betaaldatum bedrag'!$V$1,'grv lys'!$T$2:$T$2863,'bereken betaaldatum bedrag'!B227)</f>
        <v>0</v>
      </c>
      <c r="W227" s="4">
        <f>SUMIFS('grv lys'!$L$2:$L$2863,'grv lys'!$I$2:$I$2863,'bereken betaaldatum bedrag'!$W$1,'grv lys'!$T$2:$T$2863,'bereken betaaldatum bedrag'!B227)</f>
        <v>0</v>
      </c>
      <c r="X227" s="4">
        <f>SUMIFS('grv lys'!$L$2:$L$2863,'grv lys'!$I$2:$I$2863,'bereken betaaldatum bedrag'!$X$1,'grv lys'!$T$2:$T$2863,'bereken betaaldatum bedrag'!B227)</f>
        <v>0</v>
      </c>
      <c r="Y227" s="4">
        <f>SUMIFS('grv lys'!$L$2:$L$2863,'grv lys'!$I$2:$I$2863,'bereken betaaldatum bedrag'!$Y$1,'grv lys'!$G$2:$G$2863,'bereken betaaldatum bedrag'!B227)</f>
        <v>0</v>
      </c>
      <c r="Z227" s="4">
        <f>SUMIFS('grv lys'!$L$2:$L$2863,'grv lys'!$I$2:$I$2863,'bereken betaaldatum bedrag'!$Z$1,'grv lys'!$G$2:$G$2863,'bereken betaaldatum bedrag'!B227)</f>
        <v>0</v>
      </c>
      <c r="AA227" s="4">
        <f>SUMIFS('grv lys'!$L$2:$L$2863,'grv lys'!$I$2:$I$2863,'bereken betaaldatum bedrag'!$AA$1,'grv lys'!$G$2:$G$2863,'bereken betaaldatum bedrag'!B227)</f>
        <v>0</v>
      </c>
      <c r="AB227" s="4">
        <f>SUMIFS('grv lys'!$L$2:$L$2863,'grv lys'!$I$2:$I$2863,'bereken betaaldatum bedrag'!$AB$1,'grv lys'!$G$2:$G$2863,'bereken betaaldatum bedrag'!B227)</f>
        <v>12875.96</v>
      </c>
      <c r="AC227" s="4">
        <f>SUMIFS('grv lys'!$L$2:$L$2863,'grv lys'!$I$2:$I$2863,'bereken betaaldatum bedrag'!$AC$1,'grv lys'!$G$2:$G$2863,'bereken betaaldatum bedrag'!B227)</f>
        <v>0</v>
      </c>
      <c r="AD227" s="4">
        <f>SUMIFS('grv lys'!$L$2:$L$2863,'grv lys'!$I$2:$I$2863,'bereken betaaldatum bedrag'!$AD$1,'grv lys'!$G$2:$G$2863,'bereken betaaldatum bedrag'!B227)</f>
        <v>0</v>
      </c>
      <c r="AE227" s="4">
        <f>SUMIFS('grv lys'!$L$2:$L$2863,'grv lys'!$I$2:$I$2863,'bereken betaaldatum bedrag'!$AE$1,'grv lys'!$G$2:$G$2863,'bereken betaaldatum bedrag'!B227)</f>
        <v>0</v>
      </c>
      <c r="AF227" s="4">
        <f>SUMIFS('grv lys'!$L$2:$L$2863,'grv lys'!$I$2:$I$2863,'bereken betaaldatum bedrag'!$AF$1,'grv lys'!$G$2:$G$2863,'bereken betaaldatum bedrag'!B227)</f>
        <v>0</v>
      </c>
      <c r="AG227" s="4">
        <f>SUMIFS('grv lys'!$L$2:$L$2863,'grv lys'!$I$2:$I$2863,'bereken betaaldatum bedrag'!$AG$1,'grv lys'!$G$2:$G$2863,'bereken betaaldatum bedrag'!B227)</f>
        <v>0</v>
      </c>
      <c r="AH227" s="4">
        <f>SUMIFS('grv lys'!$L$2:$L$2863,'grv lys'!$I$2:$I$2863,'bereken betaaldatum bedrag'!$AH$1,'grv lys'!$G$2:$G$2863,'bereken betaaldatum bedrag'!B227)</f>
        <v>0</v>
      </c>
      <c r="AI227" s="4">
        <f>SUMIFS('grv lys'!$L$2:$L$2863,'grv lys'!$I$2:$I$2863,'bereken betaaldatum bedrag'!$AI$1,'grv lys'!$G$2:$G$2863,'bereken betaaldatum bedrag'!B227)</f>
        <v>0</v>
      </c>
      <c r="AJ227" s="4">
        <f>SUMIFS('grv lys'!$L$2:$L$2863,'grv lys'!$I$2:$I$2863,'bereken betaaldatum bedrag'!$AJ$1,'grv lys'!$G$2:$G$2863,'bereken betaaldatum bedrag'!B227)</f>
        <v>0</v>
      </c>
      <c r="AK227" s="4">
        <f>SUMIFS('grv lys'!$L$2:$L$2863,'grv lys'!$I$2:$I$2863,'bereken betaaldatum bedrag'!$AK$1,'grv lys'!$G$2:$G$2863,'bereken betaaldatum bedrag'!B227)</f>
        <v>0</v>
      </c>
      <c r="AL227" s="4">
        <f>SUMIFS('grv lys'!$L$2:$L$2863,'grv lys'!$I$2:$I$2863,'bereken betaaldatum bedrag'!$AL$1,'grv lys'!$G$2:$G$2863,'bereken betaaldatum bedrag'!B227)</f>
        <v>0</v>
      </c>
      <c r="AM227" s="4">
        <f>SUMIFS('grv lys'!$L$2:$L$2863,'grv lys'!$I$2:$I$2863,'bereken betaaldatum bedrag'!$AM$1,'grv lys'!$G$2:$G$2863,'bereken betaaldatum bedrag'!B227)</f>
        <v>0</v>
      </c>
      <c r="AN227" s="4">
        <f>SUMIFS('grv lys'!$L$2:$L$2863,'grv lys'!$I$2:$I$2863,'bereken betaaldatum bedrag'!$AN$1,'grv lys'!$G$2:$G$2863,'bereken betaaldatum bedrag'!B227)</f>
        <v>0</v>
      </c>
      <c r="AO227" s="4">
        <f>SUMIFS('grv lys'!$L$2:$L$2863,'grv lys'!$I$2:$I$2863,'bereken betaaldatum bedrag'!$AO$1,'grv lys'!$G$2:$G$2863,'bereken betaaldatum bedrag'!B227)</f>
        <v>14819.92</v>
      </c>
      <c r="AP227" s="4">
        <f>SUMIFS('grv lys'!$L$2:$L$2863,'grv lys'!$I$2:$I$2863,'bereken betaaldatum bedrag'!$AP$1,'grv lys'!$G$2:$G$2863,'bereken betaaldatum bedrag'!B227)</f>
        <v>0</v>
      </c>
      <c r="AQ227" s="4">
        <f>SUMIFS('grv lys'!$L$2:$L$2863,'grv lys'!$I$2:$I$2863,'bereken betaaldatum bedrag'!$AQ$1,'grv lys'!$G$2:$G$2863,'bereken betaaldatum bedrag'!B227)</f>
        <v>0</v>
      </c>
      <c r="AR227" s="4">
        <f>SUMIFS('grv lys'!$L$2:$L$2863,'grv lys'!$I$2:$I$2863,'bereken betaaldatum bedrag'!$AR$1,'grv lys'!$G$2:$G$2863,'bereken betaaldatum bedrag'!B227)</f>
        <v>296.33999999999997</v>
      </c>
      <c r="AS227" s="4">
        <f>SUMIFS('grv lys'!$L$2:$L$2863,'grv lys'!$I$2:$I$2863,'bereken betaaldatum bedrag'!$AS$1,'grv lys'!$G$2:$G$2863,'bereken betaaldatum bedrag'!B227)</f>
        <v>0</v>
      </c>
      <c r="AT227" s="4">
        <f>SUMIFS('grv lys'!$L$2:$L$2863,'grv lys'!$I$2:$I$2863,'bereken betaaldatum bedrag'!$AT$1,'grv lys'!$G$2:$G$2863,'bereken betaaldatum bedrag'!B227)</f>
        <v>0</v>
      </c>
      <c r="AU227" s="4">
        <f>SUMIFS('grv lys'!$L$2:$L$2863,'grv lys'!$I$2:$I$2863,'bereken betaaldatum bedrag'!$AU$1,'grv lys'!$G$2:$G$2863,'bereken betaaldatum bedrag'!B227)</f>
        <v>0</v>
      </c>
      <c r="AV227" s="4">
        <f>SUMIFS('grv lys'!$L$2:$L$2863,'grv lys'!$I$2:$I$2863,'bereken betaaldatum bedrag'!$AV$1,'grv lys'!$G$2:$G$2863,'bereken betaaldatum bedrag'!B227)</f>
        <v>0</v>
      </c>
      <c r="AW227" s="4">
        <f>SUMIFS('grv lys'!$L$2:$L$2863,'grv lys'!$I$2:$I$2863,'bereken betaaldatum bedrag'!$AW$1,'grv lys'!$G$2:$G$2863,'bereken betaaldatum bedrag'!B227)</f>
        <v>0</v>
      </c>
      <c r="AX227" s="4">
        <f>SUMIFS('grv lys'!$L$2:$L$2863,'grv lys'!$I$2:$I$2863,'bereken betaaldatum bedrag'!$AX$1,'grv lys'!$G$2:$G$2863,'bereken betaaldatum bedrag'!B227)</f>
        <v>0</v>
      </c>
      <c r="AY227" s="4">
        <f>SUMIFS('grv lys'!$L$2:$L$2863,'grv lys'!$I$2:$I$2863,'bereken betaaldatum bedrag'!$AY$1,'grv lys'!$G$2:$G$2863,'bereken betaaldatum bedrag'!B227)</f>
        <v>0</v>
      </c>
      <c r="AZ227" s="4">
        <f>SUMIFS('grv lys'!$L$2:$L$2863,'grv lys'!$I$2:$I$2863,'bereken betaaldatum bedrag'!$AZ$1,'grv lys'!$G$2:$G$2863,'bereken betaaldatum bedrag'!B227)</f>
        <v>0</v>
      </c>
      <c r="BA227" s="4">
        <f>SUMIFS('grv lys'!$L$2:$L$2863,'grv lys'!$I$2:$I$2863,'bereken betaaldatum bedrag'!$BA$1,'grv lys'!$G$2:$G$2863,'bereken betaaldatum bedrag'!B227)</f>
        <v>0</v>
      </c>
    </row>
    <row r="228" spans="1:53" x14ac:dyDescent="0.25">
      <c r="A228" s="21" t="s">
        <v>140</v>
      </c>
      <c r="B228" s="22">
        <v>41804</v>
      </c>
      <c r="C228" s="7"/>
      <c r="D228" s="15" t="s">
        <v>148</v>
      </c>
      <c r="E228" s="14"/>
      <c r="F228" s="12"/>
      <c r="G228" s="16"/>
      <c r="H228" s="16"/>
      <c r="I228" s="4">
        <f>SUMIFS('grv lys'!$L$2:$L$2863,'grv lys'!$G$2:$G$2863,'bereken betaaldatum bedrag'!B228,'grv lys'!$I$2:$I$2863,'bereken betaaldatum bedrag'!I$1)</f>
        <v>0</v>
      </c>
      <c r="J228" s="4">
        <f>SUMIFS('grv lys'!$L$2:$L$2863,'grv lys'!$I$2:$I$2863,'bereken betaaldatum bedrag'!$J$1,'grv lys'!$T$2:$T$2863,'bereken betaaldatum bedrag'!B228)</f>
        <v>0</v>
      </c>
      <c r="K228" s="4">
        <f>SUMIFS('grv lys'!$L$2:$L$2863,'grv lys'!$I$2:$I$2863,'bereken betaaldatum bedrag'!$K$1,'grv lys'!$T$2:$T$2863,'bereken betaaldatum bedrag'!B228)</f>
        <v>0</v>
      </c>
      <c r="L228" s="4">
        <f>SUMIFS('grv lys'!$L$2:$L$2863,'grv lys'!$I$2:$I$2863,'bereken betaaldatum bedrag'!$L$1,'grv lys'!$T$2:$T$2863,'bereken betaaldatum bedrag'!B228)</f>
        <v>0</v>
      </c>
      <c r="M228" s="4">
        <f>SUMIFS('grv lys'!$L$2:$L$2863,'grv lys'!$I$2:$I$2863,'bereken betaaldatum bedrag'!$M$1,'grv lys'!$T$2:$T$2863,'bereken betaaldatum bedrag'!B228)</f>
        <v>0</v>
      </c>
      <c r="N228" s="4">
        <f>SUMIFS('grv lys'!$L$2:$L$2863,'grv lys'!$I$2:$I$2863,'bereken betaaldatum bedrag'!$N$1,'grv lys'!$T$2:$T$2863,'bereken betaaldatum bedrag'!B228)</f>
        <v>0</v>
      </c>
      <c r="O228" s="4">
        <f>SUMIFS('grv lys'!$L$2:$L$2863,'grv lys'!$I$2:$I$2863,'bereken betaaldatum bedrag'!$O$1,'grv lys'!$T$2:$T$2863,'bereken betaaldatum bedrag'!B228)</f>
        <v>0</v>
      </c>
      <c r="P228" s="4">
        <f>SUMIFS('grv lys'!$L$2:$L$2863,'grv lys'!$I$2:$I$2863,'bereken betaaldatum bedrag'!$P$1,'grv lys'!$T$2:$T$2863,'bereken betaaldatum bedrag'!B228)</f>
        <v>0</v>
      </c>
      <c r="Q228" s="4">
        <f>SUMIFS('grv lys'!$L$2:$L$2863,'grv lys'!$I$2:$I$2863,'bereken betaaldatum bedrag'!$Q$1,'grv lys'!$T$2:$T$2863,'bereken betaaldatum bedrag'!B228)</f>
        <v>0</v>
      </c>
      <c r="R228" s="4">
        <f>SUMIFS('grv lys'!$L$2:$L$2863,'grv lys'!$I$2:$I$2863,'bereken betaaldatum bedrag'!$R$1,'grv lys'!$T$2:$T$2863,'bereken betaaldatum bedrag'!B228)</f>
        <v>0</v>
      </c>
      <c r="S228" s="4">
        <f>SUMIFS('grv lys'!Y227:Y3490,'grv lys'!T227:T3490,'bereken betaaldatum bedrag'!B228,'grv lys'!V227:V3490,'bereken betaaldatum bedrag'!$S$1)</f>
        <v>0</v>
      </c>
      <c r="T228" s="4">
        <f>SUMIFS('grv lys'!Z227:Z3490,'grv lys'!U227:U3490,'bereken betaaldatum bedrag'!B228,'grv lys'!W227:W3490,'bereken betaaldatum bedrag'!$T$1)</f>
        <v>0</v>
      </c>
      <c r="U228" s="4">
        <f>SUMIFS('grv lys'!$L$2:$L$2863,'grv lys'!$I$2:$I$2863,'bereken betaaldatum bedrag'!$U$1,'grv lys'!$T$2:$T$2863,'bereken betaaldatum bedrag'!B228)</f>
        <v>3492</v>
      </c>
      <c r="V228" s="4">
        <f>SUMIFS('grv lys'!$L$2:$L$2863,'grv lys'!$I$2:$I$2863,'bereken betaaldatum bedrag'!$V$1,'grv lys'!$T$2:$T$2863,'bereken betaaldatum bedrag'!B228)</f>
        <v>0</v>
      </c>
      <c r="W228" s="4">
        <f>SUMIFS('grv lys'!$L$2:$L$2863,'grv lys'!$I$2:$I$2863,'bereken betaaldatum bedrag'!$W$1,'grv lys'!$T$2:$T$2863,'bereken betaaldatum bedrag'!B228)</f>
        <v>0</v>
      </c>
      <c r="X228" s="4">
        <f>SUMIFS('grv lys'!$L$2:$L$2863,'grv lys'!$I$2:$I$2863,'bereken betaaldatum bedrag'!$X$1,'grv lys'!$T$2:$T$2863,'bereken betaaldatum bedrag'!B228)</f>
        <v>0</v>
      </c>
      <c r="Y228" s="4">
        <f>SUMIFS('grv lys'!$L$2:$L$2863,'grv lys'!$I$2:$I$2863,'bereken betaaldatum bedrag'!$Y$1,'grv lys'!$G$2:$G$2863,'bereken betaaldatum bedrag'!B228)</f>
        <v>0</v>
      </c>
      <c r="Z228" s="4">
        <f>SUMIFS('grv lys'!$L$2:$L$2863,'grv lys'!$I$2:$I$2863,'bereken betaaldatum bedrag'!$Z$1,'grv lys'!$G$2:$G$2863,'bereken betaaldatum bedrag'!B228)</f>
        <v>0</v>
      </c>
      <c r="AA228" s="4">
        <f>SUMIFS('grv lys'!$L$2:$L$2863,'grv lys'!$I$2:$I$2863,'bereken betaaldatum bedrag'!$AA$1,'grv lys'!$G$2:$G$2863,'bereken betaaldatum bedrag'!B228)</f>
        <v>0</v>
      </c>
      <c r="AB228" s="4">
        <f>SUMIFS('grv lys'!$L$2:$L$2863,'grv lys'!$I$2:$I$2863,'bereken betaaldatum bedrag'!$AB$1,'grv lys'!$G$2:$G$2863,'bereken betaaldatum bedrag'!B228)</f>
        <v>0</v>
      </c>
      <c r="AC228" s="4">
        <f>SUMIFS('grv lys'!$L$2:$L$2863,'grv lys'!$I$2:$I$2863,'bereken betaaldatum bedrag'!$AC$1,'grv lys'!$G$2:$G$2863,'bereken betaaldatum bedrag'!B228)</f>
        <v>0</v>
      </c>
      <c r="AD228" s="4">
        <f>SUMIFS('grv lys'!$L$2:$L$2863,'grv lys'!$I$2:$I$2863,'bereken betaaldatum bedrag'!$AD$1,'grv lys'!$G$2:$G$2863,'bereken betaaldatum bedrag'!B228)</f>
        <v>7347.31</v>
      </c>
      <c r="AE228" s="4">
        <f>SUMIFS('grv lys'!$L$2:$L$2863,'grv lys'!$I$2:$I$2863,'bereken betaaldatum bedrag'!$AE$1,'grv lys'!$G$2:$G$2863,'bereken betaaldatum bedrag'!B228)</f>
        <v>25688.16</v>
      </c>
      <c r="AF228" s="4">
        <f>SUMIFS('grv lys'!$L$2:$L$2863,'grv lys'!$I$2:$I$2863,'bereken betaaldatum bedrag'!$AF$1,'grv lys'!$G$2:$G$2863,'bereken betaaldatum bedrag'!B228)</f>
        <v>6502.6</v>
      </c>
      <c r="AG228" s="4">
        <f>SUMIFS('grv lys'!$L$2:$L$2863,'grv lys'!$I$2:$I$2863,'bereken betaaldatum bedrag'!$AG$1,'grv lys'!$G$2:$G$2863,'bereken betaaldatum bedrag'!B228)</f>
        <v>0</v>
      </c>
      <c r="AH228" s="4">
        <f>SUMIFS('grv lys'!$L$2:$L$2863,'grv lys'!$I$2:$I$2863,'bereken betaaldatum bedrag'!$AH$1,'grv lys'!$G$2:$G$2863,'bereken betaaldatum bedrag'!B228)</f>
        <v>0</v>
      </c>
      <c r="AI228" s="4">
        <f>SUMIFS('grv lys'!$L$2:$L$2863,'grv lys'!$I$2:$I$2863,'bereken betaaldatum bedrag'!$AI$1,'grv lys'!$G$2:$G$2863,'bereken betaaldatum bedrag'!B228)</f>
        <v>0</v>
      </c>
      <c r="AJ228" s="4">
        <f>SUMIFS('grv lys'!$L$2:$L$2863,'grv lys'!$I$2:$I$2863,'bereken betaaldatum bedrag'!$AJ$1,'grv lys'!$G$2:$G$2863,'bereken betaaldatum bedrag'!B228)</f>
        <v>0</v>
      </c>
      <c r="AK228" s="4">
        <f>SUMIFS('grv lys'!$L$2:$L$2863,'grv lys'!$I$2:$I$2863,'bereken betaaldatum bedrag'!$AK$1,'grv lys'!$G$2:$G$2863,'bereken betaaldatum bedrag'!B228)</f>
        <v>0</v>
      </c>
      <c r="AL228" s="4">
        <f>SUMIFS('grv lys'!$L$2:$L$2863,'grv lys'!$I$2:$I$2863,'bereken betaaldatum bedrag'!$AL$1,'grv lys'!$G$2:$G$2863,'bereken betaaldatum bedrag'!B228)</f>
        <v>0</v>
      </c>
      <c r="AM228" s="4">
        <f>SUMIFS('grv lys'!$L$2:$L$2863,'grv lys'!$I$2:$I$2863,'bereken betaaldatum bedrag'!$AM$1,'grv lys'!$G$2:$G$2863,'bereken betaaldatum bedrag'!B228)</f>
        <v>11669.76</v>
      </c>
      <c r="AN228" s="4">
        <f>SUMIFS('grv lys'!$L$2:$L$2863,'grv lys'!$I$2:$I$2863,'bereken betaaldatum bedrag'!$AN$1,'grv lys'!$G$2:$G$2863,'bereken betaaldatum bedrag'!B228)</f>
        <v>0</v>
      </c>
      <c r="AO228" s="4">
        <f>SUMIFS('grv lys'!$L$2:$L$2863,'grv lys'!$I$2:$I$2863,'bereken betaaldatum bedrag'!$AO$1,'grv lys'!$G$2:$G$2863,'bereken betaaldatum bedrag'!B228)</f>
        <v>0</v>
      </c>
      <c r="AP228" s="4">
        <f>SUMIFS('grv lys'!$L$2:$L$2863,'grv lys'!$I$2:$I$2863,'bereken betaaldatum bedrag'!$AP$1,'grv lys'!$G$2:$G$2863,'bereken betaaldatum bedrag'!B228)</f>
        <v>303.67</v>
      </c>
      <c r="AQ228" s="4">
        <f>SUMIFS('grv lys'!$L$2:$L$2863,'grv lys'!$I$2:$I$2863,'bereken betaaldatum bedrag'!$AQ$1,'grv lys'!$G$2:$G$2863,'bereken betaaldatum bedrag'!B228)</f>
        <v>0</v>
      </c>
      <c r="AR228" s="4">
        <f>SUMIFS('grv lys'!$L$2:$L$2863,'grv lys'!$I$2:$I$2863,'bereken betaaldatum bedrag'!$AR$1,'grv lys'!$G$2:$G$2863,'bereken betaaldatum bedrag'!B228)</f>
        <v>296.33999999999997</v>
      </c>
      <c r="AS228" s="4">
        <f>SUMIFS('grv lys'!$L$2:$L$2863,'grv lys'!$I$2:$I$2863,'bereken betaaldatum bedrag'!$AS$1,'grv lys'!$G$2:$G$2863,'bereken betaaldatum bedrag'!B228)</f>
        <v>0</v>
      </c>
      <c r="AT228" s="4">
        <f>SUMIFS('grv lys'!$L$2:$L$2863,'grv lys'!$I$2:$I$2863,'bereken betaaldatum bedrag'!$AT$1,'grv lys'!$G$2:$G$2863,'bereken betaaldatum bedrag'!B228)</f>
        <v>0</v>
      </c>
      <c r="AU228" s="4">
        <f>SUMIFS('grv lys'!$L$2:$L$2863,'grv lys'!$I$2:$I$2863,'bereken betaaldatum bedrag'!$AU$1,'grv lys'!$G$2:$G$2863,'bereken betaaldatum bedrag'!B228)</f>
        <v>15708.13</v>
      </c>
      <c r="AV228" s="4">
        <f>SUMIFS('grv lys'!$L$2:$L$2863,'grv lys'!$I$2:$I$2863,'bereken betaaldatum bedrag'!$AV$1,'grv lys'!$G$2:$G$2863,'bereken betaaldatum bedrag'!B228)</f>
        <v>0</v>
      </c>
      <c r="AW228" s="4">
        <f>SUMIFS('grv lys'!$L$2:$L$2863,'grv lys'!$I$2:$I$2863,'bereken betaaldatum bedrag'!$AW$1,'grv lys'!$G$2:$G$2863,'bereken betaaldatum bedrag'!B228)</f>
        <v>0</v>
      </c>
      <c r="AX228" s="4">
        <f>SUMIFS('grv lys'!$L$2:$L$2863,'grv lys'!$I$2:$I$2863,'bereken betaaldatum bedrag'!$AX$1,'grv lys'!$G$2:$G$2863,'bereken betaaldatum bedrag'!B228)</f>
        <v>0</v>
      </c>
      <c r="AY228" s="4">
        <f>SUMIFS('grv lys'!$L$2:$L$2863,'grv lys'!$I$2:$I$2863,'bereken betaaldatum bedrag'!$AY$1,'grv lys'!$G$2:$G$2863,'bereken betaaldatum bedrag'!B228)</f>
        <v>0</v>
      </c>
      <c r="AZ228" s="4">
        <f>SUMIFS('grv lys'!$L$2:$L$2863,'grv lys'!$I$2:$I$2863,'bereken betaaldatum bedrag'!$AZ$1,'grv lys'!$G$2:$G$2863,'bereken betaaldatum bedrag'!B228)</f>
        <v>0</v>
      </c>
      <c r="BA228" s="4">
        <f>SUMIFS('grv lys'!$L$2:$L$2863,'grv lys'!$I$2:$I$2863,'bereken betaaldatum bedrag'!$BA$1,'grv lys'!$G$2:$G$2863,'bereken betaaldatum bedrag'!B228)</f>
        <v>0</v>
      </c>
    </row>
    <row r="229" spans="1:53" x14ac:dyDescent="0.25">
      <c r="A229" s="21" t="s">
        <v>134</v>
      </c>
      <c r="B229" s="22">
        <v>41805</v>
      </c>
      <c r="C229" s="7"/>
      <c r="D229" s="15" t="s">
        <v>148</v>
      </c>
      <c r="E229" s="14"/>
      <c r="F229" s="12"/>
      <c r="G229" s="16"/>
      <c r="H229" s="16"/>
      <c r="I229" s="4">
        <f>SUMIFS('grv lys'!$L$2:$L$2863,'grv lys'!$G$2:$G$2863,'bereken betaaldatum bedrag'!B229,'grv lys'!$I$2:$I$2863,'bereken betaaldatum bedrag'!I$1)</f>
        <v>10814.14</v>
      </c>
      <c r="J229" s="4">
        <f>SUMIFS('grv lys'!$L$2:$L$2863,'grv lys'!$I$2:$I$2863,'bereken betaaldatum bedrag'!$J$1,'grv lys'!$T$2:$T$2863,'bereken betaaldatum bedrag'!B229)</f>
        <v>0</v>
      </c>
      <c r="K229" s="4">
        <f>SUMIFS('grv lys'!$L$2:$L$2863,'grv lys'!$I$2:$I$2863,'bereken betaaldatum bedrag'!$K$1,'grv lys'!$T$2:$T$2863,'bereken betaaldatum bedrag'!B229)</f>
        <v>0</v>
      </c>
      <c r="L229" s="4">
        <f>SUMIFS('grv lys'!$L$2:$L$2863,'grv lys'!$I$2:$I$2863,'bereken betaaldatum bedrag'!$L$1,'grv lys'!$T$2:$T$2863,'bereken betaaldatum bedrag'!B229)</f>
        <v>0</v>
      </c>
      <c r="M229" s="4">
        <f>SUMIFS('grv lys'!$L$2:$L$2863,'grv lys'!$I$2:$I$2863,'bereken betaaldatum bedrag'!$M$1,'grv lys'!$T$2:$T$2863,'bereken betaaldatum bedrag'!B229)</f>
        <v>4284.6000000000004</v>
      </c>
      <c r="N229" s="4">
        <f>SUMIFS('grv lys'!$L$2:$L$2863,'grv lys'!$I$2:$I$2863,'bereken betaaldatum bedrag'!$N$1,'grv lys'!$T$2:$T$2863,'bereken betaaldatum bedrag'!B229)</f>
        <v>0</v>
      </c>
      <c r="O229" s="4">
        <f>SUMIFS('grv lys'!$L$2:$L$2863,'grv lys'!$I$2:$I$2863,'bereken betaaldatum bedrag'!$O$1,'grv lys'!$T$2:$T$2863,'bereken betaaldatum bedrag'!B229)</f>
        <v>0</v>
      </c>
      <c r="P229" s="4">
        <f>SUMIFS('grv lys'!$L$2:$L$2863,'grv lys'!$I$2:$I$2863,'bereken betaaldatum bedrag'!$P$1,'grv lys'!$T$2:$T$2863,'bereken betaaldatum bedrag'!B229)</f>
        <v>0</v>
      </c>
      <c r="Q229" s="4">
        <f>SUMIFS('grv lys'!$L$2:$L$2863,'grv lys'!$I$2:$I$2863,'bereken betaaldatum bedrag'!$Q$1,'grv lys'!$T$2:$T$2863,'bereken betaaldatum bedrag'!B229)</f>
        <v>0</v>
      </c>
      <c r="R229" s="4">
        <f>SUMIFS('grv lys'!$L$2:$L$2863,'grv lys'!$I$2:$I$2863,'bereken betaaldatum bedrag'!$R$1,'grv lys'!$T$2:$T$2863,'bereken betaaldatum bedrag'!B229)</f>
        <v>0</v>
      </c>
      <c r="S229" s="4">
        <f>SUMIFS('grv lys'!Y228:Y3491,'grv lys'!T228:T3491,'bereken betaaldatum bedrag'!B229,'grv lys'!V228:V3491,'bereken betaaldatum bedrag'!$S$1)</f>
        <v>0</v>
      </c>
      <c r="T229" s="4">
        <f>SUMIFS('grv lys'!Z228:Z3491,'grv lys'!U228:U3491,'bereken betaaldatum bedrag'!B229,'grv lys'!W228:W3491,'bereken betaaldatum bedrag'!$T$1)</f>
        <v>0</v>
      </c>
      <c r="U229" s="4">
        <f>SUMIFS('grv lys'!$L$2:$L$2863,'grv lys'!$I$2:$I$2863,'bereken betaaldatum bedrag'!$U$1,'grv lys'!$T$2:$T$2863,'bereken betaaldatum bedrag'!B229)</f>
        <v>0</v>
      </c>
      <c r="V229" s="4">
        <f>SUMIFS('grv lys'!$L$2:$L$2863,'grv lys'!$I$2:$I$2863,'bereken betaaldatum bedrag'!$V$1,'grv lys'!$T$2:$T$2863,'bereken betaaldatum bedrag'!B229)</f>
        <v>0</v>
      </c>
      <c r="W229" s="4">
        <f>SUMIFS('grv lys'!$L$2:$L$2863,'grv lys'!$I$2:$I$2863,'bereken betaaldatum bedrag'!$W$1,'grv lys'!$T$2:$T$2863,'bereken betaaldatum bedrag'!B229)</f>
        <v>0</v>
      </c>
      <c r="X229" s="4">
        <f>SUMIFS('grv lys'!$L$2:$L$2863,'grv lys'!$I$2:$I$2863,'bereken betaaldatum bedrag'!$X$1,'grv lys'!$T$2:$T$2863,'bereken betaaldatum bedrag'!B229)</f>
        <v>0</v>
      </c>
      <c r="Y229" s="4">
        <f>SUMIFS('grv lys'!$L$2:$L$2863,'grv lys'!$I$2:$I$2863,'bereken betaaldatum bedrag'!$Y$1,'grv lys'!$G$2:$G$2863,'bereken betaaldatum bedrag'!B229)</f>
        <v>0</v>
      </c>
      <c r="Z229" s="4">
        <f>SUMIFS('grv lys'!$L$2:$L$2863,'grv lys'!$I$2:$I$2863,'bereken betaaldatum bedrag'!$Z$1,'grv lys'!$G$2:$G$2863,'bereken betaaldatum bedrag'!B229)</f>
        <v>0</v>
      </c>
      <c r="AA229" s="4">
        <f>SUMIFS('grv lys'!$L$2:$L$2863,'grv lys'!$I$2:$I$2863,'bereken betaaldatum bedrag'!$AA$1,'grv lys'!$G$2:$G$2863,'bereken betaaldatum bedrag'!B229)</f>
        <v>0</v>
      </c>
      <c r="AB229" s="4">
        <f>SUMIFS('grv lys'!$L$2:$L$2863,'grv lys'!$I$2:$I$2863,'bereken betaaldatum bedrag'!$AB$1,'grv lys'!$G$2:$G$2863,'bereken betaaldatum bedrag'!B229)</f>
        <v>0</v>
      </c>
      <c r="AC229" s="4">
        <f>SUMIFS('grv lys'!$L$2:$L$2863,'grv lys'!$I$2:$I$2863,'bereken betaaldatum bedrag'!$AC$1,'grv lys'!$G$2:$G$2863,'bereken betaaldatum bedrag'!B229)</f>
        <v>0</v>
      </c>
      <c r="AD229" s="4">
        <f>SUMIFS('grv lys'!$L$2:$L$2863,'grv lys'!$I$2:$I$2863,'bereken betaaldatum bedrag'!$AD$1,'grv lys'!$G$2:$G$2863,'bereken betaaldatum bedrag'!B229)</f>
        <v>0</v>
      </c>
      <c r="AE229" s="4">
        <f>SUMIFS('grv lys'!$L$2:$L$2863,'grv lys'!$I$2:$I$2863,'bereken betaaldatum bedrag'!$AE$1,'grv lys'!$G$2:$G$2863,'bereken betaaldatum bedrag'!B229)</f>
        <v>0</v>
      </c>
      <c r="AF229" s="4">
        <f>SUMIFS('grv lys'!$L$2:$L$2863,'grv lys'!$I$2:$I$2863,'bereken betaaldatum bedrag'!$AF$1,'grv lys'!$G$2:$G$2863,'bereken betaaldatum bedrag'!B229)</f>
        <v>0</v>
      </c>
      <c r="AG229" s="4">
        <f>SUMIFS('grv lys'!$L$2:$L$2863,'grv lys'!$I$2:$I$2863,'bereken betaaldatum bedrag'!$AG$1,'grv lys'!$G$2:$G$2863,'bereken betaaldatum bedrag'!B229)</f>
        <v>0</v>
      </c>
      <c r="AH229" s="4">
        <f>SUMIFS('grv lys'!$L$2:$L$2863,'grv lys'!$I$2:$I$2863,'bereken betaaldatum bedrag'!$AH$1,'grv lys'!$G$2:$G$2863,'bereken betaaldatum bedrag'!B229)</f>
        <v>0</v>
      </c>
      <c r="AI229" s="4">
        <f>SUMIFS('grv lys'!$L$2:$L$2863,'grv lys'!$I$2:$I$2863,'bereken betaaldatum bedrag'!$AI$1,'grv lys'!$G$2:$G$2863,'bereken betaaldatum bedrag'!B229)</f>
        <v>0</v>
      </c>
      <c r="AJ229" s="4">
        <f>SUMIFS('grv lys'!$L$2:$L$2863,'grv lys'!$I$2:$I$2863,'bereken betaaldatum bedrag'!$AJ$1,'grv lys'!$G$2:$G$2863,'bereken betaaldatum bedrag'!B229)</f>
        <v>0</v>
      </c>
      <c r="AK229" s="4">
        <f>SUMIFS('grv lys'!$L$2:$L$2863,'grv lys'!$I$2:$I$2863,'bereken betaaldatum bedrag'!$AK$1,'grv lys'!$G$2:$G$2863,'bereken betaaldatum bedrag'!B229)</f>
        <v>0</v>
      </c>
      <c r="AL229" s="4">
        <f>SUMIFS('grv lys'!$L$2:$L$2863,'grv lys'!$I$2:$I$2863,'bereken betaaldatum bedrag'!$AL$1,'grv lys'!$G$2:$G$2863,'bereken betaaldatum bedrag'!B229)</f>
        <v>0</v>
      </c>
      <c r="AM229" s="4">
        <f>SUMIFS('grv lys'!$L$2:$L$2863,'grv lys'!$I$2:$I$2863,'bereken betaaldatum bedrag'!$AM$1,'grv lys'!$G$2:$G$2863,'bereken betaaldatum bedrag'!B229)</f>
        <v>0</v>
      </c>
      <c r="AN229" s="4">
        <f>SUMIFS('grv lys'!$L$2:$L$2863,'grv lys'!$I$2:$I$2863,'bereken betaaldatum bedrag'!$AN$1,'grv lys'!$G$2:$G$2863,'bereken betaaldatum bedrag'!B229)</f>
        <v>0</v>
      </c>
      <c r="AO229" s="4">
        <f>SUMIFS('grv lys'!$L$2:$L$2863,'grv lys'!$I$2:$I$2863,'bereken betaaldatum bedrag'!$AO$1,'grv lys'!$G$2:$G$2863,'bereken betaaldatum bedrag'!B229)</f>
        <v>0</v>
      </c>
      <c r="AP229" s="4">
        <f>SUMIFS('grv lys'!$L$2:$L$2863,'grv lys'!$I$2:$I$2863,'bereken betaaldatum bedrag'!$AP$1,'grv lys'!$G$2:$G$2863,'bereken betaaldatum bedrag'!B229)</f>
        <v>0</v>
      </c>
      <c r="AQ229" s="4">
        <f>SUMIFS('grv lys'!$L$2:$L$2863,'grv lys'!$I$2:$I$2863,'bereken betaaldatum bedrag'!$AQ$1,'grv lys'!$G$2:$G$2863,'bereken betaaldatum bedrag'!B229)</f>
        <v>0</v>
      </c>
      <c r="AR229" s="4">
        <f>SUMIFS('grv lys'!$L$2:$L$2863,'grv lys'!$I$2:$I$2863,'bereken betaaldatum bedrag'!$AR$1,'grv lys'!$G$2:$G$2863,'bereken betaaldatum bedrag'!B229)</f>
        <v>0</v>
      </c>
      <c r="AS229" s="4">
        <f>SUMIFS('grv lys'!$L$2:$L$2863,'grv lys'!$I$2:$I$2863,'bereken betaaldatum bedrag'!$AS$1,'grv lys'!$G$2:$G$2863,'bereken betaaldatum bedrag'!B229)</f>
        <v>0</v>
      </c>
      <c r="AT229" s="4">
        <f>SUMIFS('grv lys'!$L$2:$L$2863,'grv lys'!$I$2:$I$2863,'bereken betaaldatum bedrag'!$AT$1,'grv lys'!$G$2:$G$2863,'bereken betaaldatum bedrag'!B229)</f>
        <v>0</v>
      </c>
      <c r="AU229" s="4">
        <f>SUMIFS('grv lys'!$L$2:$L$2863,'grv lys'!$I$2:$I$2863,'bereken betaaldatum bedrag'!$AU$1,'grv lys'!$G$2:$G$2863,'bereken betaaldatum bedrag'!B229)</f>
        <v>0</v>
      </c>
      <c r="AV229" s="4">
        <f>SUMIFS('grv lys'!$L$2:$L$2863,'grv lys'!$I$2:$I$2863,'bereken betaaldatum bedrag'!$AV$1,'grv lys'!$G$2:$G$2863,'bereken betaaldatum bedrag'!B229)</f>
        <v>0</v>
      </c>
      <c r="AW229" s="4">
        <f>SUMIFS('grv lys'!$L$2:$L$2863,'grv lys'!$I$2:$I$2863,'bereken betaaldatum bedrag'!$AW$1,'grv lys'!$G$2:$G$2863,'bereken betaaldatum bedrag'!B229)</f>
        <v>0</v>
      </c>
      <c r="AX229" s="4">
        <f>SUMIFS('grv lys'!$L$2:$L$2863,'grv lys'!$I$2:$I$2863,'bereken betaaldatum bedrag'!$AX$1,'grv lys'!$G$2:$G$2863,'bereken betaaldatum bedrag'!B229)</f>
        <v>0</v>
      </c>
      <c r="AY229" s="4">
        <f>SUMIFS('grv lys'!$L$2:$L$2863,'grv lys'!$I$2:$I$2863,'bereken betaaldatum bedrag'!$AY$1,'grv lys'!$G$2:$G$2863,'bereken betaaldatum bedrag'!B229)</f>
        <v>0</v>
      </c>
      <c r="AZ229" s="4">
        <f>SUMIFS('grv lys'!$L$2:$L$2863,'grv lys'!$I$2:$I$2863,'bereken betaaldatum bedrag'!$AZ$1,'grv lys'!$G$2:$G$2863,'bereken betaaldatum bedrag'!B229)</f>
        <v>0</v>
      </c>
      <c r="BA229" s="4">
        <f>SUMIFS('grv lys'!$L$2:$L$2863,'grv lys'!$I$2:$I$2863,'bereken betaaldatum bedrag'!$BA$1,'grv lys'!$G$2:$G$2863,'bereken betaaldatum bedrag'!B229)</f>
        <v>0</v>
      </c>
    </row>
    <row r="230" spans="1:53" x14ac:dyDescent="0.25">
      <c r="A230" s="21" t="s">
        <v>135</v>
      </c>
      <c r="B230" s="22">
        <v>41806</v>
      </c>
      <c r="C230" s="7"/>
      <c r="D230" s="15" t="s">
        <v>148</v>
      </c>
      <c r="E230" s="14"/>
      <c r="F230" s="12"/>
      <c r="G230" s="16"/>
      <c r="H230" s="16"/>
      <c r="I230" s="4">
        <f>SUMIFS('grv lys'!$L$2:$L$2863,'grv lys'!$G$2:$G$2863,'bereken betaaldatum bedrag'!B230,'grv lys'!$I$2:$I$2863,'bereken betaaldatum bedrag'!I$1)</f>
        <v>0</v>
      </c>
      <c r="J230" s="4">
        <f>SUMIFS('grv lys'!$L$2:$L$2863,'grv lys'!$I$2:$I$2863,'bereken betaaldatum bedrag'!$J$1,'grv lys'!$T$2:$T$2863,'bereken betaaldatum bedrag'!B230)</f>
        <v>0</v>
      </c>
      <c r="K230" s="4">
        <f>SUMIFS('grv lys'!$L$2:$L$2863,'grv lys'!$I$2:$I$2863,'bereken betaaldatum bedrag'!$K$1,'grv lys'!$T$2:$T$2863,'bereken betaaldatum bedrag'!B230)</f>
        <v>0</v>
      </c>
      <c r="L230" s="4">
        <f>SUMIFS('grv lys'!$L$2:$L$2863,'grv lys'!$I$2:$I$2863,'bereken betaaldatum bedrag'!$L$1,'grv lys'!$T$2:$T$2863,'bereken betaaldatum bedrag'!B230)</f>
        <v>0</v>
      </c>
      <c r="M230" s="4">
        <f>SUMIFS('grv lys'!$L$2:$L$2863,'grv lys'!$I$2:$I$2863,'bereken betaaldatum bedrag'!$M$1,'grv lys'!$T$2:$T$2863,'bereken betaaldatum bedrag'!B230)</f>
        <v>0</v>
      </c>
      <c r="N230" s="4">
        <f>SUMIFS('grv lys'!$L$2:$L$2863,'grv lys'!$I$2:$I$2863,'bereken betaaldatum bedrag'!$N$1,'grv lys'!$T$2:$T$2863,'bereken betaaldatum bedrag'!B230)</f>
        <v>2008</v>
      </c>
      <c r="O230" s="4">
        <f>SUMIFS('grv lys'!$L$2:$L$2863,'grv lys'!$I$2:$I$2863,'bereken betaaldatum bedrag'!$O$1,'grv lys'!$T$2:$T$2863,'bereken betaaldatum bedrag'!B230)</f>
        <v>0</v>
      </c>
      <c r="P230" s="4">
        <f>SUMIFS('grv lys'!$L$2:$L$2863,'grv lys'!$I$2:$I$2863,'bereken betaaldatum bedrag'!$P$1,'grv lys'!$T$2:$T$2863,'bereken betaaldatum bedrag'!B230)</f>
        <v>0</v>
      </c>
      <c r="Q230" s="4">
        <f>SUMIFS('grv lys'!$L$2:$L$2863,'grv lys'!$I$2:$I$2863,'bereken betaaldatum bedrag'!$Q$1,'grv lys'!$T$2:$T$2863,'bereken betaaldatum bedrag'!B230)</f>
        <v>0</v>
      </c>
      <c r="R230" s="4">
        <f>SUMIFS('grv lys'!$L$2:$L$2863,'grv lys'!$I$2:$I$2863,'bereken betaaldatum bedrag'!$R$1,'grv lys'!$T$2:$T$2863,'bereken betaaldatum bedrag'!B230)</f>
        <v>0</v>
      </c>
      <c r="S230" s="4">
        <f>SUMIFS('grv lys'!Y229:Y3492,'grv lys'!T229:T3492,'bereken betaaldatum bedrag'!B230,'grv lys'!V229:V3492,'bereken betaaldatum bedrag'!$S$1)</f>
        <v>0</v>
      </c>
      <c r="T230" s="4">
        <f>SUMIFS('grv lys'!Z229:Z3492,'grv lys'!U229:U3492,'bereken betaaldatum bedrag'!B230,'grv lys'!W229:W3492,'bereken betaaldatum bedrag'!$T$1)</f>
        <v>0</v>
      </c>
      <c r="U230" s="4">
        <f>SUMIFS('grv lys'!$L$2:$L$2863,'grv lys'!$I$2:$I$2863,'bereken betaaldatum bedrag'!$U$1,'grv lys'!$T$2:$T$2863,'bereken betaaldatum bedrag'!B230)</f>
        <v>0</v>
      </c>
      <c r="V230" s="4">
        <f>SUMIFS('grv lys'!$L$2:$L$2863,'grv lys'!$I$2:$I$2863,'bereken betaaldatum bedrag'!$V$1,'grv lys'!$T$2:$T$2863,'bereken betaaldatum bedrag'!B230)</f>
        <v>0</v>
      </c>
      <c r="W230" s="4">
        <f>SUMIFS('grv lys'!$L$2:$L$2863,'grv lys'!$I$2:$I$2863,'bereken betaaldatum bedrag'!$W$1,'grv lys'!$T$2:$T$2863,'bereken betaaldatum bedrag'!B230)</f>
        <v>0</v>
      </c>
      <c r="X230" s="4">
        <f>SUMIFS('grv lys'!$L$2:$L$2863,'grv lys'!$I$2:$I$2863,'bereken betaaldatum bedrag'!$X$1,'grv lys'!$T$2:$T$2863,'bereken betaaldatum bedrag'!B230)</f>
        <v>0</v>
      </c>
      <c r="Y230" s="4">
        <f>SUMIFS('grv lys'!$L$2:$L$2863,'grv lys'!$I$2:$I$2863,'bereken betaaldatum bedrag'!$Y$1,'grv lys'!$G$2:$G$2863,'bereken betaaldatum bedrag'!B230)</f>
        <v>0</v>
      </c>
      <c r="Z230" s="4">
        <f>SUMIFS('grv lys'!$L$2:$L$2863,'grv lys'!$I$2:$I$2863,'bereken betaaldatum bedrag'!$Z$1,'grv lys'!$G$2:$G$2863,'bereken betaaldatum bedrag'!B230)</f>
        <v>0</v>
      </c>
      <c r="AA230" s="4">
        <f>SUMIFS('grv lys'!$L$2:$L$2863,'grv lys'!$I$2:$I$2863,'bereken betaaldatum bedrag'!$AA$1,'grv lys'!$G$2:$G$2863,'bereken betaaldatum bedrag'!B230)</f>
        <v>0</v>
      </c>
      <c r="AB230" s="4">
        <f>SUMIFS('grv lys'!$L$2:$L$2863,'grv lys'!$I$2:$I$2863,'bereken betaaldatum bedrag'!$AB$1,'grv lys'!$G$2:$G$2863,'bereken betaaldatum bedrag'!B230)</f>
        <v>0</v>
      </c>
      <c r="AC230" s="4">
        <f>SUMIFS('grv lys'!$L$2:$L$2863,'grv lys'!$I$2:$I$2863,'bereken betaaldatum bedrag'!$AC$1,'grv lys'!$G$2:$G$2863,'bereken betaaldatum bedrag'!B230)</f>
        <v>0</v>
      </c>
      <c r="AD230" s="4">
        <f>SUMIFS('grv lys'!$L$2:$L$2863,'grv lys'!$I$2:$I$2863,'bereken betaaldatum bedrag'!$AD$1,'grv lys'!$G$2:$G$2863,'bereken betaaldatum bedrag'!B230)</f>
        <v>0</v>
      </c>
      <c r="AE230" s="4">
        <f>SUMIFS('grv lys'!$L$2:$L$2863,'grv lys'!$I$2:$I$2863,'bereken betaaldatum bedrag'!$AE$1,'grv lys'!$G$2:$G$2863,'bereken betaaldatum bedrag'!B230)</f>
        <v>0</v>
      </c>
      <c r="AF230" s="4">
        <f>SUMIFS('grv lys'!$L$2:$L$2863,'grv lys'!$I$2:$I$2863,'bereken betaaldatum bedrag'!$AF$1,'grv lys'!$G$2:$G$2863,'bereken betaaldatum bedrag'!B230)</f>
        <v>0</v>
      </c>
      <c r="AG230" s="4">
        <f>SUMIFS('grv lys'!$L$2:$L$2863,'grv lys'!$I$2:$I$2863,'bereken betaaldatum bedrag'!$AG$1,'grv lys'!$G$2:$G$2863,'bereken betaaldatum bedrag'!B230)</f>
        <v>0</v>
      </c>
      <c r="AH230" s="4">
        <f>SUMIFS('grv lys'!$L$2:$L$2863,'grv lys'!$I$2:$I$2863,'bereken betaaldatum bedrag'!$AH$1,'grv lys'!$G$2:$G$2863,'bereken betaaldatum bedrag'!B230)</f>
        <v>0</v>
      </c>
      <c r="AI230" s="4">
        <f>SUMIFS('grv lys'!$L$2:$L$2863,'grv lys'!$I$2:$I$2863,'bereken betaaldatum bedrag'!$AI$1,'grv lys'!$G$2:$G$2863,'bereken betaaldatum bedrag'!B230)</f>
        <v>0</v>
      </c>
      <c r="AJ230" s="4">
        <f>SUMIFS('grv lys'!$L$2:$L$2863,'grv lys'!$I$2:$I$2863,'bereken betaaldatum bedrag'!$AJ$1,'grv lys'!$G$2:$G$2863,'bereken betaaldatum bedrag'!B230)</f>
        <v>0</v>
      </c>
      <c r="AK230" s="4">
        <f>SUMIFS('grv lys'!$L$2:$L$2863,'grv lys'!$I$2:$I$2863,'bereken betaaldatum bedrag'!$AK$1,'grv lys'!$G$2:$G$2863,'bereken betaaldatum bedrag'!B230)</f>
        <v>0</v>
      </c>
      <c r="AL230" s="4">
        <f>SUMIFS('grv lys'!$L$2:$L$2863,'grv lys'!$I$2:$I$2863,'bereken betaaldatum bedrag'!$AL$1,'grv lys'!$G$2:$G$2863,'bereken betaaldatum bedrag'!B230)</f>
        <v>0</v>
      </c>
      <c r="AM230" s="4">
        <f>SUMIFS('grv lys'!$L$2:$L$2863,'grv lys'!$I$2:$I$2863,'bereken betaaldatum bedrag'!$AM$1,'grv lys'!$G$2:$G$2863,'bereken betaaldatum bedrag'!B230)</f>
        <v>0</v>
      </c>
      <c r="AN230" s="4">
        <f>SUMIFS('grv lys'!$L$2:$L$2863,'grv lys'!$I$2:$I$2863,'bereken betaaldatum bedrag'!$AN$1,'grv lys'!$G$2:$G$2863,'bereken betaaldatum bedrag'!B230)</f>
        <v>0</v>
      </c>
      <c r="AO230" s="4">
        <f>SUMIFS('grv lys'!$L$2:$L$2863,'grv lys'!$I$2:$I$2863,'bereken betaaldatum bedrag'!$AO$1,'grv lys'!$G$2:$G$2863,'bereken betaaldatum bedrag'!B230)</f>
        <v>0</v>
      </c>
      <c r="AP230" s="4">
        <f>SUMIFS('grv lys'!$L$2:$L$2863,'grv lys'!$I$2:$I$2863,'bereken betaaldatum bedrag'!$AP$1,'grv lys'!$G$2:$G$2863,'bereken betaaldatum bedrag'!B230)</f>
        <v>0</v>
      </c>
      <c r="AQ230" s="4">
        <f>SUMIFS('grv lys'!$L$2:$L$2863,'grv lys'!$I$2:$I$2863,'bereken betaaldatum bedrag'!$AQ$1,'grv lys'!$G$2:$G$2863,'bereken betaaldatum bedrag'!B230)</f>
        <v>0</v>
      </c>
      <c r="AR230" s="4">
        <f>SUMIFS('grv lys'!$L$2:$L$2863,'grv lys'!$I$2:$I$2863,'bereken betaaldatum bedrag'!$AR$1,'grv lys'!$G$2:$G$2863,'bereken betaaldatum bedrag'!B230)</f>
        <v>0</v>
      </c>
      <c r="AS230" s="4">
        <f>SUMIFS('grv lys'!$L$2:$L$2863,'grv lys'!$I$2:$I$2863,'bereken betaaldatum bedrag'!$AS$1,'grv lys'!$G$2:$G$2863,'bereken betaaldatum bedrag'!B230)</f>
        <v>0</v>
      </c>
      <c r="AT230" s="4">
        <f>SUMIFS('grv lys'!$L$2:$L$2863,'grv lys'!$I$2:$I$2863,'bereken betaaldatum bedrag'!$AT$1,'grv lys'!$G$2:$G$2863,'bereken betaaldatum bedrag'!B230)</f>
        <v>0</v>
      </c>
      <c r="AU230" s="4">
        <f>SUMIFS('grv lys'!$L$2:$L$2863,'grv lys'!$I$2:$I$2863,'bereken betaaldatum bedrag'!$AU$1,'grv lys'!$G$2:$G$2863,'bereken betaaldatum bedrag'!B230)</f>
        <v>0</v>
      </c>
      <c r="AV230" s="4">
        <f>SUMIFS('grv lys'!$L$2:$L$2863,'grv lys'!$I$2:$I$2863,'bereken betaaldatum bedrag'!$AV$1,'grv lys'!$G$2:$G$2863,'bereken betaaldatum bedrag'!B230)</f>
        <v>0</v>
      </c>
      <c r="AW230" s="4">
        <f>SUMIFS('grv lys'!$L$2:$L$2863,'grv lys'!$I$2:$I$2863,'bereken betaaldatum bedrag'!$AW$1,'grv lys'!$G$2:$G$2863,'bereken betaaldatum bedrag'!B230)</f>
        <v>0</v>
      </c>
      <c r="AX230" s="4">
        <f>SUMIFS('grv lys'!$L$2:$L$2863,'grv lys'!$I$2:$I$2863,'bereken betaaldatum bedrag'!$AX$1,'grv lys'!$G$2:$G$2863,'bereken betaaldatum bedrag'!B230)</f>
        <v>0</v>
      </c>
      <c r="AY230" s="4">
        <f>SUMIFS('grv lys'!$L$2:$L$2863,'grv lys'!$I$2:$I$2863,'bereken betaaldatum bedrag'!$AY$1,'grv lys'!$G$2:$G$2863,'bereken betaaldatum bedrag'!B230)</f>
        <v>0</v>
      </c>
      <c r="AZ230" s="4">
        <f>SUMIFS('grv lys'!$L$2:$L$2863,'grv lys'!$I$2:$I$2863,'bereken betaaldatum bedrag'!$AZ$1,'grv lys'!$G$2:$G$2863,'bereken betaaldatum bedrag'!B230)</f>
        <v>0</v>
      </c>
      <c r="BA230" s="4">
        <f>SUMIFS('grv lys'!$L$2:$L$2863,'grv lys'!$I$2:$I$2863,'bereken betaaldatum bedrag'!$BA$1,'grv lys'!$G$2:$G$2863,'bereken betaaldatum bedrag'!B230)</f>
        <v>0</v>
      </c>
    </row>
    <row r="231" spans="1:53" x14ac:dyDescent="0.25">
      <c r="A231" s="21" t="s">
        <v>136</v>
      </c>
      <c r="B231" s="22">
        <v>41807</v>
      </c>
      <c r="C231" s="7"/>
      <c r="D231" s="15" t="s">
        <v>148</v>
      </c>
      <c r="E231" s="14"/>
      <c r="F231" s="12"/>
      <c r="G231" s="16"/>
      <c r="H231" s="16"/>
      <c r="I231" s="4">
        <f>SUMIFS('grv lys'!$L$2:$L$2863,'grv lys'!$G$2:$G$2863,'bereken betaaldatum bedrag'!B231,'grv lys'!$I$2:$I$2863,'bereken betaaldatum bedrag'!I$1)</f>
        <v>292085.54000000004</v>
      </c>
      <c r="J231" s="4">
        <f>SUMIFS('grv lys'!$L$2:$L$2863,'grv lys'!$I$2:$I$2863,'bereken betaaldatum bedrag'!$J$1,'grv lys'!$T$2:$T$2863,'bereken betaaldatum bedrag'!B231)</f>
        <v>0</v>
      </c>
      <c r="K231" s="4">
        <f>SUMIFS('grv lys'!$L$2:$L$2863,'grv lys'!$I$2:$I$2863,'bereken betaaldatum bedrag'!$K$1,'grv lys'!$T$2:$T$2863,'bereken betaaldatum bedrag'!B231)</f>
        <v>0</v>
      </c>
      <c r="L231" s="4">
        <f>SUMIFS('grv lys'!$L$2:$L$2863,'grv lys'!$I$2:$I$2863,'bereken betaaldatum bedrag'!$L$1,'grv lys'!$T$2:$T$2863,'bereken betaaldatum bedrag'!B231)</f>
        <v>0</v>
      </c>
      <c r="M231" s="4">
        <f>SUMIFS('grv lys'!$L$2:$L$2863,'grv lys'!$I$2:$I$2863,'bereken betaaldatum bedrag'!$M$1,'grv lys'!$T$2:$T$2863,'bereken betaaldatum bedrag'!B231)</f>
        <v>0</v>
      </c>
      <c r="N231" s="4">
        <f>SUMIFS('grv lys'!$L$2:$L$2863,'grv lys'!$I$2:$I$2863,'bereken betaaldatum bedrag'!$N$1,'grv lys'!$T$2:$T$2863,'bereken betaaldatum bedrag'!B231)</f>
        <v>0</v>
      </c>
      <c r="O231" s="4">
        <f>SUMIFS('grv lys'!$L$2:$L$2863,'grv lys'!$I$2:$I$2863,'bereken betaaldatum bedrag'!$O$1,'grv lys'!$T$2:$T$2863,'bereken betaaldatum bedrag'!B231)</f>
        <v>0</v>
      </c>
      <c r="P231" s="4">
        <f>SUMIFS('grv lys'!$L$2:$L$2863,'grv lys'!$I$2:$I$2863,'bereken betaaldatum bedrag'!$P$1,'grv lys'!$T$2:$T$2863,'bereken betaaldatum bedrag'!B231)</f>
        <v>0</v>
      </c>
      <c r="Q231" s="4">
        <f>SUMIFS('grv lys'!$L$2:$L$2863,'grv lys'!$I$2:$I$2863,'bereken betaaldatum bedrag'!$Q$1,'grv lys'!$T$2:$T$2863,'bereken betaaldatum bedrag'!B231)</f>
        <v>0</v>
      </c>
      <c r="R231" s="4">
        <f>SUMIFS('grv lys'!$L$2:$L$2863,'grv lys'!$I$2:$I$2863,'bereken betaaldatum bedrag'!$R$1,'grv lys'!$T$2:$T$2863,'bereken betaaldatum bedrag'!B231)</f>
        <v>0</v>
      </c>
      <c r="S231" s="4">
        <f>SUMIFS('grv lys'!Y230:Y3493,'grv lys'!T230:T3493,'bereken betaaldatum bedrag'!B231,'grv lys'!V230:V3493,'bereken betaaldatum bedrag'!$S$1)</f>
        <v>0</v>
      </c>
      <c r="T231" s="4">
        <f>SUMIFS('grv lys'!Z230:Z3493,'grv lys'!U230:U3493,'bereken betaaldatum bedrag'!B231,'grv lys'!W230:W3493,'bereken betaaldatum bedrag'!$T$1)</f>
        <v>0</v>
      </c>
      <c r="U231" s="4">
        <f>SUMIFS('grv lys'!$L$2:$L$2863,'grv lys'!$I$2:$I$2863,'bereken betaaldatum bedrag'!$U$1,'grv lys'!$T$2:$T$2863,'bereken betaaldatum bedrag'!B231)</f>
        <v>0</v>
      </c>
      <c r="V231" s="4">
        <f>SUMIFS('grv lys'!$L$2:$L$2863,'grv lys'!$I$2:$I$2863,'bereken betaaldatum bedrag'!$V$1,'grv lys'!$T$2:$T$2863,'bereken betaaldatum bedrag'!B231)</f>
        <v>0</v>
      </c>
      <c r="W231" s="4">
        <f>SUMIFS('grv lys'!$L$2:$L$2863,'grv lys'!$I$2:$I$2863,'bereken betaaldatum bedrag'!$W$1,'grv lys'!$T$2:$T$2863,'bereken betaaldatum bedrag'!B231)</f>
        <v>0</v>
      </c>
      <c r="X231" s="4">
        <f>SUMIFS('grv lys'!$L$2:$L$2863,'grv lys'!$I$2:$I$2863,'bereken betaaldatum bedrag'!$X$1,'grv lys'!$T$2:$T$2863,'bereken betaaldatum bedrag'!B231)</f>
        <v>0</v>
      </c>
      <c r="Y231" s="4">
        <f>SUMIFS('grv lys'!$L$2:$L$2863,'grv lys'!$I$2:$I$2863,'bereken betaaldatum bedrag'!$Y$1,'grv lys'!$G$2:$G$2863,'bereken betaaldatum bedrag'!B231)</f>
        <v>0</v>
      </c>
      <c r="Z231" s="4">
        <f>SUMIFS('grv lys'!$L$2:$L$2863,'grv lys'!$I$2:$I$2863,'bereken betaaldatum bedrag'!$Z$1,'grv lys'!$G$2:$G$2863,'bereken betaaldatum bedrag'!B231)</f>
        <v>0</v>
      </c>
      <c r="AA231" s="4">
        <f>SUMIFS('grv lys'!$L$2:$L$2863,'grv lys'!$I$2:$I$2863,'bereken betaaldatum bedrag'!$AA$1,'grv lys'!$G$2:$G$2863,'bereken betaaldatum bedrag'!B231)</f>
        <v>0</v>
      </c>
      <c r="AB231" s="4">
        <f>SUMIFS('grv lys'!$L$2:$L$2863,'grv lys'!$I$2:$I$2863,'bereken betaaldatum bedrag'!$AB$1,'grv lys'!$G$2:$G$2863,'bereken betaaldatum bedrag'!B231)</f>
        <v>-140.93</v>
      </c>
      <c r="AC231" s="4">
        <f>SUMIFS('grv lys'!$L$2:$L$2863,'grv lys'!$I$2:$I$2863,'bereken betaaldatum bedrag'!$AC$1,'grv lys'!$G$2:$G$2863,'bereken betaaldatum bedrag'!B231)</f>
        <v>890.88</v>
      </c>
      <c r="AD231" s="4">
        <f>SUMIFS('grv lys'!$L$2:$L$2863,'grv lys'!$I$2:$I$2863,'bereken betaaldatum bedrag'!$AD$1,'grv lys'!$G$2:$G$2863,'bereken betaaldatum bedrag'!B231)</f>
        <v>4233.72</v>
      </c>
      <c r="AE231" s="4">
        <f>SUMIFS('grv lys'!$L$2:$L$2863,'grv lys'!$I$2:$I$2863,'bereken betaaldatum bedrag'!$AE$1,'grv lys'!$G$2:$G$2863,'bereken betaaldatum bedrag'!B231)</f>
        <v>0</v>
      </c>
      <c r="AF231" s="4">
        <f>SUMIFS('grv lys'!$L$2:$L$2863,'grv lys'!$I$2:$I$2863,'bereken betaaldatum bedrag'!$AF$1,'grv lys'!$G$2:$G$2863,'bereken betaaldatum bedrag'!B231)</f>
        <v>0</v>
      </c>
      <c r="AG231" s="4">
        <f>SUMIFS('grv lys'!$L$2:$L$2863,'grv lys'!$I$2:$I$2863,'bereken betaaldatum bedrag'!$AG$1,'grv lys'!$G$2:$G$2863,'bereken betaaldatum bedrag'!B231)</f>
        <v>0</v>
      </c>
      <c r="AH231" s="4">
        <f>SUMIFS('grv lys'!$L$2:$L$2863,'grv lys'!$I$2:$I$2863,'bereken betaaldatum bedrag'!$AH$1,'grv lys'!$G$2:$G$2863,'bereken betaaldatum bedrag'!B231)</f>
        <v>0</v>
      </c>
      <c r="AI231" s="4">
        <f>SUMIFS('grv lys'!$L$2:$L$2863,'grv lys'!$I$2:$I$2863,'bereken betaaldatum bedrag'!$AI$1,'grv lys'!$G$2:$G$2863,'bereken betaaldatum bedrag'!B231)</f>
        <v>0</v>
      </c>
      <c r="AJ231" s="4">
        <f>SUMIFS('grv lys'!$L$2:$L$2863,'grv lys'!$I$2:$I$2863,'bereken betaaldatum bedrag'!$AJ$1,'grv lys'!$G$2:$G$2863,'bereken betaaldatum bedrag'!B231)</f>
        <v>0</v>
      </c>
      <c r="AK231" s="4">
        <f>SUMIFS('grv lys'!$L$2:$L$2863,'grv lys'!$I$2:$I$2863,'bereken betaaldatum bedrag'!$AK$1,'grv lys'!$G$2:$G$2863,'bereken betaaldatum bedrag'!B231)</f>
        <v>0</v>
      </c>
      <c r="AL231" s="4">
        <f>SUMIFS('grv lys'!$L$2:$L$2863,'grv lys'!$I$2:$I$2863,'bereken betaaldatum bedrag'!$AL$1,'grv lys'!$G$2:$G$2863,'bereken betaaldatum bedrag'!B231)</f>
        <v>789.33</v>
      </c>
      <c r="AM231" s="4">
        <f>SUMIFS('grv lys'!$L$2:$L$2863,'grv lys'!$I$2:$I$2863,'bereken betaaldatum bedrag'!$AM$1,'grv lys'!$G$2:$G$2863,'bereken betaaldatum bedrag'!B231)</f>
        <v>0</v>
      </c>
      <c r="AN231" s="4">
        <f>SUMIFS('grv lys'!$L$2:$L$2863,'grv lys'!$I$2:$I$2863,'bereken betaaldatum bedrag'!$AN$1,'grv lys'!$G$2:$G$2863,'bereken betaaldatum bedrag'!B231)</f>
        <v>0</v>
      </c>
      <c r="AO231" s="4">
        <f>SUMIFS('grv lys'!$L$2:$L$2863,'grv lys'!$I$2:$I$2863,'bereken betaaldatum bedrag'!$AO$1,'grv lys'!$G$2:$G$2863,'bereken betaaldatum bedrag'!B231)</f>
        <v>0</v>
      </c>
      <c r="AP231" s="4">
        <f>SUMIFS('grv lys'!$L$2:$L$2863,'grv lys'!$I$2:$I$2863,'bereken betaaldatum bedrag'!$AP$1,'grv lys'!$G$2:$G$2863,'bereken betaaldatum bedrag'!B231)</f>
        <v>0</v>
      </c>
      <c r="AQ231" s="4">
        <f>SUMIFS('grv lys'!$L$2:$L$2863,'grv lys'!$I$2:$I$2863,'bereken betaaldatum bedrag'!$AQ$1,'grv lys'!$G$2:$G$2863,'bereken betaaldatum bedrag'!B231)</f>
        <v>0</v>
      </c>
      <c r="AR231" s="4">
        <f>SUMIFS('grv lys'!$L$2:$L$2863,'grv lys'!$I$2:$I$2863,'bereken betaaldatum bedrag'!$AR$1,'grv lys'!$G$2:$G$2863,'bereken betaaldatum bedrag'!B231)</f>
        <v>592.67999999999995</v>
      </c>
      <c r="AS231" s="4">
        <f>SUMIFS('grv lys'!$L$2:$L$2863,'grv lys'!$I$2:$I$2863,'bereken betaaldatum bedrag'!$AS$1,'grv lys'!$G$2:$G$2863,'bereken betaaldatum bedrag'!B231)</f>
        <v>0</v>
      </c>
      <c r="AT231" s="4">
        <f>SUMIFS('grv lys'!$L$2:$L$2863,'grv lys'!$I$2:$I$2863,'bereken betaaldatum bedrag'!$AT$1,'grv lys'!$G$2:$G$2863,'bereken betaaldatum bedrag'!B231)</f>
        <v>0</v>
      </c>
      <c r="AU231" s="4">
        <f>SUMIFS('grv lys'!$L$2:$L$2863,'grv lys'!$I$2:$I$2863,'bereken betaaldatum bedrag'!$AU$1,'grv lys'!$G$2:$G$2863,'bereken betaaldatum bedrag'!B231)</f>
        <v>0</v>
      </c>
      <c r="AV231" s="4">
        <f>SUMIFS('grv lys'!$L$2:$L$2863,'grv lys'!$I$2:$I$2863,'bereken betaaldatum bedrag'!$AV$1,'grv lys'!$G$2:$G$2863,'bereken betaaldatum bedrag'!B231)</f>
        <v>0</v>
      </c>
      <c r="AW231" s="4">
        <f>SUMIFS('grv lys'!$L$2:$L$2863,'grv lys'!$I$2:$I$2863,'bereken betaaldatum bedrag'!$AW$1,'grv lys'!$G$2:$G$2863,'bereken betaaldatum bedrag'!B231)</f>
        <v>0</v>
      </c>
      <c r="AX231" s="4">
        <f>SUMIFS('grv lys'!$L$2:$L$2863,'grv lys'!$I$2:$I$2863,'bereken betaaldatum bedrag'!$AX$1,'grv lys'!$G$2:$G$2863,'bereken betaaldatum bedrag'!B231)</f>
        <v>0</v>
      </c>
      <c r="AY231" s="4">
        <f>SUMIFS('grv lys'!$L$2:$L$2863,'grv lys'!$I$2:$I$2863,'bereken betaaldatum bedrag'!$AY$1,'grv lys'!$G$2:$G$2863,'bereken betaaldatum bedrag'!B231)</f>
        <v>0</v>
      </c>
      <c r="AZ231" s="4">
        <f>SUMIFS('grv lys'!$L$2:$L$2863,'grv lys'!$I$2:$I$2863,'bereken betaaldatum bedrag'!$AZ$1,'grv lys'!$G$2:$G$2863,'bereken betaaldatum bedrag'!B231)</f>
        <v>0</v>
      </c>
      <c r="BA231" s="4">
        <f>SUMIFS('grv lys'!$L$2:$L$2863,'grv lys'!$I$2:$I$2863,'bereken betaaldatum bedrag'!$BA$1,'grv lys'!$G$2:$G$2863,'bereken betaaldatum bedrag'!B231)</f>
        <v>0</v>
      </c>
    </row>
    <row r="232" spans="1:53" x14ac:dyDescent="0.25">
      <c r="A232" s="21" t="s">
        <v>137</v>
      </c>
      <c r="B232" s="22">
        <v>41808</v>
      </c>
      <c r="C232" s="7"/>
      <c r="D232" s="15" t="s">
        <v>148</v>
      </c>
      <c r="E232" s="14"/>
      <c r="F232" s="12"/>
      <c r="G232" s="16"/>
      <c r="H232" s="16"/>
      <c r="I232" s="4">
        <f>SUMIFS('grv lys'!$L$2:$L$2863,'grv lys'!$G$2:$G$2863,'bereken betaaldatum bedrag'!B232,'grv lys'!$I$2:$I$2863,'bereken betaaldatum bedrag'!I$1)</f>
        <v>0</v>
      </c>
      <c r="J232" s="4">
        <f>SUMIFS('grv lys'!$L$2:$L$2863,'grv lys'!$I$2:$I$2863,'bereken betaaldatum bedrag'!$J$1,'grv lys'!$T$2:$T$2863,'bereken betaaldatum bedrag'!B232)</f>
        <v>0</v>
      </c>
      <c r="K232" s="4">
        <f>SUMIFS('grv lys'!$L$2:$L$2863,'grv lys'!$I$2:$I$2863,'bereken betaaldatum bedrag'!$K$1,'grv lys'!$T$2:$T$2863,'bereken betaaldatum bedrag'!B232)</f>
        <v>0</v>
      </c>
      <c r="L232" s="4">
        <f>SUMIFS('grv lys'!$L$2:$L$2863,'grv lys'!$I$2:$I$2863,'bereken betaaldatum bedrag'!$L$1,'grv lys'!$T$2:$T$2863,'bereken betaaldatum bedrag'!B232)</f>
        <v>0</v>
      </c>
      <c r="M232" s="4">
        <f>SUMIFS('grv lys'!$L$2:$L$2863,'grv lys'!$I$2:$I$2863,'bereken betaaldatum bedrag'!$M$1,'grv lys'!$T$2:$T$2863,'bereken betaaldatum bedrag'!B232)</f>
        <v>0</v>
      </c>
      <c r="N232" s="4">
        <f>SUMIFS('grv lys'!$L$2:$L$2863,'grv lys'!$I$2:$I$2863,'bereken betaaldatum bedrag'!$N$1,'grv lys'!$T$2:$T$2863,'bereken betaaldatum bedrag'!B232)</f>
        <v>0</v>
      </c>
      <c r="O232" s="4">
        <f>SUMIFS('grv lys'!$L$2:$L$2863,'grv lys'!$I$2:$I$2863,'bereken betaaldatum bedrag'!$O$1,'grv lys'!$T$2:$T$2863,'bereken betaaldatum bedrag'!B232)</f>
        <v>0</v>
      </c>
      <c r="P232" s="4">
        <f>SUMIFS('grv lys'!$L$2:$L$2863,'grv lys'!$I$2:$I$2863,'bereken betaaldatum bedrag'!$P$1,'grv lys'!$T$2:$T$2863,'bereken betaaldatum bedrag'!B232)</f>
        <v>0</v>
      </c>
      <c r="Q232" s="4">
        <f>SUMIFS('grv lys'!$L$2:$L$2863,'grv lys'!$I$2:$I$2863,'bereken betaaldatum bedrag'!$Q$1,'grv lys'!$T$2:$T$2863,'bereken betaaldatum bedrag'!B232)</f>
        <v>3300</v>
      </c>
      <c r="R232" s="4">
        <f>SUMIFS('grv lys'!$L$2:$L$2863,'grv lys'!$I$2:$I$2863,'bereken betaaldatum bedrag'!$R$1,'grv lys'!$T$2:$T$2863,'bereken betaaldatum bedrag'!B232)</f>
        <v>0</v>
      </c>
      <c r="S232" s="4">
        <f>SUMIFS('grv lys'!Y231:Y3494,'grv lys'!T231:T3494,'bereken betaaldatum bedrag'!B232,'grv lys'!V231:V3494,'bereken betaaldatum bedrag'!$S$1)</f>
        <v>0</v>
      </c>
      <c r="T232" s="4">
        <f>SUMIFS('grv lys'!Z231:Z3494,'grv lys'!U231:U3494,'bereken betaaldatum bedrag'!B232,'grv lys'!W231:W3494,'bereken betaaldatum bedrag'!$T$1)</f>
        <v>0</v>
      </c>
      <c r="U232" s="4">
        <f>SUMIFS('grv lys'!$L$2:$L$2863,'grv lys'!$I$2:$I$2863,'bereken betaaldatum bedrag'!$U$1,'grv lys'!$T$2:$T$2863,'bereken betaaldatum bedrag'!B232)</f>
        <v>7080</v>
      </c>
      <c r="V232" s="4">
        <f>SUMIFS('grv lys'!$L$2:$L$2863,'grv lys'!$I$2:$I$2863,'bereken betaaldatum bedrag'!$V$1,'grv lys'!$T$2:$T$2863,'bereken betaaldatum bedrag'!B232)</f>
        <v>0</v>
      </c>
      <c r="W232" s="4">
        <f>SUMIFS('grv lys'!$L$2:$L$2863,'grv lys'!$I$2:$I$2863,'bereken betaaldatum bedrag'!$W$1,'grv lys'!$T$2:$T$2863,'bereken betaaldatum bedrag'!B232)</f>
        <v>0</v>
      </c>
      <c r="X232" s="4">
        <f>SUMIFS('grv lys'!$L$2:$L$2863,'grv lys'!$I$2:$I$2863,'bereken betaaldatum bedrag'!$X$1,'grv lys'!$T$2:$T$2863,'bereken betaaldatum bedrag'!B232)</f>
        <v>0</v>
      </c>
      <c r="Y232" s="4">
        <f>SUMIFS('grv lys'!$L$2:$L$2863,'grv lys'!$I$2:$I$2863,'bereken betaaldatum bedrag'!$Y$1,'grv lys'!$G$2:$G$2863,'bereken betaaldatum bedrag'!B232)</f>
        <v>0</v>
      </c>
      <c r="Z232" s="4">
        <f>SUMIFS('grv lys'!$L$2:$L$2863,'grv lys'!$I$2:$I$2863,'bereken betaaldatum bedrag'!$Z$1,'grv lys'!$G$2:$G$2863,'bereken betaaldatum bedrag'!B232)</f>
        <v>0</v>
      </c>
      <c r="AA232" s="4">
        <f>SUMIFS('grv lys'!$L$2:$L$2863,'grv lys'!$I$2:$I$2863,'bereken betaaldatum bedrag'!$AA$1,'grv lys'!$G$2:$G$2863,'bereken betaaldatum bedrag'!B232)</f>
        <v>0</v>
      </c>
      <c r="AB232" s="4">
        <f>SUMIFS('grv lys'!$L$2:$L$2863,'grv lys'!$I$2:$I$2863,'bereken betaaldatum bedrag'!$AB$1,'grv lys'!$G$2:$G$2863,'bereken betaaldatum bedrag'!B232)</f>
        <v>0</v>
      </c>
      <c r="AC232" s="4">
        <f>SUMIFS('grv lys'!$L$2:$L$2863,'grv lys'!$I$2:$I$2863,'bereken betaaldatum bedrag'!$AC$1,'grv lys'!$G$2:$G$2863,'bereken betaaldatum bedrag'!B232)</f>
        <v>0</v>
      </c>
      <c r="AD232" s="4">
        <f>SUMIFS('grv lys'!$L$2:$L$2863,'grv lys'!$I$2:$I$2863,'bereken betaaldatum bedrag'!$AD$1,'grv lys'!$G$2:$G$2863,'bereken betaaldatum bedrag'!B232)</f>
        <v>0</v>
      </c>
      <c r="AE232" s="4">
        <f>SUMIFS('grv lys'!$L$2:$L$2863,'grv lys'!$I$2:$I$2863,'bereken betaaldatum bedrag'!$AE$1,'grv lys'!$G$2:$G$2863,'bereken betaaldatum bedrag'!B232)</f>
        <v>0</v>
      </c>
      <c r="AF232" s="4">
        <f>SUMIFS('grv lys'!$L$2:$L$2863,'grv lys'!$I$2:$I$2863,'bereken betaaldatum bedrag'!$AF$1,'grv lys'!$G$2:$G$2863,'bereken betaaldatum bedrag'!B232)</f>
        <v>0</v>
      </c>
      <c r="AG232" s="4">
        <f>SUMIFS('grv lys'!$L$2:$L$2863,'grv lys'!$I$2:$I$2863,'bereken betaaldatum bedrag'!$AG$1,'grv lys'!$G$2:$G$2863,'bereken betaaldatum bedrag'!B232)</f>
        <v>0</v>
      </c>
      <c r="AH232" s="4">
        <f>SUMIFS('grv lys'!$L$2:$L$2863,'grv lys'!$I$2:$I$2863,'bereken betaaldatum bedrag'!$AH$1,'grv lys'!$G$2:$G$2863,'bereken betaaldatum bedrag'!B232)</f>
        <v>0</v>
      </c>
      <c r="AI232" s="4">
        <f>SUMIFS('grv lys'!$L$2:$L$2863,'grv lys'!$I$2:$I$2863,'bereken betaaldatum bedrag'!$AI$1,'grv lys'!$G$2:$G$2863,'bereken betaaldatum bedrag'!B232)</f>
        <v>0</v>
      </c>
      <c r="AJ232" s="4">
        <f>SUMIFS('grv lys'!$L$2:$L$2863,'grv lys'!$I$2:$I$2863,'bereken betaaldatum bedrag'!$AJ$1,'grv lys'!$G$2:$G$2863,'bereken betaaldatum bedrag'!B232)</f>
        <v>0</v>
      </c>
      <c r="AK232" s="4">
        <f>SUMIFS('grv lys'!$L$2:$L$2863,'grv lys'!$I$2:$I$2863,'bereken betaaldatum bedrag'!$AK$1,'grv lys'!$G$2:$G$2863,'bereken betaaldatum bedrag'!B232)</f>
        <v>0</v>
      </c>
      <c r="AL232" s="4">
        <f>SUMIFS('grv lys'!$L$2:$L$2863,'grv lys'!$I$2:$I$2863,'bereken betaaldatum bedrag'!$AL$1,'grv lys'!$G$2:$G$2863,'bereken betaaldatum bedrag'!B232)</f>
        <v>0</v>
      </c>
      <c r="AM232" s="4">
        <f>SUMIFS('grv lys'!$L$2:$L$2863,'grv lys'!$I$2:$I$2863,'bereken betaaldatum bedrag'!$AM$1,'grv lys'!$G$2:$G$2863,'bereken betaaldatum bedrag'!B232)</f>
        <v>0</v>
      </c>
      <c r="AN232" s="4">
        <f>SUMIFS('grv lys'!$L$2:$L$2863,'grv lys'!$I$2:$I$2863,'bereken betaaldatum bedrag'!$AN$1,'grv lys'!$G$2:$G$2863,'bereken betaaldatum bedrag'!B232)</f>
        <v>0</v>
      </c>
      <c r="AO232" s="4">
        <f>SUMIFS('grv lys'!$L$2:$L$2863,'grv lys'!$I$2:$I$2863,'bereken betaaldatum bedrag'!$AO$1,'grv lys'!$G$2:$G$2863,'bereken betaaldatum bedrag'!B232)</f>
        <v>0</v>
      </c>
      <c r="AP232" s="4">
        <f>SUMIFS('grv lys'!$L$2:$L$2863,'grv lys'!$I$2:$I$2863,'bereken betaaldatum bedrag'!$AP$1,'grv lys'!$G$2:$G$2863,'bereken betaaldatum bedrag'!B232)</f>
        <v>303.67</v>
      </c>
      <c r="AQ232" s="4">
        <f>SUMIFS('grv lys'!$L$2:$L$2863,'grv lys'!$I$2:$I$2863,'bereken betaaldatum bedrag'!$AQ$1,'grv lys'!$G$2:$G$2863,'bereken betaaldatum bedrag'!B232)</f>
        <v>0</v>
      </c>
      <c r="AR232" s="4">
        <f>SUMIFS('grv lys'!$L$2:$L$2863,'grv lys'!$I$2:$I$2863,'bereken betaaldatum bedrag'!$AR$1,'grv lys'!$G$2:$G$2863,'bereken betaaldatum bedrag'!B232)</f>
        <v>296.33999999999997</v>
      </c>
      <c r="AS232" s="4">
        <f>SUMIFS('grv lys'!$L$2:$L$2863,'grv lys'!$I$2:$I$2863,'bereken betaaldatum bedrag'!$AS$1,'grv lys'!$G$2:$G$2863,'bereken betaaldatum bedrag'!B232)</f>
        <v>0</v>
      </c>
      <c r="AT232" s="4">
        <f>SUMIFS('grv lys'!$L$2:$L$2863,'grv lys'!$I$2:$I$2863,'bereken betaaldatum bedrag'!$AT$1,'grv lys'!$G$2:$G$2863,'bereken betaaldatum bedrag'!B232)</f>
        <v>0</v>
      </c>
      <c r="AU232" s="4">
        <f>SUMIFS('grv lys'!$L$2:$L$2863,'grv lys'!$I$2:$I$2863,'bereken betaaldatum bedrag'!$AU$1,'grv lys'!$G$2:$G$2863,'bereken betaaldatum bedrag'!B232)</f>
        <v>0</v>
      </c>
      <c r="AV232" s="4">
        <f>SUMIFS('grv lys'!$L$2:$L$2863,'grv lys'!$I$2:$I$2863,'bereken betaaldatum bedrag'!$AV$1,'grv lys'!$G$2:$G$2863,'bereken betaaldatum bedrag'!B232)</f>
        <v>0</v>
      </c>
      <c r="AW232" s="4">
        <f>SUMIFS('grv lys'!$L$2:$L$2863,'grv lys'!$I$2:$I$2863,'bereken betaaldatum bedrag'!$AW$1,'grv lys'!$G$2:$G$2863,'bereken betaaldatum bedrag'!B232)</f>
        <v>0</v>
      </c>
      <c r="AX232" s="4">
        <f>SUMIFS('grv lys'!$L$2:$L$2863,'grv lys'!$I$2:$I$2863,'bereken betaaldatum bedrag'!$AX$1,'grv lys'!$G$2:$G$2863,'bereken betaaldatum bedrag'!B232)</f>
        <v>0</v>
      </c>
      <c r="AY232" s="4">
        <f>SUMIFS('grv lys'!$L$2:$L$2863,'grv lys'!$I$2:$I$2863,'bereken betaaldatum bedrag'!$AY$1,'grv lys'!$G$2:$G$2863,'bereken betaaldatum bedrag'!B232)</f>
        <v>0</v>
      </c>
      <c r="AZ232" s="4">
        <f>SUMIFS('grv lys'!$L$2:$L$2863,'grv lys'!$I$2:$I$2863,'bereken betaaldatum bedrag'!$AZ$1,'grv lys'!$G$2:$G$2863,'bereken betaaldatum bedrag'!B232)</f>
        <v>0</v>
      </c>
      <c r="BA232" s="4">
        <f>SUMIFS('grv lys'!$L$2:$L$2863,'grv lys'!$I$2:$I$2863,'bereken betaaldatum bedrag'!$BA$1,'grv lys'!$G$2:$G$2863,'bereken betaaldatum bedrag'!B232)</f>
        <v>0</v>
      </c>
    </row>
    <row r="233" spans="1:53" x14ac:dyDescent="0.25">
      <c r="A233" s="21" t="s">
        <v>138</v>
      </c>
      <c r="B233" s="22">
        <v>41809</v>
      </c>
      <c r="C233" s="7"/>
      <c r="D233" s="15" t="s">
        <v>148</v>
      </c>
      <c r="E233" s="14"/>
      <c r="F233" s="12"/>
      <c r="G233" s="16"/>
      <c r="H233" s="16"/>
      <c r="I233" s="4">
        <f>SUMIFS('grv lys'!$L$2:$L$2863,'grv lys'!$G$2:$G$2863,'bereken betaaldatum bedrag'!B233,'grv lys'!$I$2:$I$2863,'bereken betaaldatum bedrag'!I$1)</f>
        <v>0</v>
      </c>
      <c r="J233" s="4">
        <f>SUMIFS('grv lys'!$L$2:$L$2863,'grv lys'!$I$2:$I$2863,'bereken betaaldatum bedrag'!$J$1,'grv lys'!$T$2:$T$2863,'bereken betaaldatum bedrag'!B233)</f>
        <v>0</v>
      </c>
      <c r="K233" s="4">
        <f>SUMIFS('grv lys'!$L$2:$L$2863,'grv lys'!$I$2:$I$2863,'bereken betaaldatum bedrag'!$K$1,'grv lys'!$T$2:$T$2863,'bereken betaaldatum bedrag'!B233)</f>
        <v>0</v>
      </c>
      <c r="L233" s="4">
        <f>SUMIFS('grv lys'!$L$2:$L$2863,'grv lys'!$I$2:$I$2863,'bereken betaaldatum bedrag'!$L$1,'grv lys'!$T$2:$T$2863,'bereken betaaldatum bedrag'!B233)</f>
        <v>0</v>
      </c>
      <c r="M233" s="4">
        <f>SUMIFS('grv lys'!$L$2:$L$2863,'grv lys'!$I$2:$I$2863,'bereken betaaldatum bedrag'!$M$1,'grv lys'!$T$2:$T$2863,'bereken betaaldatum bedrag'!B233)</f>
        <v>0</v>
      </c>
      <c r="N233" s="4">
        <f>SUMIFS('grv lys'!$L$2:$L$2863,'grv lys'!$I$2:$I$2863,'bereken betaaldatum bedrag'!$N$1,'grv lys'!$T$2:$T$2863,'bereken betaaldatum bedrag'!B233)</f>
        <v>0</v>
      </c>
      <c r="O233" s="4">
        <f>SUMIFS('grv lys'!$L$2:$L$2863,'grv lys'!$I$2:$I$2863,'bereken betaaldatum bedrag'!$O$1,'grv lys'!$T$2:$T$2863,'bereken betaaldatum bedrag'!B233)</f>
        <v>5560</v>
      </c>
      <c r="P233" s="4">
        <f>SUMIFS('grv lys'!$L$2:$L$2863,'grv lys'!$I$2:$I$2863,'bereken betaaldatum bedrag'!$P$1,'grv lys'!$T$2:$T$2863,'bereken betaaldatum bedrag'!B233)</f>
        <v>0</v>
      </c>
      <c r="Q233" s="4">
        <f>SUMIFS('grv lys'!$L$2:$L$2863,'grv lys'!$I$2:$I$2863,'bereken betaaldatum bedrag'!$Q$1,'grv lys'!$T$2:$T$2863,'bereken betaaldatum bedrag'!B233)</f>
        <v>0</v>
      </c>
      <c r="R233" s="4">
        <f>SUMIFS('grv lys'!$L$2:$L$2863,'grv lys'!$I$2:$I$2863,'bereken betaaldatum bedrag'!$R$1,'grv lys'!$T$2:$T$2863,'bereken betaaldatum bedrag'!B233)</f>
        <v>0</v>
      </c>
      <c r="S233" s="4">
        <f>SUMIFS('grv lys'!Y232:Y3495,'grv lys'!T232:T3495,'bereken betaaldatum bedrag'!B233,'grv lys'!V232:V3495,'bereken betaaldatum bedrag'!$S$1)</f>
        <v>0</v>
      </c>
      <c r="T233" s="4">
        <f>SUMIFS('grv lys'!Z232:Z3495,'grv lys'!U232:U3495,'bereken betaaldatum bedrag'!B233,'grv lys'!W232:W3495,'bereken betaaldatum bedrag'!$T$1)</f>
        <v>0</v>
      </c>
      <c r="U233" s="4">
        <f>SUMIFS('grv lys'!$L$2:$L$2863,'grv lys'!$I$2:$I$2863,'bereken betaaldatum bedrag'!$U$1,'grv lys'!$T$2:$T$2863,'bereken betaaldatum bedrag'!B233)</f>
        <v>2515</v>
      </c>
      <c r="V233" s="4">
        <f>SUMIFS('grv lys'!$L$2:$L$2863,'grv lys'!$I$2:$I$2863,'bereken betaaldatum bedrag'!$V$1,'grv lys'!$T$2:$T$2863,'bereken betaaldatum bedrag'!B233)</f>
        <v>0</v>
      </c>
      <c r="W233" s="4">
        <f>SUMIFS('grv lys'!$L$2:$L$2863,'grv lys'!$I$2:$I$2863,'bereken betaaldatum bedrag'!$W$1,'grv lys'!$T$2:$T$2863,'bereken betaaldatum bedrag'!B233)</f>
        <v>0</v>
      </c>
      <c r="X233" s="4">
        <f>SUMIFS('grv lys'!$L$2:$L$2863,'grv lys'!$I$2:$I$2863,'bereken betaaldatum bedrag'!$X$1,'grv lys'!$T$2:$T$2863,'bereken betaaldatum bedrag'!B233)</f>
        <v>0</v>
      </c>
      <c r="Y233" s="4">
        <f>SUMIFS('grv lys'!$L$2:$L$2863,'grv lys'!$I$2:$I$2863,'bereken betaaldatum bedrag'!$Y$1,'grv lys'!$G$2:$G$2863,'bereken betaaldatum bedrag'!B233)</f>
        <v>0</v>
      </c>
      <c r="Z233" s="4">
        <f>SUMIFS('grv lys'!$L$2:$L$2863,'grv lys'!$I$2:$I$2863,'bereken betaaldatum bedrag'!$Z$1,'grv lys'!$G$2:$G$2863,'bereken betaaldatum bedrag'!B233)</f>
        <v>0</v>
      </c>
      <c r="AA233" s="4">
        <f>SUMIFS('grv lys'!$L$2:$L$2863,'grv lys'!$I$2:$I$2863,'bereken betaaldatum bedrag'!$AA$1,'grv lys'!$G$2:$G$2863,'bereken betaaldatum bedrag'!B233)</f>
        <v>0</v>
      </c>
      <c r="AB233" s="4">
        <f>SUMIFS('grv lys'!$L$2:$L$2863,'grv lys'!$I$2:$I$2863,'bereken betaaldatum bedrag'!$AB$1,'grv lys'!$G$2:$G$2863,'bereken betaaldatum bedrag'!B233)</f>
        <v>11811.28</v>
      </c>
      <c r="AC233" s="4">
        <f>SUMIFS('grv lys'!$L$2:$L$2863,'grv lys'!$I$2:$I$2863,'bereken betaaldatum bedrag'!$AC$1,'grv lys'!$G$2:$G$2863,'bereken betaaldatum bedrag'!B233)</f>
        <v>0</v>
      </c>
      <c r="AD233" s="4">
        <f>SUMIFS('grv lys'!$L$2:$L$2863,'grv lys'!$I$2:$I$2863,'bereken betaaldatum bedrag'!$AD$1,'grv lys'!$G$2:$G$2863,'bereken betaaldatum bedrag'!B233)</f>
        <v>0</v>
      </c>
      <c r="AE233" s="4">
        <f>SUMIFS('grv lys'!$L$2:$L$2863,'grv lys'!$I$2:$I$2863,'bereken betaaldatum bedrag'!$AE$1,'grv lys'!$G$2:$G$2863,'bereken betaaldatum bedrag'!B233)</f>
        <v>0</v>
      </c>
      <c r="AF233" s="4">
        <f>SUMIFS('grv lys'!$L$2:$L$2863,'grv lys'!$I$2:$I$2863,'bereken betaaldatum bedrag'!$AF$1,'grv lys'!$G$2:$G$2863,'bereken betaaldatum bedrag'!B233)</f>
        <v>3519.01</v>
      </c>
      <c r="AG233" s="4">
        <f>SUMIFS('grv lys'!$L$2:$L$2863,'grv lys'!$I$2:$I$2863,'bereken betaaldatum bedrag'!$AG$1,'grv lys'!$G$2:$G$2863,'bereken betaaldatum bedrag'!B233)</f>
        <v>0</v>
      </c>
      <c r="AH233" s="4">
        <f>SUMIFS('grv lys'!$L$2:$L$2863,'grv lys'!$I$2:$I$2863,'bereken betaaldatum bedrag'!$AH$1,'grv lys'!$G$2:$G$2863,'bereken betaaldatum bedrag'!B233)</f>
        <v>0</v>
      </c>
      <c r="AI233" s="4">
        <f>SUMIFS('grv lys'!$L$2:$L$2863,'grv lys'!$I$2:$I$2863,'bereken betaaldatum bedrag'!$AI$1,'grv lys'!$G$2:$G$2863,'bereken betaaldatum bedrag'!B233)</f>
        <v>0</v>
      </c>
      <c r="AJ233" s="4">
        <f>SUMIFS('grv lys'!$L$2:$L$2863,'grv lys'!$I$2:$I$2863,'bereken betaaldatum bedrag'!$AJ$1,'grv lys'!$G$2:$G$2863,'bereken betaaldatum bedrag'!B233)</f>
        <v>0</v>
      </c>
      <c r="AK233" s="4">
        <f>SUMIFS('grv lys'!$L$2:$L$2863,'grv lys'!$I$2:$I$2863,'bereken betaaldatum bedrag'!$AK$1,'grv lys'!$G$2:$G$2863,'bereken betaaldatum bedrag'!B233)</f>
        <v>0</v>
      </c>
      <c r="AL233" s="4">
        <f>SUMIFS('grv lys'!$L$2:$L$2863,'grv lys'!$I$2:$I$2863,'bereken betaaldatum bedrag'!$AL$1,'grv lys'!$G$2:$G$2863,'bereken betaaldatum bedrag'!B233)</f>
        <v>0</v>
      </c>
      <c r="AM233" s="4">
        <f>SUMIFS('grv lys'!$L$2:$L$2863,'grv lys'!$I$2:$I$2863,'bereken betaaldatum bedrag'!$AM$1,'grv lys'!$G$2:$G$2863,'bereken betaaldatum bedrag'!B233)</f>
        <v>0</v>
      </c>
      <c r="AN233" s="4">
        <f>SUMIFS('grv lys'!$L$2:$L$2863,'grv lys'!$I$2:$I$2863,'bereken betaaldatum bedrag'!$AN$1,'grv lys'!$G$2:$G$2863,'bereken betaaldatum bedrag'!B233)</f>
        <v>0</v>
      </c>
      <c r="AO233" s="4">
        <f>SUMIFS('grv lys'!$L$2:$L$2863,'grv lys'!$I$2:$I$2863,'bereken betaaldatum bedrag'!$AO$1,'grv lys'!$G$2:$G$2863,'bereken betaaldatum bedrag'!B233)</f>
        <v>0</v>
      </c>
      <c r="AP233" s="4">
        <f>SUMIFS('grv lys'!$L$2:$L$2863,'grv lys'!$I$2:$I$2863,'bereken betaaldatum bedrag'!$AP$1,'grv lys'!$G$2:$G$2863,'bereken betaaldatum bedrag'!B233)</f>
        <v>0</v>
      </c>
      <c r="AQ233" s="4">
        <f>SUMIFS('grv lys'!$L$2:$L$2863,'grv lys'!$I$2:$I$2863,'bereken betaaldatum bedrag'!$AQ$1,'grv lys'!$G$2:$G$2863,'bereken betaaldatum bedrag'!B233)</f>
        <v>0</v>
      </c>
      <c r="AR233" s="4">
        <f>SUMIFS('grv lys'!$L$2:$L$2863,'grv lys'!$I$2:$I$2863,'bereken betaaldatum bedrag'!$AR$1,'grv lys'!$G$2:$G$2863,'bereken betaaldatum bedrag'!B233)</f>
        <v>0</v>
      </c>
      <c r="AS233" s="4">
        <f>SUMIFS('grv lys'!$L$2:$L$2863,'grv lys'!$I$2:$I$2863,'bereken betaaldatum bedrag'!$AS$1,'grv lys'!$G$2:$G$2863,'bereken betaaldatum bedrag'!B233)</f>
        <v>0</v>
      </c>
      <c r="AT233" s="4">
        <f>SUMIFS('grv lys'!$L$2:$L$2863,'grv lys'!$I$2:$I$2863,'bereken betaaldatum bedrag'!$AT$1,'grv lys'!$G$2:$G$2863,'bereken betaaldatum bedrag'!B233)</f>
        <v>0</v>
      </c>
      <c r="AU233" s="4">
        <f>SUMIFS('grv lys'!$L$2:$L$2863,'grv lys'!$I$2:$I$2863,'bereken betaaldatum bedrag'!$AU$1,'grv lys'!$G$2:$G$2863,'bereken betaaldatum bedrag'!B233)</f>
        <v>0</v>
      </c>
      <c r="AV233" s="4">
        <f>SUMIFS('grv lys'!$L$2:$L$2863,'grv lys'!$I$2:$I$2863,'bereken betaaldatum bedrag'!$AV$1,'grv lys'!$G$2:$G$2863,'bereken betaaldatum bedrag'!B233)</f>
        <v>0</v>
      </c>
      <c r="AW233" s="4">
        <f>SUMIFS('grv lys'!$L$2:$L$2863,'grv lys'!$I$2:$I$2863,'bereken betaaldatum bedrag'!$AW$1,'grv lys'!$G$2:$G$2863,'bereken betaaldatum bedrag'!B233)</f>
        <v>0</v>
      </c>
      <c r="AX233" s="4">
        <f>SUMIFS('grv lys'!$L$2:$L$2863,'grv lys'!$I$2:$I$2863,'bereken betaaldatum bedrag'!$AX$1,'grv lys'!$G$2:$G$2863,'bereken betaaldatum bedrag'!B233)</f>
        <v>0</v>
      </c>
      <c r="AY233" s="4">
        <f>SUMIFS('grv lys'!$L$2:$L$2863,'grv lys'!$I$2:$I$2863,'bereken betaaldatum bedrag'!$AY$1,'grv lys'!$G$2:$G$2863,'bereken betaaldatum bedrag'!B233)</f>
        <v>0</v>
      </c>
      <c r="AZ233" s="4">
        <f>SUMIFS('grv lys'!$L$2:$L$2863,'grv lys'!$I$2:$I$2863,'bereken betaaldatum bedrag'!$AZ$1,'grv lys'!$G$2:$G$2863,'bereken betaaldatum bedrag'!B233)</f>
        <v>0</v>
      </c>
      <c r="BA233" s="4">
        <f>SUMIFS('grv lys'!$L$2:$L$2863,'grv lys'!$I$2:$I$2863,'bereken betaaldatum bedrag'!$BA$1,'grv lys'!$G$2:$G$2863,'bereken betaaldatum bedrag'!B233)</f>
        <v>0</v>
      </c>
    </row>
    <row r="234" spans="1:53" x14ac:dyDescent="0.25">
      <c r="A234" s="21" t="s">
        <v>139</v>
      </c>
      <c r="B234" s="22">
        <v>41810</v>
      </c>
      <c r="C234" s="7">
        <f>B234+19</f>
        <v>41829</v>
      </c>
      <c r="D234" s="6">
        <f>SUM(I228:I234)</f>
        <v>371776.62000000005</v>
      </c>
      <c r="E234" s="14">
        <f>B234+31</f>
        <v>41841</v>
      </c>
      <c r="F234" s="12">
        <f>SUM(Y228:BA234)</f>
        <v>188075.59</v>
      </c>
      <c r="G234" s="10">
        <f>B234</f>
        <v>41810</v>
      </c>
      <c r="H234" s="9">
        <f>SUM(J228:X234)</f>
        <v>34821.599999999999</v>
      </c>
      <c r="I234" s="4">
        <f>SUMIFS('grv lys'!$L$2:$L$2863,'grv lys'!$G$2:$G$2863,'bereken betaaldatum bedrag'!B234,'grv lys'!$I$2:$I$2863,'bereken betaaldatum bedrag'!I$1)</f>
        <v>68876.94</v>
      </c>
      <c r="J234" s="4">
        <f>SUMIFS('grv lys'!$L$2:$L$2863,'grv lys'!$I$2:$I$2863,'bereken betaaldatum bedrag'!$J$1,'grv lys'!$T$2:$T$2863,'bereken betaaldatum bedrag'!B234)</f>
        <v>0</v>
      </c>
      <c r="K234" s="4">
        <f>SUMIFS('grv lys'!$L$2:$L$2863,'grv lys'!$I$2:$I$2863,'bereken betaaldatum bedrag'!$K$1,'grv lys'!$T$2:$T$2863,'bereken betaaldatum bedrag'!B234)</f>
        <v>0</v>
      </c>
      <c r="L234" s="4">
        <f>SUMIFS('grv lys'!$L$2:$L$2863,'grv lys'!$I$2:$I$2863,'bereken betaaldatum bedrag'!$L$1,'grv lys'!$T$2:$T$2863,'bereken betaaldatum bedrag'!B234)</f>
        <v>0</v>
      </c>
      <c r="M234" s="4">
        <f>SUMIFS('grv lys'!$L$2:$L$2863,'grv lys'!$I$2:$I$2863,'bereken betaaldatum bedrag'!$M$1,'grv lys'!$T$2:$T$2863,'bereken betaaldatum bedrag'!B234)</f>
        <v>6006</v>
      </c>
      <c r="N234" s="4">
        <f>SUMIFS('grv lys'!$L$2:$L$2863,'grv lys'!$I$2:$I$2863,'bereken betaaldatum bedrag'!$N$1,'grv lys'!$T$2:$T$2863,'bereken betaaldatum bedrag'!B234)</f>
        <v>576</v>
      </c>
      <c r="O234" s="4">
        <f>SUMIFS('grv lys'!$L$2:$L$2863,'grv lys'!$I$2:$I$2863,'bereken betaaldatum bedrag'!$O$1,'grv lys'!$T$2:$T$2863,'bereken betaaldatum bedrag'!B234)</f>
        <v>0</v>
      </c>
      <c r="P234" s="4">
        <f>SUMIFS('grv lys'!$L$2:$L$2863,'grv lys'!$I$2:$I$2863,'bereken betaaldatum bedrag'!$P$1,'grv lys'!$T$2:$T$2863,'bereken betaaldatum bedrag'!B234)</f>
        <v>0</v>
      </c>
      <c r="Q234" s="4">
        <f>SUMIFS('grv lys'!$L$2:$L$2863,'grv lys'!$I$2:$I$2863,'bereken betaaldatum bedrag'!$Q$1,'grv lys'!$T$2:$T$2863,'bereken betaaldatum bedrag'!B234)</f>
        <v>0</v>
      </c>
      <c r="R234" s="4">
        <f>SUMIFS('grv lys'!$L$2:$L$2863,'grv lys'!$I$2:$I$2863,'bereken betaaldatum bedrag'!$R$1,'grv lys'!$T$2:$T$2863,'bereken betaaldatum bedrag'!B234)</f>
        <v>0</v>
      </c>
      <c r="S234" s="4">
        <f>SUMIFS('grv lys'!Y233:Y3496,'grv lys'!T233:T3496,'bereken betaaldatum bedrag'!B234,'grv lys'!V233:V3496,'bereken betaaldatum bedrag'!$S$1)</f>
        <v>0</v>
      </c>
      <c r="T234" s="4">
        <f>SUMIFS('grv lys'!Z233:Z3496,'grv lys'!U233:U3496,'bereken betaaldatum bedrag'!B234,'grv lys'!W233:W3496,'bereken betaaldatum bedrag'!$T$1)</f>
        <v>0</v>
      </c>
      <c r="U234" s="4">
        <f>SUMIFS('grv lys'!$L$2:$L$2863,'grv lys'!$I$2:$I$2863,'bereken betaaldatum bedrag'!$U$1,'grv lys'!$T$2:$T$2863,'bereken betaaldatum bedrag'!B234)</f>
        <v>0</v>
      </c>
      <c r="V234" s="4">
        <f>SUMIFS('grv lys'!$L$2:$L$2863,'grv lys'!$I$2:$I$2863,'bereken betaaldatum bedrag'!$V$1,'grv lys'!$T$2:$T$2863,'bereken betaaldatum bedrag'!B234)</f>
        <v>0</v>
      </c>
      <c r="W234" s="4">
        <f>SUMIFS('grv lys'!$L$2:$L$2863,'grv lys'!$I$2:$I$2863,'bereken betaaldatum bedrag'!$W$1,'grv lys'!$T$2:$T$2863,'bereken betaaldatum bedrag'!B234)</f>
        <v>0</v>
      </c>
      <c r="X234" s="4">
        <f>SUMIFS('grv lys'!$L$2:$L$2863,'grv lys'!$I$2:$I$2863,'bereken betaaldatum bedrag'!$X$1,'grv lys'!$T$2:$T$2863,'bereken betaaldatum bedrag'!B234)</f>
        <v>0</v>
      </c>
      <c r="Y234" s="4">
        <f>SUMIFS('grv lys'!$L$2:$L$2863,'grv lys'!$I$2:$I$2863,'bereken betaaldatum bedrag'!$Y$1,'grv lys'!$G$2:$G$2863,'bereken betaaldatum bedrag'!B234)</f>
        <v>0</v>
      </c>
      <c r="Z234" s="4">
        <f>SUMIFS('grv lys'!$L$2:$L$2863,'grv lys'!$I$2:$I$2863,'bereken betaaldatum bedrag'!$Z$1,'grv lys'!$G$2:$G$2863,'bereken betaaldatum bedrag'!B234)</f>
        <v>0</v>
      </c>
      <c r="AA234" s="4">
        <f>SUMIFS('grv lys'!$L$2:$L$2863,'grv lys'!$I$2:$I$2863,'bereken betaaldatum bedrag'!$AA$1,'grv lys'!$G$2:$G$2863,'bereken betaaldatum bedrag'!B234)</f>
        <v>0</v>
      </c>
      <c r="AB234" s="4">
        <f>SUMIFS('grv lys'!$L$2:$L$2863,'grv lys'!$I$2:$I$2863,'bereken betaaldatum bedrag'!$AB$1,'grv lys'!$G$2:$G$2863,'bereken betaaldatum bedrag'!B234)</f>
        <v>0</v>
      </c>
      <c r="AC234" s="4">
        <f>SUMIFS('grv lys'!$L$2:$L$2863,'grv lys'!$I$2:$I$2863,'bereken betaaldatum bedrag'!$AC$1,'grv lys'!$G$2:$G$2863,'bereken betaaldatum bedrag'!B234)</f>
        <v>397.44</v>
      </c>
      <c r="AD234" s="4">
        <f>SUMIFS('grv lys'!$L$2:$L$2863,'grv lys'!$I$2:$I$2863,'bereken betaaldatum bedrag'!$AD$1,'grv lys'!$G$2:$G$2863,'bereken betaaldatum bedrag'!B234)</f>
        <v>4563.2300000000005</v>
      </c>
      <c r="AE234" s="4">
        <f>SUMIFS('grv lys'!$L$2:$L$2863,'grv lys'!$I$2:$I$2863,'bereken betaaldatum bedrag'!$AE$1,'grv lys'!$G$2:$G$2863,'bereken betaaldatum bedrag'!B234)</f>
        <v>0</v>
      </c>
      <c r="AF234" s="4">
        <f>SUMIFS('grv lys'!$L$2:$L$2863,'grv lys'!$I$2:$I$2863,'bereken betaaldatum bedrag'!$AF$1,'grv lys'!$G$2:$G$2863,'bereken betaaldatum bedrag'!B234)</f>
        <v>0</v>
      </c>
      <c r="AG234" s="4">
        <f>SUMIFS('grv lys'!$L$2:$L$2863,'grv lys'!$I$2:$I$2863,'bereken betaaldatum bedrag'!$AG$1,'grv lys'!$G$2:$G$2863,'bereken betaaldatum bedrag'!B234)</f>
        <v>0</v>
      </c>
      <c r="AH234" s="4">
        <f>SUMIFS('grv lys'!$L$2:$L$2863,'grv lys'!$I$2:$I$2863,'bereken betaaldatum bedrag'!$AH$1,'grv lys'!$G$2:$G$2863,'bereken betaaldatum bedrag'!B234)</f>
        <v>0</v>
      </c>
      <c r="AI234" s="4">
        <f>SUMIFS('grv lys'!$L$2:$L$2863,'grv lys'!$I$2:$I$2863,'bereken betaaldatum bedrag'!$AI$1,'grv lys'!$G$2:$G$2863,'bereken betaaldatum bedrag'!B234)</f>
        <v>0</v>
      </c>
      <c r="AJ234" s="4">
        <f>SUMIFS('grv lys'!$L$2:$L$2863,'grv lys'!$I$2:$I$2863,'bereken betaaldatum bedrag'!$AJ$1,'grv lys'!$G$2:$G$2863,'bereken betaaldatum bedrag'!B234)</f>
        <v>0</v>
      </c>
      <c r="AK234" s="4">
        <f>SUMIFS('grv lys'!$L$2:$L$2863,'grv lys'!$I$2:$I$2863,'bereken betaaldatum bedrag'!$AK$1,'grv lys'!$G$2:$G$2863,'bereken betaaldatum bedrag'!B234)</f>
        <v>0</v>
      </c>
      <c r="AL234" s="4">
        <f>SUMIFS('grv lys'!$L$2:$L$2863,'grv lys'!$I$2:$I$2863,'bereken betaaldatum bedrag'!$AL$1,'grv lys'!$G$2:$G$2863,'bereken betaaldatum bedrag'!B234)</f>
        <v>0</v>
      </c>
      <c r="AM234" s="4">
        <f>SUMIFS('grv lys'!$L$2:$L$2863,'grv lys'!$I$2:$I$2863,'bereken betaaldatum bedrag'!$AM$1,'grv lys'!$G$2:$G$2863,'bereken betaaldatum bedrag'!B234)</f>
        <v>12493.81</v>
      </c>
      <c r="AN234" s="4">
        <f>SUMIFS('grv lys'!$L$2:$L$2863,'grv lys'!$I$2:$I$2863,'bereken betaaldatum bedrag'!$AN$1,'grv lys'!$G$2:$G$2863,'bereken betaaldatum bedrag'!B234)</f>
        <v>827.27</v>
      </c>
      <c r="AO234" s="4">
        <f>SUMIFS('grv lys'!$L$2:$L$2863,'grv lys'!$I$2:$I$2863,'bereken betaaldatum bedrag'!$AO$1,'grv lys'!$G$2:$G$2863,'bereken betaaldatum bedrag'!B234)</f>
        <v>15513.18</v>
      </c>
      <c r="AP234" s="4">
        <f>SUMIFS('grv lys'!$L$2:$L$2863,'grv lys'!$I$2:$I$2863,'bereken betaaldatum bedrag'!$AP$1,'grv lys'!$G$2:$G$2863,'bereken betaaldatum bedrag'!B234)</f>
        <v>303.67</v>
      </c>
      <c r="AQ234" s="4">
        <f>SUMIFS('grv lys'!$L$2:$L$2863,'grv lys'!$I$2:$I$2863,'bereken betaaldatum bedrag'!$AQ$1,'grv lys'!$G$2:$G$2863,'bereken betaaldatum bedrag'!B234)</f>
        <v>14109.78</v>
      </c>
      <c r="AR234" s="4">
        <f>SUMIFS('grv lys'!$L$2:$L$2863,'grv lys'!$I$2:$I$2863,'bereken betaaldatum bedrag'!$AR$1,'grv lys'!$G$2:$G$2863,'bereken betaaldatum bedrag'!B234)</f>
        <v>592.67999999999995</v>
      </c>
      <c r="AS234" s="4">
        <f>SUMIFS('grv lys'!$L$2:$L$2863,'grv lys'!$I$2:$I$2863,'bereken betaaldatum bedrag'!$AS$1,'grv lys'!$G$2:$G$2863,'bereken betaaldatum bedrag'!B234)</f>
        <v>0</v>
      </c>
      <c r="AT234" s="4">
        <f>SUMIFS('grv lys'!$L$2:$L$2863,'grv lys'!$I$2:$I$2863,'bereken betaaldatum bedrag'!$AT$1,'grv lys'!$G$2:$G$2863,'bereken betaaldatum bedrag'!B234)</f>
        <v>0</v>
      </c>
      <c r="AU234" s="4">
        <f>SUMIFS('grv lys'!$L$2:$L$2863,'grv lys'!$I$2:$I$2863,'bereken betaaldatum bedrag'!$AU$1,'grv lys'!$G$2:$G$2863,'bereken betaaldatum bedrag'!B234)</f>
        <v>0</v>
      </c>
      <c r="AV234" s="4">
        <f>SUMIFS('grv lys'!$L$2:$L$2863,'grv lys'!$I$2:$I$2863,'bereken betaaldatum bedrag'!$AV$1,'grv lys'!$G$2:$G$2863,'bereken betaaldatum bedrag'!B234)</f>
        <v>39747.300000000003</v>
      </c>
      <c r="AW234" s="4">
        <f>SUMIFS('grv lys'!$L$2:$L$2863,'grv lys'!$I$2:$I$2863,'bereken betaaldatum bedrag'!$AW$1,'grv lys'!$G$2:$G$2863,'bereken betaaldatum bedrag'!B234)</f>
        <v>9715.2800000000007</v>
      </c>
      <c r="AX234" s="4">
        <f>SUMIFS('grv lys'!$L$2:$L$2863,'grv lys'!$I$2:$I$2863,'bereken betaaldatum bedrag'!$AX$1,'grv lys'!$G$2:$G$2863,'bereken betaaldatum bedrag'!B234)</f>
        <v>0</v>
      </c>
      <c r="AY234" s="4">
        <f>SUMIFS('grv lys'!$L$2:$L$2863,'grv lys'!$I$2:$I$2863,'bereken betaaldatum bedrag'!$AY$1,'grv lys'!$G$2:$G$2863,'bereken betaaldatum bedrag'!B234)</f>
        <v>0</v>
      </c>
      <c r="AZ234" s="4">
        <f>SUMIFS('grv lys'!$L$2:$L$2863,'grv lys'!$I$2:$I$2863,'bereken betaaldatum bedrag'!$AZ$1,'grv lys'!$G$2:$G$2863,'bereken betaaldatum bedrag'!B234)</f>
        <v>0</v>
      </c>
      <c r="BA234" s="4">
        <f>SUMIFS('grv lys'!$L$2:$L$2863,'grv lys'!$I$2:$I$2863,'bereken betaaldatum bedrag'!$BA$1,'grv lys'!$G$2:$G$2863,'bereken betaaldatum bedrag'!B234)</f>
        <v>0</v>
      </c>
    </row>
    <row r="235" spans="1:53" x14ac:dyDescent="0.25">
      <c r="A235" s="19" t="s">
        <v>140</v>
      </c>
      <c r="B235" s="20">
        <v>41811</v>
      </c>
      <c r="C235" s="7"/>
      <c r="D235" s="15" t="s">
        <v>148</v>
      </c>
      <c r="E235" s="14"/>
      <c r="F235" s="12"/>
      <c r="G235" s="16"/>
      <c r="H235" s="16"/>
      <c r="I235" s="4">
        <f>SUMIFS('grv lys'!$L$2:$L$2863,'grv lys'!$G$2:$G$2863,'bereken betaaldatum bedrag'!B235,'grv lys'!$I$2:$I$2863,'bereken betaaldatum bedrag'!I$1)</f>
        <v>-351.14</v>
      </c>
      <c r="J235" s="4">
        <f>SUMIFS('grv lys'!$L$2:$L$2863,'grv lys'!$I$2:$I$2863,'bereken betaaldatum bedrag'!$J$1,'grv lys'!$T$2:$T$2863,'bereken betaaldatum bedrag'!B235)</f>
        <v>0</v>
      </c>
      <c r="K235" s="4">
        <f>SUMIFS('grv lys'!$L$2:$L$2863,'grv lys'!$I$2:$I$2863,'bereken betaaldatum bedrag'!$K$1,'grv lys'!$T$2:$T$2863,'bereken betaaldatum bedrag'!B235)</f>
        <v>0</v>
      </c>
      <c r="L235" s="4">
        <f>SUMIFS('grv lys'!$L$2:$L$2863,'grv lys'!$I$2:$I$2863,'bereken betaaldatum bedrag'!$L$1,'grv lys'!$T$2:$T$2863,'bereken betaaldatum bedrag'!B235)</f>
        <v>0</v>
      </c>
      <c r="M235" s="4">
        <f>SUMIFS('grv lys'!$L$2:$L$2863,'grv lys'!$I$2:$I$2863,'bereken betaaldatum bedrag'!$M$1,'grv lys'!$T$2:$T$2863,'bereken betaaldatum bedrag'!B235)</f>
        <v>0</v>
      </c>
      <c r="N235" s="4">
        <f>SUMIFS('grv lys'!$L$2:$L$2863,'grv lys'!$I$2:$I$2863,'bereken betaaldatum bedrag'!$N$1,'grv lys'!$T$2:$T$2863,'bereken betaaldatum bedrag'!B235)</f>
        <v>0</v>
      </c>
      <c r="O235" s="4">
        <f>SUMIFS('grv lys'!$L$2:$L$2863,'grv lys'!$I$2:$I$2863,'bereken betaaldatum bedrag'!$O$1,'grv lys'!$T$2:$T$2863,'bereken betaaldatum bedrag'!B235)</f>
        <v>0</v>
      </c>
      <c r="P235" s="4">
        <f>SUMIFS('grv lys'!$L$2:$L$2863,'grv lys'!$I$2:$I$2863,'bereken betaaldatum bedrag'!$P$1,'grv lys'!$T$2:$T$2863,'bereken betaaldatum bedrag'!B235)</f>
        <v>0</v>
      </c>
      <c r="Q235" s="4">
        <f>SUMIFS('grv lys'!$L$2:$L$2863,'grv lys'!$I$2:$I$2863,'bereken betaaldatum bedrag'!$Q$1,'grv lys'!$T$2:$T$2863,'bereken betaaldatum bedrag'!B235)</f>
        <v>0</v>
      </c>
      <c r="R235" s="4">
        <f>SUMIFS('grv lys'!$L$2:$L$2863,'grv lys'!$I$2:$I$2863,'bereken betaaldatum bedrag'!$R$1,'grv lys'!$T$2:$T$2863,'bereken betaaldatum bedrag'!B235)</f>
        <v>0</v>
      </c>
      <c r="S235" s="4">
        <f>SUMIFS('grv lys'!Y234:Y3497,'grv lys'!T234:T3497,'bereken betaaldatum bedrag'!B235,'grv lys'!V234:V3497,'bereken betaaldatum bedrag'!$S$1)</f>
        <v>0</v>
      </c>
      <c r="T235" s="4">
        <f>SUMIFS('grv lys'!Z234:Z3497,'grv lys'!U234:U3497,'bereken betaaldatum bedrag'!B235,'grv lys'!W234:W3497,'bereken betaaldatum bedrag'!$T$1)</f>
        <v>0</v>
      </c>
      <c r="U235" s="4">
        <f>SUMIFS('grv lys'!$L$2:$L$2863,'grv lys'!$I$2:$I$2863,'bereken betaaldatum bedrag'!$U$1,'grv lys'!$T$2:$T$2863,'bereken betaaldatum bedrag'!B235)</f>
        <v>0</v>
      </c>
      <c r="V235" s="4">
        <f>SUMIFS('grv lys'!$L$2:$L$2863,'grv lys'!$I$2:$I$2863,'bereken betaaldatum bedrag'!$V$1,'grv lys'!$T$2:$T$2863,'bereken betaaldatum bedrag'!B235)</f>
        <v>0</v>
      </c>
      <c r="W235" s="4">
        <f>SUMIFS('grv lys'!$L$2:$L$2863,'grv lys'!$I$2:$I$2863,'bereken betaaldatum bedrag'!$W$1,'grv lys'!$T$2:$T$2863,'bereken betaaldatum bedrag'!B235)</f>
        <v>0</v>
      </c>
      <c r="X235" s="4">
        <f>SUMIFS('grv lys'!$L$2:$L$2863,'grv lys'!$I$2:$I$2863,'bereken betaaldatum bedrag'!$X$1,'grv lys'!$T$2:$T$2863,'bereken betaaldatum bedrag'!B235)</f>
        <v>0</v>
      </c>
      <c r="Y235" s="4">
        <f>SUMIFS('grv lys'!$L$2:$L$2863,'grv lys'!$I$2:$I$2863,'bereken betaaldatum bedrag'!$Y$1,'grv lys'!$G$2:$G$2863,'bereken betaaldatum bedrag'!B235)</f>
        <v>0</v>
      </c>
      <c r="Z235" s="4">
        <f>SUMIFS('grv lys'!$L$2:$L$2863,'grv lys'!$I$2:$I$2863,'bereken betaaldatum bedrag'!$Z$1,'grv lys'!$G$2:$G$2863,'bereken betaaldatum bedrag'!B235)</f>
        <v>0</v>
      </c>
      <c r="AA235" s="4">
        <f>SUMIFS('grv lys'!$L$2:$L$2863,'grv lys'!$I$2:$I$2863,'bereken betaaldatum bedrag'!$AA$1,'grv lys'!$G$2:$G$2863,'bereken betaaldatum bedrag'!B235)</f>
        <v>0</v>
      </c>
      <c r="AB235" s="4">
        <f>SUMIFS('grv lys'!$L$2:$L$2863,'grv lys'!$I$2:$I$2863,'bereken betaaldatum bedrag'!$AB$1,'grv lys'!$G$2:$G$2863,'bereken betaaldatum bedrag'!B235)</f>
        <v>-2288.5500000000002</v>
      </c>
      <c r="AC235" s="4">
        <f>SUMIFS('grv lys'!$L$2:$L$2863,'grv lys'!$I$2:$I$2863,'bereken betaaldatum bedrag'!$AC$1,'grv lys'!$G$2:$G$2863,'bereken betaaldatum bedrag'!B235)</f>
        <v>493.44</v>
      </c>
      <c r="AD235" s="4">
        <f>SUMIFS('grv lys'!$L$2:$L$2863,'grv lys'!$I$2:$I$2863,'bereken betaaldatum bedrag'!$AD$1,'grv lys'!$G$2:$G$2863,'bereken betaaldatum bedrag'!B235)</f>
        <v>4045.4</v>
      </c>
      <c r="AE235" s="4">
        <f>SUMIFS('grv lys'!$L$2:$L$2863,'grv lys'!$I$2:$I$2863,'bereken betaaldatum bedrag'!$AE$1,'grv lys'!$G$2:$G$2863,'bereken betaaldatum bedrag'!B235)</f>
        <v>0</v>
      </c>
      <c r="AF235" s="4">
        <f>SUMIFS('grv lys'!$L$2:$L$2863,'grv lys'!$I$2:$I$2863,'bereken betaaldatum bedrag'!$AF$1,'grv lys'!$G$2:$G$2863,'bereken betaaldatum bedrag'!B235)</f>
        <v>0</v>
      </c>
      <c r="AG235" s="4">
        <f>SUMIFS('grv lys'!$L$2:$L$2863,'grv lys'!$I$2:$I$2863,'bereken betaaldatum bedrag'!$AG$1,'grv lys'!$G$2:$G$2863,'bereken betaaldatum bedrag'!B235)</f>
        <v>0</v>
      </c>
      <c r="AH235" s="4">
        <f>SUMIFS('grv lys'!$L$2:$L$2863,'grv lys'!$I$2:$I$2863,'bereken betaaldatum bedrag'!$AH$1,'grv lys'!$G$2:$G$2863,'bereken betaaldatum bedrag'!B235)</f>
        <v>0</v>
      </c>
      <c r="AI235" s="4">
        <f>SUMIFS('grv lys'!$L$2:$L$2863,'grv lys'!$I$2:$I$2863,'bereken betaaldatum bedrag'!$AI$1,'grv lys'!$G$2:$G$2863,'bereken betaaldatum bedrag'!B235)</f>
        <v>0</v>
      </c>
      <c r="AJ235" s="4">
        <f>SUMIFS('grv lys'!$L$2:$L$2863,'grv lys'!$I$2:$I$2863,'bereken betaaldatum bedrag'!$AJ$1,'grv lys'!$G$2:$G$2863,'bereken betaaldatum bedrag'!B235)</f>
        <v>0</v>
      </c>
      <c r="AK235" s="4">
        <f>SUMIFS('grv lys'!$L$2:$L$2863,'grv lys'!$I$2:$I$2863,'bereken betaaldatum bedrag'!$AK$1,'grv lys'!$G$2:$G$2863,'bereken betaaldatum bedrag'!B235)</f>
        <v>0</v>
      </c>
      <c r="AL235" s="4">
        <f>SUMIFS('grv lys'!$L$2:$L$2863,'grv lys'!$I$2:$I$2863,'bereken betaaldatum bedrag'!$AL$1,'grv lys'!$G$2:$G$2863,'bereken betaaldatum bedrag'!B235)</f>
        <v>0</v>
      </c>
      <c r="AM235" s="4">
        <f>SUMIFS('grv lys'!$L$2:$L$2863,'grv lys'!$I$2:$I$2863,'bereken betaaldatum bedrag'!$AM$1,'grv lys'!$G$2:$G$2863,'bereken betaaldatum bedrag'!B235)</f>
        <v>0</v>
      </c>
      <c r="AN235" s="4">
        <f>SUMIFS('grv lys'!$L$2:$L$2863,'grv lys'!$I$2:$I$2863,'bereken betaaldatum bedrag'!$AN$1,'grv lys'!$G$2:$G$2863,'bereken betaaldatum bedrag'!B235)</f>
        <v>0</v>
      </c>
      <c r="AO235" s="4">
        <f>SUMIFS('grv lys'!$L$2:$L$2863,'grv lys'!$I$2:$I$2863,'bereken betaaldatum bedrag'!$AO$1,'grv lys'!$G$2:$G$2863,'bereken betaaldatum bedrag'!B235)</f>
        <v>0</v>
      </c>
      <c r="AP235" s="4">
        <f>SUMIFS('grv lys'!$L$2:$L$2863,'grv lys'!$I$2:$I$2863,'bereken betaaldatum bedrag'!$AP$1,'grv lys'!$G$2:$G$2863,'bereken betaaldatum bedrag'!B235)</f>
        <v>303.67</v>
      </c>
      <c r="AQ235" s="4">
        <f>SUMIFS('grv lys'!$L$2:$L$2863,'grv lys'!$I$2:$I$2863,'bereken betaaldatum bedrag'!$AQ$1,'grv lys'!$G$2:$G$2863,'bereken betaaldatum bedrag'!B235)</f>
        <v>0</v>
      </c>
      <c r="AR235" s="4">
        <f>SUMIFS('grv lys'!$L$2:$L$2863,'grv lys'!$I$2:$I$2863,'bereken betaaldatum bedrag'!$AR$1,'grv lys'!$G$2:$G$2863,'bereken betaaldatum bedrag'!B235)</f>
        <v>395.13</v>
      </c>
      <c r="AS235" s="4">
        <f>SUMIFS('grv lys'!$L$2:$L$2863,'grv lys'!$I$2:$I$2863,'bereken betaaldatum bedrag'!$AS$1,'grv lys'!$G$2:$G$2863,'bereken betaaldatum bedrag'!B235)</f>
        <v>0</v>
      </c>
      <c r="AT235" s="4">
        <f>SUMIFS('grv lys'!$L$2:$L$2863,'grv lys'!$I$2:$I$2863,'bereken betaaldatum bedrag'!$AT$1,'grv lys'!$G$2:$G$2863,'bereken betaaldatum bedrag'!B235)</f>
        <v>18679.21</v>
      </c>
      <c r="AU235" s="4">
        <f>SUMIFS('grv lys'!$L$2:$L$2863,'grv lys'!$I$2:$I$2863,'bereken betaaldatum bedrag'!$AU$1,'grv lys'!$G$2:$G$2863,'bereken betaaldatum bedrag'!B235)</f>
        <v>0</v>
      </c>
      <c r="AV235" s="4">
        <f>SUMIFS('grv lys'!$L$2:$L$2863,'grv lys'!$I$2:$I$2863,'bereken betaaldatum bedrag'!$AV$1,'grv lys'!$G$2:$G$2863,'bereken betaaldatum bedrag'!B235)</f>
        <v>0</v>
      </c>
      <c r="AW235" s="4">
        <f>SUMIFS('grv lys'!$L$2:$L$2863,'grv lys'!$I$2:$I$2863,'bereken betaaldatum bedrag'!$AW$1,'grv lys'!$G$2:$G$2863,'bereken betaaldatum bedrag'!B235)</f>
        <v>0</v>
      </c>
      <c r="AX235" s="4">
        <f>SUMIFS('grv lys'!$L$2:$L$2863,'grv lys'!$I$2:$I$2863,'bereken betaaldatum bedrag'!$AX$1,'grv lys'!$G$2:$G$2863,'bereken betaaldatum bedrag'!B235)</f>
        <v>0</v>
      </c>
      <c r="AY235" s="4">
        <f>SUMIFS('grv lys'!$L$2:$L$2863,'grv lys'!$I$2:$I$2863,'bereken betaaldatum bedrag'!$AY$1,'grv lys'!$G$2:$G$2863,'bereken betaaldatum bedrag'!B235)</f>
        <v>0</v>
      </c>
      <c r="AZ235" s="4">
        <f>SUMIFS('grv lys'!$L$2:$L$2863,'grv lys'!$I$2:$I$2863,'bereken betaaldatum bedrag'!$AZ$1,'grv lys'!$G$2:$G$2863,'bereken betaaldatum bedrag'!B235)</f>
        <v>0</v>
      </c>
      <c r="BA235" s="4">
        <f>SUMIFS('grv lys'!$L$2:$L$2863,'grv lys'!$I$2:$I$2863,'bereken betaaldatum bedrag'!$BA$1,'grv lys'!$G$2:$G$2863,'bereken betaaldatum bedrag'!B235)</f>
        <v>0</v>
      </c>
    </row>
    <row r="236" spans="1:53" x14ac:dyDescent="0.25">
      <c r="A236" s="19" t="s">
        <v>134</v>
      </c>
      <c r="B236" s="20">
        <v>41812</v>
      </c>
      <c r="C236" s="7"/>
      <c r="D236" s="15" t="s">
        <v>148</v>
      </c>
      <c r="E236" s="14"/>
      <c r="F236" s="12"/>
      <c r="G236" s="16"/>
      <c r="H236" s="16"/>
      <c r="I236" s="4">
        <f>SUMIFS('grv lys'!$L$2:$L$2863,'grv lys'!$G$2:$G$2863,'bereken betaaldatum bedrag'!B236,'grv lys'!$I$2:$I$2863,'bereken betaaldatum bedrag'!I$1)</f>
        <v>383490.37000000005</v>
      </c>
      <c r="J236" s="4">
        <f>SUMIFS('grv lys'!$L$2:$L$2863,'grv lys'!$I$2:$I$2863,'bereken betaaldatum bedrag'!$J$1,'grv lys'!$T$2:$T$2863,'bereken betaaldatum bedrag'!B236)</f>
        <v>0</v>
      </c>
      <c r="K236" s="4">
        <f>SUMIFS('grv lys'!$L$2:$L$2863,'grv lys'!$I$2:$I$2863,'bereken betaaldatum bedrag'!$K$1,'grv lys'!$T$2:$T$2863,'bereken betaaldatum bedrag'!B236)</f>
        <v>0</v>
      </c>
      <c r="L236" s="4">
        <f>SUMIFS('grv lys'!$L$2:$L$2863,'grv lys'!$I$2:$I$2863,'bereken betaaldatum bedrag'!$L$1,'grv lys'!$T$2:$T$2863,'bereken betaaldatum bedrag'!B236)</f>
        <v>0</v>
      </c>
      <c r="M236" s="4">
        <f>SUMIFS('grv lys'!$L$2:$L$2863,'grv lys'!$I$2:$I$2863,'bereken betaaldatum bedrag'!$M$1,'grv lys'!$T$2:$T$2863,'bereken betaaldatum bedrag'!B236)</f>
        <v>0</v>
      </c>
      <c r="N236" s="4">
        <f>SUMIFS('grv lys'!$L$2:$L$2863,'grv lys'!$I$2:$I$2863,'bereken betaaldatum bedrag'!$N$1,'grv lys'!$T$2:$T$2863,'bereken betaaldatum bedrag'!B236)</f>
        <v>0</v>
      </c>
      <c r="O236" s="4">
        <f>SUMIFS('grv lys'!$L$2:$L$2863,'grv lys'!$I$2:$I$2863,'bereken betaaldatum bedrag'!$O$1,'grv lys'!$T$2:$T$2863,'bereken betaaldatum bedrag'!B236)</f>
        <v>0</v>
      </c>
      <c r="P236" s="4">
        <f>SUMIFS('grv lys'!$L$2:$L$2863,'grv lys'!$I$2:$I$2863,'bereken betaaldatum bedrag'!$P$1,'grv lys'!$T$2:$T$2863,'bereken betaaldatum bedrag'!B236)</f>
        <v>0</v>
      </c>
      <c r="Q236" s="4">
        <f>SUMIFS('grv lys'!$L$2:$L$2863,'grv lys'!$I$2:$I$2863,'bereken betaaldatum bedrag'!$Q$1,'grv lys'!$T$2:$T$2863,'bereken betaaldatum bedrag'!B236)</f>
        <v>825</v>
      </c>
      <c r="R236" s="4">
        <f>SUMIFS('grv lys'!$L$2:$L$2863,'grv lys'!$I$2:$I$2863,'bereken betaaldatum bedrag'!$R$1,'grv lys'!$T$2:$T$2863,'bereken betaaldatum bedrag'!B236)</f>
        <v>0</v>
      </c>
      <c r="S236" s="4">
        <f>SUMIFS('grv lys'!Y235:Y3498,'grv lys'!T235:T3498,'bereken betaaldatum bedrag'!B236,'grv lys'!V235:V3498,'bereken betaaldatum bedrag'!$S$1)</f>
        <v>0</v>
      </c>
      <c r="T236" s="4">
        <f>SUMIFS('grv lys'!Z235:Z3498,'grv lys'!U235:U3498,'bereken betaaldatum bedrag'!B236,'grv lys'!W235:W3498,'bereken betaaldatum bedrag'!$T$1)</f>
        <v>0</v>
      </c>
      <c r="U236" s="4">
        <f>SUMIFS('grv lys'!$L$2:$L$2863,'grv lys'!$I$2:$I$2863,'bereken betaaldatum bedrag'!$U$1,'grv lys'!$T$2:$T$2863,'bereken betaaldatum bedrag'!B236)</f>
        <v>1200</v>
      </c>
      <c r="V236" s="4">
        <f>SUMIFS('grv lys'!$L$2:$L$2863,'grv lys'!$I$2:$I$2863,'bereken betaaldatum bedrag'!$V$1,'grv lys'!$T$2:$T$2863,'bereken betaaldatum bedrag'!B236)</f>
        <v>0</v>
      </c>
      <c r="W236" s="4">
        <f>SUMIFS('grv lys'!$L$2:$L$2863,'grv lys'!$I$2:$I$2863,'bereken betaaldatum bedrag'!$W$1,'grv lys'!$T$2:$T$2863,'bereken betaaldatum bedrag'!B236)</f>
        <v>0</v>
      </c>
      <c r="X236" s="4">
        <f>SUMIFS('grv lys'!$L$2:$L$2863,'grv lys'!$I$2:$I$2863,'bereken betaaldatum bedrag'!$X$1,'grv lys'!$T$2:$T$2863,'bereken betaaldatum bedrag'!B236)</f>
        <v>0</v>
      </c>
      <c r="Y236" s="4">
        <f>SUMIFS('grv lys'!$L$2:$L$2863,'grv lys'!$I$2:$I$2863,'bereken betaaldatum bedrag'!$Y$1,'grv lys'!$G$2:$G$2863,'bereken betaaldatum bedrag'!B236)</f>
        <v>0</v>
      </c>
      <c r="Z236" s="4">
        <f>SUMIFS('grv lys'!$L$2:$L$2863,'grv lys'!$I$2:$I$2863,'bereken betaaldatum bedrag'!$Z$1,'grv lys'!$G$2:$G$2863,'bereken betaaldatum bedrag'!B236)</f>
        <v>0</v>
      </c>
      <c r="AA236" s="4">
        <f>SUMIFS('grv lys'!$L$2:$L$2863,'grv lys'!$I$2:$I$2863,'bereken betaaldatum bedrag'!$AA$1,'grv lys'!$G$2:$G$2863,'bereken betaaldatum bedrag'!B236)</f>
        <v>0</v>
      </c>
      <c r="AB236" s="4">
        <f>SUMIFS('grv lys'!$L$2:$L$2863,'grv lys'!$I$2:$I$2863,'bereken betaaldatum bedrag'!$AB$1,'grv lys'!$G$2:$G$2863,'bereken betaaldatum bedrag'!B236)</f>
        <v>0</v>
      </c>
      <c r="AC236" s="4">
        <f>SUMIFS('grv lys'!$L$2:$L$2863,'grv lys'!$I$2:$I$2863,'bereken betaaldatum bedrag'!$AC$1,'grv lys'!$G$2:$G$2863,'bereken betaaldatum bedrag'!B236)</f>
        <v>0</v>
      </c>
      <c r="AD236" s="4">
        <f>SUMIFS('grv lys'!$L$2:$L$2863,'grv lys'!$I$2:$I$2863,'bereken betaaldatum bedrag'!$AD$1,'grv lys'!$G$2:$G$2863,'bereken betaaldatum bedrag'!B236)</f>
        <v>0</v>
      </c>
      <c r="AE236" s="4">
        <f>SUMIFS('grv lys'!$L$2:$L$2863,'grv lys'!$I$2:$I$2863,'bereken betaaldatum bedrag'!$AE$1,'grv lys'!$G$2:$G$2863,'bereken betaaldatum bedrag'!B236)</f>
        <v>0</v>
      </c>
      <c r="AF236" s="4">
        <f>SUMIFS('grv lys'!$L$2:$L$2863,'grv lys'!$I$2:$I$2863,'bereken betaaldatum bedrag'!$AF$1,'grv lys'!$G$2:$G$2863,'bereken betaaldatum bedrag'!B236)</f>
        <v>0</v>
      </c>
      <c r="AG236" s="4">
        <f>SUMIFS('grv lys'!$L$2:$L$2863,'grv lys'!$I$2:$I$2863,'bereken betaaldatum bedrag'!$AG$1,'grv lys'!$G$2:$G$2863,'bereken betaaldatum bedrag'!B236)</f>
        <v>0</v>
      </c>
      <c r="AH236" s="4">
        <f>SUMIFS('grv lys'!$L$2:$L$2863,'grv lys'!$I$2:$I$2863,'bereken betaaldatum bedrag'!$AH$1,'grv lys'!$G$2:$G$2863,'bereken betaaldatum bedrag'!B236)</f>
        <v>0</v>
      </c>
      <c r="AI236" s="4">
        <f>SUMIFS('grv lys'!$L$2:$L$2863,'grv lys'!$I$2:$I$2863,'bereken betaaldatum bedrag'!$AI$1,'grv lys'!$G$2:$G$2863,'bereken betaaldatum bedrag'!B236)</f>
        <v>0</v>
      </c>
      <c r="AJ236" s="4">
        <f>SUMIFS('grv lys'!$L$2:$L$2863,'grv lys'!$I$2:$I$2863,'bereken betaaldatum bedrag'!$AJ$1,'grv lys'!$G$2:$G$2863,'bereken betaaldatum bedrag'!B236)</f>
        <v>0</v>
      </c>
      <c r="AK236" s="4">
        <f>SUMIFS('grv lys'!$L$2:$L$2863,'grv lys'!$I$2:$I$2863,'bereken betaaldatum bedrag'!$AK$1,'grv lys'!$G$2:$G$2863,'bereken betaaldatum bedrag'!B236)</f>
        <v>0</v>
      </c>
      <c r="AL236" s="4">
        <f>SUMIFS('grv lys'!$L$2:$L$2863,'grv lys'!$I$2:$I$2863,'bereken betaaldatum bedrag'!$AL$1,'grv lys'!$G$2:$G$2863,'bereken betaaldatum bedrag'!B236)</f>
        <v>0</v>
      </c>
      <c r="AM236" s="4">
        <f>SUMIFS('grv lys'!$L$2:$L$2863,'grv lys'!$I$2:$I$2863,'bereken betaaldatum bedrag'!$AM$1,'grv lys'!$G$2:$G$2863,'bereken betaaldatum bedrag'!B236)</f>
        <v>0</v>
      </c>
      <c r="AN236" s="4">
        <f>SUMIFS('grv lys'!$L$2:$L$2863,'grv lys'!$I$2:$I$2863,'bereken betaaldatum bedrag'!$AN$1,'grv lys'!$G$2:$G$2863,'bereken betaaldatum bedrag'!B236)</f>
        <v>0</v>
      </c>
      <c r="AO236" s="4">
        <f>SUMIFS('grv lys'!$L$2:$L$2863,'grv lys'!$I$2:$I$2863,'bereken betaaldatum bedrag'!$AO$1,'grv lys'!$G$2:$G$2863,'bereken betaaldatum bedrag'!B236)</f>
        <v>0</v>
      </c>
      <c r="AP236" s="4">
        <f>SUMIFS('grv lys'!$L$2:$L$2863,'grv lys'!$I$2:$I$2863,'bereken betaaldatum bedrag'!$AP$1,'grv lys'!$G$2:$G$2863,'bereken betaaldatum bedrag'!B236)</f>
        <v>0</v>
      </c>
      <c r="AQ236" s="4">
        <f>SUMIFS('grv lys'!$L$2:$L$2863,'grv lys'!$I$2:$I$2863,'bereken betaaldatum bedrag'!$AQ$1,'grv lys'!$G$2:$G$2863,'bereken betaaldatum bedrag'!B236)</f>
        <v>0</v>
      </c>
      <c r="AR236" s="4">
        <f>SUMIFS('grv lys'!$L$2:$L$2863,'grv lys'!$I$2:$I$2863,'bereken betaaldatum bedrag'!$AR$1,'grv lys'!$G$2:$G$2863,'bereken betaaldatum bedrag'!B236)</f>
        <v>0</v>
      </c>
      <c r="AS236" s="4">
        <f>SUMIFS('grv lys'!$L$2:$L$2863,'grv lys'!$I$2:$I$2863,'bereken betaaldatum bedrag'!$AS$1,'grv lys'!$G$2:$G$2863,'bereken betaaldatum bedrag'!B236)</f>
        <v>0</v>
      </c>
      <c r="AT236" s="4">
        <f>SUMIFS('grv lys'!$L$2:$L$2863,'grv lys'!$I$2:$I$2863,'bereken betaaldatum bedrag'!$AT$1,'grv lys'!$G$2:$G$2863,'bereken betaaldatum bedrag'!B236)</f>
        <v>0</v>
      </c>
      <c r="AU236" s="4">
        <f>SUMIFS('grv lys'!$L$2:$L$2863,'grv lys'!$I$2:$I$2863,'bereken betaaldatum bedrag'!$AU$1,'grv lys'!$G$2:$G$2863,'bereken betaaldatum bedrag'!B236)</f>
        <v>0</v>
      </c>
      <c r="AV236" s="4">
        <f>SUMIFS('grv lys'!$L$2:$L$2863,'grv lys'!$I$2:$I$2863,'bereken betaaldatum bedrag'!$AV$1,'grv lys'!$G$2:$G$2863,'bereken betaaldatum bedrag'!B236)</f>
        <v>0</v>
      </c>
      <c r="AW236" s="4">
        <f>SUMIFS('grv lys'!$L$2:$L$2863,'grv lys'!$I$2:$I$2863,'bereken betaaldatum bedrag'!$AW$1,'grv lys'!$G$2:$G$2863,'bereken betaaldatum bedrag'!B236)</f>
        <v>0</v>
      </c>
      <c r="AX236" s="4">
        <f>SUMIFS('grv lys'!$L$2:$L$2863,'grv lys'!$I$2:$I$2863,'bereken betaaldatum bedrag'!$AX$1,'grv lys'!$G$2:$G$2863,'bereken betaaldatum bedrag'!B236)</f>
        <v>0</v>
      </c>
      <c r="AY236" s="4">
        <f>SUMIFS('grv lys'!$L$2:$L$2863,'grv lys'!$I$2:$I$2863,'bereken betaaldatum bedrag'!$AY$1,'grv lys'!$G$2:$G$2863,'bereken betaaldatum bedrag'!B236)</f>
        <v>0</v>
      </c>
      <c r="AZ236" s="4">
        <f>SUMIFS('grv lys'!$L$2:$L$2863,'grv lys'!$I$2:$I$2863,'bereken betaaldatum bedrag'!$AZ$1,'grv lys'!$G$2:$G$2863,'bereken betaaldatum bedrag'!B236)</f>
        <v>0</v>
      </c>
      <c r="BA236" s="4">
        <f>SUMIFS('grv lys'!$L$2:$L$2863,'grv lys'!$I$2:$I$2863,'bereken betaaldatum bedrag'!$BA$1,'grv lys'!$G$2:$G$2863,'bereken betaaldatum bedrag'!B236)</f>
        <v>0</v>
      </c>
    </row>
    <row r="237" spans="1:53" x14ac:dyDescent="0.25">
      <c r="A237" s="19" t="s">
        <v>135</v>
      </c>
      <c r="B237" s="20">
        <v>41813</v>
      </c>
      <c r="C237" s="7"/>
      <c r="D237" s="15" t="s">
        <v>148</v>
      </c>
      <c r="E237" s="14"/>
      <c r="F237" s="12"/>
      <c r="G237" s="16"/>
      <c r="H237" s="16"/>
      <c r="I237" s="4">
        <f>SUMIFS('grv lys'!$L$2:$L$2863,'grv lys'!$G$2:$G$2863,'bereken betaaldatum bedrag'!B237,'grv lys'!$I$2:$I$2863,'bereken betaaldatum bedrag'!I$1)</f>
        <v>1504.22</v>
      </c>
      <c r="J237" s="4">
        <f>SUMIFS('grv lys'!$L$2:$L$2863,'grv lys'!$I$2:$I$2863,'bereken betaaldatum bedrag'!$J$1,'grv lys'!$T$2:$T$2863,'bereken betaaldatum bedrag'!B237)</f>
        <v>0</v>
      </c>
      <c r="K237" s="4">
        <f>SUMIFS('grv lys'!$L$2:$L$2863,'grv lys'!$I$2:$I$2863,'bereken betaaldatum bedrag'!$K$1,'grv lys'!$T$2:$T$2863,'bereken betaaldatum bedrag'!B237)</f>
        <v>0</v>
      </c>
      <c r="L237" s="4">
        <f>SUMIFS('grv lys'!$L$2:$L$2863,'grv lys'!$I$2:$I$2863,'bereken betaaldatum bedrag'!$L$1,'grv lys'!$T$2:$T$2863,'bereken betaaldatum bedrag'!B237)</f>
        <v>0</v>
      </c>
      <c r="M237" s="4">
        <f>SUMIFS('grv lys'!$L$2:$L$2863,'grv lys'!$I$2:$I$2863,'bereken betaaldatum bedrag'!$M$1,'grv lys'!$T$2:$T$2863,'bereken betaaldatum bedrag'!B237)</f>
        <v>2770.2</v>
      </c>
      <c r="N237" s="4">
        <f>SUMIFS('grv lys'!$L$2:$L$2863,'grv lys'!$I$2:$I$2863,'bereken betaaldatum bedrag'!$N$1,'grv lys'!$T$2:$T$2863,'bereken betaaldatum bedrag'!B237)</f>
        <v>0</v>
      </c>
      <c r="O237" s="4">
        <f>SUMIFS('grv lys'!$L$2:$L$2863,'grv lys'!$I$2:$I$2863,'bereken betaaldatum bedrag'!$O$1,'grv lys'!$T$2:$T$2863,'bereken betaaldatum bedrag'!B237)</f>
        <v>0</v>
      </c>
      <c r="P237" s="4">
        <f>SUMIFS('grv lys'!$L$2:$L$2863,'grv lys'!$I$2:$I$2863,'bereken betaaldatum bedrag'!$P$1,'grv lys'!$T$2:$T$2863,'bereken betaaldatum bedrag'!B237)</f>
        <v>0</v>
      </c>
      <c r="Q237" s="4">
        <f>SUMIFS('grv lys'!$L$2:$L$2863,'grv lys'!$I$2:$I$2863,'bereken betaaldatum bedrag'!$Q$1,'grv lys'!$T$2:$T$2863,'bereken betaaldatum bedrag'!B237)</f>
        <v>0</v>
      </c>
      <c r="R237" s="4">
        <f>SUMIFS('grv lys'!$L$2:$L$2863,'grv lys'!$I$2:$I$2863,'bereken betaaldatum bedrag'!$R$1,'grv lys'!$T$2:$T$2863,'bereken betaaldatum bedrag'!B237)</f>
        <v>0</v>
      </c>
      <c r="S237" s="4">
        <f>SUMIFS('grv lys'!Y236:Y3499,'grv lys'!T236:T3499,'bereken betaaldatum bedrag'!B237,'grv lys'!V236:V3499,'bereken betaaldatum bedrag'!$S$1)</f>
        <v>0</v>
      </c>
      <c r="T237" s="4">
        <f>SUMIFS('grv lys'!Z236:Z3499,'grv lys'!U236:U3499,'bereken betaaldatum bedrag'!B237,'grv lys'!W236:W3499,'bereken betaaldatum bedrag'!$T$1)</f>
        <v>0</v>
      </c>
      <c r="U237" s="4">
        <f>SUMIFS('grv lys'!$L$2:$L$2863,'grv lys'!$I$2:$I$2863,'bereken betaaldatum bedrag'!$U$1,'grv lys'!$T$2:$T$2863,'bereken betaaldatum bedrag'!B237)</f>
        <v>0</v>
      </c>
      <c r="V237" s="4">
        <f>SUMIFS('grv lys'!$L$2:$L$2863,'grv lys'!$I$2:$I$2863,'bereken betaaldatum bedrag'!$V$1,'grv lys'!$T$2:$T$2863,'bereken betaaldatum bedrag'!B237)</f>
        <v>0</v>
      </c>
      <c r="W237" s="4">
        <f>SUMIFS('grv lys'!$L$2:$L$2863,'grv lys'!$I$2:$I$2863,'bereken betaaldatum bedrag'!$W$1,'grv lys'!$T$2:$T$2863,'bereken betaaldatum bedrag'!B237)</f>
        <v>0</v>
      </c>
      <c r="X237" s="4">
        <f>SUMIFS('grv lys'!$L$2:$L$2863,'grv lys'!$I$2:$I$2863,'bereken betaaldatum bedrag'!$X$1,'grv lys'!$T$2:$T$2863,'bereken betaaldatum bedrag'!B237)</f>
        <v>0</v>
      </c>
      <c r="Y237" s="4">
        <f>SUMIFS('grv lys'!$L$2:$L$2863,'grv lys'!$I$2:$I$2863,'bereken betaaldatum bedrag'!$Y$1,'grv lys'!$G$2:$G$2863,'bereken betaaldatum bedrag'!B237)</f>
        <v>0</v>
      </c>
      <c r="Z237" s="4">
        <f>SUMIFS('grv lys'!$L$2:$L$2863,'grv lys'!$I$2:$I$2863,'bereken betaaldatum bedrag'!$Z$1,'grv lys'!$G$2:$G$2863,'bereken betaaldatum bedrag'!B237)</f>
        <v>0</v>
      </c>
      <c r="AA237" s="4">
        <f>SUMIFS('grv lys'!$L$2:$L$2863,'grv lys'!$I$2:$I$2863,'bereken betaaldatum bedrag'!$AA$1,'grv lys'!$G$2:$G$2863,'bereken betaaldatum bedrag'!B237)</f>
        <v>0</v>
      </c>
      <c r="AB237" s="4">
        <f>SUMIFS('grv lys'!$L$2:$L$2863,'grv lys'!$I$2:$I$2863,'bereken betaaldatum bedrag'!$AB$1,'grv lys'!$G$2:$G$2863,'bereken betaaldatum bedrag'!B237)</f>
        <v>-1860.88</v>
      </c>
      <c r="AC237" s="4">
        <f>SUMIFS('grv lys'!$L$2:$L$2863,'grv lys'!$I$2:$I$2863,'bereken betaaldatum bedrag'!$AC$1,'grv lys'!$G$2:$G$2863,'bereken betaaldatum bedrag'!B237)</f>
        <v>493.44</v>
      </c>
      <c r="AD237" s="4">
        <f>SUMIFS('grv lys'!$L$2:$L$2863,'grv lys'!$I$2:$I$2863,'bereken betaaldatum bedrag'!$AD$1,'grv lys'!$G$2:$G$2863,'bereken betaaldatum bedrag'!B237)</f>
        <v>0</v>
      </c>
      <c r="AE237" s="4">
        <f>SUMIFS('grv lys'!$L$2:$L$2863,'grv lys'!$I$2:$I$2863,'bereken betaaldatum bedrag'!$AE$1,'grv lys'!$G$2:$G$2863,'bereken betaaldatum bedrag'!B237)</f>
        <v>15600.56</v>
      </c>
      <c r="AF237" s="4">
        <f>SUMIFS('grv lys'!$L$2:$L$2863,'grv lys'!$I$2:$I$2863,'bereken betaaldatum bedrag'!$AF$1,'grv lys'!$G$2:$G$2863,'bereken betaaldatum bedrag'!B237)</f>
        <v>0</v>
      </c>
      <c r="AG237" s="4">
        <f>SUMIFS('grv lys'!$L$2:$L$2863,'grv lys'!$I$2:$I$2863,'bereken betaaldatum bedrag'!$AG$1,'grv lys'!$G$2:$G$2863,'bereken betaaldatum bedrag'!B237)</f>
        <v>4479.2299999999996</v>
      </c>
      <c r="AH237" s="4">
        <f>SUMIFS('grv lys'!$L$2:$L$2863,'grv lys'!$I$2:$I$2863,'bereken betaaldatum bedrag'!$AH$1,'grv lys'!$G$2:$G$2863,'bereken betaaldatum bedrag'!B237)</f>
        <v>0</v>
      </c>
      <c r="AI237" s="4">
        <f>SUMIFS('grv lys'!$L$2:$L$2863,'grv lys'!$I$2:$I$2863,'bereken betaaldatum bedrag'!$AI$1,'grv lys'!$G$2:$G$2863,'bereken betaaldatum bedrag'!B237)</f>
        <v>0</v>
      </c>
      <c r="AJ237" s="4">
        <f>SUMIFS('grv lys'!$L$2:$L$2863,'grv lys'!$I$2:$I$2863,'bereken betaaldatum bedrag'!$AJ$1,'grv lys'!$G$2:$G$2863,'bereken betaaldatum bedrag'!B237)</f>
        <v>0</v>
      </c>
      <c r="AK237" s="4">
        <f>SUMIFS('grv lys'!$L$2:$L$2863,'grv lys'!$I$2:$I$2863,'bereken betaaldatum bedrag'!$AK$1,'grv lys'!$G$2:$G$2863,'bereken betaaldatum bedrag'!B237)</f>
        <v>0</v>
      </c>
      <c r="AL237" s="4">
        <f>SUMIFS('grv lys'!$L$2:$L$2863,'grv lys'!$I$2:$I$2863,'bereken betaaldatum bedrag'!$AL$1,'grv lys'!$G$2:$G$2863,'bereken betaaldatum bedrag'!B237)</f>
        <v>2659.64</v>
      </c>
      <c r="AM237" s="4">
        <f>SUMIFS('grv lys'!$L$2:$L$2863,'grv lys'!$I$2:$I$2863,'bereken betaaldatum bedrag'!$AM$1,'grv lys'!$G$2:$G$2863,'bereken betaaldatum bedrag'!B237)</f>
        <v>0</v>
      </c>
      <c r="AN237" s="4">
        <f>SUMIFS('grv lys'!$L$2:$L$2863,'grv lys'!$I$2:$I$2863,'bereken betaaldatum bedrag'!$AN$1,'grv lys'!$G$2:$G$2863,'bereken betaaldatum bedrag'!B237)</f>
        <v>0</v>
      </c>
      <c r="AO237" s="4">
        <f>SUMIFS('grv lys'!$L$2:$L$2863,'grv lys'!$I$2:$I$2863,'bereken betaaldatum bedrag'!$AO$1,'grv lys'!$G$2:$G$2863,'bereken betaaldatum bedrag'!B237)</f>
        <v>0</v>
      </c>
      <c r="AP237" s="4">
        <f>SUMIFS('grv lys'!$L$2:$L$2863,'grv lys'!$I$2:$I$2863,'bereken betaaldatum bedrag'!$AP$1,'grv lys'!$G$2:$G$2863,'bereken betaaldatum bedrag'!B237)</f>
        <v>303.67</v>
      </c>
      <c r="AQ237" s="4">
        <f>SUMIFS('grv lys'!$L$2:$L$2863,'grv lys'!$I$2:$I$2863,'bereken betaaldatum bedrag'!$AQ$1,'grv lys'!$G$2:$G$2863,'bereken betaaldatum bedrag'!B237)</f>
        <v>0</v>
      </c>
      <c r="AR237" s="4">
        <f>SUMIFS('grv lys'!$L$2:$L$2863,'grv lys'!$I$2:$I$2863,'bereken betaaldatum bedrag'!$AR$1,'grv lys'!$G$2:$G$2863,'bereken betaaldatum bedrag'!B237)</f>
        <v>342.18</v>
      </c>
      <c r="AS237" s="4">
        <f>SUMIFS('grv lys'!$L$2:$L$2863,'grv lys'!$I$2:$I$2863,'bereken betaaldatum bedrag'!$AS$1,'grv lys'!$G$2:$G$2863,'bereken betaaldatum bedrag'!B237)</f>
        <v>0</v>
      </c>
      <c r="AT237" s="4">
        <f>SUMIFS('grv lys'!$L$2:$L$2863,'grv lys'!$I$2:$I$2863,'bereken betaaldatum bedrag'!$AT$1,'grv lys'!$G$2:$G$2863,'bereken betaaldatum bedrag'!B237)</f>
        <v>0</v>
      </c>
      <c r="AU237" s="4">
        <f>SUMIFS('grv lys'!$L$2:$L$2863,'grv lys'!$I$2:$I$2863,'bereken betaaldatum bedrag'!$AU$1,'grv lys'!$G$2:$G$2863,'bereken betaaldatum bedrag'!B237)</f>
        <v>0</v>
      </c>
      <c r="AV237" s="4">
        <f>SUMIFS('grv lys'!$L$2:$L$2863,'grv lys'!$I$2:$I$2863,'bereken betaaldatum bedrag'!$AV$1,'grv lys'!$G$2:$G$2863,'bereken betaaldatum bedrag'!B237)</f>
        <v>0</v>
      </c>
      <c r="AW237" s="4">
        <f>SUMIFS('grv lys'!$L$2:$L$2863,'grv lys'!$I$2:$I$2863,'bereken betaaldatum bedrag'!$AW$1,'grv lys'!$G$2:$G$2863,'bereken betaaldatum bedrag'!B237)</f>
        <v>0</v>
      </c>
      <c r="AX237" s="4">
        <f>SUMIFS('grv lys'!$L$2:$L$2863,'grv lys'!$I$2:$I$2863,'bereken betaaldatum bedrag'!$AX$1,'grv lys'!$G$2:$G$2863,'bereken betaaldatum bedrag'!B237)</f>
        <v>0</v>
      </c>
      <c r="AY237" s="4">
        <f>SUMIFS('grv lys'!$L$2:$L$2863,'grv lys'!$I$2:$I$2863,'bereken betaaldatum bedrag'!$AY$1,'grv lys'!$G$2:$G$2863,'bereken betaaldatum bedrag'!B237)</f>
        <v>0</v>
      </c>
      <c r="AZ237" s="4">
        <f>SUMIFS('grv lys'!$L$2:$L$2863,'grv lys'!$I$2:$I$2863,'bereken betaaldatum bedrag'!$AZ$1,'grv lys'!$G$2:$G$2863,'bereken betaaldatum bedrag'!B237)</f>
        <v>0</v>
      </c>
      <c r="BA237" s="4">
        <f>SUMIFS('grv lys'!$L$2:$L$2863,'grv lys'!$I$2:$I$2863,'bereken betaaldatum bedrag'!$BA$1,'grv lys'!$G$2:$G$2863,'bereken betaaldatum bedrag'!B237)</f>
        <v>0</v>
      </c>
    </row>
    <row r="238" spans="1:53" x14ac:dyDescent="0.25">
      <c r="A238" s="19" t="s">
        <v>136</v>
      </c>
      <c r="B238" s="20">
        <v>41814</v>
      </c>
      <c r="C238" s="7"/>
      <c r="D238" s="15" t="s">
        <v>148</v>
      </c>
      <c r="E238" s="14"/>
      <c r="F238" s="12"/>
      <c r="G238" s="16"/>
      <c r="H238" s="16"/>
      <c r="I238" s="4">
        <f>SUMIFS('grv lys'!$L$2:$L$2863,'grv lys'!$G$2:$G$2863,'bereken betaaldatum bedrag'!B238,'grv lys'!$I$2:$I$2863,'bereken betaaldatum bedrag'!I$1)</f>
        <v>-66.599999999999994</v>
      </c>
      <c r="J238" s="4">
        <f>SUMIFS('grv lys'!$L$2:$L$2863,'grv lys'!$I$2:$I$2863,'bereken betaaldatum bedrag'!$J$1,'grv lys'!$T$2:$T$2863,'bereken betaaldatum bedrag'!B238)</f>
        <v>0</v>
      </c>
      <c r="K238" s="4">
        <f>SUMIFS('grv lys'!$L$2:$L$2863,'grv lys'!$I$2:$I$2863,'bereken betaaldatum bedrag'!$K$1,'grv lys'!$T$2:$T$2863,'bereken betaaldatum bedrag'!B238)</f>
        <v>0</v>
      </c>
      <c r="L238" s="4">
        <f>SUMIFS('grv lys'!$L$2:$L$2863,'grv lys'!$I$2:$I$2863,'bereken betaaldatum bedrag'!$L$1,'grv lys'!$T$2:$T$2863,'bereken betaaldatum bedrag'!B238)</f>
        <v>0</v>
      </c>
      <c r="M238" s="4">
        <f>SUMIFS('grv lys'!$L$2:$L$2863,'grv lys'!$I$2:$I$2863,'bereken betaaldatum bedrag'!$M$1,'grv lys'!$T$2:$T$2863,'bereken betaaldatum bedrag'!B238)</f>
        <v>0</v>
      </c>
      <c r="N238" s="4">
        <f>SUMIFS('grv lys'!$L$2:$L$2863,'grv lys'!$I$2:$I$2863,'bereken betaaldatum bedrag'!$N$1,'grv lys'!$T$2:$T$2863,'bereken betaaldatum bedrag'!B238)</f>
        <v>1919.4</v>
      </c>
      <c r="O238" s="4">
        <f>SUMIFS('grv lys'!$L$2:$L$2863,'grv lys'!$I$2:$I$2863,'bereken betaaldatum bedrag'!$O$1,'grv lys'!$T$2:$T$2863,'bereken betaaldatum bedrag'!B238)</f>
        <v>0</v>
      </c>
      <c r="P238" s="4">
        <f>SUMIFS('grv lys'!$L$2:$L$2863,'grv lys'!$I$2:$I$2863,'bereken betaaldatum bedrag'!$P$1,'grv lys'!$T$2:$T$2863,'bereken betaaldatum bedrag'!B238)</f>
        <v>0</v>
      </c>
      <c r="Q238" s="4">
        <f>SUMIFS('grv lys'!$L$2:$L$2863,'grv lys'!$I$2:$I$2863,'bereken betaaldatum bedrag'!$Q$1,'grv lys'!$T$2:$T$2863,'bereken betaaldatum bedrag'!B238)</f>
        <v>0</v>
      </c>
      <c r="R238" s="4">
        <f>SUMIFS('grv lys'!$L$2:$L$2863,'grv lys'!$I$2:$I$2863,'bereken betaaldatum bedrag'!$R$1,'grv lys'!$T$2:$T$2863,'bereken betaaldatum bedrag'!B238)</f>
        <v>0</v>
      </c>
      <c r="S238" s="4">
        <f>SUMIFS('grv lys'!Y237:Y3500,'grv lys'!T237:T3500,'bereken betaaldatum bedrag'!B238,'grv lys'!V237:V3500,'bereken betaaldatum bedrag'!$S$1)</f>
        <v>0</v>
      </c>
      <c r="T238" s="4">
        <f>SUMIFS('grv lys'!Z237:Z3500,'grv lys'!U237:U3500,'bereken betaaldatum bedrag'!B238,'grv lys'!W237:W3500,'bereken betaaldatum bedrag'!$T$1)</f>
        <v>0</v>
      </c>
      <c r="U238" s="4">
        <f>SUMIFS('grv lys'!$L$2:$L$2863,'grv lys'!$I$2:$I$2863,'bereken betaaldatum bedrag'!$U$1,'grv lys'!$T$2:$T$2863,'bereken betaaldatum bedrag'!B238)</f>
        <v>4115</v>
      </c>
      <c r="V238" s="4">
        <f>SUMIFS('grv lys'!$L$2:$L$2863,'grv lys'!$I$2:$I$2863,'bereken betaaldatum bedrag'!$V$1,'grv lys'!$T$2:$T$2863,'bereken betaaldatum bedrag'!B238)</f>
        <v>0</v>
      </c>
      <c r="W238" s="4">
        <f>SUMIFS('grv lys'!$L$2:$L$2863,'grv lys'!$I$2:$I$2863,'bereken betaaldatum bedrag'!$W$1,'grv lys'!$T$2:$T$2863,'bereken betaaldatum bedrag'!B238)</f>
        <v>0</v>
      </c>
      <c r="X238" s="4">
        <f>SUMIFS('grv lys'!$L$2:$L$2863,'grv lys'!$I$2:$I$2863,'bereken betaaldatum bedrag'!$X$1,'grv lys'!$T$2:$T$2863,'bereken betaaldatum bedrag'!B238)</f>
        <v>0</v>
      </c>
      <c r="Y238" s="4">
        <f>SUMIFS('grv lys'!$L$2:$L$2863,'grv lys'!$I$2:$I$2863,'bereken betaaldatum bedrag'!$Y$1,'grv lys'!$G$2:$G$2863,'bereken betaaldatum bedrag'!B238)</f>
        <v>0</v>
      </c>
      <c r="Z238" s="4">
        <f>SUMIFS('grv lys'!$L$2:$L$2863,'grv lys'!$I$2:$I$2863,'bereken betaaldatum bedrag'!$Z$1,'grv lys'!$G$2:$G$2863,'bereken betaaldatum bedrag'!B238)</f>
        <v>0</v>
      </c>
      <c r="AA238" s="4">
        <f>SUMIFS('grv lys'!$L$2:$L$2863,'grv lys'!$I$2:$I$2863,'bereken betaaldatum bedrag'!$AA$1,'grv lys'!$G$2:$G$2863,'bereken betaaldatum bedrag'!B238)</f>
        <v>0</v>
      </c>
      <c r="AB238" s="4">
        <f>SUMIFS('grv lys'!$L$2:$L$2863,'grv lys'!$I$2:$I$2863,'bereken betaaldatum bedrag'!$AB$1,'grv lys'!$G$2:$G$2863,'bereken betaaldatum bedrag'!B238)</f>
        <v>-142.77000000000001</v>
      </c>
      <c r="AC238" s="4">
        <f>SUMIFS('grv lys'!$L$2:$L$2863,'grv lys'!$I$2:$I$2863,'bereken betaaldatum bedrag'!$AC$1,'grv lys'!$G$2:$G$2863,'bereken betaaldatum bedrag'!B238)</f>
        <v>0</v>
      </c>
      <c r="AD238" s="4">
        <f>SUMIFS('grv lys'!$L$2:$L$2863,'grv lys'!$I$2:$I$2863,'bereken betaaldatum bedrag'!$AD$1,'grv lys'!$G$2:$G$2863,'bereken betaaldatum bedrag'!B238)</f>
        <v>0</v>
      </c>
      <c r="AE238" s="4">
        <f>SUMIFS('grv lys'!$L$2:$L$2863,'grv lys'!$I$2:$I$2863,'bereken betaaldatum bedrag'!$AE$1,'grv lys'!$G$2:$G$2863,'bereken betaaldatum bedrag'!B238)</f>
        <v>0</v>
      </c>
      <c r="AF238" s="4">
        <f>SUMIFS('grv lys'!$L$2:$L$2863,'grv lys'!$I$2:$I$2863,'bereken betaaldatum bedrag'!$AF$1,'grv lys'!$G$2:$G$2863,'bereken betaaldatum bedrag'!B238)</f>
        <v>7811.64</v>
      </c>
      <c r="AG238" s="4">
        <f>SUMIFS('grv lys'!$L$2:$L$2863,'grv lys'!$I$2:$I$2863,'bereken betaaldatum bedrag'!$AG$1,'grv lys'!$G$2:$G$2863,'bereken betaaldatum bedrag'!B238)</f>
        <v>0</v>
      </c>
      <c r="AH238" s="4">
        <f>SUMIFS('grv lys'!$L$2:$L$2863,'grv lys'!$I$2:$I$2863,'bereken betaaldatum bedrag'!$AH$1,'grv lys'!$G$2:$G$2863,'bereken betaaldatum bedrag'!B238)</f>
        <v>0</v>
      </c>
      <c r="AI238" s="4">
        <f>SUMIFS('grv lys'!$L$2:$L$2863,'grv lys'!$I$2:$I$2863,'bereken betaaldatum bedrag'!$AI$1,'grv lys'!$G$2:$G$2863,'bereken betaaldatum bedrag'!B238)</f>
        <v>0</v>
      </c>
      <c r="AJ238" s="4">
        <f>SUMIFS('grv lys'!$L$2:$L$2863,'grv lys'!$I$2:$I$2863,'bereken betaaldatum bedrag'!$AJ$1,'grv lys'!$G$2:$G$2863,'bereken betaaldatum bedrag'!B238)</f>
        <v>0</v>
      </c>
      <c r="AK238" s="4">
        <f>SUMIFS('grv lys'!$L$2:$L$2863,'grv lys'!$I$2:$I$2863,'bereken betaaldatum bedrag'!$AK$1,'grv lys'!$G$2:$G$2863,'bereken betaaldatum bedrag'!B238)</f>
        <v>0</v>
      </c>
      <c r="AL238" s="4">
        <f>SUMIFS('grv lys'!$L$2:$L$2863,'grv lys'!$I$2:$I$2863,'bereken betaaldatum bedrag'!$AL$1,'grv lys'!$G$2:$G$2863,'bereken betaaldatum bedrag'!B238)</f>
        <v>0</v>
      </c>
      <c r="AM238" s="4">
        <f>SUMIFS('grv lys'!$L$2:$L$2863,'grv lys'!$I$2:$I$2863,'bereken betaaldatum bedrag'!$AM$1,'grv lys'!$G$2:$G$2863,'bereken betaaldatum bedrag'!B238)</f>
        <v>0</v>
      </c>
      <c r="AN238" s="4">
        <f>SUMIFS('grv lys'!$L$2:$L$2863,'grv lys'!$I$2:$I$2863,'bereken betaaldatum bedrag'!$AN$1,'grv lys'!$G$2:$G$2863,'bereken betaaldatum bedrag'!B238)</f>
        <v>0</v>
      </c>
      <c r="AO238" s="4">
        <f>SUMIFS('grv lys'!$L$2:$L$2863,'grv lys'!$I$2:$I$2863,'bereken betaaldatum bedrag'!$AO$1,'grv lys'!$G$2:$G$2863,'bereken betaaldatum bedrag'!B238)</f>
        <v>0</v>
      </c>
      <c r="AP238" s="4">
        <f>SUMIFS('grv lys'!$L$2:$L$2863,'grv lys'!$I$2:$I$2863,'bereken betaaldatum bedrag'!$AP$1,'grv lys'!$G$2:$G$2863,'bereken betaaldatum bedrag'!B238)</f>
        <v>303.67</v>
      </c>
      <c r="AQ238" s="4">
        <f>SUMIFS('grv lys'!$L$2:$L$2863,'grv lys'!$I$2:$I$2863,'bereken betaaldatum bedrag'!$AQ$1,'grv lys'!$G$2:$G$2863,'bereken betaaldatum bedrag'!B238)</f>
        <v>10413.9</v>
      </c>
      <c r="AR238" s="4">
        <f>SUMIFS('grv lys'!$L$2:$L$2863,'grv lys'!$I$2:$I$2863,'bereken betaaldatum bedrag'!$AR$1,'grv lys'!$G$2:$G$2863,'bereken betaaldatum bedrag'!B238)</f>
        <v>0</v>
      </c>
      <c r="AS238" s="4">
        <f>SUMIFS('grv lys'!$L$2:$L$2863,'grv lys'!$I$2:$I$2863,'bereken betaaldatum bedrag'!$AS$1,'grv lys'!$G$2:$G$2863,'bereken betaaldatum bedrag'!B238)</f>
        <v>0</v>
      </c>
      <c r="AT238" s="4">
        <f>SUMIFS('grv lys'!$L$2:$L$2863,'grv lys'!$I$2:$I$2863,'bereken betaaldatum bedrag'!$AT$1,'grv lys'!$G$2:$G$2863,'bereken betaaldatum bedrag'!B238)</f>
        <v>0</v>
      </c>
      <c r="AU238" s="4">
        <f>SUMIFS('grv lys'!$L$2:$L$2863,'grv lys'!$I$2:$I$2863,'bereken betaaldatum bedrag'!$AU$1,'grv lys'!$G$2:$G$2863,'bereken betaaldatum bedrag'!B238)</f>
        <v>0</v>
      </c>
      <c r="AV238" s="4">
        <f>SUMIFS('grv lys'!$L$2:$L$2863,'grv lys'!$I$2:$I$2863,'bereken betaaldatum bedrag'!$AV$1,'grv lys'!$G$2:$G$2863,'bereken betaaldatum bedrag'!B238)</f>
        <v>0</v>
      </c>
      <c r="AW238" s="4">
        <f>SUMIFS('grv lys'!$L$2:$L$2863,'grv lys'!$I$2:$I$2863,'bereken betaaldatum bedrag'!$AW$1,'grv lys'!$G$2:$G$2863,'bereken betaaldatum bedrag'!B238)</f>
        <v>0</v>
      </c>
      <c r="AX238" s="4">
        <f>SUMIFS('grv lys'!$L$2:$L$2863,'grv lys'!$I$2:$I$2863,'bereken betaaldatum bedrag'!$AX$1,'grv lys'!$G$2:$G$2863,'bereken betaaldatum bedrag'!B238)</f>
        <v>0</v>
      </c>
      <c r="AY238" s="4">
        <f>SUMIFS('grv lys'!$L$2:$L$2863,'grv lys'!$I$2:$I$2863,'bereken betaaldatum bedrag'!$AY$1,'grv lys'!$G$2:$G$2863,'bereken betaaldatum bedrag'!B238)</f>
        <v>0</v>
      </c>
      <c r="AZ238" s="4">
        <f>SUMIFS('grv lys'!$L$2:$L$2863,'grv lys'!$I$2:$I$2863,'bereken betaaldatum bedrag'!$AZ$1,'grv lys'!$G$2:$G$2863,'bereken betaaldatum bedrag'!B238)</f>
        <v>0</v>
      </c>
      <c r="BA238" s="4">
        <f>SUMIFS('grv lys'!$L$2:$L$2863,'grv lys'!$I$2:$I$2863,'bereken betaaldatum bedrag'!$BA$1,'grv lys'!$G$2:$G$2863,'bereken betaaldatum bedrag'!B238)</f>
        <v>0</v>
      </c>
    </row>
    <row r="239" spans="1:53" x14ac:dyDescent="0.25">
      <c r="A239" s="19" t="s">
        <v>137</v>
      </c>
      <c r="B239" s="20">
        <v>41815</v>
      </c>
      <c r="C239" s="7"/>
      <c r="D239" s="15" t="s">
        <v>148</v>
      </c>
      <c r="E239" s="14"/>
      <c r="F239" s="12"/>
      <c r="G239" s="16"/>
      <c r="H239" s="16"/>
      <c r="I239" s="4">
        <f>SUMIFS('grv lys'!$L$2:$L$2863,'grv lys'!$G$2:$G$2863,'bereken betaaldatum bedrag'!B239,'grv lys'!$I$2:$I$2863,'bereken betaaldatum bedrag'!I$1)</f>
        <v>0</v>
      </c>
      <c r="J239" s="4">
        <f>SUMIFS('grv lys'!$L$2:$L$2863,'grv lys'!$I$2:$I$2863,'bereken betaaldatum bedrag'!$J$1,'grv lys'!$T$2:$T$2863,'bereken betaaldatum bedrag'!B239)</f>
        <v>0</v>
      </c>
      <c r="K239" s="4">
        <f>SUMIFS('grv lys'!$L$2:$L$2863,'grv lys'!$I$2:$I$2863,'bereken betaaldatum bedrag'!$K$1,'grv lys'!$T$2:$T$2863,'bereken betaaldatum bedrag'!B239)</f>
        <v>0</v>
      </c>
      <c r="L239" s="4">
        <f>SUMIFS('grv lys'!$L$2:$L$2863,'grv lys'!$I$2:$I$2863,'bereken betaaldatum bedrag'!$L$1,'grv lys'!$T$2:$T$2863,'bereken betaaldatum bedrag'!B239)</f>
        <v>0</v>
      </c>
      <c r="M239" s="4">
        <f>SUMIFS('grv lys'!$L$2:$L$2863,'grv lys'!$I$2:$I$2863,'bereken betaaldatum bedrag'!$M$1,'grv lys'!$T$2:$T$2863,'bereken betaaldatum bedrag'!B239)</f>
        <v>0</v>
      </c>
      <c r="N239" s="4">
        <f>SUMIFS('grv lys'!$L$2:$L$2863,'grv lys'!$I$2:$I$2863,'bereken betaaldatum bedrag'!$N$1,'grv lys'!$T$2:$T$2863,'bereken betaaldatum bedrag'!B239)</f>
        <v>0</v>
      </c>
      <c r="O239" s="4">
        <f>SUMIFS('grv lys'!$L$2:$L$2863,'grv lys'!$I$2:$I$2863,'bereken betaaldatum bedrag'!$O$1,'grv lys'!$T$2:$T$2863,'bereken betaaldatum bedrag'!B239)</f>
        <v>5560</v>
      </c>
      <c r="P239" s="4">
        <f>SUMIFS('grv lys'!$L$2:$L$2863,'grv lys'!$I$2:$I$2863,'bereken betaaldatum bedrag'!$P$1,'grv lys'!$T$2:$T$2863,'bereken betaaldatum bedrag'!B239)</f>
        <v>0</v>
      </c>
      <c r="Q239" s="4">
        <f>SUMIFS('grv lys'!$L$2:$L$2863,'grv lys'!$I$2:$I$2863,'bereken betaaldatum bedrag'!$Q$1,'grv lys'!$T$2:$T$2863,'bereken betaaldatum bedrag'!B239)</f>
        <v>0</v>
      </c>
      <c r="R239" s="4">
        <f>SUMIFS('grv lys'!$L$2:$L$2863,'grv lys'!$I$2:$I$2863,'bereken betaaldatum bedrag'!$R$1,'grv lys'!$T$2:$T$2863,'bereken betaaldatum bedrag'!B239)</f>
        <v>0</v>
      </c>
      <c r="S239" s="4">
        <f>SUMIFS('grv lys'!Y238:Y3501,'grv lys'!T238:T3501,'bereken betaaldatum bedrag'!B239,'grv lys'!V238:V3501,'bereken betaaldatum bedrag'!$S$1)</f>
        <v>0</v>
      </c>
      <c r="T239" s="4">
        <f>SUMIFS('grv lys'!Z238:Z3501,'grv lys'!U238:U3501,'bereken betaaldatum bedrag'!B239,'grv lys'!W238:W3501,'bereken betaaldatum bedrag'!$T$1)</f>
        <v>0</v>
      </c>
      <c r="U239" s="4">
        <f>SUMIFS('grv lys'!$L$2:$L$2863,'grv lys'!$I$2:$I$2863,'bereken betaaldatum bedrag'!$U$1,'grv lys'!$T$2:$T$2863,'bereken betaaldatum bedrag'!B239)</f>
        <v>0</v>
      </c>
      <c r="V239" s="4">
        <f>SUMIFS('grv lys'!$L$2:$L$2863,'grv lys'!$I$2:$I$2863,'bereken betaaldatum bedrag'!$V$1,'grv lys'!$T$2:$T$2863,'bereken betaaldatum bedrag'!B239)</f>
        <v>0</v>
      </c>
      <c r="W239" s="4">
        <f>SUMIFS('grv lys'!$L$2:$L$2863,'grv lys'!$I$2:$I$2863,'bereken betaaldatum bedrag'!$W$1,'grv lys'!$T$2:$T$2863,'bereken betaaldatum bedrag'!B239)</f>
        <v>0</v>
      </c>
      <c r="X239" s="4">
        <f>SUMIFS('grv lys'!$L$2:$L$2863,'grv lys'!$I$2:$I$2863,'bereken betaaldatum bedrag'!$X$1,'grv lys'!$T$2:$T$2863,'bereken betaaldatum bedrag'!B239)</f>
        <v>0</v>
      </c>
      <c r="Y239" s="4">
        <f>SUMIFS('grv lys'!$L$2:$L$2863,'grv lys'!$I$2:$I$2863,'bereken betaaldatum bedrag'!$Y$1,'grv lys'!$G$2:$G$2863,'bereken betaaldatum bedrag'!B239)</f>
        <v>16139.65</v>
      </c>
      <c r="Z239" s="4">
        <f>SUMIFS('grv lys'!$L$2:$L$2863,'grv lys'!$I$2:$I$2863,'bereken betaaldatum bedrag'!$Z$1,'grv lys'!$G$2:$G$2863,'bereken betaaldatum bedrag'!B239)</f>
        <v>0</v>
      </c>
      <c r="AA239" s="4">
        <f>SUMIFS('grv lys'!$L$2:$L$2863,'grv lys'!$I$2:$I$2863,'bereken betaaldatum bedrag'!$AA$1,'grv lys'!$G$2:$G$2863,'bereken betaaldatum bedrag'!B239)</f>
        <v>0</v>
      </c>
      <c r="AB239" s="4">
        <f>SUMIFS('grv lys'!$L$2:$L$2863,'grv lys'!$I$2:$I$2863,'bereken betaaldatum bedrag'!$AB$1,'grv lys'!$G$2:$G$2863,'bereken betaaldatum bedrag'!B239)</f>
        <v>0</v>
      </c>
      <c r="AC239" s="4">
        <f>SUMIFS('grv lys'!$L$2:$L$2863,'grv lys'!$I$2:$I$2863,'bereken betaaldatum bedrag'!$AC$1,'grv lys'!$G$2:$G$2863,'bereken betaaldatum bedrag'!B239)</f>
        <v>493.44</v>
      </c>
      <c r="AD239" s="4">
        <f>SUMIFS('grv lys'!$L$2:$L$2863,'grv lys'!$I$2:$I$2863,'bereken betaaldatum bedrag'!$AD$1,'grv lys'!$G$2:$G$2863,'bereken betaaldatum bedrag'!B239)</f>
        <v>0</v>
      </c>
      <c r="AE239" s="4">
        <f>SUMIFS('grv lys'!$L$2:$L$2863,'grv lys'!$I$2:$I$2863,'bereken betaaldatum bedrag'!$AE$1,'grv lys'!$G$2:$G$2863,'bereken betaaldatum bedrag'!B239)</f>
        <v>0</v>
      </c>
      <c r="AF239" s="4">
        <f>SUMIFS('grv lys'!$L$2:$L$2863,'grv lys'!$I$2:$I$2863,'bereken betaaldatum bedrag'!$AF$1,'grv lys'!$G$2:$G$2863,'bereken betaaldatum bedrag'!B239)</f>
        <v>0</v>
      </c>
      <c r="AG239" s="4">
        <f>SUMIFS('grv lys'!$L$2:$L$2863,'grv lys'!$I$2:$I$2863,'bereken betaaldatum bedrag'!$AG$1,'grv lys'!$G$2:$G$2863,'bereken betaaldatum bedrag'!B239)</f>
        <v>0</v>
      </c>
      <c r="AH239" s="4">
        <f>SUMIFS('grv lys'!$L$2:$L$2863,'grv lys'!$I$2:$I$2863,'bereken betaaldatum bedrag'!$AH$1,'grv lys'!$G$2:$G$2863,'bereken betaaldatum bedrag'!B239)</f>
        <v>0</v>
      </c>
      <c r="AI239" s="4">
        <f>SUMIFS('grv lys'!$L$2:$L$2863,'grv lys'!$I$2:$I$2863,'bereken betaaldatum bedrag'!$AI$1,'grv lys'!$G$2:$G$2863,'bereken betaaldatum bedrag'!B239)</f>
        <v>0</v>
      </c>
      <c r="AJ239" s="4">
        <f>SUMIFS('grv lys'!$L$2:$L$2863,'grv lys'!$I$2:$I$2863,'bereken betaaldatum bedrag'!$AJ$1,'grv lys'!$G$2:$G$2863,'bereken betaaldatum bedrag'!B239)</f>
        <v>0</v>
      </c>
      <c r="AK239" s="4">
        <f>SUMIFS('grv lys'!$L$2:$L$2863,'grv lys'!$I$2:$I$2863,'bereken betaaldatum bedrag'!$AK$1,'grv lys'!$G$2:$G$2863,'bereken betaaldatum bedrag'!B239)</f>
        <v>4921.37</v>
      </c>
      <c r="AL239" s="4">
        <f>SUMIFS('grv lys'!$L$2:$L$2863,'grv lys'!$I$2:$I$2863,'bereken betaaldatum bedrag'!$AL$1,'grv lys'!$G$2:$G$2863,'bereken betaaldatum bedrag'!B239)</f>
        <v>0</v>
      </c>
      <c r="AM239" s="4">
        <f>SUMIFS('grv lys'!$L$2:$L$2863,'grv lys'!$I$2:$I$2863,'bereken betaaldatum bedrag'!$AM$1,'grv lys'!$G$2:$G$2863,'bereken betaaldatum bedrag'!B239)</f>
        <v>0</v>
      </c>
      <c r="AN239" s="4">
        <f>SUMIFS('grv lys'!$L$2:$L$2863,'grv lys'!$I$2:$I$2863,'bereken betaaldatum bedrag'!$AN$1,'grv lys'!$G$2:$G$2863,'bereken betaaldatum bedrag'!B239)</f>
        <v>0</v>
      </c>
      <c r="AO239" s="4">
        <f>SUMIFS('grv lys'!$L$2:$L$2863,'grv lys'!$I$2:$I$2863,'bereken betaaldatum bedrag'!$AO$1,'grv lys'!$G$2:$G$2863,'bereken betaaldatum bedrag'!B239)</f>
        <v>0</v>
      </c>
      <c r="AP239" s="4">
        <f>SUMIFS('grv lys'!$L$2:$L$2863,'grv lys'!$I$2:$I$2863,'bereken betaaldatum bedrag'!$AP$1,'grv lys'!$G$2:$G$2863,'bereken betaaldatum bedrag'!B239)</f>
        <v>303.67</v>
      </c>
      <c r="AQ239" s="4">
        <f>SUMIFS('grv lys'!$L$2:$L$2863,'grv lys'!$I$2:$I$2863,'bereken betaaldatum bedrag'!$AQ$1,'grv lys'!$G$2:$G$2863,'bereken betaaldatum bedrag'!B239)</f>
        <v>0</v>
      </c>
      <c r="AR239" s="4">
        <f>SUMIFS('grv lys'!$L$2:$L$2863,'grv lys'!$I$2:$I$2863,'bereken betaaldatum bedrag'!$AR$1,'grv lys'!$G$2:$G$2863,'bereken betaaldatum bedrag'!B239)</f>
        <v>539.74</v>
      </c>
      <c r="AS239" s="4">
        <f>SUMIFS('grv lys'!$L$2:$L$2863,'grv lys'!$I$2:$I$2863,'bereken betaaldatum bedrag'!$AS$1,'grv lys'!$G$2:$G$2863,'bereken betaaldatum bedrag'!B239)</f>
        <v>0</v>
      </c>
      <c r="AT239" s="4">
        <f>SUMIFS('grv lys'!$L$2:$L$2863,'grv lys'!$I$2:$I$2863,'bereken betaaldatum bedrag'!$AT$1,'grv lys'!$G$2:$G$2863,'bereken betaaldatum bedrag'!B239)</f>
        <v>0</v>
      </c>
      <c r="AU239" s="4">
        <f>SUMIFS('grv lys'!$L$2:$L$2863,'grv lys'!$I$2:$I$2863,'bereken betaaldatum bedrag'!$AU$1,'grv lys'!$G$2:$G$2863,'bereken betaaldatum bedrag'!B239)</f>
        <v>40894.57</v>
      </c>
      <c r="AV239" s="4">
        <f>SUMIFS('grv lys'!$L$2:$L$2863,'grv lys'!$I$2:$I$2863,'bereken betaaldatum bedrag'!$AV$1,'grv lys'!$G$2:$G$2863,'bereken betaaldatum bedrag'!B239)</f>
        <v>0</v>
      </c>
      <c r="AW239" s="4">
        <f>SUMIFS('grv lys'!$L$2:$L$2863,'grv lys'!$I$2:$I$2863,'bereken betaaldatum bedrag'!$AW$1,'grv lys'!$G$2:$G$2863,'bereken betaaldatum bedrag'!B239)</f>
        <v>0</v>
      </c>
      <c r="AX239" s="4">
        <f>SUMIFS('grv lys'!$L$2:$L$2863,'grv lys'!$I$2:$I$2863,'bereken betaaldatum bedrag'!$AX$1,'grv lys'!$G$2:$G$2863,'bereken betaaldatum bedrag'!B239)</f>
        <v>0</v>
      </c>
      <c r="AY239" s="4">
        <f>SUMIFS('grv lys'!$L$2:$L$2863,'grv lys'!$I$2:$I$2863,'bereken betaaldatum bedrag'!$AY$1,'grv lys'!$G$2:$G$2863,'bereken betaaldatum bedrag'!B239)</f>
        <v>0</v>
      </c>
      <c r="AZ239" s="4">
        <f>SUMIFS('grv lys'!$L$2:$L$2863,'grv lys'!$I$2:$I$2863,'bereken betaaldatum bedrag'!$AZ$1,'grv lys'!$G$2:$G$2863,'bereken betaaldatum bedrag'!B239)</f>
        <v>0</v>
      </c>
      <c r="BA239" s="4">
        <f>SUMIFS('grv lys'!$L$2:$L$2863,'grv lys'!$I$2:$I$2863,'bereken betaaldatum bedrag'!$BA$1,'grv lys'!$G$2:$G$2863,'bereken betaaldatum bedrag'!B239)</f>
        <v>0</v>
      </c>
    </row>
    <row r="240" spans="1:53" x14ac:dyDescent="0.25">
      <c r="A240" s="19" t="s">
        <v>138</v>
      </c>
      <c r="B240" s="20">
        <v>41816</v>
      </c>
      <c r="C240" s="7"/>
      <c r="D240" s="15" t="s">
        <v>148</v>
      </c>
      <c r="E240" s="14"/>
      <c r="F240" s="12"/>
      <c r="G240" s="16"/>
      <c r="H240" s="16"/>
      <c r="I240" s="4">
        <f>SUMIFS('grv lys'!$L$2:$L$2863,'grv lys'!$G$2:$G$2863,'bereken betaaldatum bedrag'!B240,'grv lys'!$I$2:$I$2863,'bereken betaaldatum bedrag'!I$1)</f>
        <v>134292.05000000002</v>
      </c>
      <c r="J240" s="4">
        <f>SUMIFS('grv lys'!$L$2:$L$2863,'grv lys'!$I$2:$I$2863,'bereken betaaldatum bedrag'!$J$1,'grv lys'!$T$2:$T$2863,'bereken betaaldatum bedrag'!B240)</f>
        <v>0</v>
      </c>
      <c r="K240" s="4">
        <f>SUMIFS('grv lys'!$L$2:$L$2863,'grv lys'!$I$2:$I$2863,'bereken betaaldatum bedrag'!$K$1,'grv lys'!$T$2:$T$2863,'bereken betaaldatum bedrag'!B240)</f>
        <v>0</v>
      </c>
      <c r="L240" s="4">
        <f>SUMIFS('grv lys'!$L$2:$L$2863,'grv lys'!$I$2:$I$2863,'bereken betaaldatum bedrag'!$L$1,'grv lys'!$T$2:$T$2863,'bereken betaaldatum bedrag'!B240)</f>
        <v>0</v>
      </c>
      <c r="M240" s="4">
        <f>SUMIFS('grv lys'!$L$2:$L$2863,'grv lys'!$I$2:$I$2863,'bereken betaaldatum bedrag'!$M$1,'grv lys'!$T$2:$T$2863,'bereken betaaldatum bedrag'!B240)</f>
        <v>4879.2</v>
      </c>
      <c r="N240" s="4">
        <f>SUMIFS('grv lys'!$L$2:$L$2863,'grv lys'!$I$2:$I$2863,'bereken betaaldatum bedrag'!$N$1,'grv lys'!$T$2:$T$2863,'bereken betaaldatum bedrag'!B240)</f>
        <v>0</v>
      </c>
      <c r="O240" s="4">
        <f>SUMIFS('grv lys'!$L$2:$L$2863,'grv lys'!$I$2:$I$2863,'bereken betaaldatum bedrag'!$O$1,'grv lys'!$T$2:$T$2863,'bereken betaaldatum bedrag'!B240)</f>
        <v>0</v>
      </c>
      <c r="P240" s="4">
        <f>SUMIFS('grv lys'!$L$2:$L$2863,'grv lys'!$I$2:$I$2863,'bereken betaaldatum bedrag'!$P$1,'grv lys'!$T$2:$T$2863,'bereken betaaldatum bedrag'!B240)</f>
        <v>0</v>
      </c>
      <c r="Q240" s="4">
        <f>SUMIFS('grv lys'!$L$2:$L$2863,'grv lys'!$I$2:$I$2863,'bereken betaaldatum bedrag'!$Q$1,'grv lys'!$T$2:$T$2863,'bereken betaaldatum bedrag'!B240)</f>
        <v>0</v>
      </c>
      <c r="R240" s="4">
        <f>SUMIFS('grv lys'!$L$2:$L$2863,'grv lys'!$I$2:$I$2863,'bereken betaaldatum bedrag'!$R$1,'grv lys'!$T$2:$T$2863,'bereken betaaldatum bedrag'!B240)</f>
        <v>0</v>
      </c>
      <c r="S240" s="4">
        <f>SUMIFS('grv lys'!Y239:Y3502,'grv lys'!T239:T3502,'bereken betaaldatum bedrag'!B240,'grv lys'!V239:V3502,'bereken betaaldatum bedrag'!$S$1)</f>
        <v>0</v>
      </c>
      <c r="T240" s="4">
        <f>SUMIFS('grv lys'!Z239:Z3502,'grv lys'!U239:U3502,'bereken betaaldatum bedrag'!B240,'grv lys'!W239:W3502,'bereken betaaldatum bedrag'!$T$1)</f>
        <v>0</v>
      </c>
      <c r="U240" s="4">
        <f>SUMIFS('grv lys'!$L$2:$L$2863,'grv lys'!$I$2:$I$2863,'bereken betaaldatum bedrag'!$U$1,'grv lys'!$T$2:$T$2863,'bereken betaaldatum bedrag'!B240)</f>
        <v>0</v>
      </c>
      <c r="V240" s="4">
        <f>SUMIFS('grv lys'!$L$2:$L$2863,'grv lys'!$I$2:$I$2863,'bereken betaaldatum bedrag'!$V$1,'grv lys'!$T$2:$T$2863,'bereken betaaldatum bedrag'!B240)</f>
        <v>0</v>
      </c>
      <c r="W240" s="4">
        <f>SUMIFS('grv lys'!$L$2:$L$2863,'grv lys'!$I$2:$I$2863,'bereken betaaldatum bedrag'!$W$1,'grv lys'!$T$2:$T$2863,'bereken betaaldatum bedrag'!B240)</f>
        <v>0</v>
      </c>
      <c r="X240" s="4">
        <f>SUMIFS('grv lys'!$L$2:$L$2863,'grv lys'!$I$2:$I$2863,'bereken betaaldatum bedrag'!$X$1,'grv lys'!$T$2:$T$2863,'bereken betaaldatum bedrag'!B240)</f>
        <v>0</v>
      </c>
      <c r="Y240" s="4">
        <f>SUMIFS('grv lys'!$L$2:$L$2863,'grv lys'!$I$2:$I$2863,'bereken betaaldatum bedrag'!$Y$1,'grv lys'!$G$2:$G$2863,'bereken betaaldatum bedrag'!B240)</f>
        <v>0</v>
      </c>
      <c r="Z240" s="4">
        <f>SUMIFS('grv lys'!$L$2:$L$2863,'grv lys'!$I$2:$I$2863,'bereken betaaldatum bedrag'!$Z$1,'grv lys'!$G$2:$G$2863,'bereken betaaldatum bedrag'!B240)</f>
        <v>0</v>
      </c>
      <c r="AA240" s="4">
        <f>SUMIFS('grv lys'!$L$2:$L$2863,'grv lys'!$I$2:$I$2863,'bereken betaaldatum bedrag'!$AA$1,'grv lys'!$G$2:$G$2863,'bereken betaaldatum bedrag'!B240)</f>
        <v>0</v>
      </c>
      <c r="AB240" s="4">
        <f>SUMIFS('grv lys'!$L$2:$L$2863,'grv lys'!$I$2:$I$2863,'bereken betaaldatum bedrag'!$AB$1,'grv lys'!$G$2:$G$2863,'bereken betaaldatum bedrag'!B240)</f>
        <v>0</v>
      </c>
      <c r="AC240" s="4">
        <f>SUMIFS('grv lys'!$L$2:$L$2863,'grv lys'!$I$2:$I$2863,'bereken betaaldatum bedrag'!$AC$1,'grv lys'!$G$2:$G$2863,'bereken betaaldatum bedrag'!B240)</f>
        <v>0</v>
      </c>
      <c r="AD240" s="4">
        <f>SUMIFS('grv lys'!$L$2:$L$2863,'grv lys'!$I$2:$I$2863,'bereken betaaldatum bedrag'!$AD$1,'grv lys'!$G$2:$G$2863,'bereken betaaldatum bedrag'!B240)</f>
        <v>5192.95</v>
      </c>
      <c r="AE240" s="4">
        <f>SUMIFS('grv lys'!$L$2:$L$2863,'grv lys'!$I$2:$I$2863,'bereken betaaldatum bedrag'!$AE$1,'grv lys'!$G$2:$G$2863,'bereken betaaldatum bedrag'!B240)</f>
        <v>0</v>
      </c>
      <c r="AF240" s="4">
        <f>SUMIFS('grv lys'!$L$2:$L$2863,'grv lys'!$I$2:$I$2863,'bereken betaaldatum bedrag'!$AF$1,'grv lys'!$G$2:$G$2863,'bereken betaaldatum bedrag'!B240)</f>
        <v>2360.2599999999993</v>
      </c>
      <c r="AG240" s="4">
        <f>SUMIFS('grv lys'!$L$2:$L$2863,'grv lys'!$I$2:$I$2863,'bereken betaaldatum bedrag'!$AG$1,'grv lys'!$G$2:$G$2863,'bereken betaaldatum bedrag'!B240)</f>
        <v>0</v>
      </c>
      <c r="AH240" s="4">
        <f>SUMIFS('grv lys'!$L$2:$L$2863,'grv lys'!$I$2:$I$2863,'bereken betaaldatum bedrag'!$AH$1,'grv lys'!$G$2:$G$2863,'bereken betaaldatum bedrag'!B240)</f>
        <v>0</v>
      </c>
      <c r="AI240" s="4">
        <f>SUMIFS('grv lys'!$L$2:$L$2863,'grv lys'!$I$2:$I$2863,'bereken betaaldatum bedrag'!$AI$1,'grv lys'!$G$2:$G$2863,'bereken betaaldatum bedrag'!B240)</f>
        <v>0</v>
      </c>
      <c r="AJ240" s="4">
        <f>SUMIFS('grv lys'!$L$2:$L$2863,'grv lys'!$I$2:$I$2863,'bereken betaaldatum bedrag'!$AJ$1,'grv lys'!$G$2:$G$2863,'bereken betaaldatum bedrag'!B240)</f>
        <v>0</v>
      </c>
      <c r="AK240" s="4">
        <f>SUMIFS('grv lys'!$L$2:$L$2863,'grv lys'!$I$2:$I$2863,'bereken betaaldatum bedrag'!$AK$1,'grv lys'!$G$2:$G$2863,'bereken betaaldatum bedrag'!B240)</f>
        <v>0</v>
      </c>
      <c r="AL240" s="4">
        <f>SUMIFS('grv lys'!$L$2:$L$2863,'grv lys'!$I$2:$I$2863,'bereken betaaldatum bedrag'!$AL$1,'grv lys'!$G$2:$G$2863,'bereken betaaldatum bedrag'!B240)</f>
        <v>0</v>
      </c>
      <c r="AM240" s="4">
        <f>SUMIFS('grv lys'!$L$2:$L$2863,'grv lys'!$I$2:$I$2863,'bereken betaaldatum bedrag'!$AM$1,'grv lys'!$G$2:$G$2863,'bereken betaaldatum bedrag'!B240)</f>
        <v>0</v>
      </c>
      <c r="AN240" s="4">
        <f>SUMIFS('grv lys'!$L$2:$L$2863,'grv lys'!$I$2:$I$2863,'bereken betaaldatum bedrag'!$AN$1,'grv lys'!$G$2:$G$2863,'bereken betaaldatum bedrag'!B240)</f>
        <v>0</v>
      </c>
      <c r="AO240" s="4">
        <f>SUMIFS('grv lys'!$L$2:$L$2863,'grv lys'!$I$2:$I$2863,'bereken betaaldatum bedrag'!$AO$1,'grv lys'!$G$2:$G$2863,'bereken betaaldatum bedrag'!B240)</f>
        <v>0</v>
      </c>
      <c r="AP240" s="4">
        <f>SUMIFS('grv lys'!$L$2:$L$2863,'grv lys'!$I$2:$I$2863,'bereken betaaldatum bedrag'!$AP$1,'grv lys'!$G$2:$G$2863,'bereken betaaldatum bedrag'!B240)</f>
        <v>0</v>
      </c>
      <c r="AQ240" s="4">
        <f>SUMIFS('grv lys'!$L$2:$L$2863,'grv lys'!$I$2:$I$2863,'bereken betaaldatum bedrag'!$AQ$1,'grv lys'!$G$2:$G$2863,'bereken betaaldatum bedrag'!B240)</f>
        <v>0</v>
      </c>
      <c r="AR240" s="4">
        <f>SUMIFS('grv lys'!$L$2:$L$2863,'grv lys'!$I$2:$I$2863,'bereken betaaldatum bedrag'!$AR$1,'grv lys'!$G$2:$G$2863,'bereken betaaldatum bedrag'!B240)</f>
        <v>0</v>
      </c>
      <c r="AS240" s="4">
        <f>SUMIFS('grv lys'!$L$2:$L$2863,'grv lys'!$I$2:$I$2863,'bereken betaaldatum bedrag'!$AS$1,'grv lys'!$G$2:$G$2863,'bereken betaaldatum bedrag'!B240)</f>
        <v>0</v>
      </c>
      <c r="AT240" s="4">
        <f>SUMIFS('grv lys'!$L$2:$L$2863,'grv lys'!$I$2:$I$2863,'bereken betaaldatum bedrag'!$AT$1,'grv lys'!$G$2:$G$2863,'bereken betaaldatum bedrag'!B240)</f>
        <v>0</v>
      </c>
      <c r="AU240" s="4">
        <f>SUMIFS('grv lys'!$L$2:$L$2863,'grv lys'!$I$2:$I$2863,'bereken betaaldatum bedrag'!$AU$1,'grv lys'!$G$2:$G$2863,'bereken betaaldatum bedrag'!B240)</f>
        <v>0</v>
      </c>
      <c r="AV240" s="4">
        <f>SUMIFS('grv lys'!$L$2:$L$2863,'grv lys'!$I$2:$I$2863,'bereken betaaldatum bedrag'!$AV$1,'grv lys'!$G$2:$G$2863,'bereken betaaldatum bedrag'!B240)</f>
        <v>0</v>
      </c>
      <c r="AW240" s="4">
        <f>SUMIFS('grv lys'!$L$2:$L$2863,'grv lys'!$I$2:$I$2863,'bereken betaaldatum bedrag'!$AW$1,'grv lys'!$G$2:$G$2863,'bereken betaaldatum bedrag'!B240)</f>
        <v>0</v>
      </c>
      <c r="AX240" s="4">
        <f>SUMIFS('grv lys'!$L$2:$L$2863,'grv lys'!$I$2:$I$2863,'bereken betaaldatum bedrag'!$AX$1,'grv lys'!$G$2:$G$2863,'bereken betaaldatum bedrag'!B240)</f>
        <v>0</v>
      </c>
      <c r="AY240" s="4">
        <f>SUMIFS('grv lys'!$L$2:$L$2863,'grv lys'!$I$2:$I$2863,'bereken betaaldatum bedrag'!$AY$1,'grv lys'!$G$2:$G$2863,'bereken betaaldatum bedrag'!B240)</f>
        <v>0</v>
      </c>
      <c r="AZ240" s="4">
        <f>SUMIFS('grv lys'!$L$2:$L$2863,'grv lys'!$I$2:$I$2863,'bereken betaaldatum bedrag'!$AZ$1,'grv lys'!$G$2:$G$2863,'bereken betaaldatum bedrag'!B240)</f>
        <v>0</v>
      </c>
      <c r="BA240" s="4">
        <f>SUMIFS('grv lys'!$L$2:$L$2863,'grv lys'!$I$2:$I$2863,'bereken betaaldatum bedrag'!$BA$1,'grv lys'!$G$2:$G$2863,'bereken betaaldatum bedrag'!B240)</f>
        <v>0</v>
      </c>
    </row>
    <row r="241" spans="1:53" x14ac:dyDescent="0.25">
      <c r="A241" s="19" t="s">
        <v>139</v>
      </c>
      <c r="B241" s="20">
        <v>41817</v>
      </c>
      <c r="C241" s="7">
        <f>B241+19</f>
        <v>41836</v>
      </c>
      <c r="D241" s="6">
        <f>SUM(I235:I241)</f>
        <v>518868.9</v>
      </c>
      <c r="E241" s="14">
        <f>B241+31</f>
        <v>41848</v>
      </c>
      <c r="F241" s="12">
        <f>SUM(Y235:BA241)</f>
        <v>218282.02999999997</v>
      </c>
      <c r="G241" s="10">
        <f>B241</f>
        <v>41817</v>
      </c>
      <c r="H241" s="9">
        <f>SUM(J235:X241)</f>
        <v>21268.799999999999</v>
      </c>
      <c r="I241" s="4">
        <f>SUMIFS('grv lys'!$L$2:$L$2863,'grv lys'!$G$2:$G$2863,'bereken betaaldatum bedrag'!B241,'grv lys'!$I$2:$I$2863,'bereken betaaldatum bedrag'!I$1)</f>
        <v>0</v>
      </c>
      <c r="J241" s="4">
        <f>SUMIFS('grv lys'!$L$2:$L$2863,'grv lys'!$I$2:$I$2863,'bereken betaaldatum bedrag'!$J$1,'grv lys'!$T$2:$T$2863,'bereken betaaldatum bedrag'!B241)</f>
        <v>0</v>
      </c>
      <c r="K241" s="4">
        <f>SUMIFS('grv lys'!$L$2:$L$2863,'grv lys'!$I$2:$I$2863,'bereken betaaldatum bedrag'!$K$1,'grv lys'!$T$2:$T$2863,'bereken betaaldatum bedrag'!B241)</f>
        <v>0</v>
      </c>
      <c r="L241" s="4">
        <f>SUMIFS('grv lys'!$L$2:$L$2863,'grv lys'!$I$2:$I$2863,'bereken betaaldatum bedrag'!$L$1,'grv lys'!$T$2:$T$2863,'bereken betaaldatum bedrag'!B241)</f>
        <v>0</v>
      </c>
      <c r="M241" s="4">
        <f>SUMIFS('grv lys'!$L$2:$L$2863,'grv lys'!$I$2:$I$2863,'bereken betaaldatum bedrag'!$M$1,'grv lys'!$T$2:$T$2863,'bereken betaaldatum bedrag'!B241)</f>
        <v>0</v>
      </c>
      <c r="N241" s="4">
        <f>SUMIFS('grv lys'!$L$2:$L$2863,'grv lys'!$I$2:$I$2863,'bereken betaaldatum bedrag'!$N$1,'grv lys'!$T$2:$T$2863,'bereken betaaldatum bedrag'!B241)</f>
        <v>0</v>
      </c>
      <c r="O241" s="4">
        <f>SUMIFS('grv lys'!$L$2:$L$2863,'grv lys'!$I$2:$I$2863,'bereken betaaldatum bedrag'!$O$1,'grv lys'!$T$2:$T$2863,'bereken betaaldatum bedrag'!B241)</f>
        <v>0</v>
      </c>
      <c r="P241" s="4">
        <f>SUMIFS('grv lys'!$L$2:$L$2863,'grv lys'!$I$2:$I$2863,'bereken betaaldatum bedrag'!$P$1,'grv lys'!$T$2:$T$2863,'bereken betaaldatum bedrag'!B241)</f>
        <v>0</v>
      </c>
      <c r="Q241" s="4">
        <f>SUMIFS('grv lys'!$L$2:$L$2863,'grv lys'!$I$2:$I$2863,'bereken betaaldatum bedrag'!$Q$1,'grv lys'!$T$2:$T$2863,'bereken betaaldatum bedrag'!B241)</f>
        <v>0</v>
      </c>
      <c r="R241" s="4">
        <f>SUMIFS('grv lys'!$L$2:$L$2863,'grv lys'!$I$2:$I$2863,'bereken betaaldatum bedrag'!$R$1,'grv lys'!$T$2:$T$2863,'bereken betaaldatum bedrag'!B241)</f>
        <v>0</v>
      </c>
      <c r="S241" s="4">
        <f>SUMIFS('grv lys'!Y240:Y3503,'grv lys'!T240:T3503,'bereken betaaldatum bedrag'!B241,'grv lys'!V240:V3503,'bereken betaaldatum bedrag'!$S$1)</f>
        <v>0</v>
      </c>
      <c r="T241" s="4">
        <f>SUMIFS('grv lys'!Z240:Z3503,'grv lys'!U240:U3503,'bereken betaaldatum bedrag'!B241,'grv lys'!W240:W3503,'bereken betaaldatum bedrag'!$T$1)</f>
        <v>0</v>
      </c>
      <c r="U241" s="4">
        <f>SUMIFS('grv lys'!$L$2:$L$2863,'grv lys'!$I$2:$I$2863,'bereken betaaldatum bedrag'!$U$1,'grv lys'!$T$2:$T$2863,'bereken betaaldatum bedrag'!B241)</f>
        <v>0</v>
      </c>
      <c r="V241" s="4">
        <f>SUMIFS('grv lys'!$L$2:$L$2863,'grv lys'!$I$2:$I$2863,'bereken betaaldatum bedrag'!$V$1,'grv lys'!$T$2:$T$2863,'bereken betaaldatum bedrag'!B241)</f>
        <v>0</v>
      </c>
      <c r="W241" s="4">
        <f>SUMIFS('grv lys'!$L$2:$L$2863,'grv lys'!$I$2:$I$2863,'bereken betaaldatum bedrag'!$W$1,'grv lys'!$T$2:$T$2863,'bereken betaaldatum bedrag'!B241)</f>
        <v>0</v>
      </c>
      <c r="X241" s="4">
        <f>SUMIFS('grv lys'!$L$2:$L$2863,'grv lys'!$I$2:$I$2863,'bereken betaaldatum bedrag'!$X$1,'grv lys'!$T$2:$T$2863,'bereken betaaldatum bedrag'!B241)</f>
        <v>0</v>
      </c>
      <c r="Y241" s="4">
        <f>SUMIFS('grv lys'!$L$2:$L$2863,'grv lys'!$I$2:$I$2863,'bereken betaaldatum bedrag'!$Y$1,'grv lys'!$G$2:$G$2863,'bereken betaaldatum bedrag'!B241)</f>
        <v>0</v>
      </c>
      <c r="Z241" s="4">
        <f>SUMIFS('grv lys'!$L$2:$L$2863,'grv lys'!$I$2:$I$2863,'bereken betaaldatum bedrag'!$Z$1,'grv lys'!$G$2:$G$2863,'bereken betaaldatum bedrag'!B241)</f>
        <v>0</v>
      </c>
      <c r="AA241" s="4">
        <f>SUMIFS('grv lys'!$L$2:$L$2863,'grv lys'!$I$2:$I$2863,'bereken betaaldatum bedrag'!$AA$1,'grv lys'!$G$2:$G$2863,'bereken betaaldatum bedrag'!B241)</f>
        <v>0</v>
      </c>
      <c r="AB241" s="4">
        <f>SUMIFS('grv lys'!$L$2:$L$2863,'grv lys'!$I$2:$I$2863,'bereken betaaldatum bedrag'!$AB$1,'grv lys'!$G$2:$G$2863,'bereken betaaldatum bedrag'!B241)</f>
        <v>-1379.4</v>
      </c>
      <c r="AC241" s="4">
        <f>SUMIFS('grv lys'!$L$2:$L$2863,'grv lys'!$I$2:$I$2863,'bereken betaaldatum bedrag'!$AC$1,'grv lys'!$G$2:$G$2863,'bereken betaaldatum bedrag'!B241)</f>
        <v>493.44</v>
      </c>
      <c r="AD241" s="4">
        <f>SUMIFS('grv lys'!$L$2:$L$2863,'grv lys'!$I$2:$I$2863,'bereken betaaldatum bedrag'!$AD$1,'grv lys'!$G$2:$G$2863,'bereken betaaldatum bedrag'!B241)</f>
        <v>0</v>
      </c>
      <c r="AE241" s="4">
        <f>SUMIFS('grv lys'!$L$2:$L$2863,'grv lys'!$I$2:$I$2863,'bereken betaaldatum bedrag'!$AE$1,'grv lys'!$G$2:$G$2863,'bereken betaaldatum bedrag'!B241)</f>
        <v>51604.27</v>
      </c>
      <c r="AF241" s="4">
        <f>SUMIFS('grv lys'!$L$2:$L$2863,'grv lys'!$I$2:$I$2863,'bereken betaaldatum bedrag'!$AF$1,'grv lys'!$G$2:$G$2863,'bereken betaaldatum bedrag'!B241)</f>
        <v>0</v>
      </c>
      <c r="AG241" s="4">
        <f>SUMIFS('grv lys'!$L$2:$L$2863,'grv lys'!$I$2:$I$2863,'bereken betaaldatum bedrag'!$AG$1,'grv lys'!$G$2:$G$2863,'bereken betaaldatum bedrag'!B241)</f>
        <v>0</v>
      </c>
      <c r="AH241" s="4">
        <f>SUMIFS('grv lys'!$L$2:$L$2863,'grv lys'!$I$2:$I$2863,'bereken betaaldatum bedrag'!$AH$1,'grv lys'!$G$2:$G$2863,'bereken betaaldatum bedrag'!B241)</f>
        <v>0</v>
      </c>
      <c r="AI241" s="4">
        <f>SUMIFS('grv lys'!$L$2:$L$2863,'grv lys'!$I$2:$I$2863,'bereken betaaldatum bedrag'!$AI$1,'grv lys'!$G$2:$G$2863,'bereken betaaldatum bedrag'!B241)</f>
        <v>0</v>
      </c>
      <c r="AJ241" s="4">
        <f>SUMIFS('grv lys'!$L$2:$L$2863,'grv lys'!$I$2:$I$2863,'bereken betaaldatum bedrag'!$AJ$1,'grv lys'!$G$2:$G$2863,'bereken betaaldatum bedrag'!B241)</f>
        <v>0</v>
      </c>
      <c r="AK241" s="4">
        <f>SUMIFS('grv lys'!$L$2:$L$2863,'grv lys'!$I$2:$I$2863,'bereken betaaldatum bedrag'!$AK$1,'grv lys'!$G$2:$G$2863,'bereken betaaldatum bedrag'!B241)</f>
        <v>0</v>
      </c>
      <c r="AL241" s="4">
        <f>SUMIFS('grv lys'!$L$2:$L$2863,'grv lys'!$I$2:$I$2863,'bereken betaaldatum bedrag'!$AL$1,'grv lys'!$G$2:$G$2863,'bereken betaaldatum bedrag'!B241)</f>
        <v>0</v>
      </c>
      <c r="AM241" s="4">
        <f>SUMIFS('grv lys'!$L$2:$L$2863,'grv lys'!$I$2:$I$2863,'bereken betaaldatum bedrag'!$AM$1,'grv lys'!$G$2:$G$2863,'bereken betaaldatum bedrag'!B241)</f>
        <v>14233.13</v>
      </c>
      <c r="AN241" s="4">
        <f>SUMIFS('grv lys'!$L$2:$L$2863,'grv lys'!$I$2:$I$2863,'bereken betaaldatum bedrag'!$AN$1,'grv lys'!$G$2:$G$2863,'bereken betaaldatum bedrag'!B241)</f>
        <v>0</v>
      </c>
      <c r="AO241" s="4">
        <f>SUMIFS('grv lys'!$L$2:$L$2863,'grv lys'!$I$2:$I$2863,'bereken betaaldatum bedrag'!$AO$1,'grv lys'!$G$2:$G$2863,'bereken betaaldatum bedrag'!B241)</f>
        <v>19813.61</v>
      </c>
      <c r="AP241" s="4">
        <f>SUMIFS('grv lys'!$L$2:$L$2863,'grv lys'!$I$2:$I$2863,'bereken betaaldatum bedrag'!$AP$1,'grv lys'!$G$2:$G$2863,'bereken betaaldatum bedrag'!B241)</f>
        <v>303.67</v>
      </c>
      <c r="AQ241" s="4">
        <f>SUMIFS('grv lys'!$L$2:$L$2863,'grv lys'!$I$2:$I$2863,'bereken betaaldatum bedrag'!$AQ$1,'grv lys'!$G$2:$G$2863,'bereken betaaldatum bedrag'!B241)</f>
        <v>0</v>
      </c>
      <c r="AR241" s="4">
        <f>SUMIFS('grv lys'!$L$2:$L$2863,'grv lys'!$I$2:$I$2863,'bereken betaaldatum bedrag'!$AR$1,'grv lys'!$G$2:$G$2863,'bereken betaaldatum bedrag'!B241)</f>
        <v>335.08000000000004</v>
      </c>
      <c r="AS241" s="4">
        <f>SUMIFS('grv lys'!$L$2:$L$2863,'grv lys'!$I$2:$I$2863,'bereken betaaldatum bedrag'!$AS$1,'grv lys'!$G$2:$G$2863,'bereken betaaldatum bedrag'!B241)</f>
        <v>0</v>
      </c>
      <c r="AT241" s="4">
        <f>SUMIFS('grv lys'!$L$2:$L$2863,'grv lys'!$I$2:$I$2863,'bereken betaaldatum bedrag'!$AT$1,'grv lys'!$G$2:$G$2863,'bereken betaaldatum bedrag'!B241)</f>
        <v>0</v>
      </c>
      <c r="AU241" s="4">
        <f>SUMIFS('grv lys'!$L$2:$L$2863,'grv lys'!$I$2:$I$2863,'bereken betaaldatum bedrag'!$AU$1,'grv lys'!$G$2:$G$2863,'bereken betaaldatum bedrag'!B241)</f>
        <v>0</v>
      </c>
      <c r="AV241" s="4">
        <f>SUMIFS('grv lys'!$L$2:$L$2863,'grv lys'!$I$2:$I$2863,'bereken betaaldatum bedrag'!$AV$1,'grv lys'!$G$2:$G$2863,'bereken betaaldatum bedrag'!B241)</f>
        <v>0</v>
      </c>
      <c r="AW241" s="4">
        <f>SUMIFS('grv lys'!$L$2:$L$2863,'grv lys'!$I$2:$I$2863,'bereken betaaldatum bedrag'!$AW$1,'grv lys'!$G$2:$G$2863,'bereken betaaldatum bedrag'!B241)</f>
        <v>0</v>
      </c>
      <c r="AX241" s="4">
        <f>SUMIFS('grv lys'!$L$2:$L$2863,'grv lys'!$I$2:$I$2863,'bereken betaaldatum bedrag'!$AX$1,'grv lys'!$G$2:$G$2863,'bereken betaaldatum bedrag'!B241)</f>
        <v>0</v>
      </c>
      <c r="AY241" s="4">
        <f>SUMIFS('grv lys'!$L$2:$L$2863,'grv lys'!$I$2:$I$2863,'bereken betaaldatum bedrag'!$AY$1,'grv lys'!$G$2:$G$2863,'bereken betaaldatum bedrag'!B241)</f>
        <v>0</v>
      </c>
      <c r="AZ241" s="4">
        <f>SUMIFS('grv lys'!$L$2:$L$2863,'grv lys'!$I$2:$I$2863,'bereken betaaldatum bedrag'!$AZ$1,'grv lys'!$G$2:$G$2863,'bereken betaaldatum bedrag'!B241)</f>
        <v>0</v>
      </c>
      <c r="BA241" s="4">
        <f>SUMIFS('grv lys'!$L$2:$L$2863,'grv lys'!$I$2:$I$2863,'bereken betaaldatum bedrag'!$BA$1,'grv lys'!$G$2:$G$2863,'bereken betaaldatum bedrag'!B241)</f>
        <v>0</v>
      </c>
    </row>
    <row r="242" spans="1:53" x14ac:dyDescent="0.25">
      <c r="A242" s="21" t="s">
        <v>140</v>
      </c>
      <c r="B242" s="22">
        <v>41818</v>
      </c>
      <c r="C242" s="7"/>
      <c r="D242" s="15" t="s">
        <v>148</v>
      </c>
      <c r="E242" s="14"/>
      <c r="F242" s="12"/>
      <c r="G242" s="16"/>
      <c r="H242" s="16"/>
      <c r="I242" s="4">
        <f>SUMIFS('grv lys'!$L$2:$L$2863,'grv lys'!$G$2:$G$2863,'bereken betaaldatum bedrag'!B242,'grv lys'!$I$2:$I$2863,'bereken betaaldatum bedrag'!I$1)</f>
        <v>308001.48</v>
      </c>
      <c r="J242" s="4">
        <f>SUMIFS('grv lys'!$L$2:$L$2863,'grv lys'!$I$2:$I$2863,'bereken betaaldatum bedrag'!$J$1,'grv lys'!$T$2:$T$2863,'bereken betaaldatum bedrag'!B242)</f>
        <v>0</v>
      </c>
      <c r="K242" s="4">
        <f>SUMIFS('grv lys'!$L$2:$L$2863,'grv lys'!$I$2:$I$2863,'bereken betaaldatum bedrag'!$K$1,'grv lys'!$T$2:$T$2863,'bereken betaaldatum bedrag'!B242)</f>
        <v>0</v>
      </c>
      <c r="L242" s="4">
        <f>SUMIFS('grv lys'!$L$2:$L$2863,'grv lys'!$I$2:$I$2863,'bereken betaaldatum bedrag'!$L$1,'grv lys'!$T$2:$T$2863,'bereken betaaldatum bedrag'!B242)</f>
        <v>0</v>
      </c>
      <c r="M242" s="4">
        <f>SUMIFS('grv lys'!$L$2:$L$2863,'grv lys'!$I$2:$I$2863,'bereken betaaldatum bedrag'!$M$1,'grv lys'!$T$2:$T$2863,'bereken betaaldatum bedrag'!B242)</f>
        <v>6289.2</v>
      </c>
      <c r="N242" s="4">
        <f>SUMIFS('grv lys'!$L$2:$L$2863,'grv lys'!$I$2:$I$2863,'bereken betaaldatum bedrag'!$N$1,'grv lys'!$T$2:$T$2863,'bereken betaaldatum bedrag'!B242)</f>
        <v>0</v>
      </c>
      <c r="O242" s="4">
        <f>SUMIFS('grv lys'!$L$2:$L$2863,'grv lys'!$I$2:$I$2863,'bereken betaaldatum bedrag'!$O$1,'grv lys'!$T$2:$T$2863,'bereken betaaldatum bedrag'!B242)</f>
        <v>0</v>
      </c>
      <c r="P242" s="4">
        <f>SUMIFS('grv lys'!$L$2:$L$2863,'grv lys'!$I$2:$I$2863,'bereken betaaldatum bedrag'!$P$1,'grv lys'!$T$2:$T$2863,'bereken betaaldatum bedrag'!B242)</f>
        <v>0</v>
      </c>
      <c r="Q242" s="4">
        <f>SUMIFS('grv lys'!$L$2:$L$2863,'grv lys'!$I$2:$I$2863,'bereken betaaldatum bedrag'!$Q$1,'grv lys'!$T$2:$T$2863,'bereken betaaldatum bedrag'!B242)</f>
        <v>0</v>
      </c>
      <c r="R242" s="4">
        <f>SUMIFS('grv lys'!$L$2:$L$2863,'grv lys'!$I$2:$I$2863,'bereken betaaldatum bedrag'!$R$1,'grv lys'!$T$2:$T$2863,'bereken betaaldatum bedrag'!B242)</f>
        <v>0</v>
      </c>
      <c r="S242" s="4">
        <f>SUMIFS('grv lys'!Y241:Y3504,'grv lys'!T241:T3504,'bereken betaaldatum bedrag'!B242,'grv lys'!V241:V3504,'bereken betaaldatum bedrag'!$S$1)</f>
        <v>0</v>
      </c>
      <c r="T242" s="4">
        <f>SUMIFS('grv lys'!Z241:Z3504,'grv lys'!U241:U3504,'bereken betaaldatum bedrag'!B242,'grv lys'!W241:W3504,'bereken betaaldatum bedrag'!$T$1)</f>
        <v>0</v>
      </c>
      <c r="U242" s="4">
        <f>SUMIFS('grv lys'!$L$2:$L$2863,'grv lys'!$I$2:$I$2863,'bereken betaaldatum bedrag'!$U$1,'grv lys'!$T$2:$T$2863,'bereken betaaldatum bedrag'!B242)</f>
        <v>0</v>
      </c>
      <c r="V242" s="4">
        <f>SUMIFS('grv lys'!$L$2:$L$2863,'grv lys'!$I$2:$I$2863,'bereken betaaldatum bedrag'!$V$1,'grv lys'!$T$2:$T$2863,'bereken betaaldatum bedrag'!B242)</f>
        <v>0</v>
      </c>
      <c r="W242" s="4">
        <f>SUMIFS('grv lys'!$L$2:$L$2863,'grv lys'!$I$2:$I$2863,'bereken betaaldatum bedrag'!$W$1,'grv lys'!$T$2:$T$2863,'bereken betaaldatum bedrag'!B242)</f>
        <v>0</v>
      </c>
      <c r="X242" s="4">
        <f>SUMIFS('grv lys'!$L$2:$L$2863,'grv lys'!$I$2:$I$2863,'bereken betaaldatum bedrag'!$X$1,'grv lys'!$T$2:$T$2863,'bereken betaaldatum bedrag'!B242)</f>
        <v>0</v>
      </c>
      <c r="Y242" s="4">
        <f>SUMIFS('grv lys'!$L$2:$L$2863,'grv lys'!$I$2:$I$2863,'bereken betaaldatum bedrag'!$Y$1,'grv lys'!$G$2:$G$2863,'bereken betaaldatum bedrag'!B242)</f>
        <v>0</v>
      </c>
      <c r="Z242" s="4">
        <f>SUMIFS('grv lys'!$L$2:$L$2863,'grv lys'!$I$2:$I$2863,'bereken betaaldatum bedrag'!$Z$1,'grv lys'!$G$2:$G$2863,'bereken betaaldatum bedrag'!B242)</f>
        <v>0</v>
      </c>
      <c r="AA242" s="4">
        <f>SUMIFS('grv lys'!$L$2:$L$2863,'grv lys'!$I$2:$I$2863,'bereken betaaldatum bedrag'!$AA$1,'grv lys'!$G$2:$G$2863,'bereken betaaldatum bedrag'!B242)</f>
        <v>0</v>
      </c>
      <c r="AB242" s="4">
        <f>SUMIFS('grv lys'!$L$2:$L$2863,'grv lys'!$I$2:$I$2863,'bereken betaaldatum bedrag'!$AB$1,'grv lys'!$G$2:$G$2863,'bereken betaaldatum bedrag'!B242)</f>
        <v>14187.07</v>
      </c>
      <c r="AC242" s="4">
        <f>SUMIFS('grv lys'!$L$2:$L$2863,'grv lys'!$I$2:$I$2863,'bereken betaaldatum bedrag'!$AC$1,'grv lys'!$G$2:$G$2863,'bereken betaaldatum bedrag'!B242)</f>
        <v>0</v>
      </c>
      <c r="AD242" s="4">
        <f>SUMIFS('grv lys'!$L$2:$L$2863,'grv lys'!$I$2:$I$2863,'bereken betaaldatum bedrag'!$AD$1,'grv lys'!$G$2:$G$2863,'bereken betaaldatum bedrag'!B242)</f>
        <v>10746.69</v>
      </c>
      <c r="AE242" s="4">
        <f>SUMIFS('grv lys'!$L$2:$L$2863,'grv lys'!$I$2:$I$2863,'bereken betaaldatum bedrag'!$AE$1,'grv lys'!$G$2:$G$2863,'bereken betaaldatum bedrag'!B242)</f>
        <v>0</v>
      </c>
      <c r="AF242" s="4">
        <f>SUMIFS('grv lys'!$L$2:$L$2863,'grv lys'!$I$2:$I$2863,'bereken betaaldatum bedrag'!$AF$1,'grv lys'!$G$2:$G$2863,'bereken betaaldatum bedrag'!B242)</f>
        <v>14021.23</v>
      </c>
      <c r="AG242" s="4">
        <f>SUMIFS('grv lys'!$L$2:$L$2863,'grv lys'!$I$2:$I$2863,'bereken betaaldatum bedrag'!$AG$1,'grv lys'!$G$2:$G$2863,'bereken betaaldatum bedrag'!B242)</f>
        <v>0</v>
      </c>
      <c r="AH242" s="4">
        <f>SUMIFS('grv lys'!$L$2:$L$2863,'grv lys'!$I$2:$I$2863,'bereken betaaldatum bedrag'!$AH$1,'grv lys'!$G$2:$G$2863,'bereken betaaldatum bedrag'!B242)</f>
        <v>0</v>
      </c>
      <c r="AI242" s="4">
        <f>SUMIFS('grv lys'!$L$2:$L$2863,'grv lys'!$I$2:$I$2863,'bereken betaaldatum bedrag'!$AI$1,'grv lys'!$G$2:$G$2863,'bereken betaaldatum bedrag'!B242)</f>
        <v>0</v>
      </c>
      <c r="AJ242" s="4">
        <f>SUMIFS('grv lys'!$L$2:$L$2863,'grv lys'!$I$2:$I$2863,'bereken betaaldatum bedrag'!$AJ$1,'grv lys'!$G$2:$G$2863,'bereken betaaldatum bedrag'!B242)</f>
        <v>0</v>
      </c>
      <c r="AK242" s="4">
        <f>SUMIFS('grv lys'!$L$2:$L$2863,'grv lys'!$I$2:$I$2863,'bereken betaaldatum bedrag'!$AK$1,'grv lys'!$G$2:$G$2863,'bereken betaaldatum bedrag'!B242)</f>
        <v>0</v>
      </c>
      <c r="AL242" s="4">
        <f>SUMIFS('grv lys'!$L$2:$L$2863,'grv lys'!$I$2:$I$2863,'bereken betaaldatum bedrag'!$AL$1,'grv lys'!$G$2:$G$2863,'bereken betaaldatum bedrag'!B242)</f>
        <v>0</v>
      </c>
      <c r="AM242" s="4">
        <f>SUMIFS('grv lys'!$L$2:$L$2863,'grv lys'!$I$2:$I$2863,'bereken betaaldatum bedrag'!$AM$1,'grv lys'!$G$2:$G$2863,'bereken betaaldatum bedrag'!B242)</f>
        <v>0</v>
      </c>
      <c r="AN242" s="4">
        <f>SUMIFS('grv lys'!$L$2:$L$2863,'grv lys'!$I$2:$I$2863,'bereken betaaldatum bedrag'!$AN$1,'grv lys'!$G$2:$G$2863,'bereken betaaldatum bedrag'!B242)</f>
        <v>0</v>
      </c>
      <c r="AO242" s="4">
        <f>SUMIFS('grv lys'!$L$2:$L$2863,'grv lys'!$I$2:$I$2863,'bereken betaaldatum bedrag'!$AO$1,'grv lys'!$G$2:$G$2863,'bereken betaaldatum bedrag'!B242)</f>
        <v>0</v>
      </c>
      <c r="AP242" s="4">
        <f>SUMIFS('grv lys'!$L$2:$L$2863,'grv lys'!$I$2:$I$2863,'bereken betaaldatum bedrag'!$AP$1,'grv lys'!$G$2:$G$2863,'bereken betaaldatum bedrag'!B242)</f>
        <v>303.67</v>
      </c>
      <c r="AQ242" s="4">
        <f>SUMIFS('grv lys'!$L$2:$L$2863,'grv lys'!$I$2:$I$2863,'bereken betaaldatum bedrag'!$AQ$1,'grv lys'!$G$2:$G$2863,'bereken betaaldatum bedrag'!B242)</f>
        <v>0</v>
      </c>
      <c r="AR242" s="4">
        <f>SUMIFS('grv lys'!$L$2:$L$2863,'grv lys'!$I$2:$I$2863,'bereken betaaldatum bedrag'!$AR$1,'grv lys'!$G$2:$G$2863,'bereken betaaldatum bedrag'!B242)</f>
        <v>296.33999999999997</v>
      </c>
      <c r="AS242" s="4">
        <f>SUMIFS('grv lys'!$L$2:$L$2863,'grv lys'!$I$2:$I$2863,'bereken betaaldatum bedrag'!$AS$1,'grv lys'!$G$2:$G$2863,'bereken betaaldatum bedrag'!B242)</f>
        <v>0</v>
      </c>
      <c r="AT242" s="4">
        <f>SUMIFS('grv lys'!$L$2:$L$2863,'grv lys'!$I$2:$I$2863,'bereken betaaldatum bedrag'!$AT$1,'grv lys'!$G$2:$G$2863,'bereken betaaldatum bedrag'!B242)</f>
        <v>0</v>
      </c>
      <c r="AU242" s="4">
        <f>SUMIFS('grv lys'!$L$2:$L$2863,'grv lys'!$I$2:$I$2863,'bereken betaaldatum bedrag'!$AU$1,'grv lys'!$G$2:$G$2863,'bereken betaaldatum bedrag'!B242)</f>
        <v>0</v>
      </c>
      <c r="AV242" s="4">
        <f>SUMIFS('grv lys'!$L$2:$L$2863,'grv lys'!$I$2:$I$2863,'bereken betaaldatum bedrag'!$AV$1,'grv lys'!$G$2:$G$2863,'bereken betaaldatum bedrag'!B242)</f>
        <v>0</v>
      </c>
      <c r="AW242" s="4">
        <f>SUMIFS('grv lys'!$L$2:$L$2863,'grv lys'!$I$2:$I$2863,'bereken betaaldatum bedrag'!$AW$1,'grv lys'!$G$2:$G$2863,'bereken betaaldatum bedrag'!B242)</f>
        <v>0</v>
      </c>
      <c r="AX242" s="4">
        <f>SUMIFS('grv lys'!$L$2:$L$2863,'grv lys'!$I$2:$I$2863,'bereken betaaldatum bedrag'!$AX$1,'grv lys'!$G$2:$G$2863,'bereken betaaldatum bedrag'!B242)</f>
        <v>0</v>
      </c>
      <c r="AY242" s="4">
        <f>SUMIFS('grv lys'!$L$2:$L$2863,'grv lys'!$I$2:$I$2863,'bereken betaaldatum bedrag'!$AY$1,'grv lys'!$G$2:$G$2863,'bereken betaaldatum bedrag'!B242)</f>
        <v>0</v>
      </c>
      <c r="AZ242" s="4">
        <f>SUMIFS('grv lys'!$L$2:$L$2863,'grv lys'!$I$2:$I$2863,'bereken betaaldatum bedrag'!$AZ$1,'grv lys'!$G$2:$G$2863,'bereken betaaldatum bedrag'!B242)</f>
        <v>0</v>
      </c>
      <c r="BA242" s="4">
        <f>SUMIFS('grv lys'!$L$2:$L$2863,'grv lys'!$I$2:$I$2863,'bereken betaaldatum bedrag'!$BA$1,'grv lys'!$G$2:$G$2863,'bereken betaaldatum bedrag'!B242)</f>
        <v>0</v>
      </c>
    </row>
    <row r="243" spans="1:53" x14ac:dyDescent="0.25">
      <c r="A243" s="21" t="s">
        <v>134</v>
      </c>
      <c r="B243" s="22">
        <v>41819</v>
      </c>
      <c r="C243" s="7"/>
      <c r="D243" s="15" t="s">
        <v>148</v>
      </c>
      <c r="E243" s="14"/>
      <c r="F243" s="12"/>
      <c r="G243" s="16"/>
      <c r="H243" s="16"/>
      <c r="I243" s="4">
        <f>SUMIFS('grv lys'!$L$2:$L$2863,'grv lys'!$G$2:$G$2863,'bereken betaaldatum bedrag'!B243,'grv lys'!$I$2:$I$2863,'bereken betaaldatum bedrag'!I$1)</f>
        <v>0</v>
      </c>
      <c r="J243" s="4">
        <f>SUMIFS('grv lys'!$L$2:$L$2863,'grv lys'!$I$2:$I$2863,'bereken betaaldatum bedrag'!$J$1,'grv lys'!$T$2:$T$2863,'bereken betaaldatum bedrag'!B243)</f>
        <v>0</v>
      </c>
      <c r="K243" s="4">
        <f>SUMIFS('grv lys'!$L$2:$L$2863,'grv lys'!$I$2:$I$2863,'bereken betaaldatum bedrag'!$K$1,'grv lys'!$T$2:$T$2863,'bereken betaaldatum bedrag'!B243)</f>
        <v>0</v>
      </c>
      <c r="L243" s="4">
        <f>SUMIFS('grv lys'!$L$2:$L$2863,'grv lys'!$I$2:$I$2863,'bereken betaaldatum bedrag'!$L$1,'grv lys'!$T$2:$T$2863,'bereken betaaldatum bedrag'!B243)</f>
        <v>0</v>
      </c>
      <c r="M243" s="4">
        <f>SUMIFS('grv lys'!$L$2:$L$2863,'grv lys'!$I$2:$I$2863,'bereken betaaldatum bedrag'!$M$1,'grv lys'!$T$2:$T$2863,'bereken betaaldatum bedrag'!B243)</f>
        <v>0</v>
      </c>
      <c r="N243" s="4">
        <f>SUMIFS('grv lys'!$L$2:$L$2863,'grv lys'!$I$2:$I$2863,'bereken betaaldatum bedrag'!$N$1,'grv lys'!$T$2:$T$2863,'bereken betaaldatum bedrag'!B243)</f>
        <v>0</v>
      </c>
      <c r="O243" s="4">
        <f>SUMIFS('grv lys'!$L$2:$L$2863,'grv lys'!$I$2:$I$2863,'bereken betaaldatum bedrag'!$O$1,'grv lys'!$T$2:$T$2863,'bereken betaaldatum bedrag'!B243)</f>
        <v>0</v>
      </c>
      <c r="P243" s="4">
        <f>SUMIFS('grv lys'!$L$2:$L$2863,'grv lys'!$I$2:$I$2863,'bereken betaaldatum bedrag'!$P$1,'grv lys'!$T$2:$T$2863,'bereken betaaldatum bedrag'!B243)</f>
        <v>0</v>
      </c>
      <c r="Q243" s="4">
        <f>SUMIFS('grv lys'!$L$2:$L$2863,'grv lys'!$I$2:$I$2863,'bereken betaaldatum bedrag'!$Q$1,'grv lys'!$T$2:$T$2863,'bereken betaaldatum bedrag'!B243)</f>
        <v>0</v>
      </c>
      <c r="R243" s="4">
        <f>SUMIFS('grv lys'!$L$2:$L$2863,'grv lys'!$I$2:$I$2863,'bereken betaaldatum bedrag'!$R$1,'grv lys'!$T$2:$T$2863,'bereken betaaldatum bedrag'!B243)</f>
        <v>0</v>
      </c>
      <c r="S243" s="4">
        <f>SUMIFS('grv lys'!Y242:Y3505,'grv lys'!T242:T3505,'bereken betaaldatum bedrag'!B243,'grv lys'!V242:V3505,'bereken betaaldatum bedrag'!$S$1)</f>
        <v>0</v>
      </c>
      <c r="T243" s="4">
        <f>SUMIFS('grv lys'!Z242:Z3505,'grv lys'!U242:U3505,'bereken betaaldatum bedrag'!B243,'grv lys'!W242:W3505,'bereken betaaldatum bedrag'!$T$1)</f>
        <v>0</v>
      </c>
      <c r="U243" s="4">
        <f>SUMIFS('grv lys'!$L$2:$L$2863,'grv lys'!$I$2:$I$2863,'bereken betaaldatum bedrag'!$U$1,'grv lys'!$T$2:$T$2863,'bereken betaaldatum bedrag'!B243)</f>
        <v>0</v>
      </c>
      <c r="V243" s="4">
        <f>SUMIFS('grv lys'!$L$2:$L$2863,'grv lys'!$I$2:$I$2863,'bereken betaaldatum bedrag'!$V$1,'grv lys'!$T$2:$T$2863,'bereken betaaldatum bedrag'!B243)</f>
        <v>0</v>
      </c>
      <c r="W243" s="4">
        <f>SUMIFS('grv lys'!$L$2:$L$2863,'grv lys'!$I$2:$I$2863,'bereken betaaldatum bedrag'!$W$1,'grv lys'!$T$2:$T$2863,'bereken betaaldatum bedrag'!B243)</f>
        <v>0</v>
      </c>
      <c r="X243" s="4">
        <f>SUMIFS('grv lys'!$L$2:$L$2863,'grv lys'!$I$2:$I$2863,'bereken betaaldatum bedrag'!$X$1,'grv lys'!$T$2:$T$2863,'bereken betaaldatum bedrag'!B243)</f>
        <v>0</v>
      </c>
      <c r="Y243" s="4">
        <f>SUMIFS('grv lys'!$L$2:$L$2863,'grv lys'!$I$2:$I$2863,'bereken betaaldatum bedrag'!$Y$1,'grv lys'!$G$2:$G$2863,'bereken betaaldatum bedrag'!B243)</f>
        <v>0</v>
      </c>
      <c r="Z243" s="4">
        <f>SUMIFS('grv lys'!$L$2:$L$2863,'grv lys'!$I$2:$I$2863,'bereken betaaldatum bedrag'!$Z$1,'grv lys'!$G$2:$G$2863,'bereken betaaldatum bedrag'!B243)</f>
        <v>0</v>
      </c>
      <c r="AA243" s="4">
        <f>SUMIFS('grv lys'!$L$2:$L$2863,'grv lys'!$I$2:$I$2863,'bereken betaaldatum bedrag'!$AA$1,'grv lys'!$G$2:$G$2863,'bereken betaaldatum bedrag'!B243)</f>
        <v>0</v>
      </c>
      <c r="AB243" s="4">
        <f>SUMIFS('grv lys'!$L$2:$L$2863,'grv lys'!$I$2:$I$2863,'bereken betaaldatum bedrag'!$AB$1,'grv lys'!$G$2:$G$2863,'bereken betaaldatum bedrag'!B243)</f>
        <v>0</v>
      </c>
      <c r="AC243" s="4">
        <f>SUMIFS('grv lys'!$L$2:$L$2863,'grv lys'!$I$2:$I$2863,'bereken betaaldatum bedrag'!$AC$1,'grv lys'!$G$2:$G$2863,'bereken betaaldatum bedrag'!B243)</f>
        <v>317.44</v>
      </c>
      <c r="AD243" s="4">
        <f>SUMIFS('grv lys'!$L$2:$L$2863,'grv lys'!$I$2:$I$2863,'bereken betaaldatum bedrag'!$AD$1,'grv lys'!$G$2:$G$2863,'bereken betaaldatum bedrag'!B243)</f>
        <v>0</v>
      </c>
      <c r="AE243" s="4">
        <f>SUMIFS('grv lys'!$L$2:$L$2863,'grv lys'!$I$2:$I$2863,'bereken betaaldatum bedrag'!$AE$1,'grv lys'!$G$2:$G$2863,'bereken betaaldatum bedrag'!B243)</f>
        <v>0</v>
      </c>
      <c r="AF243" s="4">
        <f>SUMIFS('grv lys'!$L$2:$L$2863,'grv lys'!$I$2:$I$2863,'bereken betaaldatum bedrag'!$AF$1,'grv lys'!$G$2:$G$2863,'bereken betaaldatum bedrag'!B243)</f>
        <v>0</v>
      </c>
      <c r="AG243" s="4">
        <f>SUMIFS('grv lys'!$L$2:$L$2863,'grv lys'!$I$2:$I$2863,'bereken betaaldatum bedrag'!$AG$1,'grv lys'!$G$2:$G$2863,'bereken betaaldatum bedrag'!B243)</f>
        <v>0</v>
      </c>
      <c r="AH243" s="4">
        <f>SUMIFS('grv lys'!$L$2:$L$2863,'grv lys'!$I$2:$I$2863,'bereken betaaldatum bedrag'!$AH$1,'grv lys'!$G$2:$G$2863,'bereken betaaldatum bedrag'!B243)</f>
        <v>0</v>
      </c>
      <c r="AI243" s="4">
        <f>SUMIFS('grv lys'!$L$2:$L$2863,'grv lys'!$I$2:$I$2863,'bereken betaaldatum bedrag'!$AI$1,'grv lys'!$G$2:$G$2863,'bereken betaaldatum bedrag'!B243)</f>
        <v>0</v>
      </c>
      <c r="AJ243" s="4">
        <f>SUMIFS('grv lys'!$L$2:$L$2863,'grv lys'!$I$2:$I$2863,'bereken betaaldatum bedrag'!$AJ$1,'grv lys'!$G$2:$G$2863,'bereken betaaldatum bedrag'!B243)</f>
        <v>0</v>
      </c>
      <c r="AK243" s="4">
        <f>SUMIFS('grv lys'!$L$2:$L$2863,'grv lys'!$I$2:$I$2863,'bereken betaaldatum bedrag'!$AK$1,'grv lys'!$G$2:$G$2863,'bereken betaaldatum bedrag'!B243)</f>
        <v>0</v>
      </c>
      <c r="AL243" s="4">
        <f>SUMIFS('grv lys'!$L$2:$L$2863,'grv lys'!$I$2:$I$2863,'bereken betaaldatum bedrag'!$AL$1,'grv lys'!$G$2:$G$2863,'bereken betaaldatum bedrag'!B243)</f>
        <v>0</v>
      </c>
      <c r="AM243" s="4">
        <f>SUMIFS('grv lys'!$L$2:$L$2863,'grv lys'!$I$2:$I$2863,'bereken betaaldatum bedrag'!$AM$1,'grv lys'!$G$2:$G$2863,'bereken betaaldatum bedrag'!B243)</f>
        <v>0</v>
      </c>
      <c r="AN243" s="4">
        <f>SUMIFS('grv lys'!$L$2:$L$2863,'grv lys'!$I$2:$I$2863,'bereken betaaldatum bedrag'!$AN$1,'grv lys'!$G$2:$G$2863,'bereken betaaldatum bedrag'!B243)</f>
        <v>0</v>
      </c>
      <c r="AO243" s="4">
        <f>SUMIFS('grv lys'!$L$2:$L$2863,'grv lys'!$I$2:$I$2863,'bereken betaaldatum bedrag'!$AO$1,'grv lys'!$G$2:$G$2863,'bereken betaaldatum bedrag'!B243)</f>
        <v>0</v>
      </c>
      <c r="AP243" s="4">
        <f>SUMIFS('grv lys'!$L$2:$L$2863,'grv lys'!$I$2:$I$2863,'bereken betaaldatum bedrag'!$AP$1,'grv lys'!$G$2:$G$2863,'bereken betaaldatum bedrag'!B243)</f>
        <v>0</v>
      </c>
      <c r="AQ243" s="4">
        <f>SUMIFS('grv lys'!$L$2:$L$2863,'grv lys'!$I$2:$I$2863,'bereken betaaldatum bedrag'!$AQ$1,'grv lys'!$G$2:$G$2863,'bereken betaaldatum bedrag'!B243)</f>
        <v>0</v>
      </c>
      <c r="AR243" s="4">
        <f>SUMIFS('grv lys'!$L$2:$L$2863,'grv lys'!$I$2:$I$2863,'bereken betaaldatum bedrag'!$AR$1,'grv lys'!$G$2:$G$2863,'bereken betaaldatum bedrag'!B243)</f>
        <v>0</v>
      </c>
      <c r="AS243" s="4">
        <f>SUMIFS('grv lys'!$L$2:$L$2863,'grv lys'!$I$2:$I$2863,'bereken betaaldatum bedrag'!$AS$1,'grv lys'!$G$2:$G$2863,'bereken betaaldatum bedrag'!B243)</f>
        <v>0</v>
      </c>
      <c r="AT243" s="4">
        <f>SUMIFS('grv lys'!$L$2:$L$2863,'grv lys'!$I$2:$I$2863,'bereken betaaldatum bedrag'!$AT$1,'grv lys'!$G$2:$G$2863,'bereken betaaldatum bedrag'!B243)</f>
        <v>0</v>
      </c>
      <c r="AU243" s="4">
        <f>SUMIFS('grv lys'!$L$2:$L$2863,'grv lys'!$I$2:$I$2863,'bereken betaaldatum bedrag'!$AU$1,'grv lys'!$G$2:$G$2863,'bereken betaaldatum bedrag'!B243)</f>
        <v>0</v>
      </c>
      <c r="AV243" s="4">
        <f>SUMIFS('grv lys'!$L$2:$L$2863,'grv lys'!$I$2:$I$2863,'bereken betaaldatum bedrag'!$AV$1,'grv lys'!$G$2:$G$2863,'bereken betaaldatum bedrag'!B243)</f>
        <v>0</v>
      </c>
      <c r="AW243" s="4">
        <f>SUMIFS('grv lys'!$L$2:$L$2863,'grv lys'!$I$2:$I$2863,'bereken betaaldatum bedrag'!$AW$1,'grv lys'!$G$2:$G$2863,'bereken betaaldatum bedrag'!B243)</f>
        <v>0</v>
      </c>
      <c r="AX243" s="4">
        <f>SUMIFS('grv lys'!$L$2:$L$2863,'grv lys'!$I$2:$I$2863,'bereken betaaldatum bedrag'!$AX$1,'grv lys'!$G$2:$G$2863,'bereken betaaldatum bedrag'!B243)</f>
        <v>0</v>
      </c>
      <c r="AY243" s="4">
        <f>SUMIFS('grv lys'!$L$2:$L$2863,'grv lys'!$I$2:$I$2863,'bereken betaaldatum bedrag'!$AY$1,'grv lys'!$G$2:$G$2863,'bereken betaaldatum bedrag'!B243)</f>
        <v>0</v>
      </c>
      <c r="AZ243" s="4">
        <f>SUMIFS('grv lys'!$L$2:$L$2863,'grv lys'!$I$2:$I$2863,'bereken betaaldatum bedrag'!$AZ$1,'grv lys'!$G$2:$G$2863,'bereken betaaldatum bedrag'!B243)</f>
        <v>0</v>
      </c>
      <c r="BA243" s="4">
        <f>SUMIFS('grv lys'!$L$2:$L$2863,'grv lys'!$I$2:$I$2863,'bereken betaaldatum bedrag'!$BA$1,'grv lys'!$G$2:$G$2863,'bereken betaaldatum bedrag'!B243)</f>
        <v>0</v>
      </c>
    </row>
    <row r="244" spans="1:53" x14ac:dyDescent="0.25">
      <c r="A244" s="21" t="s">
        <v>135</v>
      </c>
      <c r="B244" s="22">
        <v>41820</v>
      </c>
      <c r="C244" s="7"/>
      <c r="D244" s="15" t="s">
        <v>148</v>
      </c>
      <c r="E244" s="14"/>
      <c r="F244" s="12"/>
      <c r="G244" s="16"/>
      <c r="H244" s="16"/>
      <c r="I244" s="4">
        <f>SUMIFS('grv lys'!$L$2:$L$2863,'grv lys'!$G$2:$G$2863,'bereken betaaldatum bedrag'!B244,'grv lys'!$I$2:$I$2863,'bereken betaaldatum bedrag'!I$1)</f>
        <v>191488.64000000001</v>
      </c>
      <c r="J244" s="4">
        <f>SUMIFS('grv lys'!$L$2:$L$2863,'grv lys'!$I$2:$I$2863,'bereken betaaldatum bedrag'!$J$1,'grv lys'!$T$2:$T$2863,'bereken betaaldatum bedrag'!B244)</f>
        <v>0</v>
      </c>
      <c r="K244" s="4">
        <f>SUMIFS('grv lys'!$L$2:$L$2863,'grv lys'!$I$2:$I$2863,'bereken betaaldatum bedrag'!$K$1,'grv lys'!$T$2:$T$2863,'bereken betaaldatum bedrag'!B244)</f>
        <v>17381.93</v>
      </c>
      <c r="L244" s="4">
        <f>SUMIFS('grv lys'!$L$2:$L$2863,'grv lys'!$I$2:$I$2863,'bereken betaaldatum bedrag'!$L$1,'grv lys'!$T$2:$T$2863,'bereken betaaldatum bedrag'!B244)</f>
        <v>0</v>
      </c>
      <c r="M244" s="4">
        <f>SUMIFS('grv lys'!$L$2:$L$2863,'grv lys'!$I$2:$I$2863,'bereken betaaldatum bedrag'!$M$1,'grv lys'!$T$2:$T$2863,'bereken betaaldatum bedrag'!B244)</f>
        <v>10475</v>
      </c>
      <c r="N244" s="4">
        <f>SUMIFS('grv lys'!$L$2:$L$2863,'grv lys'!$I$2:$I$2863,'bereken betaaldatum bedrag'!$N$1,'grv lys'!$T$2:$T$2863,'bereken betaaldatum bedrag'!B244)</f>
        <v>1694.4</v>
      </c>
      <c r="O244" s="4">
        <f>SUMIFS('grv lys'!$L$2:$L$2863,'grv lys'!$I$2:$I$2863,'bereken betaaldatum bedrag'!$O$1,'grv lys'!$T$2:$T$2863,'bereken betaaldatum bedrag'!B244)</f>
        <v>0</v>
      </c>
      <c r="P244" s="4">
        <f>SUMIFS('grv lys'!$L$2:$L$2863,'grv lys'!$I$2:$I$2863,'bereken betaaldatum bedrag'!$P$1,'grv lys'!$T$2:$T$2863,'bereken betaaldatum bedrag'!B244)</f>
        <v>0</v>
      </c>
      <c r="Q244" s="4">
        <f>SUMIFS('grv lys'!$L$2:$L$2863,'grv lys'!$I$2:$I$2863,'bereken betaaldatum bedrag'!$Q$1,'grv lys'!$T$2:$T$2863,'bereken betaaldatum bedrag'!B244)</f>
        <v>0</v>
      </c>
      <c r="R244" s="4">
        <f>SUMIFS('grv lys'!$L$2:$L$2863,'grv lys'!$I$2:$I$2863,'bereken betaaldatum bedrag'!$R$1,'grv lys'!$T$2:$T$2863,'bereken betaaldatum bedrag'!B244)</f>
        <v>0</v>
      </c>
      <c r="S244" s="4">
        <f>SUMIFS('grv lys'!Y243:Y3506,'grv lys'!T243:T3506,'bereken betaaldatum bedrag'!B244,'grv lys'!V243:V3506,'bereken betaaldatum bedrag'!$S$1)</f>
        <v>0</v>
      </c>
      <c r="T244" s="4">
        <f>SUMIFS('grv lys'!Z243:Z3506,'grv lys'!U243:U3506,'bereken betaaldatum bedrag'!B244,'grv lys'!W243:W3506,'bereken betaaldatum bedrag'!$T$1)</f>
        <v>0</v>
      </c>
      <c r="U244" s="4">
        <f>SUMIFS('grv lys'!$L$2:$L$2863,'grv lys'!$I$2:$I$2863,'bereken betaaldatum bedrag'!$U$1,'grv lys'!$T$2:$T$2863,'bereken betaaldatum bedrag'!B244)</f>
        <v>0</v>
      </c>
      <c r="V244" s="4">
        <f>SUMIFS('grv lys'!$L$2:$L$2863,'grv lys'!$I$2:$I$2863,'bereken betaaldatum bedrag'!$V$1,'grv lys'!$T$2:$T$2863,'bereken betaaldatum bedrag'!B244)</f>
        <v>0</v>
      </c>
      <c r="W244" s="4">
        <f>SUMIFS('grv lys'!$L$2:$L$2863,'grv lys'!$I$2:$I$2863,'bereken betaaldatum bedrag'!$W$1,'grv lys'!$T$2:$T$2863,'bereken betaaldatum bedrag'!B244)</f>
        <v>0</v>
      </c>
      <c r="X244" s="4">
        <f>SUMIFS('grv lys'!$L$2:$L$2863,'grv lys'!$I$2:$I$2863,'bereken betaaldatum bedrag'!$X$1,'grv lys'!$T$2:$T$2863,'bereken betaaldatum bedrag'!B244)</f>
        <v>0</v>
      </c>
      <c r="Y244" s="4">
        <f>SUMIFS('grv lys'!$L$2:$L$2863,'grv lys'!$I$2:$I$2863,'bereken betaaldatum bedrag'!$Y$1,'grv lys'!$G$2:$G$2863,'bereken betaaldatum bedrag'!B244)</f>
        <v>0</v>
      </c>
      <c r="Z244" s="4">
        <f>SUMIFS('grv lys'!$L$2:$L$2863,'grv lys'!$I$2:$I$2863,'bereken betaaldatum bedrag'!$Z$1,'grv lys'!$G$2:$G$2863,'bereken betaaldatum bedrag'!B244)</f>
        <v>0</v>
      </c>
      <c r="AA244" s="4">
        <f>SUMIFS('grv lys'!$L$2:$L$2863,'grv lys'!$I$2:$I$2863,'bereken betaaldatum bedrag'!$AA$1,'grv lys'!$G$2:$G$2863,'bereken betaaldatum bedrag'!B244)</f>
        <v>0</v>
      </c>
      <c r="AB244" s="4">
        <f>SUMIFS('grv lys'!$L$2:$L$2863,'grv lys'!$I$2:$I$2863,'bereken betaaldatum bedrag'!$AB$1,'grv lys'!$G$2:$G$2863,'bereken betaaldatum bedrag'!B244)</f>
        <v>0</v>
      </c>
      <c r="AC244" s="4">
        <f>SUMIFS('grv lys'!$L$2:$L$2863,'grv lys'!$I$2:$I$2863,'bereken betaaldatum bedrag'!$AC$1,'grv lys'!$G$2:$G$2863,'bereken betaaldatum bedrag'!B244)</f>
        <v>0</v>
      </c>
      <c r="AD244" s="4">
        <f>SUMIFS('grv lys'!$L$2:$L$2863,'grv lys'!$I$2:$I$2863,'bereken betaaldatum bedrag'!$AD$1,'grv lys'!$G$2:$G$2863,'bereken betaaldatum bedrag'!B244)</f>
        <v>0</v>
      </c>
      <c r="AE244" s="4">
        <f>SUMIFS('grv lys'!$L$2:$L$2863,'grv lys'!$I$2:$I$2863,'bereken betaaldatum bedrag'!$AE$1,'grv lys'!$G$2:$G$2863,'bereken betaaldatum bedrag'!B244)</f>
        <v>0</v>
      </c>
      <c r="AF244" s="4">
        <f>SUMIFS('grv lys'!$L$2:$L$2863,'grv lys'!$I$2:$I$2863,'bereken betaaldatum bedrag'!$AF$1,'grv lys'!$G$2:$G$2863,'bereken betaaldatum bedrag'!B244)</f>
        <v>0</v>
      </c>
      <c r="AG244" s="4">
        <f>SUMIFS('grv lys'!$L$2:$L$2863,'grv lys'!$I$2:$I$2863,'bereken betaaldatum bedrag'!$AG$1,'grv lys'!$G$2:$G$2863,'bereken betaaldatum bedrag'!B244)</f>
        <v>0</v>
      </c>
      <c r="AH244" s="4">
        <f>SUMIFS('grv lys'!$L$2:$L$2863,'grv lys'!$I$2:$I$2863,'bereken betaaldatum bedrag'!$AH$1,'grv lys'!$G$2:$G$2863,'bereken betaaldatum bedrag'!B244)</f>
        <v>0</v>
      </c>
      <c r="AI244" s="4">
        <f>SUMIFS('grv lys'!$L$2:$L$2863,'grv lys'!$I$2:$I$2863,'bereken betaaldatum bedrag'!$AI$1,'grv lys'!$G$2:$G$2863,'bereken betaaldatum bedrag'!B244)</f>
        <v>0</v>
      </c>
      <c r="AJ244" s="4">
        <f>SUMIFS('grv lys'!$L$2:$L$2863,'grv lys'!$I$2:$I$2863,'bereken betaaldatum bedrag'!$AJ$1,'grv lys'!$G$2:$G$2863,'bereken betaaldatum bedrag'!B244)</f>
        <v>0</v>
      </c>
      <c r="AK244" s="4">
        <f>SUMIFS('grv lys'!$L$2:$L$2863,'grv lys'!$I$2:$I$2863,'bereken betaaldatum bedrag'!$AK$1,'grv lys'!$G$2:$G$2863,'bereken betaaldatum bedrag'!B244)</f>
        <v>0</v>
      </c>
      <c r="AL244" s="4">
        <f>SUMIFS('grv lys'!$L$2:$L$2863,'grv lys'!$I$2:$I$2863,'bereken betaaldatum bedrag'!$AL$1,'grv lys'!$G$2:$G$2863,'bereken betaaldatum bedrag'!B244)</f>
        <v>0</v>
      </c>
      <c r="AM244" s="4">
        <f>SUMIFS('grv lys'!$L$2:$L$2863,'grv lys'!$I$2:$I$2863,'bereken betaaldatum bedrag'!$AM$1,'grv lys'!$G$2:$G$2863,'bereken betaaldatum bedrag'!B244)</f>
        <v>0</v>
      </c>
      <c r="AN244" s="4">
        <f>SUMIFS('grv lys'!$L$2:$L$2863,'grv lys'!$I$2:$I$2863,'bereken betaaldatum bedrag'!$AN$1,'grv lys'!$G$2:$G$2863,'bereken betaaldatum bedrag'!B244)</f>
        <v>0</v>
      </c>
      <c r="AO244" s="4">
        <f>SUMIFS('grv lys'!$L$2:$L$2863,'grv lys'!$I$2:$I$2863,'bereken betaaldatum bedrag'!$AO$1,'grv lys'!$G$2:$G$2863,'bereken betaaldatum bedrag'!B244)</f>
        <v>0</v>
      </c>
      <c r="AP244" s="4">
        <f>SUMIFS('grv lys'!$L$2:$L$2863,'grv lys'!$I$2:$I$2863,'bereken betaaldatum bedrag'!$AP$1,'grv lys'!$G$2:$G$2863,'bereken betaaldatum bedrag'!B244)</f>
        <v>303.67</v>
      </c>
      <c r="AQ244" s="4">
        <f>SUMIFS('grv lys'!$L$2:$L$2863,'grv lys'!$I$2:$I$2863,'bereken betaaldatum bedrag'!$AQ$1,'grv lys'!$G$2:$G$2863,'bereken betaaldatum bedrag'!B244)</f>
        <v>0</v>
      </c>
      <c r="AR244" s="4">
        <f>SUMIFS('grv lys'!$L$2:$L$2863,'grv lys'!$I$2:$I$2863,'bereken betaaldatum bedrag'!$AR$1,'grv lys'!$G$2:$G$2863,'bereken betaaldatum bedrag'!B244)</f>
        <v>0</v>
      </c>
      <c r="AS244" s="4">
        <f>SUMIFS('grv lys'!$L$2:$L$2863,'grv lys'!$I$2:$I$2863,'bereken betaaldatum bedrag'!$AS$1,'grv lys'!$G$2:$G$2863,'bereken betaaldatum bedrag'!B244)</f>
        <v>0</v>
      </c>
      <c r="AT244" s="4">
        <f>SUMIFS('grv lys'!$L$2:$L$2863,'grv lys'!$I$2:$I$2863,'bereken betaaldatum bedrag'!$AT$1,'grv lys'!$G$2:$G$2863,'bereken betaaldatum bedrag'!B244)</f>
        <v>0</v>
      </c>
      <c r="AU244" s="4">
        <f>SUMIFS('grv lys'!$L$2:$L$2863,'grv lys'!$I$2:$I$2863,'bereken betaaldatum bedrag'!$AU$1,'grv lys'!$G$2:$G$2863,'bereken betaaldatum bedrag'!B244)</f>
        <v>0</v>
      </c>
      <c r="AV244" s="4">
        <f>SUMIFS('grv lys'!$L$2:$L$2863,'grv lys'!$I$2:$I$2863,'bereken betaaldatum bedrag'!$AV$1,'grv lys'!$G$2:$G$2863,'bereken betaaldatum bedrag'!B244)</f>
        <v>0</v>
      </c>
      <c r="AW244" s="4">
        <f>SUMIFS('grv lys'!$L$2:$L$2863,'grv lys'!$I$2:$I$2863,'bereken betaaldatum bedrag'!$AW$1,'grv lys'!$G$2:$G$2863,'bereken betaaldatum bedrag'!B244)</f>
        <v>0</v>
      </c>
      <c r="AX244" s="4">
        <f>SUMIFS('grv lys'!$L$2:$L$2863,'grv lys'!$I$2:$I$2863,'bereken betaaldatum bedrag'!$AX$1,'grv lys'!$G$2:$G$2863,'bereken betaaldatum bedrag'!B244)</f>
        <v>0</v>
      </c>
      <c r="AY244" s="4">
        <f>SUMIFS('grv lys'!$L$2:$L$2863,'grv lys'!$I$2:$I$2863,'bereken betaaldatum bedrag'!$AY$1,'grv lys'!$G$2:$G$2863,'bereken betaaldatum bedrag'!B244)</f>
        <v>0</v>
      </c>
      <c r="AZ244" s="4">
        <f>SUMIFS('grv lys'!$L$2:$L$2863,'grv lys'!$I$2:$I$2863,'bereken betaaldatum bedrag'!$AZ$1,'grv lys'!$G$2:$G$2863,'bereken betaaldatum bedrag'!B244)</f>
        <v>0</v>
      </c>
      <c r="BA244" s="4">
        <f>SUMIFS('grv lys'!$L$2:$L$2863,'grv lys'!$I$2:$I$2863,'bereken betaaldatum bedrag'!$BA$1,'grv lys'!$G$2:$G$2863,'bereken betaaldatum bedrag'!B244)</f>
        <v>0</v>
      </c>
    </row>
    <row r="245" spans="1:53" x14ac:dyDescent="0.25">
      <c r="A245" s="21" t="s">
        <v>136</v>
      </c>
      <c r="B245" s="22">
        <v>41821</v>
      </c>
      <c r="C245" s="7"/>
      <c r="D245" s="15" t="s">
        <v>148</v>
      </c>
      <c r="E245" s="14"/>
      <c r="F245" s="12"/>
      <c r="G245" s="16"/>
      <c r="H245" s="16"/>
      <c r="I245" s="4">
        <f>SUMIFS('grv lys'!$L$2:$L$2863,'grv lys'!$G$2:$G$2863,'bereken betaaldatum bedrag'!B245,'grv lys'!$I$2:$I$2863,'bereken betaaldatum bedrag'!I$1)</f>
        <v>0</v>
      </c>
      <c r="J245" s="4">
        <f>SUMIFS('grv lys'!$L$2:$L$2863,'grv lys'!$I$2:$I$2863,'bereken betaaldatum bedrag'!$J$1,'grv lys'!$T$2:$T$2863,'bereken betaaldatum bedrag'!B245)</f>
        <v>0</v>
      </c>
      <c r="K245" s="4">
        <f>SUMIFS('grv lys'!$L$2:$L$2863,'grv lys'!$I$2:$I$2863,'bereken betaaldatum bedrag'!$K$1,'grv lys'!$T$2:$T$2863,'bereken betaaldatum bedrag'!B245)</f>
        <v>0</v>
      </c>
      <c r="L245" s="4">
        <f>SUMIFS('grv lys'!$L$2:$L$2863,'grv lys'!$I$2:$I$2863,'bereken betaaldatum bedrag'!$L$1,'grv lys'!$T$2:$T$2863,'bereken betaaldatum bedrag'!B245)</f>
        <v>0</v>
      </c>
      <c r="M245" s="4">
        <f>SUMIFS('grv lys'!$L$2:$L$2863,'grv lys'!$I$2:$I$2863,'bereken betaaldatum bedrag'!$M$1,'grv lys'!$T$2:$T$2863,'bereken betaaldatum bedrag'!B245)</f>
        <v>0</v>
      </c>
      <c r="N245" s="4">
        <f>SUMIFS('grv lys'!$L$2:$L$2863,'grv lys'!$I$2:$I$2863,'bereken betaaldatum bedrag'!$N$1,'grv lys'!$T$2:$T$2863,'bereken betaaldatum bedrag'!B245)</f>
        <v>0</v>
      </c>
      <c r="O245" s="4">
        <f>SUMIFS('grv lys'!$L$2:$L$2863,'grv lys'!$I$2:$I$2863,'bereken betaaldatum bedrag'!$O$1,'grv lys'!$T$2:$T$2863,'bereken betaaldatum bedrag'!B245)</f>
        <v>0</v>
      </c>
      <c r="P245" s="4">
        <f>SUMIFS('grv lys'!$L$2:$L$2863,'grv lys'!$I$2:$I$2863,'bereken betaaldatum bedrag'!$P$1,'grv lys'!$T$2:$T$2863,'bereken betaaldatum bedrag'!B245)</f>
        <v>0</v>
      </c>
      <c r="Q245" s="4">
        <f>SUMIFS('grv lys'!$L$2:$L$2863,'grv lys'!$I$2:$I$2863,'bereken betaaldatum bedrag'!$Q$1,'grv lys'!$T$2:$T$2863,'bereken betaaldatum bedrag'!B245)</f>
        <v>0</v>
      </c>
      <c r="R245" s="4">
        <f>SUMIFS('grv lys'!$L$2:$L$2863,'grv lys'!$I$2:$I$2863,'bereken betaaldatum bedrag'!$R$1,'grv lys'!$T$2:$T$2863,'bereken betaaldatum bedrag'!B245)</f>
        <v>0</v>
      </c>
      <c r="S245" s="4">
        <f>SUMIFS('grv lys'!Y244:Y3507,'grv lys'!T244:T3507,'bereken betaaldatum bedrag'!B245,'grv lys'!V244:V3507,'bereken betaaldatum bedrag'!$S$1)</f>
        <v>0</v>
      </c>
      <c r="T245" s="4">
        <f>SUMIFS('grv lys'!Z244:Z3507,'grv lys'!U244:U3507,'bereken betaaldatum bedrag'!B245,'grv lys'!W244:W3507,'bereken betaaldatum bedrag'!$T$1)</f>
        <v>0</v>
      </c>
      <c r="U245" s="4">
        <f>SUMIFS('grv lys'!$L$2:$L$2863,'grv lys'!$I$2:$I$2863,'bereken betaaldatum bedrag'!$U$1,'grv lys'!$T$2:$T$2863,'bereken betaaldatum bedrag'!B245)</f>
        <v>0</v>
      </c>
      <c r="V245" s="4">
        <f>SUMIFS('grv lys'!$L$2:$L$2863,'grv lys'!$I$2:$I$2863,'bereken betaaldatum bedrag'!$V$1,'grv lys'!$T$2:$T$2863,'bereken betaaldatum bedrag'!B245)</f>
        <v>0</v>
      </c>
      <c r="W245" s="4">
        <f>SUMIFS('grv lys'!$L$2:$L$2863,'grv lys'!$I$2:$I$2863,'bereken betaaldatum bedrag'!$W$1,'grv lys'!$T$2:$T$2863,'bereken betaaldatum bedrag'!B245)</f>
        <v>0</v>
      </c>
      <c r="X245" s="4">
        <f>SUMIFS('grv lys'!$L$2:$L$2863,'grv lys'!$I$2:$I$2863,'bereken betaaldatum bedrag'!$X$1,'grv lys'!$T$2:$T$2863,'bereken betaaldatum bedrag'!B245)</f>
        <v>0</v>
      </c>
      <c r="Y245" s="4">
        <f>SUMIFS('grv lys'!$L$2:$L$2863,'grv lys'!$I$2:$I$2863,'bereken betaaldatum bedrag'!$Y$1,'grv lys'!$G$2:$G$2863,'bereken betaaldatum bedrag'!B245)</f>
        <v>0</v>
      </c>
      <c r="Z245" s="4">
        <f>SUMIFS('grv lys'!$L$2:$L$2863,'grv lys'!$I$2:$I$2863,'bereken betaaldatum bedrag'!$Z$1,'grv lys'!$G$2:$G$2863,'bereken betaaldatum bedrag'!B245)</f>
        <v>0</v>
      </c>
      <c r="AA245" s="4">
        <f>SUMIFS('grv lys'!$L$2:$L$2863,'grv lys'!$I$2:$I$2863,'bereken betaaldatum bedrag'!$AA$1,'grv lys'!$G$2:$G$2863,'bereken betaaldatum bedrag'!B245)</f>
        <v>0</v>
      </c>
      <c r="AB245" s="4">
        <f>SUMIFS('grv lys'!$L$2:$L$2863,'grv lys'!$I$2:$I$2863,'bereken betaaldatum bedrag'!$AB$1,'grv lys'!$G$2:$G$2863,'bereken betaaldatum bedrag'!B245)</f>
        <v>0</v>
      </c>
      <c r="AC245" s="4">
        <f>SUMIFS('grv lys'!$L$2:$L$2863,'grv lys'!$I$2:$I$2863,'bereken betaaldatum bedrag'!$AC$1,'grv lys'!$G$2:$G$2863,'bereken betaaldatum bedrag'!B245)</f>
        <v>0</v>
      </c>
      <c r="AD245" s="4">
        <f>SUMIFS('grv lys'!$L$2:$L$2863,'grv lys'!$I$2:$I$2863,'bereken betaaldatum bedrag'!$AD$1,'grv lys'!$G$2:$G$2863,'bereken betaaldatum bedrag'!B245)</f>
        <v>0</v>
      </c>
      <c r="AE245" s="4">
        <f>SUMIFS('grv lys'!$L$2:$L$2863,'grv lys'!$I$2:$I$2863,'bereken betaaldatum bedrag'!$AE$1,'grv lys'!$G$2:$G$2863,'bereken betaaldatum bedrag'!B245)</f>
        <v>0</v>
      </c>
      <c r="AF245" s="4">
        <f>SUMIFS('grv lys'!$L$2:$L$2863,'grv lys'!$I$2:$I$2863,'bereken betaaldatum bedrag'!$AF$1,'grv lys'!$G$2:$G$2863,'bereken betaaldatum bedrag'!B245)</f>
        <v>0</v>
      </c>
      <c r="AG245" s="4">
        <f>SUMIFS('grv lys'!$L$2:$L$2863,'grv lys'!$I$2:$I$2863,'bereken betaaldatum bedrag'!$AG$1,'grv lys'!$G$2:$G$2863,'bereken betaaldatum bedrag'!B245)</f>
        <v>0</v>
      </c>
      <c r="AH245" s="4">
        <f>SUMIFS('grv lys'!$L$2:$L$2863,'grv lys'!$I$2:$I$2863,'bereken betaaldatum bedrag'!$AH$1,'grv lys'!$G$2:$G$2863,'bereken betaaldatum bedrag'!B245)</f>
        <v>0</v>
      </c>
      <c r="AI245" s="4">
        <f>SUMIFS('grv lys'!$L$2:$L$2863,'grv lys'!$I$2:$I$2863,'bereken betaaldatum bedrag'!$AI$1,'grv lys'!$G$2:$G$2863,'bereken betaaldatum bedrag'!B245)</f>
        <v>0</v>
      </c>
      <c r="AJ245" s="4">
        <f>SUMIFS('grv lys'!$L$2:$L$2863,'grv lys'!$I$2:$I$2863,'bereken betaaldatum bedrag'!$AJ$1,'grv lys'!$G$2:$G$2863,'bereken betaaldatum bedrag'!B245)</f>
        <v>0</v>
      </c>
      <c r="AK245" s="4">
        <f>SUMIFS('grv lys'!$L$2:$L$2863,'grv lys'!$I$2:$I$2863,'bereken betaaldatum bedrag'!$AK$1,'grv lys'!$G$2:$G$2863,'bereken betaaldatum bedrag'!B245)</f>
        <v>0</v>
      </c>
      <c r="AL245" s="4">
        <f>SUMIFS('grv lys'!$L$2:$L$2863,'grv lys'!$I$2:$I$2863,'bereken betaaldatum bedrag'!$AL$1,'grv lys'!$G$2:$G$2863,'bereken betaaldatum bedrag'!B245)</f>
        <v>0</v>
      </c>
      <c r="AM245" s="4">
        <f>SUMIFS('grv lys'!$L$2:$L$2863,'grv lys'!$I$2:$I$2863,'bereken betaaldatum bedrag'!$AM$1,'grv lys'!$G$2:$G$2863,'bereken betaaldatum bedrag'!B245)</f>
        <v>0</v>
      </c>
      <c r="AN245" s="4">
        <f>SUMIFS('grv lys'!$L$2:$L$2863,'grv lys'!$I$2:$I$2863,'bereken betaaldatum bedrag'!$AN$1,'grv lys'!$G$2:$G$2863,'bereken betaaldatum bedrag'!B245)</f>
        <v>0</v>
      </c>
      <c r="AO245" s="4">
        <f>SUMIFS('grv lys'!$L$2:$L$2863,'grv lys'!$I$2:$I$2863,'bereken betaaldatum bedrag'!$AO$1,'grv lys'!$G$2:$G$2863,'bereken betaaldatum bedrag'!B245)</f>
        <v>0</v>
      </c>
      <c r="AP245" s="4">
        <f>SUMIFS('grv lys'!$L$2:$L$2863,'grv lys'!$I$2:$I$2863,'bereken betaaldatum bedrag'!$AP$1,'grv lys'!$G$2:$G$2863,'bereken betaaldatum bedrag'!B245)</f>
        <v>0</v>
      </c>
      <c r="AQ245" s="4">
        <f>SUMIFS('grv lys'!$L$2:$L$2863,'grv lys'!$I$2:$I$2863,'bereken betaaldatum bedrag'!$AQ$1,'grv lys'!$G$2:$G$2863,'bereken betaaldatum bedrag'!B245)</f>
        <v>0</v>
      </c>
      <c r="AR245" s="4">
        <f>SUMIFS('grv lys'!$L$2:$L$2863,'grv lys'!$I$2:$I$2863,'bereken betaaldatum bedrag'!$AR$1,'grv lys'!$G$2:$G$2863,'bereken betaaldatum bedrag'!B245)</f>
        <v>0</v>
      </c>
      <c r="AS245" s="4">
        <f>SUMIFS('grv lys'!$L$2:$L$2863,'grv lys'!$I$2:$I$2863,'bereken betaaldatum bedrag'!$AS$1,'grv lys'!$G$2:$G$2863,'bereken betaaldatum bedrag'!B245)</f>
        <v>0</v>
      </c>
      <c r="AT245" s="4">
        <f>SUMIFS('grv lys'!$L$2:$L$2863,'grv lys'!$I$2:$I$2863,'bereken betaaldatum bedrag'!$AT$1,'grv lys'!$G$2:$G$2863,'bereken betaaldatum bedrag'!B245)</f>
        <v>0</v>
      </c>
      <c r="AU245" s="4">
        <f>SUMIFS('grv lys'!$L$2:$L$2863,'grv lys'!$I$2:$I$2863,'bereken betaaldatum bedrag'!$AU$1,'grv lys'!$G$2:$G$2863,'bereken betaaldatum bedrag'!B245)</f>
        <v>0</v>
      </c>
      <c r="AV245" s="4">
        <f>SUMIFS('grv lys'!$L$2:$L$2863,'grv lys'!$I$2:$I$2863,'bereken betaaldatum bedrag'!$AV$1,'grv lys'!$G$2:$G$2863,'bereken betaaldatum bedrag'!B245)</f>
        <v>0</v>
      </c>
      <c r="AW245" s="4">
        <f>SUMIFS('grv lys'!$L$2:$L$2863,'grv lys'!$I$2:$I$2863,'bereken betaaldatum bedrag'!$AW$1,'grv lys'!$G$2:$G$2863,'bereken betaaldatum bedrag'!B245)</f>
        <v>0</v>
      </c>
      <c r="AX245" s="4">
        <f>SUMIFS('grv lys'!$L$2:$L$2863,'grv lys'!$I$2:$I$2863,'bereken betaaldatum bedrag'!$AX$1,'grv lys'!$G$2:$G$2863,'bereken betaaldatum bedrag'!B245)</f>
        <v>0</v>
      </c>
      <c r="AY245" s="4">
        <f>SUMIFS('grv lys'!$L$2:$L$2863,'grv lys'!$I$2:$I$2863,'bereken betaaldatum bedrag'!$AY$1,'grv lys'!$G$2:$G$2863,'bereken betaaldatum bedrag'!B245)</f>
        <v>0</v>
      </c>
      <c r="AZ245" s="4">
        <f>SUMIFS('grv lys'!$L$2:$L$2863,'grv lys'!$I$2:$I$2863,'bereken betaaldatum bedrag'!$AZ$1,'grv lys'!$G$2:$G$2863,'bereken betaaldatum bedrag'!B245)</f>
        <v>0</v>
      </c>
      <c r="BA245" s="4">
        <f>SUMIFS('grv lys'!$L$2:$L$2863,'grv lys'!$I$2:$I$2863,'bereken betaaldatum bedrag'!$BA$1,'grv lys'!$G$2:$G$2863,'bereken betaaldatum bedrag'!B245)</f>
        <v>0</v>
      </c>
    </row>
    <row r="246" spans="1:53" x14ac:dyDescent="0.25">
      <c r="A246" s="21" t="s">
        <v>137</v>
      </c>
      <c r="B246" s="22">
        <v>41822</v>
      </c>
      <c r="C246" s="7"/>
      <c r="D246" s="15" t="s">
        <v>148</v>
      </c>
      <c r="E246" s="14"/>
      <c r="F246" s="12"/>
      <c r="G246" s="16"/>
      <c r="H246" s="16"/>
      <c r="I246" s="4">
        <f>SUMIFS('grv lys'!$L$2:$L$2863,'grv lys'!$G$2:$G$2863,'bereken betaaldatum bedrag'!B246,'grv lys'!$I$2:$I$2863,'bereken betaaldatum bedrag'!I$1)</f>
        <v>0</v>
      </c>
      <c r="J246" s="4">
        <f>SUMIFS('grv lys'!$L$2:$L$2863,'grv lys'!$I$2:$I$2863,'bereken betaaldatum bedrag'!$J$1,'grv lys'!$T$2:$T$2863,'bereken betaaldatum bedrag'!B246)</f>
        <v>0</v>
      </c>
      <c r="K246" s="4">
        <f>SUMIFS('grv lys'!$L$2:$L$2863,'grv lys'!$I$2:$I$2863,'bereken betaaldatum bedrag'!$K$1,'grv lys'!$T$2:$T$2863,'bereken betaaldatum bedrag'!B246)</f>
        <v>0</v>
      </c>
      <c r="L246" s="4">
        <f>SUMIFS('grv lys'!$L$2:$L$2863,'grv lys'!$I$2:$I$2863,'bereken betaaldatum bedrag'!$L$1,'grv lys'!$T$2:$T$2863,'bereken betaaldatum bedrag'!B246)</f>
        <v>0</v>
      </c>
      <c r="M246" s="4">
        <f>SUMIFS('grv lys'!$L$2:$L$2863,'grv lys'!$I$2:$I$2863,'bereken betaaldatum bedrag'!$M$1,'grv lys'!$T$2:$T$2863,'bereken betaaldatum bedrag'!B246)</f>
        <v>0</v>
      </c>
      <c r="N246" s="4">
        <f>SUMIFS('grv lys'!$L$2:$L$2863,'grv lys'!$I$2:$I$2863,'bereken betaaldatum bedrag'!$N$1,'grv lys'!$T$2:$T$2863,'bereken betaaldatum bedrag'!B246)</f>
        <v>0</v>
      </c>
      <c r="O246" s="4">
        <f>SUMIFS('grv lys'!$L$2:$L$2863,'grv lys'!$I$2:$I$2863,'bereken betaaldatum bedrag'!$O$1,'grv lys'!$T$2:$T$2863,'bereken betaaldatum bedrag'!B246)</f>
        <v>0</v>
      </c>
      <c r="P246" s="4">
        <f>SUMIFS('grv lys'!$L$2:$L$2863,'grv lys'!$I$2:$I$2863,'bereken betaaldatum bedrag'!$P$1,'grv lys'!$T$2:$T$2863,'bereken betaaldatum bedrag'!B246)</f>
        <v>0</v>
      </c>
      <c r="Q246" s="4">
        <f>SUMIFS('grv lys'!$L$2:$L$2863,'grv lys'!$I$2:$I$2863,'bereken betaaldatum bedrag'!$Q$1,'grv lys'!$T$2:$T$2863,'bereken betaaldatum bedrag'!B246)</f>
        <v>0</v>
      </c>
      <c r="R246" s="4">
        <f>SUMIFS('grv lys'!$L$2:$L$2863,'grv lys'!$I$2:$I$2863,'bereken betaaldatum bedrag'!$R$1,'grv lys'!$T$2:$T$2863,'bereken betaaldatum bedrag'!B246)</f>
        <v>0</v>
      </c>
      <c r="S246" s="4">
        <f>SUMIFS('grv lys'!Y245:Y3508,'grv lys'!T245:T3508,'bereken betaaldatum bedrag'!B246,'grv lys'!V245:V3508,'bereken betaaldatum bedrag'!$S$1)</f>
        <v>0</v>
      </c>
      <c r="T246" s="4">
        <f>SUMIFS('grv lys'!Z245:Z3508,'grv lys'!U245:U3508,'bereken betaaldatum bedrag'!B246,'grv lys'!W245:W3508,'bereken betaaldatum bedrag'!$T$1)</f>
        <v>0</v>
      </c>
      <c r="U246" s="4">
        <f>SUMIFS('grv lys'!$L$2:$L$2863,'grv lys'!$I$2:$I$2863,'bereken betaaldatum bedrag'!$U$1,'grv lys'!$T$2:$T$2863,'bereken betaaldatum bedrag'!B246)</f>
        <v>0</v>
      </c>
      <c r="V246" s="4">
        <f>SUMIFS('grv lys'!$L$2:$L$2863,'grv lys'!$I$2:$I$2863,'bereken betaaldatum bedrag'!$V$1,'grv lys'!$T$2:$T$2863,'bereken betaaldatum bedrag'!B246)</f>
        <v>0</v>
      </c>
      <c r="W246" s="4">
        <f>SUMIFS('grv lys'!$L$2:$L$2863,'grv lys'!$I$2:$I$2863,'bereken betaaldatum bedrag'!$W$1,'grv lys'!$T$2:$T$2863,'bereken betaaldatum bedrag'!B246)</f>
        <v>0</v>
      </c>
      <c r="X246" s="4">
        <f>SUMIFS('grv lys'!$L$2:$L$2863,'grv lys'!$I$2:$I$2863,'bereken betaaldatum bedrag'!$X$1,'grv lys'!$T$2:$T$2863,'bereken betaaldatum bedrag'!B246)</f>
        <v>0</v>
      </c>
      <c r="Y246" s="4">
        <f>SUMIFS('grv lys'!$L$2:$L$2863,'grv lys'!$I$2:$I$2863,'bereken betaaldatum bedrag'!$Y$1,'grv lys'!$G$2:$G$2863,'bereken betaaldatum bedrag'!B246)</f>
        <v>0</v>
      </c>
      <c r="Z246" s="4">
        <f>SUMIFS('grv lys'!$L$2:$L$2863,'grv lys'!$I$2:$I$2863,'bereken betaaldatum bedrag'!$Z$1,'grv lys'!$G$2:$G$2863,'bereken betaaldatum bedrag'!B246)</f>
        <v>0</v>
      </c>
      <c r="AA246" s="4">
        <f>SUMIFS('grv lys'!$L$2:$L$2863,'grv lys'!$I$2:$I$2863,'bereken betaaldatum bedrag'!$AA$1,'grv lys'!$G$2:$G$2863,'bereken betaaldatum bedrag'!B246)</f>
        <v>0</v>
      </c>
      <c r="AB246" s="4">
        <f>SUMIFS('grv lys'!$L$2:$L$2863,'grv lys'!$I$2:$I$2863,'bereken betaaldatum bedrag'!$AB$1,'grv lys'!$G$2:$G$2863,'bereken betaaldatum bedrag'!B246)</f>
        <v>0</v>
      </c>
      <c r="AC246" s="4">
        <f>SUMIFS('grv lys'!$L$2:$L$2863,'grv lys'!$I$2:$I$2863,'bereken betaaldatum bedrag'!$AC$1,'grv lys'!$G$2:$G$2863,'bereken betaaldatum bedrag'!B246)</f>
        <v>0</v>
      </c>
      <c r="AD246" s="4">
        <f>SUMIFS('grv lys'!$L$2:$L$2863,'grv lys'!$I$2:$I$2863,'bereken betaaldatum bedrag'!$AD$1,'grv lys'!$G$2:$G$2863,'bereken betaaldatum bedrag'!B246)</f>
        <v>0</v>
      </c>
      <c r="AE246" s="4">
        <f>SUMIFS('grv lys'!$L$2:$L$2863,'grv lys'!$I$2:$I$2863,'bereken betaaldatum bedrag'!$AE$1,'grv lys'!$G$2:$G$2863,'bereken betaaldatum bedrag'!B246)</f>
        <v>0</v>
      </c>
      <c r="AF246" s="4">
        <f>SUMIFS('grv lys'!$L$2:$L$2863,'grv lys'!$I$2:$I$2863,'bereken betaaldatum bedrag'!$AF$1,'grv lys'!$G$2:$G$2863,'bereken betaaldatum bedrag'!B246)</f>
        <v>0</v>
      </c>
      <c r="AG246" s="4">
        <f>SUMIFS('grv lys'!$L$2:$L$2863,'grv lys'!$I$2:$I$2863,'bereken betaaldatum bedrag'!$AG$1,'grv lys'!$G$2:$G$2863,'bereken betaaldatum bedrag'!B246)</f>
        <v>0</v>
      </c>
      <c r="AH246" s="4">
        <f>SUMIFS('grv lys'!$L$2:$L$2863,'grv lys'!$I$2:$I$2863,'bereken betaaldatum bedrag'!$AH$1,'grv lys'!$G$2:$G$2863,'bereken betaaldatum bedrag'!B246)</f>
        <v>0</v>
      </c>
      <c r="AI246" s="4">
        <f>SUMIFS('grv lys'!$L$2:$L$2863,'grv lys'!$I$2:$I$2863,'bereken betaaldatum bedrag'!$AI$1,'grv lys'!$G$2:$G$2863,'bereken betaaldatum bedrag'!B246)</f>
        <v>0</v>
      </c>
      <c r="AJ246" s="4">
        <f>SUMIFS('grv lys'!$L$2:$L$2863,'grv lys'!$I$2:$I$2863,'bereken betaaldatum bedrag'!$AJ$1,'grv lys'!$G$2:$G$2863,'bereken betaaldatum bedrag'!B246)</f>
        <v>0</v>
      </c>
      <c r="AK246" s="4">
        <f>SUMIFS('grv lys'!$L$2:$L$2863,'grv lys'!$I$2:$I$2863,'bereken betaaldatum bedrag'!$AK$1,'grv lys'!$G$2:$G$2863,'bereken betaaldatum bedrag'!B246)</f>
        <v>0</v>
      </c>
      <c r="AL246" s="4">
        <f>SUMIFS('grv lys'!$L$2:$L$2863,'grv lys'!$I$2:$I$2863,'bereken betaaldatum bedrag'!$AL$1,'grv lys'!$G$2:$G$2863,'bereken betaaldatum bedrag'!B246)</f>
        <v>0</v>
      </c>
      <c r="AM246" s="4">
        <f>SUMIFS('grv lys'!$L$2:$L$2863,'grv lys'!$I$2:$I$2863,'bereken betaaldatum bedrag'!$AM$1,'grv lys'!$G$2:$G$2863,'bereken betaaldatum bedrag'!B246)</f>
        <v>0</v>
      </c>
      <c r="AN246" s="4">
        <f>SUMIFS('grv lys'!$L$2:$L$2863,'grv lys'!$I$2:$I$2863,'bereken betaaldatum bedrag'!$AN$1,'grv lys'!$G$2:$G$2863,'bereken betaaldatum bedrag'!B246)</f>
        <v>0</v>
      </c>
      <c r="AO246" s="4">
        <f>SUMIFS('grv lys'!$L$2:$L$2863,'grv lys'!$I$2:$I$2863,'bereken betaaldatum bedrag'!$AO$1,'grv lys'!$G$2:$G$2863,'bereken betaaldatum bedrag'!B246)</f>
        <v>0</v>
      </c>
      <c r="AP246" s="4">
        <f>SUMIFS('grv lys'!$L$2:$L$2863,'grv lys'!$I$2:$I$2863,'bereken betaaldatum bedrag'!$AP$1,'grv lys'!$G$2:$G$2863,'bereken betaaldatum bedrag'!B246)</f>
        <v>0</v>
      </c>
      <c r="AQ246" s="4">
        <f>SUMIFS('grv lys'!$L$2:$L$2863,'grv lys'!$I$2:$I$2863,'bereken betaaldatum bedrag'!$AQ$1,'grv lys'!$G$2:$G$2863,'bereken betaaldatum bedrag'!B246)</f>
        <v>0</v>
      </c>
      <c r="AR246" s="4">
        <f>SUMIFS('grv lys'!$L$2:$L$2863,'grv lys'!$I$2:$I$2863,'bereken betaaldatum bedrag'!$AR$1,'grv lys'!$G$2:$G$2863,'bereken betaaldatum bedrag'!B246)</f>
        <v>0</v>
      </c>
      <c r="AS246" s="4">
        <f>SUMIFS('grv lys'!$L$2:$L$2863,'grv lys'!$I$2:$I$2863,'bereken betaaldatum bedrag'!$AS$1,'grv lys'!$G$2:$G$2863,'bereken betaaldatum bedrag'!B246)</f>
        <v>0</v>
      </c>
      <c r="AT246" s="4">
        <f>SUMIFS('grv lys'!$L$2:$L$2863,'grv lys'!$I$2:$I$2863,'bereken betaaldatum bedrag'!$AT$1,'grv lys'!$G$2:$G$2863,'bereken betaaldatum bedrag'!B246)</f>
        <v>0</v>
      </c>
      <c r="AU246" s="4">
        <f>SUMIFS('grv lys'!$L$2:$L$2863,'grv lys'!$I$2:$I$2863,'bereken betaaldatum bedrag'!$AU$1,'grv lys'!$G$2:$G$2863,'bereken betaaldatum bedrag'!B246)</f>
        <v>0</v>
      </c>
      <c r="AV246" s="4">
        <f>SUMIFS('grv lys'!$L$2:$L$2863,'grv lys'!$I$2:$I$2863,'bereken betaaldatum bedrag'!$AV$1,'grv lys'!$G$2:$G$2863,'bereken betaaldatum bedrag'!B246)</f>
        <v>0</v>
      </c>
      <c r="AW246" s="4">
        <f>SUMIFS('grv lys'!$L$2:$L$2863,'grv lys'!$I$2:$I$2863,'bereken betaaldatum bedrag'!$AW$1,'grv lys'!$G$2:$G$2863,'bereken betaaldatum bedrag'!B246)</f>
        <v>0</v>
      </c>
      <c r="AX246" s="4">
        <f>SUMIFS('grv lys'!$L$2:$L$2863,'grv lys'!$I$2:$I$2863,'bereken betaaldatum bedrag'!$AX$1,'grv lys'!$G$2:$G$2863,'bereken betaaldatum bedrag'!B246)</f>
        <v>0</v>
      </c>
      <c r="AY246" s="4">
        <f>SUMIFS('grv lys'!$L$2:$L$2863,'grv lys'!$I$2:$I$2863,'bereken betaaldatum bedrag'!$AY$1,'grv lys'!$G$2:$G$2863,'bereken betaaldatum bedrag'!B246)</f>
        <v>0</v>
      </c>
      <c r="AZ246" s="4">
        <f>SUMIFS('grv lys'!$L$2:$L$2863,'grv lys'!$I$2:$I$2863,'bereken betaaldatum bedrag'!$AZ$1,'grv lys'!$G$2:$G$2863,'bereken betaaldatum bedrag'!B246)</f>
        <v>0</v>
      </c>
      <c r="BA246" s="4">
        <f>SUMIFS('grv lys'!$L$2:$L$2863,'grv lys'!$I$2:$I$2863,'bereken betaaldatum bedrag'!$BA$1,'grv lys'!$G$2:$G$2863,'bereken betaaldatum bedrag'!B246)</f>
        <v>0</v>
      </c>
    </row>
    <row r="247" spans="1:53" x14ac:dyDescent="0.25">
      <c r="A247" s="21" t="s">
        <v>138</v>
      </c>
      <c r="B247" s="22">
        <v>41823</v>
      </c>
      <c r="C247" s="7"/>
      <c r="D247" s="15" t="s">
        <v>148</v>
      </c>
      <c r="E247" s="14"/>
      <c r="F247" s="12"/>
      <c r="G247" s="16"/>
      <c r="H247" s="16"/>
      <c r="I247" s="4">
        <f>SUMIFS('grv lys'!$L$2:$L$2863,'grv lys'!$G$2:$G$2863,'bereken betaaldatum bedrag'!B247,'grv lys'!$I$2:$I$2863,'bereken betaaldatum bedrag'!I$1)</f>
        <v>0</v>
      </c>
      <c r="J247" s="4">
        <f>SUMIFS('grv lys'!$L$2:$L$2863,'grv lys'!$I$2:$I$2863,'bereken betaaldatum bedrag'!$J$1,'grv lys'!$T$2:$T$2863,'bereken betaaldatum bedrag'!B247)</f>
        <v>0</v>
      </c>
      <c r="K247" s="4">
        <f>SUMIFS('grv lys'!$L$2:$L$2863,'grv lys'!$I$2:$I$2863,'bereken betaaldatum bedrag'!$K$1,'grv lys'!$T$2:$T$2863,'bereken betaaldatum bedrag'!B247)</f>
        <v>0</v>
      </c>
      <c r="L247" s="4">
        <f>SUMIFS('grv lys'!$L$2:$L$2863,'grv lys'!$I$2:$I$2863,'bereken betaaldatum bedrag'!$L$1,'grv lys'!$T$2:$T$2863,'bereken betaaldatum bedrag'!B247)</f>
        <v>0</v>
      </c>
      <c r="M247" s="4">
        <f>SUMIFS('grv lys'!$L$2:$L$2863,'grv lys'!$I$2:$I$2863,'bereken betaaldatum bedrag'!$M$1,'grv lys'!$T$2:$T$2863,'bereken betaaldatum bedrag'!B247)</f>
        <v>5916</v>
      </c>
      <c r="N247" s="4">
        <f>SUMIFS('grv lys'!$L$2:$L$2863,'grv lys'!$I$2:$I$2863,'bereken betaaldatum bedrag'!$N$1,'grv lys'!$T$2:$T$2863,'bereken betaaldatum bedrag'!B247)</f>
        <v>0</v>
      </c>
      <c r="O247" s="4">
        <f>SUMIFS('grv lys'!$L$2:$L$2863,'grv lys'!$I$2:$I$2863,'bereken betaaldatum bedrag'!$O$1,'grv lys'!$T$2:$T$2863,'bereken betaaldatum bedrag'!B247)</f>
        <v>0</v>
      </c>
      <c r="P247" s="4">
        <f>SUMIFS('grv lys'!$L$2:$L$2863,'grv lys'!$I$2:$I$2863,'bereken betaaldatum bedrag'!$P$1,'grv lys'!$T$2:$T$2863,'bereken betaaldatum bedrag'!B247)</f>
        <v>0</v>
      </c>
      <c r="Q247" s="4">
        <f>SUMIFS('grv lys'!$L$2:$L$2863,'grv lys'!$I$2:$I$2863,'bereken betaaldatum bedrag'!$Q$1,'grv lys'!$T$2:$T$2863,'bereken betaaldatum bedrag'!B247)</f>
        <v>0</v>
      </c>
      <c r="R247" s="4">
        <f>SUMIFS('grv lys'!$L$2:$L$2863,'grv lys'!$I$2:$I$2863,'bereken betaaldatum bedrag'!$R$1,'grv lys'!$T$2:$T$2863,'bereken betaaldatum bedrag'!B247)</f>
        <v>0</v>
      </c>
      <c r="S247" s="4">
        <f>SUMIFS('grv lys'!Y246:Y3509,'grv lys'!T246:T3509,'bereken betaaldatum bedrag'!B247,'grv lys'!V246:V3509,'bereken betaaldatum bedrag'!$S$1)</f>
        <v>0</v>
      </c>
      <c r="T247" s="4">
        <f>SUMIFS('grv lys'!Z246:Z3509,'grv lys'!U246:U3509,'bereken betaaldatum bedrag'!B247,'grv lys'!W246:W3509,'bereken betaaldatum bedrag'!$T$1)</f>
        <v>0</v>
      </c>
      <c r="U247" s="4">
        <f>SUMIFS('grv lys'!$L$2:$L$2863,'grv lys'!$I$2:$I$2863,'bereken betaaldatum bedrag'!$U$1,'grv lys'!$T$2:$T$2863,'bereken betaaldatum bedrag'!B247)</f>
        <v>0</v>
      </c>
      <c r="V247" s="4">
        <f>SUMIFS('grv lys'!$L$2:$L$2863,'grv lys'!$I$2:$I$2863,'bereken betaaldatum bedrag'!$V$1,'grv lys'!$T$2:$T$2863,'bereken betaaldatum bedrag'!B247)</f>
        <v>0</v>
      </c>
      <c r="W247" s="4">
        <f>SUMIFS('grv lys'!$L$2:$L$2863,'grv lys'!$I$2:$I$2863,'bereken betaaldatum bedrag'!$W$1,'grv lys'!$T$2:$T$2863,'bereken betaaldatum bedrag'!B247)</f>
        <v>0</v>
      </c>
      <c r="X247" s="4">
        <f>SUMIFS('grv lys'!$L$2:$L$2863,'grv lys'!$I$2:$I$2863,'bereken betaaldatum bedrag'!$X$1,'grv lys'!$T$2:$T$2863,'bereken betaaldatum bedrag'!B247)</f>
        <v>0</v>
      </c>
      <c r="Y247" s="4">
        <f>SUMIFS('grv lys'!$L$2:$L$2863,'grv lys'!$I$2:$I$2863,'bereken betaaldatum bedrag'!$Y$1,'grv lys'!$G$2:$G$2863,'bereken betaaldatum bedrag'!B247)</f>
        <v>0</v>
      </c>
      <c r="Z247" s="4">
        <f>SUMIFS('grv lys'!$L$2:$L$2863,'grv lys'!$I$2:$I$2863,'bereken betaaldatum bedrag'!$Z$1,'grv lys'!$G$2:$G$2863,'bereken betaaldatum bedrag'!B247)</f>
        <v>0</v>
      </c>
      <c r="AA247" s="4">
        <f>SUMIFS('grv lys'!$L$2:$L$2863,'grv lys'!$I$2:$I$2863,'bereken betaaldatum bedrag'!$AA$1,'grv lys'!$G$2:$G$2863,'bereken betaaldatum bedrag'!B247)</f>
        <v>0</v>
      </c>
      <c r="AB247" s="4">
        <f>SUMIFS('grv lys'!$L$2:$L$2863,'grv lys'!$I$2:$I$2863,'bereken betaaldatum bedrag'!$AB$1,'grv lys'!$G$2:$G$2863,'bereken betaaldatum bedrag'!B247)</f>
        <v>0</v>
      </c>
      <c r="AC247" s="4">
        <f>SUMIFS('grv lys'!$L$2:$L$2863,'grv lys'!$I$2:$I$2863,'bereken betaaldatum bedrag'!$AC$1,'grv lys'!$G$2:$G$2863,'bereken betaaldatum bedrag'!B247)</f>
        <v>0</v>
      </c>
      <c r="AD247" s="4">
        <f>SUMIFS('grv lys'!$L$2:$L$2863,'grv lys'!$I$2:$I$2863,'bereken betaaldatum bedrag'!$AD$1,'grv lys'!$G$2:$G$2863,'bereken betaaldatum bedrag'!B247)</f>
        <v>0</v>
      </c>
      <c r="AE247" s="4">
        <f>SUMIFS('grv lys'!$L$2:$L$2863,'grv lys'!$I$2:$I$2863,'bereken betaaldatum bedrag'!$AE$1,'grv lys'!$G$2:$G$2863,'bereken betaaldatum bedrag'!B247)</f>
        <v>0</v>
      </c>
      <c r="AF247" s="4">
        <f>SUMIFS('grv lys'!$L$2:$L$2863,'grv lys'!$I$2:$I$2863,'bereken betaaldatum bedrag'!$AF$1,'grv lys'!$G$2:$G$2863,'bereken betaaldatum bedrag'!B247)</f>
        <v>0</v>
      </c>
      <c r="AG247" s="4">
        <f>SUMIFS('grv lys'!$L$2:$L$2863,'grv lys'!$I$2:$I$2863,'bereken betaaldatum bedrag'!$AG$1,'grv lys'!$G$2:$G$2863,'bereken betaaldatum bedrag'!B247)</f>
        <v>0</v>
      </c>
      <c r="AH247" s="4">
        <f>SUMIFS('grv lys'!$L$2:$L$2863,'grv lys'!$I$2:$I$2863,'bereken betaaldatum bedrag'!$AH$1,'grv lys'!$G$2:$G$2863,'bereken betaaldatum bedrag'!B247)</f>
        <v>0</v>
      </c>
      <c r="AI247" s="4">
        <f>SUMIFS('grv lys'!$L$2:$L$2863,'grv lys'!$I$2:$I$2863,'bereken betaaldatum bedrag'!$AI$1,'grv lys'!$G$2:$G$2863,'bereken betaaldatum bedrag'!B247)</f>
        <v>0</v>
      </c>
      <c r="AJ247" s="4">
        <f>SUMIFS('grv lys'!$L$2:$L$2863,'grv lys'!$I$2:$I$2863,'bereken betaaldatum bedrag'!$AJ$1,'grv lys'!$G$2:$G$2863,'bereken betaaldatum bedrag'!B247)</f>
        <v>0</v>
      </c>
      <c r="AK247" s="4">
        <f>SUMIFS('grv lys'!$L$2:$L$2863,'grv lys'!$I$2:$I$2863,'bereken betaaldatum bedrag'!$AK$1,'grv lys'!$G$2:$G$2863,'bereken betaaldatum bedrag'!B247)</f>
        <v>0</v>
      </c>
      <c r="AL247" s="4">
        <f>SUMIFS('grv lys'!$L$2:$L$2863,'grv lys'!$I$2:$I$2863,'bereken betaaldatum bedrag'!$AL$1,'grv lys'!$G$2:$G$2863,'bereken betaaldatum bedrag'!B247)</f>
        <v>0</v>
      </c>
      <c r="AM247" s="4">
        <f>SUMIFS('grv lys'!$L$2:$L$2863,'grv lys'!$I$2:$I$2863,'bereken betaaldatum bedrag'!$AM$1,'grv lys'!$G$2:$G$2863,'bereken betaaldatum bedrag'!B247)</f>
        <v>0</v>
      </c>
      <c r="AN247" s="4">
        <f>SUMIFS('grv lys'!$L$2:$L$2863,'grv lys'!$I$2:$I$2863,'bereken betaaldatum bedrag'!$AN$1,'grv lys'!$G$2:$G$2863,'bereken betaaldatum bedrag'!B247)</f>
        <v>0</v>
      </c>
      <c r="AO247" s="4">
        <f>SUMIFS('grv lys'!$L$2:$L$2863,'grv lys'!$I$2:$I$2863,'bereken betaaldatum bedrag'!$AO$1,'grv lys'!$G$2:$G$2863,'bereken betaaldatum bedrag'!B247)</f>
        <v>0</v>
      </c>
      <c r="AP247" s="4">
        <f>SUMIFS('grv lys'!$L$2:$L$2863,'grv lys'!$I$2:$I$2863,'bereken betaaldatum bedrag'!$AP$1,'grv lys'!$G$2:$G$2863,'bereken betaaldatum bedrag'!B247)</f>
        <v>0</v>
      </c>
      <c r="AQ247" s="4">
        <f>SUMIFS('grv lys'!$L$2:$L$2863,'grv lys'!$I$2:$I$2863,'bereken betaaldatum bedrag'!$AQ$1,'grv lys'!$G$2:$G$2863,'bereken betaaldatum bedrag'!B247)</f>
        <v>0</v>
      </c>
      <c r="AR247" s="4">
        <f>SUMIFS('grv lys'!$L$2:$L$2863,'grv lys'!$I$2:$I$2863,'bereken betaaldatum bedrag'!$AR$1,'grv lys'!$G$2:$G$2863,'bereken betaaldatum bedrag'!B247)</f>
        <v>0</v>
      </c>
      <c r="AS247" s="4">
        <f>SUMIFS('grv lys'!$L$2:$L$2863,'grv lys'!$I$2:$I$2863,'bereken betaaldatum bedrag'!$AS$1,'grv lys'!$G$2:$G$2863,'bereken betaaldatum bedrag'!B247)</f>
        <v>0</v>
      </c>
      <c r="AT247" s="4">
        <f>SUMIFS('grv lys'!$L$2:$L$2863,'grv lys'!$I$2:$I$2863,'bereken betaaldatum bedrag'!$AT$1,'grv lys'!$G$2:$G$2863,'bereken betaaldatum bedrag'!B247)</f>
        <v>0</v>
      </c>
      <c r="AU247" s="4">
        <f>SUMIFS('grv lys'!$L$2:$L$2863,'grv lys'!$I$2:$I$2863,'bereken betaaldatum bedrag'!$AU$1,'grv lys'!$G$2:$G$2863,'bereken betaaldatum bedrag'!B247)</f>
        <v>0</v>
      </c>
      <c r="AV247" s="4">
        <f>SUMIFS('grv lys'!$L$2:$L$2863,'grv lys'!$I$2:$I$2863,'bereken betaaldatum bedrag'!$AV$1,'grv lys'!$G$2:$G$2863,'bereken betaaldatum bedrag'!B247)</f>
        <v>0</v>
      </c>
      <c r="AW247" s="4">
        <f>SUMIFS('grv lys'!$L$2:$L$2863,'grv lys'!$I$2:$I$2863,'bereken betaaldatum bedrag'!$AW$1,'grv lys'!$G$2:$G$2863,'bereken betaaldatum bedrag'!B247)</f>
        <v>0</v>
      </c>
      <c r="AX247" s="4">
        <f>SUMIFS('grv lys'!$L$2:$L$2863,'grv lys'!$I$2:$I$2863,'bereken betaaldatum bedrag'!$AX$1,'grv lys'!$G$2:$G$2863,'bereken betaaldatum bedrag'!B247)</f>
        <v>0</v>
      </c>
      <c r="AY247" s="4">
        <f>SUMIFS('grv lys'!$L$2:$L$2863,'grv lys'!$I$2:$I$2863,'bereken betaaldatum bedrag'!$AY$1,'grv lys'!$G$2:$G$2863,'bereken betaaldatum bedrag'!B247)</f>
        <v>0</v>
      </c>
      <c r="AZ247" s="4">
        <f>SUMIFS('grv lys'!$L$2:$L$2863,'grv lys'!$I$2:$I$2863,'bereken betaaldatum bedrag'!$AZ$1,'grv lys'!$G$2:$G$2863,'bereken betaaldatum bedrag'!B247)</f>
        <v>0</v>
      </c>
      <c r="BA247" s="4">
        <f>SUMIFS('grv lys'!$L$2:$L$2863,'grv lys'!$I$2:$I$2863,'bereken betaaldatum bedrag'!$BA$1,'grv lys'!$G$2:$G$2863,'bereken betaaldatum bedrag'!B247)</f>
        <v>0</v>
      </c>
    </row>
    <row r="248" spans="1:53" x14ac:dyDescent="0.25">
      <c r="A248" s="21" t="s">
        <v>139</v>
      </c>
      <c r="B248" s="22">
        <v>41824</v>
      </c>
      <c r="C248" s="7">
        <f>B248+19</f>
        <v>41843</v>
      </c>
      <c r="D248" s="6">
        <f>SUM(I242:I248)</f>
        <v>499490.12</v>
      </c>
      <c r="E248" s="14">
        <f>B248+31</f>
        <v>41855</v>
      </c>
      <c r="F248" s="12">
        <f>SUM(Y242:BA248)</f>
        <v>40176.11</v>
      </c>
      <c r="G248" s="10">
        <f>B248</f>
        <v>41824</v>
      </c>
      <c r="H248" s="9">
        <f>SUM(J242:X248)</f>
        <v>41756.530000000006</v>
      </c>
      <c r="I248" s="4">
        <f>SUMIFS('grv lys'!$L$2:$L$2863,'grv lys'!$G$2:$G$2863,'bereken betaaldatum bedrag'!B248,'grv lys'!$I$2:$I$2863,'bereken betaaldatum bedrag'!I$1)</f>
        <v>0</v>
      </c>
      <c r="J248" s="4">
        <f>SUMIFS('grv lys'!$L$2:$L$2863,'grv lys'!$I$2:$I$2863,'bereken betaaldatum bedrag'!$J$1,'grv lys'!$T$2:$T$2863,'bereken betaaldatum bedrag'!B248)</f>
        <v>0</v>
      </c>
      <c r="K248" s="4">
        <f>SUMIFS('grv lys'!$L$2:$L$2863,'grv lys'!$I$2:$I$2863,'bereken betaaldatum bedrag'!$K$1,'grv lys'!$T$2:$T$2863,'bereken betaaldatum bedrag'!B248)</f>
        <v>0</v>
      </c>
      <c r="L248" s="4">
        <f>SUMIFS('grv lys'!$L$2:$L$2863,'grv lys'!$I$2:$I$2863,'bereken betaaldatum bedrag'!$L$1,'grv lys'!$T$2:$T$2863,'bereken betaaldatum bedrag'!B248)</f>
        <v>0</v>
      </c>
      <c r="M248" s="4">
        <f>SUMIFS('grv lys'!$L$2:$L$2863,'grv lys'!$I$2:$I$2863,'bereken betaaldatum bedrag'!$M$1,'grv lys'!$T$2:$T$2863,'bereken betaaldatum bedrag'!B248)</f>
        <v>0</v>
      </c>
      <c r="N248" s="4">
        <f>SUMIFS('grv lys'!$L$2:$L$2863,'grv lys'!$I$2:$I$2863,'bereken betaaldatum bedrag'!$N$1,'grv lys'!$T$2:$T$2863,'bereken betaaldatum bedrag'!B248)</f>
        <v>0</v>
      </c>
      <c r="O248" s="4">
        <f>SUMIFS('grv lys'!$L$2:$L$2863,'grv lys'!$I$2:$I$2863,'bereken betaaldatum bedrag'!$O$1,'grv lys'!$T$2:$T$2863,'bereken betaaldatum bedrag'!B248)</f>
        <v>0</v>
      </c>
      <c r="P248" s="4">
        <f>SUMIFS('grv lys'!$L$2:$L$2863,'grv lys'!$I$2:$I$2863,'bereken betaaldatum bedrag'!$P$1,'grv lys'!$T$2:$T$2863,'bereken betaaldatum bedrag'!B248)</f>
        <v>0</v>
      </c>
      <c r="Q248" s="4">
        <f>SUMIFS('grv lys'!$L$2:$L$2863,'grv lys'!$I$2:$I$2863,'bereken betaaldatum bedrag'!$Q$1,'grv lys'!$T$2:$T$2863,'bereken betaaldatum bedrag'!B248)</f>
        <v>0</v>
      </c>
      <c r="R248" s="4">
        <f>SUMIFS('grv lys'!$L$2:$L$2863,'grv lys'!$I$2:$I$2863,'bereken betaaldatum bedrag'!$R$1,'grv lys'!$T$2:$T$2863,'bereken betaaldatum bedrag'!B248)</f>
        <v>0</v>
      </c>
      <c r="S248" s="4">
        <f>SUMIFS('grv lys'!Y247:Y3510,'grv lys'!T247:T3510,'bereken betaaldatum bedrag'!B248,'grv lys'!V247:V3510,'bereken betaaldatum bedrag'!$S$1)</f>
        <v>0</v>
      </c>
      <c r="T248" s="4">
        <f>SUMIFS('grv lys'!Z247:Z3510,'grv lys'!U247:U3510,'bereken betaaldatum bedrag'!B248,'grv lys'!W247:W3510,'bereken betaaldatum bedrag'!$T$1)</f>
        <v>0</v>
      </c>
      <c r="U248" s="4">
        <f>SUMIFS('grv lys'!$L$2:$L$2863,'grv lys'!$I$2:$I$2863,'bereken betaaldatum bedrag'!$U$1,'grv lys'!$T$2:$T$2863,'bereken betaaldatum bedrag'!B248)</f>
        <v>0</v>
      </c>
      <c r="V248" s="4">
        <f>SUMIFS('grv lys'!$L$2:$L$2863,'grv lys'!$I$2:$I$2863,'bereken betaaldatum bedrag'!$V$1,'grv lys'!$T$2:$T$2863,'bereken betaaldatum bedrag'!B248)</f>
        <v>0</v>
      </c>
      <c r="W248" s="4">
        <f>SUMIFS('grv lys'!$L$2:$L$2863,'grv lys'!$I$2:$I$2863,'bereken betaaldatum bedrag'!$W$1,'grv lys'!$T$2:$T$2863,'bereken betaaldatum bedrag'!B248)</f>
        <v>0</v>
      </c>
      <c r="X248" s="4">
        <f>SUMIFS('grv lys'!$L$2:$L$2863,'grv lys'!$I$2:$I$2863,'bereken betaaldatum bedrag'!$X$1,'grv lys'!$T$2:$T$2863,'bereken betaaldatum bedrag'!B248)</f>
        <v>0</v>
      </c>
      <c r="Y248" s="4">
        <f>SUMIFS('grv lys'!$L$2:$L$2863,'grv lys'!$I$2:$I$2863,'bereken betaaldatum bedrag'!$Y$1,'grv lys'!$G$2:$G$2863,'bereken betaaldatum bedrag'!B248)</f>
        <v>0</v>
      </c>
      <c r="Z248" s="4">
        <f>SUMIFS('grv lys'!$L$2:$L$2863,'grv lys'!$I$2:$I$2863,'bereken betaaldatum bedrag'!$Z$1,'grv lys'!$G$2:$G$2863,'bereken betaaldatum bedrag'!B248)</f>
        <v>0</v>
      </c>
      <c r="AA248" s="4">
        <f>SUMIFS('grv lys'!$L$2:$L$2863,'grv lys'!$I$2:$I$2863,'bereken betaaldatum bedrag'!$AA$1,'grv lys'!$G$2:$G$2863,'bereken betaaldatum bedrag'!B248)</f>
        <v>0</v>
      </c>
      <c r="AB248" s="4">
        <f>SUMIFS('grv lys'!$L$2:$L$2863,'grv lys'!$I$2:$I$2863,'bereken betaaldatum bedrag'!$AB$1,'grv lys'!$G$2:$G$2863,'bereken betaaldatum bedrag'!B248)</f>
        <v>0</v>
      </c>
      <c r="AC248" s="4">
        <f>SUMIFS('grv lys'!$L$2:$L$2863,'grv lys'!$I$2:$I$2863,'bereken betaaldatum bedrag'!$AC$1,'grv lys'!$G$2:$G$2863,'bereken betaaldatum bedrag'!B248)</f>
        <v>0</v>
      </c>
      <c r="AD248" s="4">
        <f>SUMIFS('grv lys'!$L$2:$L$2863,'grv lys'!$I$2:$I$2863,'bereken betaaldatum bedrag'!$AD$1,'grv lys'!$G$2:$G$2863,'bereken betaaldatum bedrag'!B248)</f>
        <v>0</v>
      </c>
      <c r="AE248" s="4">
        <f>SUMIFS('grv lys'!$L$2:$L$2863,'grv lys'!$I$2:$I$2863,'bereken betaaldatum bedrag'!$AE$1,'grv lys'!$G$2:$G$2863,'bereken betaaldatum bedrag'!B248)</f>
        <v>0</v>
      </c>
      <c r="AF248" s="4">
        <f>SUMIFS('grv lys'!$L$2:$L$2863,'grv lys'!$I$2:$I$2863,'bereken betaaldatum bedrag'!$AF$1,'grv lys'!$G$2:$G$2863,'bereken betaaldatum bedrag'!B248)</f>
        <v>0</v>
      </c>
      <c r="AG248" s="4">
        <f>SUMIFS('grv lys'!$L$2:$L$2863,'grv lys'!$I$2:$I$2863,'bereken betaaldatum bedrag'!$AG$1,'grv lys'!$G$2:$G$2863,'bereken betaaldatum bedrag'!B248)</f>
        <v>0</v>
      </c>
      <c r="AH248" s="4">
        <f>SUMIFS('grv lys'!$L$2:$L$2863,'grv lys'!$I$2:$I$2863,'bereken betaaldatum bedrag'!$AH$1,'grv lys'!$G$2:$G$2863,'bereken betaaldatum bedrag'!B248)</f>
        <v>0</v>
      </c>
      <c r="AI248" s="4">
        <f>SUMIFS('grv lys'!$L$2:$L$2863,'grv lys'!$I$2:$I$2863,'bereken betaaldatum bedrag'!$AI$1,'grv lys'!$G$2:$G$2863,'bereken betaaldatum bedrag'!B248)</f>
        <v>0</v>
      </c>
      <c r="AJ248" s="4">
        <f>SUMIFS('grv lys'!$L$2:$L$2863,'grv lys'!$I$2:$I$2863,'bereken betaaldatum bedrag'!$AJ$1,'grv lys'!$G$2:$G$2863,'bereken betaaldatum bedrag'!B248)</f>
        <v>0</v>
      </c>
      <c r="AK248" s="4">
        <f>SUMIFS('grv lys'!$L$2:$L$2863,'grv lys'!$I$2:$I$2863,'bereken betaaldatum bedrag'!$AK$1,'grv lys'!$G$2:$G$2863,'bereken betaaldatum bedrag'!B248)</f>
        <v>0</v>
      </c>
      <c r="AL248" s="4">
        <f>SUMIFS('grv lys'!$L$2:$L$2863,'grv lys'!$I$2:$I$2863,'bereken betaaldatum bedrag'!$AL$1,'grv lys'!$G$2:$G$2863,'bereken betaaldatum bedrag'!B248)</f>
        <v>0</v>
      </c>
      <c r="AM248" s="4">
        <f>SUMIFS('grv lys'!$L$2:$L$2863,'grv lys'!$I$2:$I$2863,'bereken betaaldatum bedrag'!$AM$1,'grv lys'!$G$2:$G$2863,'bereken betaaldatum bedrag'!B248)</f>
        <v>0</v>
      </c>
      <c r="AN248" s="4">
        <f>SUMIFS('grv lys'!$L$2:$L$2863,'grv lys'!$I$2:$I$2863,'bereken betaaldatum bedrag'!$AN$1,'grv lys'!$G$2:$G$2863,'bereken betaaldatum bedrag'!B248)</f>
        <v>0</v>
      </c>
      <c r="AO248" s="4">
        <f>SUMIFS('grv lys'!$L$2:$L$2863,'grv lys'!$I$2:$I$2863,'bereken betaaldatum bedrag'!$AO$1,'grv lys'!$G$2:$G$2863,'bereken betaaldatum bedrag'!B248)</f>
        <v>0</v>
      </c>
      <c r="AP248" s="4">
        <f>SUMIFS('grv lys'!$L$2:$L$2863,'grv lys'!$I$2:$I$2863,'bereken betaaldatum bedrag'!$AP$1,'grv lys'!$G$2:$G$2863,'bereken betaaldatum bedrag'!B248)</f>
        <v>0</v>
      </c>
      <c r="AQ248" s="4">
        <f>SUMIFS('grv lys'!$L$2:$L$2863,'grv lys'!$I$2:$I$2863,'bereken betaaldatum bedrag'!$AQ$1,'grv lys'!$G$2:$G$2863,'bereken betaaldatum bedrag'!B248)</f>
        <v>0</v>
      </c>
      <c r="AR248" s="4">
        <f>SUMIFS('grv lys'!$L$2:$L$2863,'grv lys'!$I$2:$I$2863,'bereken betaaldatum bedrag'!$AR$1,'grv lys'!$G$2:$G$2863,'bereken betaaldatum bedrag'!B248)</f>
        <v>0</v>
      </c>
      <c r="AS248" s="4">
        <f>SUMIFS('grv lys'!$L$2:$L$2863,'grv lys'!$I$2:$I$2863,'bereken betaaldatum bedrag'!$AS$1,'grv lys'!$G$2:$G$2863,'bereken betaaldatum bedrag'!B248)</f>
        <v>0</v>
      </c>
      <c r="AT248" s="4">
        <f>SUMIFS('grv lys'!$L$2:$L$2863,'grv lys'!$I$2:$I$2863,'bereken betaaldatum bedrag'!$AT$1,'grv lys'!$G$2:$G$2863,'bereken betaaldatum bedrag'!B248)</f>
        <v>0</v>
      </c>
      <c r="AU248" s="4">
        <f>SUMIFS('grv lys'!$L$2:$L$2863,'grv lys'!$I$2:$I$2863,'bereken betaaldatum bedrag'!$AU$1,'grv lys'!$G$2:$G$2863,'bereken betaaldatum bedrag'!B248)</f>
        <v>0</v>
      </c>
      <c r="AV248" s="4">
        <f>SUMIFS('grv lys'!$L$2:$L$2863,'grv lys'!$I$2:$I$2863,'bereken betaaldatum bedrag'!$AV$1,'grv lys'!$G$2:$G$2863,'bereken betaaldatum bedrag'!B248)</f>
        <v>0</v>
      </c>
      <c r="AW248" s="4">
        <f>SUMIFS('grv lys'!$L$2:$L$2863,'grv lys'!$I$2:$I$2863,'bereken betaaldatum bedrag'!$AW$1,'grv lys'!$G$2:$G$2863,'bereken betaaldatum bedrag'!B248)</f>
        <v>0</v>
      </c>
      <c r="AX248" s="4">
        <f>SUMIFS('grv lys'!$L$2:$L$2863,'grv lys'!$I$2:$I$2863,'bereken betaaldatum bedrag'!$AX$1,'grv lys'!$G$2:$G$2863,'bereken betaaldatum bedrag'!B248)</f>
        <v>0</v>
      </c>
      <c r="AY248" s="4">
        <f>SUMIFS('grv lys'!$L$2:$L$2863,'grv lys'!$I$2:$I$2863,'bereken betaaldatum bedrag'!$AY$1,'grv lys'!$G$2:$G$2863,'bereken betaaldatum bedrag'!B248)</f>
        <v>0</v>
      </c>
      <c r="AZ248" s="4">
        <f>SUMIFS('grv lys'!$L$2:$L$2863,'grv lys'!$I$2:$I$2863,'bereken betaaldatum bedrag'!$AZ$1,'grv lys'!$G$2:$G$2863,'bereken betaaldatum bedrag'!B248)</f>
        <v>0</v>
      </c>
      <c r="BA248" s="4">
        <f>SUMIFS('grv lys'!$L$2:$L$2863,'grv lys'!$I$2:$I$2863,'bereken betaaldatum bedrag'!$BA$1,'grv lys'!$G$2:$G$2863,'bereken betaaldatum bedrag'!B248)</f>
        <v>0</v>
      </c>
    </row>
    <row r="249" spans="1:53" x14ac:dyDescent="0.25">
      <c r="A249" s="19" t="s">
        <v>140</v>
      </c>
      <c r="B249" s="20">
        <v>41825</v>
      </c>
      <c r="C249" s="7"/>
      <c r="D249" s="15" t="s">
        <v>148</v>
      </c>
      <c r="E249" s="14"/>
      <c r="F249" s="12"/>
      <c r="G249" s="16"/>
      <c r="H249" s="16"/>
      <c r="I249" s="4">
        <f>SUMIFS('grv lys'!$L$2:$L$2863,'grv lys'!$G$2:$G$2863,'bereken betaaldatum bedrag'!B249,'grv lys'!$I$2:$I$2863,'bereken betaaldatum bedrag'!I$1)</f>
        <v>0</v>
      </c>
      <c r="J249" s="4">
        <f>SUMIFS('grv lys'!$L$2:$L$2863,'grv lys'!$I$2:$I$2863,'bereken betaaldatum bedrag'!$J$1,'grv lys'!$T$2:$T$2863,'bereken betaaldatum bedrag'!B249)</f>
        <v>0</v>
      </c>
      <c r="K249" s="4">
        <f>SUMIFS('grv lys'!$L$2:$L$2863,'grv lys'!$I$2:$I$2863,'bereken betaaldatum bedrag'!$K$1,'grv lys'!$T$2:$T$2863,'bereken betaaldatum bedrag'!B249)</f>
        <v>0</v>
      </c>
      <c r="L249" s="4">
        <f>SUMIFS('grv lys'!$L$2:$L$2863,'grv lys'!$I$2:$I$2863,'bereken betaaldatum bedrag'!$L$1,'grv lys'!$T$2:$T$2863,'bereken betaaldatum bedrag'!B249)</f>
        <v>0</v>
      </c>
      <c r="M249" s="4">
        <f>SUMIFS('grv lys'!$L$2:$L$2863,'grv lys'!$I$2:$I$2863,'bereken betaaldatum bedrag'!$M$1,'grv lys'!$T$2:$T$2863,'bereken betaaldatum bedrag'!B249)</f>
        <v>0</v>
      </c>
      <c r="N249" s="4">
        <f>SUMIFS('grv lys'!$L$2:$L$2863,'grv lys'!$I$2:$I$2863,'bereken betaaldatum bedrag'!$N$1,'grv lys'!$T$2:$T$2863,'bereken betaaldatum bedrag'!B249)</f>
        <v>0</v>
      </c>
      <c r="O249" s="4">
        <f>SUMIFS('grv lys'!$L$2:$L$2863,'grv lys'!$I$2:$I$2863,'bereken betaaldatum bedrag'!$O$1,'grv lys'!$T$2:$T$2863,'bereken betaaldatum bedrag'!B249)</f>
        <v>0</v>
      </c>
      <c r="P249" s="4">
        <f>SUMIFS('grv lys'!$L$2:$L$2863,'grv lys'!$I$2:$I$2863,'bereken betaaldatum bedrag'!$P$1,'grv lys'!$T$2:$T$2863,'bereken betaaldatum bedrag'!B249)</f>
        <v>0</v>
      </c>
      <c r="Q249" s="4">
        <f>SUMIFS('grv lys'!$L$2:$L$2863,'grv lys'!$I$2:$I$2863,'bereken betaaldatum bedrag'!$Q$1,'grv lys'!$T$2:$T$2863,'bereken betaaldatum bedrag'!B249)</f>
        <v>0</v>
      </c>
      <c r="R249" s="4">
        <f>SUMIFS('grv lys'!$L$2:$L$2863,'grv lys'!$I$2:$I$2863,'bereken betaaldatum bedrag'!$R$1,'grv lys'!$T$2:$T$2863,'bereken betaaldatum bedrag'!B249)</f>
        <v>0</v>
      </c>
      <c r="S249" s="4">
        <f>SUMIFS('grv lys'!Y248:Y3511,'grv lys'!T248:T3511,'bereken betaaldatum bedrag'!B249,'grv lys'!V248:V3511,'bereken betaaldatum bedrag'!$S$1)</f>
        <v>0</v>
      </c>
      <c r="T249" s="4">
        <f>SUMIFS('grv lys'!Z248:Z3511,'grv lys'!U248:U3511,'bereken betaaldatum bedrag'!B249,'grv lys'!W248:W3511,'bereken betaaldatum bedrag'!$T$1)</f>
        <v>0</v>
      </c>
      <c r="U249" s="4">
        <f>SUMIFS('grv lys'!$L$2:$L$2863,'grv lys'!$I$2:$I$2863,'bereken betaaldatum bedrag'!$U$1,'grv lys'!$T$2:$T$2863,'bereken betaaldatum bedrag'!B249)</f>
        <v>0</v>
      </c>
      <c r="V249" s="4">
        <f>SUMIFS('grv lys'!$L$2:$L$2863,'grv lys'!$I$2:$I$2863,'bereken betaaldatum bedrag'!$V$1,'grv lys'!$T$2:$T$2863,'bereken betaaldatum bedrag'!B249)</f>
        <v>0</v>
      </c>
      <c r="W249" s="4">
        <f>SUMIFS('grv lys'!$L$2:$L$2863,'grv lys'!$I$2:$I$2863,'bereken betaaldatum bedrag'!$W$1,'grv lys'!$T$2:$T$2863,'bereken betaaldatum bedrag'!B249)</f>
        <v>0</v>
      </c>
      <c r="X249" s="4">
        <f>SUMIFS('grv lys'!$L$2:$L$2863,'grv lys'!$I$2:$I$2863,'bereken betaaldatum bedrag'!$X$1,'grv lys'!$T$2:$T$2863,'bereken betaaldatum bedrag'!B249)</f>
        <v>0</v>
      </c>
      <c r="Y249" s="4">
        <f>SUMIFS('grv lys'!$L$2:$L$2863,'grv lys'!$I$2:$I$2863,'bereken betaaldatum bedrag'!$Y$1,'grv lys'!$G$2:$G$2863,'bereken betaaldatum bedrag'!B249)</f>
        <v>0</v>
      </c>
      <c r="Z249" s="4">
        <f>SUMIFS('grv lys'!$L$2:$L$2863,'grv lys'!$I$2:$I$2863,'bereken betaaldatum bedrag'!$Z$1,'grv lys'!$G$2:$G$2863,'bereken betaaldatum bedrag'!B249)</f>
        <v>0</v>
      </c>
      <c r="AA249" s="4">
        <f>SUMIFS('grv lys'!$L$2:$L$2863,'grv lys'!$I$2:$I$2863,'bereken betaaldatum bedrag'!$AA$1,'grv lys'!$G$2:$G$2863,'bereken betaaldatum bedrag'!B249)</f>
        <v>0</v>
      </c>
      <c r="AB249" s="4">
        <f>SUMIFS('grv lys'!$L$2:$L$2863,'grv lys'!$I$2:$I$2863,'bereken betaaldatum bedrag'!$AB$1,'grv lys'!$G$2:$G$2863,'bereken betaaldatum bedrag'!B249)</f>
        <v>0</v>
      </c>
      <c r="AC249" s="4">
        <f>SUMIFS('grv lys'!$L$2:$L$2863,'grv lys'!$I$2:$I$2863,'bereken betaaldatum bedrag'!$AC$1,'grv lys'!$G$2:$G$2863,'bereken betaaldatum bedrag'!B249)</f>
        <v>0</v>
      </c>
      <c r="AD249" s="4">
        <f>SUMIFS('grv lys'!$L$2:$L$2863,'grv lys'!$I$2:$I$2863,'bereken betaaldatum bedrag'!$AD$1,'grv lys'!$G$2:$G$2863,'bereken betaaldatum bedrag'!B249)</f>
        <v>0</v>
      </c>
      <c r="AE249" s="4">
        <f>SUMIFS('grv lys'!$L$2:$L$2863,'grv lys'!$I$2:$I$2863,'bereken betaaldatum bedrag'!$AE$1,'grv lys'!$G$2:$G$2863,'bereken betaaldatum bedrag'!B249)</f>
        <v>0</v>
      </c>
      <c r="AF249" s="4">
        <f>SUMIFS('grv lys'!$L$2:$L$2863,'grv lys'!$I$2:$I$2863,'bereken betaaldatum bedrag'!$AF$1,'grv lys'!$G$2:$G$2863,'bereken betaaldatum bedrag'!B249)</f>
        <v>0</v>
      </c>
      <c r="AG249" s="4">
        <f>SUMIFS('grv lys'!$L$2:$L$2863,'grv lys'!$I$2:$I$2863,'bereken betaaldatum bedrag'!$AG$1,'grv lys'!$G$2:$G$2863,'bereken betaaldatum bedrag'!B249)</f>
        <v>0</v>
      </c>
      <c r="AH249" s="4">
        <f>SUMIFS('grv lys'!$L$2:$L$2863,'grv lys'!$I$2:$I$2863,'bereken betaaldatum bedrag'!$AH$1,'grv lys'!$G$2:$G$2863,'bereken betaaldatum bedrag'!B249)</f>
        <v>0</v>
      </c>
      <c r="AI249" s="4">
        <f>SUMIFS('grv lys'!$L$2:$L$2863,'grv lys'!$I$2:$I$2863,'bereken betaaldatum bedrag'!$AI$1,'grv lys'!$G$2:$G$2863,'bereken betaaldatum bedrag'!B249)</f>
        <v>0</v>
      </c>
      <c r="AJ249" s="4">
        <f>SUMIFS('grv lys'!$L$2:$L$2863,'grv lys'!$I$2:$I$2863,'bereken betaaldatum bedrag'!$AJ$1,'grv lys'!$G$2:$G$2863,'bereken betaaldatum bedrag'!B249)</f>
        <v>0</v>
      </c>
      <c r="AK249" s="4">
        <f>SUMIFS('grv lys'!$L$2:$L$2863,'grv lys'!$I$2:$I$2863,'bereken betaaldatum bedrag'!$AK$1,'grv lys'!$G$2:$G$2863,'bereken betaaldatum bedrag'!B249)</f>
        <v>0</v>
      </c>
      <c r="AL249" s="4">
        <f>SUMIFS('grv lys'!$L$2:$L$2863,'grv lys'!$I$2:$I$2863,'bereken betaaldatum bedrag'!$AL$1,'grv lys'!$G$2:$G$2863,'bereken betaaldatum bedrag'!B249)</f>
        <v>0</v>
      </c>
      <c r="AM249" s="4">
        <f>SUMIFS('grv lys'!$L$2:$L$2863,'grv lys'!$I$2:$I$2863,'bereken betaaldatum bedrag'!$AM$1,'grv lys'!$G$2:$G$2863,'bereken betaaldatum bedrag'!B249)</f>
        <v>0</v>
      </c>
      <c r="AN249" s="4">
        <f>SUMIFS('grv lys'!$L$2:$L$2863,'grv lys'!$I$2:$I$2863,'bereken betaaldatum bedrag'!$AN$1,'grv lys'!$G$2:$G$2863,'bereken betaaldatum bedrag'!B249)</f>
        <v>0</v>
      </c>
      <c r="AO249" s="4">
        <f>SUMIFS('grv lys'!$L$2:$L$2863,'grv lys'!$I$2:$I$2863,'bereken betaaldatum bedrag'!$AO$1,'grv lys'!$G$2:$G$2863,'bereken betaaldatum bedrag'!B249)</f>
        <v>0</v>
      </c>
      <c r="AP249" s="4">
        <f>SUMIFS('grv lys'!$L$2:$L$2863,'grv lys'!$I$2:$I$2863,'bereken betaaldatum bedrag'!$AP$1,'grv lys'!$G$2:$G$2863,'bereken betaaldatum bedrag'!B249)</f>
        <v>0</v>
      </c>
      <c r="AQ249" s="4">
        <f>SUMIFS('grv lys'!$L$2:$L$2863,'grv lys'!$I$2:$I$2863,'bereken betaaldatum bedrag'!$AQ$1,'grv lys'!$G$2:$G$2863,'bereken betaaldatum bedrag'!B249)</f>
        <v>0</v>
      </c>
      <c r="AR249" s="4">
        <f>SUMIFS('grv lys'!$L$2:$L$2863,'grv lys'!$I$2:$I$2863,'bereken betaaldatum bedrag'!$AR$1,'grv lys'!$G$2:$G$2863,'bereken betaaldatum bedrag'!B249)</f>
        <v>0</v>
      </c>
      <c r="AS249" s="4">
        <f>SUMIFS('grv lys'!$L$2:$L$2863,'grv lys'!$I$2:$I$2863,'bereken betaaldatum bedrag'!$AS$1,'grv lys'!$G$2:$G$2863,'bereken betaaldatum bedrag'!B249)</f>
        <v>0</v>
      </c>
      <c r="AT249" s="4">
        <f>SUMIFS('grv lys'!$L$2:$L$2863,'grv lys'!$I$2:$I$2863,'bereken betaaldatum bedrag'!$AT$1,'grv lys'!$G$2:$G$2863,'bereken betaaldatum bedrag'!B249)</f>
        <v>0</v>
      </c>
      <c r="AU249" s="4">
        <f>SUMIFS('grv lys'!$L$2:$L$2863,'grv lys'!$I$2:$I$2863,'bereken betaaldatum bedrag'!$AU$1,'grv lys'!$G$2:$G$2863,'bereken betaaldatum bedrag'!B249)</f>
        <v>0</v>
      </c>
      <c r="AV249" s="4">
        <f>SUMIFS('grv lys'!$L$2:$L$2863,'grv lys'!$I$2:$I$2863,'bereken betaaldatum bedrag'!$AV$1,'grv lys'!$G$2:$G$2863,'bereken betaaldatum bedrag'!B249)</f>
        <v>0</v>
      </c>
      <c r="AW249" s="4">
        <f>SUMIFS('grv lys'!$L$2:$L$2863,'grv lys'!$I$2:$I$2863,'bereken betaaldatum bedrag'!$AW$1,'grv lys'!$G$2:$G$2863,'bereken betaaldatum bedrag'!B249)</f>
        <v>0</v>
      </c>
      <c r="AX249" s="4">
        <f>SUMIFS('grv lys'!$L$2:$L$2863,'grv lys'!$I$2:$I$2863,'bereken betaaldatum bedrag'!$AX$1,'grv lys'!$G$2:$G$2863,'bereken betaaldatum bedrag'!B249)</f>
        <v>0</v>
      </c>
      <c r="AY249" s="4">
        <f>SUMIFS('grv lys'!$L$2:$L$2863,'grv lys'!$I$2:$I$2863,'bereken betaaldatum bedrag'!$AY$1,'grv lys'!$G$2:$G$2863,'bereken betaaldatum bedrag'!B249)</f>
        <v>0</v>
      </c>
      <c r="AZ249" s="4">
        <f>SUMIFS('grv lys'!$L$2:$L$2863,'grv lys'!$I$2:$I$2863,'bereken betaaldatum bedrag'!$AZ$1,'grv lys'!$G$2:$G$2863,'bereken betaaldatum bedrag'!B249)</f>
        <v>0</v>
      </c>
      <c r="BA249" s="4">
        <f>SUMIFS('grv lys'!$L$2:$L$2863,'grv lys'!$I$2:$I$2863,'bereken betaaldatum bedrag'!$BA$1,'grv lys'!$G$2:$G$2863,'bereken betaaldatum bedrag'!B249)</f>
        <v>0</v>
      </c>
    </row>
    <row r="250" spans="1:53" x14ac:dyDescent="0.25">
      <c r="A250" s="19" t="s">
        <v>134</v>
      </c>
      <c r="B250" s="20">
        <v>41826</v>
      </c>
      <c r="C250" s="7"/>
      <c r="D250" s="15" t="s">
        <v>148</v>
      </c>
      <c r="E250" s="14"/>
      <c r="F250" s="12"/>
      <c r="G250" s="16"/>
      <c r="H250" s="16"/>
      <c r="I250" s="4">
        <f>SUMIFS('grv lys'!$L$2:$L$2863,'grv lys'!$G$2:$G$2863,'bereken betaaldatum bedrag'!B250,'grv lys'!$I$2:$I$2863,'bereken betaaldatum bedrag'!I$1)</f>
        <v>0</v>
      </c>
      <c r="J250" s="4">
        <f>SUMIFS('grv lys'!$L$2:$L$2863,'grv lys'!$I$2:$I$2863,'bereken betaaldatum bedrag'!$J$1,'grv lys'!$T$2:$T$2863,'bereken betaaldatum bedrag'!B250)</f>
        <v>0</v>
      </c>
      <c r="K250" s="4">
        <f>SUMIFS('grv lys'!$L$2:$L$2863,'grv lys'!$I$2:$I$2863,'bereken betaaldatum bedrag'!$K$1,'grv lys'!$T$2:$T$2863,'bereken betaaldatum bedrag'!B250)</f>
        <v>0</v>
      </c>
      <c r="L250" s="4">
        <f>SUMIFS('grv lys'!$L$2:$L$2863,'grv lys'!$I$2:$I$2863,'bereken betaaldatum bedrag'!$L$1,'grv lys'!$T$2:$T$2863,'bereken betaaldatum bedrag'!B250)</f>
        <v>0</v>
      </c>
      <c r="M250" s="4">
        <f>SUMIFS('grv lys'!$L$2:$L$2863,'grv lys'!$I$2:$I$2863,'bereken betaaldatum bedrag'!$M$1,'grv lys'!$T$2:$T$2863,'bereken betaaldatum bedrag'!B250)</f>
        <v>6379.4</v>
      </c>
      <c r="N250" s="4">
        <f>SUMIFS('grv lys'!$L$2:$L$2863,'grv lys'!$I$2:$I$2863,'bereken betaaldatum bedrag'!$N$1,'grv lys'!$T$2:$T$2863,'bereken betaaldatum bedrag'!B250)</f>
        <v>0</v>
      </c>
      <c r="O250" s="4">
        <f>SUMIFS('grv lys'!$L$2:$L$2863,'grv lys'!$I$2:$I$2863,'bereken betaaldatum bedrag'!$O$1,'grv lys'!$T$2:$T$2863,'bereken betaaldatum bedrag'!B250)</f>
        <v>0</v>
      </c>
      <c r="P250" s="4">
        <f>SUMIFS('grv lys'!$L$2:$L$2863,'grv lys'!$I$2:$I$2863,'bereken betaaldatum bedrag'!$P$1,'grv lys'!$T$2:$T$2863,'bereken betaaldatum bedrag'!B250)</f>
        <v>0</v>
      </c>
      <c r="Q250" s="4">
        <f>SUMIFS('grv lys'!$L$2:$L$2863,'grv lys'!$I$2:$I$2863,'bereken betaaldatum bedrag'!$Q$1,'grv lys'!$T$2:$T$2863,'bereken betaaldatum bedrag'!B250)</f>
        <v>0</v>
      </c>
      <c r="R250" s="4">
        <f>SUMIFS('grv lys'!$L$2:$L$2863,'grv lys'!$I$2:$I$2863,'bereken betaaldatum bedrag'!$R$1,'grv lys'!$T$2:$T$2863,'bereken betaaldatum bedrag'!B250)</f>
        <v>0</v>
      </c>
      <c r="S250" s="4">
        <f>SUMIFS('grv lys'!Y249:Y3512,'grv lys'!T249:T3512,'bereken betaaldatum bedrag'!B250,'grv lys'!V249:V3512,'bereken betaaldatum bedrag'!$S$1)</f>
        <v>0</v>
      </c>
      <c r="T250" s="4">
        <f>SUMIFS('grv lys'!Z249:Z3512,'grv lys'!U249:U3512,'bereken betaaldatum bedrag'!B250,'grv lys'!W249:W3512,'bereken betaaldatum bedrag'!$T$1)</f>
        <v>0</v>
      </c>
      <c r="U250" s="4">
        <f>SUMIFS('grv lys'!$L$2:$L$2863,'grv lys'!$I$2:$I$2863,'bereken betaaldatum bedrag'!$U$1,'grv lys'!$T$2:$T$2863,'bereken betaaldatum bedrag'!B250)</f>
        <v>0</v>
      </c>
      <c r="V250" s="4">
        <f>SUMIFS('grv lys'!$L$2:$L$2863,'grv lys'!$I$2:$I$2863,'bereken betaaldatum bedrag'!$V$1,'grv lys'!$T$2:$T$2863,'bereken betaaldatum bedrag'!B250)</f>
        <v>0</v>
      </c>
      <c r="W250" s="4">
        <f>SUMIFS('grv lys'!$L$2:$L$2863,'grv lys'!$I$2:$I$2863,'bereken betaaldatum bedrag'!$W$1,'grv lys'!$T$2:$T$2863,'bereken betaaldatum bedrag'!B250)</f>
        <v>0</v>
      </c>
      <c r="X250" s="4">
        <f>SUMIFS('grv lys'!$L$2:$L$2863,'grv lys'!$I$2:$I$2863,'bereken betaaldatum bedrag'!$X$1,'grv lys'!$T$2:$T$2863,'bereken betaaldatum bedrag'!B250)</f>
        <v>0</v>
      </c>
      <c r="Y250" s="4">
        <f>SUMIFS('grv lys'!$L$2:$L$2863,'grv lys'!$I$2:$I$2863,'bereken betaaldatum bedrag'!$Y$1,'grv lys'!$G$2:$G$2863,'bereken betaaldatum bedrag'!B250)</f>
        <v>0</v>
      </c>
      <c r="Z250" s="4">
        <f>SUMIFS('grv lys'!$L$2:$L$2863,'grv lys'!$I$2:$I$2863,'bereken betaaldatum bedrag'!$Z$1,'grv lys'!$G$2:$G$2863,'bereken betaaldatum bedrag'!B250)</f>
        <v>0</v>
      </c>
      <c r="AA250" s="4">
        <f>SUMIFS('grv lys'!$L$2:$L$2863,'grv lys'!$I$2:$I$2863,'bereken betaaldatum bedrag'!$AA$1,'grv lys'!$G$2:$G$2863,'bereken betaaldatum bedrag'!B250)</f>
        <v>0</v>
      </c>
      <c r="AB250" s="4">
        <f>SUMIFS('grv lys'!$L$2:$L$2863,'grv lys'!$I$2:$I$2863,'bereken betaaldatum bedrag'!$AB$1,'grv lys'!$G$2:$G$2863,'bereken betaaldatum bedrag'!B250)</f>
        <v>0</v>
      </c>
      <c r="AC250" s="4">
        <f>SUMIFS('grv lys'!$L$2:$L$2863,'grv lys'!$I$2:$I$2863,'bereken betaaldatum bedrag'!$AC$1,'grv lys'!$G$2:$G$2863,'bereken betaaldatum bedrag'!B250)</f>
        <v>0</v>
      </c>
      <c r="AD250" s="4">
        <f>SUMIFS('grv lys'!$L$2:$L$2863,'grv lys'!$I$2:$I$2863,'bereken betaaldatum bedrag'!$AD$1,'grv lys'!$G$2:$G$2863,'bereken betaaldatum bedrag'!B250)</f>
        <v>0</v>
      </c>
      <c r="AE250" s="4">
        <f>SUMIFS('grv lys'!$L$2:$L$2863,'grv lys'!$I$2:$I$2863,'bereken betaaldatum bedrag'!$AE$1,'grv lys'!$G$2:$G$2863,'bereken betaaldatum bedrag'!B250)</f>
        <v>0</v>
      </c>
      <c r="AF250" s="4">
        <f>SUMIFS('grv lys'!$L$2:$L$2863,'grv lys'!$I$2:$I$2863,'bereken betaaldatum bedrag'!$AF$1,'grv lys'!$G$2:$G$2863,'bereken betaaldatum bedrag'!B250)</f>
        <v>0</v>
      </c>
      <c r="AG250" s="4">
        <f>SUMIFS('grv lys'!$L$2:$L$2863,'grv lys'!$I$2:$I$2863,'bereken betaaldatum bedrag'!$AG$1,'grv lys'!$G$2:$G$2863,'bereken betaaldatum bedrag'!B250)</f>
        <v>0</v>
      </c>
      <c r="AH250" s="4">
        <f>SUMIFS('grv lys'!$L$2:$L$2863,'grv lys'!$I$2:$I$2863,'bereken betaaldatum bedrag'!$AH$1,'grv lys'!$G$2:$G$2863,'bereken betaaldatum bedrag'!B250)</f>
        <v>0</v>
      </c>
      <c r="AI250" s="4">
        <f>SUMIFS('grv lys'!$L$2:$L$2863,'grv lys'!$I$2:$I$2863,'bereken betaaldatum bedrag'!$AI$1,'grv lys'!$G$2:$G$2863,'bereken betaaldatum bedrag'!B250)</f>
        <v>0</v>
      </c>
      <c r="AJ250" s="4">
        <f>SUMIFS('grv lys'!$L$2:$L$2863,'grv lys'!$I$2:$I$2863,'bereken betaaldatum bedrag'!$AJ$1,'grv lys'!$G$2:$G$2863,'bereken betaaldatum bedrag'!B250)</f>
        <v>0</v>
      </c>
      <c r="AK250" s="4">
        <f>SUMIFS('grv lys'!$L$2:$L$2863,'grv lys'!$I$2:$I$2863,'bereken betaaldatum bedrag'!$AK$1,'grv lys'!$G$2:$G$2863,'bereken betaaldatum bedrag'!B250)</f>
        <v>0</v>
      </c>
      <c r="AL250" s="4">
        <f>SUMIFS('grv lys'!$L$2:$L$2863,'grv lys'!$I$2:$I$2863,'bereken betaaldatum bedrag'!$AL$1,'grv lys'!$G$2:$G$2863,'bereken betaaldatum bedrag'!B250)</f>
        <v>0</v>
      </c>
      <c r="AM250" s="4">
        <f>SUMIFS('grv lys'!$L$2:$L$2863,'grv lys'!$I$2:$I$2863,'bereken betaaldatum bedrag'!$AM$1,'grv lys'!$G$2:$G$2863,'bereken betaaldatum bedrag'!B250)</f>
        <v>0</v>
      </c>
      <c r="AN250" s="4">
        <f>SUMIFS('grv lys'!$L$2:$L$2863,'grv lys'!$I$2:$I$2863,'bereken betaaldatum bedrag'!$AN$1,'grv lys'!$G$2:$G$2863,'bereken betaaldatum bedrag'!B250)</f>
        <v>0</v>
      </c>
      <c r="AO250" s="4">
        <f>SUMIFS('grv lys'!$L$2:$L$2863,'grv lys'!$I$2:$I$2863,'bereken betaaldatum bedrag'!$AO$1,'grv lys'!$G$2:$G$2863,'bereken betaaldatum bedrag'!B250)</f>
        <v>0</v>
      </c>
      <c r="AP250" s="4">
        <f>SUMIFS('grv lys'!$L$2:$L$2863,'grv lys'!$I$2:$I$2863,'bereken betaaldatum bedrag'!$AP$1,'grv lys'!$G$2:$G$2863,'bereken betaaldatum bedrag'!B250)</f>
        <v>0</v>
      </c>
      <c r="AQ250" s="4">
        <f>SUMIFS('grv lys'!$L$2:$L$2863,'grv lys'!$I$2:$I$2863,'bereken betaaldatum bedrag'!$AQ$1,'grv lys'!$G$2:$G$2863,'bereken betaaldatum bedrag'!B250)</f>
        <v>0</v>
      </c>
      <c r="AR250" s="4">
        <f>SUMIFS('grv lys'!$L$2:$L$2863,'grv lys'!$I$2:$I$2863,'bereken betaaldatum bedrag'!$AR$1,'grv lys'!$G$2:$G$2863,'bereken betaaldatum bedrag'!B250)</f>
        <v>0</v>
      </c>
      <c r="AS250" s="4">
        <f>SUMIFS('grv lys'!$L$2:$L$2863,'grv lys'!$I$2:$I$2863,'bereken betaaldatum bedrag'!$AS$1,'grv lys'!$G$2:$G$2863,'bereken betaaldatum bedrag'!B250)</f>
        <v>0</v>
      </c>
      <c r="AT250" s="4">
        <f>SUMIFS('grv lys'!$L$2:$L$2863,'grv lys'!$I$2:$I$2863,'bereken betaaldatum bedrag'!$AT$1,'grv lys'!$G$2:$G$2863,'bereken betaaldatum bedrag'!B250)</f>
        <v>0</v>
      </c>
      <c r="AU250" s="4">
        <f>SUMIFS('grv lys'!$L$2:$L$2863,'grv lys'!$I$2:$I$2863,'bereken betaaldatum bedrag'!$AU$1,'grv lys'!$G$2:$G$2863,'bereken betaaldatum bedrag'!B250)</f>
        <v>0</v>
      </c>
      <c r="AV250" s="4">
        <f>SUMIFS('grv lys'!$L$2:$L$2863,'grv lys'!$I$2:$I$2863,'bereken betaaldatum bedrag'!$AV$1,'grv lys'!$G$2:$G$2863,'bereken betaaldatum bedrag'!B250)</f>
        <v>0</v>
      </c>
      <c r="AW250" s="4">
        <f>SUMIFS('grv lys'!$L$2:$L$2863,'grv lys'!$I$2:$I$2863,'bereken betaaldatum bedrag'!$AW$1,'grv lys'!$G$2:$G$2863,'bereken betaaldatum bedrag'!B250)</f>
        <v>0</v>
      </c>
      <c r="AX250" s="4">
        <f>SUMIFS('grv lys'!$L$2:$L$2863,'grv lys'!$I$2:$I$2863,'bereken betaaldatum bedrag'!$AX$1,'grv lys'!$G$2:$G$2863,'bereken betaaldatum bedrag'!B250)</f>
        <v>0</v>
      </c>
      <c r="AY250" s="4">
        <f>SUMIFS('grv lys'!$L$2:$L$2863,'grv lys'!$I$2:$I$2863,'bereken betaaldatum bedrag'!$AY$1,'grv lys'!$G$2:$G$2863,'bereken betaaldatum bedrag'!B250)</f>
        <v>0</v>
      </c>
      <c r="AZ250" s="4">
        <f>SUMIFS('grv lys'!$L$2:$L$2863,'grv lys'!$I$2:$I$2863,'bereken betaaldatum bedrag'!$AZ$1,'grv lys'!$G$2:$G$2863,'bereken betaaldatum bedrag'!B250)</f>
        <v>0</v>
      </c>
      <c r="BA250" s="4">
        <f>SUMIFS('grv lys'!$L$2:$L$2863,'grv lys'!$I$2:$I$2863,'bereken betaaldatum bedrag'!$BA$1,'grv lys'!$G$2:$G$2863,'bereken betaaldatum bedrag'!B250)</f>
        <v>0</v>
      </c>
    </row>
    <row r="251" spans="1:53" x14ac:dyDescent="0.25">
      <c r="A251" s="19" t="s">
        <v>135</v>
      </c>
      <c r="B251" s="20">
        <v>41827</v>
      </c>
      <c r="C251" s="7"/>
      <c r="D251" s="15" t="s">
        <v>148</v>
      </c>
      <c r="E251" s="14"/>
      <c r="F251" s="12"/>
      <c r="G251" s="16"/>
      <c r="H251" s="16"/>
      <c r="I251" s="4">
        <f>SUMIFS('grv lys'!$L$2:$L$2863,'grv lys'!$G$2:$G$2863,'bereken betaaldatum bedrag'!B251,'grv lys'!$I$2:$I$2863,'bereken betaaldatum bedrag'!I$1)</f>
        <v>0</v>
      </c>
      <c r="J251" s="4">
        <f>SUMIFS('grv lys'!$L$2:$L$2863,'grv lys'!$I$2:$I$2863,'bereken betaaldatum bedrag'!$J$1,'grv lys'!$T$2:$T$2863,'bereken betaaldatum bedrag'!B251)</f>
        <v>0</v>
      </c>
      <c r="K251" s="4">
        <f>SUMIFS('grv lys'!$L$2:$L$2863,'grv lys'!$I$2:$I$2863,'bereken betaaldatum bedrag'!$K$1,'grv lys'!$T$2:$T$2863,'bereken betaaldatum bedrag'!B251)</f>
        <v>0</v>
      </c>
      <c r="L251" s="4">
        <f>SUMIFS('grv lys'!$L$2:$L$2863,'grv lys'!$I$2:$I$2863,'bereken betaaldatum bedrag'!$L$1,'grv lys'!$T$2:$T$2863,'bereken betaaldatum bedrag'!B251)</f>
        <v>0</v>
      </c>
      <c r="M251" s="4">
        <f>SUMIFS('grv lys'!$L$2:$L$2863,'grv lys'!$I$2:$I$2863,'bereken betaaldatum bedrag'!$M$1,'grv lys'!$T$2:$T$2863,'bereken betaaldatum bedrag'!B251)</f>
        <v>0</v>
      </c>
      <c r="N251" s="4">
        <f>SUMIFS('grv lys'!$L$2:$L$2863,'grv lys'!$I$2:$I$2863,'bereken betaaldatum bedrag'!$N$1,'grv lys'!$T$2:$T$2863,'bereken betaaldatum bedrag'!B251)</f>
        <v>0</v>
      </c>
      <c r="O251" s="4">
        <f>SUMIFS('grv lys'!$L$2:$L$2863,'grv lys'!$I$2:$I$2863,'bereken betaaldatum bedrag'!$O$1,'grv lys'!$T$2:$T$2863,'bereken betaaldatum bedrag'!B251)</f>
        <v>0</v>
      </c>
      <c r="P251" s="4">
        <f>SUMIFS('grv lys'!$L$2:$L$2863,'grv lys'!$I$2:$I$2863,'bereken betaaldatum bedrag'!$P$1,'grv lys'!$T$2:$T$2863,'bereken betaaldatum bedrag'!B251)</f>
        <v>0</v>
      </c>
      <c r="Q251" s="4">
        <f>SUMIFS('grv lys'!$L$2:$L$2863,'grv lys'!$I$2:$I$2863,'bereken betaaldatum bedrag'!$Q$1,'grv lys'!$T$2:$T$2863,'bereken betaaldatum bedrag'!B251)</f>
        <v>0</v>
      </c>
      <c r="R251" s="4">
        <f>SUMIFS('grv lys'!$L$2:$L$2863,'grv lys'!$I$2:$I$2863,'bereken betaaldatum bedrag'!$R$1,'grv lys'!$T$2:$T$2863,'bereken betaaldatum bedrag'!B251)</f>
        <v>0</v>
      </c>
      <c r="S251" s="4">
        <f>SUMIFS('grv lys'!Y250:Y3513,'grv lys'!T250:T3513,'bereken betaaldatum bedrag'!B251,'grv lys'!V250:V3513,'bereken betaaldatum bedrag'!$S$1)</f>
        <v>0</v>
      </c>
      <c r="T251" s="4">
        <f>SUMIFS('grv lys'!Z250:Z3513,'grv lys'!U250:U3513,'bereken betaaldatum bedrag'!B251,'grv lys'!W250:W3513,'bereken betaaldatum bedrag'!$T$1)</f>
        <v>0</v>
      </c>
      <c r="U251" s="4">
        <f>SUMIFS('grv lys'!$L$2:$L$2863,'grv lys'!$I$2:$I$2863,'bereken betaaldatum bedrag'!$U$1,'grv lys'!$T$2:$T$2863,'bereken betaaldatum bedrag'!B251)</f>
        <v>0</v>
      </c>
      <c r="V251" s="4">
        <f>SUMIFS('grv lys'!$L$2:$L$2863,'grv lys'!$I$2:$I$2863,'bereken betaaldatum bedrag'!$V$1,'grv lys'!$T$2:$T$2863,'bereken betaaldatum bedrag'!B251)</f>
        <v>0</v>
      </c>
      <c r="W251" s="4">
        <f>SUMIFS('grv lys'!$L$2:$L$2863,'grv lys'!$I$2:$I$2863,'bereken betaaldatum bedrag'!$W$1,'grv lys'!$T$2:$T$2863,'bereken betaaldatum bedrag'!B251)</f>
        <v>0</v>
      </c>
      <c r="X251" s="4">
        <f>SUMIFS('grv lys'!$L$2:$L$2863,'grv lys'!$I$2:$I$2863,'bereken betaaldatum bedrag'!$X$1,'grv lys'!$T$2:$T$2863,'bereken betaaldatum bedrag'!B251)</f>
        <v>0</v>
      </c>
      <c r="Y251" s="4">
        <f>SUMIFS('grv lys'!$L$2:$L$2863,'grv lys'!$I$2:$I$2863,'bereken betaaldatum bedrag'!$Y$1,'grv lys'!$G$2:$G$2863,'bereken betaaldatum bedrag'!B251)</f>
        <v>0</v>
      </c>
      <c r="Z251" s="4">
        <f>SUMIFS('grv lys'!$L$2:$L$2863,'grv lys'!$I$2:$I$2863,'bereken betaaldatum bedrag'!$Z$1,'grv lys'!$G$2:$G$2863,'bereken betaaldatum bedrag'!B251)</f>
        <v>0</v>
      </c>
      <c r="AA251" s="4">
        <f>SUMIFS('grv lys'!$L$2:$L$2863,'grv lys'!$I$2:$I$2863,'bereken betaaldatum bedrag'!$AA$1,'grv lys'!$G$2:$G$2863,'bereken betaaldatum bedrag'!B251)</f>
        <v>0</v>
      </c>
      <c r="AB251" s="4">
        <f>SUMIFS('grv lys'!$L$2:$L$2863,'grv lys'!$I$2:$I$2863,'bereken betaaldatum bedrag'!$AB$1,'grv lys'!$G$2:$G$2863,'bereken betaaldatum bedrag'!B251)</f>
        <v>0</v>
      </c>
      <c r="AC251" s="4">
        <f>SUMIFS('grv lys'!$L$2:$L$2863,'grv lys'!$I$2:$I$2863,'bereken betaaldatum bedrag'!$AC$1,'grv lys'!$G$2:$G$2863,'bereken betaaldatum bedrag'!B251)</f>
        <v>0</v>
      </c>
      <c r="AD251" s="4">
        <f>SUMIFS('grv lys'!$L$2:$L$2863,'grv lys'!$I$2:$I$2863,'bereken betaaldatum bedrag'!$AD$1,'grv lys'!$G$2:$G$2863,'bereken betaaldatum bedrag'!B251)</f>
        <v>0</v>
      </c>
      <c r="AE251" s="4">
        <f>SUMIFS('grv lys'!$L$2:$L$2863,'grv lys'!$I$2:$I$2863,'bereken betaaldatum bedrag'!$AE$1,'grv lys'!$G$2:$G$2863,'bereken betaaldatum bedrag'!B251)</f>
        <v>0</v>
      </c>
      <c r="AF251" s="4">
        <f>SUMIFS('grv lys'!$L$2:$L$2863,'grv lys'!$I$2:$I$2863,'bereken betaaldatum bedrag'!$AF$1,'grv lys'!$G$2:$G$2863,'bereken betaaldatum bedrag'!B251)</f>
        <v>0</v>
      </c>
      <c r="AG251" s="4">
        <f>SUMIFS('grv lys'!$L$2:$L$2863,'grv lys'!$I$2:$I$2863,'bereken betaaldatum bedrag'!$AG$1,'grv lys'!$G$2:$G$2863,'bereken betaaldatum bedrag'!B251)</f>
        <v>0</v>
      </c>
      <c r="AH251" s="4">
        <f>SUMIFS('grv lys'!$L$2:$L$2863,'grv lys'!$I$2:$I$2863,'bereken betaaldatum bedrag'!$AH$1,'grv lys'!$G$2:$G$2863,'bereken betaaldatum bedrag'!B251)</f>
        <v>0</v>
      </c>
      <c r="AI251" s="4">
        <f>SUMIFS('grv lys'!$L$2:$L$2863,'grv lys'!$I$2:$I$2863,'bereken betaaldatum bedrag'!$AI$1,'grv lys'!$G$2:$G$2863,'bereken betaaldatum bedrag'!B251)</f>
        <v>0</v>
      </c>
      <c r="AJ251" s="4">
        <f>SUMIFS('grv lys'!$L$2:$L$2863,'grv lys'!$I$2:$I$2863,'bereken betaaldatum bedrag'!$AJ$1,'grv lys'!$G$2:$G$2863,'bereken betaaldatum bedrag'!B251)</f>
        <v>0</v>
      </c>
      <c r="AK251" s="4">
        <f>SUMIFS('grv lys'!$L$2:$L$2863,'grv lys'!$I$2:$I$2863,'bereken betaaldatum bedrag'!$AK$1,'grv lys'!$G$2:$G$2863,'bereken betaaldatum bedrag'!B251)</f>
        <v>0</v>
      </c>
      <c r="AL251" s="4">
        <f>SUMIFS('grv lys'!$L$2:$L$2863,'grv lys'!$I$2:$I$2863,'bereken betaaldatum bedrag'!$AL$1,'grv lys'!$G$2:$G$2863,'bereken betaaldatum bedrag'!B251)</f>
        <v>0</v>
      </c>
      <c r="AM251" s="4">
        <f>SUMIFS('grv lys'!$L$2:$L$2863,'grv lys'!$I$2:$I$2863,'bereken betaaldatum bedrag'!$AM$1,'grv lys'!$G$2:$G$2863,'bereken betaaldatum bedrag'!B251)</f>
        <v>0</v>
      </c>
      <c r="AN251" s="4">
        <f>SUMIFS('grv lys'!$L$2:$L$2863,'grv lys'!$I$2:$I$2863,'bereken betaaldatum bedrag'!$AN$1,'grv lys'!$G$2:$G$2863,'bereken betaaldatum bedrag'!B251)</f>
        <v>0</v>
      </c>
      <c r="AO251" s="4">
        <f>SUMIFS('grv lys'!$L$2:$L$2863,'grv lys'!$I$2:$I$2863,'bereken betaaldatum bedrag'!$AO$1,'grv lys'!$G$2:$G$2863,'bereken betaaldatum bedrag'!B251)</f>
        <v>0</v>
      </c>
      <c r="AP251" s="4">
        <f>SUMIFS('grv lys'!$L$2:$L$2863,'grv lys'!$I$2:$I$2863,'bereken betaaldatum bedrag'!$AP$1,'grv lys'!$G$2:$G$2863,'bereken betaaldatum bedrag'!B251)</f>
        <v>0</v>
      </c>
      <c r="AQ251" s="4">
        <f>SUMIFS('grv lys'!$L$2:$L$2863,'grv lys'!$I$2:$I$2863,'bereken betaaldatum bedrag'!$AQ$1,'grv lys'!$G$2:$G$2863,'bereken betaaldatum bedrag'!B251)</f>
        <v>0</v>
      </c>
      <c r="AR251" s="4">
        <f>SUMIFS('grv lys'!$L$2:$L$2863,'grv lys'!$I$2:$I$2863,'bereken betaaldatum bedrag'!$AR$1,'grv lys'!$G$2:$G$2863,'bereken betaaldatum bedrag'!B251)</f>
        <v>0</v>
      </c>
      <c r="AS251" s="4">
        <f>SUMIFS('grv lys'!$L$2:$L$2863,'grv lys'!$I$2:$I$2863,'bereken betaaldatum bedrag'!$AS$1,'grv lys'!$G$2:$G$2863,'bereken betaaldatum bedrag'!B251)</f>
        <v>0</v>
      </c>
      <c r="AT251" s="4">
        <f>SUMIFS('grv lys'!$L$2:$L$2863,'grv lys'!$I$2:$I$2863,'bereken betaaldatum bedrag'!$AT$1,'grv lys'!$G$2:$G$2863,'bereken betaaldatum bedrag'!B251)</f>
        <v>0</v>
      </c>
      <c r="AU251" s="4">
        <f>SUMIFS('grv lys'!$L$2:$L$2863,'grv lys'!$I$2:$I$2863,'bereken betaaldatum bedrag'!$AU$1,'grv lys'!$G$2:$G$2863,'bereken betaaldatum bedrag'!B251)</f>
        <v>0</v>
      </c>
      <c r="AV251" s="4">
        <f>SUMIFS('grv lys'!$L$2:$L$2863,'grv lys'!$I$2:$I$2863,'bereken betaaldatum bedrag'!$AV$1,'grv lys'!$G$2:$G$2863,'bereken betaaldatum bedrag'!B251)</f>
        <v>0</v>
      </c>
      <c r="AW251" s="4">
        <f>SUMIFS('grv lys'!$L$2:$L$2863,'grv lys'!$I$2:$I$2863,'bereken betaaldatum bedrag'!$AW$1,'grv lys'!$G$2:$G$2863,'bereken betaaldatum bedrag'!B251)</f>
        <v>0</v>
      </c>
      <c r="AX251" s="4">
        <f>SUMIFS('grv lys'!$L$2:$L$2863,'grv lys'!$I$2:$I$2863,'bereken betaaldatum bedrag'!$AX$1,'grv lys'!$G$2:$G$2863,'bereken betaaldatum bedrag'!B251)</f>
        <v>0</v>
      </c>
      <c r="AY251" s="4">
        <f>SUMIFS('grv lys'!$L$2:$L$2863,'grv lys'!$I$2:$I$2863,'bereken betaaldatum bedrag'!$AY$1,'grv lys'!$G$2:$G$2863,'bereken betaaldatum bedrag'!B251)</f>
        <v>0</v>
      </c>
      <c r="AZ251" s="4">
        <f>SUMIFS('grv lys'!$L$2:$L$2863,'grv lys'!$I$2:$I$2863,'bereken betaaldatum bedrag'!$AZ$1,'grv lys'!$G$2:$G$2863,'bereken betaaldatum bedrag'!B251)</f>
        <v>0</v>
      </c>
      <c r="BA251" s="4">
        <f>SUMIFS('grv lys'!$L$2:$L$2863,'grv lys'!$I$2:$I$2863,'bereken betaaldatum bedrag'!$BA$1,'grv lys'!$G$2:$G$2863,'bereken betaaldatum bedrag'!B251)</f>
        <v>0</v>
      </c>
    </row>
    <row r="252" spans="1:53" x14ac:dyDescent="0.25">
      <c r="A252" s="19" t="s">
        <v>136</v>
      </c>
      <c r="B252" s="20">
        <v>41828</v>
      </c>
      <c r="C252" s="7"/>
      <c r="D252" s="15" t="s">
        <v>148</v>
      </c>
      <c r="E252" s="14"/>
      <c r="F252" s="12"/>
      <c r="G252" s="16"/>
      <c r="H252" s="16"/>
      <c r="I252" s="4">
        <f>SUMIFS('grv lys'!$L$2:$L$2863,'grv lys'!$G$2:$G$2863,'bereken betaaldatum bedrag'!B252,'grv lys'!$I$2:$I$2863,'bereken betaaldatum bedrag'!I$1)</f>
        <v>0</v>
      </c>
      <c r="J252" s="4">
        <f>SUMIFS('grv lys'!$L$2:$L$2863,'grv lys'!$I$2:$I$2863,'bereken betaaldatum bedrag'!$J$1,'grv lys'!$T$2:$T$2863,'bereken betaaldatum bedrag'!B252)</f>
        <v>0</v>
      </c>
      <c r="K252" s="4">
        <f>SUMIFS('grv lys'!$L$2:$L$2863,'grv lys'!$I$2:$I$2863,'bereken betaaldatum bedrag'!$K$1,'grv lys'!$T$2:$T$2863,'bereken betaaldatum bedrag'!B252)</f>
        <v>0</v>
      </c>
      <c r="L252" s="4">
        <f>SUMIFS('grv lys'!$L$2:$L$2863,'grv lys'!$I$2:$I$2863,'bereken betaaldatum bedrag'!$L$1,'grv lys'!$T$2:$T$2863,'bereken betaaldatum bedrag'!B252)</f>
        <v>0</v>
      </c>
      <c r="M252" s="4">
        <f>SUMIFS('grv lys'!$L$2:$L$2863,'grv lys'!$I$2:$I$2863,'bereken betaaldatum bedrag'!$M$1,'grv lys'!$T$2:$T$2863,'bereken betaaldatum bedrag'!B252)</f>
        <v>0</v>
      </c>
      <c r="N252" s="4">
        <f>SUMIFS('grv lys'!$L$2:$L$2863,'grv lys'!$I$2:$I$2863,'bereken betaaldatum bedrag'!$N$1,'grv lys'!$T$2:$T$2863,'bereken betaaldatum bedrag'!B252)</f>
        <v>0</v>
      </c>
      <c r="O252" s="4">
        <f>SUMIFS('grv lys'!$L$2:$L$2863,'grv lys'!$I$2:$I$2863,'bereken betaaldatum bedrag'!$O$1,'grv lys'!$T$2:$T$2863,'bereken betaaldatum bedrag'!B252)</f>
        <v>0</v>
      </c>
      <c r="P252" s="4">
        <f>SUMIFS('grv lys'!$L$2:$L$2863,'grv lys'!$I$2:$I$2863,'bereken betaaldatum bedrag'!$P$1,'grv lys'!$T$2:$T$2863,'bereken betaaldatum bedrag'!B252)</f>
        <v>0</v>
      </c>
      <c r="Q252" s="4">
        <f>SUMIFS('grv lys'!$L$2:$L$2863,'grv lys'!$I$2:$I$2863,'bereken betaaldatum bedrag'!$Q$1,'grv lys'!$T$2:$T$2863,'bereken betaaldatum bedrag'!B252)</f>
        <v>0</v>
      </c>
      <c r="R252" s="4">
        <f>SUMIFS('grv lys'!$L$2:$L$2863,'grv lys'!$I$2:$I$2863,'bereken betaaldatum bedrag'!$R$1,'grv lys'!$T$2:$T$2863,'bereken betaaldatum bedrag'!B252)</f>
        <v>0</v>
      </c>
      <c r="S252" s="4">
        <f>SUMIFS('grv lys'!Y251:Y3514,'grv lys'!T251:T3514,'bereken betaaldatum bedrag'!B252,'grv lys'!V251:V3514,'bereken betaaldatum bedrag'!$S$1)</f>
        <v>0</v>
      </c>
      <c r="T252" s="4">
        <f>SUMIFS('grv lys'!Z251:Z3514,'grv lys'!U251:U3514,'bereken betaaldatum bedrag'!B252,'grv lys'!W251:W3514,'bereken betaaldatum bedrag'!$T$1)</f>
        <v>0</v>
      </c>
      <c r="U252" s="4">
        <f>SUMIFS('grv lys'!$L$2:$L$2863,'grv lys'!$I$2:$I$2863,'bereken betaaldatum bedrag'!$U$1,'grv lys'!$T$2:$T$2863,'bereken betaaldatum bedrag'!B252)</f>
        <v>0</v>
      </c>
      <c r="V252" s="4">
        <f>SUMIFS('grv lys'!$L$2:$L$2863,'grv lys'!$I$2:$I$2863,'bereken betaaldatum bedrag'!$V$1,'grv lys'!$T$2:$T$2863,'bereken betaaldatum bedrag'!B252)</f>
        <v>0</v>
      </c>
      <c r="W252" s="4">
        <f>SUMIFS('grv lys'!$L$2:$L$2863,'grv lys'!$I$2:$I$2863,'bereken betaaldatum bedrag'!$W$1,'grv lys'!$T$2:$T$2863,'bereken betaaldatum bedrag'!B252)</f>
        <v>0</v>
      </c>
      <c r="X252" s="4">
        <f>SUMIFS('grv lys'!$L$2:$L$2863,'grv lys'!$I$2:$I$2863,'bereken betaaldatum bedrag'!$X$1,'grv lys'!$T$2:$T$2863,'bereken betaaldatum bedrag'!B252)</f>
        <v>0</v>
      </c>
      <c r="Y252" s="4">
        <f>SUMIFS('grv lys'!$L$2:$L$2863,'grv lys'!$I$2:$I$2863,'bereken betaaldatum bedrag'!$Y$1,'grv lys'!$G$2:$G$2863,'bereken betaaldatum bedrag'!B252)</f>
        <v>0</v>
      </c>
      <c r="Z252" s="4">
        <f>SUMIFS('grv lys'!$L$2:$L$2863,'grv lys'!$I$2:$I$2863,'bereken betaaldatum bedrag'!$Z$1,'grv lys'!$G$2:$G$2863,'bereken betaaldatum bedrag'!B252)</f>
        <v>0</v>
      </c>
      <c r="AA252" s="4">
        <f>SUMIFS('grv lys'!$L$2:$L$2863,'grv lys'!$I$2:$I$2863,'bereken betaaldatum bedrag'!$AA$1,'grv lys'!$G$2:$G$2863,'bereken betaaldatum bedrag'!B252)</f>
        <v>0</v>
      </c>
      <c r="AB252" s="4">
        <f>SUMIFS('grv lys'!$L$2:$L$2863,'grv lys'!$I$2:$I$2863,'bereken betaaldatum bedrag'!$AB$1,'grv lys'!$G$2:$G$2863,'bereken betaaldatum bedrag'!B252)</f>
        <v>0</v>
      </c>
      <c r="AC252" s="4">
        <f>SUMIFS('grv lys'!$L$2:$L$2863,'grv lys'!$I$2:$I$2863,'bereken betaaldatum bedrag'!$AC$1,'grv lys'!$G$2:$G$2863,'bereken betaaldatum bedrag'!B252)</f>
        <v>0</v>
      </c>
      <c r="AD252" s="4">
        <f>SUMIFS('grv lys'!$L$2:$L$2863,'grv lys'!$I$2:$I$2863,'bereken betaaldatum bedrag'!$AD$1,'grv lys'!$G$2:$G$2863,'bereken betaaldatum bedrag'!B252)</f>
        <v>0</v>
      </c>
      <c r="AE252" s="4">
        <f>SUMIFS('grv lys'!$L$2:$L$2863,'grv lys'!$I$2:$I$2863,'bereken betaaldatum bedrag'!$AE$1,'grv lys'!$G$2:$G$2863,'bereken betaaldatum bedrag'!B252)</f>
        <v>0</v>
      </c>
      <c r="AF252" s="4">
        <f>SUMIFS('grv lys'!$L$2:$L$2863,'grv lys'!$I$2:$I$2863,'bereken betaaldatum bedrag'!$AF$1,'grv lys'!$G$2:$G$2863,'bereken betaaldatum bedrag'!B252)</f>
        <v>0</v>
      </c>
      <c r="AG252" s="4">
        <f>SUMIFS('grv lys'!$L$2:$L$2863,'grv lys'!$I$2:$I$2863,'bereken betaaldatum bedrag'!$AG$1,'grv lys'!$G$2:$G$2863,'bereken betaaldatum bedrag'!B252)</f>
        <v>0</v>
      </c>
      <c r="AH252" s="4">
        <f>SUMIFS('grv lys'!$L$2:$L$2863,'grv lys'!$I$2:$I$2863,'bereken betaaldatum bedrag'!$AH$1,'grv lys'!$G$2:$G$2863,'bereken betaaldatum bedrag'!B252)</f>
        <v>0</v>
      </c>
      <c r="AI252" s="4">
        <f>SUMIFS('grv lys'!$L$2:$L$2863,'grv lys'!$I$2:$I$2863,'bereken betaaldatum bedrag'!$AI$1,'grv lys'!$G$2:$G$2863,'bereken betaaldatum bedrag'!B252)</f>
        <v>0</v>
      </c>
      <c r="AJ252" s="4">
        <f>SUMIFS('grv lys'!$L$2:$L$2863,'grv lys'!$I$2:$I$2863,'bereken betaaldatum bedrag'!$AJ$1,'grv lys'!$G$2:$G$2863,'bereken betaaldatum bedrag'!B252)</f>
        <v>0</v>
      </c>
      <c r="AK252" s="4">
        <f>SUMIFS('grv lys'!$L$2:$L$2863,'grv lys'!$I$2:$I$2863,'bereken betaaldatum bedrag'!$AK$1,'grv lys'!$G$2:$G$2863,'bereken betaaldatum bedrag'!B252)</f>
        <v>0</v>
      </c>
      <c r="AL252" s="4">
        <f>SUMIFS('grv lys'!$L$2:$L$2863,'grv lys'!$I$2:$I$2863,'bereken betaaldatum bedrag'!$AL$1,'grv lys'!$G$2:$G$2863,'bereken betaaldatum bedrag'!B252)</f>
        <v>0</v>
      </c>
      <c r="AM252" s="4">
        <f>SUMIFS('grv lys'!$L$2:$L$2863,'grv lys'!$I$2:$I$2863,'bereken betaaldatum bedrag'!$AM$1,'grv lys'!$G$2:$G$2863,'bereken betaaldatum bedrag'!B252)</f>
        <v>0</v>
      </c>
      <c r="AN252" s="4">
        <f>SUMIFS('grv lys'!$L$2:$L$2863,'grv lys'!$I$2:$I$2863,'bereken betaaldatum bedrag'!$AN$1,'grv lys'!$G$2:$G$2863,'bereken betaaldatum bedrag'!B252)</f>
        <v>0</v>
      </c>
      <c r="AO252" s="4">
        <f>SUMIFS('grv lys'!$L$2:$L$2863,'grv lys'!$I$2:$I$2863,'bereken betaaldatum bedrag'!$AO$1,'grv lys'!$G$2:$G$2863,'bereken betaaldatum bedrag'!B252)</f>
        <v>0</v>
      </c>
      <c r="AP252" s="4">
        <f>SUMIFS('grv lys'!$L$2:$L$2863,'grv lys'!$I$2:$I$2863,'bereken betaaldatum bedrag'!$AP$1,'grv lys'!$G$2:$G$2863,'bereken betaaldatum bedrag'!B252)</f>
        <v>0</v>
      </c>
      <c r="AQ252" s="4">
        <f>SUMIFS('grv lys'!$L$2:$L$2863,'grv lys'!$I$2:$I$2863,'bereken betaaldatum bedrag'!$AQ$1,'grv lys'!$G$2:$G$2863,'bereken betaaldatum bedrag'!B252)</f>
        <v>0</v>
      </c>
      <c r="AR252" s="4">
        <f>SUMIFS('grv lys'!$L$2:$L$2863,'grv lys'!$I$2:$I$2863,'bereken betaaldatum bedrag'!$AR$1,'grv lys'!$G$2:$G$2863,'bereken betaaldatum bedrag'!B252)</f>
        <v>0</v>
      </c>
      <c r="AS252" s="4">
        <f>SUMIFS('grv lys'!$L$2:$L$2863,'grv lys'!$I$2:$I$2863,'bereken betaaldatum bedrag'!$AS$1,'grv lys'!$G$2:$G$2863,'bereken betaaldatum bedrag'!B252)</f>
        <v>0</v>
      </c>
      <c r="AT252" s="4">
        <f>SUMIFS('grv lys'!$L$2:$L$2863,'grv lys'!$I$2:$I$2863,'bereken betaaldatum bedrag'!$AT$1,'grv lys'!$G$2:$G$2863,'bereken betaaldatum bedrag'!B252)</f>
        <v>0</v>
      </c>
      <c r="AU252" s="4">
        <f>SUMIFS('grv lys'!$L$2:$L$2863,'grv lys'!$I$2:$I$2863,'bereken betaaldatum bedrag'!$AU$1,'grv lys'!$G$2:$G$2863,'bereken betaaldatum bedrag'!B252)</f>
        <v>0</v>
      </c>
      <c r="AV252" s="4">
        <f>SUMIFS('grv lys'!$L$2:$L$2863,'grv lys'!$I$2:$I$2863,'bereken betaaldatum bedrag'!$AV$1,'grv lys'!$G$2:$G$2863,'bereken betaaldatum bedrag'!B252)</f>
        <v>0</v>
      </c>
      <c r="AW252" s="4">
        <f>SUMIFS('grv lys'!$L$2:$L$2863,'grv lys'!$I$2:$I$2863,'bereken betaaldatum bedrag'!$AW$1,'grv lys'!$G$2:$G$2863,'bereken betaaldatum bedrag'!B252)</f>
        <v>0</v>
      </c>
      <c r="AX252" s="4">
        <f>SUMIFS('grv lys'!$L$2:$L$2863,'grv lys'!$I$2:$I$2863,'bereken betaaldatum bedrag'!$AX$1,'grv lys'!$G$2:$G$2863,'bereken betaaldatum bedrag'!B252)</f>
        <v>0</v>
      </c>
      <c r="AY252" s="4">
        <f>SUMIFS('grv lys'!$L$2:$L$2863,'grv lys'!$I$2:$I$2863,'bereken betaaldatum bedrag'!$AY$1,'grv lys'!$G$2:$G$2863,'bereken betaaldatum bedrag'!B252)</f>
        <v>0</v>
      </c>
      <c r="AZ252" s="4">
        <f>SUMIFS('grv lys'!$L$2:$L$2863,'grv lys'!$I$2:$I$2863,'bereken betaaldatum bedrag'!$AZ$1,'grv lys'!$G$2:$G$2863,'bereken betaaldatum bedrag'!B252)</f>
        <v>0</v>
      </c>
      <c r="BA252" s="4">
        <f>SUMIFS('grv lys'!$L$2:$L$2863,'grv lys'!$I$2:$I$2863,'bereken betaaldatum bedrag'!$BA$1,'grv lys'!$G$2:$G$2863,'bereken betaaldatum bedrag'!B252)</f>
        <v>0</v>
      </c>
    </row>
    <row r="253" spans="1:53" x14ac:dyDescent="0.25">
      <c r="A253" s="19" t="s">
        <v>137</v>
      </c>
      <c r="B253" s="20">
        <v>41829</v>
      </c>
      <c r="C253" s="7"/>
      <c r="D253" s="15" t="s">
        <v>148</v>
      </c>
      <c r="E253" s="14"/>
      <c r="F253" s="12"/>
      <c r="G253" s="16"/>
      <c r="H253" s="16"/>
      <c r="I253" s="4">
        <f>SUMIFS('grv lys'!$L$2:$L$2863,'grv lys'!$G$2:$G$2863,'bereken betaaldatum bedrag'!B253,'grv lys'!$I$2:$I$2863,'bereken betaaldatum bedrag'!I$1)</f>
        <v>0</v>
      </c>
      <c r="J253" s="4">
        <f>SUMIFS('grv lys'!$L$2:$L$2863,'grv lys'!$I$2:$I$2863,'bereken betaaldatum bedrag'!$J$1,'grv lys'!$T$2:$T$2863,'bereken betaaldatum bedrag'!B253)</f>
        <v>0</v>
      </c>
      <c r="K253" s="4">
        <f>SUMIFS('grv lys'!$L$2:$L$2863,'grv lys'!$I$2:$I$2863,'bereken betaaldatum bedrag'!$K$1,'grv lys'!$T$2:$T$2863,'bereken betaaldatum bedrag'!B253)</f>
        <v>0</v>
      </c>
      <c r="L253" s="4">
        <f>SUMIFS('grv lys'!$L$2:$L$2863,'grv lys'!$I$2:$I$2863,'bereken betaaldatum bedrag'!$L$1,'grv lys'!$T$2:$T$2863,'bereken betaaldatum bedrag'!B253)</f>
        <v>0</v>
      </c>
      <c r="M253" s="4">
        <f>SUMIFS('grv lys'!$L$2:$L$2863,'grv lys'!$I$2:$I$2863,'bereken betaaldatum bedrag'!$M$1,'grv lys'!$T$2:$T$2863,'bereken betaaldatum bedrag'!B253)</f>
        <v>0</v>
      </c>
      <c r="N253" s="4">
        <f>SUMIFS('grv lys'!$L$2:$L$2863,'grv lys'!$I$2:$I$2863,'bereken betaaldatum bedrag'!$N$1,'grv lys'!$T$2:$T$2863,'bereken betaaldatum bedrag'!B253)</f>
        <v>0</v>
      </c>
      <c r="O253" s="4">
        <f>SUMIFS('grv lys'!$L$2:$L$2863,'grv lys'!$I$2:$I$2863,'bereken betaaldatum bedrag'!$O$1,'grv lys'!$T$2:$T$2863,'bereken betaaldatum bedrag'!B253)</f>
        <v>0</v>
      </c>
      <c r="P253" s="4">
        <f>SUMIFS('grv lys'!$L$2:$L$2863,'grv lys'!$I$2:$I$2863,'bereken betaaldatum bedrag'!$P$1,'grv lys'!$T$2:$T$2863,'bereken betaaldatum bedrag'!B253)</f>
        <v>0</v>
      </c>
      <c r="Q253" s="4">
        <f>SUMIFS('grv lys'!$L$2:$L$2863,'grv lys'!$I$2:$I$2863,'bereken betaaldatum bedrag'!$Q$1,'grv lys'!$T$2:$T$2863,'bereken betaaldatum bedrag'!B253)</f>
        <v>0</v>
      </c>
      <c r="R253" s="4">
        <f>SUMIFS('grv lys'!$L$2:$L$2863,'grv lys'!$I$2:$I$2863,'bereken betaaldatum bedrag'!$R$1,'grv lys'!$T$2:$T$2863,'bereken betaaldatum bedrag'!B253)</f>
        <v>0</v>
      </c>
      <c r="S253" s="4">
        <f>SUMIFS('grv lys'!Y252:Y3515,'grv lys'!T252:T3515,'bereken betaaldatum bedrag'!B253,'grv lys'!V252:V3515,'bereken betaaldatum bedrag'!$S$1)</f>
        <v>0</v>
      </c>
      <c r="T253" s="4">
        <f>SUMIFS('grv lys'!Z252:Z3515,'grv lys'!U252:U3515,'bereken betaaldatum bedrag'!B253,'grv lys'!W252:W3515,'bereken betaaldatum bedrag'!$T$1)</f>
        <v>0</v>
      </c>
      <c r="U253" s="4">
        <f>SUMIFS('grv lys'!$L$2:$L$2863,'grv lys'!$I$2:$I$2863,'bereken betaaldatum bedrag'!$U$1,'grv lys'!$T$2:$T$2863,'bereken betaaldatum bedrag'!B253)</f>
        <v>0</v>
      </c>
      <c r="V253" s="4">
        <f>SUMIFS('grv lys'!$L$2:$L$2863,'grv lys'!$I$2:$I$2863,'bereken betaaldatum bedrag'!$V$1,'grv lys'!$T$2:$T$2863,'bereken betaaldatum bedrag'!B253)</f>
        <v>0</v>
      </c>
      <c r="W253" s="4">
        <f>SUMIFS('grv lys'!$L$2:$L$2863,'grv lys'!$I$2:$I$2863,'bereken betaaldatum bedrag'!$W$1,'grv lys'!$T$2:$T$2863,'bereken betaaldatum bedrag'!B253)</f>
        <v>0</v>
      </c>
      <c r="X253" s="4">
        <f>SUMIFS('grv lys'!$L$2:$L$2863,'grv lys'!$I$2:$I$2863,'bereken betaaldatum bedrag'!$X$1,'grv lys'!$T$2:$T$2863,'bereken betaaldatum bedrag'!B253)</f>
        <v>0</v>
      </c>
      <c r="Y253" s="4">
        <f>SUMIFS('grv lys'!$L$2:$L$2863,'grv lys'!$I$2:$I$2863,'bereken betaaldatum bedrag'!$Y$1,'grv lys'!$G$2:$G$2863,'bereken betaaldatum bedrag'!B253)</f>
        <v>0</v>
      </c>
      <c r="Z253" s="4">
        <f>SUMIFS('grv lys'!$L$2:$L$2863,'grv lys'!$I$2:$I$2863,'bereken betaaldatum bedrag'!$Z$1,'grv lys'!$G$2:$G$2863,'bereken betaaldatum bedrag'!B253)</f>
        <v>0</v>
      </c>
      <c r="AA253" s="4">
        <f>SUMIFS('grv lys'!$L$2:$L$2863,'grv lys'!$I$2:$I$2863,'bereken betaaldatum bedrag'!$AA$1,'grv lys'!$G$2:$G$2863,'bereken betaaldatum bedrag'!B253)</f>
        <v>0</v>
      </c>
      <c r="AB253" s="4">
        <f>SUMIFS('grv lys'!$L$2:$L$2863,'grv lys'!$I$2:$I$2863,'bereken betaaldatum bedrag'!$AB$1,'grv lys'!$G$2:$G$2863,'bereken betaaldatum bedrag'!B253)</f>
        <v>0</v>
      </c>
      <c r="AC253" s="4">
        <f>SUMIFS('grv lys'!$L$2:$L$2863,'grv lys'!$I$2:$I$2863,'bereken betaaldatum bedrag'!$AC$1,'grv lys'!$G$2:$G$2863,'bereken betaaldatum bedrag'!B253)</f>
        <v>0</v>
      </c>
      <c r="AD253" s="4">
        <f>SUMIFS('grv lys'!$L$2:$L$2863,'grv lys'!$I$2:$I$2863,'bereken betaaldatum bedrag'!$AD$1,'grv lys'!$G$2:$G$2863,'bereken betaaldatum bedrag'!B253)</f>
        <v>0</v>
      </c>
      <c r="AE253" s="4">
        <f>SUMIFS('grv lys'!$L$2:$L$2863,'grv lys'!$I$2:$I$2863,'bereken betaaldatum bedrag'!$AE$1,'grv lys'!$G$2:$G$2863,'bereken betaaldatum bedrag'!B253)</f>
        <v>0</v>
      </c>
      <c r="AF253" s="4">
        <f>SUMIFS('grv lys'!$L$2:$L$2863,'grv lys'!$I$2:$I$2863,'bereken betaaldatum bedrag'!$AF$1,'grv lys'!$G$2:$G$2863,'bereken betaaldatum bedrag'!B253)</f>
        <v>0</v>
      </c>
      <c r="AG253" s="4">
        <f>SUMIFS('grv lys'!$L$2:$L$2863,'grv lys'!$I$2:$I$2863,'bereken betaaldatum bedrag'!$AG$1,'grv lys'!$G$2:$G$2863,'bereken betaaldatum bedrag'!B253)</f>
        <v>0</v>
      </c>
      <c r="AH253" s="4">
        <f>SUMIFS('grv lys'!$L$2:$L$2863,'grv lys'!$I$2:$I$2863,'bereken betaaldatum bedrag'!$AH$1,'grv lys'!$G$2:$G$2863,'bereken betaaldatum bedrag'!B253)</f>
        <v>0</v>
      </c>
      <c r="AI253" s="4">
        <f>SUMIFS('grv lys'!$L$2:$L$2863,'grv lys'!$I$2:$I$2863,'bereken betaaldatum bedrag'!$AI$1,'grv lys'!$G$2:$G$2863,'bereken betaaldatum bedrag'!B253)</f>
        <v>0</v>
      </c>
      <c r="AJ253" s="4">
        <f>SUMIFS('grv lys'!$L$2:$L$2863,'grv lys'!$I$2:$I$2863,'bereken betaaldatum bedrag'!$AJ$1,'grv lys'!$G$2:$G$2863,'bereken betaaldatum bedrag'!B253)</f>
        <v>0</v>
      </c>
      <c r="AK253" s="4">
        <f>SUMIFS('grv lys'!$L$2:$L$2863,'grv lys'!$I$2:$I$2863,'bereken betaaldatum bedrag'!$AK$1,'grv lys'!$G$2:$G$2863,'bereken betaaldatum bedrag'!B253)</f>
        <v>0</v>
      </c>
      <c r="AL253" s="4">
        <f>SUMIFS('grv lys'!$L$2:$L$2863,'grv lys'!$I$2:$I$2863,'bereken betaaldatum bedrag'!$AL$1,'grv lys'!$G$2:$G$2863,'bereken betaaldatum bedrag'!B253)</f>
        <v>0</v>
      </c>
      <c r="AM253" s="4">
        <f>SUMIFS('grv lys'!$L$2:$L$2863,'grv lys'!$I$2:$I$2863,'bereken betaaldatum bedrag'!$AM$1,'grv lys'!$G$2:$G$2863,'bereken betaaldatum bedrag'!B253)</f>
        <v>0</v>
      </c>
      <c r="AN253" s="4">
        <f>SUMIFS('grv lys'!$L$2:$L$2863,'grv lys'!$I$2:$I$2863,'bereken betaaldatum bedrag'!$AN$1,'grv lys'!$G$2:$G$2863,'bereken betaaldatum bedrag'!B253)</f>
        <v>0</v>
      </c>
      <c r="AO253" s="4">
        <f>SUMIFS('grv lys'!$L$2:$L$2863,'grv lys'!$I$2:$I$2863,'bereken betaaldatum bedrag'!$AO$1,'grv lys'!$G$2:$G$2863,'bereken betaaldatum bedrag'!B253)</f>
        <v>0</v>
      </c>
      <c r="AP253" s="4">
        <f>SUMIFS('grv lys'!$L$2:$L$2863,'grv lys'!$I$2:$I$2863,'bereken betaaldatum bedrag'!$AP$1,'grv lys'!$G$2:$G$2863,'bereken betaaldatum bedrag'!B253)</f>
        <v>0</v>
      </c>
      <c r="AQ253" s="4">
        <f>SUMIFS('grv lys'!$L$2:$L$2863,'grv lys'!$I$2:$I$2863,'bereken betaaldatum bedrag'!$AQ$1,'grv lys'!$G$2:$G$2863,'bereken betaaldatum bedrag'!B253)</f>
        <v>0</v>
      </c>
      <c r="AR253" s="4">
        <f>SUMIFS('grv lys'!$L$2:$L$2863,'grv lys'!$I$2:$I$2863,'bereken betaaldatum bedrag'!$AR$1,'grv lys'!$G$2:$G$2863,'bereken betaaldatum bedrag'!B253)</f>
        <v>0</v>
      </c>
      <c r="AS253" s="4">
        <f>SUMIFS('grv lys'!$L$2:$L$2863,'grv lys'!$I$2:$I$2863,'bereken betaaldatum bedrag'!$AS$1,'grv lys'!$G$2:$G$2863,'bereken betaaldatum bedrag'!B253)</f>
        <v>0</v>
      </c>
      <c r="AT253" s="4">
        <f>SUMIFS('grv lys'!$L$2:$L$2863,'grv lys'!$I$2:$I$2863,'bereken betaaldatum bedrag'!$AT$1,'grv lys'!$G$2:$G$2863,'bereken betaaldatum bedrag'!B253)</f>
        <v>0</v>
      </c>
      <c r="AU253" s="4">
        <f>SUMIFS('grv lys'!$L$2:$L$2863,'grv lys'!$I$2:$I$2863,'bereken betaaldatum bedrag'!$AU$1,'grv lys'!$G$2:$G$2863,'bereken betaaldatum bedrag'!B253)</f>
        <v>0</v>
      </c>
      <c r="AV253" s="4">
        <f>SUMIFS('grv lys'!$L$2:$L$2863,'grv lys'!$I$2:$I$2863,'bereken betaaldatum bedrag'!$AV$1,'grv lys'!$G$2:$G$2863,'bereken betaaldatum bedrag'!B253)</f>
        <v>0</v>
      </c>
      <c r="AW253" s="4">
        <f>SUMIFS('grv lys'!$L$2:$L$2863,'grv lys'!$I$2:$I$2863,'bereken betaaldatum bedrag'!$AW$1,'grv lys'!$G$2:$G$2863,'bereken betaaldatum bedrag'!B253)</f>
        <v>0</v>
      </c>
      <c r="AX253" s="4">
        <f>SUMIFS('grv lys'!$L$2:$L$2863,'grv lys'!$I$2:$I$2863,'bereken betaaldatum bedrag'!$AX$1,'grv lys'!$G$2:$G$2863,'bereken betaaldatum bedrag'!B253)</f>
        <v>0</v>
      </c>
      <c r="AY253" s="4">
        <f>SUMIFS('grv lys'!$L$2:$L$2863,'grv lys'!$I$2:$I$2863,'bereken betaaldatum bedrag'!$AY$1,'grv lys'!$G$2:$G$2863,'bereken betaaldatum bedrag'!B253)</f>
        <v>0</v>
      </c>
      <c r="AZ253" s="4">
        <f>SUMIFS('grv lys'!$L$2:$L$2863,'grv lys'!$I$2:$I$2863,'bereken betaaldatum bedrag'!$AZ$1,'grv lys'!$G$2:$G$2863,'bereken betaaldatum bedrag'!B253)</f>
        <v>0</v>
      </c>
      <c r="BA253" s="4">
        <f>SUMIFS('grv lys'!$L$2:$L$2863,'grv lys'!$I$2:$I$2863,'bereken betaaldatum bedrag'!$BA$1,'grv lys'!$G$2:$G$2863,'bereken betaaldatum bedrag'!B253)</f>
        <v>0</v>
      </c>
    </row>
    <row r="254" spans="1:53" x14ac:dyDescent="0.25">
      <c r="A254" s="19" t="s">
        <v>138</v>
      </c>
      <c r="B254" s="20">
        <v>41830</v>
      </c>
      <c r="C254" s="7"/>
      <c r="D254" s="15" t="s">
        <v>148</v>
      </c>
      <c r="E254" s="14"/>
      <c r="F254" s="12"/>
      <c r="G254" s="16"/>
      <c r="H254" s="16"/>
      <c r="I254" s="4">
        <f>SUMIFS('grv lys'!$L$2:$L$2863,'grv lys'!$G$2:$G$2863,'bereken betaaldatum bedrag'!B254,'grv lys'!$I$2:$I$2863,'bereken betaaldatum bedrag'!I$1)</f>
        <v>0</v>
      </c>
      <c r="J254" s="4">
        <f>SUMIFS('grv lys'!$L$2:$L$2863,'grv lys'!$I$2:$I$2863,'bereken betaaldatum bedrag'!$J$1,'grv lys'!$T$2:$T$2863,'bereken betaaldatum bedrag'!B254)</f>
        <v>0</v>
      </c>
      <c r="K254" s="4">
        <f>SUMIFS('grv lys'!$L$2:$L$2863,'grv lys'!$I$2:$I$2863,'bereken betaaldatum bedrag'!$K$1,'grv lys'!$T$2:$T$2863,'bereken betaaldatum bedrag'!B254)</f>
        <v>0</v>
      </c>
      <c r="L254" s="4">
        <f>SUMIFS('grv lys'!$L$2:$L$2863,'grv lys'!$I$2:$I$2863,'bereken betaaldatum bedrag'!$L$1,'grv lys'!$T$2:$T$2863,'bereken betaaldatum bedrag'!B254)</f>
        <v>0</v>
      </c>
      <c r="M254" s="4">
        <f>SUMIFS('grv lys'!$L$2:$L$2863,'grv lys'!$I$2:$I$2863,'bereken betaaldatum bedrag'!$M$1,'grv lys'!$T$2:$T$2863,'bereken betaaldatum bedrag'!B254)</f>
        <v>5655.4</v>
      </c>
      <c r="N254" s="4">
        <f>SUMIFS('grv lys'!$L$2:$L$2863,'grv lys'!$I$2:$I$2863,'bereken betaaldatum bedrag'!$N$1,'grv lys'!$T$2:$T$2863,'bereken betaaldatum bedrag'!B254)</f>
        <v>0</v>
      </c>
      <c r="O254" s="4">
        <f>SUMIFS('grv lys'!$L$2:$L$2863,'grv lys'!$I$2:$I$2863,'bereken betaaldatum bedrag'!$O$1,'grv lys'!$T$2:$T$2863,'bereken betaaldatum bedrag'!B254)</f>
        <v>0</v>
      </c>
      <c r="P254" s="4">
        <f>SUMIFS('grv lys'!$L$2:$L$2863,'grv lys'!$I$2:$I$2863,'bereken betaaldatum bedrag'!$P$1,'grv lys'!$T$2:$T$2863,'bereken betaaldatum bedrag'!B254)</f>
        <v>0</v>
      </c>
      <c r="Q254" s="4">
        <f>SUMIFS('grv lys'!$L$2:$L$2863,'grv lys'!$I$2:$I$2863,'bereken betaaldatum bedrag'!$Q$1,'grv lys'!$T$2:$T$2863,'bereken betaaldatum bedrag'!B254)</f>
        <v>0</v>
      </c>
      <c r="R254" s="4">
        <f>SUMIFS('grv lys'!$L$2:$L$2863,'grv lys'!$I$2:$I$2863,'bereken betaaldatum bedrag'!$R$1,'grv lys'!$T$2:$T$2863,'bereken betaaldatum bedrag'!B254)</f>
        <v>0</v>
      </c>
      <c r="S254" s="4">
        <f>SUMIFS('grv lys'!Y253:Y3516,'grv lys'!T253:T3516,'bereken betaaldatum bedrag'!B254,'grv lys'!V253:V3516,'bereken betaaldatum bedrag'!$S$1)</f>
        <v>0</v>
      </c>
      <c r="T254" s="4">
        <f>SUMIFS('grv lys'!Z253:Z3516,'grv lys'!U253:U3516,'bereken betaaldatum bedrag'!B254,'grv lys'!W253:W3516,'bereken betaaldatum bedrag'!$T$1)</f>
        <v>0</v>
      </c>
      <c r="U254" s="4">
        <f>SUMIFS('grv lys'!$L$2:$L$2863,'grv lys'!$I$2:$I$2863,'bereken betaaldatum bedrag'!$U$1,'grv lys'!$T$2:$T$2863,'bereken betaaldatum bedrag'!B254)</f>
        <v>0</v>
      </c>
      <c r="V254" s="4">
        <f>SUMIFS('grv lys'!$L$2:$L$2863,'grv lys'!$I$2:$I$2863,'bereken betaaldatum bedrag'!$V$1,'grv lys'!$T$2:$T$2863,'bereken betaaldatum bedrag'!B254)</f>
        <v>0</v>
      </c>
      <c r="W254" s="4">
        <f>SUMIFS('grv lys'!$L$2:$L$2863,'grv lys'!$I$2:$I$2863,'bereken betaaldatum bedrag'!$W$1,'grv lys'!$T$2:$T$2863,'bereken betaaldatum bedrag'!B254)</f>
        <v>0</v>
      </c>
      <c r="X254" s="4">
        <f>SUMIFS('grv lys'!$L$2:$L$2863,'grv lys'!$I$2:$I$2863,'bereken betaaldatum bedrag'!$X$1,'grv lys'!$T$2:$T$2863,'bereken betaaldatum bedrag'!B254)</f>
        <v>0</v>
      </c>
      <c r="Y254" s="4">
        <f>SUMIFS('grv lys'!$L$2:$L$2863,'grv lys'!$I$2:$I$2863,'bereken betaaldatum bedrag'!$Y$1,'grv lys'!$G$2:$G$2863,'bereken betaaldatum bedrag'!B254)</f>
        <v>0</v>
      </c>
      <c r="Z254" s="4">
        <f>SUMIFS('grv lys'!$L$2:$L$2863,'grv lys'!$I$2:$I$2863,'bereken betaaldatum bedrag'!$Z$1,'grv lys'!$G$2:$G$2863,'bereken betaaldatum bedrag'!B254)</f>
        <v>0</v>
      </c>
      <c r="AA254" s="4">
        <f>SUMIFS('grv lys'!$L$2:$L$2863,'grv lys'!$I$2:$I$2863,'bereken betaaldatum bedrag'!$AA$1,'grv lys'!$G$2:$G$2863,'bereken betaaldatum bedrag'!B254)</f>
        <v>0</v>
      </c>
      <c r="AB254" s="4">
        <f>SUMIFS('grv lys'!$L$2:$L$2863,'grv lys'!$I$2:$I$2863,'bereken betaaldatum bedrag'!$AB$1,'grv lys'!$G$2:$G$2863,'bereken betaaldatum bedrag'!B254)</f>
        <v>0</v>
      </c>
      <c r="AC254" s="4">
        <f>SUMIFS('grv lys'!$L$2:$L$2863,'grv lys'!$I$2:$I$2863,'bereken betaaldatum bedrag'!$AC$1,'grv lys'!$G$2:$G$2863,'bereken betaaldatum bedrag'!B254)</f>
        <v>0</v>
      </c>
      <c r="AD254" s="4">
        <f>SUMIFS('grv lys'!$L$2:$L$2863,'grv lys'!$I$2:$I$2863,'bereken betaaldatum bedrag'!$AD$1,'grv lys'!$G$2:$G$2863,'bereken betaaldatum bedrag'!B254)</f>
        <v>0</v>
      </c>
      <c r="AE254" s="4">
        <f>SUMIFS('grv lys'!$L$2:$L$2863,'grv lys'!$I$2:$I$2863,'bereken betaaldatum bedrag'!$AE$1,'grv lys'!$G$2:$G$2863,'bereken betaaldatum bedrag'!B254)</f>
        <v>0</v>
      </c>
      <c r="AF254" s="4">
        <f>SUMIFS('grv lys'!$L$2:$L$2863,'grv lys'!$I$2:$I$2863,'bereken betaaldatum bedrag'!$AF$1,'grv lys'!$G$2:$G$2863,'bereken betaaldatum bedrag'!B254)</f>
        <v>0</v>
      </c>
      <c r="AG254" s="4">
        <f>SUMIFS('grv lys'!$L$2:$L$2863,'grv lys'!$I$2:$I$2863,'bereken betaaldatum bedrag'!$AG$1,'grv lys'!$G$2:$G$2863,'bereken betaaldatum bedrag'!B254)</f>
        <v>0</v>
      </c>
      <c r="AH254" s="4">
        <f>SUMIFS('grv lys'!$L$2:$L$2863,'grv lys'!$I$2:$I$2863,'bereken betaaldatum bedrag'!$AH$1,'grv lys'!$G$2:$G$2863,'bereken betaaldatum bedrag'!B254)</f>
        <v>0</v>
      </c>
      <c r="AI254" s="4">
        <f>SUMIFS('grv lys'!$L$2:$L$2863,'grv lys'!$I$2:$I$2863,'bereken betaaldatum bedrag'!$AI$1,'grv lys'!$G$2:$G$2863,'bereken betaaldatum bedrag'!B254)</f>
        <v>0</v>
      </c>
      <c r="AJ254" s="4">
        <f>SUMIFS('grv lys'!$L$2:$L$2863,'grv lys'!$I$2:$I$2863,'bereken betaaldatum bedrag'!$AJ$1,'grv lys'!$G$2:$G$2863,'bereken betaaldatum bedrag'!B254)</f>
        <v>0</v>
      </c>
      <c r="AK254" s="4">
        <f>SUMIFS('grv lys'!$L$2:$L$2863,'grv lys'!$I$2:$I$2863,'bereken betaaldatum bedrag'!$AK$1,'grv lys'!$G$2:$G$2863,'bereken betaaldatum bedrag'!B254)</f>
        <v>0</v>
      </c>
      <c r="AL254" s="4">
        <f>SUMIFS('grv lys'!$L$2:$L$2863,'grv lys'!$I$2:$I$2863,'bereken betaaldatum bedrag'!$AL$1,'grv lys'!$G$2:$G$2863,'bereken betaaldatum bedrag'!B254)</f>
        <v>0</v>
      </c>
      <c r="AM254" s="4">
        <f>SUMIFS('grv lys'!$L$2:$L$2863,'grv lys'!$I$2:$I$2863,'bereken betaaldatum bedrag'!$AM$1,'grv lys'!$G$2:$G$2863,'bereken betaaldatum bedrag'!B254)</f>
        <v>0</v>
      </c>
      <c r="AN254" s="4">
        <f>SUMIFS('grv lys'!$L$2:$L$2863,'grv lys'!$I$2:$I$2863,'bereken betaaldatum bedrag'!$AN$1,'grv lys'!$G$2:$G$2863,'bereken betaaldatum bedrag'!B254)</f>
        <v>0</v>
      </c>
      <c r="AO254" s="4">
        <f>SUMIFS('grv lys'!$L$2:$L$2863,'grv lys'!$I$2:$I$2863,'bereken betaaldatum bedrag'!$AO$1,'grv lys'!$G$2:$G$2863,'bereken betaaldatum bedrag'!B254)</f>
        <v>0</v>
      </c>
      <c r="AP254" s="4">
        <f>SUMIFS('grv lys'!$L$2:$L$2863,'grv lys'!$I$2:$I$2863,'bereken betaaldatum bedrag'!$AP$1,'grv lys'!$G$2:$G$2863,'bereken betaaldatum bedrag'!B254)</f>
        <v>0</v>
      </c>
      <c r="AQ254" s="4">
        <f>SUMIFS('grv lys'!$L$2:$L$2863,'grv lys'!$I$2:$I$2863,'bereken betaaldatum bedrag'!$AQ$1,'grv lys'!$G$2:$G$2863,'bereken betaaldatum bedrag'!B254)</f>
        <v>0</v>
      </c>
      <c r="AR254" s="4">
        <f>SUMIFS('grv lys'!$L$2:$L$2863,'grv lys'!$I$2:$I$2863,'bereken betaaldatum bedrag'!$AR$1,'grv lys'!$G$2:$G$2863,'bereken betaaldatum bedrag'!B254)</f>
        <v>0</v>
      </c>
      <c r="AS254" s="4">
        <f>SUMIFS('grv lys'!$L$2:$L$2863,'grv lys'!$I$2:$I$2863,'bereken betaaldatum bedrag'!$AS$1,'grv lys'!$G$2:$G$2863,'bereken betaaldatum bedrag'!B254)</f>
        <v>0</v>
      </c>
      <c r="AT254" s="4">
        <f>SUMIFS('grv lys'!$L$2:$L$2863,'grv lys'!$I$2:$I$2863,'bereken betaaldatum bedrag'!$AT$1,'grv lys'!$G$2:$G$2863,'bereken betaaldatum bedrag'!B254)</f>
        <v>0</v>
      </c>
      <c r="AU254" s="4">
        <f>SUMIFS('grv lys'!$L$2:$L$2863,'grv lys'!$I$2:$I$2863,'bereken betaaldatum bedrag'!$AU$1,'grv lys'!$G$2:$G$2863,'bereken betaaldatum bedrag'!B254)</f>
        <v>0</v>
      </c>
      <c r="AV254" s="4">
        <f>SUMIFS('grv lys'!$L$2:$L$2863,'grv lys'!$I$2:$I$2863,'bereken betaaldatum bedrag'!$AV$1,'grv lys'!$G$2:$G$2863,'bereken betaaldatum bedrag'!B254)</f>
        <v>0</v>
      </c>
      <c r="AW254" s="4">
        <f>SUMIFS('grv lys'!$L$2:$L$2863,'grv lys'!$I$2:$I$2863,'bereken betaaldatum bedrag'!$AW$1,'grv lys'!$G$2:$G$2863,'bereken betaaldatum bedrag'!B254)</f>
        <v>0</v>
      </c>
      <c r="AX254" s="4">
        <f>SUMIFS('grv lys'!$L$2:$L$2863,'grv lys'!$I$2:$I$2863,'bereken betaaldatum bedrag'!$AX$1,'grv lys'!$G$2:$G$2863,'bereken betaaldatum bedrag'!B254)</f>
        <v>0</v>
      </c>
      <c r="AY254" s="4">
        <f>SUMIFS('grv lys'!$L$2:$L$2863,'grv lys'!$I$2:$I$2863,'bereken betaaldatum bedrag'!$AY$1,'grv lys'!$G$2:$G$2863,'bereken betaaldatum bedrag'!B254)</f>
        <v>0</v>
      </c>
      <c r="AZ254" s="4">
        <f>SUMIFS('grv lys'!$L$2:$L$2863,'grv lys'!$I$2:$I$2863,'bereken betaaldatum bedrag'!$AZ$1,'grv lys'!$G$2:$G$2863,'bereken betaaldatum bedrag'!B254)</f>
        <v>0</v>
      </c>
      <c r="BA254" s="4">
        <f>SUMIFS('grv lys'!$L$2:$L$2863,'grv lys'!$I$2:$I$2863,'bereken betaaldatum bedrag'!$BA$1,'grv lys'!$G$2:$G$2863,'bereken betaaldatum bedrag'!B254)</f>
        <v>0</v>
      </c>
    </row>
    <row r="255" spans="1:53" x14ac:dyDescent="0.25">
      <c r="A255" s="19" t="s">
        <v>139</v>
      </c>
      <c r="B255" s="20">
        <v>41831</v>
      </c>
      <c r="C255" s="7">
        <f>B255+19</f>
        <v>41850</v>
      </c>
      <c r="D255" s="6">
        <f>SUM(I249:I255)</f>
        <v>0</v>
      </c>
      <c r="E255" s="14">
        <f>B255+31</f>
        <v>41862</v>
      </c>
      <c r="F255" s="12">
        <f>SUM(Y249:BA255)</f>
        <v>0</v>
      </c>
      <c r="G255" s="10">
        <f>B255</f>
        <v>41831</v>
      </c>
      <c r="H255" s="9">
        <f>SUM(J249:X255)</f>
        <v>12034.8</v>
      </c>
      <c r="I255" s="4">
        <f>SUMIFS('grv lys'!$L$2:$L$2863,'grv lys'!$G$2:$G$2863,'bereken betaaldatum bedrag'!B255,'grv lys'!$I$2:$I$2863,'bereken betaaldatum bedrag'!I$1)</f>
        <v>0</v>
      </c>
      <c r="J255" s="4">
        <f>SUMIFS('grv lys'!$L$2:$L$2863,'grv lys'!$I$2:$I$2863,'bereken betaaldatum bedrag'!$J$1,'grv lys'!$T$2:$T$2863,'bereken betaaldatum bedrag'!B255)</f>
        <v>0</v>
      </c>
      <c r="K255" s="4">
        <f>SUMIFS('grv lys'!$L$2:$L$2863,'grv lys'!$I$2:$I$2863,'bereken betaaldatum bedrag'!$K$1,'grv lys'!$T$2:$T$2863,'bereken betaaldatum bedrag'!B255)</f>
        <v>0</v>
      </c>
      <c r="L255" s="4">
        <f>SUMIFS('grv lys'!$L$2:$L$2863,'grv lys'!$I$2:$I$2863,'bereken betaaldatum bedrag'!$L$1,'grv lys'!$T$2:$T$2863,'bereken betaaldatum bedrag'!B255)</f>
        <v>0</v>
      </c>
      <c r="M255" s="4">
        <f>SUMIFS('grv lys'!$L$2:$L$2863,'grv lys'!$I$2:$I$2863,'bereken betaaldatum bedrag'!$M$1,'grv lys'!$T$2:$T$2863,'bereken betaaldatum bedrag'!B255)</f>
        <v>0</v>
      </c>
      <c r="N255" s="4">
        <f>SUMIFS('grv lys'!$L$2:$L$2863,'grv lys'!$I$2:$I$2863,'bereken betaaldatum bedrag'!$N$1,'grv lys'!$T$2:$T$2863,'bereken betaaldatum bedrag'!B255)</f>
        <v>0</v>
      </c>
      <c r="O255" s="4">
        <f>SUMIFS('grv lys'!$L$2:$L$2863,'grv lys'!$I$2:$I$2863,'bereken betaaldatum bedrag'!$O$1,'grv lys'!$T$2:$T$2863,'bereken betaaldatum bedrag'!B255)</f>
        <v>0</v>
      </c>
      <c r="P255" s="4">
        <f>SUMIFS('grv lys'!$L$2:$L$2863,'grv lys'!$I$2:$I$2863,'bereken betaaldatum bedrag'!$P$1,'grv lys'!$T$2:$T$2863,'bereken betaaldatum bedrag'!B255)</f>
        <v>0</v>
      </c>
      <c r="Q255" s="4">
        <f>SUMIFS('grv lys'!$L$2:$L$2863,'grv lys'!$I$2:$I$2863,'bereken betaaldatum bedrag'!$Q$1,'grv lys'!$T$2:$T$2863,'bereken betaaldatum bedrag'!B255)</f>
        <v>0</v>
      </c>
      <c r="R255" s="4">
        <f>SUMIFS('grv lys'!$L$2:$L$2863,'grv lys'!$I$2:$I$2863,'bereken betaaldatum bedrag'!$R$1,'grv lys'!$T$2:$T$2863,'bereken betaaldatum bedrag'!B255)</f>
        <v>0</v>
      </c>
      <c r="S255" s="4">
        <f>SUMIFS('grv lys'!Y254:Y3517,'grv lys'!T254:T3517,'bereken betaaldatum bedrag'!B255,'grv lys'!V254:V3517,'bereken betaaldatum bedrag'!$S$1)</f>
        <v>0</v>
      </c>
      <c r="T255" s="4">
        <f>SUMIFS('grv lys'!Z254:Z3517,'grv lys'!U254:U3517,'bereken betaaldatum bedrag'!B255,'grv lys'!W254:W3517,'bereken betaaldatum bedrag'!$T$1)</f>
        <v>0</v>
      </c>
      <c r="U255" s="4">
        <f>SUMIFS('grv lys'!$L$2:$L$2863,'grv lys'!$I$2:$I$2863,'bereken betaaldatum bedrag'!$U$1,'grv lys'!$T$2:$T$2863,'bereken betaaldatum bedrag'!B255)</f>
        <v>0</v>
      </c>
      <c r="V255" s="4">
        <f>SUMIFS('grv lys'!$L$2:$L$2863,'grv lys'!$I$2:$I$2863,'bereken betaaldatum bedrag'!$V$1,'grv lys'!$T$2:$T$2863,'bereken betaaldatum bedrag'!B255)</f>
        <v>0</v>
      </c>
      <c r="W255" s="4">
        <f>SUMIFS('grv lys'!$L$2:$L$2863,'grv lys'!$I$2:$I$2863,'bereken betaaldatum bedrag'!$W$1,'grv lys'!$T$2:$T$2863,'bereken betaaldatum bedrag'!B255)</f>
        <v>0</v>
      </c>
      <c r="X255" s="4">
        <f>SUMIFS('grv lys'!$L$2:$L$2863,'grv lys'!$I$2:$I$2863,'bereken betaaldatum bedrag'!$X$1,'grv lys'!$T$2:$T$2863,'bereken betaaldatum bedrag'!B255)</f>
        <v>0</v>
      </c>
      <c r="Y255" s="4">
        <f>SUMIFS('grv lys'!$L$2:$L$2863,'grv lys'!$I$2:$I$2863,'bereken betaaldatum bedrag'!$Y$1,'grv lys'!$G$2:$G$2863,'bereken betaaldatum bedrag'!B255)</f>
        <v>0</v>
      </c>
      <c r="Z255" s="4">
        <f>SUMIFS('grv lys'!$L$2:$L$2863,'grv lys'!$I$2:$I$2863,'bereken betaaldatum bedrag'!$Z$1,'grv lys'!$G$2:$G$2863,'bereken betaaldatum bedrag'!B255)</f>
        <v>0</v>
      </c>
      <c r="AA255" s="4">
        <f>SUMIFS('grv lys'!$L$2:$L$2863,'grv lys'!$I$2:$I$2863,'bereken betaaldatum bedrag'!$AA$1,'grv lys'!$G$2:$G$2863,'bereken betaaldatum bedrag'!B255)</f>
        <v>0</v>
      </c>
      <c r="AB255" s="4">
        <f>SUMIFS('grv lys'!$L$2:$L$2863,'grv lys'!$I$2:$I$2863,'bereken betaaldatum bedrag'!$AB$1,'grv lys'!$G$2:$G$2863,'bereken betaaldatum bedrag'!B255)</f>
        <v>0</v>
      </c>
      <c r="AC255" s="4">
        <f>SUMIFS('grv lys'!$L$2:$L$2863,'grv lys'!$I$2:$I$2863,'bereken betaaldatum bedrag'!$AC$1,'grv lys'!$G$2:$G$2863,'bereken betaaldatum bedrag'!B255)</f>
        <v>0</v>
      </c>
      <c r="AD255" s="4">
        <f>SUMIFS('grv lys'!$L$2:$L$2863,'grv lys'!$I$2:$I$2863,'bereken betaaldatum bedrag'!$AD$1,'grv lys'!$G$2:$G$2863,'bereken betaaldatum bedrag'!B255)</f>
        <v>0</v>
      </c>
      <c r="AE255" s="4">
        <f>SUMIFS('grv lys'!$L$2:$L$2863,'grv lys'!$I$2:$I$2863,'bereken betaaldatum bedrag'!$AE$1,'grv lys'!$G$2:$G$2863,'bereken betaaldatum bedrag'!B255)</f>
        <v>0</v>
      </c>
      <c r="AF255" s="4">
        <f>SUMIFS('grv lys'!$L$2:$L$2863,'grv lys'!$I$2:$I$2863,'bereken betaaldatum bedrag'!$AF$1,'grv lys'!$G$2:$G$2863,'bereken betaaldatum bedrag'!B255)</f>
        <v>0</v>
      </c>
      <c r="AG255" s="4">
        <f>SUMIFS('grv lys'!$L$2:$L$2863,'grv lys'!$I$2:$I$2863,'bereken betaaldatum bedrag'!$AG$1,'grv lys'!$G$2:$G$2863,'bereken betaaldatum bedrag'!B255)</f>
        <v>0</v>
      </c>
      <c r="AH255" s="4">
        <f>SUMIFS('grv lys'!$L$2:$L$2863,'grv lys'!$I$2:$I$2863,'bereken betaaldatum bedrag'!$AH$1,'grv lys'!$G$2:$G$2863,'bereken betaaldatum bedrag'!B255)</f>
        <v>0</v>
      </c>
      <c r="AI255" s="4">
        <f>SUMIFS('grv lys'!$L$2:$L$2863,'grv lys'!$I$2:$I$2863,'bereken betaaldatum bedrag'!$AI$1,'grv lys'!$G$2:$G$2863,'bereken betaaldatum bedrag'!B255)</f>
        <v>0</v>
      </c>
      <c r="AJ255" s="4">
        <f>SUMIFS('grv lys'!$L$2:$L$2863,'grv lys'!$I$2:$I$2863,'bereken betaaldatum bedrag'!$AJ$1,'grv lys'!$G$2:$G$2863,'bereken betaaldatum bedrag'!B255)</f>
        <v>0</v>
      </c>
      <c r="AK255" s="4">
        <f>SUMIFS('grv lys'!$L$2:$L$2863,'grv lys'!$I$2:$I$2863,'bereken betaaldatum bedrag'!$AK$1,'grv lys'!$G$2:$G$2863,'bereken betaaldatum bedrag'!B255)</f>
        <v>0</v>
      </c>
      <c r="AL255" s="4">
        <f>SUMIFS('grv lys'!$L$2:$L$2863,'grv lys'!$I$2:$I$2863,'bereken betaaldatum bedrag'!$AL$1,'grv lys'!$G$2:$G$2863,'bereken betaaldatum bedrag'!B255)</f>
        <v>0</v>
      </c>
      <c r="AM255" s="4">
        <f>SUMIFS('grv lys'!$L$2:$L$2863,'grv lys'!$I$2:$I$2863,'bereken betaaldatum bedrag'!$AM$1,'grv lys'!$G$2:$G$2863,'bereken betaaldatum bedrag'!B255)</f>
        <v>0</v>
      </c>
      <c r="AN255" s="4">
        <f>SUMIFS('grv lys'!$L$2:$L$2863,'grv lys'!$I$2:$I$2863,'bereken betaaldatum bedrag'!$AN$1,'grv lys'!$G$2:$G$2863,'bereken betaaldatum bedrag'!B255)</f>
        <v>0</v>
      </c>
      <c r="AO255" s="4">
        <f>SUMIFS('grv lys'!$L$2:$L$2863,'grv lys'!$I$2:$I$2863,'bereken betaaldatum bedrag'!$AO$1,'grv lys'!$G$2:$G$2863,'bereken betaaldatum bedrag'!B255)</f>
        <v>0</v>
      </c>
      <c r="AP255" s="4">
        <f>SUMIFS('grv lys'!$L$2:$L$2863,'grv lys'!$I$2:$I$2863,'bereken betaaldatum bedrag'!$AP$1,'grv lys'!$G$2:$G$2863,'bereken betaaldatum bedrag'!B255)</f>
        <v>0</v>
      </c>
      <c r="AQ255" s="4">
        <f>SUMIFS('grv lys'!$L$2:$L$2863,'grv lys'!$I$2:$I$2863,'bereken betaaldatum bedrag'!$AQ$1,'grv lys'!$G$2:$G$2863,'bereken betaaldatum bedrag'!B255)</f>
        <v>0</v>
      </c>
      <c r="AR255" s="4">
        <f>SUMIFS('grv lys'!$L$2:$L$2863,'grv lys'!$I$2:$I$2863,'bereken betaaldatum bedrag'!$AR$1,'grv lys'!$G$2:$G$2863,'bereken betaaldatum bedrag'!B255)</f>
        <v>0</v>
      </c>
      <c r="AS255" s="4">
        <f>SUMIFS('grv lys'!$L$2:$L$2863,'grv lys'!$I$2:$I$2863,'bereken betaaldatum bedrag'!$AS$1,'grv lys'!$G$2:$G$2863,'bereken betaaldatum bedrag'!B255)</f>
        <v>0</v>
      </c>
      <c r="AT255" s="4">
        <f>SUMIFS('grv lys'!$L$2:$L$2863,'grv lys'!$I$2:$I$2863,'bereken betaaldatum bedrag'!$AT$1,'grv lys'!$G$2:$G$2863,'bereken betaaldatum bedrag'!B255)</f>
        <v>0</v>
      </c>
      <c r="AU255" s="4">
        <f>SUMIFS('grv lys'!$L$2:$L$2863,'grv lys'!$I$2:$I$2863,'bereken betaaldatum bedrag'!$AU$1,'grv lys'!$G$2:$G$2863,'bereken betaaldatum bedrag'!B255)</f>
        <v>0</v>
      </c>
      <c r="AV255" s="4">
        <f>SUMIFS('grv lys'!$L$2:$L$2863,'grv lys'!$I$2:$I$2863,'bereken betaaldatum bedrag'!$AV$1,'grv lys'!$G$2:$G$2863,'bereken betaaldatum bedrag'!B255)</f>
        <v>0</v>
      </c>
      <c r="AW255" s="4">
        <f>SUMIFS('grv lys'!$L$2:$L$2863,'grv lys'!$I$2:$I$2863,'bereken betaaldatum bedrag'!$AW$1,'grv lys'!$G$2:$G$2863,'bereken betaaldatum bedrag'!B255)</f>
        <v>0</v>
      </c>
      <c r="AX255" s="4">
        <f>SUMIFS('grv lys'!$L$2:$L$2863,'grv lys'!$I$2:$I$2863,'bereken betaaldatum bedrag'!$AX$1,'grv lys'!$G$2:$G$2863,'bereken betaaldatum bedrag'!B255)</f>
        <v>0</v>
      </c>
      <c r="AY255" s="4">
        <f>SUMIFS('grv lys'!$L$2:$L$2863,'grv lys'!$I$2:$I$2863,'bereken betaaldatum bedrag'!$AY$1,'grv lys'!$G$2:$G$2863,'bereken betaaldatum bedrag'!B255)</f>
        <v>0</v>
      </c>
      <c r="AZ255" s="4">
        <f>SUMIFS('grv lys'!$L$2:$L$2863,'grv lys'!$I$2:$I$2863,'bereken betaaldatum bedrag'!$AZ$1,'grv lys'!$G$2:$G$2863,'bereken betaaldatum bedrag'!B255)</f>
        <v>0</v>
      </c>
      <c r="BA255" s="4">
        <f>SUMIFS('grv lys'!$L$2:$L$2863,'grv lys'!$I$2:$I$2863,'bereken betaaldatum bedrag'!$BA$1,'grv lys'!$G$2:$G$2863,'bereken betaaldatum bedrag'!B255)</f>
        <v>0</v>
      </c>
    </row>
    <row r="256" spans="1:53" x14ac:dyDescent="0.25">
      <c r="A256" s="21" t="s">
        <v>140</v>
      </c>
      <c r="B256" s="22">
        <v>41832</v>
      </c>
      <c r="C256" s="7"/>
      <c r="D256" s="15" t="s">
        <v>148</v>
      </c>
      <c r="E256" s="14"/>
      <c r="F256" s="12"/>
      <c r="G256" s="16"/>
      <c r="H256" s="16"/>
      <c r="I256" s="4">
        <f>SUMIFS('grv lys'!$L$2:$L$2863,'grv lys'!$G$2:$G$2863,'bereken betaaldatum bedrag'!B256,'grv lys'!$I$2:$I$2863,'bereken betaaldatum bedrag'!I$1)</f>
        <v>0</v>
      </c>
      <c r="J256" s="4">
        <f>SUMIFS('grv lys'!$L$2:$L$2863,'grv lys'!$I$2:$I$2863,'bereken betaaldatum bedrag'!$J$1,'grv lys'!$T$2:$T$2863,'bereken betaaldatum bedrag'!B256)</f>
        <v>0</v>
      </c>
      <c r="K256" s="4">
        <f>SUMIFS('grv lys'!$L$2:$L$2863,'grv lys'!$I$2:$I$2863,'bereken betaaldatum bedrag'!$K$1,'grv lys'!$T$2:$T$2863,'bereken betaaldatum bedrag'!B256)</f>
        <v>0</v>
      </c>
      <c r="L256" s="4">
        <f>SUMIFS('grv lys'!$L$2:$L$2863,'grv lys'!$I$2:$I$2863,'bereken betaaldatum bedrag'!$L$1,'grv lys'!$T$2:$T$2863,'bereken betaaldatum bedrag'!B256)</f>
        <v>0</v>
      </c>
      <c r="M256" s="4">
        <f>SUMIFS('grv lys'!$L$2:$L$2863,'grv lys'!$I$2:$I$2863,'bereken betaaldatum bedrag'!$M$1,'grv lys'!$T$2:$T$2863,'bereken betaaldatum bedrag'!B256)</f>
        <v>0</v>
      </c>
      <c r="N256" s="4">
        <f>SUMIFS('grv lys'!$L$2:$L$2863,'grv lys'!$I$2:$I$2863,'bereken betaaldatum bedrag'!$N$1,'grv lys'!$T$2:$T$2863,'bereken betaaldatum bedrag'!B256)</f>
        <v>0</v>
      </c>
      <c r="O256" s="4">
        <f>SUMIFS('grv lys'!$L$2:$L$2863,'grv lys'!$I$2:$I$2863,'bereken betaaldatum bedrag'!$O$1,'grv lys'!$T$2:$T$2863,'bereken betaaldatum bedrag'!B256)</f>
        <v>0</v>
      </c>
      <c r="P256" s="4">
        <f>SUMIFS('grv lys'!$L$2:$L$2863,'grv lys'!$I$2:$I$2863,'bereken betaaldatum bedrag'!$P$1,'grv lys'!$T$2:$T$2863,'bereken betaaldatum bedrag'!B256)</f>
        <v>0</v>
      </c>
      <c r="Q256" s="4">
        <f>SUMIFS('grv lys'!$L$2:$L$2863,'grv lys'!$I$2:$I$2863,'bereken betaaldatum bedrag'!$Q$1,'grv lys'!$T$2:$T$2863,'bereken betaaldatum bedrag'!B256)</f>
        <v>0</v>
      </c>
      <c r="R256" s="4">
        <f>SUMIFS('grv lys'!$L$2:$L$2863,'grv lys'!$I$2:$I$2863,'bereken betaaldatum bedrag'!$R$1,'grv lys'!$T$2:$T$2863,'bereken betaaldatum bedrag'!B256)</f>
        <v>0</v>
      </c>
      <c r="S256" s="4">
        <f>SUMIFS('grv lys'!Y255:Y3518,'grv lys'!T255:T3518,'bereken betaaldatum bedrag'!B256,'grv lys'!V255:V3518,'bereken betaaldatum bedrag'!$S$1)</f>
        <v>0</v>
      </c>
      <c r="T256" s="4">
        <f>SUMIFS('grv lys'!Z255:Z3518,'grv lys'!U255:U3518,'bereken betaaldatum bedrag'!B256,'grv lys'!W255:W3518,'bereken betaaldatum bedrag'!$T$1)</f>
        <v>0</v>
      </c>
      <c r="U256" s="4">
        <f>SUMIFS('grv lys'!$L$2:$L$2863,'grv lys'!$I$2:$I$2863,'bereken betaaldatum bedrag'!$U$1,'grv lys'!$T$2:$T$2863,'bereken betaaldatum bedrag'!B256)</f>
        <v>0</v>
      </c>
      <c r="V256" s="4">
        <f>SUMIFS('grv lys'!$L$2:$L$2863,'grv lys'!$I$2:$I$2863,'bereken betaaldatum bedrag'!$V$1,'grv lys'!$T$2:$T$2863,'bereken betaaldatum bedrag'!B256)</f>
        <v>0</v>
      </c>
      <c r="W256" s="4">
        <f>SUMIFS('grv lys'!$L$2:$L$2863,'grv lys'!$I$2:$I$2863,'bereken betaaldatum bedrag'!$W$1,'grv lys'!$T$2:$T$2863,'bereken betaaldatum bedrag'!B256)</f>
        <v>0</v>
      </c>
      <c r="X256" s="4">
        <f>SUMIFS('grv lys'!$L$2:$L$2863,'grv lys'!$I$2:$I$2863,'bereken betaaldatum bedrag'!$X$1,'grv lys'!$T$2:$T$2863,'bereken betaaldatum bedrag'!B256)</f>
        <v>0</v>
      </c>
      <c r="Y256" s="4">
        <f>SUMIFS('grv lys'!$L$2:$L$2863,'grv lys'!$I$2:$I$2863,'bereken betaaldatum bedrag'!$Y$1,'grv lys'!$G$2:$G$2863,'bereken betaaldatum bedrag'!B256)</f>
        <v>0</v>
      </c>
      <c r="Z256" s="4">
        <f>SUMIFS('grv lys'!$L$2:$L$2863,'grv lys'!$I$2:$I$2863,'bereken betaaldatum bedrag'!$Z$1,'grv lys'!$G$2:$G$2863,'bereken betaaldatum bedrag'!B256)</f>
        <v>0</v>
      </c>
      <c r="AA256" s="4">
        <f>SUMIFS('grv lys'!$L$2:$L$2863,'grv lys'!$I$2:$I$2863,'bereken betaaldatum bedrag'!$AA$1,'grv lys'!$G$2:$G$2863,'bereken betaaldatum bedrag'!B256)</f>
        <v>0</v>
      </c>
      <c r="AB256" s="4">
        <f>SUMIFS('grv lys'!$L$2:$L$2863,'grv lys'!$I$2:$I$2863,'bereken betaaldatum bedrag'!$AB$1,'grv lys'!$G$2:$G$2863,'bereken betaaldatum bedrag'!B256)</f>
        <v>0</v>
      </c>
      <c r="AC256" s="4">
        <f>SUMIFS('grv lys'!$L$2:$L$2863,'grv lys'!$I$2:$I$2863,'bereken betaaldatum bedrag'!$AC$1,'grv lys'!$G$2:$G$2863,'bereken betaaldatum bedrag'!B256)</f>
        <v>0</v>
      </c>
      <c r="AD256" s="4">
        <f>SUMIFS('grv lys'!$L$2:$L$2863,'grv lys'!$I$2:$I$2863,'bereken betaaldatum bedrag'!$AD$1,'grv lys'!$G$2:$G$2863,'bereken betaaldatum bedrag'!B256)</f>
        <v>0</v>
      </c>
      <c r="AE256" s="4">
        <f>SUMIFS('grv lys'!$L$2:$L$2863,'grv lys'!$I$2:$I$2863,'bereken betaaldatum bedrag'!$AE$1,'grv lys'!$G$2:$G$2863,'bereken betaaldatum bedrag'!B256)</f>
        <v>0</v>
      </c>
      <c r="AF256" s="4">
        <f>SUMIFS('grv lys'!$L$2:$L$2863,'grv lys'!$I$2:$I$2863,'bereken betaaldatum bedrag'!$AF$1,'grv lys'!$G$2:$G$2863,'bereken betaaldatum bedrag'!B256)</f>
        <v>0</v>
      </c>
      <c r="AG256" s="4">
        <f>SUMIFS('grv lys'!$L$2:$L$2863,'grv lys'!$I$2:$I$2863,'bereken betaaldatum bedrag'!$AG$1,'grv lys'!$G$2:$G$2863,'bereken betaaldatum bedrag'!B256)</f>
        <v>0</v>
      </c>
      <c r="AH256" s="4">
        <f>SUMIFS('grv lys'!$L$2:$L$2863,'grv lys'!$I$2:$I$2863,'bereken betaaldatum bedrag'!$AH$1,'grv lys'!$G$2:$G$2863,'bereken betaaldatum bedrag'!B256)</f>
        <v>0</v>
      </c>
      <c r="AI256" s="4">
        <f>SUMIFS('grv lys'!$L$2:$L$2863,'grv lys'!$I$2:$I$2863,'bereken betaaldatum bedrag'!$AI$1,'grv lys'!$G$2:$G$2863,'bereken betaaldatum bedrag'!B256)</f>
        <v>0</v>
      </c>
      <c r="AJ256" s="4">
        <f>SUMIFS('grv lys'!$L$2:$L$2863,'grv lys'!$I$2:$I$2863,'bereken betaaldatum bedrag'!$AJ$1,'grv lys'!$G$2:$G$2863,'bereken betaaldatum bedrag'!B256)</f>
        <v>0</v>
      </c>
      <c r="AK256" s="4">
        <f>SUMIFS('grv lys'!$L$2:$L$2863,'grv lys'!$I$2:$I$2863,'bereken betaaldatum bedrag'!$AK$1,'grv lys'!$G$2:$G$2863,'bereken betaaldatum bedrag'!B256)</f>
        <v>0</v>
      </c>
      <c r="AL256" s="4">
        <f>SUMIFS('grv lys'!$L$2:$L$2863,'grv lys'!$I$2:$I$2863,'bereken betaaldatum bedrag'!$AL$1,'grv lys'!$G$2:$G$2863,'bereken betaaldatum bedrag'!B256)</f>
        <v>0</v>
      </c>
      <c r="AM256" s="4">
        <f>SUMIFS('grv lys'!$L$2:$L$2863,'grv lys'!$I$2:$I$2863,'bereken betaaldatum bedrag'!$AM$1,'grv lys'!$G$2:$G$2863,'bereken betaaldatum bedrag'!B256)</f>
        <v>0</v>
      </c>
      <c r="AN256" s="4">
        <f>SUMIFS('grv lys'!$L$2:$L$2863,'grv lys'!$I$2:$I$2863,'bereken betaaldatum bedrag'!$AN$1,'grv lys'!$G$2:$G$2863,'bereken betaaldatum bedrag'!B256)</f>
        <v>0</v>
      </c>
      <c r="AO256" s="4">
        <f>SUMIFS('grv lys'!$L$2:$L$2863,'grv lys'!$I$2:$I$2863,'bereken betaaldatum bedrag'!$AO$1,'grv lys'!$G$2:$G$2863,'bereken betaaldatum bedrag'!B256)</f>
        <v>0</v>
      </c>
      <c r="AP256" s="4">
        <f>SUMIFS('grv lys'!$L$2:$L$2863,'grv lys'!$I$2:$I$2863,'bereken betaaldatum bedrag'!$AP$1,'grv lys'!$G$2:$G$2863,'bereken betaaldatum bedrag'!B256)</f>
        <v>0</v>
      </c>
      <c r="AQ256" s="4">
        <f>SUMIFS('grv lys'!$L$2:$L$2863,'grv lys'!$I$2:$I$2863,'bereken betaaldatum bedrag'!$AQ$1,'grv lys'!$G$2:$G$2863,'bereken betaaldatum bedrag'!B256)</f>
        <v>0</v>
      </c>
      <c r="AR256" s="4">
        <f>SUMIFS('grv lys'!$L$2:$L$2863,'grv lys'!$I$2:$I$2863,'bereken betaaldatum bedrag'!$AR$1,'grv lys'!$G$2:$G$2863,'bereken betaaldatum bedrag'!B256)</f>
        <v>0</v>
      </c>
      <c r="AS256" s="4">
        <f>SUMIFS('grv lys'!$L$2:$L$2863,'grv lys'!$I$2:$I$2863,'bereken betaaldatum bedrag'!$AS$1,'grv lys'!$G$2:$G$2863,'bereken betaaldatum bedrag'!B256)</f>
        <v>0</v>
      </c>
      <c r="AT256" s="4">
        <f>SUMIFS('grv lys'!$L$2:$L$2863,'grv lys'!$I$2:$I$2863,'bereken betaaldatum bedrag'!$AT$1,'grv lys'!$G$2:$G$2863,'bereken betaaldatum bedrag'!B256)</f>
        <v>0</v>
      </c>
      <c r="AU256" s="4">
        <f>SUMIFS('grv lys'!$L$2:$L$2863,'grv lys'!$I$2:$I$2863,'bereken betaaldatum bedrag'!$AU$1,'grv lys'!$G$2:$G$2863,'bereken betaaldatum bedrag'!B256)</f>
        <v>0</v>
      </c>
      <c r="AV256" s="4">
        <f>SUMIFS('grv lys'!$L$2:$L$2863,'grv lys'!$I$2:$I$2863,'bereken betaaldatum bedrag'!$AV$1,'grv lys'!$G$2:$G$2863,'bereken betaaldatum bedrag'!B256)</f>
        <v>0</v>
      </c>
      <c r="AW256" s="4">
        <f>SUMIFS('grv lys'!$L$2:$L$2863,'grv lys'!$I$2:$I$2863,'bereken betaaldatum bedrag'!$AW$1,'grv lys'!$G$2:$G$2863,'bereken betaaldatum bedrag'!B256)</f>
        <v>0</v>
      </c>
      <c r="AX256" s="4">
        <f>SUMIFS('grv lys'!$L$2:$L$2863,'grv lys'!$I$2:$I$2863,'bereken betaaldatum bedrag'!$AX$1,'grv lys'!$G$2:$G$2863,'bereken betaaldatum bedrag'!B256)</f>
        <v>0</v>
      </c>
      <c r="AY256" s="4">
        <f>SUMIFS('grv lys'!$L$2:$L$2863,'grv lys'!$I$2:$I$2863,'bereken betaaldatum bedrag'!$AY$1,'grv lys'!$G$2:$G$2863,'bereken betaaldatum bedrag'!B256)</f>
        <v>0</v>
      </c>
      <c r="AZ256" s="4">
        <f>SUMIFS('grv lys'!$L$2:$L$2863,'grv lys'!$I$2:$I$2863,'bereken betaaldatum bedrag'!$AZ$1,'grv lys'!$G$2:$G$2863,'bereken betaaldatum bedrag'!B256)</f>
        <v>0</v>
      </c>
      <c r="BA256" s="4">
        <f>SUMIFS('grv lys'!$L$2:$L$2863,'grv lys'!$I$2:$I$2863,'bereken betaaldatum bedrag'!$BA$1,'grv lys'!$G$2:$G$2863,'bereken betaaldatum bedrag'!B256)</f>
        <v>0</v>
      </c>
    </row>
    <row r="257" spans="1:53" x14ac:dyDescent="0.25">
      <c r="A257" s="21" t="s">
        <v>134</v>
      </c>
      <c r="B257" s="22">
        <v>41833</v>
      </c>
      <c r="C257" s="7"/>
      <c r="D257" s="15" t="s">
        <v>148</v>
      </c>
      <c r="E257" s="14"/>
      <c r="F257" s="12"/>
      <c r="G257" s="16"/>
      <c r="H257" s="16"/>
      <c r="I257" s="4">
        <f>SUMIFS('grv lys'!$L$2:$L$2863,'grv lys'!$G$2:$G$2863,'bereken betaaldatum bedrag'!B257,'grv lys'!$I$2:$I$2863,'bereken betaaldatum bedrag'!I$1)</f>
        <v>0</v>
      </c>
      <c r="J257" s="4">
        <f>SUMIFS('grv lys'!$L$2:$L$2863,'grv lys'!$I$2:$I$2863,'bereken betaaldatum bedrag'!$J$1,'grv lys'!$T$2:$T$2863,'bereken betaaldatum bedrag'!B257)</f>
        <v>0</v>
      </c>
      <c r="K257" s="4">
        <f>SUMIFS('grv lys'!$L$2:$L$2863,'grv lys'!$I$2:$I$2863,'bereken betaaldatum bedrag'!$K$1,'grv lys'!$T$2:$T$2863,'bereken betaaldatum bedrag'!B257)</f>
        <v>0</v>
      </c>
      <c r="L257" s="4">
        <f>SUMIFS('grv lys'!$L$2:$L$2863,'grv lys'!$I$2:$I$2863,'bereken betaaldatum bedrag'!$L$1,'grv lys'!$T$2:$T$2863,'bereken betaaldatum bedrag'!B257)</f>
        <v>0</v>
      </c>
      <c r="M257" s="4">
        <f>SUMIFS('grv lys'!$L$2:$L$2863,'grv lys'!$I$2:$I$2863,'bereken betaaldatum bedrag'!$M$1,'grv lys'!$T$2:$T$2863,'bereken betaaldatum bedrag'!B257)</f>
        <v>3685.4</v>
      </c>
      <c r="N257" s="4">
        <f>SUMIFS('grv lys'!$L$2:$L$2863,'grv lys'!$I$2:$I$2863,'bereken betaaldatum bedrag'!$N$1,'grv lys'!$T$2:$T$2863,'bereken betaaldatum bedrag'!B257)</f>
        <v>0</v>
      </c>
      <c r="O257" s="4">
        <f>SUMIFS('grv lys'!$L$2:$L$2863,'grv lys'!$I$2:$I$2863,'bereken betaaldatum bedrag'!$O$1,'grv lys'!$T$2:$T$2863,'bereken betaaldatum bedrag'!B257)</f>
        <v>0</v>
      </c>
      <c r="P257" s="4">
        <f>SUMIFS('grv lys'!$L$2:$L$2863,'grv lys'!$I$2:$I$2863,'bereken betaaldatum bedrag'!$P$1,'grv lys'!$T$2:$T$2863,'bereken betaaldatum bedrag'!B257)</f>
        <v>0</v>
      </c>
      <c r="Q257" s="4">
        <f>SUMIFS('grv lys'!$L$2:$L$2863,'grv lys'!$I$2:$I$2863,'bereken betaaldatum bedrag'!$Q$1,'grv lys'!$T$2:$T$2863,'bereken betaaldatum bedrag'!B257)</f>
        <v>0</v>
      </c>
      <c r="R257" s="4">
        <f>SUMIFS('grv lys'!$L$2:$L$2863,'grv lys'!$I$2:$I$2863,'bereken betaaldatum bedrag'!$R$1,'grv lys'!$T$2:$T$2863,'bereken betaaldatum bedrag'!B257)</f>
        <v>0</v>
      </c>
      <c r="S257" s="4">
        <f>SUMIFS('grv lys'!Y256:Y3519,'grv lys'!T256:T3519,'bereken betaaldatum bedrag'!B257,'grv lys'!V256:V3519,'bereken betaaldatum bedrag'!$S$1)</f>
        <v>0</v>
      </c>
      <c r="T257" s="4">
        <f>SUMIFS('grv lys'!Z256:Z3519,'grv lys'!U256:U3519,'bereken betaaldatum bedrag'!B257,'grv lys'!W256:W3519,'bereken betaaldatum bedrag'!$T$1)</f>
        <v>0</v>
      </c>
      <c r="U257" s="4">
        <f>SUMIFS('grv lys'!$L$2:$L$2863,'grv lys'!$I$2:$I$2863,'bereken betaaldatum bedrag'!$U$1,'grv lys'!$T$2:$T$2863,'bereken betaaldatum bedrag'!B257)</f>
        <v>0</v>
      </c>
      <c r="V257" s="4">
        <f>SUMIFS('grv lys'!$L$2:$L$2863,'grv lys'!$I$2:$I$2863,'bereken betaaldatum bedrag'!$V$1,'grv lys'!$T$2:$T$2863,'bereken betaaldatum bedrag'!B257)</f>
        <v>0</v>
      </c>
      <c r="W257" s="4">
        <f>SUMIFS('grv lys'!$L$2:$L$2863,'grv lys'!$I$2:$I$2863,'bereken betaaldatum bedrag'!$W$1,'grv lys'!$T$2:$T$2863,'bereken betaaldatum bedrag'!B257)</f>
        <v>0</v>
      </c>
      <c r="X257" s="4">
        <f>SUMIFS('grv lys'!$L$2:$L$2863,'grv lys'!$I$2:$I$2863,'bereken betaaldatum bedrag'!$X$1,'grv lys'!$T$2:$T$2863,'bereken betaaldatum bedrag'!B257)</f>
        <v>0</v>
      </c>
      <c r="Y257" s="4">
        <f>SUMIFS('grv lys'!$L$2:$L$2863,'grv lys'!$I$2:$I$2863,'bereken betaaldatum bedrag'!$Y$1,'grv lys'!$G$2:$G$2863,'bereken betaaldatum bedrag'!B257)</f>
        <v>0</v>
      </c>
      <c r="Z257" s="4">
        <f>SUMIFS('grv lys'!$L$2:$L$2863,'grv lys'!$I$2:$I$2863,'bereken betaaldatum bedrag'!$Z$1,'grv lys'!$G$2:$G$2863,'bereken betaaldatum bedrag'!B257)</f>
        <v>0</v>
      </c>
      <c r="AA257" s="4">
        <f>SUMIFS('grv lys'!$L$2:$L$2863,'grv lys'!$I$2:$I$2863,'bereken betaaldatum bedrag'!$AA$1,'grv lys'!$G$2:$G$2863,'bereken betaaldatum bedrag'!B257)</f>
        <v>0</v>
      </c>
      <c r="AB257" s="4">
        <f>SUMIFS('grv lys'!$L$2:$L$2863,'grv lys'!$I$2:$I$2863,'bereken betaaldatum bedrag'!$AB$1,'grv lys'!$G$2:$G$2863,'bereken betaaldatum bedrag'!B257)</f>
        <v>0</v>
      </c>
      <c r="AC257" s="4">
        <f>SUMIFS('grv lys'!$L$2:$L$2863,'grv lys'!$I$2:$I$2863,'bereken betaaldatum bedrag'!$AC$1,'grv lys'!$G$2:$G$2863,'bereken betaaldatum bedrag'!B257)</f>
        <v>0</v>
      </c>
      <c r="AD257" s="4">
        <f>SUMIFS('grv lys'!$L$2:$L$2863,'grv lys'!$I$2:$I$2863,'bereken betaaldatum bedrag'!$AD$1,'grv lys'!$G$2:$G$2863,'bereken betaaldatum bedrag'!B257)</f>
        <v>0</v>
      </c>
      <c r="AE257" s="4">
        <f>SUMIFS('grv lys'!$L$2:$L$2863,'grv lys'!$I$2:$I$2863,'bereken betaaldatum bedrag'!$AE$1,'grv lys'!$G$2:$G$2863,'bereken betaaldatum bedrag'!B257)</f>
        <v>0</v>
      </c>
      <c r="AF257" s="4">
        <f>SUMIFS('grv lys'!$L$2:$L$2863,'grv lys'!$I$2:$I$2863,'bereken betaaldatum bedrag'!$AF$1,'grv lys'!$G$2:$G$2863,'bereken betaaldatum bedrag'!B257)</f>
        <v>0</v>
      </c>
      <c r="AG257" s="4">
        <f>SUMIFS('grv lys'!$L$2:$L$2863,'grv lys'!$I$2:$I$2863,'bereken betaaldatum bedrag'!$AG$1,'grv lys'!$G$2:$G$2863,'bereken betaaldatum bedrag'!B257)</f>
        <v>0</v>
      </c>
      <c r="AH257" s="4">
        <f>SUMIFS('grv lys'!$L$2:$L$2863,'grv lys'!$I$2:$I$2863,'bereken betaaldatum bedrag'!$AH$1,'grv lys'!$G$2:$G$2863,'bereken betaaldatum bedrag'!B257)</f>
        <v>0</v>
      </c>
      <c r="AI257" s="4">
        <f>SUMIFS('grv lys'!$L$2:$L$2863,'grv lys'!$I$2:$I$2863,'bereken betaaldatum bedrag'!$AI$1,'grv lys'!$G$2:$G$2863,'bereken betaaldatum bedrag'!B257)</f>
        <v>0</v>
      </c>
      <c r="AJ257" s="4">
        <f>SUMIFS('grv lys'!$L$2:$L$2863,'grv lys'!$I$2:$I$2863,'bereken betaaldatum bedrag'!$AJ$1,'grv lys'!$G$2:$G$2863,'bereken betaaldatum bedrag'!B257)</f>
        <v>0</v>
      </c>
      <c r="AK257" s="4">
        <f>SUMIFS('grv lys'!$L$2:$L$2863,'grv lys'!$I$2:$I$2863,'bereken betaaldatum bedrag'!$AK$1,'grv lys'!$G$2:$G$2863,'bereken betaaldatum bedrag'!B257)</f>
        <v>0</v>
      </c>
      <c r="AL257" s="4">
        <f>SUMIFS('grv lys'!$L$2:$L$2863,'grv lys'!$I$2:$I$2863,'bereken betaaldatum bedrag'!$AL$1,'grv lys'!$G$2:$G$2863,'bereken betaaldatum bedrag'!B257)</f>
        <v>0</v>
      </c>
      <c r="AM257" s="4">
        <f>SUMIFS('grv lys'!$L$2:$L$2863,'grv lys'!$I$2:$I$2863,'bereken betaaldatum bedrag'!$AM$1,'grv lys'!$G$2:$G$2863,'bereken betaaldatum bedrag'!B257)</f>
        <v>0</v>
      </c>
      <c r="AN257" s="4">
        <f>SUMIFS('grv lys'!$L$2:$L$2863,'grv lys'!$I$2:$I$2863,'bereken betaaldatum bedrag'!$AN$1,'grv lys'!$G$2:$G$2863,'bereken betaaldatum bedrag'!B257)</f>
        <v>0</v>
      </c>
      <c r="AO257" s="4">
        <f>SUMIFS('grv lys'!$L$2:$L$2863,'grv lys'!$I$2:$I$2863,'bereken betaaldatum bedrag'!$AO$1,'grv lys'!$G$2:$G$2863,'bereken betaaldatum bedrag'!B257)</f>
        <v>0</v>
      </c>
      <c r="AP257" s="4">
        <f>SUMIFS('grv lys'!$L$2:$L$2863,'grv lys'!$I$2:$I$2863,'bereken betaaldatum bedrag'!$AP$1,'grv lys'!$G$2:$G$2863,'bereken betaaldatum bedrag'!B257)</f>
        <v>0</v>
      </c>
      <c r="AQ257" s="4">
        <f>SUMIFS('grv lys'!$L$2:$L$2863,'grv lys'!$I$2:$I$2863,'bereken betaaldatum bedrag'!$AQ$1,'grv lys'!$G$2:$G$2863,'bereken betaaldatum bedrag'!B257)</f>
        <v>0</v>
      </c>
      <c r="AR257" s="4">
        <f>SUMIFS('grv lys'!$L$2:$L$2863,'grv lys'!$I$2:$I$2863,'bereken betaaldatum bedrag'!$AR$1,'grv lys'!$G$2:$G$2863,'bereken betaaldatum bedrag'!B257)</f>
        <v>0</v>
      </c>
      <c r="AS257" s="4">
        <f>SUMIFS('grv lys'!$L$2:$L$2863,'grv lys'!$I$2:$I$2863,'bereken betaaldatum bedrag'!$AS$1,'grv lys'!$G$2:$G$2863,'bereken betaaldatum bedrag'!B257)</f>
        <v>0</v>
      </c>
      <c r="AT257" s="4">
        <f>SUMIFS('grv lys'!$L$2:$L$2863,'grv lys'!$I$2:$I$2863,'bereken betaaldatum bedrag'!$AT$1,'grv lys'!$G$2:$G$2863,'bereken betaaldatum bedrag'!B257)</f>
        <v>0</v>
      </c>
      <c r="AU257" s="4">
        <f>SUMIFS('grv lys'!$L$2:$L$2863,'grv lys'!$I$2:$I$2863,'bereken betaaldatum bedrag'!$AU$1,'grv lys'!$G$2:$G$2863,'bereken betaaldatum bedrag'!B257)</f>
        <v>0</v>
      </c>
      <c r="AV257" s="4">
        <f>SUMIFS('grv lys'!$L$2:$L$2863,'grv lys'!$I$2:$I$2863,'bereken betaaldatum bedrag'!$AV$1,'grv lys'!$G$2:$G$2863,'bereken betaaldatum bedrag'!B257)</f>
        <v>0</v>
      </c>
      <c r="AW257" s="4">
        <f>SUMIFS('grv lys'!$L$2:$L$2863,'grv lys'!$I$2:$I$2863,'bereken betaaldatum bedrag'!$AW$1,'grv lys'!$G$2:$G$2863,'bereken betaaldatum bedrag'!B257)</f>
        <v>0</v>
      </c>
      <c r="AX257" s="4">
        <f>SUMIFS('grv lys'!$L$2:$L$2863,'grv lys'!$I$2:$I$2863,'bereken betaaldatum bedrag'!$AX$1,'grv lys'!$G$2:$G$2863,'bereken betaaldatum bedrag'!B257)</f>
        <v>0</v>
      </c>
      <c r="AY257" s="4">
        <f>SUMIFS('grv lys'!$L$2:$L$2863,'grv lys'!$I$2:$I$2863,'bereken betaaldatum bedrag'!$AY$1,'grv lys'!$G$2:$G$2863,'bereken betaaldatum bedrag'!B257)</f>
        <v>0</v>
      </c>
      <c r="AZ257" s="4">
        <f>SUMIFS('grv lys'!$L$2:$L$2863,'grv lys'!$I$2:$I$2863,'bereken betaaldatum bedrag'!$AZ$1,'grv lys'!$G$2:$G$2863,'bereken betaaldatum bedrag'!B257)</f>
        <v>0</v>
      </c>
      <c r="BA257" s="4">
        <f>SUMIFS('grv lys'!$L$2:$L$2863,'grv lys'!$I$2:$I$2863,'bereken betaaldatum bedrag'!$BA$1,'grv lys'!$G$2:$G$2863,'bereken betaaldatum bedrag'!B257)</f>
        <v>0</v>
      </c>
    </row>
    <row r="258" spans="1:53" x14ac:dyDescent="0.25">
      <c r="A258" s="21" t="s">
        <v>135</v>
      </c>
      <c r="B258" s="22">
        <v>41834</v>
      </c>
      <c r="C258" s="7"/>
      <c r="D258" s="15" t="s">
        <v>148</v>
      </c>
      <c r="E258" s="14"/>
      <c r="F258" s="12"/>
      <c r="G258" s="16"/>
      <c r="H258" s="16"/>
      <c r="I258" s="4">
        <f>SUMIFS('grv lys'!$L$2:$L$2863,'grv lys'!$G$2:$G$2863,'bereken betaaldatum bedrag'!B258,'grv lys'!$I$2:$I$2863,'bereken betaaldatum bedrag'!I$1)</f>
        <v>0</v>
      </c>
      <c r="J258" s="4">
        <f>SUMIFS('grv lys'!$L$2:$L$2863,'grv lys'!$I$2:$I$2863,'bereken betaaldatum bedrag'!$J$1,'grv lys'!$T$2:$T$2863,'bereken betaaldatum bedrag'!B258)</f>
        <v>0</v>
      </c>
      <c r="K258" s="4">
        <f>SUMIFS('grv lys'!$L$2:$L$2863,'grv lys'!$I$2:$I$2863,'bereken betaaldatum bedrag'!$K$1,'grv lys'!$T$2:$T$2863,'bereken betaaldatum bedrag'!B258)</f>
        <v>0</v>
      </c>
      <c r="L258" s="4">
        <f>SUMIFS('grv lys'!$L$2:$L$2863,'grv lys'!$I$2:$I$2863,'bereken betaaldatum bedrag'!$L$1,'grv lys'!$T$2:$T$2863,'bereken betaaldatum bedrag'!B258)</f>
        <v>0</v>
      </c>
      <c r="M258" s="4">
        <f>SUMIFS('grv lys'!$L$2:$L$2863,'grv lys'!$I$2:$I$2863,'bereken betaaldatum bedrag'!$M$1,'grv lys'!$T$2:$T$2863,'bereken betaaldatum bedrag'!B258)</f>
        <v>0</v>
      </c>
      <c r="N258" s="4">
        <f>SUMIFS('grv lys'!$L$2:$L$2863,'grv lys'!$I$2:$I$2863,'bereken betaaldatum bedrag'!$N$1,'grv lys'!$T$2:$T$2863,'bereken betaaldatum bedrag'!B258)</f>
        <v>0</v>
      </c>
      <c r="O258" s="4">
        <f>SUMIFS('grv lys'!$L$2:$L$2863,'grv lys'!$I$2:$I$2863,'bereken betaaldatum bedrag'!$O$1,'grv lys'!$T$2:$T$2863,'bereken betaaldatum bedrag'!B258)</f>
        <v>0</v>
      </c>
      <c r="P258" s="4">
        <f>SUMIFS('grv lys'!$L$2:$L$2863,'grv lys'!$I$2:$I$2863,'bereken betaaldatum bedrag'!$P$1,'grv lys'!$T$2:$T$2863,'bereken betaaldatum bedrag'!B258)</f>
        <v>0</v>
      </c>
      <c r="Q258" s="4">
        <f>SUMIFS('grv lys'!$L$2:$L$2863,'grv lys'!$I$2:$I$2863,'bereken betaaldatum bedrag'!$Q$1,'grv lys'!$T$2:$T$2863,'bereken betaaldatum bedrag'!B258)</f>
        <v>0</v>
      </c>
      <c r="R258" s="4">
        <f>SUMIFS('grv lys'!$L$2:$L$2863,'grv lys'!$I$2:$I$2863,'bereken betaaldatum bedrag'!$R$1,'grv lys'!$T$2:$T$2863,'bereken betaaldatum bedrag'!B258)</f>
        <v>0</v>
      </c>
      <c r="S258" s="4">
        <f>SUMIFS('grv lys'!Y257:Y3520,'grv lys'!T257:T3520,'bereken betaaldatum bedrag'!B258,'grv lys'!V257:V3520,'bereken betaaldatum bedrag'!$S$1)</f>
        <v>0</v>
      </c>
      <c r="T258" s="4">
        <f>SUMIFS('grv lys'!Z257:Z3520,'grv lys'!U257:U3520,'bereken betaaldatum bedrag'!B258,'grv lys'!W257:W3520,'bereken betaaldatum bedrag'!$T$1)</f>
        <v>0</v>
      </c>
      <c r="U258" s="4">
        <f>SUMIFS('grv lys'!$L$2:$L$2863,'grv lys'!$I$2:$I$2863,'bereken betaaldatum bedrag'!$U$1,'grv lys'!$T$2:$T$2863,'bereken betaaldatum bedrag'!B258)</f>
        <v>0</v>
      </c>
      <c r="V258" s="4">
        <f>SUMIFS('grv lys'!$L$2:$L$2863,'grv lys'!$I$2:$I$2863,'bereken betaaldatum bedrag'!$V$1,'grv lys'!$T$2:$T$2863,'bereken betaaldatum bedrag'!B258)</f>
        <v>0</v>
      </c>
      <c r="W258" s="4">
        <f>SUMIFS('grv lys'!$L$2:$L$2863,'grv lys'!$I$2:$I$2863,'bereken betaaldatum bedrag'!$W$1,'grv lys'!$T$2:$T$2863,'bereken betaaldatum bedrag'!B258)</f>
        <v>0</v>
      </c>
      <c r="X258" s="4">
        <f>SUMIFS('grv lys'!$L$2:$L$2863,'grv lys'!$I$2:$I$2863,'bereken betaaldatum bedrag'!$X$1,'grv lys'!$T$2:$T$2863,'bereken betaaldatum bedrag'!B258)</f>
        <v>0</v>
      </c>
      <c r="Y258" s="4">
        <f>SUMIFS('grv lys'!$L$2:$L$2863,'grv lys'!$I$2:$I$2863,'bereken betaaldatum bedrag'!$Y$1,'grv lys'!$G$2:$G$2863,'bereken betaaldatum bedrag'!B258)</f>
        <v>0</v>
      </c>
      <c r="Z258" s="4">
        <f>SUMIFS('grv lys'!$L$2:$L$2863,'grv lys'!$I$2:$I$2863,'bereken betaaldatum bedrag'!$Z$1,'grv lys'!$G$2:$G$2863,'bereken betaaldatum bedrag'!B258)</f>
        <v>0</v>
      </c>
      <c r="AA258" s="4">
        <f>SUMIFS('grv lys'!$L$2:$L$2863,'grv lys'!$I$2:$I$2863,'bereken betaaldatum bedrag'!$AA$1,'grv lys'!$G$2:$G$2863,'bereken betaaldatum bedrag'!B258)</f>
        <v>0</v>
      </c>
      <c r="AB258" s="4">
        <f>SUMIFS('grv lys'!$L$2:$L$2863,'grv lys'!$I$2:$I$2863,'bereken betaaldatum bedrag'!$AB$1,'grv lys'!$G$2:$G$2863,'bereken betaaldatum bedrag'!B258)</f>
        <v>0</v>
      </c>
      <c r="AC258" s="4">
        <f>SUMIFS('grv lys'!$L$2:$L$2863,'grv lys'!$I$2:$I$2863,'bereken betaaldatum bedrag'!$AC$1,'grv lys'!$G$2:$G$2863,'bereken betaaldatum bedrag'!B258)</f>
        <v>0</v>
      </c>
      <c r="AD258" s="4">
        <f>SUMIFS('grv lys'!$L$2:$L$2863,'grv lys'!$I$2:$I$2863,'bereken betaaldatum bedrag'!$AD$1,'grv lys'!$G$2:$G$2863,'bereken betaaldatum bedrag'!B258)</f>
        <v>0</v>
      </c>
      <c r="AE258" s="4">
        <f>SUMIFS('grv lys'!$L$2:$L$2863,'grv lys'!$I$2:$I$2863,'bereken betaaldatum bedrag'!$AE$1,'grv lys'!$G$2:$G$2863,'bereken betaaldatum bedrag'!B258)</f>
        <v>0</v>
      </c>
      <c r="AF258" s="4">
        <f>SUMIFS('grv lys'!$L$2:$L$2863,'grv lys'!$I$2:$I$2863,'bereken betaaldatum bedrag'!$AF$1,'grv lys'!$G$2:$G$2863,'bereken betaaldatum bedrag'!B258)</f>
        <v>0</v>
      </c>
      <c r="AG258" s="4">
        <f>SUMIFS('grv lys'!$L$2:$L$2863,'grv lys'!$I$2:$I$2863,'bereken betaaldatum bedrag'!$AG$1,'grv lys'!$G$2:$G$2863,'bereken betaaldatum bedrag'!B258)</f>
        <v>0</v>
      </c>
      <c r="AH258" s="4">
        <f>SUMIFS('grv lys'!$L$2:$L$2863,'grv lys'!$I$2:$I$2863,'bereken betaaldatum bedrag'!$AH$1,'grv lys'!$G$2:$G$2863,'bereken betaaldatum bedrag'!B258)</f>
        <v>0</v>
      </c>
      <c r="AI258" s="4">
        <f>SUMIFS('grv lys'!$L$2:$L$2863,'grv lys'!$I$2:$I$2863,'bereken betaaldatum bedrag'!$AI$1,'grv lys'!$G$2:$G$2863,'bereken betaaldatum bedrag'!B258)</f>
        <v>0</v>
      </c>
      <c r="AJ258" s="4">
        <f>SUMIFS('grv lys'!$L$2:$L$2863,'grv lys'!$I$2:$I$2863,'bereken betaaldatum bedrag'!$AJ$1,'grv lys'!$G$2:$G$2863,'bereken betaaldatum bedrag'!B258)</f>
        <v>0</v>
      </c>
      <c r="AK258" s="4">
        <f>SUMIFS('grv lys'!$L$2:$L$2863,'grv lys'!$I$2:$I$2863,'bereken betaaldatum bedrag'!$AK$1,'grv lys'!$G$2:$G$2863,'bereken betaaldatum bedrag'!B258)</f>
        <v>0</v>
      </c>
      <c r="AL258" s="4">
        <f>SUMIFS('grv lys'!$L$2:$L$2863,'grv lys'!$I$2:$I$2863,'bereken betaaldatum bedrag'!$AL$1,'grv lys'!$G$2:$G$2863,'bereken betaaldatum bedrag'!B258)</f>
        <v>0</v>
      </c>
      <c r="AM258" s="4">
        <f>SUMIFS('grv lys'!$L$2:$L$2863,'grv lys'!$I$2:$I$2863,'bereken betaaldatum bedrag'!$AM$1,'grv lys'!$G$2:$G$2863,'bereken betaaldatum bedrag'!B258)</f>
        <v>0</v>
      </c>
      <c r="AN258" s="4">
        <f>SUMIFS('grv lys'!$L$2:$L$2863,'grv lys'!$I$2:$I$2863,'bereken betaaldatum bedrag'!$AN$1,'grv lys'!$G$2:$G$2863,'bereken betaaldatum bedrag'!B258)</f>
        <v>0</v>
      </c>
      <c r="AO258" s="4">
        <f>SUMIFS('grv lys'!$L$2:$L$2863,'grv lys'!$I$2:$I$2863,'bereken betaaldatum bedrag'!$AO$1,'grv lys'!$G$2:$G$2863,'bereken betaaldatum bedrag'!B258)</f>
        <v>0</v>
      </c>
      <c r="AP258" s="4">
        <f>SUMIFS('grv lys'!$L$2:$L$2863,'grv lys'!$I$2:$I$2863,'bereken betaaldatum bedrag'!$AP$1,'grv lys'!$G$2:$G$2863,'bereken betaaldatum bedrag'!B258)</f>
        <v>0</v>
      </c>
      <c r="AQ258" s="4">
        <f>SUMIFS('grv lys'!$L$2:$L$2863,'grv lys'!$I$2:$I$2863,'bereken betaaldatum bedrag'!$AQ$1,'grv lys'!$G$2:$G$2863,'bereken betaaldatum bedrag'!B258)</f>
        <v>0</v>
      </c>
      <c r="AR258" s="4">
        <f>SUMIFS('grv lys'!$L$2:$L$2863,'grv lys'!$I$2:$I$2863,'bereken betaaldatum bedrag'!$AR$1,'grv lys'!$G$2:$G$2863,'bereken betaaldatum bedrag'!B258)</f>
        <v>0</v>
      </c>
      <c r="AS258" s="4">
        <f>SUMIFS('grv lys'!$L$2:$L$2863,'grv lys'!$I$2:$I$2863,'bereken betaaldatum bedrag'!$AS$1,'grv lys'!$G$2:$G$2863,'bereken betaaldatum bedrag'!B258)</f>
        <v>0</v>
      </c>
      <c r="AT258" s="4">
        <f>SUMIFS('grv lys'!$L$2:$L$2863,'grv lys'!$I$2:$I$2863,'bereken betaaldatum bedrag'!$AT$1,'grv lys'!$G$2:$G$2863,'bereken betaaldatum bedrag'!B258)</f>
        <v>0</v>
      </c>
      <c r="AU258" s="4">
        <f>SUMIFS('grv lys'!$L$2:$L$2863,'grv lys'!$I$2:$I$2863,'bereken betaaldatum bedrag'!$AU$1,'grv lys'!$G$2:$G$2863,'bereken betaaldatum bedrag'!B258)</f>
        <v>0</v>
      </c>
      <c r="AV258" s="4">
        <f>SUMIFS('grv lys'!$L$2:$L$2863,'grv lys'!$I$2:$I$2863,'bereken betaaldatum bedrag'!$AV$1,'grv lys'!$G$2:$G$2863,'bereken betaaldatum bedrag'!B258)</f>
        <v>0</v>
      </c>
      <c r="AW258" s="4">
        <f>SUMIFS('grv lys'!$L$2:$L$2863,'grv lys'!$I$2:$I$2863,'bereken betaaldatum bedrag'!$AW$1,'grv lys'!$G$2:$G$2863,'bereken betaaldatum bedrag'!B258)</f>
        <v>0</v>
      </c>
      <c r="AX258" s="4">
        <f>SUMIFS('grv lys'!$L$2:$L$2863,'grv lys'!$I$2:$I$2863,'bereken betaaldatum bedrag'!$AX$1,'grv lys'!$G$2:$G$2863,'bereken betaaldatum bedrag'!B258)</f>
        <v>0</v>
      </c>
      <c r="AY258" s="4">
        <f>SUMIFS('grv lys'!$L$2:$L$2863,'grv lys'!$I$2:$I$2863,'bereken betaaldatum bedrag'!$AY$1,'grv lys'!$G$2:$G$2863,'bereken betaaldatum bedrag'!B258)</f>
        <v>0</v>
      </c>
      <c r="AZ258" s="4">
        <f>SUMIFS('grv lys'!$L$2:$L$2863,'grv lys'!$I$2:$I$2863,'bereken betaaldatum bedrag'!$AZ$1,'grv lys'!$G$2:$G$2863,'bereken betaaldatum bedrag'!B258)</f>
        <v>0</v>
      </c>
      <c r="BA258" s="4">
        <f>SUMIFS('grv lys'!$L$2:$L$2863,'grv lys'!$I$2:$I$2863,'bereken betaaldatum bedrag'!$BA$1,'grv lys'!$G$2:$G$2863,'bereken betaaldatum bedrag'!B258)</f>
        <v>0</v>
      </c>
    </row>
    <row r="259" spans="1:53" x14ac:dyDescent="0.25">
      <c r="A259" s="21" t="s">
        <v>136</v>
      </c>
      <c r="B259" s="22">
        <v>41835</v>
      </c>
      <c r="C259" s="7"/>
      <c r="D259" s="15" t="s">
        <v>148</v>
      </c>
      <c r="E259" s="14"/>
      <c r="F259" s="12"/>
      <c r="G259" s="16"/>
      <c r="H259" s="16"/>
      <c r="I259" s="4">
        <f>SUMIFS('grv lys'!$L$2:$L$2863,'grv lys'!$G$2:$G$2863,'bereken betaaldatum bedrag'!B259,'grv lys'!$I$2:$I$2863,'bereken betaaldatum bedrag'!I$1)</f>
        <v>0</v>
      </c>
      <c r="J259" s="4">
        <f>SUMIFS('grv lys'!$L$2:$L$2863,'grv lys'!$I$2:$I$2863,'bereken betaaldatum bedrag'!$J$1,'grv lys'!$T$2:$T$2863,'bereken betaaldatum bedrag'!B259)</f>
        <v>0</v>
      </c>
      <c r="K259" s="4">
        <f>SUMIFS('grv lys'!$L$2:$L$2863,'grv lys'!$I$2:$I$2863,'bereken betaaldatum bedrag'!$K$1,'grv lys'!$T$2:$T$2863,'bereken betaaldatum bedrag'!B259)</f>
        <v>0</v>
      </c>
      <c r="L259" s="4">
        <f>SUMIFS('grv lys'!$L$2:$L$2863,'grv lys'!$I$2:$I$2863,'bereken betaaldatum bedrag'!$L$1,'grv lys'!$T$2:$T$2863,'bereken betaaldatum bedrag'!B259)</f>
        <v>0</v>
      </c>
      <c r="M259" s="4">
        <f>SUMIFS('grv lys'!$L$2:$L$2863,'grv lys'!$I$2:$I$2863,'bereken betaaldatum bedrag'!$M$1,'grv lys'!$T$2:$T$2863,'bereken betaaldatum bedrag'!B259)</f>
        <v>0</v>
      </c>
      <c r="N259" s="4">
        <f>SUMIFS('grv lys'!$L$2:$L$2863,'grv lys'!$I$2:$I$2863,'bereken betaaldatum bedrag'!$N$1,'grv lys'!$T$2:$T$2863,'bereken betaaldatum bedrag'!B259)</f>
        <v>0</v>
      </c>
      <c r="O259" s="4">
        <f>SUMIFS('grv lys'!$L$2:$L$2863,'grv lys'!$I$2:$I$2863,'bereken betaaldatum bedrag'!$O$1,'grv lys'!$T$2:$T$2863,'bereken betaaldatum bedrag'!B259)</f>
        <v>0</v>
      </c>
      <c r="P259" s="4">
        <f>SUMIFS('grv lys'!$L$2:$L$2863,'grv lys'!$I$2:$I$2863,'bereken betaaldatum bedrag'!$P$1,'grv lys'!$T$2:$T$2863,'bereken betaaldatum bedrag'!B259)</f>
        <v>0</v>
      </c>
      <c r="Q259" s="4">
        <f>SUMIFS('grv lys'!$L$2:$L$2863,'grv lys'!$I$2:$I$2863,'bereken betaaldatum bedrag'!$Q$1,'grv lys'!$T$2:$T$2863,'bereken betaaldatum bedrag'!B259)</f>
        <v>0</v>
      </c>
      <c r="R259" s="4">
        <f>SUMIFS('grv lys'!$L$2:$L$2863,'grv lys'!$I$2:$I$2863,'bereken betaaldatum bedrag'!$R$1,'grv lys'!$T$2:$T$2863,'bereken betaaldatum bedrag'!B259)</f>
        <v>0</v>
      </c>
      <c r="S259" s="4">
        <f>SUMIFS('grv lys'!Y258:Y3521,'grv lys'!T258:T3521,'bereken betaaldatum bedrag'!B259,'grv lys'!V258:V3521,'bereken betaaldatum bedrag'!$S$1)</f>
        <v>0</v>
      </c>
      <c r="T259" s="4">
        <f>SUMIFS('grv lys'!Z258:Z3521,'grv lys'!U258:U3521,'bereken betaaldatum bedrag'!B259,'grv lys'!W258:W3521,'bereken betaaldatum bedrag'!$T$1)</f>
        <v>0</v>
      </c>
      <c r="U259" s="4">
        <f>SUMIFS('grv lys'!$L$2:$L$2863,'grv lys'!$I$2:$I$2863,'bereken betaaldatum bedrag'!$U$1,'grv lys'!$T$2:$T$2863,'bereken betaaldatum bedrag'!B259)</f>
        <v>0</v>
      </c>
      <c r="V259" s="4">
        <f>SUMIFS('grv lys'!$L$2:$L$2863,'grv lys'!$I$2:$I$2863,'bereken betaaldatum bedrag'!$V$1,'grv lys'!$T$2:$T$2863,'bereken betaaldatum bedrag'!B259)</f>
        <v>0</v>
      </c>
      <c r="W259" s="4">
        <f>SUMIFS('grv lys'!$L$2:$L$2863,'grv lys'!$I$2:$I$2863,'bereken betaaldatum bedrag'!$W$1,'grv lys'!$T$2:$T$2863,'bereken betaaldatum bedrag'!B259)</f>
        <v>0</v>
      </c>
      <c r="X259" s="4">
        <f>SUMIFS('grv lys'!$L$2:$L$2863,'grv lys'!$I$2:$I$2863,'bereken betaaldatum bedrag'!$X$1,'grv lys'!$T$2:$T$2863,'bereken betaaldatum bedrag'!B259)</f>
        <v>0</v>
      </c>
      <c r="Y259" s="4">
        <f>SUMIFS('grv lys'!$L$2:$L$2863,'grv lys'!$I$2:$I$2863,'bereken betaaldatum bedrag'!$Y$1,'grv lys'!$G$2:$G$2863,'bereken betaaldatum bedrag'!B259)</f>
        <v>0</v>
      </c>
      <c r="Z259" s="4">
        <f>SUMIFS('grv lys'!$L$2:$L$2863,'grv lys'!$I$2:$I$2863,'bereken betaaldatum bedrag'!$Z$1,'grv lys'!$G$2:$G$2863,'bereken betaaldatum bedrag'!B259)</f>
        <v>0</v>
      </c>
      <c r="AA259" s="4">
        <f>SUMIFS('grv lys'!$L$2:$L$2863,'grv lys'!$I$2:$I$2863,'bereken betaaldatum bedrag'!$AA$1,'grv lys'!$G$2:$G$2863,'bereken betaaldatum bedrag'!B259)</f>
        <v>0</v>
      </c>
      <c r="AB259" s="4">
        <f>SUMIFS('grv lys'!$L$2:$L$2863,'grv lys'!$I$2:$I$2863,'bereken betaaldatum bedrag'!$AB$1,'grv lys'!$G$2:$G$2863,'bereken betaaldatum bedrag'!B259)</f>
        <v>0</v>
      </c>
      <c r="AC259" s="4">
        <f>SUMIFS('grv lys'!$L$2:$L$2863,'grv lys'!$I$2:$I$2863,'bereken betaaldatum bedrag'!$AC$1,'grv lys'!$G$2:$G$2863,'bereken betaaldatum bedrag'!B259)</f>
        <v>0</v>
      </c>
      <c r="AD259" s="4">
        <f>SUMIFS('grv lys'!$L$2:$L$2863,'grv lys'!$I$2:$I$2863,'bereken betaaldatum bedrag'!$AD$1,'grv lys'!$G$2:$G$2863,'bereken betaaldatum bedrag'!B259)</f>
        <v>0</v>
      </c>
      <c r="AE259" s="4">
        <f>SUMIFS('grv lys'!$L$2:$L$2863,'grv lys'!$I$2:$I$2863,'bereken betaaldatum bedrag'!$AE$1,'grv lys'!$G$2:$G$2863,'bereken betaaldatum bedrag'!B259)</f>
        <v>0</v>
      </c>
      <c r="AF259" s="4">
        <f>SUMIFS('grv lys'!$L$2:$L$2863,'grv lys'!$I$2:$I$2863,'bereken betaaldatum bedrag'!$AF$1,'grv lys'!$G$2:$G$2863,'bereken betaaldatum bedrag'!B259)</f>
        <v>0</v>
      </c>
      <c r="AG259" s="4">
        <f>SUMIFS('grv lys'!$L$2:$L$2863,'grv lys'!$I$2:$I$2863,'bereken betaaldatum bedrag'!$AG$1,'grv lys'!$G$2:$G$2863,'bereken betaaldatum bedrag'!B259)</f>
        <v>0</v>
      </c>
      <c r="AH259" s="4">
        <f>SUMIFS('grv lys'!$L$2:$L$2863,'grv lys'!$I$2:$I$2863,'bereken betaaldatum bedrag'!$AH$1,'grv lys'!$G$2:$G$2863,'bereken betaaldatum bedrag'!B259)</f>
        <v>0</v>
      </c>
      <c r="AI259" s="4">
        <f>SUMIFS('grv lys'!$L$2:$L$2863,'grv lys'!$I$2:$I$2863,'bereken betaaldatum bedrag'!$AI$1,'grv lys'!$G$2:$G$2863,'bereken betaaldatum bedrag'!B259)</f>
        <v>0</v>
      </c>
      <c r="AJ259" s="4">
        <f>SUMIFS('grv lys'!$L$2:$L$2863,'grv lys'!$I$2:$I$2863,'bereken betaaldatum bedrag'!$AJ$1,'grv lys'!$G$2:$G$2863,'bereken betaaldatum bedrag'!B259)</f>
        <v>0</v>
      </c>
      <c r="AK259" s="4">
        <f>SUMIFS('grv lys'!$L$2:$L$2863,'grv lys'!$I$2:$I$2863,'bereken betaaldatum bedrag'!$AK$1,'grv lys'!$G$2:$G$2863,'bereken betaaldatum bedrag'!B259)</f>
        <v>0</v>
      </c>
      <c r="AL259" s="4">
        <f>SUMIFS('grv lys'!$L$2:$L$2863,'grv lys'!$I$2:$I$2863,'bereken betaaldatum bedrag'!$AL$1,'grv lys'!$G$2:$G$2863,'bereken betaaldatum bedrag'!B259)</f>
        <v>0</v>
      </c>
      <c r="AM259" s="4">
        <f>SUMIFS('grv lys'!$L$2:$L$2863,'grv lys'!$I$2:$I$2863,'bereken betaaldatum bedrag'!$AM$1,'grv lys'!$G$2:$G$2863,'bereken betaaldatum bedrag'!B259)</f>
        <v>0</v>
      </c>
      <c r="AN259" s="4">
        <f>SUMIFS('grv lys'!$L$2:$L$2863,'grv lys'!$I$2:$I$2863,'bereken betaaldatum bedrag'!$AN$1,'grv lys'!$G$2:$G$2863,'bereken betaaldatum bedrag'!B259)</f>
        <v>0</v>
      </c>
      <c r="AO259" s="4">
        <f>SUMIFS('grv lys'!$L$2:$L$2863,'grv lys'!$I$2:$I$2863,'bereken betaaldatum bedrag'!$AO$1,'grv lys'!$G$2:$G$2863,'bereken betaaldatum bedrag'!B259)</f>
        <v>0</v>
      </c>
      <c r="AP259" s="4">
        <f>SUMIFS('grv lys'!$L$2:$L$2863,'grv lys'!$I$2:$I$2863,'bereken betaaldatum bedrag'!$AP$1,'grv lys'!$G$2:$G$2863,'bereken betaaldatum bedrag'!B259)</f>
        <v>0</v>
      </c>
      <c r="AQ259" s="4">
        <f>SUMIFS('grv lys'!$L$2:$L$2863,'grv lys'!$I$2:$I$2863,'bereken betaaldatum bedrag'!$AQ$1,'grv lys'!$G$2:$G$2863,'bereken betaaldatum bedrag'!B259)</f>
        <v>0</v>
      </c>
      <c r="AR259" s="4">
        <f>SUMIFS('grv lys'!$L$2:$L$2863,'grv lys'!$I$2:$I$2863,'bereken betaaldatum bedrag'!$AR$1,'grv lys'!$G$2:$G$2863,'bereken betaaldatum bedrag'!B259)</f>
        <v>0</v>
      </c>
      <c r="AS259" s="4">
        <f>SUMIFS('grv lys'!$L$2:$L$2863,'grv lys'!$I$2:$I$2863,'bereken betaaldatum bedrag'!$AS$1,'grv lys'!$G$2:$G$2863,'bereken betaaldatum bedrag'!B259)</f>
        <v>0</v>
      </c>
      <c r="AT259" s="4">
        <f>SUMIFS('grv lys'!$L$2:$L$2863,'grv lys'!$I$2:$I$2863,'bereken betaaldatum bedrag'!$AT$1,'grv lys'!$G$2:$G$2863,'bereken betaaldatum bedrag'!B259)</f>
        <v>0</v>
      </c>
      <c r="AU259" s="4">
        <f>SUMIFS('grv lys'!$L$2:$L$2863,'grv lys'!$I$2:$I$2863,'bereken betaaldatum bedrag'!$AU$1,'grv lys'!$G$2:$G$2863,'bereken betaaldatum bedrag'!B259)</f>
        <v>0</v>
      </c>
      <c r="AV259" s="4">
        <f>SUMIFS('grv lys'!$L$2:$L$2863,'grv lys'!$I$2:$I$2863,'bereken betaaldatum bedrag'!$AV$1,'grv lys'!$G$2:$G$2863,'bereken betaaldatum bedrag'!B259)</f>
        <v>0</v>
      </c>
      <c r="AW259" s="4">
        <f>SUMIFS('grv lys'!$L$2:$L$2863,'grv lys'!$I$2:$I$2863,'bereken betaaldatum bedrag'!$AW$1,'grv lys'!$G$2:$G$2863,'bereken betaaldatum bedrag'!B259)</f>
        <v>0</v>
      </c>
      <c r="AX259" s="4">
        <f>SUMIFS('grv lys'!$L$2:$L$2863,'grv lys'!$I$2:$I$2863,'bereken betaaldatum bedrag'!$AX$1,'grv lys'!$G$2:$G$2863,'bereken betaaldatum bedrag'!B259)</f>
        <v>0</v>
      </c>
      <c r="AY259" s="4">
        <f>SUMIFS('grv lys'!$L$2:$L$2863,'grv lys'!$I$2:$I$2863,'bereken betaaldatum bedrag'!$AY$1,'grv lys'!$G$2:$G$2863,'bereken betaaldatum bedrag'!B259)</f>
        <v>0</v>
      </c>
      <c r="AZ259" s="4">
        <f>SUMIFS('grv lys'!$L$2:$L$2863,'grv lys'!$I$2:$I$2863,'bereken betaaldatum bedrag'!$AZ$1,'grv lys'!$G$2:$G$2863,'bereken betaaldatum bedrag'!B259)</f>
        <v>0</v>
      </c>
      <c r="BA259" s="4">
        <f>SUMIFS('grv lys'!$L$2:$L$2863,'grv lys'!$I$2:$I$2863,'bereken betaaldatum bedrag'!$BA$1,'grv lys'!$G$2:$G$2863,'bereken betaaldatum bedrag'!B259)</f>
        <v>0</v>
      </c>
    </row>
    <row r="260" spans="1:53" x14ac:dyDescent="0.25">
      <c r="A260" s="21" t="s">
        <v>137</v>
      </c>
      <c r="B260" s="22">
        <v>41836</v>
      </c>
      <c r="C260" s="7"/>
      <c r="D260" s="15" t="s">
        <v>148</v>
      </c>
      <c r="E260" s="14"/>
      <c r="F260" s="12"/>
      <c r="G260" s="16"/>
      <c r="H260" s="16"/>
      <c r="I260" s="4">
        <f>SUMIFS('grv lys'!$L$2:$L$2863,'grv lys'!$G$2:$G$2863,'bereken betaaldatum bedrag'!B260,'grv lys'!$I$2:$I$2863,'bereken betaaldatum bedrag'!I$1)</f>
        <v>0</v>
      </c>
      <c r="J260" s="4">
        <f>SUMIFS('grv lys'!$L$2:$L$2863,'grv lys'!$I$2:$I$2863,'bereken betaaldatum bedrag'!$J$1,'grv lys'!$T$2:$T$2863,'bereken betaaldatum bedrag'!B260)</f>
        <v>0</v>
      </c>
      <c r="K260" s="4">
        <f>SUMIFS('grv lys'!$L$2:$L$2863,'grv lys'!$I$2:$I$2863,'bereken betaaldatum bedrag'!$K$1,'grv lys'!$T$2:$T$2863,'bereken betaaldatum bedrag'!B260)</f>
        <v>0</v>
      </c>
      <c r="L260" s="4">
        <f>SUMIFS('grv lys'!$L$2:$L$2863,'grv lys'!$I$2:$I$2863,'bereken betaaldatum bedrag'!$L$1,'grv lys'!$T$2:$T$2863,'bereken betaaldatum bedrag'!B260)</f>
        <v>0</v>
      </c>
      <c r="M260" s="4">
        <f>SUMIFS('grv lys'!$L$2:$L$2863,'grv lys'!$I$2:$I$2863,'bereken betaaldatum bedrag'!$M$1,'grv lys'!$T$2:$T$2863,'bereken betaaldatum bedrag'!B260)</f>
        <v>0</v>
      </c>
      <c r="N260" s="4">
        <f>SUMIFS('grv lys'!$L$2:$L$2863,'grv lys'!$I$2:$I$2863,'bereken betaaldatum bedrag'!$N$1,'grv lys'!$T$2:$T$2863,'bereken betaaldatum bedrag'!B260)</f>
        <v>0</v>
      </c>
      <c r="O260" s="4">
        <f>SUMIFS('grv lys'!$L$2:$L$2863,'grv lys'!$I$2:$I$2863,'bereken betaaldatum bedrag'!$O$1,'grv lys'!$T$2:$T$2863,'bereken betaaldatum bedrag'!B260)</f>
        <v>0</v>
      </c>
      <c r="P260" s="4">
        <f>SUMIFS('grv lys'!$L$2:$L$2863,'grv lys'!$I$2:$I$2863,'bereken betaaldatum bedrag'!$P$1,'grv lys'!$T$2:$T$2863,'bereken betaaldatum bedrag'!B260)</f>
        <v>0</v>
      </c>
      <c r="Q260" s="4">
        <f>SUMIFS('grv lys'!$L$2:$L$2863,'grv lys'!$I$2:$I$2863,'bereken betaaldatum bedrag'!$Q$1,'grv lys'!$T$2:$T$2863,'bereken betaaldatum bedrag'!B260)</f>
        <v>0</v>
      </c>
      <c r="R260" s="4">
        <f>SUMIFS('grv lys'!$L$2:$L$2863,'grv lys'!$I$2:$I$2863,'bereken betaaldatum bedrag'!$R$1,'grv lys'!$T$2:$T$2863,'bereken betaaldatum bedrag'!B260)</f>
        <v>0</v>
      </c>
      <c r="S260" s="4">
        <f>SUMIFS('grv lys'!Y259:Y3522,'grv lys'!T259:T3522,'bereken betaaldatum bedrag'!B260,'grv lys'!V259:V3522,'bereken betaaldatum bedrag'!$S$1)</f>
        <v>0</v>
      </c>
      <c r="T260" s="4">
        <f>SUMIFS('grv lys'!Z259:Z3522,'grv lys'!U259:U3522,'bereken betaaldatum bedrag'!B260,'grv lys'!W259:W3522,'bereken betaaldatum bedrag'!$T$1)</f>
        <v>0</v>
      </c>
      <c r="U260" s="4">
        <f>SUMIFS('grv lys'!$L$2:$L$2863,'grv lys'!$I$2:$I$2863,'bereken betaaldatum bedrag'!$U$1,'grv lys'!$T$2:$T$2863,'bereken betaaldatum bedrag'!B260)</f>
        <v>0</v>
      </c>
      <c r="V260" s="4">
        <f>SUMIFS('grv lys'!$L$2:$L$2863,'grv lys'!$I$2:$I$2863,'bereken betaaldatum bedrag'!$V$1,'grv lys'!$T$2:$T$2863,'bereken betaaldatum bedrag'!B260)</f>
        <v>0</v>
      </c>
      <c r="W260" s="4">
        <f>SUMIFS('grv lys'!$L$2:$L$2863,'grv lys'!$I$2:$I$2863,'bereken betaaldatum bedrag'!$W$1,'grv lys'!$T$2:$T$2863,'bereken betaaldatum bedrag'!B260)</f>
        <v>0</v>
      </c>
      <c r="X260" s="4">
        <f>SUMIFS('grv lys'!$L$2:$L$2863,'grv lys'!$I$2:$I$2863,'bereken betaaldatum bedrag'!$X$1,'grv lys'!$T$2:$T$2863,'bereken betaaldatum bedrag'!B260)</f>
        <v>0</v>
      </c>
      <c r="Y260" s="4">
        <f>SUMIFS('grv lys'!$L$2:$L$2863,'grv lys'!$I$2:$I$2863,'bereken betaaldatum bedrag'!$Y$1,'grv lys'!$G$2:$G$2863,'bereken betaaldatum bedrag'!B260)</f>
        <v>0</v>
      </c>
      <c r="Z260" s="4">
        <f>SUMIFS('grv lys'!$L$2:$L$2863,'grv lys'!$I$2:$I$2863,'bereken betaaldatum bedrag'!$Z$1,'grv lys'!$G$2:$G$2863,'bereken betaaldatum bedrag'!B260)</f>
        <v>0</v>
      </c>
      <c r="AA260" s="4">
        <f>SUMIFS('grv lys'!$L$2:$L$2863,'grv lys'!$I$2:$I$2863,'bereken betaaldatum bedrag'!$AA$1,'grv lys'!$G$2:$G$2863,'bereken betaaldatum bedrag'!B260)</f>
        <v>0</v>
      </c>
      <c r="AB260" s="4">
        <f>SUMIFS('grv lys'!$L$2:$L$2863,'grv lys'!$I$2:$I$2863,'bereken betaaldatum bedrag'!$AB$1,'grv lys'!$G$2:$G$2863,'bereken betaaldatum bedrag'!B260)</f>
        <v>0</v>
      </c>
      <c r="AC260" s="4">
        <f>SUMIFS('grv lys'!$L$2:$L$2863,'grv lys'!$I$2:$I$2863,'bereken betaaldatum bedrag'!$AC$1,'grv lys'!$G$2:$G$2863,'bereken betaaldatum bedrag'!B260)</f>
        <v>0</v>
      </c>
      <c r="AD260" s="4">
        <f>SUMIFS('grv lys'!$L$2:$L$2863,'grv lys'!$I$2:$I$2863,'bereken betaaldatum bedrag'!$AD$1,'grv lys'!$G$2:$G$2863,'bereken betaaldatum bedrag'!B260)</f>
        <v>0</v>
      </c>
      <c r="AE260" s="4">
        <f>SUMIFS('grv lys'!$L$2:$L$2863,'grv lys'!$I$2:$I$2863,'bereken betaaldatum bedrag'!$AE$1,'grv lys'!$G$2:$G$2863,'bereken betaaldatum bedrag'!B260)</f>
        <v>0</v>
      </c>
      <c r="AF260" s="4">
        <f>SUMIFS('grv lys'!$L$2:$L$2863,'grv lys'!$I$2:$I$2863,'bereken betaaldatum bedrag'!$AF$1,'grv lys'!$G$2:$G$2863,'bereken betaaldatum bedrag'!B260)</f>
        <v>0</v>
      </c>
      <c r="AG260" s="4">
        <f>SUMIFS('grv lys'!$L$2:$L$2863,'grv lys'!$I$2:$I$2863,'bereken betaaldatum bedrag'!$AG$1,'grv lys'!$G$2:$G$2863,'bereken betaaldatum bedrag'!B260)</f>
        <v>0</v>
      </c>
      <c r="AH260" s="4">
        <f>SUMIFS('grv lys'!$L$2:$L$2863,'grv lys'!$I$2:$I$2863,'bereken betaaldatum bedrag'!$AH$1,'grv lys'!$G$2:$G$2863,'bereken betaaldatum bedrag'!B260)</f>
        <v>0</v>
      </c>
      <c r="AI260" s="4">
        <f>SUMIFS('grv lys'!$L$2:$L$2863,'grv lys'!$I$2:$I$2863,'bereken betaaldatum bedrag'!$AI$1,'grv lys'!$G$2:$G$2863,'bereken betaaldatum bedrag'!B260)</f>
        <v>0</v>
      </c>
      <c r="AJ260" s="4">
        <f>SUMIFS('grv lys'!$L$2:$L$2863,'grv lys'!$I$2:$I$2863,'bereken betaaldatum bedrag'!$AJ$1,'grv lys'!$G$2:$G$2863,'bereken betaaldatum bedrag'!B260)</f>
        <v>0</v>
      </c>
      <c r="AK260" s="4">
        <f>SUMIFS('grv lys'!$L$2:$L$2863,'grv lys'!$I$2:$I$2863,'bereken betaaldatum bedrag'!$AK$1,'grv lys'!$G$2:$G$2863,'bereken betaaldatum bedrag'!B260)</f>
        <v>0</v>
      </c>
      <c r="AL260" s="4">
        <f>SUMIFS('grv lys'!$L$2:$L$2863,'grv lys'!$I$2:$I$2863,'bereken betaaldatum bedrag'!$AL$1,'grv lys'!$G$2:$G$2863,'bereken betaaldatum bedrag'!B260)</f>
        <v>0</v>
      </c>
      <c r="AM260" s="4">
        <f>SUMIFS('grv lys'!$L$2:$L$2863,'grv lys'!$I$2:$I$2863,'bereken betaaldatum bedrag'!$AM$1,'grv lys'!$G$2:$G$2863,'bereken betaaldatum bedrag'!B260)</f>
        <v>0</v>
      </c>
      <c r="AN260" s="4">
        <f>SUMIFS('grv lys'!$L$2:$L$2863,'grv lys'!$I$2:$I$2863,'bereken betaaldatum bedrag'!$AN$1,'grv lys'!$G$2:$G$2863,'bereken betaaldatum bedrag'!B260)</f>
        <v>0</v>
      </c>
      <c r="AO260" s="4">
        <f>SUMIFS('grv lys'!$L$2:$L$2863,'grv lys'!$I$2:$I$2863,'bereken betaaldatum bedrag'!$AO$1,'grv lys'!$G$2:$G$2863,'bereken betaaldatum bedrag'!B260)</f>
        <v>0</v>
      </c>
      <c r="AP260" s="4">
        <f>SUMIFS('grv lys'!$L$2:$L$2863,'grv lys'!$I$2:$I$2863,'bereken betaaldatum bedrag'!$AP$1,'grv lys'!$G$2:$G$2863,'bereken betaaldatum bedrag'!B260)</f>
        <v>0</v>
      </c>
      <c r="AQ260" s="4">
        <f>SUMIFS('grv lys'!$L$2:$L$2863,'grv lys'!$I$2:$I$2863,'bereken betaaldatum bedrag'!$AQ$1,'grv lys'!$G$2:$G$2863,'bereken betaaldatum bedrag'!B260)</f>
        <v>0</v>
      </c>
      <c r="AR260" s="4">
        <f>SUMIFS('grv lys'!$L$2:$L$2863,'grv lys'!$I$2:$I$2863,'bereken betaaldatum bedrag'!$AR$1,'grv lys'!$G$2:$G$2863,'bereken betaaldatum bedrag'!B260)</f>
        <v>0</v>
      </c>
      <c r="AS260" s="4">
        <f>SUMIFS('grv lys'!$L$2:$L$2863,'grv lys'!$I$2:$I$2863,'bereken betaaldatum bedrag'!$AS$1,'grv lys'!$G$2:$G$2863,'bereken betaaldatum bedrag'!B260)</f>
        <v>0</v>
      </c>
      <c r="AT260" s="4">
        <f>SUMIFS('grv lys'!$L$2:$L$2863,'grv lys'!$I$2:$I$2863,'bereken betaaldatum bedrag'!$AT$1,'grv lys'!$G$2:$G$2863,'bereken betaaldatum bedrag'!B260)</f>
        <v>0</v>
      </c>
      <c r="AU260" s="4">
        <f>SUMIFS('grv lys'!$L$2:$L$2863,'grv lys'!$I$2:$I$2863,'bereken betaaldatum bedrag'!$AU$1,'grv lys'!$G$2:$G$2863,'bereken betaaldatum bedrag'!B260)</f>
        <v>0</v>
      </c>
      <c r="AV260" s="4">
        <f>SUMIFS('grv lys'!$L$2:$L$2863,'grv lys'!$I$2:$I$2863,'bereken betaaldatum bedrag'!$AV$1,'grv lys'!$G$2:$G$2863,'bereken betaaldatum bedrag'!B260)</f>
        <v>0</v>
      </c>
      <c r="AW260" s="4">
        <f>SUMIFS('grv lys'!$L$2:$L$2863,'grv lys'!$I$2:$I$2863,'bereken betaaldatum bedrag'!$AW$1,'grv lys'!$G$2:$G$2863,'bereken betaaldatum bedrag'!B260)</f>
        <v>0</v>
      </c>
      <c r="AX260" s="4">
        <f>SUMIFS('grv lys'!$L$2:$L$2863,'grv lys'!$I$2:$I$2863,'bereken betaaldatum bedrag'!$AX$1,'grv lys'!$G$2:$G$2863,'bereken betaaldatum bedrag'!B260)</f>
        <v>0</v>
      </c>
      <c r="AY260" s="4">
        <f>SUMIFS('grv lys'!$L$2:$L$2863,'grv lys'!$I$2:$I$2863,'bereken betaaldatum bedrag'!$AY$1,'grv lys'!$G$2:$G$2863,'bereken betaaldatum bedrag'!B260)</f>
        <v>0</v>
      </c>
      <c r="AZ260" s="4">
        <f>SUMIFS('grv lys'!$L$2:$L$2863,'grv lys'!$I$2:$I$2863,'bereken betaaldatum bedrag'!$AZ$1,'grv lys'!$G$2:$G$2863,'bereken betaaldatum bedrag'!B260)</f>
        <v>0</v>
      </c>
      <c r="BA260" s="4">
        <f>SUMIFS('grv lys'!$L$2:$L$2863,'grv lys'!$I$2:$I$2863,'bereken betaaldatum bedrag'!$BA$1,'grv lys'!$G$2:$G$2863,'bereken betaaldatum bedrag'!B260)</f>
        <v>0</v>
      </c>
    </row>
    <row r="261" spans="1:53" x14ac:dyDescent="0.25">
      <c r="A261" s="21" t="s">
        <v>138</v>
      </c>
      <c r="B261" s="22">
        <v>41837</v>
      </c>
      <c r="C261" s="7"/>
      <c r="D261" s="15" t="s">
        <v>148</v>
      </c>
      <c r="E261" s="14"/>
      <c r="F261" s="12"/>
      <c r="G261" s="16"/>
      <c r="H261" s="16"/>
      <c r="I261" s="4">
        <f>SUMIFS('grv lys'!$L$2:$L$2863,'grv lys'!$G$2:$G$2863,'bereken betaaldatum bedrag'!B261,'grv lys'!$I$2:$I$2863,'bereken betaaldatum bedrag'!I$1)</f>
        <v>0</v>
      </c>
      <c r="J261" s="4">
        <f>SUMIFS('grv lys'!$L$2:$L$2863,'grv lys'!$I$2:$I$2863,'bereken betaaldatum bedrag'!$J$1,'grv lys'!$T$2:$T$2863,'bereken betaaldatum bedrag'!B261)</f>
        <v>0</v>
      </c>
      <c r="K261" s="4">
        <f>SUMIFS('grv lys'!$L$2:$L$2863,'grv lys'!$I$2:$I$2863,'bereken betaaldatum bedrag'!$K$1,'grv lys'!$T$2:$T$2863,'bereken betaaldatum bedrag'!B261)</f>
        <v>0</v>
      </c>
      <c r="L261" s="4">
        <f>SUMIFS('grv lys'!$L$2:$L$2863,'grv lys'!$I$2:$I$2863,'bereken betaaldatum bedrag'!$L$1,'grv lys'!$T$2:$T$2863,'bereken betaaldatum bedrag'!B261)</f>
        <v>0</v>
      </c>
      <c r="M261" s="4">
        <f>SUMIFS('grv lys'!$L$2:$L$2863,'grv lys'!$I$2:$I$2863,'bereken betaaldatum bedrag'!$M$1,'grv lys'!$T$2:$T$2863,'bereken betaaldatum bedrag'!B261)</f>
        <v>0</v>
      </c>
      <c r="N261" s="4">
        <f>SUMIFS('grv lys'!$L$2:$L$2863,'grv lys'!$I$2:$I$2863,'bereken betaaldatum bedrag'!$N$1,'grv lys'!$T$2:$T$2863,'bereken betaaldatum bedrag'!B261)</f>
        <v>0</v>
      </c>
      <c r="O261" s="4">
        <f>SUMIFS('grv lys'!$L$2:$L$2863,'grv lys'!$I$2:$I$2863,'bereken betaaldatum bedrag'!$O$1,'grv lys'!$T$2:$T$2863,'bereken betaaldatum bedrag'!B261)</f>
        <v>0</v>
      </c>
      <c r="P261" s="4">
        <f>SUMIFS('grv lys'!$L$2:$L$2863,'grv lys'!$I$2:$I$2863,'bereken betaaldatum bedrag'!$P$1,'grv lys'!$T$2:$T$2863,'bereken betaaldatum bedrag'!B261)</f>
        <v>0</v>
      </c>
      <c r="Q261" s="4">
        <f>SUMIFS('grv lys'!$L$2:$L$2863,'grv lys'!$I$2:$I$2863,'bereken betaaldatum bedrag'!$Q$1,'grv lys'!$T$2:$T$2863,'bereken betaaldatum bedrag'!B261)</f>
        <v>0</v>
      </c>
      <c r="R261" s="4">
        <f>SUMIFS('grv lys'!$L$2:$L$2863,'grv lys'!$I$2:$I$2863,'bereken betaaldatum bedrag'!$R$1,'grv lys'!$T$2:$T$2863,'bereken betaaldatum bedrag'!B261)</f>
        <v>0</v>
      </c>
      <c r="S261" s="4">
        <f>SUMIFS('grv lys'!Y260:Y3523,'grv lys'!T260:T3523,'bereken betaaldatum bedrag'!B261,'grv lys'!V260:V3523,'bereken betaaldatum bedrag'!$S$1)</f>
        <v>0</v>
      </c>
      <c r="T261" s="4">
        <f>SUMIFS('grv lys'!Z260:Z3523,'grv lys'!U260:U3523,'bereken betaaldatum bedrag'!B261,'grv lys'!W260:W3523,'bereken betaaldatum bedrag'!$T$1)</f>
        <v>0</v>
      </c>
      <c r="U261" s="4">
        <f>SUMIFS('grv lys'!$L$2:$L$2863,'grv lys'!$I$2:$I$2863,'bereken betaaldatum bedrag'!$U$1,'grv lys'!$T$2:$T$2863,'bereken betaaldatum bedrag'!B261)</f>
        <v>0</v>
      </c>
      <c r="V261" s="4">
        <f>SUMIFS('grv lys'!$L$2:$L$2863,'grv lys'!$I$2:$I$2863,'bereken betaaldatum bedrag'!$V$1,'grv lys'!$T$2:$T$2863,'bereken betaaldatum bedrag'!B261)</f>
        <v>0</v>
      </c>
      <c r="W261" s="4">
        <f>SUMIFS('grv lys'!$L$2:$L$2863,'grv lys'!$I$2:$I$2863,'bereken betaaldatum bedrag'!$W$1,'grv lys'!$T$2:$T$2863,'bereken betaaldatum bedrag'!B261)</f>
        <v>0</v>
      </c>
      <c r="X261" s="4">
        <f>SUMIFS('grv lys'!$L$2:$L$2863,'grv lys'!$I$2:$I$2863,'bereken betaaldatum bedrag'!$X$1,'grv lys'!$T$2:$T$2863,'bereken betaaldatum bedrag'!B261)</f>
        <v>0</v>
      </c>
      <c r="Y261" s="4">
        <f>SUMIFS('grv lys'!$L$2:$L$2863,'grv lys'!$I$2:$I$2863,'bereken betaaldatum bedrag'!$Y$1,'grv lys'!$G$2:$G$2863,'bereken betaaldatum bedrag'!B261)</f>
        <v>0</v>
      </c>
      <c r="Z261" s="4">
        <f>SUMIFS('grv lys'!$L$2:$L$2863,'grv lys'!$I$2:$I$2863,'bereken betaaldatum bedrag'!$Z$1,'grv lys'!$G$2:$G$2863,'bereken betaaldatum bedrag'!B261)</f>
        <v>0</v>
      </c>
      <c r="AA261" s="4">
        <f>SUMIFS('grv lys'!$L$2:$L$2863,'grv lys'!$I$2:$I$2863,'bereken betaaldatum bedrag'!$AA$1,'grv lys'!$G$2:$G$2863,'bereken betaaldatum bedrag'!B261)</f>
        <v>0</v>
      </c>
      <c r="AB261" s="4">
        <f>SUMIFS('grv lys'!$L$2:$L$2863,'grv lys'!$I$2:$I$2863,'bereken betaaldatum bedrag'!$AB$1,'grv lys'!$G$2:$G$2863,'bereken betaaldatum bedrag'!B261)</f>
        <v>0</v>
      </c>
      <c r="AC261" s="4">
        <f>SUMIFS('grv lys'!$L$2:$L$2863,'grv lys'!$I$2:$I$2863,'bereken betaaldatum bedrag'!$AC$1,'grv lys'!$G$2:$G$2863,'bereken betaaldatum bedrag'!B261)</f>
        <v>0</v>
      </c>
      <c r="AD261" s="4">
        <f>SUMIFS('grv lys'!$L$2:$L$2863,'grv lys'!$I$2:$I$2863,'bereken betaaldatum bedrag'!$AD$1,'grv lys'!$G$2:$G$2863,'bereken betaaldatum bedrag'!B261)</f>
        <v>0</v>
      </c>
      <c r="AE261" s="4">
        <f>SUMIFS('grv lys'!$L$2:$L$2863,'grv lys'!$I$2:$I$2863,'bereken betaaldatum bedrag'!$AE$1,'grv lys'!$G$2:$G$2863,'bereken betaaldatum bedrag'!B261)</f>
        <v>0</v>
      </c>
      <c r="AF261" s="4">
        <f>SUMIFS('grv lys'!$L$2:$L$2863,'grv lys'!$I$2:$I$2863,'bereken betaaldatum bedrag'!$AF$1,'grv lys'!$G$2:$G$2863,'bereken betaaldatum bedrag'!B261)</f>
        <v>0</v>
      </c>
      <c r="AG261" s="4">
        <f>SUMIFS('grv lys'!$L$2:$L$2863,'grv lys'!$I$2:$I$2863,'bereken betaaldatum bedrag'!$AG$1,'grv lys'!$G$2:$G$2863,'bereken betaaldatum bedrag'!B261)</f>
        <v>0</v>
      </c>
      <c r="AH261" s="4">
        <f>SUMIFS('grv lys'!$L$2:$L$2863,'grv lys'!$I$2:$I$2863,'bereken betaaldatum bedrag'!$AH$1,'grv lys'!$G$2:$G$2863,'bereken betaaldatum bedrag'!B261)</f>
        <v>0</v>
      </c>
      <c r="AI261" s="4">
        <f>SUMIFS('grv lys'!$L$2:$L$2863,'grv lys'!$I$2:$I$2863,'bereken betaaldatum bedrag'!$AI$1,'grv lys'!$G$2:$G$2863,'bereken betaaldatum bedrag'!B261)</f>
        <v>0</v>
      </c>
      <c r="AJ261" s="4">
        <f>SUMIFS('grv lys'!$L$2:$L$2863,'grv lys'!$I$2:$I$2863,'bereken betaaldatum bedrag'!$AJ$1,'grv lys'!$G$2:$G$2863,'bereken betaaldatum bedrag'!B261)</f>
        <v>0</v>
      </c>
      <c r="AK261" s="4">
        <f>SUMIFS('grv lys'!$L$2:$L$2863,'grv lys'!$I$2:$I$2863,'bereken betaaldatum bedrag'!$AK$1,'grv lys'!$G$2:$G$2863,'bereken betaaldatum bedrag'!B261)</f>
        <v>0</v>
      </c>
      <c r="AL261" s="4">
        <f>SUMIFS('grv lys'!$L$2:$L$2863,'grv lys'!$I$2:$I$2863,'bereken betaaldatum bedrag'!$AL$1,'grv lys'!$G$2:$G$2863,'bereken betaaldatum bedrag'!B261)</f>
        <v>0</v>
      </c>
      <c r="AM261" s="4">
        <f>SUMIFS('grv lys'!$L$2:$L$2863,'grv lys'!$I$2:$I$2863,'bereken betaaldatum bedrag'!$AM$1,'grv lys'!$G$2:$G$2863,'bereken betaaldatum bedrag'!B261)</f>
        <v>0</v>
      </c>
      <c r="AN261" s="4">
        <f>SUMIFS('grv lys'!$L$2:$L$2863,'grv lys'!$I$2:$I$2863,'bereken betaaldatum bedrag'!$AN$1,'grv lys'!$G$2:$G$2863,'bereken betaaldatum bedrag'!B261)</f>
        <v>0</v>
      </c>
      <c r="AO261" s="4">
        <f>SUMIFS('grv lys'!$L$2:$L$2863,'grv lys'!$I$2:$I$2863,'bereken betaaldatum bedrag'!$AO$1,'grv lys'!$G$2:$G$2863,'bereken betaaldatum bedrag'!B261)</f>
        <v>0</v>
      </c>
      <c r="AP261" s="4">
        <f>SUMIFS('grv lys'!$L$2:$L$2863,'grv lys'!$I$2:$I$2863,'bereken betaaldatum bedrag'!$AP$1,'grv lys'!$G$2:$G$2863,'bereken betaaldatum bedrag'!B261)</f>
        <v>0</v>
      </c>
      <c r="AQ261" s="4">
        <f>SUMIFS('grv lys'!$L$2:$L$2863,'grv lys'!$I$2:$I$2863,'bereken betaaldatum bedrag'!$AQ$1,'grv lys'!$G$2:$G$2863,'bereken betaaldatum bedrag'!B261)</f>
        <v>0</v>
      </c>
      <c r="AR261" s="4">
        <f>SUMIFS('grv lys'!$L$2:$L$2863,'grv lys'!$I$2:$I$2863,'bereken betaaldatum bedrag'!$AR$1,'grv lys'!$G$2:$G$2863,'bereken betaaldatum bedrag'!B261)</f>
        <v>0</v>
      </c>
      <c r="AS261" s="4">
        <f>SUMIFS('grv lys'!$L$2:$L$2863,'grv lys'!$I$2:$I$2863,'bereken betaaldatum bedrag'!$AS$1,'grv lys'!$G$2:$G$2863,'bereken betaaldatum bedrag'!B261)</f>
        <v>0</v>
      </c>
      <c r="AT261" s="4">
        <f>SUMIFS('grv lys'!$L$2:$L$2863,'grv lys'!$I$2:$I$2863,'bereken betaaldatum bedrag'!$AT$1,'grv lys'!$G$2:$G$2863,'bereken betaaldatum bedrag'!B261)</f>
        <v>0</v>
      </c>
      <c r="AU261" s="4">
        <f>SUMIFS('grv lys'!$L$2:$L$2863,'grv lys'!$I$2:$I$2863,'bereken betaaldatum bedrag'!$AU$1,'grv lys'!$G$2:$G$2863,'bereken betaaldatum bedrag'!B261)</f>
        <v>0</v>
      </c>
      <c r="AV261" s="4">
        <f>SUMIFS('grv lys'!$L$2:$L$2863,'grv lys'!$I$2:$I$2863,'bereken betaaldatum bedrag'!$AV$1,'grv lys'!$G$2:$G$2863,'bereken betaaldatum bedrag'!B261)</f>
        <v>0</v>
      </c>
      <c r="AW261" s="4">
        <f>SUMIFS('grv lys'!$L$2:$L$2863,'grv lys'!$I$2:$I$2863,'bereken betaaldatum bedrag'!$AW$1,'grv lys'!$G$2:$G$2863,'bereken betaaldatum bedrag'!B261)</f>
        <v>0</v>
      </c>
      <c r="AX261" s="4">
        <f>SUMIFS('grv lys'!$L$2:$L$2863,'grv lys'!$I$2:$I$2863,'bereken betaaldatum bedrag'!$AX$1,'grv lys'!$G$2:$G$2863,'bereken betaaldatum bedrag'!B261)</f>
        <v>0</v>
      </c>
      <c r="AY261" s="4">
        <f>SUMIFS('grv lys'!$L$2:$L$2863,'grv lys'!$I$2:$I$2863,'bereken betaaldatum bedrag'!$AY$1,'grv lys'!$G$2:$G$2863,'bereken betaaldatum bedrag'!B261)</f>
        <v>0</v>
      </c>
      <c r="AZ261" s="4">
        <f>SUMIFS('grv lys'!$L$2:$L$2863,'grv lys'!$I$2:$I$2863,'bereken betaaldatum bedrag'!$AZ$1,'grv lys'!$G$2:$G$2863,'bereken betaaldatum bedrag'!B261)</f>
        <v>0</v>
      </c>
      <c r="BA261" s="4">
        <f>SUMIFS('grv lys'!$L$2:$L$2863,'grv lys'!$I$2:$I$2863,'bereken betaaldatum bedrag'!$BA$1,'grv lys'!$G$2:$G$2863,'bereken betaaldatum bedrag'!B261)</f>
        <v>0</v>
      </c>
    </row>
    <row r="262" spans="1:53" x14ac:dyDescent="0.25">
      <c r="A262" s="21" t="s">
        <v>139</v>
      </c>
      <c r="B262" s="22">
        <v>41838</v>
      </c>
      <c r="C262" s="7">
        <f>B262+19</f>
        <v>41857</v>
      </c>
      <c r="D262" s="6">
        <f>SUM(I256:I262)</f>
        <v>0</v>
      </c>
      <c r="E262" s="14">
        <f>B262+31</f>
        <v>41869</v>
      </c>
      <c r="F262" s="12">
        <f>SUM(Y256:BA262)</f>
        <v>0</v>
      </c>
      <c r="G262" s="10">
        <f>B262</f>
        <v>41838</v>
      </c>
      <c r="H262" s="9">
        <f>SUM(J256:X262)</f>
        <v>10036.799999999999</v>
      </c>
      <c r="I262" s="4">
        <f>SUMIFS('grv lys'!$L$2:$L$2863,'grv lys'!$G$2:$G$2863,'bereken betaaldatum bedrag'!B262,'grv lys'!$I$2:$I$2863,'bereken betaaldatum bedrag'!I$1)</f>
        <v>0</v>
      </c>
      <c r="J262" s="4">
        <f>SUMIFS('grv lys'!$L$2:$L$2863,'grv lys'!$I$2:$I$2863,'bereken betaaldatum bedrag'!$J$1,'grv lys'!$T$2:$T$2863,'bereken betaaldatum bedrag'!B262)</f>
        <v>0</v>
      </c>
      <c r="K262" s="4">
        <f>SUMIFS('grv lys'!$L$2:$L$2863,'grv lys'!$I$2:$I$2863,'bereken betaaldatum bedrag'!$K$1,'grv lys'!$T$2:$T$2863,'bereken betaaldatum bedrag'!B262)</f>
        <v>0</v>
      </c>
      <c r="L262" s="4">
        <f>SUMIFS('grv lys'!$L$2:$L$2863,'grv lys'!$I$2:$I$2863,'bereken betaaldatum bedrag'!$L$1,'grv lys'!$T$2:$T$2863,'bereken betaaldatum bedrag'!B262)</f>
        <v>0</v>
      </c>
      <c r="M262" s="4">
        <f>SUMIFS('grv lys'!$L$2:$L$2863,'grv lys'!$I$2:$I$2863,'bereken betaaldatum bedrag'!$M$1,'grv lys'!$T$2:$T$2863,'bereken betaaldatum bedrag'!B262)</f>
        <v>6351.4</v>
      </c>
      <c r="N262" s="4">
        <f>SUMIFS('grv lys'!$L$2:$L$2863,'grv lys'!$I$2:$I$2863,'bereken betaaldatum bedrag'!$N$1,'grv lys'!$T$2:$T$2863,'bereken betaaldatum bedrag'!B262)</f>
        <v>0</v>
      </c>
      <c r="O262" s="4">
        <f>SUMIFS('grv lys'!$L$2:$L$2863,'grv lys'!$I$2:$I$2863,'bereken betaaldatum bedrag'!$O$1,'grv lys'!$T$2:$T$2863,'bereken betaaldatum bedrag'!B262)</f>
        <v>0</v>
      </c>
      <c r="P262" s="4">
        <f>SUMIFS('grv lys'!$L$2:$L$2863,'grv lys'!$I$2:$I$2863,'bereken betaaldatum bedrag'!$P$1,'grv lys'!$T$2:$T$2863,'bereken betaaldatum bedrag'!B262)</f>
        <v>0</v>
      </c>
      <c r="Q262" s="4">
        <f>SUMIFS('grv lys'!$L$2:$L$2863,'grv lys'!$I$2:$I$2863,'bereken betaaldatum bedrag'!$Q$1,'grv lys'!$T$2:$T$2863,'bereken betaaldatum bedrag'!B262)</f>
        <v>0</v>
      </c>
      <c r="R262" s="4">
        <f>SUMIFS('grv lys'!$L$2:$L$2863,'grv lys'!$I$2:$I$2863,'bereken betaaldatum bedrag'!$R$1,'grv lys'!$T$2:$T$2863,'bereken betaaldatum bedrag'!B262)</f>
        <v>0</v>
      </c>
      <c r="S262" s="4">
        <f>SUMIFS('grv lys'!Y261:Y3524,'grv lys'!T261:T3524,'bereken betaaldatum bedrag'!B262,'grv lys'!V261:V3524,'bereken betaaldatum bedrag'!$S$1)</f>
        <v>0</v>
      </c>
      <c r="T262" s="4">
        <f>SUMIFS('grv lys'!Z261:Z3524,'grv lys'!U261:U3524,'bereken betaaldatum bedrag'!B262,'grv lys'!W261:W3524,'bereken betaaldatum bedrag'!$T$1)</f>
        <v>0</v>
      </c>
      <c r="U262" s="4">
        <f>SUMIFS('grv lys'!$L$2:$L$2863,'grv lys'!$I$2:$I$2863,'bereken betaaldatum bedrag'!$U$1,'grv lys'!$T$2:$T$2863,'bereken betaaldatum bedrag'!B262)</f>
        <v>0</v>
      </c>
      <c r="V262" s="4">
        <f>SUMIFS('grv lys'!$L$2:$L$2863,'grv lys'!$I$2:$I$2863,'bereken betaaldatum bedrag'!$V$1,'grv lys'!$T$2:$T$2863,'bereken betaaldatum bedrag'!B262)</f>
        <v>0</v>
      </c>
      <c r="W262" s="4">
        <f>SUMIFS('grv lys'!$L$2:$L$2863,'grv lys'!$I$2:$I$2863,'bereken betaaldatum bedrag'!$W$1,'grv lys'!$T$2:$T$2863,'bereken betaaldatum bedrag'!B262)</f>
        <v>0</v>
      </c>
      <c r="X262" s="4">
        <f>SUMIFS('grv lys'!$L$2:$L$2863,'grv lys'!$I$2:$I$2863,'bereken betaaldatum bedrag'!$X$1,'grv lys'!$T$2:$T$2863,'bereken betaaldatum bedrag'!B262)</f>
        <v>0</v>
      </c>
      <c r="Y262" s="4">
        <f>SUMIFS('grv lys'!$L$2:$L$2863,'grv lys'!$I$2:$I$2863,'bereken betaaldatum bedrag'!$Y$1,'grv lys'!$G$2:$G$2863,'bereken betaaldatum bedrag'!B262)</f>
        <v>0</v>
      </c>
      <c r="Z262" s="4">
        <f>SUMIFS('grv lys'!$L$2:$L$2863,'grv lys'!$I$2:$I$2863,'bereken betaaldatum bedrag'!$Z$1,'grv lys'!$G$2:$G$2863,'bereken betaaldatum bedrag'!B262)</f>
        <v>0</v>
      </c>
      <c r="AA262" s="4">
        <f>SUMIFS('grv lys'!$L$2:$L$2863,'grv lys'!$I$2:$I$2863,'bereken betaaldatum bedrag'!$AA$1,'grv lys'!$G$2:$G$2863,'bereken betaaldatum bedrag'!B262)</f>
        <v>0</v>
      </c>
      <c r="AB262" s="4">
        <f>SUMIFS('grv lys'!$L$2:$L$2863,'grv lys'!$I$2:$I$2863,'bereken betaaldatum bedrag'!$AB$1,'grv lys'!$G$2:$G$2863,'bereken betaaldatum bedrag'!B262)</f>
        <v>0</v>
      </c>
      <c r="AC262" s="4">
        <f>SUMIFS('grv lys'!$L$2:$L$2863,'grv lys'!$I$2:$I$2863,'bereken betaaldatum bedrag'!$AC$1,'grv lys'!$G$2:$G$2863,'bereken betaaldatum bedrag'!B262)</f>
        <v>0</v>
      </c>
      <c r="AD262" s="4">
        <f>SUMIFS('grv lys'!$L$2:$L$2863,'grv lys'!$I$2:$I$2863,'bereken betaaldatum bedrag'!$AD$1,'grv lys'!$G$2:$G$2863,'bereken betaaldatum bedrag'!B262)</f>
        <v>0</v>
      </c>
      <c r="AE262" s="4">
        <f>SUMIFS('grv lys'!$L$2:$L$2863,'grv lys'!$I$2:$I$2863,'bereken betaaldatum bedrag'!$AE$1,'grv lys'!$G$2:$G$2863,'bereken betaaldatum bedrag'!B262)</f>
        <v>0</v>
      </c>
      <c r="AF262" s="4">
        <f>SUMIFS('grv lys'!$L$2:$L$2863,'grv lys'!$I$2:$I$2863,'bereken betaaldatum bedrag'!$AF$1,'grv lys'!$G$2:$G$2863,'bereken betaaldatum bedrag'!B262)</f>
        <v>0</v>
      </c>
      <c r="AG262" s="4">
        <f>SUMIFS('grv lys'!$L$2:$L$2863,'grv lys'!$I$2:$I$2863,'bereken betaaldatum bedrag'!$AG$1,'grv lys'!$G$2:$G$2863,'bereken betaaldatum bedrag'!B262)</f>
        <v>0</v>
      </c>
      <c r="AH262" s="4">
        <f>SUMIFS('grv lys'!$L$2:$L$2863,'grv lys'!$I$2:$I$2863,'bereken betaaldatum bedrag'!$AH$1,'grv lys'!$G$2:$G$2863,'bereken betaaldatum bedrag'!B262)</f>
        <v>0</v>
      </c>
      <c r="AI262" s="4">
        <f>SUMIFS('grv lys'!$L$2:$L$2863,'grv lys'!$I$2:$I$2863,'bereken betaaldatum bedrag'!$AI$1,'grv lys'!$G$2:$G$2863,'bereken betaaldatum bedrag'!B262)</f>
        <v>0</v>
      </c>
      <c r="AJ262" s="4">
        <f>SUMIFS('grv lys'!$L$2:$L$2863,'grv lys'!$I$2:$I$2863,'bereken betaaldatum bedrag'!$AJ$1,'grv lys'!$G$2:$G$2863,'bereken betaaldatum bedrag'!B262)</f>
        <v>0</v>
      </c>
      <c r="AK262" s="4">
        <f>SUMIFS('grv lys'!$L$2:$L$2863,'grv lys'!$I$2:$I$2863,'bereken betaaldatum bedrag'!$AK$1,'grv lys'!$G$2:$G$2863,'bereken betaaldatum bedrag'!B262)</f>
        <v>0</v>
      </c>
      <c r="AL262" s="4">
        <f>SUMIFS('grv lys'!$L$2:$L$2863,'grv lys'!$I$2:$I$2863,'bereken betaaldatum bedrag'!$AL$1,'grv lys'!$G$2:$G$2863,'bereken betaaldatum bedrag'!B262)</f>
        <v>0</v>
      </c>
      <c r="AM262" s="4">
        <f>SUMIFS('grv lys'!$L$2:$L$2863,'grv lys'!$I$2:$I$2863,'bereken betaaldatum bedrag'!$AM$1,'grv lys'!$G$2:$G$2863,'bereken betaaldatum bedrag'!B262)</f>
        <v>0</v>
      </c>
      <c r="AN262" s="4">
        <f>SUMIFS('grv lys'!$L$2:$L$2863,'grv lys'!$I$2:$I$2863,'bereken betaaldatum bedrag'!$AN$1,'grv lys'!$G$2:$G$2863,'bereken betaaldatum bedrag'!B262)</f>
        <v>0</v>
      </c>
      <c r="AO262" s="4">
        <f>SUMIFS('grv lys'!$L$2:$L$2863,'grv lys'!$I$2:$I$2863,'bereken betaaldatum bedrag'!$AO$1,'grv lys'!$G$2:$G$2863,'bereken betaaldatum bedrag'!B262)</f>
        <v>0</v>
      </c>
      <c r="AP262" s="4">
        <f>SUMIFS('grv lys'!$L$2:$L$2863,'grv lys'!$I$2:$I$2863,'bereken betaaldatum bedrag'!$AP$1,'grv lys'!$G$2:$G$2863,'bereken betaaldatum bedrag'!B262)</f>
        <v>0</v>
      </c>
      <c r="AQ262" s="4">
        <f>SUMIFS('grv lys'!$L$2:$L$2863,'grv lys'!$I$2:$I$2863,'bereken betaaldatum bedrag'!$AQ$1,'grv lys'!$G$2:$G$2863,'bereken betaaldatum bedrag'!B262)</f>
        <v>0</v>
      </c>
      <c r="AR262" s="4">
        <f>SUMIFS('grv lys'!$L$2:$L$2863,'grv lys'!$I$2:$I$2863,'bereken betaaldatum bedrag'!$AR$1,'grv lys'!$G$2:$G$2863,'bereken betaaldatum bedrag'!B262)</f>
        <v>0</v>
      </c>
      <c r="AS262" s="4">
        <f>SUMIFS('grv lys'!$L$2:$L$2863,'grv lys'!$I$2:$I$2863,'bereken betaaldatum bedrag'!$AS$1,'grv lys'!$G$2:$G$2863,'bereken betaaldatum bedrag'!B262)</f>
        <v>0</v>
      </c>
      <c r="AT262" s="4">
        <f>SUMIFS('grv lys'!$L$2:$L$2863,'grv lys'!$I$2:$I$2863,'bereken betaaldatum bedrag'!$AT$1,'grv lys'!$G$2:$G$2863,'bereken betaaldatum bedrag'!B262)</f>
        <v>0</v>
      </c>
      <c r="AU262" s="4">
        <f>SUMIFS('grv lys'!$L$2:$L$2863,'grv lys'!$I$2:$I$2863,'bereken betaaldatum bedrag'!$AU$1,'grv lys'!$G$2:$G$2863,'bereken betaaldatum bedrag'!B262)</f>
        <v>0</v>
      </c>
      <c r="AV262" s="4">
        <f>SUMIFS('grv lys'!$L$2:$L$2863,'grv lys'!$I$2:$I$2863,'bereken betaaldatum bedrag'!$AV$1,'grv lys'!$G$2:$G$2863,'bereken betaaldatum bedrag'!B262)</f>
        <v>0</v>
      </c>
      <c r="AW262" s="4">
        <f>SUMIFS('grv lys'!$L$2:$L$2863,'grv lys'!$I$2:$I$2863,'bereken betaaldatum bedrag'!$AW$1,'grv lys'!$G$2:$G$2863,'bereken betaaldatum bedrag'!B262)</f>
        <v>0</v>
      </c>
      <c r="AX262" s="4">
        <f>SUMIFS('grv lys'!$L$2:$L$2863,'grv lys'!$I$2:$I$2863,'bereken betaaldatum bedrag'!$AX$1,'grv lys'!$G$2:$G$2863,'bereken betaaldatum bedrag'!B262)</f>
        <v>0</v>
      </c>
      <c r="AY262" s="4">
        <f>SUMIFS('grv lys'!$L$2:$L$2863,'grv lys'!$I$2:$I$2863,'bereken betaaldatum bedrag'!$AY$1,'grv lys'!$G$2:$G$2863,'bereken betaaldatum bedrag'!B262)</f>
        <v>0</v>
      </c>
      <c r="AZ262" s="4">
        <f>SUMIFS('grv lys'!$L$2:$L$2863,'grv lys'!$I$2:$I$2863,'bereken betaaldatum bedrag'!$AZ$1,'grv lys'!$G$2:$G$2863,'bereken betaaldatum bedrag'!B262)</f>
        <v>0</v>
      </c>
      <c r="BA262" s="4">
        <f>SUMIFS('grv lys'!$L$2:$L$2863,'grv lys'!$I$2:$I$2863,'bereken betaaldatum bedrag'!$BA$1,'grv lys'!$G$2:$G$2863,'bereken betaaldatum bedrag'!B262)</f>
        <v>0</v>
      </c>
    </row>
    <row r="263" spans="1:53" x14ac:dyDescent="0.25">
      <c r="A263" s="19" t="s">
        <v>140</v>
      </c>
      <c r="B263" s="20">
        <v>41839</v>
      </c>
      <c r="C263" s="7"/>
      <c r="D263" s="15" t="s">
        <v>148</v>
      </c>
      <c r="E263" s="14"/>
      <c r="F263" s="12"/>
      <c r="G263" s="16"/>
      <c r="H263" s="16"/>
      <c r="I263" s="4">
        <f>SUMIFS('grv lys'!$L$2:$L$2863,'grv lys'!$G$2:$G$2863,'bereken betaaldatum bedrag'!B263,'grv lys'!$I$2:$I$2863,'bereken betaaldatum bedrag'!I$1)</f>
        <v>0</v>
      </c>
      <c r="J263" s="4">
        <f>SUMIFS('grv lys'!$L$2:$L$2863,'grv lys'!$I$2:$I$2863,'bereken betaaldatum bedrag'!$J$1,'grv lys'!$T$2:$T$2863,'bereken betaaldatum bedrag'!B263)</f>
        <v>0</v>
      </c>
      <c r="K263" s="4">
        <f>SUMIFS('grv lys'!$L$2:$L$2863,'grv lys'!$I$2:$I$2863,'bereken betaaldatum bedrag'!$K$1,'grv lys'!$T$2:$T$2863,'bereken betaaldatum bedrag'!B263)</f>
        <v>0</v>
      </c>
      <c r="L263" s="4">
        <f>SUMIFS('grv lys'!$L$2:$L$2863,'grv lys'!$I$2:$I$2863,'bereken betaaldatum bedrag'!$L$1,'grv lys'!$T$2:$T$2863,'bereken betaaldatum bedrag'!B263)</f>
        <v>0</v>
      </c>
      <c r="M263" s="4">
        <f>SUMIFS('grv lys'!$L$2:$L$2863,'grv lys'!$I$2:$I$2863,'bereken betaaldatum bedrag'!$M$1,'grv lys'!$T$2:$T$2863,'bereken betaaldatum bedrag'!B263)</f>
        <v>0</v>
      </c>
      <c r="N263" s="4">
        <f>SUMIFS('grv lys'!$L$2:$L$2863,'grv lys'!$I$2:$I$2863,'bereken betaaldatum bedrag'!$N$1,'grv lys'!$T$2:$T$2863,'bereken betaaldatum bedrag'!B263)</f>
        <v>0</v>
      </c>
      <c r="O263" s="4">
        <f>SUMIFS('grv lys'!$L$2:$L$2863,'grv lys'!$I$2:$I$2863,'bereken betaaldatum bedrag'!$O$1,'grv lys'!$T$2:$T$2863,'bereken betaaldatum bedrag'!B263)</f>
        <v>0</v>
      </c>
      <c r="P263" s="4">
        <f>SUMIFS('grv lys'!$L$2:$L$2863,'grv lys'!$I$2:$I$2863,'bereken betaaldatum bedrag'!$P$1,'grv lys'!$T$2:$T$2863,'bereken betaaldatum bedrag'!B263)</f>
        <v>0</v>
      </c>
      <c r="Q263" s="4">
        <f>SUMIFS('grv lys'!$L$2:$L$2863,'grv lys'!$I$2:$I$2863,'bereken betaaldatum bedrag'!$Q$1,'grv lys'!$T$2:$T$2863,'bereken betaaldatum bedrag'!B263)</f>
        <v>0</v>
      </c>
      <c r="R263" s="4">
        <f>SUMIFS('grv lys'!$L$2:$L$2863,'grv lys'!$I$2:$I$2863,'bereken betaaldatum bedrag'!$R$1,'grv lys'!$T$2:$T$2863,'bereken betaaldatum bedrag'!B263)</f>
        <v>0</v>
      </c>
      <c r="S263" s="4">
        <f>SUMIFS('grv lys'!Y262:Y3525,'grv lys'!T262:T3525,'bereken betaaldatum bedrag'!B263,'grv lys'!V262:V3525,'bereken betaaldatum bedrag'!$S$1)</f>
        <v>0</v>
      </c>
      <c r="T263" s="4">
        <f>SUMIFS('grv lys'!Z262:Z3525,'grv lys'!U262:U3525,'bereken betaaldatum bedrag'!B263,'grv lys'!W262:W3525,'bereken betaaldatum bedrag'!$T$1)</f>
        <v>0</v>
      </c>
      <c r="U263" s="4">
        <f>SUMIFS('grv lys'!$L$2:$L$2863,'grv lys'!$I$2:$I$2863,'bereken betaaldatum bedrag'!$U$1,'grv lys'!$T$2:$T$2863,'bereken betaaldatum bedrag'!B263)</f>
        <v>0</v>
      </c>
      <c r="V263" s="4">
        <f>SUMIFS('grv lys'!$L$2:$L$2863,'grv lys'!$I$2:$I$2863,'bereken betaaldatum bedrag'!$V$1,'grv lys'!$T$2:$T$2863,'bereken betaaldatum bedrag'!B263)</f>
        <v>0</v>
      </c>
      <c r="W263" s="4">
        <f>SUMIFS('grv lys'!$L$2:$L$2863,'grv lys'!$I$2:$I$2863,'bereken betaaldatum bedrag'!$W$1,'grv lys'!$T$2:$T$2863,'bereken betaaldatum bedrag'!B263)</f>
        <v>0</v>
      </c>
      <c r="X263" s="4">
        <f>SUMIFS('grv lys'!$L$2:$L$2863,'grv lys'!$I$2:$I$2863,'bereken betaaldatum bedrag'!$X$1,'grv lys'!$T$2:$T$2863,'bereken betaaldatum bedrag'!B263)</f>
        <v>0</v>
      </c>
      <c r="Y263" s="4">
        <f>SUMIFS('grv lys'!$L$2:$L$2863,'grv lys'!$I$2:$I$2863,'bereken betaaldatum bedrag'!$Y$1,'grv lys'!$G$2:$G$2863,'bereken betaaldatum bedrag'!B263)</f>
        <v>0</v>
      </c>
      <c r="Z263" s="4">
        <f>SUMIFS('grv lys'!$L$2:$L$2863,'grv lys'!$I$2:$I$2863,'bereken betaaldatum bedrag'!$Z$1,'grv lys'!$G$2:$G$2863,'bereken betaaldatum bedrag'!B263)</f>
        <v>0</v>
      </c>
      <c r="AA263" s="4">
        <f>SUMIFS('grv lys'!$L$2:$L$2863,'grv lys'!$I$2:$I$2863,'bereken betaaldatum bedrag'!$AA$1,'grv lys'!$G$2:$G$2863,'bereken betaaldatum bedrag'!B263)</f>
        <v>0</v>
      </c>
      <c r="AB263" s="4">
        <f>SUMIFS('grv lys'!$L$2:$L$2863,'grv lys'!$I$2:$I$2863,'bereken betaaldatum bedrag'!$AB$1,'grv lys'!$G$2:$G$2863,'bereken betaaldatum bedrag'!B263)</f>
        <v>0</v>
      </c>
      <c r="AC263" s="4">
        <f>SUMIFS('grv lys'!$L$2:$L$2863,'grv lys'!$I$2:$I$2863,'bereken betaaldatum bedrag'!$AC$1,'grv lys'!$G$2:$G$2863,'bereken betaaldatum bedrag'!B263)</f>
        <v>0</v>
      </c>
      <c r="AD263" s="4">
        <f>SUMIFS('grv lys'!$L$2:$L$2863,'grv lys'!$I$2:$I$2863,'bereken betaaldatum bedrag'!$AD$1,'grv lys'!$G$2:$G$2863,'bereken betaaldatum bedrag'!B263)</f>
        <v>0</v>
      </c>
      <c r="AE263" s="4">
        <f>SUMIFS('grv lys'!$L$2:$L$2863,'grv lys'!$I$2:$I$2863,'bereken betaaldatum bedrag'!$AE$1,'grv lys'!$G$2:$G$2863,'bereken betaaldatum bedrag'!B263)</f>
        <v>0</v>
      </c>
      <c r="AF263" s="4">
        <f>SUMIFS('grv lys'!$L$2:$L$2863,'grv lys'!$I$2:$I$2863,'bereken betaaldatum bedrag'!$AF$1,'grv lys'!$G$2:$G$2863,'bereken betaaldatum bedrag'!B263)</f>
        <v>0</v>
      </c>
      <c r="AG263" s="4">
        <f>SUMIFS('grv lys'!$L$2:$L$2863,'grv lys'!$I$2:$I$2863,'bereken betaaldatum bedrag'!$AG$1,'grv lys'!$G$2:$G$2863,'bereken betaaldatum bedrag'!B263)</f>
        <v>0</v>
      </c>
      <c r="AH263" s="4">
        <f>SUMIFS('grv lys'!$L$2:$L$2863,'grv lys'!$I$2:$I$2863,'bereken betaaldatum bedrag'!$AH$1,'grv lys'!$G$2:$G$2863,'bereken betaaldatum bedrag'!B263)</f>
        <v>0</v>
      </c>
      <c r="AI263" s="4">
        <f>SUMIFS('grv lys'!$L$2:$L$2863,'grv lys'!$I$2:$I$2863,'bereken betaaldatum bedrag'!$AI$1,'grv lys'!$G$2:$G$2863,'bereken betaaldatum bedrag'!B263)</f>
        <v>0</v>
      </c>
      <c r="AJ263" s="4">
        <f>SUMIFS('grv lys'!$L$2:$L$2863,'grv lys'!$I$2:$I$2863,'bereken betaaldatum bedrag'!$AJ$1,'grv lys'!$G$2:$G$2863,'bereken betaaldatum bedrag'!B263)</f>
        <v>0</v>
      </c>
      <c r="AK263" s="4">
        <f>SUMIFS('grv lys'!$L$2:$L$2863,'grv lys'!$I$2:$I$2863,'bereken betaaldatum bedrag'!$AK$1,'grv lys'!$G$2:$G$2863,'bereken betaaldatum bedrag'!B263)</f>
        <v>0</v>
      </c>
      <c r="AL263" s="4">
        <f>SUMIFS('grv lys'!$L$2:$L$2863,'grv lys'!$I$2:$I$2863,'bereken betaaldatum bedrag'!$AL$1,'grv lys'!$G$2:$G$2863,'bereken betaaldatum bedrag'!B263)</f>
        <v>0</v>
      </c>
      <c r="AM263" s="4">
        <f>SUMIFS('grv lys'!$L$2:$L$2863,'grv lys'!$I$2:$I$2863,'bereken betaaldatum bedrag'!$AM$1,'grv lys'!$G$2:$G$2863,'bereken betaaldatum bedrag'!B263)</f>
        <v>0</v>
      </c>
      <c r="AN263" s="4">
        <f>SUMIFS('grv lys'!$L$2:$L$2863,'grv lys'!$I$2:$I$2863,'bereken betaaldatum bedrag'!$AN$1,'grv lys'!$G$2:$G$2863,'bereken betaaldatum bedrag'!B263)</f>
        <v>0</v>
      </c>
      <c r="AO263" s="4">
        <f>SUMIFS('grv lys'!$L$2:$L$2863,'grv lys'!$I$2:$I$2863,'bereken betaaldatum bedrag'!$AO$1,'grv lys'!$G$2:$G$2863,'bereken betaaldatum bedrag'!B263)</f>
        <v>0</v>
      </c>
      <c r="AP263" s="4">
        <f>SUMIFS('grv lys'!$L$2:$L$2863,'grv lys'!$I$2:$I$2863,'bereken betaaldatum bedrag'!$AP$1,'grv lys'!$G$2:$G$2863,'bereken betaaldatum bedrag'!B263)</f>
        <v>0</v>
      </c>
      <c r="AQ263" s="4">
        <f>SUMIFS('grv lys'!$L$2:$L$2863,'grv lys'!$I$2:$I$2863,'bereken betaaldatum bedrag'!$AQ$1,'grv lys'!$G$2:$G$2863,'bereken betaaldatum bedrag'!B263)</f>
        <v>0</v>
      </c>
      <c r="AR263" s="4">
        <f>SUMIFS('grv lys'!$L$2:$L$2863,'grv lys'!$I$2:$I$2863,'bereken betaaldatum bedrag'!$AR$1,'grv lys'!$G$2:$G$2863,'bereken betaaldatum bedrag'!B263)</f>
        <v>0</v>
      </c>
      <c r="AS263" s="4">
        <f>SUMIFS('grv lys'!$L$2:$L$2863,'grv lys'!$I$2:$I$2863,'bereken betaaldatum bedrag'!$AS$1,'grv lys'!$G$2:$G$2863,'bereken betaaldatum bedrag'!B263)</f>
        <v>0</v>
      </c>
      <c r="AT263" s="4">
        <f>SUMIFS('grv lys'!$L$2:$L$2863,'grv lys'!$I$2:$I$2863,'bereken betaaldatum bedrag'!$AT$1,'grv lys'!$G$2:$G$2863,'bereken betaaldatum bedrag'!B263)</f>
        <v>0</v>
      </c>
      <c r="AU263" s="4">
        <f>SUMIFS('grv lys'!$L$2:$L$2863,'grv lys'!$I$2:$I$2863,'bereken betaaldatum bedrag'!$AU$1,'grv lys'!$G$2:$G$2863,'bereken betaaldatum bedrag'!B263)</f>
        <v>0</v>
      </c>
      <c r="AV263" s="4">
        <f>SUMIFS('grv lys'!$L$2:$L$2863,'grv lys'!$I$2:$I$2863,'bereken betaaldatum bedrag'!$AV$1,'grv lys'!$G$2:$G$2863,'bereken betaaldatum bedrag'!B263)</f>
        <v>0</v>
      </c>
      <c r="AW263" s="4">
        <f>SUMIFS('grv lys'!$L$2:$L$2863,'grv lys'!$I$2:$I$2863,'bereken betaaldatum bedrag'!$AW$1,'grv lys'!$G$2:$G$2863,'bereken betaaldatum bedrag'!B263)</f>
        <v>0</v>
      </c>
      <c r="AX263" s="4">
        <f>SUMIFS('grv lys'!$L$2:$L$2863,'grv lys'!$I$2:$I$2863,'bereken betaaldatum bedrag'!$AX$1,'grv lys'!$G$2:$G$2863,'bereken betaaldatum bedrag'!B263)</f>
        <v>0</v>
      </c>
      <c r="AY263" s="4">
        <f>SUMIFS('grv lys'!$L$2:$L$2863,'grv lys'!$I$2:$I$2863,'bereken betaaldatum bedrag'!$AY$1,'grv lys'!$G$2:$G$2863,'bereken betaaldatum bedrag'!B263)</f>
        <v>0</v>
      </c>
      <c r="AZ263" s="4">
        <f>SUMIFS('grv lys'!$L$2:$L$2863,'grv lys'!$I$2:$I$2863,'bereken betaaldatum bedrag'!$AZ$1,'grv lys'!$G$2:$G$2863,'bereken betaaldatum bedrag'!B263)</f>
        <v>0</v>
      </c>
      <c r="BA263" s="4">
        <f>SUMIFS('grv lys'!$L$2:$L$2863,'grv lys'!$I$2:$I$2863,'bereken betaaldatum bedrag'!$BA$1,'grv lys'!$G$2:$G$2863,'bereken betaaldatum bedrag'!B263)</f>
        <v>0</v>
      </c>
    </row>
    <row r="264" spans="1:53" x14ac:dyDescent="0.25">
      <c r="A264" s="19" t="s">
        <v>134</v>
      </c>
      <c r="B264" s="20">
        <v>41840</v>
      </c>
      <c r="C264" s="7"/>
      <c r="D264" s="15" t="s">
        <v>148</v>
      </c>
      <c r="E264" s="14"/>
      <c r="F264" s="12"/>
      <c r="G264" s="16"/>
      <c r="H264" s="16"/>
      <c r="I264" s="4">
        <f>SUMIFS('grv lys'!$L$2:$L$2863,'grv lys'!$G$2:$G$2863,'bereken betaaldatum bedrag'!B264,'grv lys'!$I$2:$I$2863,'bereken betaaldatum bedrag'!I$1)</f>
        <v>0</v>
      </c>
      <c r="J264" s="4">
        <f>SUMIFS('grv lys'!$L$2:$L$2863,'grv lys'!$I$2:$I$2863,'bereken betaaldatum bedrag'!$J$1,'grv lys'!$T$2:$T$2863,'bereken betaaldatum bedrag'!B264)</f>
        <v>0</v>
      </c>
      <c r="K264" s="4">
        <f>SUMIFS('grv lys'!$L$2:$L$2863,'grv lys'!$I$2:$I$2863,'bereken betaaldatum bedrag'!$K$1,'grv lys'!$T$2:$T$2863,'bereken betaaldatum bedrag'!B264)</f>
        <v>0</v>
      </c>
      <c r="L264" s="4">
        <f>SUMIFS('grv lys'!$L$2:$L$2863,'grv lys'!$I$2:$I$2863,'bereken betaaldatum bedrag'!$L$1,'grv lys'!$T$2:$T$2863,'bereken betaaldatum bedrag'!B264)</f>
        <v>0</v>
      </c>
      <c r="M264" s="4">
        <f>SUMIFS('grv lys'!$L$2:$L$2863,'grv lys'!$I$2:$I$2863,'bereken betaaldatum bedrag'!$M$1,'grv lys'!$T$2:$T$2863,'bereken betaaldatum bedrag'!B264)</f>
        <v>7147.8</v>
      </c>
      <c r="N264" s="4">
        <f>SUMIFS('grv lys'!$L$2:$L$2863,'grv lys'!$I$2:$I$2863,'bereken betaaldatum bedrag'!$N$1,'grv lys'!$T$2:$T$2863,'bereken betaaldatum bedrag'!B264)</f>
        <v>0</v>
      </c>
      <c r="O264" s="4">
        <f>SUMIFS('grv lys'!$L$2:$L$2863,'grv lys'!$I$2:$I$2863,'bereken betaaldatum bedrag'!$O$1,'grv lys'!$T$2:$T$2863,'bereken betaaldatum bedrag'!B264)</f>
        <v>0</v>
      </c>
      <c r="P264" s="4">
        <f>SUMIFS('grv lys'!$L$2:$L$2863,'grv lys'!$I$2:$I$2863,'bereken betaaldatum bedrag'!$P$1,'grv lys'!$T$2:$T$2863,'bereken betaaldatum bedrag'!B264)</f>
        <v>0</v>
      </c>
      <c r="Q264" s="4">
        <f>SUMIFS('grv lys'!$L$2:$L$2863,'grv lys'!$I$2:$I$2863,'bereken betaaldatum bedrag'!$Q$1,'grv lys'!$T$2:$T$2863,'bereken betaaldatum bedrag'!B264)</f>
        <v>0</v>
      </c>
      <c r="R264" s="4">
        <f>SUMIFS('grv lys'!$L$2:$L$2863,'grv lys'!$I$2:$I$2863,'bereken betaaldatum bedrag'!$R$1,'grv lys'!$T$2:$T$2863,'bereken betaaldatum bedrag'!B264)</f>
        <v>0</v>
      </c>
      <c r="S264" s="4">
        <f>SUMIFS('grv lys'!Y263:Y3526,'grv lys'!T263:T3526,'bereken betaaldatum bedrag'!B264,'grv lys'!V263:V3526,'bereken betaaldatum bedrag'!$S$1)</f>
        <v>0</v>
      </c>
      <c r="T264" s="4">
        <f>SUMIFS('grv lys'!Z263:Z3526,'grv lys'!U263:U3526,'bereken betaaldatum bedrag'!B264,'grv lys'!W263:W3526,'bereken betaaldatum bedrag'!$T$1)</f>
        <v>0</v>
      </c>
      <c r="U264" s="4">
        <f>SUMIFS('grv lys'!$L$2:$L$2863,'grv lys'!$I$2:$I$2863,'bereken betaaldatum bedrag'!$U$1,'grv lys'!$T$2:$T$2863,'bereken betaaldatum bedrag'!B264)</f>
        <v>0</v>
      </c>
      <c r="V264" s="4">
        <f>SUMIFS('grv lys'!$L$2:$L$2863,'grv lys'!$I$2:$I$2863,'bereken betaaldatum bedrag'!$V$1,'grv lys'!$T$2:$T$2863,'bereken betaaldatum bedrag'!B264)</f>
        <v>0</v>
      </c>
      <c r="W264" s="4">
        <f>SUMIFS('grv lys'!$L$2:$L$2863,'grv lys'!$I$2:$I$2863,'bereken betaaldatum bedrag'!$W$1,'grv lys'!$T$2:$T$2863,'bereken betaaldatum bedrag'!B264)</f>
        <v>0</v>
      </c>
      <c r="X264" s="4">
        <f>SUMIFS('grv lys'!$L$2:$L$2863,'grv lys'!$I$2:$I$2863,'bereken betaaldatum bedrag'!$X$1,'grv lys'!$T$2:$T$2863,'bereken betaaldatum bedrag'!B264)</f>
        <v>0</v>
      </c>
      <c r="Y264" s="4">
        <f>SUMIFS('grv lys'!$L$2:$L$2863,'grv lys'!$I$2:$I$2863,'bereken betaaldatum bedrag'!$Y$1,'grv lys'!$G$2:$G$2863,'bereken betaaldatum bedrag'!B264)</f>
        <v>0</v>
      </c>
      <c r="Z264" s="4">
        <f>SUMIFS('grv lys'!$L$2:$L$2863,'grv lys'!$I$2:$I$2863,'bereken betaaldatum bedrag'!$Z$1,'grv lys'!$G$2:$G$2863,'bereken betaaldatum bedrag'!B264)</f>
        <v>0</v>
      </c>
      <c r="AA264" s="4">
        <f>SUMIFS('grv lys'!$L$2:$L$2863,'grv lys'!$I$2:$I$2863,'bereken betaaldatum bedrag'!$AA$1,'grv lys'!$G$2:$G$2863,'bereken betaaldatum bedrag'!B264)</f>
        <v>0</v>
      </c>
      <c r="AB264" s="4">
        <f>SUMIFS('grv lys'!$L$2:$L$2863,'grv lys'!$I$2:$I$2863,'bereken betaaldatum bedrag'!$AB$1,'grv lys'!$G$2:$G$2863,'bereken betaaldatum bedrag'!B264)</f>
        <v>0</v>
      </c>
      <c r="AC264" s="4">
        <f>SUMIFS('grv lys'!$L$2:$L$2863,'grv lys'!$I$2:$I$2863,'bereken betaaldatum bedrag'!$AC$1,'grv lys'!$G$2:$G$2863,'bereken betaaldatum bedrag'!B264)</f>
        <v>0</v>
      </c>
      <c r="AD264" s="4">
        <f>SUMIFS('grv lys'!$L$2:$L$2863,'grv lys'!$I$2:$I$2863,'bereken betaaldatum bedrag'!$AD$1,'grv lys'!$G$2:$G$2863,'bereken betaaldatum bedrag'!B264)</f>
        <v>0</v>
      </c>
      <c r="AE264" s="4">
        <f>SUMIFS('grv lys'!$L$2:$L$2863,'grv lys'!$I$2:$I$2863,'bereken betaaldatum bedrag'!$AE$1,'grv lys'!$G$2:$G$2863,'bereken betaaldatum bedrag'!B264)</f>
        <v>0</v>
      </c>
      <c r="AF264" s="4">
        <f>SUMIFS('grv lys'!$L$2:$L$2863,'grv lys'!$I$2:$I$2863,'bereken betaaldatum bedrag'!$AF$1,'grv lys'!$G$2:$G$2863,'bereken betaaldatum bedrag'!B264)</f>
        <v>0</v>
      </c>
      <c r="AG264" s="4">
        <f>SUMIFS('grv lys'!$L$2:$L$2863,'grv lys'!$I$2:$I$2863,'bereken betaaldatum bedrag'!$AG$1,'grv lys'!$G$2:$G$2863,'bereken betaaldatum bedrag'!B264)</f>
        <v>0</v>
      </c>
      <c r="AH264" s="4">
        <f>SUMIFS('grv lys'!$L$2:$L$2863,'grv lys'!$I$2:$I$2863,'bereken betaaldatum bedrag'!$AH$1,'grv lys'!$G$2:$G$2863,'bereken betaaldatum bedrag'!B264)</f>
        <v>0</v>
      </c>
      <c r="AI264" s="4">
        <f>SUMIFS('grv lys'!$L$2:$L$2863,'grv lys'!$I$2:$I$2863,'bereken betaaldatum bedrag'!$AI$1,'grv lys'!$G$2:$G$2863,'bereken betaaldatum bedrag'!B264)</f>
        <v>0</v>
      </c>
      <c r="AJ264" s="4">
        <f>SUMIFS('grv lys'!$L$2:$L$2863,'grv lys'!$I$2:$I$2863,'bereken betaaldatum bedrag'!$AJ$1,'grv lys'!$G$2:$G$2863,'bereken betaaldatum bedrag'!B264)</f>
        <v>0</v>
      </c>
      <c r="AK264" s="4">
        <f>SUMIFS('grv lys'!$L$2:$L$2863,'grv lys'!$I$2:$I$2863,'bereken betaaldatum bedrag'!$AK$1,'grv lys'!$G$2:$G$2863,'bereken betaaldatum bedrag'!B264)</f>
        <v>0</v>
      </c>
      <c r="AL264" s="4">
        <f>SUMIFS('grv lys'!$L$2:$L$2863,'grv lys'!$I$2:$I$2863,'bereken betaaldatum bedrag'!$AL$1,'grv lys'!$G$2:$G$2863,'bereken betaaldatum bedrag'!B264)</f>
        <v>0</v>
      </c>
      <c r="AM264" s="4">
        <f>SUMIFS('grv lys'!$L$2:$L$2863,'grv lys'!$I$2:$I$2863,'bereken betaaldatum bedrag'!$AM$1,'grv lys'!$G$2:$G$2863,'bereken betaaldatum bedrag'!B264)</f>
        <v>0</v>
      </c>
      <c r="AN264" s="4">
        <f>SUMIFS('grv lys'!$L$2:$L$2863,'grv lys'!$I$2:$I$2863,'bereken betaaldatum bedrag'!$AN$1,'grv lys'!$G$2:$G$2863,'bereken betaaldatum bedrag'!B264)</f>
        <v>0</v>
      </c>
      <c r="AO264" s="4">
        <f>SUMIFS('grv lys'!$L$2:$L$2863,'grv lys'!$I$2:$I$2863,'bereken betaaldatum bedrag'!$AO$1,'grv lys'!$G$2:$G$2863,'bereken betaaldatum bedrag'!B264)</f>
        <v>0</v>
      </c>
      <c r="AP264" s="4">
        <f>SUMIFS('grv lys'!$L$2:$L$2863,'grv lys'!$I$2:$I$2863,'bereken betaaldatum bedrag'!$AP$1,'grv lys'!$G$2:$G$2863,'bereken betaaldatum bedrag'!B264)</f>
        <v>0</v>
      </c>
      <c r="AQ264" s="4">
        <f>SUMIFS('grv lys'!$L$2:$L$2863,'grv lys'!$I$2:$I$2863,'bereken betaaldatum bedrag'!$AQ$1,'grv lys'!$G$2:$G$2863,'bereken betaaldatum bedrag'!B264)</f>
        <v>0</v>
      </c>
      <c r="AR264" s="4">
        <f>SUMIFS('grv lys'!$L$2:$L$2863,'grv lys'!$I$2:$I$2863,'bereken betaaldatum bedrag'!$AR$1,'grv lys'!$G$2:$G$2863,'bereken betaaldatum bedrag'!B264)</f>
        <v>0</v>
      </c>
      <c r="AS264" s="4">
        <f>SUMIFS('grv lys'!$L$2:$L$2863,'grv lys'!$I$2:$I$2863,'bereken betaaldatum bedrag'!$AS$1,'grv lys'!$G$2:$G$2863,'bereken betaaldatum bedrag'!B264)</f>
        <v>0</v>
      </c>
      <c r="AT264" s="4">
        <f>SUMIFS('grv lys'!$L$2:$L$2863,'grv lys'!$I$2:$I$2863,'bereken betaaldatum bedrag'!$AT$1,'grv lys'!$G$2:$G$2863,'bereken betaaldatum bedrag'!B264)</f>
        <v>0</v>
      </c>
      <c r="AU264" s="4">
        <f>SUMIFS('grv lys'!$L$2:$L$2863,'grv lys'!$I$2:$I$2863,'bereken betaaldatum bedrag'!$AU$1,'grv lys'!$G$2:$G$2863,'bereken betaaldatum bedrag'!B264)</f>
        <v>0</v>
      </c>
      <c r="AV264" s="4">
        <f>SUMIFS('grv lys'!$L$2:$L$2863,'grv lys'!$I$2:$I$2863,'bereken betaaldatum bedrag'!$AV$1,'grv lys'!$G$2:$G$2863,'bereken betaaldatum bedrag'!B264)</f>
        <v>0</v>
      </c>
      <c r="AW264" s="4">
        <f>SUMIFS('grv lys'!$L$2:$L$2863,'grv lys'!$I$2:$I$2863,'bereken betaaldatum bedrag'!$AW$1,'grv lys'!$G$2:$G$2863,'bereken betaaldatum bedrag'!B264)</f>
        <v>0</v>
      </c>
      <c r="AX264" s="4">
        <f>SUMIFS('grv lys'!$L$2:$L$2863,'grv lys'!$I$2:$I$2863,'bereken betaaldatum bedrag'!$AX$1,'grv lys'!$G$2:$G$2863,'bereken betaaldatum bedrag'!B264)</f>
        <v>0</v>
      </c>
      <c r="AY264" s="4">
        <f>SUMIFS('grv lys'!$L$2:$L$2863,'grv lys'!$I$2:$I$2863,'bereken betaaldatum bedrag'!$AY$1,'grv lys'!$G$2:$G$2863,'bereken betaaldatum bedrag'!B264)</f>
        <v>0</v>
      </c>
      <c r="AZ264" s="4">
        <f>SUMIFS('grv lys'!$L$2:$L$2863,'grv lys'!$I$2:$I$2863,'bereken betaaldatum bedrag'!$AZ$1,'grv lys'!$G$2:$G$2863,'bereken betaaldatum bedrag'!B264)</f>
        <v>0</v>
      </c>
      <c r="BA264" s="4">
        <f>SUMIFS('grv lys'!$L$2:$L$2863,'grv lys'!$I$2:$I$2863,'bereken betaaldatum bedrag'!$BA$1,'grv lys'!$G$2:$G$2863,'bereken betaaldatum bedrag'!B264)</f>
        <v>0</v>
      </c>
    </row>
    <row r="265" spans="1:53" x14ac:dyDescent="0.25">
      <c r="A265" s="19" t="s">
        <v>135</v>
      </c>
      <c r="B265" s="20">
        <v>41841</v>
      </c>
      <c r="C265" s="7"/>
      <c r="D265" s="15" t="s">
        <v>148</v>
      </c>
      <c r="E265" s="14"/>
      <c r="F265" s="12"/>
      <c r="G265" s="16"/>
      <c r="H265" s="16"/>
      <c r="I265" s="4">
        <f>SUMIFS('grv lys'!$L$2:$L$2863,'grv lys'!$G$2:$G$2863,'bereken betaaldatum bedrag'!B265,'grv lys'!$I$2:$I$2863,'bereken betaaldatum bedrag'!I$1)</f>
        <v>0</v>
      </c>
      <c r="J265" s="4">
        <f>SUMIFS('grv lys'!$L$2:$L$2863,'grv lys'!$I$2:$I$2863,'bereken betaaldatum bedrag'!$J$1,'grv lys'!$T$2:$T$2863,'bereken betaaldatum bedrag'!B265)</f>
        <v>0</v>
      </c>
      <c r="K265" s="4">
        <f>SUMIFS('grv lys'!$L$2:$L$2863,'grv lys'!$I$2:$I$2863,'bereken betaaldatum bedrag'!$K$1,'grv lys'!$T$2:$T$2863,'bereken betaaldatum bedrag'!B265)</f>
        <v>0</v>
      </c>
      <c r="L265" s="4">
        <f>SUMIFS('grv lys'!$L$2:$L$2863,'grv lys'!$I$2:$I$2863,'bereken betaaldatum bedrag'!$L$1,'grv lys'!$T$2:$T$2863,'bereken betaaldatum bedrag'!B265)</f>
        <v>0</v>
      </c>
      <c r="M265" s="4">
        <f>SUMIFS('grv lys'!$L$2:$L$2863,'grv lys'!$I$2:$I$2863,'bereken betaaldatum bedrag'!$M$1,'grv lys'!$T$2:$T$2863,'bereken betaaldatum bedrag'!B265)</f>
        <v>0</v>
      </c>
      <c r="N265" s="4">
        <f>SUMIFS('grv lys'!$L$2:$L$2863,'grv lys'!$I$2:$I$2863,'bereken betaaldatum bedrag'!$N$1,'grv lys'!$T$2:$T$2863,'bereken betaaldatum bedrag'!B265)</f>
        <v>0</v>
      </c>
      <c r="O265" s="4">
        <f>SUMIFS('grv lys'!$L$2:$L$2863,'grv lys'!$I$2:$I$2863,'bereken betaaldatum bedrag'!$O$1,'grv lys'!$T$2:$T$2863,'bereken betaaldatum bedrag'!B265)</f>
        <v>0</v>
      </c>
      <c r="P265" s="4">
        <f>SUMIFS('grv lys'!$L$2:$L$2863,'grv lys'!$I$2:$I$2863,'bereken betaaldatum bedrag'!$P$1,'grv lys'!$T$2:$T$2863,'bereken betaaldatum bedrag'!B265)</f>
        <v>0</v>
      </c>
      <c r="Q265" s="4">
        <f>SUMIFS('grv lys'!$L$2:$L$2863,'grv lys'!$I$2:$I$2863,'bereken betaaldatum bedrag'!$Q$1,'grv lys'!$T$2:$T$2863,'bereken betaaldatum bedrag'!B265)</f>
        <v>0</v>
      </c>
      <c r="R265" s="4">
        <f>SUMIFS('grv lys'!$L$2:$L$2863,'grv lys'!$I$2:$I$2863,'bereken betaaldatum bedrag'!$R$1,'grv lys'!$T$2:$T$2863,'bereken betaaldatum bedrag'!B265)</f>
        <v>0</v>
      </c>
      <c r="S265" s="4">
        <f>SUMIFS('grv lys'!Y264:Y3527,'grv lys'!T264:T3527,'bereken betaaldatum bedrag'!B265,'grv lys'!V264:V3527,'bereken betaaldatum bedrag'!$S$1)</f>
        <v>0</v>
      </c>
      <c r="T265" s="4">
        <f>SUMIFS('grv lys'!Z264:Z3527,'grv lys'!U264:U3527,'bereken betaaldatum bedrag'!B265,'grv lys'!W264:W3527,'bereken betaaldatum bedrag'!$T$1)</f>
        <v>0</v>
      </c>
      <c r="U265" s="4">
        <f>SUMIFS('grv lys'!$L$2:$L$2863,'grv lys'!$I$2:$I$2863,'bereken betaaldatum bedrag'!$U$1,'grv lys'!$T$2:$T$2863,'bereken betaaldatum bedrag'!B265)</f>
        <v>0</v>
      </c>
      <c r="V265" s="4">
        <f>SUMIFS('grv lys'!$L$2:$L$2863,'grv lys'!$I$2:$I$2863,'bereken betaaldatum bedrag'!$V$1,'grv lys'!$T$2:$T$2863,'bereken betaaldatum bedrag'!B265)</f>
        <v>0</v>
      </c>
      <c r="W265" s="4">
        <f>SUMIFS('grv lys'!$L$2:$L$2863,'grv lys'!$I$2:$I$2863,'bereken betaaldatum bedrag'!$W$1,'grv lys'!$T$2:$T$2863,'bereken betaaldatum bedrag'!B265)</f>
        <v>0</v>
      </c>
      <c r="X265" s="4">
        <f>SUMIFS('grv lys'!$L$2:$L$2863,'grv lys'!$I$2:$I$2863,'bereken betaaldatum bedrag'!$X$1,'grv lys'!$T$2:$T$2863,'bereken betaaldatum bedrag'!B265)</f>
        <v>0</v>
      </c>
      <c r="Y265" s="4">
        <f>SUMIFS('grv lys'!$L$2:$L$2863,'grv lys'!$I$2:$I$2863,'bereken betaaldatum bedrag'!$Y$1,'grv lys'!$G$2:$G$2863,'bereken betaaldatum bedrag'!B265)</f>
        <v>0</v>
      </c>
      <c r="Z265" s="4">
        <f>SUMIFS('grv lys'!$L$2:$L$2863,'grv lys'!$I$2:$I$2863,'bereken betaaldatum bedrag'!$Z$1,'grv lys'!$G$2:$G$2863,'bereken betaaldatum bedrag'!B265)</f>
        <v>0</v>
      </c>
      <c r="AA265" s="4">
        <f>SUMIFS('grv lys'!$L$2:$L$2863,'grv lys'!$I$2:$I$2863,'bereken betaaldatum bedrag'!$AA$1,'grv lys'!$G$2:$G$2863,'bereken betaaldatum bedrag'!B265)</f>
        <v>0</v>
      </c>
      <c r="AB265" s="4">
        <f>SUMIFS('grv lys'!$L$2:$L$2863,'grv lys'!$I$2:$I$2863,'bereken betaaldatum bedrag'!$AB$1,'grv lys'!$G$2:$G$2863,'bereken betaaldatum bedrag'!B265)</f>
        <v>0</v>
      </c>
      <c r="AC265" s="4">
        <f>SUMIFS('grv lys'!$L$2:$L$2863,'grv lys'!$I$2:$I$2863,'bereken betaaldatum bedrag'!$AC$1,'grv lys'!$G$2:$G$2863,'bereken betaaldatum bedrag'!B265)</f>
        <v>0</v>
      </c>
      <c r="AD265" s="4">
        <f>SUMIFS('grv lys'!$L$2:$L$2863,'grv lys'!$I$2:$I$2863,'bereken betaaldatum bedrag'!$AD$1,'grv lys'!$G$2:$G$2863,'bereken betaaldatum bedrag'!B265)</f>
        <v>0</v>
      </c>
      <c r="AE265" s="4">
        <f>SUMIFS('grv lys'!$L$2:$L$2863,'grv lys'!$I$2:$I$2863,'bereken betaaldatum bedrag'!$AE$1,'grv lys'!$G$2:$G$2863,'bereken betaaldatum bedrag'!B265)</f>
        <v>0</v>
      </c>
      <c r="AF265" s="4">
        <f>SUMIFS('grv lys'!$L$2:$L$2863,'grv lys'!$I$2:$I$2863,'bereken betaaldatum bedrag'!$AF$1,'grv lys'!$G$2:$G$2863,'bereken betaaldatum bedrag'!B265)</f>
        <v>0</v>
      </c>
      <c r="AG265" s="4">
        <f>SUMIFS('grv lys'!$L$2:$L$2863,'grv lys'!$I$2:$I$2863,'bereken betaaldatum bedrag'!$AG$1,'grv lys'!$G$2:$G$2863,'bereken betaaldatum bedrag'!B265)</f>
        <v>0</v>
      </c>
      <c r="AH265" s="4">
        <f>SUMIFS('grv lys'!$L$2:$L$2863,'grv lys'!$I$2:$I$2863,'bereken betaaldatum bedrag'!$AH$1,'grv lys'!$G$2:$G$2863,'bereken betaaldatum bedrag'!B265)</f>
        <v>0</v>
      </c>
      <c r="AI265" s="4">
        <f>SUMIFS('grv lys'!$L$2:$L$2863,'grv lys'!$I$2:$I$2863,'bereken betaaldatum bedrag'!$AI$1,'grv lys'!$G$2:$G$2863,'bereken betaaldatum bedrag'!B265)</f>
        <v>0</v>
      </c>
      <c r="AJ265" s="4">
        <f>SUMIFS('grv lys'!$L$2:$L$2863,'grv lys'!$I$2:$I$2863,'bereken betaaldatum bedrag'!$AJ$1,'grv lys'!$G$2:$G$2863,'bereken betaaldatum bedrag'!B265)</f>
        <v>0</v>
      </c>
      <c r="AK265" s="4">
        <f>SUMIFS('grv lys'!$L$2:$L$2863,'grv lys'!$I$2:$I$2863,'bereken betaaldatum bedrag'!$AK$1,'grv lys'!$G$2:$G$2863,'bereken betaaldatum bedrag'!B265)</f>
        <v>0</v>
      </c>
      <c r="AL265" s="4">
        <f>SUMIFS('grv lys'!$L$2:$L$2863,'grv lys'!$I$2:$I$2863,'bereken betaaldatum bedrag'!$AL$1,'grv lys'!$G$2:$G$2863,'bereken betaaldatum bedrag'!B265)</f>
        <v>0</v>
      </c>
      <c r="AM265" s="4">
        <f>SUMIFS('grv lys'!$L$2:$L$2863,'grv lys'!$I$2:$I$2863,'bereken betaaldatum bedrag'!$AM$1,'grv lys'!$G$2:$G$2863,'bereken betaaldatum bedrag'!B265)</f>
        <v>0</v>
      </c>
      <c r="AN265" s="4">
        <f>SUMIFS('grv lys'!$L$2:$L$2863,'grv lys'!$I$2:$I$2863,'bereken betaaldatum bedrag'!$AN$1,'grv lys'!$G$2:$G$2863,'bereken betaaldatum bedrag'!B265)</f>
        <v>0</v>
      </c>
      <c r="AO265" s="4">
        <f>SUMIFS('grv lys'!$L$2:$L$2863,'grv lys'!$I$2:$I$2863,'bereken betaaldatum bedrag'!$AO$1,'grv lys'!$G$2:$G$2863,'bereken betaaldatum bedrag'!B265)</f>
        <v>0</v>
      </c>
      <c r="AP265" s="4">
        <f>SUMIFS('grv lys'!$L$2:$L$2863,'grv lys'!$I$2:$I$2863,'bereken betaaldatum bedrag'!$AP$1,'grv lys'!$G$2:$G$2863,'bereken betaaldatum bedrag'!B265)</f>
        <v>0</v>
      </c>
      <c r="AQ265" s="4">
        <f>SUMIFS('grv lys'!$L$2:$L$2863,'grv lys'!$I$2:$I$2863,'bereken betaaldatum bedrag'!$AQ$1,'grv lys'!$G$2:$G$2863,'bereken betaaldatum bedrag'!B265)</f>
        <v>0</v>
      </c>
      <c r="AR265" s="4">
        <f>SUMIFS('grv lys'!$L$2:$L$2863,'grv lys'!$I$2:$I$2863,'bereken betaaldatum bedrag'!$AR$1,'grv lys'!$G$2:$G$2863,'bereken betaaldatum bedrag'!B265)</f>
        <v>0</v>
      </c>
      <c r="AS265" s="4">
        <f>SUMIFS('grv lys'!$L$2:$L$2863,'grv lys'!$I$2:$I$2863,'bereken betaaldatum bedrag'!$AS$1,'grv lys'!$G$2:$G$2863,'bereken betaaldatum bedrag'!B265)</f>
        <v>0</v>
      </c>
      <c r="AT265" s="4">
        <f>SUMIFS('grv lys'!$L$2:$L$2863,'grv lys'!$I$2:$I$2863,'bereken betaaldatum bedrag'!$AT$1,'grv lys'!$G$2:$G$2863,'bereken betaaldatum bedrag'!B265)</f>
        <v>0</v>
      </c>
      <c r="AU265" s="4">
        <f>SUMIFS('grv lys'!$L$2:$L$2863,'grv lys'!$I$2:$I$2863,'bereken betaaldatum bedrag'!$AU$1,'grv lys'!$G$2:$G$2863,'bereken betaaldatum bedrag'!B265)</f>
        <v>0</v>
      </c>
      <c r="AV265" s="4">
        <f>SUMIFS('grv lys'!$L$2:$L$2863,'grv lys'!$I$2:$I$2863,'bereken betaaldatum bedrag'!$AV$1,'grv lys'!$G$2:$G$2863,'bereken betaaldatum bedrag'!B265)</f>
        <v>0</v>
      </c>
      <c r="AW265" s="4">
        <f>SUMIFS('grv lys'!$L$2:$L$2863,'grv lys'!$I$2:$I$2863,'bereken betaaldatum bedrag'!$AW$1,'grv lys'!$G$2:$G$2863,'bereken betaaldatum bedrag'!B265)</f>
        <v>0</v>
      </c>
      <c r="AX265" s="4">
        <f>SUMIFS('grv lys'!$L$2:$L$2863,'grv lys'!$I$2:$I$2863,'bereken betaaldatum bedrag'!$AX$1,'grv lys'!$G$2:$G$2863,'bereken betaaldatum bedrag'!B265)</f>
        <v>0</v>
      </c>
      <c r="AY265" s="4">
        <f>SUMIFS('grv lys'!$L$2:$L$2863,'grv lys'!$I$2:$I$2863,'bereken betaaldatum bedrag'!$AY$1,'grv lys'!$G$2:$G$2863,'bereken betaaldatum bedrag'!B265)</f>
        <v>0</v>
      </c>
      <c r="AZ265" s="4">
        <f>SUMIFS('grv lys'!$L$2:$L$2863,'grv lys'!$I$2:$I$2863,'bereken betaaldatum bedrag'!$AZ$1,'grv lys'!$G$2:$G$2863,'bereken betaaldatum bedrag'!B265)</f>
        <v>0</v>
      </c>
      <c r="BA265" s="4">
        <f>SUMIFS('grv lys'!$L$2:$L$2863,'grv lys'!$I$2:$I$2863,'bereken betaaldatum bedrag'!$BA$1,'grv lys'!$G$2:$G$2863,'bereken betaaldatum bedrag'!B265)</f>
        <v>0</v>
      </c>
    </row>
    <row r="266" spans="1:53" x14ac:dyDescent="0.25">
      <c r="A266" s="19" t="s">
        <v>136</v>
      </c>
      <c r="B266" s="20">
        <v>41842</v>
      </c>
      <c r="C266" s="7"/>
      <c r="D266" s="15" t="s">
        <v>148</v>
      </c>
      <c r="E266" s="14"/>
      <c r="F266" s="12"/>
      <c r="G266" s="16"/>
      <c r="H266" s="16"/>
      <c r="I266" s="4">
        <f>SUMIFS('grv lys'!$L$2:$L$2863,'grv lys'!$G$2:$G$2863,'bereken betaaldatum bedrag'!B266,'grv lys'!$I$2:$I$2863,'bereken betaaldatum bedrag'!I$1)</f>
        <v>0</v>
      </c>
      <c r="J266" s="4">
        <f>SUMIFS('grv lys'!$L$2:$L$2863,'grv lys'!$I$2:$I$2863,'bereken betaaldatum bedrag'!$J$1,'grv lys'!$T$2:$T$2863,'bereken betaaldatum bedrag'!B266)</f>
        <v>0</v>
      </c>
      <c r="K266" s="4">
        <f>SUMIFS('grv lys'!$L$2:$L$2863,'grv lys'!$I$2:$I$2863,'bereken betaaldatum bedrag'!$K$1,'grv lys'!$T$2:$T$2863,'bereken betaaldatum bedrag'!B266)</f>
        <v>0</v>
      </c>
      <c r="L266" s="4">
        <f>SUMIFS('grv lys'!$L$2:$L$2863,'grv lys'!$I$2:$I$2863,'bereken betaaldatum bedrag'!$L$1,'grv lys'!$T$2:$T$2863,'bereken betaaldatum bedrag'!B266)</f>
        <v>0</v>
      </c>
      <c r="M266" s="4">
        <f>SUMIFS('grv lys'!$L$2:$L$2863,'grv lys'!$I$2:$I$2863,'bereken betaaldatum bedrag'!$M$1,'grv lys'!$T$2:$T$2863,'bereken betaaldatum bedrag'!B266)</f>
        <v>0</v>
      </c>
      <c r="N266" s="4">
        <f>SUMIFS('grv lys'!$L$2:$L$2863,'grv lys'!$I$2:$I$2863,'bereken betaaldatum bedrag'!$N$1,'grv lys'!$T$2:$T$2863,'bereken betaaldatum bedrag'!B266)</f>
        <v>0</v>
      </c>
      <c r="O266" s="4">
        <f>SUMIFS('grv lys'!$L$2:$L$2863,'grv lys'!$I$2:$I$2863,'bereken betaaldatum bedrag'!$O$1,'grv lys'!$T$2:$T$2863,'bereken betaaldatum bedrag'!B266)</f>
        <v>0</v>
      </c>
      <c r="P266" s="4">
        <f>SUMIFS('grv lys'!$L$2:$L$2863,'grv lys'!$I$2:$I$2863,'bereken betaaldatum bedrag'!$P$1,'grv lys'!$T$2:$T$2863,'bereken betaaldatum bedrag'!B266)</f>
        <v>0</v>
      </c>
      <c r="Q266" s="4">
        <f>SUMIFS('grv lys'!$L$2:$L$2863,'grv lys'!$I$2:$I$2863,'bereken betaaldatum bedrag'!$Q$1,'grv lys'!$T$2:$T$2863,'bereken betaaldatum bedrag'!B266)</f>
        <v>0</v>
      </c>
      <c r="R266" s="4">
        <f>SUMIFS('grv lys'!$L$2:$L$2863,'grv lys'!$I$2:$I$2863,'bereken betaaldatum bedrag'!$R$1,'grv lys'!$T$2:$T$2863,'bereken betaaldatum bedrag'!B266)</f>
        <v>0</v>
      </c>
      <c r="S266" s="4">
        <f>SUMIFS('grv lys'!Y265:Y3528,'grv lys'!T265:T3528,'bereken betaaldatum bedrag'!B266,'grv lys'!V265:V3528,'bereken betaaldatum bedrag'!$S$1)</f>
        <v>0</v>
      </c>
      <c r="T266" s="4">
        <f>SUMIFS('grv lys'!Z265:Z3528,'grv lys'!U265:U3528,'bereken betaaldatum bedrag'!B266,'grv lys'!W265:W3528,'bereken betaaldatum bedrag'!$T$1)</f>
        <v>0</v>
      </c>
      <c r="U266" s="4">
        <f>SUMIFS('grv lys'!$L$2:$L$2863,'grv lys'!$I$2:$I$2863,'bereken betaaldatum bedrag'!$U$1,'grv lys'!$T$2:$T$2863,'bereken betaaldatum bedrag'!B266)</f>
        <v>0</v>
      </c>
      <c r="V266" s="4">
        <f>SUMIFS('grv lys'!$L$2:$L$2863,'grv lys'!$I$2:$I$2863,'bereken betaaldatum bedrag'!$V$1,'grv lys'!$T$2:$T$2863,'bereken betaaldatum bedrag'!B266)</f>
        <v>0</v>
      </c>
      <c r="W266" s="4">
        <f>SUMIFS('grv lys'!$L$2:$L$2863,'grv lys'!$I$2:$I$2863,'bereken betaaldatum bedrag'!$W$1,'grv lys'!$T$2:$T$2863,'bereken betaaldatum bedrag'!B266)</f>
        <v>0</v>
      </c>
      <c r="X266" s="4">
        <f>SUMIFS('grv lys'!$L$2:$L$2863,'grv lys'!$I$2:$I$2863,'bereken betaaldatum bedrag'!$X$1,'grv lys'!$T$2:$T$2863,'bereken betaaldatum bedrag'!B266)</f>
        <v>0</v>
      </c>
      <c r="Y266" s="4">
        <f>SUMIFS('grv lys'!$L$2:$L$2863,'grv lys'!$I$2:$I$2863,'bereken betaaldatum bedrag'!$Y$1,'grv lys'!$G$2:$G$2863,'bereken betaaldatum bedrag'!B266)</f>
        <v>0</v>
      </c>
      <c r="Z266" s="4">
        <f>SUMIFS('grv lys'!$L$2:$L$2863,'grv lys'!$I$2:$I$2863,'bereken betaaldatum bedrag'!$Z$1,'grv lys'!$G$2:$G$2863,'bereken betaaldatum bedrag'!B266)</f>
        <v>0</v>
      </c>
      <c r="AA266" s="4">
        <f>SUMIFS('grv lys'!$L$2:$L$2863,'grv lys'!$I$2:$I$2863,'bereken betaaldatum bedrag'!$AA$1,'grv lys'!$G$2:$G$2863,'bereken betaaldatum bedrag'!B266)</f>
        <v>0</v>
      </c>
      <c r="AB266" s="4">
        <f>SUMIFS('grv lys'!$L$2:$L$2863,'grv lys'!$I$2:$I$2863,'bereken betaaldatum bedrag'!$AB$1,'grv lys'!$G$2:$G$2863,'bereken betaaldatum bedrag'!B266)</f>
        <v>0</v>
      </c>
      <c r="AC266" s="4">
        <f>SUMIFS('grv lys'!$L$2:$L$2863,'grv lys'!$I$2:$I$2863,'bereken betaaldatum bedrag'!$AC$1,'grv lys'!$G$2:$G$2863,'bereken betaaldatum bedrag'!B266)</f>
        <v>0</v>
      </c>
      <c r="AD266" s="4">
        <f>SUMIFS('grv lys'!$L$2:$L$2863,'grv lys'!$I$2:$I$2863,'bereken betaaldatum bedrag'!$AD$1,'grv lys'!$G$2:$G$2863,'bereken betaaldatum bedrag'!B266)</f>
        <v>0</v>
      </c>
      <c r="AE266" s="4">
        <f>SUMIFS('grv lys'!$L$2:$L$2863,'grv lys'!$I$2:$I$2863,'bereken betaaldatum bedrag'!$AE$1,'grv lys'!$G$2:$G$2863,'bereken betaaldatum bedrag'!B266)</f>
        <v>0</v>
      </c>
      <c r="AF266" s="4">
        <f>SUMIFS('grv lys'!$L$2:$L$2863,'grv lys'!$I$2:$I$2863,'bereken betaaldatum bedrag'!$AF$1,'grv lys'!$G$2:$G$2863,'bereken betaaldatum bedrag'!B266)</f>
        <v>0</v>
      </c>
      <c r="AG266" s="4">
        <f>SUMIFS('grv lys'!$L$2:$L$2863,'grv lys'!$I$2:$I$2863,'bereken betaaldatum bedrag'!$AG$1,'grv lys'!$G$2:$G$2863,'bereken betaaldatum bedrag'!B266)</f>
        <v>0</v>
      </c>
      <c r="AH266" s="4">
        <f>SUMIFS('grv lys'!$L$2:$L$2863,'grv lys'!$I$2:$I$2863,'bereken betaaldatum bedrag'!$AH$1,'grv lys'!$G$2:$G$2863,'bereken betaaldatum bedrag'!B266)</f>
        <v>0</v>
      </c>
      <c r="AI266" s="4">
        <f>SUMIFS('grv lys'!$L$2:$L$2863,'grv lys'!$I$2:$I$2863,'bereken betaaldatum bedrag'!$AI$1,'grv lys'!$G$2:$G$2863,'bereken betaaldatum bedrag'!B266)</f>
        <v>0</v>
      </c>
      <c r="AJ266" s="4">
        <f>SUMIFS('grv lys'!$L$2:$L$2863,'grv lys'!$I$2:$I$2863,'bereken betaaldatum bedrag'!$AJ$1,'grv lys'!$G$2:$G$2863,'bereken betaaldatum bedrag'!B266)</f>
        <v>0</v>
      </c>
      <c r="AK266" s="4">
        <f>SUMIFS('grv lys'!$L$2:$L$2863,'grv lys'!$I$2:$I$2863,'bereken betaaldatum bedrag'!$AK$1,'grv lys'!$G$2:$G$2863,'bereken betaaldatum bedrag'!B266)</f>
        <v>0</v>
      </c>
      <c r="AL266" s="4">
        <f>SUMIFS('grv lys'!$L$2:$L$2863,'grv lys'!$I$2:$I$2863,'bereken betaaldatum bedrag'!$AL$1,'grv lys'!$G$2:$G$2863,'bereken betaaldatum bedrag'!B266)</f>
        <v>0</v>
      </c>
      <c r="AM266" s="4">
        <f>SUMIFS('grv lys'!$L$2:$L$2863,'grv lys'!$I$2:$I$2863,'bereken betaaldatum bedrag'!$AM$1,'grv lys'!$G$2:$G$2863,'bereken betaaldatum bedrag'!B266)</f>
        <v>0</v>
      </c>
      <c r="AN266" s="4">
        <f>SUMIFS('grv lys'!$L$2:$L$2863,'grv lys'!$I$2:$I$2863,'bereken betaaldatum bedrag'!$AN$1,'grv lys'!$G$2:$G$2863,'bereken betaaldatum bedrag'!B266)</f>
        <v>0</v>
      </c>
      <c r="AO266" s="4">
        <f>SUMIFS('grv lys'!$L$2:$L$2863,'grv lys'!$I$2:$I$2863,'bereken betaaldatum bedrag'!$AO$1,'grv lys'!$G$2:$G$2863,'bereken betaaldatum bedrag'!B266)</f>
        <v>0</v>
      </c>
      <c r="AP266" s="4">
        <f>SUMIFS('grv lys'!$L$2:$L$2863,'grv lys'!$I$2:$I$2863,'bereken betaaldatum bedrag'!$AP$1,'grv lys'!$G$2:$G$2863,'bereken betaaldatum bedrag'!B266)</f>
        <v>0</v>
      </c>
      <c r="AQ266" s="4">
        <f>SUMIFS('grv lys'!$L$2:$L$2863,'grv lys'!$I$2:$I$2863,'bereken betaaldatum bedrag'!$AQ$1,'grv lys'!$G$2:$G$2863,'bereken betaaldatum bedrag'!B266)</f>
        <v>0</v>
      </c>
      <c r="AR266" s="4">
        <f>SUMIFS('grv lys'!$L$2:$L$2863,'grv lys'!$I$2:$I$2863,'bereken betaaldatum bedrag'!$AR$1,'grv lys'!$G$2:$G$2863,'bereken betaaldatum bedrag'!B266)</f>
        <v>0</v>
      </c>
      <c r="AS266" s="4">
        <f>SUMIFS('grv lys'!$L$2:$L$2863,'grv lys'!$I$2:$I$2863,'bereken betaaldatum bedrag'!$AS$1,'grv lys'!$G$2:$G$2863,'bereken betaaldatum bedrag'!B266)</f>
        <v>0</v>
      </c>
      <c r="AT266" s="4">
        <f>SUMIFS('grv lys'!$L$2:$L$2863,'grv lys'!$I$2:$I$2863,'bereken betaaldatum bedrag'!$AT$1,'grv lys'!$G$2:$G$2863,'bereken betaaldatum bedrag'!B266)</f>
        <v>0</v>
      </c>
      <c r="AU266" s="4">
        <f>SUMIFS('grv lys'!$L$2:$L$2863,'grv lys'!$I$2:$I$2863,'bereken betaaldatum bedrag'!$AU$1,'grv lys'!$G$2:$G$2863,'bereken betaaldatum bedrag'!B266)</f>
        <v>0</v>
      </c>
      <c r="AV266" s="4">
        <f>SUMIFS('grv lys'!$L$2:$L$2863,'grv lys'!$I$2:$I$2863,'bereken betaaldatum bedrag'!$AV$1,'grv lys'!$G$2:$G$2863,'bereken betaaldatum bedrag'!B266)</f>
        <v>0</v>
      </c>
      <c r="AW266" s="4">
        <f>SUMIFS('grv lys'!$L$2:$L$2863,'grv lys'!$I$2:$I$2863,'bereken betaaldatum bedrag'!$AW$1,'grv lys'!$G$2:$G$2863,'bereken betaaldatum bedrag'!B266)</f>
        <v>0</v>
      </c>
      <c r="AX266" s="4">
        <f>SUMIFS('grv lys'!$L$2:$L$2863,'grv lys'!$I$2:$I$2863,'bereken betaaldatum bedrag'!$AX$1,'grv lys'!$G$2:$G$2863,'bereken betaaldatum bedrag'!B266)</f>
        <v>0</v>
      </c>
      <c r="AY266" s="4">
        <f>SUMIFS('grv lys'!$L$2:$L$2863,'grv lys'!$I$2:$I$2863,'bereken betaaldatum bedrag'!$AY$1,'grv lys'!$G$2:$G$2863,'bereken betaaldatum bedrag'!B266)</f>
        <v>0</v>
      </c>
      <c r="AZ266" s="4">
        <f>SUMIFS('grv lys'!$L$2:$L$2863,'grv lys'!$I$2:$I$2863,'bereken betaaldatum bedrag'!$AZ$1,'grv lys'!$G$2:$G$2863,'bereken betaaldatum bedrag'!B266)</f>
        <v>0</v>
      </c>
      <c r="BA266" s="4">
        <f>SUMIFS('grv lys'!$L$2:$L$2863,'grv lys'!$I$2:$I$2863,'bereken betaaldatum bedrag'!$BA$1,'grv lys'!$G$2:$G$2863,'bereken betaaldatum bedrag'!B266)</f>
        <v>0</v>
      </c>
    </row>
    <row r="267" spans="1:53" x14ac:dyDescent="0.25">
      <c r="A267" s="19" t="s">
        <v>137</v>
      </c>
      <c r="B267" s="20">
        <v>41843</v>
      </c>
      <c r="C267" s="7"/>
      <c r="D267" s="15" t="s">
        <v>148</v>
      </c>
      <c r="E267" s="14"/>
      <c r="F267" s="12"/>
      <c r="G267" s="16"/>
      <c r="H267" s="16"/>
      <c r="I267" s="4">
        <f>SUMIFS('grv lys'!$L$2:$L$2863,'grv lys'!$G$2:$G$2863,'bereken betaaldatum bedrag'!B267,'grv lys'!$I$2:$I$2863,'bereken betaaldatum bedrag'!I$1)</f>
        <v>0</v>
      </c>
      <c r="J267" s="4">
        <f>SUMIFS('grv lys'!$L$2:$L$2863,'grv lys'!$I$2:$I$2863,'bereken betaaldatum bedrag'!$J$1,'grv lys'!$T$2:$T$2863,'bereken betaaldatum bedrag'!B267)</f>
        <v>0</v>
      </c>
      <c r="K267" s="4">
        <f>SUMIFS('grv lys'!$L$2:$L$2863,'grv lys'!$I$2:$I$2863,'bereken betaaldatum bedrag'!$K$1,'grv lys'!$T$2:$T$2863,'bereken betaaldatum bedrag'!B267)</f>
        <v>0</v>
      </c>
      <c r="L267" s="4">
        <f>SUMIFS('grv lys'!$L$2:$L$2863,'grv lys'!$I$2:$I$2863,'bereken betaaldatum bedrag'!$L$1,'grv lys'!$T$2:$T$2863,'bereken betaaldatum bedrag'!B267)</f>
        <v>0</v>
      </c>
      <c r="M267" s="4">
        <f>SUMIFS('grv lys'!$L$2:$L$2863,'grv lys'!$I$2:$I$2863,'bereken betaaldatum bedrag'!$M$1,'grv lys'!$T$2:$T$2863,'bereken betaaldatum bedrag'!B267)</f>
        <v>0</v>
      </c>
      <c r="N267" s="4">
        <f>SUMIFS('grv lys'!$L$2:$L$2863,'grv lys'!$I$2:$I$2863,'bereken betaaldatum bedrag'!$N$1,'grv lys'!$T$2:$T$2863,'bereken betaaldatum bedrag'!B267)</f>
        <v>0</v>
      </c>
      <c r="O267" s="4">
        <f>SUMIFS('grv lys'!$L$2:$L$2863,'grv lys'!$I$2:$I$2863,'bereken betaaldatum bedrag'!$O$1,'grv lys'!$T$2:$T$2863,'bereken betaaldatum bedrag'!B267)</f>
        <v>0</v>
      </c>
      <c r="P267" s="4">
        <f>SUMIFS('grv lys'!$L$2:$L$2863,'grv lys'!$I$2:$I$2863,'bereken betaaldatum bedrag'!$P$1,'grv lys'!$T$2:$T$2863,'bereken betaaldatum bedrag'!B267)</f>
        <v>0</v>
      </c>
      <c r="Q267" s="4">
        <f>SUMIFS('grv lys'!$L$2:$L$2863,'grv lys'!$I$2:$I$2863,'bereken betaaldatum bedrag'!$Q$1,'grv lys'!$T$2:$T$2863,'bereken betaaldatum bedrag'!B267)</f>
        <v>0</v>
      </c>
      <c r="R267" s="4">
        <f>SUMIFS('grv lys'!$L$2:$L$2863,'grv lys'!$I$2:$I$2863,'bereken betaaldatum bedrag'!$R$1,'grv lys'!$T$2:$T$2863,'bereken betaaldatum bedrag'!B267)</f>
        <v>0</v>
      </c>
      <c r="S267" s="4">
        <f>SUMIFS('grv lys'!Y266:Y3529,'grv lys'!T266:T3529,'bereken betaaldatum bedrag'!B267,'grv lys'!V266:V3529,'bereken betaaldatum bedrag'!$S$1)</f>
        <v>0</v>
      </c>
      <c r="T267" s="4">
        <f>SUMIFS('grv lys'!Z266:Z3529,'grv lys'!U266:U3529,'bereken betaaldatum bedrag'!B267,'grv lys'!W266:W3529,'bereken betaaldatum bedrag'!$T$1)</f>
        <v>0</v>
      </c>
      <c r="U267" s="4">
        <f>SUMIFS('grv lys'!$L$2:$L$2863,'grv lys'!$I$2:$I$2863,'bereken betaaldatum bedrag'!$U$1,'grv lys'!$T$2:$T$2863,'bereken betaaldatum bedrag'!B267)</f>
        <v>0</v>
      </c>
      <c r="V267" s="4">
        <f>SUMIFS('grv lys'!$L$2:$L$2863,'grv lys'!$I$2:$I$2863,'bereken betaaldatum bedrag'!$V$1,'grv lys'!$T$2:$T$2863,'bereken betaaldatum bedrag'!B267)</f>
        <v>0</v>
      </c>
      <c r="W267" s="4">
        <f>SUMIFS('grv lys'!$L$2:$L$2863,'grv lys'!$I$2:$I$2863,'bereken betaaldatum bedrag'!$W$1,'grv lys'!$T$2:$T$2863,'bereken betaaldatum bedrag'!B267)</f>
        <v>0</v>
      </c>
      <c r="X267" s="4">
        <f>SUMIFS('grv lys'!$L$2:$L$2863,'grv lys'!$I$2:$I$2863,'bereken betaaldatum bedrag'!$X$1,'grv lys'!$T$2:$T$2863,'bereken betaaldatum bedrag'!B267)</f>
        <v>0</v>
      </c>
      <c r="Y267" s="4">
        <f>SUMIFS('grv lys'!$L$2:$L$2863,'grv lys'!$I$2:$I$2863,'bereken betaaldatum bedrag'!$Y$1,'grv lys'!$G$2:$G$2863,'bereken betaaldatum bedrag'!B267)</f>
        <v>0</v>
      </c>
      <c r="Z267" s="4">
        <f>SUMIFS('grv lys'!$L$2:$L$2863,'grv lys'!$I$2:$I$2863,'bereken betaaldatum bedrag'!$Z$1,'grv lys'!$G$2:$G$2863,'bereken betaaldatum bedrag'!B267)</f>
        <v>0</v>
      </c>
      <c r="AA267" s="4">
        <f>SUMIFS('grv lys'!$L$2:$L$2863,'grv lys'!$I$2:$I$2863,'bereken betaaldatum bedrag'!$AA$1,'grv lys'!$G$2:$G$2863,'bereken betaaldatum bedrag'!B267)</f>
        <v>0</v>
      </c>
      <c r="AB267" s="4">
        <f>SUMIFS('grv lys'!$L$2:$L$2863,'grv lys'!$I$2:$I$2863,'bereken betaaldatum bedrag'!$AB$1,'grv lys'!$G$2:$G$2863,'bereken betaaldatum bedrag'!B267)</f>
        <v>0</v>
      </c>
      <c r="AC267" s="4">
        <f>SUMIFS('grv lys'!$L$2:$L$2863,'grv lys'!$I$2:$I$2863,'bereken betaaldatum bedrag'!$AC$1,'grv lys'!$G$2:$G$2863,'bereken betaaldatum bedrag'!B267)</f>
        <v>0</v>
      </c>
      <c r="AD267" s="4">
        <f>SUMIFS('grv lys'!$L$2:$L$2863,'grv lys'!$I$2:$I$2863,'bereken betaaldatum bedrag'!$AD$1,'grv lys'!$G$2:$G$2863,'bereken betaaldatum bedrag'!B267)</f>
        <v>0</v>
      </c>
      <c r="AE267" s="4">
        <f>SUMIFS('grv lys'!$L$2:$L$2863,'grv lys'!$I$2:$I$2863,'bereken betaaldatum bedrag'!$AE$1,'grv lys'!$G$2:$G$2863,'bereken betaaldatum bedrag'!B267)</f>
        <v>0</v>
      </c>
      <c r="AF267" s="4">
        <f>SUMIFS('grv lys'!$L$2:$L$2863,'grv lys'!$I$2:$I$2863,'bereken betaaldatum bedrag'!$AF$1,'grv lys'!$G$2:$G$2863,'bereken betaaldatum bedrag'!B267)</f>
        <v>0</v>
      </c>
      <c r="AG267" s="4">
        <f>SUMIFS('grv lys'!$L$2:$L$2863,'grv lys'!$I$2:$I$2863,'bereken betaaldatum bedrag'!$AG$1,'grv lys'!$G$2:$G$2863,'bereken betaaldatum bedrag'!B267)</f>
        <v>0</v>
      </c>
      <c r="AH267" s="4">
        <f>SUMIFS('grv lys'!$L$2:$L$2863,'grv lys'!$I$2:$I$2863,'bereken betaaldatum bedrag'!$AH$1,'grv lys'!$G$2:$G$2863,'bereken betaaldatum bedrag'!B267)</f>
        <v>0</v>
      </c>
      <c r="AI267" s="4">
        <f>SUMIFS('grv lys'!$L$2:$L$2863,'grv lys'!$I$2:$I$2863,'bereken betaaldatum bedrag'!$AI$1,'grv lys'!$G$2:$G$2863,'bereken betaaldatum bedrag'!B267)</f>
        <v>0</v>
      </c>
      <c r="AJ267" s="4">
        <f>SUMIFS('grv lys'!$L$2:$L$2863,'grv lys'!$I$2:$I$2863,'bereken betaaldatum bedrag'!$AJ$1,'grv lys'!$G$2:$G$2863,'bereken betaaldatum bedrag'!B267)</f>
        <v>0</v>
      </c>
      <c r="AK267" s="4">
        <f>SUMIFS('grv lys'!$L$2:$L$2863,'grv lys'!$I$2:$I$2863,'bereken betaaldatum bedrag'!$AK$1,'grv lys'!$G$2:$G$2863,'bereken betaaldatum bedrag'!B267)</f>
        <v>0</v>
      </c>
      <c r="AL267" s="4">
        <f>SUMIFS('grv lys'!$L$2:$L$2863,'grv lys'!$I$2:$I$2863,'bereken betaaldatum bedrag'!$AL$1,'grv lys'!$G$2:$G$2863,'bereken betaaldatum bedrag'!B267)</f>
        <v>0</v>
      </c>
      <c r="AM267" s="4">
        <f>SUMIFS('grv lys'!$L$2:$L$2863,'grv lys'!$I$2:$I$2863,'bereken betaaldatum bedrag'!$AM$1,'grv lys'!$G$2:$G$2863,'bereken betaaldatum bedrag'!B267)</f>
        <v>0</v>
      </c>
      <c r="AN267" s="4">
        <f>SUMIFS('grv lys'!$L$2:$L$2863,'grv lys'!$I$2:$I$2863,'bereken betaaldatum bedrag'!$AN$1,'grv lys'!$G$2:$G$2863,'bereken betaaldatum bedrag'!B267)</f>
        <v>0</v>
      </c>
      <c r="AO267" s="4">
        <f>SUMIFS('grv lys'!$L$2:$L$2863,'grv lys'!$I$2:$I$2863,'bereken betaaldatum bedrag'!$AO$1,'grv lys'!$G$2:$G$2863,'bereken betaaldatum bedrag'!B267)</f>
        <v>0</v>
      </c>
      <c r="AP267" s="4">
        <f>SUMIFS('grv lys'!$L$2:$L$2863,'grv lys'!$I$2:$I$2863,'bereken betaaldatum bedrag'!$AP$1,'grv lys'!$G$2:$G$2863,'bereken betaaldatum bedrag'!B267)</f>
        <v>0</v>
      </c>
      <c r="AQ267" s="4">
        <f>SUMIFS('grv lys'!$L$2:$L$2863,'grv lys'!$I$2:$I$2863,'bereken betaaldatum bedrag'!$AQ$1,'grv lys'!$G$2:$G$2863,'bereken betaaldatum bedrag'!B267)</f>
        <v>0</v>
      </c>
      <c r="AR267" s="4">
        <f>SUMIFS('grv lys'!$L$2:$L$2863,'grv lys'!$I$2:$I$2863,'bereken betaaldatum bedrag'!$AR$1,'grv lys'!$G$2:$G$2863,'bereken betaaldatum bedrag'!B267)</f>
        <v>0</v>
      </c>
      <c r="AS267" s="4">
        <f>SUMIFS('grv lys'!$L$2:$L$2863,'grv lys'!$I$2:$I$2863,'bereken betaaldatum bedrag'!$AS$1,'grv lys'!$G$2:$G$2863,'bereken betaaldatum bedrag'!B267)</f>
        <v>0</v>
      </c>
      <c r="AT267" s="4">
        <f>SUMIFS('grv lys'!$L$2:$L$2863,'grv lys'!$I$2:$I$2863,'bereken betaaldatum bedrag'!$AT$1,'grv lys'!$G$2:$G$2863,'bereken betaaldatum bedrag'!B267)</f>
        <v>0</v>
      </c>
      <c r="AU267" s="4">
        <f>SUMIFS('grv lys'!$L$2:$L$2863,'grv lys'!$I$2:$I$2863,'bereken betaaldatum bedrag'!$AU$1,'grv lys'!$G$2:$G$2863,'bereken betaaldatum bedrag'!B267)</f>
        <v>0</v>
      </c>
      <c r="AV267" s="4">
        <f>SUMIFS('grv lys'!$L$2:$L$2863,'grv lys'!$I$2:$I$2863,'bereken betaaldatum bedrag'!$AV$1,'grv lys'!$G$2:$G$2863,'bereken betaaldatum bedrag'!B267)</f>
        <v>0</v>
      </c>
      <c r="AW267" s="4">
        <f>SUMIFS('grv lys'!$L$2:$L$2863,'grv lys'!$I$2:$I$2863,'bereken betaaldatum bedrag'!$AW$1,'grv lys'!$G$2:$G$2863,'bereken betaaldatum bedrag'!B267)</f>
        <v>0</v>
      </c>
      <c r="AX267" s="4">
        <f>SUMIFS('grv lys'!$L$2:$L$2863,'grv lys'!$I$2:$I$2863,'bereken betaaldatum bedrag'!$AX$1,'grv lys'!$G$2:$G$2863,'bereken betaaldatum bedrag'!B267)</f>
        <v>0</v>
      </c>
      <c r="AY267" s="4">
        <f>SUMIFS('grv lys'!$L$2:$L$2863,'grv lys'!$I$2:$I$2863,'bereken betaaldatum bedrag'!$AY$1,'grv lys'!$G$2:$G$2863,'bereken betaaldatum bedrag'!B267)</f>
        <v>0</v>
      </c>
      <c r="AZ267" s="4">
        <f>SUMIFS('grv lys'!$L$2:$L$2863,'grv lys'!$I$2:$I$2863,'bereken betaaldatum bedrag'!$AZ$1,'grv lys'!$G$2:$G$2863,'bereken betaaldatum bedrag'!B267)</f>
        <v>0</v>
      </c>
      <c r="BA267" s="4">
        <f>SUMIFS('grv lys'!$L$2:$L$2863,'grv lys'!$I$2:$I$2863,'bereken betaaldatum bedrag'!$BA$1,'grv lys'!$G$2:$G$2863,'bereken betaaldatum bedrag'!B267)</f>
        <v>0</v>
      </c>
    </row>
    <row r="268" spans="1:53" x14ac:dyDescent="0.25">
      <c r="A268" s="19" t="s">
        <v>138</v>
      </c>
      <c r="B268" s="20">
        <v>41844</v>
      </c>
      <c r="C268" s="7"/>
      <c r="D268" s="15" t="s">
        <v>148</v>
      </c>
      <c r="E268" s="14"/>
      <c r="F268" s="12"/>
      <c r="G268" s="16"/>
      <c r="H268" s="16"/>
      <c r="I268" s="4">
        <f>SUMIFS('grv lys'!$L$2:$L$2863,'grv lys'!$G$2:$G$2863,'bereken betaaldatum bedrag'!B268,'grv lys'!$I$2:$I$2863,'bereken betaaldatum bedrag'!I$1)</f>
        <v>0</v>
      </c>
      <c r="J268" s="4">
        <f>SUMIFS('grv lys'!$L$2:$L$2863,'grv lys'!$I$2:$I$2863,'bereken betaaldatum bedrag'!$J$1,'grv lys'!$T$2:$T$2863,'bereken betaaldatum bedrag'!B268)</f>
        <v>0</v>
      </c>
      <c r="K268" s="4">
        <f>SUMIFS('grv lys'!$L$2:$L$2863,'grv lys'!$I$2:$I$2863,'bereken betaaldatum bedrag'!$K$1,'grv lys'!$T$2:$T$2863,'bereken betaaldatum bedrag'!B268)</f>
        <v>0</v>
      </c>
      <c r="L268" s="4">
        <f>SUMIFS('grv lys'!$L$2:$L$2863,'grv lys'!$I$2:$I$2863,'bereken betaaldatum bedrag'!$L$1,'grv lys'!$T$2:$T$2863,'bereken betaaldatum bedrag'!B268)</f>
        <v>0</v>
      </c>
      <c r="M268" s="4">
        <f>SUMIFS('grv lys'!$L$2:$L$2863,'grv lys'!$I$2:$I$2863,'bereken betaaldatum bedrag'!$M$1,'grv lys'!$T$2:$T$2863,'bereken betaaldatum bedrag'!B268)</f>
        <v>0</v>
      </c>
      <c r="N268" s="4">
        <f>SUMIFS('grv lys'!$L$2:$L$2863,'grv lys'!$I$2:$I$2863,'bereken betaaldatum bedrag'!$N$1,'grv lys'!$T$2:$T$2863,'bereken betaaldatum bedrag'!B268)</f>
        <v>0</v>
      </c>
      <c r="O268" s="4">
        <f>SUMIFS('grv lys'!$L$2:$L$2863,'grv lys'!$I$2:$I$2863,'bereken betaaldatum bedrag'!$O$1,'grv lys'!$T$2:$T$2863,'bereken betaaldatum bedrag'!B268)</f>
        <v>0</v>
      </c>
      <c r="P268" s="4">
        <f>SUMIFS('grv lys'!$L$2:$L$2863,'grv lys'!$I$2:$I$2863,'bereken betaaldatum bedrag'!$P$1,'grv lys'!$T$2:$T$2863,'bereken betaaldatum bedrag'!B268)</f>
        <v>0</v>
      </c>
      <c r="Q268" s="4">
        <f>SUMIFS('grv lys'!$L$2:$L$2863,'grv lys'!$I$2:$I$2863,'bereken betaaldatum bedrag'!$Q$1,'grv lys'!$T$2:$T$2863,'bereken betaaldatum bedrag'!B268)</f>
        <v>0</v>
      </c>
      <c r="R268" s="4">
        <f>SUMIFS('grv lys'!$L$2:$L$2863,'grv lys'!$I$2:$I$2863,'bereken betaaldatum bedrag'!$R$1,'grv lys'!$T$2:$T$2863,'bereken betaaldatum bedrag'!B268)</f>
        <v>0</v>
      </c>
      <c r="S268" s="4">
        <f>SUMIFS('grv lys'!Y267:Y3530,'grv lys'!T267:T3530,'bereken betaaldatum bedrag'!B268,'grv lys'!V267:V3530,'bereken betaaldatum bedrag'!$S$1)</f>
        <v>0</v>
      </c>
      <c r="T268" s="4">
        <f>SUMIFS('grv lys'!Z267:Z3530,'grv lys'!U267:U3530,'bereken betaaldatum bedrag'!B268,'grv lys'!W267:W3530,'bereken betaaldatum bedrag'!$T$1)</f>
        <v>0</v>
      </c>
      <c r="U268" s="4">
        <f>SUMIFS('grv lys'!$L$2:$L$2863,'grv lys'!$I$2:$I$2863,'bereken betaaldatum bedrag'!$U$1,'grv lys'!$T$2:$T$2863,'bereken betaaldatum bedrag'!B268)</f>
        <v>0</v>
      </c>
      <c r="V268" s="4">
        <f>SUMIFS('grv lys'!$L$2:$L$2863,'grv lys'!$I$2:$I$2863,'bereken betaaldatum bedrag'!$V$1,'grv lys'!$T$2:$T$2863,'bereken betaaldatum bedrag'!B268)</f>
        <v>0</v>
      </c>
      <c r="W268" s="4">
        <f>SUMIFS('grv lys'!$L$2:$L$2863,'grv lys'!$I$2:$I$2863,'bereken betaaldatum bedrag'!$W$1,'grv lys'!$T$2:$T$2863,'bereken betaaldatum bedrag'!B268)</f>
        <v>0</v>
      </c>
      <c r="X268" s="4">
        <f>SUMIFS('grv lys'!$L$2:$L$2863,'grv lys'!$I$2:$I$2863,'bereken betaaldatum bedrag'!$X$1,'grv lys'!$T$2:$T$2863,'bereken betaaldatum bedrag'!B268)</f>
        <v>0</v>
      </c>
      <c r="Y268" s="4">
        <f>SUMIFS('grv lys'!$L$2:$L$2863,'grv lys'!$I$2:$I$2863,'bereken betaaldatum bedrag'!$Y$1,'grv lys'!$G$2:$G$2863,'bereken betaaldatum bedrag'!B268)</f>
        <v>0</v>
      </c>
      <c r="Z268" s="4">
        <f>SUMIFS('grv lys'!$L$2:$L$2863,'grv lys'!$I$2:$I$2863,'bereken betaaldatum bedrag'!$Z$1,'grv lys'!$G$2:$G$2863,'bereken betaaldatum bedrag'!B268)</f>
        <v>0</v>
      </c>
      <c r="AA268" s="4">
        <f>SUMIFS('grv lys'!$L$2:$L$2863,'grv lys'!$I$2:$I$2863,'bereken betaaldatum bedrag'!$AA$1,'grv lys'!$G$2:$G$2863,'bereken betaaldatum bedrag'!B268)</f>
        <v>0</v>
      </c>
      <c r="AB268" s="4">
        <f>SUMIFS('grv lys'!$L$2:$L$2863,'grv lys'!$I$2:$I$2863,'bereken betaaldatum bedrag'!$AB$1,'grv lys'!$G$2:$G$2863,'bereken betaaldatum bedrag'!B268)</f>
        <v>0</v>
      </c>
      <c r="AC268" s="4">
        <f>SUMIFS('grv lys'!$L$2:$L$2863,'grv lys'!$I$2:$I$2863,'bereken betaaldatum bedrag'!$AC$1,'grv lys'!$G$2:$G$2863,'bereken betaaldatum bedrag'!B268)</f>
        <v>0</v>
      </c>
      <c r="AD268" s="4">
        <f>SUMIFS('grv lys'!$L$2:$L$2863,'grv lys'!$I$2:$I$2863,'bereken betaaldatum bedrag'!$AD$1,'grv lys'!$G$2:$G$2863,'bereken betaaldatum bedrag'!B268)</f>
        <v>0</v>
      </c>
      <c r="AE268" s="4">
        <f>SUMIFS('grv lys'!$L$2:$L$2863,'grv lys'!$I$2:$I$2863,'bereken betaaldatum bedrag'!$AE$1,'grv lys'!$G$2:$G$2863,'bereken betaaldatum bedrag'!B268)</f>
        <v>0</v>
      </c>
      <c r="AF268" s="4">
        <f>SUMIFS('grv lys'!$L$2:$L$2863,'grv lys'!$I$2:$I$2863,'bereken betaaldatum bedrag'!$AF$1,'grv lys'!$G$2:$G$2863,'bereken betaaldatum bedrag'!B268)</f>
        <v>0</v>
      </c>
      <c r="AG268" s="4">
        <f>SUMIFS('grv lys'!$L$2:$L$2863,'grv lys'!$I$2:$I$2863,'bereken betaaldatum bedrag'!$AG$1,'grv lys'!$G$2:$G$2863,'bereken betaaldatum bedrag'!B268)</f>
        <v>0</v>
      </c>
      <c r="AH268" s="4">
        <f>SUMIFS('grv lys'!$L$2:$L$2863,'grv lys'!$I$2:$I$2863,'bereken betaaldatum bedrag'!$AH$1,'grv lys'!$G$2:$G$2863,'bereken betaaldatum bedrag'!B268)</f>
        <v>0</v>
      </c>
      <c r="AI268" s="4">
        <f>SUMIFS('grv lys'!$L$2:$L$2863,'grv lys'!$I$2:$I$2863,'bereken betaaldatum bedrag'!$AI$1,'grv lys'!$G$2:$G$2863,'bereken betaaldatum bedrag'!B268)</f>
        <v>0</v>
      </c>
      <c r="AJ268" s="4">
        <f>SUMIFS('grv lys'!$L$2:$L$2863,'grv lys'!$I$2:$I$2863,'bereken betaaldatum bedrag'!$AJ$1,'grv lys'!$G$2:$G$2863,'bereken betaaldatum bedrag'!B268)</f>
        <v>0</v>
      </c>
      <c r="AK268" s="4">
        <f>SUMIFS('grv lys'!$L$2:$L$2863,'grv lys'!$I$2:$I$2863,'bereken betaaldatum bedrag'!$AK$1,'grv lys'!$G$2:$G$2863,'bereken betaaldatum bedrag'!B268)</f>
        <v>0</v>
      </c>
      <c r="AL268" s="4">
        <f>SUMIFS('grv lys'!$L$2:$L$2863,'grv lys'!$I$2:$I$2863,'bereken betaaldatum bedrag'!$AL$1,'grv lys'!$G$2:$G$2863,'bereken betaaldatum bedrag'!B268)</f>
        <v>0</v>
      </c>
      <c r="AM268" s="4">
        <f>SUMIFS('grv lys'!$L$2:$L$2863,'grv lys'!$I$2:$I$2863,'bereken betaaldatum bedrag'!$AM$1,'grv lys'!$G$2:$G$2863,'bereken betaaldatum bedrag'!B268)</f>
        <v>0</v>
      </c>
      <c r="AN268" s="4">
        <f>SUMIFS('grv lys'!$L$2:$L$2863,'grv lys'!$I$2:$I$2863,'bereken betaaldatum bedrag'!$AN$1,'grv lys'!$G$2:$G$2863,'bereken betaaldatum bedrag'!B268)</f>
        <v>0</v>
      </c>
      <c r="AO268" s="4">
        <f>SUMIFS('grv lys'!$L$2:$L$2863,'grv lys'!$I$2:$I$2863,'bereken betaaldatum bedrag'!$AO$1,'grv lys'!$G$2:$G$2863,'bereken betaaldatum bedrag'!B268)</f>
        <v>0</v>
      </c>
      <c r="AP268" s="4">
        <f>SUMIFS('grv lys'!$L$2:$L$2863,'grv lys'!$I$2:$I$2863,'bereken betaaldatum bedrag'!$AP$1,'grv lys'!$G$2:$G$2863,'bereken betaaldatum bedrag'!B268)</f>
        <v>0</v>
      </c>
      <c r="AQ268" s="4">
        <f>SUMIFS('grv lys'!$L$2:$L$2863,'grv lys'!$I$2:$I$2863,'bereken betaaldatum bedrag'!$AQ$1,'grv lys'!$G$2:$G$2863,'bereken betaaldatum bedrag'!B268)</f>
        <v>0</v>
      </c>
      <c r="AR268" s="4">
        <f>SUMIFS('grv lys'!$L$2:$L$2863,'grv lys'!$I$2:$I$2863,'bereken betaaldatum bedrag'!$AR$1,'grv lys'!$G$2:$G$2863,'bereken betaaldatum bedrag'!B268)</f>
        <v>0</v>
      </c>
      <c r="AS268" s="4">
        <f>SUMIFS('grv lys'!$L$2:$L$2863,'grv lys'!$I$2:$I$2863,'bereken betaaldatum bedrag'!$AS$1,'grv lys'!$G$2:$G$2863,'bereken betaaldatum bedrag'!B268)</f>
        <v>0</v>
      </c>
      <c r="AT268" s="4">
        <f>SUMIFS('grv lys'!$L$2:$L$2863,'grv lys'!$I$2:$I$2863,'bereken betaaldatum bedrag'!$AT$1,'grv lys'!$G$2:$G$2863,'bereken betaaldatum bedrag'!B268)</f>
        <v>0</v>
      </c>
      <c r="AU268" s="4">
        <f>SUMIFS('grv lys'!$L$2:$L$2863,'grv lys'!$I$2:$I$2863,'bereken betaaldatum bedrag'!$AU$1,'grv lys'!$G$2:$G$2863,'bereken betaaldatum bedrag'!B268)</f>
        <v>0</v>
      </c>
      <c r="AV268" s="4">
        <f>SUMIFS('grv lys'!$L$2:$L$2863,'grv lys'!$I$2:$I$2863,'bereken betaaldatum bedrag'!$AV$1,'grv lys'!$G$2:$G$2863,'bereken betaaldatum bedrag'!B268)</f>
        <v>0</v>
      </c>
      <c r="AW268" s="4">
        <f>SUMIFS('grv lys'!$L$2:$L$2863,'grv lys'!$I$2:$I$2863,'bereken betaaldatum bedrag'!$AW$1,'grv lys'!$G$2:$G$2863,'bereken betaaldatum bedrag'!B268)</f>
        <v>0</v>
      </c>
      <c r="AX268" s="4">
        <f>SUMIFS('grv lys'!$L$2:$L$2863,'grv lys'!$I$2:$I$2863,'bereken betaaldatum bedrag'!$AX$1,'grv lys'!$G$2:$G$2863,'bereken betaaldatum bedrag'!B268)</f>
        <v>0</v>
      </c>
      <c r="AY268" s="4">
        <f>SUMIFS('grv lys'!$L$2:$L$2863,'grv lys'!$I$2:$I$2863,'bereken betaaldatum bedrag'!$AY$1,'grv lys'!$G$2:$G$2863,'bereken betaaldatum bedrag'!B268)</f>
        <v>0</v>
      </c>
      <c r="AZ268" s="4">
        <f>SUMIFS('grv lys'!$L$2:$L$2863,'grv lys'!$I$2:$I$2863,'bereken betaaldatum bedrag'!$AZ$1,'grv lys'!$G$2:$G$2863,'bereken betaaldatum bedrag'!B268)</f>
        <v>0</v>
      </c>
      <c r="BA268" s="4">
        <f>SUMIFS('grv lys'!$L$2:$L$2863,'grv lys'!$I$2:$I$2863,'bereken betaaldatum bedrag'!$BA$1,'grv lys'!$G$2:$G$2863,'bereken betaaldatum bedrag'!B268)</f>
        <v>0</v>
      </c>
    </row>
    <row r="269" spans="1:53" x14ac:dyDescent="0.25">
      <c r="A269" s="19" t="s">
        <v>139</v>
      </c>
      <c r="B269" s="20">
        <v>41845</v>
      </c>
      <c r="C269" s="7">
        <f>B269+19</f>
        <v>41864</v>
      </c>
      <c r="D269" s="6">
        <f>SUM(I263:I269)</f>
        <v>0</v>
      </c>
      <c r="E269" s="14">
        <f>B269+31</f>
        <v>41876</v>
      </c>
      <c r="F269" s="12">
        <f>SUM(Y263:BA269)</f>
        <v>0</v>
      </c>
      <c r="G269" s="10">
        <f>B269</f>
        <v>41845</v>
      </c>
      <c r="H269" s="9">
        <f>SUM(J263:X269)</f>
        <v>7147.8</v>
      </c>
      <c r="I269" s="4">
        <f>SUMIFS('grv lys'!$L$2:$L$2863,'grv lys'!$G$2:$G$2863,'bereken betaaldatum bedrag'!B269,'grv lys'!$I$2:$I$2863,'bereken betaaldatum bedrag'!I$1)</f>
        <v>0</v>
      </c>
      <c r="J269" s="4">
        <f>SUMIFS('grv lys'!$L$2:$L$2863,'grv lys'!$I$2:$I$2863,'bereken betaaldatum bedrag'!$J$1,'grv lys'!$T$2:$T$2863,'bereken betaaldatum bedrag'!B269)</f>
        <v>0</v>
      </c>
      <c r="K269" s="4">
        <f>SUMIFS('grv lys'!$L$2:$L$2863,'grv lys'!$I$2:$I$2863,'bereken betaaldatum bedrag'!$K$1,'grv lys'!$T$2:$T$2863,'bereken betaaldatum bedrag'!B269)</f>
        <v>0</v>
      </c>
      <c r="L269" s="4">
        <f>SUMIFS('grv lys'!$L$2:$L$2863,'grv lys'!$I$2:$I$2863,'bereken betaaldatum bedrag'!$L$1,'grv lys'!$T$2:$T$2863,'bereken betaaldatum bedrag'!B269)</f>
        <v>0</v>
      </c>
      <c r="M269" s="4">
        <f>SUMIFS('grv lys'!$L$2:$L$2863,'grv lys'!$I$2:$I$2863,'bereken betaaldatum bedrag'!$M$1,'grv lys'!$T$2:$T$2863,'bereken betaaldatum bedrag'!B269)</f>
        <v>0</v>
      </c>
      <c r="N269" s="4">
        <f>SUMIFS('grv lys'!$L$2:$L$2863,'grv lys'!$I$2:$I$2863,'bereken betaaldatum bedrag'!$N$1,'grv lys'!$T$2:$T$2863,'bereken betaaldatum bedrag'!B269)</f>
        <v>0</v>
      </c>
      <c r="O269" s="4">
        <f>SUMIFS('grv lys'!$L$2:$L$2863,'grv lys'!$I$2:$I$2863,'bereken betaaldatum bedrag'!$O$1,'grv lys'!$T$2:$T$2863,'bereken betaaldatum bedrag'!B269)</f>
        <v>0</v>
      </c>
      <c r="P269" s="4">
        <f>SUMIFS('grv lys'!$L$2:$L$2863,'grv lys'!$I$2:$I$2863,'bereken betaaldatum bedrag'!$P$1,'grv lys'!$T$2:$T$2863,'bereken betaaldatum bedrag'!B269)</f>
        <v>0</v>
      </c>
      <c r="Q269" s="4">
        <f>SUMIFS('grv lys'!$L$2:$L$2863,'grv lys'!$I$2:$I$2863,'bereken betaaldatum bedrag'!$Q$1,'grv lys'!$T$2:$T$2863,'bereken betaaldatum bedrag'!B269)</f>
        <v>0</v>
      </c>
      <c r="R269" s="4">
        <f>SUMIFS('grv lys'!$L$2:$L$2863,'grv lys'!$I$2:$I$2863,'bereken betaaldatum bedrag'!$R$1,'grv lys'!$T$2:$T$2863,'bereken betaaldatum bedrag'!B269)</f>
        <v>0</v>
      </c>
      <c r="S269" s="4">
        <f>SUMIFS('grv lys'!Y268:Y3531,'grv lys'!T268:T3531,'bereken betaaldatum bedrag'!B269,'grv lys'!V268:V3531,'bereken betaaldatum bedrag'!$S$1)</f>
        <v>0</v>
      </c>
      <c r="T269" s="4">
        <f>SUMIFS('grv lys'!Z268:Z3531,'grv lys'!U268:U3531,'bereken betaaldatum bedrag'!B269,'grv lys'!W268:W3531,'bereken betaaldatum bedrag'!$T$1)</f>
        <v>0</v>
      </c>
      <c r="U269" s="4">
        <f>SUMIFS('grv lys'!$L$2:$L$2863,'grv lys'!$I$2:$I$2863,'bereken betaaldatum bedrag'!$U$1,'grv lys'!$T$2:$T$2863,'bereken betaaldatum bedrag'!B269)</f>
        <v>0</v>
      </c>
      <c r="V269" s="4">
        <f>SUMIFS('grv lys'!$L$2:$L$2863,'grv lys'!$I$2:$I$2863,'bereken betaaldatum bedrag'!$V$1,'grv lys'!$T$2:$T$2863,'bereken betaaldatum bedrag'!B269)</f>
        <v>0</v>
      </c>
      <c r="W269" s="4">
        <f>SUMIFS('grv lys'!$L$2:$L$2863,'grv lys'!$I$2:$I$2863,'bereken betaaldatum bedrag'!$W$1,'grv lys'!$T$2:$T$2863,'bereken betaaldatum bedrag'!B269)</f>
        <v>0</v>
      </c>
      <c r="X269" s="4">
        <f>SUMIFS('grv lys'!$L$2:$L$2863,'grv lys'!$I$2:$I$2863,'bereken betaaldatum bedrag'!$X$1,'grv lys'!$T$2:$T$2863,'bereken betaaldatum bedrag'!B269)</f>
        <v>0</v>
      </c>
      <c r="Y269" s="4">
        <f>SUMIFS('grv lys'!$L$2:$L$2863,'grv lys'!$I$2:$I$2863,'bereken betaaldatum bedrag'!$Y$1,'grv lys'!$G$2:$G$2863,'bereken betaaldatum bedrag'!B269)</f>
        <v>0</v>
      </c>
      <c r="Z269" s="4">
        <f>SUMIFS('grv lys'!$L$2:$L$2863,'grv lys'!$I$2:$I$2863,'bereken betaaldatum bedrag'!$Z$1,'grv lys'!$G$2:$G$2863,'bereken betaaldatum bedrag'!B269)</f>
        <v>0</v>
      </c>
      <c r="AA269" s="4">
        <f>SUMIFS('grv lys'!$L$2:$L$2863,'grv lys'!$I$2:$I$2863,'bereken betaaldatum bedrag'!$AA$1,'grv lys'!$G$2:$G$2863,'bereken betaaldatum bedrag'!B269)</f>
        <v>0</v>
      </c>
      <c r="AB269" s="4">
        <f>SUMIFS('grv lys'!$L$2:$L$2863,'grv lys'!$I$2:$I$2863,'bereken betaaldatum bedrag'!$AB$1,'grv lys'!$G$2:$G$2863,'bereken betaaldatum bedrag'!B269)</f>
        <v>0</v>
      </c>
      <c r="AC269" s="4">
        <f>SUMIFS('grv lys'!$L$2:$L$2863,'grv lys'!$I$2:$I$2863,'bereken betaaldatum bedrag'!$AC$1,'grv lys'!$G$2:$G$2863,'bereken betaaldatum bedrag'!B269)</f>
        <v>0</v>
      </c>
      <c r="AD269" s="4">
        <f>SUMIFS('grv lys'!$L$2:$L$2863,'grv lys'!$I$2:$I$2863,'bereken betaaldatum bedrag'!$AD$1,'grv lys'!$G$2:$G$2863,'bereken betaaldatum bedrag'!B269)</f>
        <v>0</v>
      </c>
      <c r="AE269" s="4">
        <f>SUMIFS('grv lys'!$L$2:$L$2863,'grv lys'!$I$2:$I$2863,'bereken betaaldatum bedrag'!$AE$1,'grv lys'!$G$2:$G$2863,'bereken betaaldatum bedrag'!B269)</f>
        <v>0</v>
      </c>
      <c r="AF269" s="4">
        <f>SUMIFS('grv lys'!$L$2:$L$2863,'grv lys'!$I$2:$I$2863,'bereken betaaldatum bedrag'!$AF$1,'grv lys'!$G$2:$G$2863,'bereken betaaldatum bedrag'!B269)</f>
        <v>0</v>
      </c>
      <c r="AG269" s="4">
        <f>SUMIFS('grv lys'!$L$2:$L$2863,'grv lys'!$I$2:$I$2863,'bereken betaaldatum bedrag'!$AG$1,'grv lys'!$G$2:$G$2863,'bereken betaaldatum bedrag'!B269)</f>
        <v>0</v>
      </c>
      <c r="AH269" s="4">
        <f>SUMIFS('grv lys'!$L$2:$L$2863,'grv lys'!$I$2:$I$2863,'bereken betaaldatum bedrag'!$AH$1,'grv lys'!$G$2:$G$2863,'bereken betaaldatum bedrag'!B269)</f>
        <v>0</v>
      </c>
      <c r="AI269" s="4">
        <f>SUMIFS('grv lys'!$L$2:$L$2863,'grv lys'!$I$2:$I$2863,'bereken betaaldatum bedrag'!$AI$1,'grv lys'!$G$2:$G$2863,'bereken betaaldatum bedrag'!B269)</f>
        <v>0</v>
      </c>
      <c r="AJ269" s="4">
        <f>SUMIFS('grv lys'!$L$2:$L$2863,'grv lys'!$I$2:$I$2863,'bereken betaaldatum bedrag'!$AJ$1,'grv lys'!$G$2:$G$2863,'bereken betaaldatum bedrag'!B269)</f>
        <v>0</v>
      </c>
      <c r="AK269" s="4">
        <f>SUMIFS('grv lys'!$L$2:$L$2863,'grv lys'!$I$2:$I$2863,'bereken betaaldatum bedrag'!$AK$1,'grv lys'!$G$2:$G$2863,'bereken betaaldatum bedrag'!B269)</f>
        <v>0</v>
      </c>
      <c r="AL269" s="4">
        <f>SUMIFS('grv lys'!$L$2:$L$2863,'grv lys'!$I$2:$I$2863,'bereken betaaldatum bedrag'!$AL$1,'grv lys'!$G$2:$G$2863,'bereken betaaldatum bedrag'!B269)</f>
        <v>0</v>
      </c>
      <c r="AM269" s="4">
        <f>SUMIFS('grv lys'!$L$2:$L$2863,'grv lys'!$I$2:$I$2863,'bereken betaaldatum bedrag'!$AM$1,'grv lys'!$G$2:$G$2863,'bereken betaaldatum bedrag'!B269)</f>
        <v>0</v>
      </c>
      <c r="AN269" s="4">
        <f>SUMIFS('grv lys'!$L$2:$L$2863,'grv lys'!$I$2:$I$2863,'bereken betaaldatum bedrag'!$AN$1,'grv lys'!$G$2:$G$2863,'bereken betaaldatum bedrag'!B269)</f>
        <v>0</v>
      </c>
      <c r="AO269" s="4">
        <f>SUMIFS('grv lys'!$L$2:$L$2863,'grv lys'!$I$2:$I$2863,'bereken betaaldatum bedrag'!$AO$1,'grv lys'!$G$2:$G$2863,'bereken betaaldatum bedrag'!B269)</f>
        <v>0</v>
      </c>
      <c r="AP269" s="4">
        <f>SUMIFS('grv lys'!$L$2:$L$2863,'grv lys'!$I$2:$I$2863,'bereken betaaldatum bedrag'!$AP$1,'grv lys'!$G$2:$G$2863,'bereken betaaldatum bedrag'!B269)</f>
        <v>0</v>
      </c>
      <c r="AQ269" s="4">
        <f>SUMIFS('grv lys'!$L$2:$L$2863,'grv lys'!$I$2:$I$2863,'bereken betaaldatum bedrag'!$AQ$1,'grv lys'!$G$2:$G$2863,'bereken betaaldatum bedrag'!B269)</f>
        <v>0</v>
      </c>
      <c r="AR269" s="4">
        <f>SUMIFS('grv lys'!$L$2:$L$2863,'grv lys'!$I$2:$I$2863,'bereken betaaldatum bedrag'!$AR$1,'grv lys'!$G$2:$G$2863,'bereken betaaldatum bedrag'!B269)</f>
        <v>0</v>
      </c>
      <c r="AS269" s="4">
        <f>SUMIFS('grv lys'!$L$2:$L$2863,'grv lys'!$I$2:$I$2863,'bereken betaaldatum bedrag'!$AS$1,'grv lys'!$G$2:$G$2863,'bereken betaaldatum bedrag'!B269)</f>
        <v>0</v>
      </c>
      <c r="AT269" s="4">
        <f>SUMIFS('grv lys'!$L$2:$L$2863,'grv lys'!$I$2:$I$2863,'bereken betaaldatum bedrag'!$AT$1,'grv lys'!$G$2:$G$2863,'bereken betaaldatum bedrag'!B269)</f>
        <v>0</v>
      </c>
      <c r="AU269" s="4">
        <f>SUMIFS('grv lys'!$L$2:$L$2863,'grv lys'!$I$2:$I$2863,'bereken betaaldatum bedrag'!$AU$1,'grv lys'!$G$2:$G$2863,'bereken betaaldatum bedrag'!B269)</f>
        <v>0</v>
      </c>
      <c r="AV269" s="4">
        <f>SUMIFS('grv lys'!$L$2:$L$2863,'grv lys'!$I$2:$I$2863,'bereken betaaldatum bedrag'!$AV$1,'grv lys'!$G$2:$G$2863,'bereken betaaldatum bedrag'!B269)</f>
        <v>0</v>
      </c>
      <c r="AW269" s="4">
        <f>SUMIFS('grv lys'!$L$2:$L$2863,'grv lys'!$I$2:$I$2863,'bereken betaaldatum bedrag'!$AW$1,'grv lys'!$G$2:$G$2863,'bereken betaaldatum bedrag'!B269)</f>
        <v>0</v>
      </c>
      <c r="AX269" s="4">
        <f>SUMIFS('grv lys'!$L$2:$L$2863,'grv lys'!$I$2:$I$2863,'bereken betaaldatum bedrag'!$AX$1,'grv lys'!$G$2:$G$2863,'bereken betaaldatum bedrag'!B269)</f>
        <v>0</v>
      </c>
      <c r="AY269" s="4">
        <f>SUMIFS('grv lys'!$L$2:$L$2863,'grv lys'!$I$2:$I$2863,'bereken betaaldatum bedrag'!$AY$1,'grv lys'!$G$2:$G$2863,'bereken betaaldatum bedrag'!B269)</f>
        <v>0</v>
      </c>
      <c r="AZ269" s="4">
        <f>SUMIFS('grv lys'!$L$2:$L$2863,'grv lys'!$I$2:$I$2863,'bereken betaaldatum bedrag'!$AZ$1,'grv lys'!$G$2:$G$2863,'bereken betaaldatum bedrag'!B269)</f>
        <v>0</v>
      </c>
      <c r="BA269" s="4">
        <f>SUMIFS('grv lys'!$L$2:$L$2863,'grv lys'!$I$2:$I$2863,'bereken betaaldatum bedrag'!$BA$1,'grv lys'!$G$2:$G$2863,'bereken betaaldatum bedrag'!B269)</f>
        <v>0</v>
      </c>
    </row>
    <row r="270" spans="1:53" x14ac:dyDescent="0.25">
      <c r="A270" s="21" t="s">
        <v>140</v>
      </c>
      <c r="B270" s="22">
        <v>41846</v>
      </c>
      <c r="C270" s="7"/>
      <c r="D270" s="15" t="s">
        <v>148</v>
      </c>
      <c r="E270" s="14"/>
      <c r="F270" s="12"/>
      <c r="G270" s="16"/>
      <c r="H270" s="16"/>
      <c r="I270" s="4">
        <f>SUMIFS('grv lys'!$L$2:$L$2863,'grv lys'!$G$2:$G$2863,'bereken betaaldatum bedrag'!B270,'grv lys'!$I$2:$I$2863,'bereken betaaldatum bedrag'!I$1)</f>
        <v>0</v>
      </c>
      <c r="J270" s="4">
        <f>SUMIFS('grv lys'!$L$2:$L$2863,'grv lys'!$I$2:$I$2863,'bereken betaaldatum bedrag'!$J$1,'grv lys'!$T$2:$T$2863,'bereken betaaldatum bedrag'!B270)</f>
        <v>0</v>
      </c>
      <c r="K270" s="4">
        <f>SUMIFS('grv lys'!$L$2:$L$2863,'grv lys'!$I$2:$I$2863,'bereken betaaldatum bedrag'!$K$1,'grv lys'!$T$2:$T$2863,'bereken betaaldatum bedrag'!B270)</f>
        <v>0</v>
      </c>
      <c r="L270" s="4">
        <f>SUMIFS('grv lys'!$L$2:$L$2863,'grv lys'!$I$2:$I$2863,'bereken betaaldatum bedrag'!$L$1,'grv lys'!$T$2:$T$2863,'bereken betaaldatum bedrag'!B270)</f>
        <v>0</v>
      </c>
      <c r="M270" s="4">
        <f>SUMIFS('grv lys'!$L$2:$L$2863,'grv lys'!$I$2:$I$2863,'bereken betaaldatum bedrag'!$M$1,'grv lys'!$T$2:$T$2863,'bereken betaaldatum bedrag'!B270)</f>
        <v>0</v>
      </c>
      <c r="N270" s="4">
        <f>SUMIFS('grv lys'!$L$2:$L$2863,'grv lys'!$I$2:$I$2863,'bereken betaaldatum bedrag'!$N$1,'grv lys'!$T$2:$T$2863,'bereken betaaldatum bedrag'!B270)</f>
        <v>0</v>
      </c>
      <c r="O270" s="4">
        <f>SUMIFS('grv lys'!$L$2:$L$2863,'grv lys'!$I$2:$I$2863,'bereken betaaldatum bedrag'!$O$1,'grv lys'!$T$2:$T$2863,'bereken betaaldatum bedrag'!B270)</f>
        <v>0</v>
      </c>
      <c r="P270" s="4">
        <f>SUMIFS('grv lys'!$L$2:$L$2863,'grv lys'!$I$2:$I$2863,'bereken betaaldatum bedrag'!$P$1,'grv lys'!$T$2:$T$2863,'bereken betaaldatum bedrag'!B270)</f>
        <v>0</v>
      </c>
      <c r="Q270" s="4">
        <f>SUMIFS('grv lys'!$L$2:$L$2863,'grv lys'!$I$2:$I$2863,'bereken betaaldatum bedrag'!$Q$1,'grv lys'!$T$2:$T$2863,'bereken betaaldatum bedrag'!B270)</f>
        <v>0</v>
      </c>
      <c r="R270" s="4">
        <f>SUMIFS('grv lys'!$L$2:$L$2863,'grv lys'!$I$2:$I$2863,'bereken betaaldatum bedrag'!$R$1,'grv lys'!$T$2:$T$2863,'bereken betaaldatum bedrag'!B270)</f>
        <v>0</v>
      </c>
      <c r="S270" s="4">
        <f>SUMIFS('grv lys'!Y269:Y3532,'grv lys'!T269:T3532,'bereken betaaldatum bedrag'!B270,'grv lys'!V269:V3532,'bereken betaaldatum bedrag'!$S$1)</f>
        <v>0</v>
      </c>
      <c r="T270" s="4">
        <f>SUMIFS('grv lys'!Z269:Z3532,'grv lys'!U269:U3532,'bereken betaaldatum bedrag'!B270,'grv lys'!W269:W3532,'bereken betaaldatum bedrag'!$T$1)</f>
        <v>0</v>
      </c>
      <c r="U270" s="4">
        <f>SUMIFS('grv lys'!$L$2:$L$2863,'grv lys'!$I$2:$I$2863,'bereken betaaldatum bedrag'!$U$1,'grv lys'!$T$2:$T$2863,'bereken betaaldatum bedrag'!B270)</f>
        <v>0</v>
      </c>
      <c r="V270" s="4">
        <f>SUMIFS('grv lys'!$L$2:$L$2863,'grv lys'!$I$2:$I$2863,'bereken betaaldatum bedrag'!$V$1,'grv lys'!$T$2:$T$2863,'bereken betaaldatum bedrag'!B270)</f>
        <v>0</v>
      </c>
      <c r="W270" s="4">
        <f>SUMIFS('grv lys'!$L$2:$L$2863,'grv lys'!$I$2:$I$2863,'bereken betaaldatum bedrag'!$W$1,'grv lys'!$T$2:$T$2863,'bereken betaaldatum bedrag'!B270)</f>
        <v>0</v>
      </c>
      <c r="X270" s="4">
        <f>SUMIFS('grv lys'!$L$2:$L$2863,'grv lys'!$I$2:$I$2863,'bereken betaaldatum bedrag'!$X$1,'grv lys'!$T$2:$T$2863,'bereken betaaldatum bedrag'!B270)</f>
        <v>0</v>
      </c>
      <c r="Y270" s="4">
        <f>SUMIFS('grv lys'!$L$2:$L$2863,'grv lys'!$I$2:$I$2863,'bereken betaaldatum bedrag'!$Y$1,'grv lys'!$G$2:$G$2863,'bereken betaaldatum bedrag'!B270)</f>
        <v>0</v>
      </c>
      <c r="Z270" s="4">
        <f>SUMIFS('grv lys'!$L$2:$L$2863,'grv lys'!$I$2:$I$2863,'bereken betaaldatum bedrag'!$Z$1,'grv lys'!$G$2:$G$2863,'bereken betaaldatum bedrag'!B270)</f>
        <v>0</v>
      </c>
      <c r="AA270" s="4">
        <f>SUMIFS('grv lys'!$L$2:$L$2863,'grv lys'!$I$2:$I$2863,'bereken betaaldatum bedrag'!$AA$1,'grv lys'!$G$2:$G$2863,'bereken betaaldatum bedrag'!B270)</f>
        <v>0</v>
      </c>
      <c r="AB270" s="4">
        <f>SUMIFS('grv lys'!$L$2:$L$2863,'grv lys'!$I$2:$I$2863,'bereken betaaldatum bedrag'!$AB$1,'grv lys'!$G$2:$G$2863,'bereken betaaldatum bedrag'!B270)</f>
        <v>0</v>
      </c>
      <c r="AC270" s="4">
        <f>SUMIFS('grv lys'!$L$2:$L$2863,'grv lys'!$I$2:$I$2863,'bereken betaaldatum bedrag'!$AC$1,'grv lys'!$G$2:$G$2863,'bereken betaaldatum bedrag'!B270)</f>
        <v>0</v>
      </c>
      <c r="AD270" s="4">
        <f>SUMIFS('grv lys'!$L$2:$L$2863,'grv lys'!$I$2:$I$2863,'bereken betaaldatum bedrag'!$AD$1,'grv lys'!$G$2:$G$2863,'bereken betaaldatum bedrag'!B270)</f>
        <v>0</v>
      </c>
      <c r="AE270" s="4">
        <f>SUMIFS('grv lys'!$L$2:$L$2863,'grv lys'!$I$2:$I$2863,'bereken betaaldatum bedrag'!$AE$1,'grv lys'!$G$2:$G$2863,'bereken betaaldatum bedrag'!B270)</f>
        <v>0</v>
      </c>
      <c r="AF270" s="4">
        <f>SUMIFS('grv lys'!$L$2:$L$2863,'grv lys'!$I$2:$I$2863,'bereken betaaldatum bedrag'!$AF$1,'grv lys'!$G$2:$G$2863,'bereken betaaldatum bedrag'!B270)</f>
        <v>0</v>
      </c>
      <c r="AG270" s="4">
        <f>SUMIFS('grv lys'!$L$2:$L$2863,'grv lys'!$I$2:$I$2863,'bereken betaaldatum bedrag'!$AG$1,'grv lys'!$G$2:$G$2863,'bereken betaaldatum bedrag'!B270)</f>
        <v>0</v>
      </c>
      <c r="AH270" s="4">
        <f>SUMIFS('grv lys'!$L$2:$L$2863,'grv lys'!$I$2:$I$2863,'bereken betaaldatum bedrag'!$AH$1,'grv lys'!$G$2:$G$2863,'bereken betaaldatum bedrag'!B270)</f>
        <v>0</v>
      </c>
      <c r="AI270" s="4">
        <f>SUMIFS('grv lys'!$L$2:$L$2863,'grv lys'!$I$2:$I$2863,'bereken betaaldatum bedrag'!$AI$1,'grv lys'!$G$2:$G$2863,'bereken betaaldatum bedrag'!B270)</f>
        <v>0</v>
      </c>
      <c r="AJ270" s="4">
        <f>SUMIFS('grv lys'!$L$2:$L$2863,'grv lys'!$I$2:$I$2863,'bereken betaaldatum bedrag'!$AJ$1,'grv lys'!$G$2:$G$2863,'bereken betaaldatum bedrag'!B270)</f>
        <v>0</v>
      </c>
      <c r="AK270" s="4">
        <f>SUMIFS('grv lys'!$L$2:$L$2863,'grv lys'!$I$2:$I$2863,'bereken betaaldatum bedrag'!$AK$1,'grv lys'!$G$2:$G$2863,'bereken betaaldatum bedrag'!B270)</f>
        <v>0</v>
      </c>
      <c r="AL270" s="4">
        <f>SUMIFS('grv lys'!$L$2:$L$2863,'grv lys'!$I$2:$I$2863,'bereken betaaldatum bedrag'!$AL$1,'grv lys'!$G$2:$G$2863,'bereken betaaldatum bedrag'!B270)</f>
        <v>0</v>
      </c>
      <c r="AM270" s="4">
        <f>SUMIFS('grv lys'!$L$2:$L$2863,'grv lys'!$I$2:$I$2863,'bereken betaaldatum bedrag'!$AM$1,'grv lys'!$G$2:$G$2863,'bereken betaaldatum bedrag'!B270)</f>
        <v>0</v>
      </c>
      <c r="AN270" s="4">
        <f>SUMIFS('grv lys'!$L$2:$L$2863,'grv lys'!$I$2:$I$2863,'bereken betaaldatum bedrag'!$AN$1,'grv lys'!$G$2:$G$2863,'bereken betaaldatum bedrag'!B270)</f>
        <v>0</v>
      </c>
      <c r="AO270" s="4">
        <f>SUMIFS('grv lys'!$L$2:$L$2863,'grv lys'!$I$2:$I$2863,'bereken betaaldatum bedrag'!$AO$1,'grv lys'!$G$2:$G$2863,'bereken betaaldatum bedrag'!B270)</f>
        <v>0</v>
      </c>
      <c r="AP270" s="4">
        <f>SUMIFS('grv lys'!$L$2:$L$2863,'grv lys'!$I$2:$I$2863,'bereken betaaldatum bedrag'!$AP$1,'grv lys'!$G$2:$G$2863,'bereken betaaldatum bedrag'!B270)</f>
        <v>0</v>
      </c>
      <c r="AQ270" s="4">
        <f>SUMIFS('grv lys'!$L$2:$L$2863,'grv lys'!$I$2:$I$2863,'bereken betaaldatum bedrag'!$AQ$1,'grv lys'!$G$2:$G$2863,'bereken betaaldatum bedrag'!B270)</f>
        <v>0</v>
      </c>
      <c r="AR270" s="4">
        <f>SUMIFS('grv lys'!$L$2:$L$2863,'grv lys'!$I$2:$I$2863,'bereken betaaldatum bedrag'!$AR$1,'grv lys'!$G$2:$G$2863,'bereken betaaldatum bedrag'!B270)</f>
        <v>0</v>
      </c>
      <c r="AS270" s="4">
        <f>SUMIFS('grv lys'!$L$2:$L$2863,'grv lys'!$I$2:$I$2863,'bereken betaaldatum bedrag'!$AS$1,'grv lys'!$G$2:$G$2863,'bereken betaaldatum bedrag'!B270)</f>
        <v>0</v>
      </c>
      <c r="AT270" s="4">
        <f>SUMIFS('grv lys'!$L$2:$L$2863,'grv lys'!$I$2:$I$2863,'bereken betaaldatum bedrag'!$AT$1,'grv lys'!$G$2:$G$2863,'bereken betaaldatum bedrag'!B270)</f>
        <v>0</v>
      </c>
      <c r="AU270" s="4">
        <f>SUMIFS('grv lys'!$L$2:$L$2863,'grv lys'!$I$2:$I$2863,'bereken betaaldatum bedrag'!$AU$1,'grv lys'!$G$2:$G$2863,'bereken betaaldatum bedrag'!B270)</f>
        <v>0</v>
      </c>
      <c r="AV270" s="4">
        <f>SUMIFS('grv lys'!$L$2:$L$2863,'grv lys'!$I$2:$I$2863,'bereken betaaldatum bedrag'!$AV$1,'grv lys'!$G$2:$G$2863,'bereken betaaldatum bedrag'!B270)</f>
        <v>0</v>
      </c>
      <c r="AW270" s="4">
        <f>SUMIFS('grv lys'!$L$2:$L$2863,'grv lys'!$I$2:$I$2863,'bereken betaaldatum bedrag'!$AW$1,'grv lys'!$G$2:$G$2863,'bereken betaaldatum bedrag'!B270)</f>
        <v>0</v>
      </c>
      <c r="AX270" s="4">
        <f>SUMIFS('grv lys'!$L$2:$L$2863,'grv lys'!$I$2:$I$2863,'bereken betaaldatum bedrag'!$AX$1,'grv lys'!$G$2:$G$2863,'bereken betaaldatum bedrag'!B270)</f>
        <v>0</v>
      </c>
      <c r="AY270" s="4">
        <f>SUMIFS('grv lys'!$L$2:$L$2863,'grv lys'!$I$2:$I$2863,'bereken betaaldatum bedrag'!$AY$1,'grv lys'!$G$2:$G$2863,'bereken betaaldatum bedrag'!B270)</f>
        <v>0</v>
      </c>
      <c r="AZ270" s="4">
        <f>SUMIFS('grv lys'!$L$2:$L$2863,'grv lys'!$I$2:$I$2863,'bereken betaaldatum bedrag'!$AZ$1,'grv lys'!$G$2:$G$2863,'bereken betaaldatum bedrag'!B270)</f>
        <v>0</v>
      </c>
      <c r="BA270" s="4">
        <f>SUMIFS('grv lys'!$L$2:$L$2863,'grv lys'!$I$2:$I$2863,'bereken betaaldatum bedrag'!$BA$1,'grv lys'!$G$2:$G$2863,'bereken betaaldatum bedrag'!B270)</f>
        <v>0</v>
      </c>
    </row>
    <row r="271" spans="1:53" x14ac:dyDescent="0.25">
      <c r="A271" s="21" t="s">
        <v>134</v>
      </c>
      <c r="B271" s="22">
        <v>41847</v>
      </c>
      <c r="C271" s="7"/>
      <c r="D271" s="15" t="s">
        <v>148</v>
      </c>
      <c r="E271" s="14"/>
      <c r="F271" s="12"/>
      <c r="G271" s="16"/>
      <c r="H271" s="16"/>
      <c r="I271" s="4">
        <f>SUMIFS('grv lys'!$L$2:$L$2863,'grv lys'!$G$2:$G$2863,'bereken betaaldatum bedrag'!B271,'grv lys'!$I$2:$I$2863,'bereken betaaldatum bedrag'!I$1)</f>
        <v>0</v>
      </c>
      <c r="J271" s="4">
        <f>SUMIFS('grv lys'!$L$2:$L$2863,'grv lys'!$I$2:$I$2863,'bereken betaaldatum bedrag'!$J$1,'grv lys'!$T$2:$T$2863,'bereken betaaldatum bedrag'!B271)</f>
        <v>0</v>
      </c>
      <c r="K271" s="4">
        <f>SUMIFS('grv lys'!$L$2:$L$2863,'grv lys'!$I$2:$I$2863,'bereken betaaldatum bedrag'!$K$1,'grv lys'!$T$2:$T$2863,'bereken betaaldatum bedrag'!B271)</f>
        <v>0</v>
      </c>
      <c r="L271" s="4">
        <f>SUMIFS('grv lys'!$L$2:$L$2863,'grv lys'!$I$2:$I$2863,'bereken betaaldatum bedrag'!$L$1,'grv lys'!$T$2:$T$2863,'bereken betaaldatum bedrag'!B271)</f>
        <v>0</v>
      </c>
      <c r="M271" s="4">
        <f>SUMIFS('grv lys'!$L$2:$L$2863,'grv lys'!$I$2:$I$2863,'bereken betaaldatum bedrag'!$M$1,'grv lys'!$T$2:$T$2863,'bereken betaaldatum bedrag'!B271)</f>
        <v>0</v>
      </c>
      <c r="N271" s="4">
        <f>SUMIFS('grv lys'!$L$2:$L$2863,'grv lys'!$I$2:$I$2863,'bereken betaaldatum bedrag'!$N$1,'grv lys'!$T$2:$T$2863,'bereken betaaldatum bedrag'!B271)</f>
        <v>0</v>
      </c>
      <c r="O271" s="4">
        <f>SUMIFS('grv lys'!$L$2:$L$2863,'grv lys'!$I$2:$I$2863,'bereken betaaldatum bedrag'!$O$1,'grv lys'!$T$2:$T$2863,'bereken betaaldatum bedrag'!B271)</f>
        <v>0</v>
      </c>
      <c r="P271" s="4">
        <f>SUMIFS('grv lys'!$L$2:$L$2863,'grv lys'!$I$2:$I$2863,'bereken betaaldatum bedrag'!$P$1,'grv lys'!$T$2:$T$2863,'bereken betaaldatum bedrag'!B271)</f>
        <v>0</v>
      </c>
      <c r="Q271" s="4">
        <f>SUMIFS('grv lys'!$L$2:$L$2863,'grv lys'!$I$2:$I$2863,'bereken betaaldatum bedrag'!$Q$1,'grv lys'!$T$2:$T$2863,'bereken betaaldatum bedrag'!B271)</f>
        <v>0</v>
      </c>
      <c r="R271" s="4">
        <f>SUMIFS('grv lys'!$L$2:$L$2863,'grv lys'!$I$2:$I$2863,'bereken betaaldatum bedrag'!$R$1,'grv lys'!$T$2:$T$2863,'bereken betaaldatum bedrag'!B271)</f>
        <v>0</v>
      </c>
      <c r="S271" s="4">
        <f>SUMIFS('grv lys'!Y270:Y3533,'grv lys'!T270:T3533,'bereken betaaldatum bedrag'!B271,'grv lys'!V270:V3533,'bereken betaaldatum bedrag'!$S$1)</f>
        <v>0</v>
      </c>
      <c r="T271" s="4">
        <f>SUMIFS('grv lys'!Z270:Z3533,'grv lys'!U270:U3533,'bereken betaaldatum bedrag'!B271,'grv lys'!W270:W3533,'bereken betaaldatum bedrag'!$T$1)</f>
        <v>0</v>
      </c>
      <c r="U271" s="4">
        <f>SUMIFS('grv lys'!$L$2:$L$2863,'grv lys'!$I$2:$I$2863,'bereken betaaldatum bedrag'!$U$1,'grv lys'!$T$2:$T$2863,'bereken betaaldatum bedrag'!B271)</f>
        <v>0</v>
      </c>
      <c r="V271" s="4">
        <f>SUMIFS('grv lys'!$L$2:$L$2863,'grv lys'!$I$2:$I$2863,'bereken betaaldatum bedrag'!$V$1,'grv lys'!$T$2:$T$2863,'bereken betaaldatum bedrag'!B271)</f>
        <v>0</v>
      </c>
      <c r="W271" s="4">
        <f>SUMIFS('grv lys'!$L$2:$L$2863,'grv lys'!$I$2:$I$2863,'bereken betaaldatum bedrag'!$W$1,'grv lys'!$T$2:$T$2863,'bereken betaaldatum bedrag'!B271)</f>
        <v>0</v>
      </c>
      <c r="X271" s="4">
        <f>SUMIFS('grv lys'!$L$2:$L$2863,'grv lys'!$I$2:$I$2863,'bereken betaaldatum bedrag'!$X$1,'grv lys'!$T$2:$T$2863,'bereken betaaldatum bedrag'!B271)</f>
        <v>0</v>
      </c>
      <c r="Y271" s="4">
        <f>SUMIFS('grv lys'!$L$2:$L$2863,'grv lys'!$I$2:$I$2863,'bereken betaaldatum bedrag'!$Y$1,'grv lys'!$G$2:$G$2863,'bereken betaaldatum bedrag'!B271)</f>
        <v>0</v>
      </c>
      <c r="Z271" s="4">
        <f>SUMIFS('grv lys'!$L$2:$L$2863,'grv lys'!$I$2:$I$2863,'bereken betaaldatum bedrag'!$Z$1,'grv lys'!$G$2:$G$2863,'bereken betaaldatum bedrag'!B271)</f>
        <v>0</v>
      </c>
      <c r="AA271" s="4">
        <f>SUMIFS('grv lys'!$L$2:$L$2863,'grv lys'!$I$2:$I$2863,'bereken betaaldatum bedrag'!$AA$1,'grv lys'!$G$2:$G$2863,'bereken betaaldatum bedrag'!B271)</f>
        <v>0</v>
      </c>
      <c r="AB271" s="4">
        <f>SUMIFS('grv lys'!$L$2:$L$2863,'grv lys'!$I$2:$I$2863,'bereken betaaldatum bedrag'!$AB$1,'grv lys'!$G$2:$G$2863,'bereken betaaldatum bedrag'!B271)</f>
        <v>0</v>
      </c>
      <c r="AC271" s="4">
        <f>SUMIFS('grv lys'!$L$2:$L$2863,'grv lys'!$I$2:$I$2863,'bereken betaaldatum bedrag'!$AC$1,'grv lys'!$G$2:$G$2863,'bereken betaaldatum bedrag'!B271)</f>
        <v>0</v>
      </c>
      <c r="AD271" s="4">
        <f>SUMIFS('grv lys'!$L$2:$L$2863,'grv lys'!$I$2:$I$2863,'bereken betaaldatum bedrag'!$AD$1,'grv lys'!$G$2:$G$2863,'bereken betaaldatum bedrag'!B271)</f>
        <v>0</v>
      </c>
      <c r="AE271" s="4">
        <f>SUMIFS('grv lys'!$L$2:$L$2863,'grv lys'!$I$2:$I$2863,'bereken betaaldatum bedrag'!$AE$1,'grv lys'!$G$2:$G$2863,'bereken betaaldatum bedrag'!B271)</f>
        <v>0</v>
      </c>
      <c r="AF271" s="4">
        <f>SUMIFS('grv lys'!$L$2:$L$2863,'grv lys'!$I$2:$I$2863,'bereken betaaldatum bedrag'!$AF$1,'grv lys'!$G$2:$G$2863,'bereken betaaldatum bedrag'!B271)</f>
        <v>0</v>
      </c>
      <c r="AG271" s="4">
        <f>SUMIFS('grv lys'!$L$2:$L$2863,'grv lys'!$I$2:$I$2863,'bereken betaaldatum bedrag'!$AG$1,'grv lys'!$G$2:$G$2863,'bereken betaaldatum bedrag'!B271)</f>
        <v>0</v>
      </c>
      <c r="AH271" s="4">
        <f>SUMIFS('grv lys'!$L$2:$L$2863,'grv lys'!$I$2:$I$2863,'bereken betaaldatum bedrag'!$AH$1,'grv lys'!$G$2:$G$2863,'bereken betaaldatum bedrag'!B271)</f>
        <v>0</v>
      </c>
      <c r="AI271" s="4">
        <f>SUMIFS('grv lys'!$L$2:$L$2863,'grv lys'!$I$2:$I$2863,'bereken betaaldatum bedrag'!$AI$1,'grv lys'!$G$2:$G$2863,'bereken betaaldatum bedrag'!B271)</f>
        <v>0</v>
      </c>
      <c r="AJ271" s="4">
        <f>SUMIFS('grv lys'!$L$2:$L$2863,'grv lys'!$I$2:$I$2863,'bereken betaaldatum bedrag'!$AJ$1,'grv lys'!$G$2:$G$2863,'bereken betaaldatum bedrag'!B271)</f>
        <v>0</v>
      </c>
      <c r="AK271" s="4">
        <f>SUMIFS('grv lys'!$L$2:$L$2863,'grv lys'!$I$2:$I$2863,'bereken betaaldatum bedrag'!$AK$1,'grv lys'!$G$2:$G$2863,'bereken betaaldatum bedrag'!B271)</f>
        <v>0</v>
      </c>
      <c r="AL271" s="4">
        <f>SUMIFS('grv lys'!$L$2:$L$2863,'grv lys'!$I$2:$I$2863,'bereken betaaldatum bedrag'!$AL$1,'grv lys'!$G$2:$G$2863,'bereken betaaldatum bedrag'!B271)</f>
        <v>0</v>
      </c>
      <c r="AM271" s="4">
        <f>SUMIFS('grv lys'!$L$2:$L$2863,'grv lys'!$I$2:$I$2863,'bereken betaaldatum bedrag'!$AM$1,'grv lys'!$G$2:$G$2863,'bereken betaaldatum bedrag'!B271)</f>
        <v>0</v>
      </c>
      <c r="AN271" s="4">
        <f>SUMIFS('grv lys'!$L$2:$L$2863,'grv lys'!$I$2:$I$2863,'bereken betaaldatum bedrag'!$AN$1,'grv lys'!$G$2:$G$2863,'bereken betaaldatum bedrag'!B271)</f>
        <v>0</v>
      </c>
      <c r="AO271" s="4">
        <f>SUMIFS('grv lys'!$L$2:$L$2863,'grv lys'!$I$2:$I$2863,'bereken betaaldatum bedrag'!$AO$1,'grv lys'!$G$2:$G$2863,'bereken betaaldatum bedrag'!B271)</f>
        <v>0</v>
      </c>
      <c r="AP271" s="4">
        <f>SUMIFS('grv lys'!$L$2:$L$2863,'grv lys'!$I$2:$I$2863,'bereken betaaldatum bedrag'!$AP$1,'grv lys'!$G$2:$G$2863,'bereken betaaldatum bedrag'!B271)</f>
        <v>0</v>
      </c>
      <c r="AQ271" s="4">
        <f>SUMIFS('grv lys'!$L$2:$L$2863,'grv lys'!$I$2:$I$2863,'bereken betaaldatum bedrag'!$AQ$1,'grv lys'!$G$2:$G$2863,'bereken betaaldatum bedrag'!B271)</f>
        <v>0</v>
      </c>
      <c r="AR271" s="4">
        <f>SUMIFS('grv lys'!$L$2:$L$2863,'grv lys'!$I$2:$I$2863,'bereken betaaldatum bedrag'!$AR$1,'grv lys'!$G$2:$G$2863,'bereken betaaldatum bedrag'!B271)</f>
        <v>0</v>
      </c>
      <c r="AS271" s="4">
        <f>SUMIFS('grv lys'!$L$2:$L$2863,'grv lys'!$I$2:$I$2863,'bereken betaaldatum bedrag'!$AS$1,'grv lys'!$G$2:$G$2863,'bereken betaaldatum bedrag'!B271)</f>
        <v>0</v>
      </c>
      <c r="AT271" s="4">
        <f>SUMIFS('grv lys'!$L$2:$L$2863,'grv lys'!$I$2:$I$2863,'bereken betaaldatum bedrag'!$AT$1,'grv lys'!$G$2:$G$2863,'bereken betaaldatum bedrag'!B271)</f>
        <v>0</v>
      </c>
      <c r="AU271" s="4">
        <f>SUMIFS('grv lys'!$L$2:$L$2863,'grv lys'!$I$2:$I$2863,'bereken betaaldatum bedrag'!$AU$1,'grv lys'!$G$2:$G$2863,'bereken betaaldatum bedrag'!B271)</f>
        <v>0</v>
      </c>
      <c r="AV271" s="4">
        <f>SUMIFS('grv lys'!$L$2:$L$2863,'grv lys'!$I$2:$I$2863,'bereken betaaldatum bedrag'!$AV$1,'grv lys'!$G$2:$G$2863,'bereken betaaldatum bedrag'!B271)</f>
        <v>0</v>
      </c>
      <c r="AW271" s="4">
        <f>SUMIFS('grv lys'!$L$2:$L$2863,'grv lys'!$I$2:$I$2863,'bereken betaaldatum bedrag'!$AW$1,'grv lys'!$G$2:$G$2863,'bereken betaaldatum bedrag'!B271)</f>
        <v>0</v>
      </c>
      <c r="AX271" s="4">
        <f>SUMIFS('grv lys'!$L$2:$L$2863,'grv lys'!$I$2:$I$2863,'bereken betaaldatum bedrag'!$AX$1,'grv lys'!$G$2:$G$2863,'bereken betaaldatum bedrag'!B271)</f>
        <v>0</v>
      </c>
      <c r="AY271" s="4">
        <f>SUMIFS('grv lys'!$L$2:$L$2863,'grv lys'!$I$2:$I$2863,'bereken betaaldatum bedrag'!$AY$1,'grv lys'!$G$2:$G$2863,'bereken betaaldatum bedrag'!B271)</f>
        <v>0</v>
      </c>
      <c r="AZ271" s="4">
        <f>SUMIFS('grv lys'!$L$2:$L$2863,'grv lys'!$I$2:$I$2863,'bereken betaaldatum bedrag'!$AZ$1,'grv lys'!$G$2:$G$2863,'bereken betaaldatum bedrag'!B271)</f>
        <v>0</v>
      </c>
      <c r="BA271" s="4">
        <f>SUMIFS('grv lys'!$L$2:$L$2863,'grv lys'!$I$2:$I$2863,'bereken betaaldatum bedrag'!$BA$1,'grv lys'!$G$2:$G$2863,'bereken betaaldatum bedrag'!B271)</f>
        <v>0</v>
      </c>
    </row>
    <row r="272" spans="1:53" x14ac:dyDescent="0.25">
      <c r="A272" s="21" t="s">
        <v>135</v>
      </c>
      <c r="B272" s="22">
        <v>41848</v>
      </c>
      <c r="C272" s="7"/>
      <c r="D272" s="15" t="s">
        <v>148</v>
      </c>
      <c r="E272" s="14"/>
      <c r="F272" s="12"/>
      <c r="G272" s="16"/>
      <c r="H272" s="16"/>
      <c r="I272" s="4">
        <f>SUMIFS('grv lys'!$L$2:$L$2863,'grv lys'!$G$2:$G$2863,'bereken betaaldatum bedrag'!B272,'grv lys'!$I$2:$I$2863,'bereken betaaldatum bedrag'!I$1)</f>
        <v>0</v>
      </c>
      <c r="J272" s="4">
        <f>SUMIFS('grv lys'!$L$2:$L$2863,'grv lys'!$I$2:$I$2863,'bereken betaaldatum bedrag'!$J$1,'grv lys'!$T$2:$T$2863,'bereken betaaldatum bedrag'!B272)</f>
        <v>0</v>
      </c>
      <c r="K272" s="4">
        <f>SUMIFS('grv lys'!$L$2:$L$2863,'grv lys'!$I$2:$I$2863,'bereken betaaldatum bedrag'!$K$1,'grv lys'!$T$2:$T$2863,'bereken betaaldatum bedrag'!B272)</f>
        <v>0</v>
      </c>
      <c r="L272" s="4">
        <f>SUMIFS('grv lys'!$L$2:$L$2863,'grv lys'!$I$2:$I$2863,'bereken betaaldatum bedrag'!$L$1,'grv lys'!$T$2:$T$2863,'bereken betaaldatum bedrag'!B272)</f>
        <v>0</v>
      </c>
      <c r="M272" s="4">
        <f>SUMIFS('grv lys'!$L$2:$L$2863,'grv lys'!$I$2:$I$2863,'bereken betaaldatum bedrag'!$M$1,'grv lys'!$T$2:$T$2863,'bereken betaaldatum bedrag'!B272)</f>
        <v>0</v>
      </c>
      <c r="N272" s="4">
        <f>SUMIFS('grv lys'!$L$2:$L$2863,'grv lys'!$I$2:$I$2863,'bereken betaaldatum bedrag'!$N$1,'grv lys'!$T$2:$T$2863,'bereken betaaldatum bedrag'!B272)</f>
        <v>0</v>
      </c>
      <c r="O272" s="4">
        <f>SUMIFS('grv lys'!$L$2:$L$2863,'grv lys'!$I$2:$I$2863,'bereken betaaldatum bedrag'!$O$1,'grv lys'!$T$2:$T$2863,'bereken betaaldatum bedrag'!B272)</f>
        <v>0</v>
      </c>
      <c r="P272" s="4">
        <f>SUMIFS('grv lys'!$L$2:$L$2863,'grv lys'!$I$2:$I$2863,'bereken betaaldatum bedrag'!$P$1,'grv lys'!$T$2:$T$2863,'bereken betaaldatum bedrag'!B272)</f>
        <v>0</v>
      </c>
      <c r="Q272" s="4">
        <f>SUMIFS('grv lys'!$L$2:$L$2863,'grv lys'!$I$2:$I$2863,'bereken betaaldatum bedrag'!$Q$1,'grv lys'!$T$2:$T$2863,'bereken betaaldatum bedrag'!B272)</f>
        <v>0</v>
      </c>
      <c r="R272" s="4">
        <f>SUMIFS('grv lys'!$L$2:$L$2863,'grv lys'!$I$2:$I$2863,'bereken betaaldatum bedrag'!$R$1,'grv lys'!$T$2:$T$2863,'bereken betaaldatum bedrag'!B272)</f>
        <v>0</v>
      </c>
      <c r="S272" s="4">
        <f>SUMIFS('grv lys'!Y271:Y3534,'grv lys'!T271:T3534,'bereken betaaldatum bedrag'!B272,'grv lys'!V271:V3534,'bereken betaaldatum bedrag'!$S$1)</f>
        <v>0</v>
      </c>
      <c r="T272" s="4">
        <f>SUMIFS('grv lys'!Z271:Z3534,'grv lys'!U271:U3534,'bereken betaaldatum bedrag'!B272,'grv lys'!W271:W3534,'bereken betaaldatum bedrag'!$T$1)</f>
        <v>0</v>
      </c>
      <c r="U272" s="4">
        <f>SUMIFS('grv lys'!$L$2:$L$2863,'grv lys'!$I$2:$I$2863,'bereken betaaldatum bedrag'!$U$1,'grv lys'!$T$2:$T$2863,'bereken betaaldatum bedrag'!B272)</f>
        <v>0</v>
      </c>
      <c r="V272" s="4">
        <f>SUMIFS('grv lys'!$L$2:$L$2863,'grv lys'!$I$2:$I$2863,'bereken betaaldatum bedrag'!$V$1,'grv lys'!$T$2:$T$2863,'bereken betaaldatum bedrag'!B272)</f>
        <v>0</v>
      </c>
      <c r="W272" s="4">
        <f>SUMIFS('grv lys'!$L$2:$L$2863,'grv lys'!$I$2:$I$2863,'bereken betaaldatum bedrag'!$W$1,'grv lys'!$T$2:$T$2863,'bereken betaaldatum bedrag'!B272)</f>
        <v>0</v>
      </c>
      <c r="X272" s="4">
        <f>SUMIFS('grv lys'!$L$2:$L$2863,'grv lys'!$I$2:$I$2863,'bereken betaaldatum bedrag'!$X$1,'grv lys'!$T$2:$T$2863,'bereken betaaldatum bedrag'!B272)</f>
        <v>0</v>
      </c>
      <c r="Y272" s="4">
        <f>SUMIFS('grv lys'!$L$2:$L$2863,'grv lys'!$I$2:$I$2863,'bereken betaaldatum bedrag'!$Y$1,'grv lys'!$G$2:$G$2863,'bereken betaaldatum bedrag'!B272)</f>
        <v>0</v>
      </c>
      <c r="Z272" s="4">
        <f>SUMIFS('grv lys'!$L$2:$L$2863,'grv lys'!$I$2:$I$2863,'bereken betaaldatum bedrag'!$Z$1,'grv lys'!$G$2:$G$2863,'bereken betaaldatum bedrag'!B272)</f>
        <v>0</v>
      </c>
      <c r="AA272" s="4">
        <f>SUMIFS('grv lys'!$L$2:$L$2863,'grv lys'!$I$2:$I$2863,'bereken betaaldatum bedrag'!$AA$1,'grv lys'!$G$2:$G$2863,'bereken betaaldatum bedrag'!B272)</f>
        <v>0</v>
      </c>
      <c r="AB272" s="4">
        <f>SUMIFS('grv lys'!$L$2:$L$2863,'grv lys'!$I$2:$I$2863,'bereken betaaldatum bedrag'!$AB$1,'grv lys'!$G$2:$G$2863,'bereken betaaldatum bedrag'!B272)</f>
        <v>0</v>
      </c>
      <c r="AC272" s="4">
        <f>SUMIFS('grv lys'!$L$2:$L$2863,'grv lys'!$I$2:$I$2863,'bereken betaaldatum bedrag'!$AC$1,'grv lys'!$G$2:$G$2863,'bereken betaaldatum bedrag'!B272)</f>
        <v>0</v>
      </c>
      <c r="AD272" s="4">
        <f>SUMIFS('grv lys'!$L$2:$L$2863,'grv lys'!$I$2:$I$2863,'bereken betaaldatum bedrag'!$AD$1,'grv lys'!$G$2:$G$2863,'bereken betaaldatum bedrag'!B272)</f>
        <v>0</v>
      </c>
      <c r="AE272" s="4">
        <f>SUMIFS('grv lys'!$L$2:$L$2863,'grv lys'!$I$2:$I$2863,'bereken betaaldatum bedrag'!$AE$1,'grv lys'!$G$2:$G$2863,'bereken betaaldatum bedrag'!B272)</f>
        <v>0</v>
      </c>
      <c r="AF272" s="4">
        <f>SUMIFS('grv lys'!$L$2:$L$2863,'grv lys'!$I$2:$I$2863,'bereken betaaldatum bedrag'!$AF$1,'grv lys'!$G$2:$G$2863,'bereken betaaldatum bedrag'!B272)</f>
        <v>0</v>
      </c>
      <c r="AG272" s="4">
        <f>SUMIFS('grv lys'!$L$2:$L$2863,'grv lys'!$I$2:$I$2863,'bereken betaaldatum bedrag'!$AG$1,'grv lys'!$G$2:$G$2863,'bereken betaaldatum bedrag'!B272)</f>
        <v>0</v>
      </c>
      <c r="AH272" s="4">
        <f>SUMIFS('grv lys'!$L$2:$L$2863,'grv lys'!$I$2:$I$2863,'bereken betaaldatum bedrag'!$AH$1,'grv lys'!$G$2:$G$2863,'bereken betaaldatum bedrag'!B272)</f>
        <v>0</v>
      </c>
      <c r="AI272" s="4">
        <f>SUMIFS('grv lys'!$L$2:$L$2863,'grv lys'!$I$2:$I$2863,'bereken betaaldatum bedrag'!$AI$1,'grv lys'!$G$2:$G$2863,'bereken betaaldatum bedrag'!B272)</f>
        <v>0</v>
      </c>
      <c r="AJ272" s="4">
        <f>SUMIFS('grv lys'!$L$2:$L$2863,'grv lys'!$I$2:$I$2863,'bereken betaaldatum bedrag'!$AJ$1,'grv lys'!$G$2:$G$2863,'bereken betaaldatum bedrag'!B272)</f>
        <v>0</v>
      </c>
      <c r="AK272" s="4">
        <f>SUMIFS('grv lys'!$L$2:$L$2863,'grv lys'!$I$2:$I$2863,'bereken betaaldatum bedrag'!$AK$1,'grv lys'!$G$2:$G$2863,'bereken betaaldatum bedrag'!B272)</f>
        <v>0</v>
      </c>
      <c r="AL272" s="4">
        <f>SUMIFS('grv lys'!$L$2:$L$2863,'grv lys'!$I$2:$I$2863,'bereken betaaldatum bedrag'!$AL$1,'grv lys'!$G$2:$G$2863,'bereken betaaldatum bedrag'!B272)</f>
        <v>0</v>
      </c>
      <c r="AM272" s="4">
        <f>SUMIFS('grv lys'!$L$2:$L$2863,'grv lys'!$I$2:$I$2863,'bereken betaaldatum bedrag'!$AM$1,'grv lys'!$G$2:$G$2863,'bereken betaaldatum bedrag'!B272)</f>
        <v>0</v>
      </c>
      <c r="AN272" s="4">
        <f>SUMIFS('grv lys'!$L$2:$L$2863,'grv lys'!$I$2:$I$2863,'bereken betaaldatum bedrag'!$AN$1,'grv lys'!$G$2:$G$2863,'bereken betaaldatum bedrag'!B272)</f>
        <v>0</v>
      </c>
      <c r="AO272" s="4">
        <f>SUMIFS('grv lys'!$L$2:$L$2863,'grv lys'!$I$2:$I$2863,'bereken betaaldatum bedrag'!$AO$1,'grv lys'!$G$2:$G$2863,'bereken betaaldatum bedrag'!B272)</f>
        <v>0</v>
      </c>
      <c r="AP272" s="4">
        <f>SUMIFS('grv lys'!$L$2:$L$2863,'grv lys'!$I$2:$I$2863,'bereken betaaldatum bedrag'!$AP$1,'grv lys'!$G$2:$G$2863,'bereken betaaldatum bedrag'!B272)</f>
        <v>0</v>
      </c>
      <c r="AQ272" s="4">
        <f>SUMIFS('grv lys'!$L$2:$L$2863,'grv lys'!$I$2:$I$2863,'bereken betaaldatum bedrag'!$AQ$1,'grv lys'!$G$2:$G$2863,'bereken betaaldatum bedrag'!B272)</f>
        <v>0</v>
      </c>
      <c r="AR272" s="4">
        <f>SUMIFS('grv lys'!$L$2:$L$2863,'grv lys'!$I$2:$I$2863,'bereken betaaldatum bedrag'!$AR$1,'grv lys'!$G$2:$G$2863,'bereken betaaldatum bedrag'!B272)</f>
        <v>0</v>
      </c>
      <c r="AS272" s="4">
        <f>SUMIFS('grv lys'!$L$2:$L$2863,'grv lys'!$I$2:$I$2863,'bereken betaaldatum bedrag'!$AS$1,'grv lys'!$G$2:$G$2863,'bereken betaaldatum bedrag'!B272)</f>
        <v>0</v>
      </c>
      <c r="AT272" s="4">
        <f>SUMIFS('grv lys'!$L$2:$L$2863,'grv lys'!$I$2:$I$2863,'bereken betaaldatum bedrag'!$AT$1,'grv lys'!$G$2:$G$2863,'bereken betaaldatum bedrag'!B272)</f>
        <v>0</v>
      </c>
      <c r="AU272" s="4">
        <f>SUMIFS('grv lys'!$L$2:$L$2863,'grv lys'!$I$2:$I$2863,'bereken betaaldatum bedrag'!$AU$1,'grv lys'!$G$2:$G$2863,'bereken betaaldatum bedrag'!B272)</f>
        <v>0</v>
      </c>
      <c r="AV272" s="4">
        <f>SUMIFS('grv lys'!$L$2:$L$2863,'grv lys'!$I$2:$I$2863,'bereken betaaldatum bedrag'!$AV$1,'grv lys'!$G$2:$G$2863,'bereken betaaldatum bedrag'!B272)</f>
        <v>0</v>
      </c>
      <c r="AW272" s="4">
        <f>SUMIFS('grv lys'!$L$2:$L$2863,'grv lys'!$I$2:$I$2863,'bereken betaaldatum bedrag'!$AW$1,'grv lys'!$G$2:$G$2863,'bereken betaaldatum bedrag'!B272)</f>
        <v>0</v>
      </c>
      <c r="AX272" s="4">
        <f>SUMIFS('grv lys'!$L$2:$L$2863,'grv lys'!$I$2:$I$2863,'bereken betaaldatum bedrag'!$AX$1,'grv lys'!$G$2:$G$2863,'bereken betaaldatum bedrag'!B272)</f>
        <v>0</v>
      </c>
      <c r="AY272" s="4">
        <f>SUMIFS('grv lys'!$L$2:$L$2863,'grv lys'!$I$2:$I$2863,'bereken betaaldatum bedrag'!$AY$1,'grv lys'!$G$2:$G$2863,'bereken betaaldatum bedrag'!B272)</f>
        <v>0</v>
      </c>
      <c r="AZ272" s="4">
        <f>SUMIFS('grv lys'!$L$2:$L$2863,'grv lys'!$I$2:$I$2863,'bereken betaaldatum bedrag'!$AZ$1,'grv lys'!$G$2:$G$2863,'bereken betaaldatum bedrag'!B272)</f>
        <v>0</v>
      </c>
      <c r="BA272" s="4">
        <f>SUMIFS('grv lys'!$L$2:$L$2863,'grv lys'!$I$2:$I$2863,'bereken betaaldatum bedrag'!$BA$1,'grv lys'!$G$2:$G$2863,'bereken betaaldatum bedrag'!B272)</f>
        <v>0</v>
      </c>
    </row>
    <row r="273" spans="1:53" x14ac:dyDescent="0.25">
      <c r="A273" s="21" t="s">
        <v>136</v>
      </c>
      <c r="B273" s="22">
        <v>41849</v>
      </c>
      <c r="C273" s="7"/>
      <c r="D273" s="15" t="s">
        <v>148</v>
      </c>
      <c r="E273" s="14"/>
      <c r="F273" s="12"/>
      <c r="G273" s="16"/>
      <c r="H273" s="16"/>
      <c r="I273" s="4">
        <f>SUMIFS('grv lys'!$L$2:$L$2863,'grv lys'!$G$2:$G$2863,'bereken betaaldatum bedrag'!B273,'grv lys'!$I$2:$I$2863,'bereken betaaldatum bedrag'!I$1)</f>
        <v>0</v>
      </c>
      <c r="J273" s="4">
        <f>SUMIFS('grv lys'!$L$2:$L$2863,'grv lys'!$I$2:$I$2863,'bereken betaaldatum bedrag'!$J$1,'grv lys'!$T$2:$T$2863,'bereken betaaldatum bedrag'!B273)</f>
        <v>0</v>
      </c>
      <c r="K273" s="4">
        <f>SUMIFS('grv lys'!$L$2:$L$2863,'grv lys'!$I$2:$I$2863,'bereken betaaldatum bedrag'!$K$1,'grv lys'!$T$2:$T$2863,'bereken betaaldatum bedrag'!B273)</f>
        <v>0</v>
      </c>
      <c r="L273" s="4">
        <f>SUMIFS('grv lys'!$L$2:$L$2863,'grv lys'!$I$2:$I$2863,'bereken betaaldatum bedrag'!$L$1,'grv lys'!$T$2:$T$2863,'bereken betaaldatum bedrag'!B273)</f>
        <v>0</v>
      </c>
      <c r="M273" s="4">
        <f>SUMIFS('grv lys'!$L$2:$L$2863,'grv lys'!$I$2:$I$2863,'bereken betaaldatum bedrag'!$M$1,'grv lys'!$T$2:$T$2863,'bereken betaaldatum bedrag'!B273)</f>
        <v>0</v>
      </c>
      <c r="N273" s="4">
        <f>SUMIFS('grv lys'!$L$2:$L$2863,'grv lys'!$I$2:$I$2863,'bereken betaaldatum bedrag'!$N$1,'grv lys'!$T$2:$T$2863,'bereken betaaldatum bedrag'!B273)</f>
        <v>0</v>
      </c>
      <c r="O273" s="4">
        <f>SUMIFS('grv lys'!$L$2:$L$2863,'grv lys'!$I$2:$I$2863,'bereken betaaldatum bedrag'!$O$1,'grv lys'!$T$2:$T$2863,'bereken betaaldatum bedrag'!B273)</f>
        <v>0</v>
      </c>
      <c r="P273" s="4">
        <f>SUMIFS('grv lys'!$L$2:$L$2863,'grv lys'!$I$2:$I$2863,'bereken betaaldatum bedrag'!$P$1,'grv lys'!$T$2:$T$2863,'bereken betaaldatum bedrag'!B273)</f>
        <v>0</v>
      </c>
      <c r="Q273" s="4">
        <f>SUMIFS('grv lys'!$L$2:$L$2863,'grv lys'!$I$2:$I$2863,'bereken betaaldatum bedrag'!$Q$1,'grv lys'!$T$2:$T$2863,'bereken betaaldatum bedrag'!B273)</f>
        <v>0</v>
      </c>
      <c r="R273" s="4">
        <f>SUMIFS('grv lys'!$L$2:$L$2863,'grv lys'!$I$2:$I$2863,'bereken betaaldatum bedrag'!$R$1,'grv lys'!$T$2:$T$2863,'bereken betaaldatum bedrag'!B273)</f>
        <v>0</v>
      </c>
      <c r="S273" s="4">
        <f>SUMIFS('grv lys'!Y272:Y3535,'grv lys'!T272:T3535,'bereken betaaldatum bedrag'!B273,'grv lys'!V272:V3535,'bereken betaaldatum bedrag'!$S$1)</f>
        <v>0</v>
      </c>
      <c r="T273" s="4">
        <f>SUMIFS('grv lys'!Z272:Z3535,'grv lys'!U272:U3535,'bereken betaaldatum bedrag'!B273,'grv lys'!W272:W3535,'bereken betaaldatum bedrag'!$T$1)</f>
        <v>0</v>
      </c>
      <c r="U273" s="4">
        <f>SUMIFS('grv lys'!$L$2:$L$2863,'grv lys'!$I$2:$I$2863,'bereken betaaldatum bedrag'!$U$1,'grv lys'!$T$2:$T$2863,'bereken betaaldatum bedrag'!B273)</f>
        <v>0</v>
      </c>
      <c r="V273" s="4">
        <f>SUMIFS('grv lys'!$L$2:$L$2863,'grv lys'!$I$2:$I$2863,'bereken betaaldatum bedrag'!$V$1,'grv lys'!$T$2:$T$2863,'bereken betaaldatum bedrag'!B273)</f>
        <v>0</v>
      </c>
      <c r="W273" s="4">
        <f>SUMIFS('grv lys'!$L$2:$L$2863,'grv lys'!$I$2:$I$2863,'bereken betaaldatum bedrag'!$W$1,'grv lys'!$T$2:$T$2863,'bereken betaaldatum bedrag'!B273)</f>
        <v>0</v>
      </c>
      <c r="X273" s="4">
        <f>SUMIFS('grv lys'!$L$2:$L$2863,'grv lys'!$I$2:$I$2863,'bereken betaaldatum bedrag'!$X$1,'grv lys'!$T$2:$T$2863,'bereken betaaldatum bedrag'!B273)</f>
        <v>0</v>
      </c>
      <c r="Y273" s="4">
        <f>SUMIFS('grv lys'!$L$2:$L$2863,'grv lys'!$I$2:$I$2863,'bereken betaaldatum bedrag'!$Y$1,'grv lys'!$G$2:$G$2863,'bereken betaaldatum bedrag'!B273)</f>
        <v>0</v>
      </c>
      <c r="Z273" s="4">
        <f>SUMIFS('grv lys'!$L$2:$L$2863,'grv lys'!$I$2:$I$2863,'bereken betaaldatum bedrag'!$Z$1,'grv lys'!$G$2:$G$2863,'bereken betaaldatum bedrag'!B273)</f>
        <v>0</v>
      </c>
      <c r="AA273" s="4">
        <f>SUMIFS('grv lys'!$L$2:$L$2863,'grv lys'!$I$2:$I$2863,'bereken betaaldatum bedrag'!$AA$1,'grv lys'!$G$2:$G$2863,'bereken betaaldatum bedrag'!B273)</f>
        <v>0</v>
      </c>
      <c r="AB273" s="4">
        <f>SUMIFS('grv lys'!$L$2:$L$2863,'grv lys'!$I$2:$I$2863,'bereken betaaldatum bedrag'!$AB$1,'grv lys'!$G$2:$G$2863,'bereken betaaldatum bedrag'!B273)</f>
        <v>0</v>
      </c>
      <c r="AC273" s="4">
        <f>SUMIFS('grv lys'!$L$2:$L$2863,'grv lys'!$I$2:$I$2863,'bereken betaaldatum bedrag'!$AC$1,'grv lys'!$G$2:$G$2863,'bereken betaaldatum bedrag'!B273)</f>
        <v>0</v>
      </c>
      <c r="AD273" s="4">
        <f>SUMIFS('grv lys'!$L$2:$L$2863,'grv lys'!$I$2:$I$2863,'bereken betaaldatum bedrag'!$AD$1,'grv lys'!$G$2:$G$2863,'bereken betaaldatum bedrag'!B273)</f>
        <v>0</v>
      </c>
      <c r="AE273" s="4">
        <f>SUMIFS('grv lys'!$L$2:$L$2863,'grv lys'!$I$2:$I$2863,'bereken betaaldatum bedrag'!$AE$1,'grv lys'!$G$2:$G$2863,'bereken betaaldatum bedrag'!B273)</f>
        <v>0</v>
      </c>
      <c r="AF273" s="4">
        <f>SUMIFS('grv lys'!$L$2:$L$2863,'grv lys'!$I$2:$I$2863,'bereken betaaldatum bedrag'!$AF$1,'grv lys'!$G$2:$G$2863,'bereken betaaldatum bedrag'!B273)</f>
        <v>0</v>
      </c>
      <c r="AG273" s="4">
        <f>SUMIFS('grv lys'!$L$2:$L$2863,'grv lys'!$I$2:$I$2863,'bereken betaaldatum bedrag'!$AG$1,'grv lys'!$G$2:$G$2863,'bereken betaaldatum bedrag'!B273)</f>
        <v>0</v>
      </c>
      <c r="AH273" s="4">
        <f>SUMIFS('grv lys'!$L$2:$L$2863,'grv lys'!$I$2:$I$2863,'bereken betaaldatum bedrag'!$AH$1,'grv lys'!$G$2:$G$2863,'bereken betaaldatum bedrag'!B273)</f>
        <v>0</v>
      </c>
      <c r="AI273" s="4">
        <f>SUMIFS('grv lys'!$L$2:$L$2863,'grv lys'!$I$2:$I$2863,'bereken betaaldatum bedrag'!$AI$1,'grv lys'!$G$2:$G$2863,'bereken betaaldatum bedrag'!B273)</f>
        <v>0</v>
      </c>
      <c r="AJ273" s="4">
        <f>SUMIFS('grv lys'!$L$2:$L$2863,'grv lys'!$I$2:$I$2863,'bereken betaaldatum bedrag'!$AJ$1,'grv lys'!$G$2:$G$2863,'bereken betaaldatum bedrag'!B273)</f>
        <v>0</v>
      </c>
      <c r="AK273" s="4">
        <f>SUMIFS('grv lys'!$L$2:$L$2863,'grv lys'!$I$2:$I$2863,'bereken betaaldatum bedrag'!$AK$1,'grv lys'!$G$2:$G$2863,'bereken betaaldatum bedrag'!B273)</f>
        <v>0</v>
      </c>
      <c r="AL273" s="4">
        <f>SUMIFS('grv lys'!$L$2:$L$2863,'grv lys'!$I$2:$I$2863,'bereken betaaldatum bedrag'!$AL$1,'grv lys'!$G$2:$G$2863,'bereken betaaldatum bedrag'!B273)</f>
        <v>0</v>
      </c>
      <c r="AM273" s="4">
        <f>SUMIFS('grv lys'!$L$2:$L$2863,'grv lys'!$I$2:$I$2863,'bereken betaaldatum bedrag'!$AM$1,'grv lys'!$G$2:$G$2863,'bereken betaaldatum bedrag'!B273)</f>
        <v>0</v>
      </c>
      <c r="AN273" s="4">
        <f>SUMIFS('grv lys'!$L$2:$L$2863,'grv lys'!$I$2:$I$2863,'bereken betaaldatum bedrag'!$AN$1,'grv lys'!$G$2:$G$2863,'bereken betaaldatum bedrag'!B273)</f>
        <v>0</v>
      </c>
      <c r="AO273" s="4">
        <f>SUMIFS('grv lys'!$L$2:$L$2863,'grv lys'!$I$2:$I$2863,'bereken betaaldatum bedrag'!$AO$1,'grv lys'!$G$2:$G$2863,'bereken betaaldatum bedrag'!B273)</f>
        <v>0</v>
      </c>
      <c r="AP273" s="4">
        <f>SUMIFS('grv lys'!$L$2:$L$2863,'grv lys'!$I$2:$I$2863,'bereken betaaldatum bedrag'!$AP$1,'grv lys'!$G$2:$G$2863,'bereken betaaldatum bedrag'!B273)</f>
        <v>0</v>
      </c>
      <c r="AQ273" s="4">
        <f>SUMIFS('grv lys'!$L$2:$L$2863,'grv lys'!$I$2:$I$2863,'bereken betaaldatum bedrag'!$AQ$1,'grv lys'!$G$2:$G$2863,'bereken betaaldatum bedrag'!B273)</f>
        <v>0</v>
      </c>
      <c r="AR273" s="4">
        <f>SUMIFS('grv lys'!$L$2:$L$2863,'grv lys'!$I$2:$I$2863,'bereken betaaldatum bedrag'!$AR$1,'grv lys'!$G$2:$G$2863,'bereken betaaldatum bedrag'!B273)</f>
        <v>0</v>
      </c>
      <c r="AS273" s="4">
        <f>SUMIFS('grv lys'!$L$2:$L$2863,'grv lys'!$I$2:$I$2863,'bereken betaaldatum bedrag'!$AS$1,'grv lys'!$G$2:$G$2863,'bereken betaaldatum bedrag'!B273)</f>
        <v>0</v>
      </c>
      <c r="AT273" s="4">
        <f>SUMIFS('grv lys'!$L$2:$L$2863,'grv lys'!$I$2:$I$2863,'bereken betaaldatum bedrag'!$AT$1,'grv lys'!$G$2:$G$2863,'bereken betaaldatum bedrag'!B273)</f>
        <v>0</v>
      </c>
      <c r="AU273" s="4">
        <f>SUMIFS('grv lys'!$L$2:$L$2863,'grv lys'!$I$2:$I$2863,'bereken betaaldatum bedrag'!$AU$1,'grv lys'!$G$2:$G$2863,'bereken betaaldatum bedrag'!B273)</f>
        <v>0</v>
      </c>
      <c r="AV273" s="4">
        <f>SUMIFS('grv lys'!$L$2:$L$2863,'grv lys'!$I$2:$I$2863,'bereken betaaldatum bedrag'!$AV$1,'grv lys'!$G$2:$G$2863,'bereken betaaldatum bedrag'!B273)</f>
        <v>0</v>
      </c>
      <c r="AW273" s="4">
        <f>SUMIFS('grv lys'!$L$2:$L$2863,'grv lys'!$I$2:$I$2863,'bereken betaaldatum bedrag'!$AW$1,'grv lys'!$G$2:$G$2863,'bereken betaaldatum bedrag'!B273)</f>
        <v>0</v>
      </c>
      <c r="AX273" s="4">
        <f>SUMIFS('grv lys'!$L$2:$L$2863,'grv lys'!$I$2:$I$2863,'bereken betaaldatum bedrag'!$AX$1,'grv lys'!$G$2:$G$2863,'bereken betaaldatum bedrag'!B273)</f>
        <v>0</v>
      </c>
      <c r="AY273" s="4">
        <f>SUMIFS('grv lys'!$L$2:$L$2863,'grv lys'!$I$2:$I$2863,'bereken betaaldatum bedrag'!$AY$1,'grv lys'!$G$2:$G$2863,'bereken betaaldatum bedrag'!B273)</f>
        <v>0</v>
      </c>
      <c r="AZ273" s="4">
        <f>SUMIFS('grv lys'!$L$2:$L$2863,'grv lys'!$I$2:$I$2863,'bereken betaaldatum bedrag'!$AZ$1,'grv lys'!$G$2:$G$2863,'bereken betaaldatum bedrag'!B273)</f>
        <v>0</v>
      </c>
      <c r="BA273" s="4">
        <f>SUMIFS('grv lys'!$L$2:$L$2863,'grv lys'!$I$2:$I$2863,'bereken betaaldatum bedrag'!$BA$1,'grv lys'!$G$2:$G$2863,'bereken betaaldatum bedrag'!B273)</f>
        <v>0</v>
      </c>
    </row>
    <row r="274" spans="1:53" x14ac:dyDescent="0.25">
      <c r="A274" s="21" t="s">
        <v>137</v>
      </c>
      <c r="B274" s="22">
        <v>41850</v>
      </c>
      <c r="C274" s="7"/>
      <c r="D274" s="15" t="s">
        <v>148</v>
      </c>
      <c r="E274" s="14"/>
      <c r="F274" s="12"/>
      <c r="G274" s="16"/>
      <c r="H274" s="16"/>
      <c r="I274" s="4">
        <f>SUMIFS('grv lys'!$L$2:$L$2863,'grv lys'!$G$2:$G$2863,'bereken betaaldatum bedrag'!B274,'grv lys'!$I$2:$I$2863,'bereken betaaldatum bedrag'!I$1)</f>
        <v>0</v>
      </c>
      <c r="J274" s="4">
        <f>SUMIFS('grv lys'!$L$2:$L$2863,'grv lys'!$I$2:$I$2863,'bereken betaaldatum bedrag'!$J$1,'grv lys'!$T$2:$T$2863,'bereken betaaldatum bedrag'!B274)</f>
        <v>0</v>
      </c>
      <c r="K274" s="4">
        <f>SUMIFS('grv lys'!$L$2:$L$2863,'grv lys'!$I$2:$I$2863,'bereken betaaldatum bedrag'!$K$1,'grv lys'!$T$2:$T$2863,'bereken betaaldatum bedrag'!B274)</f>
        <v>0</v>
      </c>
      <c r="L274" s="4">
        <f>SUMIFS('grv lys'!$L$2:$L$2863,'grv lys'!$I$2:$I$2863,'bereken betaaldatum bedrag'!$L$1,'grv lys'!$T$2:$T$2863,'bereken betaaldatum bedrag'!B274)</f>
        <v>0</v>
      </c>
      <c r="M274" s="4">
        <f>SUMIFS('grv lys'!$L$2:$L$2863,'grv lys'!$I$2:$I$2863,'bereken betaaldatum bedrag'!$M$1,'grv lys'!$T$2:$T$2863,'bereken betaaldatum bedrag'!B274)</f>
        <v>0</v>
      </c>
      <c r="N274" s="4">
        <f>SUMIFS('grv lys'!$L$2:$L$2863,'grv lys'!$I$2:$I$2863,'bereken betaaldatum bedrag'!$N$1,'grv lys'!$T$2:$T$2863,'bereken betaaldatum bedrag'!B274)</f>
        <v>0</v>
      </c>
      <c r="O274" s="4">
        <f>SUMIFS('grv lys'!$L$2:$L$2863,'grv lys'!$I$2:$I$2863,'bereken betaaldatum bedrag'!$O$1,'grv lys'!$T$2:$T$2863,'bereken betaaldatum bedrag'!B274)</f>
        <v>0</v>
      </c>
      <c r="P274" s="4">
        <f>SUMIFS('grv lys'!$L$2:$L$2863,'grv lys'!$I$2:$I$2863,'bereken betaaldatum bedrag'!$P$1,'grv lys'!$T$2:$T$2863,'bereken betaaldatum bedrag'!B274)</f>
        <v>0</v>
      </c>
      <c r="Q274" s="4">
        <f>SUMIFS('grv lys'!$L$2:$L$2863,'grv lys'!$I$2:$I$2863,'bereken betaaldatum bedrag'!$Q$1,'grv lys'!$T$2:$T$2863,'bereken betaaldatum bedrag'!B274)</f>
        <v>0</v>
      </c>
      <c r="R274" s="4">
        <f>SUMIFS('grv lys'!$L$2:$L$2863,'grv lys'!$I$2:$I$2863,'bereken betaaldatum bedrag'!$R$1,'grv lys'!$T$2:$T$2863,'bereken betaaldatum bedrag'!B274)</f>
        <v>0</v>
      </c>
      <c r="S274" s="4">
        <f>SUMIFS('grv lys'!Y273:Y3536,'grv lys'!T273:T3536,'bereken betaaldatum bedrag'!B274,'grv lys'!V273:V3536,'bereken betaaldatum bedrag'!$S$1)</f>
        <v>0</v>
      </c>
      <c r="T274" s="4">
        <f>SUMIFS('grv lys'!Z273:Z3536,'grv lys'!U273:U3536,'bereken betaaldatum bedrag'!B274,'grv lys'!W273:W3536,'bereken betaaldatum bedrag'!$T$1)</f>
        <v>0</v>
      </c>
      <c r="U274" s="4">
        <f>SUMIFS('grv lys'!$L$2:$L$2863,'grv lys'!$I$2:$I$2863,'bereken betaaldatum bedrag'!$U$1,'grv lys'!$T$2:$T$2863,'bereken betaaldatum bedrag'!B274)</f>
        <v>0</v>
      </c>
      <c r="V274" s="4">
        <f>SUMIFS('grv lys'!$L$2:$L$2863,'grv lys'!$I$2:$I$2863,'bereken betaaldatum bedrag'!$V$1,'grv lys'!$T$2:$T$2863,'bereken betaaldatum bedrag'!B274)</f>
        <v>0</v>
      </c>
      <c r="W274" s="4">
        <f>SUMIFS('grv lys'!$L$2:$L$2863,'grv lys'!$I$2:$I$2863,'bereken betaaldatum bedrag'!$W$1,'grv lys'!$T$2:$T$2863,'bereken betaaldatum bedrag'!B274)</f>
        <v>0</v>
      </c>
      <c r="X274" s="4">
        <f>SUMIFS('grv lys'!$L$2:$L$2863,'grv lys'!$I$2:$I$2863,'bereken betaaldatum bedrag'!$X$1,'grv lys'!$T$2:$T$2863,'bereken betaaldatum bedrag'!B274)</f>
        <v>0</v>
      </c>
      <c r="Y274" s="4">
        <f>SUMIFS('grv lys'!$L$2:$L$2863,'grv lys'!$I$2:$I$2863,'bereken betaaldatum bedrag'!$Y$1,'grv lys'!$G$2:$G$2863,'bereken betaaldatum bedrag'!B274)</f>
        <v>0</v>
      </c>
      <c r="Z274" s="4">
        <f>SUMIFS('grv lys'!$L$2:$L$2863,'grv lys'!$I$2:$I$2863,'bereken betaaldatum bedrag'!$Z$1,'grv lys'!$G$2:$G$2863,'bereken betaaldatum bedrag'!B274)</f>
        <v>0</v>
      </c>
      <c r="AA274" s="4">
        <f>SUMIFS('grv lys'!$L$2:$L$2863,'grv lys'!$I$2:$I$2863,'bereken betaaldatum bedrag'!$AA$1,'grv lys'!$G$2:$G$2863,'bereken betaaldatum bedrag'!B274)</f>
        <v>0</v>
      </c>
      <c r="AB274" s="4">
        <f>SUMIFS('grv lys'!$L$2:$L$2863,'grv lys'!$I$2:$I$2863,'bereken betaaldatum bedrag'!$AB$1,'grv lys'!$G$2:$G$2863,'bereken betaaldatum bedrag'!B274)</f>
        <v>0</v>
      </c>
      <c r="AC274" s="4">
        <f>SUMIFS('grv lys'!$L$2:$L$2863,'grv lys'!$I$2:$I$2863,'bereken betaaldatum bedrag'!$AC$1,'grv lys'!$G$2:$G$2863,'bereken betaaldatum bedrag'!B274)</f>
        <v>0</v>
      </c>
      <c r="AD274" s="4">
        <f>SUMIFS('grv lys'!$L$2:$L$2863,'grv lys'!$I$2:$I$2863,'bereken betaaldatum bedrag'!$AD$1,'grv lys'!$G$2:$G$2863,'bereken betaaldatum bedrag'!B274)</f>
        <v>0</v>
      </c>
      <c r="AE274" s="4">
        <f>SUMIFS('grv lys'!$L$2:$L$2863,'grv lys'!$I$2:$I$2863,'bereken betaaldatum bedrag'!$AE$1,'grv lys'!$G$2:$G$2863,'bereken betaaldatum bedrag'!B274)</f>
        <v>0</v>
      </c>
      <c r="AF274" s="4">
        <f>SUMIFS('grv lys'!$L$2:$L$2863,'grv lys'!$I$2:$I$2863,'bereken betaaldatum bedrag'!$AF$1,'grv lys'!$G$2:$G$2863,'bereken betaaldatum bedrag'!B274)</f>
        <v>0</v>
      </c>
      <c r="AG274" s="4">
        <f>SUMIFS('grv lys'!$L$2:$L$2863,'grv lys'!$I$2:$I$2863,'bereken betaaldatum bedrag'!$AG$1,'grv lys'!$G$2:$G$2863,'bereken betaaldatum bedrag'!B274)</f>
        <v>0</v>
      </c>
      <c r="AH274" s="4">
        <f>SUMIFS('grv lys'!$L$2:$L$2863,'grv lys'!$I$2:$I$2863,'bereken betaaldatum bedrag'!$AH$1,'grv lys'!$G$2:$G$2863,'bereken betaaldatum bedrag'!B274)</f>
        <v>0</v>
      </c>
      <c r="AI274" s="4">
        <f>SUMIFS('grv lys'!$L$2:$L$2863,'grv lys'!$I$2:$I$2863,'bereken betaaldatum bedrag'!$AI$1,'grv lys'!$G$2:$G$2863,'bereken betaaldatum bedrag'!B274)</f>
        <v>0</v>
      </c>
      <c r="AJ274" s="4">
        <f>SUMIFS('grv lys'!$L$2:$L$2863,'grv lys'!$I$2:$I$2863,'bereken betaaldatum bedrag'!$AJ$1,'grv lys'!$G$2:$G$2863,'bereken betaaldatum bedrag'!B274)</f>
        <v>0</v>
      </c>
      <c r="AK274" s="4">
        <f>SUMIFS('grv lys'!$L$2:$L$2863,'grv lys'!$I$2:$I$2863,'bereken betaaldatum bedrag'!$AK$1,'grv lys'!$G$2:$G$2863,'bereken betaaldatum bedrag'!B274)</f>
        <v>0</v>
      </c>
      <c r="AL274" s="4">
        <f>SUMIFS('grv lys'!$L$2:$L$2863,'grv lys'!$I$2:$I$2863,'bereken betaaldatum bedrag'!$AL$1,'grv lys'!$G$2:$G$2863,'bereken betaaldatum bedrag'!B274)</f>
        <v>0</v>
      </c>
      <c r="AM274" s="4">
        <f>SUMIFS('grv lys'!$L$2:$L$2863,'grv lys'!$I$2:$I$2863,'bereken betaaldatum bedrag'!$AM$1,'grv lys'!$G$2:$G$2863,'bereken betaaldatum bedrag'!B274)</f>
        <v>0</v>
      </c>
      <c r="AN274" s="4">
        <f>SUMIFS('grv lys'!$L$2:$L$2863,'grv lys'!$I$2:$I$2863,'bereken betaaldatum bedrag'!$AN$1,'grv lys'!$G$2:$G$2863,'bereken betaaldatum bedrag'!B274)</f>
        <v>0</v>
      </c>
      <c r="AO274" s="4">
        <f>SUMIFS('grv lys'!$L$2:$L$2863,'grv lys'!$I$2:$I$2863,'bereken betaaldatum bedrag'!$AO$1,'grv lys'!$G$2:$G$2863,'bereken betaaldatum bedrag'!B274)</f>
        <v>0</v>
      </c>
      <c r="AP274" s="4">
        <f>SUMIFS('grv lys'!$L$2:$L$2863,'grv lys'!$I$2:$I$2863,'bereken betaaldatum bedrag'!$AP$1,'grv lys'!$G$2:$G$2863,'bereken betaaldatum bedrag'!B274)</f>
        <v>0</v>
      </c>
      <c r="AQ274" s="4">
        <f>SUMIFS('grv lys'!$L$2:$L$2863,'grv lys'!$I$2:$I$2863,'bereken betaaldatum bedrag'!$AQ$1,'grv lys'!$G$2:$G$2863,'bereken betaaldatum bedrag'!B274)</f>
        <v>0</v>
      </c>
      <c r="AR274" s="4">
        <f>SUMIFS('grv lys'!$L$2:$L$2863,'grv lys'!$I$2:$I$2863,'bereken betaaldatum bedrag'!$AR$1,'grv lys'!$G$2:$G$2863,'bereken betaaldatum bedrag'!B274)</f>
        <v>0</v>
      </c>
      <c r="AS274" s="4">
        <f>SUMIFS('grv lys'!$L$2:$L$2863,'grv lys'!$I$2:$I$2863,'bereken betaaldatum bedrag'!$AS$1,'grv lys'!$G$2:$G$2863,'bereken betaaldatum bedrag'!B274)</f>
        <v>0</v>
      </c>
      <c r="AT274" s="4">
        <f>SUMIFS('grv lys'!$L$2:$L$2863,'grv lys'!$I$2:$I$2863,'bereken betaaldatum bedrag'!$AT$1,'grv lys'!$G$2:$G$2863,'bereken betaaldatum bedrag'!B274)</f>
        <v>0</v>
      </c>
      <c r="AU274" s="4">
        <f>SUMIFS('grv lys'!$L$2:$L$2863,'grv lys'!$I$2:$I$2863,'bereken betaaldatum bedrag'!$AU$1,'grv lys'!$G$2:$G$2863,'bereken betaaldatum bedrag'!B274)</f>
        <v>0</v>
      </c>
      <c r="AV274" s="4">
        <f>SUMIFS('grv lys'!$L$2:$L$2863,'grv lys'!$I$2:$I$2863,'bereken betaaldatum bedrag'!$AV$1,'grv lys'!$G$2:$G$2863,'bereken betaaldatum bedrag'!B274)</f>
        <v>0</v>
      </c>
      <c r="AW274" s="4">
        <f>SUMIFS('grv lys'!$L$2:$L$2863,'grv lys'!$I$2:$I$2863,'bereken betaaldatum bedrag'!$AW$1,'grv lys'!$G$2:$G$2863,'bereken betaaldatum bedrag'!B274)</f>
        <v>0</v>
      </c>
      <c r="AX274" s="4">
        <f>SUMIFS('grv lys'!$L$2:$L$2863,'grv lys'!$I$2:$I$2863,'bereken betaaldatum bedrag'!$AX$1,'grv lys'!$G$2:$G$2863,'bereken betaaldatum bedrag'!B274)</f>
        <v>0</v>
      </c>
      <c r="AY274" s="4">
        <f>SUMIFS('grv lys'!$L$2:$L$2863,'grv lys'!$I$2:$I$2863,'bereken betaaldatum bedrag'!$AY$1,'grv lys'!$G$2:$G$2863,'bereken betaaldatum bedrag'!B274)</f>
        <v>0</v>
      </c>
      <c r="AZ274" s="4">
        <f>SUMIFS('grv lys'!$L$2:$L$2863,'grv lys'!$I$2:$I$2863,'bereken betaaldatum bedrag'!$AZ$1,'grv lys'!$G$2:$G$2863,'bereken betaaldatum bedrag'!B274)</f>
        <v>0</v>
      </c>
      <c r="BA274" s="4">
        <f>SUMIFS('grv lys'!$L$2:$L$2863,'grv lys'!$I$2:$I$2863,'bereken betaaldatum bedrag'!$BA$1,'grv lys'!$G$2:$G$2863,'bereken betaaldatum bedrag'!B274)</f>
        <v>0</v>
      </c>
    </row>
    <row r="275" spans="1:53" x14ac:dyDescent="0.25">
      <c r="A275" s="21" t="s">
        <v>138</v>
      </c>
      <c r="B275" s="22">
        <v>41851</v>
      </c>
      <c r="C275" s="7"/>
      <c r="D275" s="15" t="s">
        <v>148</v>
      </c>
      <c r="E275" s="14"/>
      <c r="F275" s="12"/>
      <c r="G275" s="16"/>
      <c r="H275" s="16"/>
      <c r="I275" s="4">
        <f>SUMIFS('grv lys'!$L$2:$L$2863,'grv lys'!$G$2:$G$2863,'bereken betaaldatum bedrag'!B275,'grv lys'!$I$2:$I$2863,'bereken betaaldatum bedrag'!I$1)</f>
        <v>0</v>
      </c>
      <c r="J275" s="4">
        <f>SUMIFS('grv lys'!$L$2:$L$2863,'grv lys'!$I$2:$I$2863,'bereken betaaldatum bedrag'!$J$1,'grv lys'!$T$2:$T$2863,'bereken betaaldatum bedrag'!B275)</f>
        <v>0</v>
      </c>
      <c r="K275" s="4">
        <f>SUMIFS('grv lys'!$L$2:$L$2863,'grv lys'!$I$2:$I$2863,'bereken betaaldatum bedrag'!$K$1,'grv lys'!$T$2:$T$2863,'bereken betaaldatum bedrag'!B275)</f>
        <v>0</v>
      </c>
      <c r="L275" s="4">
        <f>SUMIFS('grv lys'!$L$2:$L$2863,'grv lys'!$I$2:$I$2863,'bereken betaaldatum bedrag'!$L$1,'grv lys'!$T$2:$T$2863,'bereken betaaldatum bedrag'!B275)</f>
        <v>0</v>
      </c>
      <c r="M275" s="4">
        <f>SUMIFS('grv lys'!$L$2:$L$2863,'grv lys'!$I$2:$I$2863,'bereken betaaldatum bedrag'!$M$1,'grv lys'!$T$2:$T$2863,'bereken betaaldatum bedrag'!B275)</f>
        <v>0</v>
      </c>
      <c r="N275" s="4">
        <f>SUMIFS('grv lys'!$L$2:$L$2863,'grv lys'!$I$2:$I$2863,'bereken betaaldatum bedrag'!$N$1,'grv lys'!$T$2:$T$2863,'bereken betaaldatum bedrag'!B275)</f>
        <v>0</v>
      </c>
      <c r="O275" s="4">
        <f>SUMIFS('grv lys'!$L$2:$L$2863,'grv lys'!$I$2:$I$2863,'bereken betaaldatum bedrag'!$O$1,'grv lys'!$T$2:$T$2863,'bereken betaaldatum bedrag'!B275)</f>
        <v>0</v>
      </c>
      <c r="P275" s="4">
        <f>SUMIFS('grv lys'!$L$2:$L$2863,'grv lys'!$I$2:$I$2863,'bereken betaaldatum bedrag'!$P$1,'grv lys'!$T$2:$T$2863,'bereken betaaldatum bedrag'!B275)</f>
        <v>0</v>
      </c>
      <c r="Q275" s="4">
        <f>SUMIFS('grv lys'!$L$2:$L$2863,'grv lys'!$I$2:$I$2863,'bereken betaaldatum bedrag'!$Q$1,'grv lys'!$T$2:$T$2863,'bereken betaaldatum bedrag'!B275)</f>
        <v>0</v>
      </c>
      <c r="R275" s="4">
        <f>SUMIFS('grv lys'!$L$2:$L$2863,'grv lys'!$I$2:$I$2863,'bereken betaaldatum bedrag'!$R$1,'grv lys'!$T$2:$T$2863,'bereken betaaldatum bedrag'!B275)</f>
        <v>0</v>
      </c>
      <c r="S275" s="4">
        <f>SUMIFS('grv lys'!Y274:Y3537,'grv lys'!T274:T3537,'bereken betaaldatum bedrag'!B275,'grv lys'!V274:V3537,'bereken betaaldatum bedrag'!$S$1)</f>
        <v>0</v>
      </c>
      <c r="T275" s="4">
        <f>SUMIFS('grv lys'!Z274:Z3537,'grv lys'!U274:U3537,'bereken betaaldatum bedrag'!B275,'grv lys'!W274:W3537,'bereken betaaldatum bedrag'!$T$1)</f>
        <v>0</v>
      </c>
      <c r="U275" s="4">
        <f>SUMIFS('grv lys'!$L$2:$L$2863,'grv lys'!$I$2:$I$2863,'bereken betaaldatum bedrag'!$U$1,'grv lys'!$T$2:$T$2863,'bereken betaaldatum bedrag'!B275)</f>
        <v>0</v>
      </c>
      <c r="V275" s="4">
        <f>SUMIFS('grv lys'!$L$2:$L$2863,'grv lys'!$I$2:$I$2863,'bereken betaaldatum bedrag'!$V$1,'grv lys'!$T$2:$T$2863,'bereken betaaldatum bedrag'!B275)</f>
        <v>0</v>
      </c>
      <c r="W275" s="4">
        <f>SUMIFS('grv lys'!$L$2:$L$2863,'grv lys'!$I$2:$I$2863,'bereken betaaldatum bedrag'!$W$1,'grv lys'!$T$2:$T$2863,'bereken betaaldatum bedrag'!B275)</f>
        <v>0</v>
      </c>
      <c r="X275" s="4">
        <f>SUMIFS('grv lys'!$L$2:$L$2863,'grv lys'!$I$2:$I$2863,'bereken betaaldatum bedrag'!$X$1,'grv lys'!$T$2:$T$2863,'bereken betaaldatum bedrag'!B275)</f>
        <v>0</v>
      </c>
      <c r="Y275" s="4">
        <f>SUMIFS('grv lys'!$L$2:$L$2863,'grv lys'!$I$2:$I$2863,'bereken betaaldatum bedrag'!$Y$1,'grv lys'!$G$2:$G$2863,'bereken betaaldatum bedrag'!B275)</f>
        <v>0</v>
      </c>
      <c r="Z275" s="4">
        <f>SUMIFS('grv lys'!$L$2:$L$2863,'grv lys'!$I$2:$I$2863,'bereken betaaldatum bedrag'!$Z$1,'grv lys'!$G$2:$G$2863,'bereken betaaldatum bedrag'!B275)</f>
        <v>0</v>
      </c>
      <c r="AA275" s="4">
        <f>SUMIFS('grv lys'!$L$2:$L$2863,'grv lys'!$I$2:$I$2863,'bereken betaaldatum bedrag'!$AA$1,'grv lys'!$G$2:$G$2863,'bereken betaaldatum bedrag'!B275)</f>
        <v>0</v>
      </c>
      <c r="AB275" s="4">
        <f>SUMIFS('grv lys'!$L$2:$L$2863,'grv lys'!$I$2:$I$2863,'bereken betaaldatum bedrag'!$AB$1,'grv lys'!$G$2:$G$2863,'bereken betaaldatum bedrag'!B275)</f>
        <v>0</v>
      </c>
      <c r="AC275" s="4">
        <f>SUMIFS('grv lys'!$L$2:$L$2863,'grv lys'!$I$2:$I$2863,'bereken betaaldatum bedrag'!$AC$1,'grv lys'!$G$2:$G$2863,'bereken betaaldatum bedrag'!B275)</f>
        <v>0</v>
      </c>
      <c r="AD275" s="4">
        <f>SUMIFS('grv lys'!$L$2:$L$2863,'grv lys'!$I$2:$I$2863,'bereken betaaldatum bedrag'!$AD$1,'grv lys'!$G$2:$G$2863,'bereken betaaldatum bedrag'!B275)</f>
        <v>0</v>
      </c>
      <c r="AE275" s="4">
        <f>SUMIFS('grv lys'!$L$2:$L$2863,'grv lys'!$I$2:$I$2863,'bereken betaaldatum bedrag'!$AE$1,'grv lys'!$G$2:$G$2863,'bereken betaaldatum bedrag'!B275)</f>
        <v>0</v>
      </c>
      <c r="AF275" s="4">
        <f>SUMIFS('grv lys'!$L$2:$L$2863,'grv lys'!$I$2:$I$2863,'bereken betaaldatum bedrag'!$AF$1,'grv lys'!$G$2:$G$2863,'bereken betaaldatum bedrag'!B275)</f>
        <v>0</v>
      </c>
      <c r="AG275" s="4">
        <f>SUMIFS('grv lys'!$L$2:$L$2863,'grv lys'!$I$2:$I$2863,'bereken betaaldatum bedrag'!$AG$1,'grv lys'!$G$2:$G$2863,'bereken betaaldatum bedrag'!B275)</f>
        <v>0</v>
      </c>
      <c r="AH275" s="4">
        <f>SUMIFS('grv lys'!$L$2:$L$2863,'grv lys'!$I$2:$I$2863,'bereken betaaldatum bedrag'!$AH$1,'grv lys'!$G$2:$G$2863,'bereken betaaldatum bedrag'!B275)</f>
        <v>0</v>
      </c>
      <c r="AI275" s="4">
        <f>SUMIFS('grv lys'!$L$2:$L$2863,'grv lys'!$I$2:$I$2863,'bereken betaaldatum bedrag'!$AI$1,'grv lys'!$G$2:$G$2863,'bereken betaaldatum bedrag'!B275)</f>
        <v>0</v>
      </c>
      <c r="AJ275" s="4">
        <f>SUMIFS('grv lys'!$L$2:$L$2863,'grv lys'!$I$2:$I$2863,'bereken betaaldatum bedrag'!$AJ$1,'grv lys'!$G$2:$G$2863,'bereken betaaldatum bedrag'!B275)</f>
        <v>0</v>
      </c>
      <c r="AK275" s="4">
        <f>SUMIFS('grv lys'!$L$2:$L$2863,'grv lys'!$I$2:$I$2863,'bereken betaaldatum bedrag'!$AK$1,'grv lys'!$G$2:$G$2863,'bereken betaaldatum bedrag'!B275)</f>
        <v>0</v>
      </c>
      <c r="AL275" s="4">
        <f>SUMIFS('grv lys'!$L$2:$L$2863,'grv lys'!$I$2:$I$2863,'bereken betaaldatum bedrag'!$AL$1,'grv lys'!$G$2:$G$2863,'bereken betaaldatum bedrag'!B275)</f>
        <v>0</v>
      </c>
      <c r="AM275" s="4">
        <f>SUMIFS('grv lys'!$L$2:$L$2863,'grv lys'!$I$2:$I$2863,'bereken betaaldatum bedrag'!$AM$1,'grv lys'!$G$2:$G$2863,'bereken betaaldatum bedrag'!B275)</f>
        <v>0</v>
      </c>
      <c r="AN275" s="4">
        <f>SUMIFS('grv lys'!$L$2:$L$2863,'grv lys'!$I$2:$I$2863,'bereken betaaldatum bedrag'!$AN$1,'grv lys'!$G$2:$G$2863,'bereken betaaldatum bedrag'!B275)</f>
        <v>0</v>
      </c>
      <c r="AO275" s="4">
        <f>SUMIFS('grv lys'!$L$2:$L$2863,'grv lys'!$I$2:$I$2863,'bereken betaaldatum bedrag'!$AO$1,'grv lys'!$G$2:$G$2863,'bereken betaaldatum bedrag'!B275)</f>
        <v>0</v>
      </c>
      <c r="AP275" s="4">
        <f>SUMIFS('grv lys'!$L$2:$L$2863,'grv lys'!$I$2:$I$2863,'bereken betaaldatum bedrag'!$AP$1,'grv lys'!$G$2:$G$2863,'bereken betaaldatum bedrag'!B275)</f>
        <v>0</v>
      </c>
      <c r="AQ275" s="4">
        <f>SUMIFS('grv lys'!$L$2:$L$2863,'grv lys'!$I$2:$I$2863,'bereken betaaldatum bedrag'!$AQ$1,'grv lys'!$G$2:$G$2863,'bereken betaaldatum bedrag'!B275)</f>
        <v>0</v>
      </c>
      <c r="AR275" s="4">
        <f>SUMIFS('grv lys'!$L$2:$L$2863,'grv lys'!$I$2:$I$2863,'bereken betaaldatum bedrag'!$AR$1,'grv lys'!$G$2:$G$2863,'bereken betaaldatum bedrag'!B275)</f>
        <v>0</v>
      </c>
      <c r="AS275" s="4">
        <f>SUMIFS('grv lys'!$L$2:$L$2863,'grv lys'!$I$2:$I$2863,'bereken betaaldatum bedrag'!$AS$1,'grv lys'!$G$2:$G$2863,'bereken betaaldatum bedrag'!B275)</f>
        <v>0</v>
      </c>
      <c r="AT275" s="4">
        <f>SUMIFS('grv lys'!$L$2:$L$2863,'grv lys'!$I$2:$I$2863,'bereken betaaldatum bedrag'!$AT$1,'grv lys'!$G$2:$G$2863,'bereken betaaldatum bedrag'!B275)</f>
        <v>0</v>
      </c>
      <c r="AU275" s="4">
        <f>SUMIFS('grv lys'!$L$2:$L$2863,'grv lys'!$I$2:$I$2863,'bereken betaaldatum bedrag'!$AU$1,'grv lys'!$G$2:$G$2863,'bereken betaaldatum bedrag'!B275)</f>
        <v>0</v>
      </c>
      <c r="AV275" s="4">
        <f>SUMIFS('grv lys'!$L$2:$L$2863,'grv lys'!$I$2:$I$2863,'bereken betaaldatum bedrag'!$AV$1,'grv lys'!$G$2:$G$2863,'bereken betaaldatum bedrag'!B275)</f>
        <v>0</v>
      </c>
      <c r="AW275" s="4">
        <f>SUMIFS('grv lys'!$L$2:$L$2863,'grv lys'!$I$2:$I$2863,'bereken betaaldatum bedrag'!$AW$1,'grv lys'!$G$2:$G$2863,'bereken betaaldatum bedrag'!B275)</f>
        <v>0</v>
      </c>
      <c r="AX275" s="4">
        <f>SUMIFS('grv lys'!$L$2:$L$2863,'grv lys'!$I$2:$I$2863,'bereken betaaldatum bedrag'!$AX$1,'grv lys'!$G$2:$G$2863,'bereken betaaldatum bedrag'!B275)</f>
        <v>0</v>
      </c>
      <c r="AY275" s="4">
        <f>SUMIFS('grv lys'!$L$2:$L$2863,'grv lys'!$I$2:$I$2863,'bereken betaaldatum bedrag'!$AY$1,'grv lys'!$G$2:$G$2863,'bereken betaaldatum bedrag'!B275)</f>
        <v>0</v>
      </c>
      <c r="AZ275" s="4">
        <f>SUMIFS('grv lys'!$L$2:$L$2863,'grv lys'!$I$2:$I$2863,'bereken betaaldatum bedrag'!$AZ$1,'grv lys'!$G$2:$G$2863,'bereken betaaldatum bedrag'!B275)</f>
        <v>0</v>
      </c>
      <c r="BA275" s="4">
        <f>SUMIFS('grv lys'!$L$2:$L$2863,'grv lys'!$I$2:$I$2863,'bereken betaaldatum bedrag'!$BA$1,'grv lys'!$G$2:$G$2863,'bereken betaaldatum bedrag'!B275)</f>
        <v>0</v>
      </c>
    </row>
    <row r="276" spans="1:53" x14ac:dyDescent="0.25">
      <c r="A276" s="21" t="s">
        <v>139</v>
      </c>
      <c r="B276" s="22">
        <v>41852</v>
      </c>
      <c r="C276" s="7">
        <f>B276+19</f>
        <v>41871</v>
      </c>
      <c r="D276" s="6">
        <f>SUM(I270:I276)</f>
        <v>0</v>
      </c>
      <c r="E276" s="14">
        <f>B276+31</f>
        <v>41883</v>
      </c>
      <c r="F276" s="12">
        <f>SUM(Y270:BA276)</f>
        <v>0</v>
      </c>
      <c r="G276" s="10">
        <f>B276</f>
        <v>41852</v>
      </c>
      <c r="H276" s="9">
        <f>SUM(J270:X276)</f>
        <v>0</v>
      </c>
      <c r="I276" s="4">
        <f>SUMIFS('grv lys'!$L$2:$L$2863,'grv lys'!$G$2:$G$2863,'bereken betaaldatum bedrag'!B276,'grv lys'!$I$2:$I$2863,'bereken betaaldatum bedrag'!I$1)</f>
        <v>0</v>
      </c>
      <c r="J276" s="4">
        <f>SUMIFS('grv lys'!$L$2:$L$2863,'grv lys'!$I$2:$I$2863,'bereken betaaldatum bedrag'!$J$1,'grv lys'!$T$2:$T$2863,'bereken betaaldatum bedrag'!B276)</f>
        <v>0</v>
      </c>
      <c r="K276" s="4">
        <f>SUMIFS('grv lys'!$L$2:$L$2863,'grv lys'!$I$2:$I$2863,'bereken betaaldatum bedrag'!$K$1,'grv lys'!$T$2:$T$2863,'bereken betaaldatum bedrag'!B276)</f>
        <v>0</v>
      </c>
      <c r="L276" s="4">
        <f>SUMIFS('grv lys'!$L$2:$L$2863,'grv lys'!$I$2:$I$2863,'bereken betaaldatum bedrag'!$L$1,'grv lys'!$T$2:$T$2863,'bereken betaaldatum bedrag'!B276)</f>
        <v>0</v>
      </c>
      <c r="M276" s="4">
        <f>SUMIFS('grv lys'!$L$2:$L$2863,'grv lys'!$I$2:$I$2863,'bereken betaaldatum bedrag'!$M$1,'grv lys'!$T$2:$T$2863,'bereken betaaldatum bedrag'!B276)</f>
        <v>0</v>
      </c>
      <c r="N276" s="4">
        <f>SUMIFS('grv lys'!$L$2:$L$2863,'grv lys'!$I$2:$I$2863,'bereken betaaldatum bedrag'!$N$1,'grv lys'!$T$2:$T$2863,'bereken betaaldatum bedrag'!B276)</f>
        <v>0</v>
      </c>
      <c r="O276" s="4">
        <f>SUMIFS('grv lys'!$L$2:$L$2863,'grv lys'!$I$2:$I$2863,'bereken betaaldatum bedrag'!$O$1,'grv lys'!$T$2:$T$2863,'bereken betaaldatum bedrag'!B276)</f>
        <v>0</v>
      </c>
      <c r="P276" s="4">
        <f>SUMIFS('grv lys'!$L$2:$L$2863,'grv lys'!$I$2:$I$2863,'bereken betaaldatum bedrag'!$P$1,'grv lys'!$T$2:$T$2863,'bereken betaaldatum bedrag'!B276)</f>
        <v>0</v>
      </c>
      <c r="Q276" s="4">
        <f>SUMIFS('grv lys'!$L$2:$L$2863,'grv lys'!$I$2:$I$2863,'bereken betaaldatum bedrag'!$Q$1,'grv lys'!$T$2:$T$2863,'bereken betaaldatum bedrag'!B276)</f>
        <v>0</v>
      </c>
      <c r="R276" s="4">
        <f>SUMIFS('grv lys'!$L$2:$L$2863,'grv lys'!$I$2:$I$2863,'bereken betaaldatum bedrag'!$R$1,'grv lys'!$T$2:$T$2863,'bereken betaaldatum bedrag'!B276)</f>
        <v>0</v>
      </c>
      <c r="S276" s="4">
        <f>SUMIFS('grv lys'!Y275:Y3538,'grv lys'!T275:T3538,'bereken betaaldatum bedrag'!B276,'grv lys'!V275:V3538,'bereken betaaldatum bedrag'!$S$1)</f>
        <v>0</v>
      </c>
      <c r="T276" s="4">
        <f>SUMIFS('grv lys'!Z275:Z3538,'grv lys'!U275:U3538,'bereken betaaldatum bedrag'!B276,'grv lys'!W275:W3538,'bereken betaaldatum bedrag'!$T$1)</f>
        <v>0</v>
      </c>
      <c r="U276" s="4">
        <f>SUMIFS('grv lys'!$L$2:$L$2863,'grv lys'!$I$2:$I$2863,'bereken betaaldatum bedrag'!$U$1,'grv lys'!$T$2:$T$2863,'bereken betaaldatum bedrag'!B276)</f>
        <v>0</v>
      </c>
      <c r="V276" s="4">
        <f>SUMIFS('grv lys'!$L$2:$L$2863,'grv lys'!$I$2:$I$2863,'bereken betaaldatum bedrag'!$V$1,'grv lys'!$T$2:$T$2863,'bereken betaaldatum bedrag'!B276)</f>
        <v>0</v>
      </c>
      <c r="W276" s="4">
        <f>SUMIFS('grv lys'!$L$2:$L$2863,'grv lys'!$I$2:$I$2863,'bereken betaaldatum bedrag'!$W$1,'grv lys'!$T$2:$T$2863,'bereken betaaldatum bedrag'!B276)</f>
        <v>0</v>
      </c>
      <c r="X276" s="4">
        <f>SUMIFS('grv lys'!$L$2:$L$2863,'grv lys'!$I$2:$I$2863,'bereken betaaldatum bedrag'!$X$1,'grv lys'!$T$2:$T$2863,'bereken betaaldatum bedrag'!B276)</f>
        <v>0</v>
      </c>
      <c r="Y276" s="4">
        <f>SUMIFS('grv lys'!$L$2:$L$2863,'grv lys'!$I$2:$I$2863,'bereken betaaldatum bedrag'!$Y$1,'grv lys'!$G$2:$G$2863,'bereken betaaldatum bedrag'!B276)</f>
        <v>0</v>
      </c>
      <c r="Z276" s="4">
        <f>SUMIFS('grv lys'!$L$2:$L$2863,'grv lys'!$I$2:$I$2863,'bereken betaaldatum bedrag'!$Z$1,'grv lys'!$G$2:$G$2863,'bereken betaaldatum bedrag'!B276)</f>
        <v>0</v>
      </c>
      <c r="AA276" s="4">
        <f>SUMIFS('grv lys'!$L$2:$L$2863,'grv lys'!$I$2:$I$2863,'bereken betaaldatum bedrag'!$AA$1,'grv lys'!$G$2:$G$2863,'bereken betaaldatum bedrag'!B276)</f>
        <v>0</v>
      </c>
      <c r="AB276" s="4">
        <f>SUMIFS('grv lys'!$L$2:$L$2863,'grv lys'!$I$2:$I$2863,'bereken betaaldatum bedrag'!$AB$1,'grv lys'!$G$2:$G$2863,'bereken betaaldatum bedrag'!B276)</f>
        <v>0</v>
      </c>
      <c r="AC276" s="4">
        <f>SUMIFS('grv lys'!$L$2:$L$2863,'grv lys'!$I$2:$I$2863,'bereken betaaldatum bedrag'!$AC$1,'grv lys'!$G$2:$G$2863,'bereken betaaldatum bedrag'!B276)</f>
        <v>0</v>
      </c>
      <c r="AD276" s="4">
        <f>SUMIFS('grv lys'!$L$2:$L$2863,'grv lys'!$I$2:$I$2863,'bereken betaaldatum bedrag'!$AD$1,'grv lys'!$G$2:$G$2863,'bereken betaaldatum bedrag'!B276)</f>
        <v>0</v>
      </c>
      <c r="AE276" s="4">
        <f>SUMIFS('grv lys'!$L$2:$L$2863,'grv lys'!$I$2:$I$2863,'bereken betaaldatum bedrag'!$AE$1,'grv lys'!$G$2:$G$2863,'bereken betaaldatum bedrag'!B276)</f>
        <v>0</v>
      </c>
      <c r="AF276" s="4">
        <f>SUMIFS('grv lys'!$L$2:$L$2863,'grv lys'!$I$2:$I$2863,'bereken betaaldatum bedrag'!$AF$1,'grv lys'!$G$2:$G$2863,'bereken betaaldatum bedrag'!B276)</f>
        <v>0</v>
      </c>
      <c r="AG276" s="4">
        <f>SUMIFS('grv lys'!$L$2:$L$2863,'grv lys'!$I$2:$I$2863,'bereken betaaldatum bedrag'!$AG$1,'grv lys'!$G$2:$G$2863,'bereken betaaldatum bedrag'!B276)</f>
        <v>0</v>
      </c>
      <c r="AH276" s="4">
        <f>SUMIFS('grv lys'!$L$2:$L$2863,'grv lys'!$I$2:$I$2863,'bereken betaaldatum bedrag'!$AH$1,'grv lys'!$G$2:$G$2863,'bereken betaaldatum bedrag'!B276)</f>
        <v>0</v>
      </c>
      <c r="AI276" s="4">
        <f>SUMIFS('grv lys'!$L$2:$L$2863,'grv lys'!$I$2:$I$2863,'bereken betaaldatum bedrag'!$AI$1,'grv lys'!$G$2:$G$2863,'bereken betaaldatum bedrag'!B276)</f>
        <v>0</v>
      </c>
      <c r="AJ276" s="4">
        <f>SUMIFS('grv lys'!$L$2:$L$2863,'grv lys'!$I$2:$I$2863,'bereken betaaldatum bedrag'!$AJ$1,'grv lys'!$G$2:$G$2863,'bereken betaaldatum bedrag'!B276)</f>
        <v>0</v>
      </c>
      <c r="AK276" s="4">
        <f>SUMIFS('grv lys'!$L$2:$L$2863,'grv lys'!$I$2:$I$2863,'bereken betaaldatum bedrag'!$AK$1,'grv lys'!$G$2:$G$2863,'bereken betaaldatum bedrag'!B276)</f>
        <v>0</v>
      </c>
      <c r="AL276" s="4">
        <f>SUMIFS('grv lys'!$L$2:$L$2863,'grv lys'!$I$2:$I$2863,'bereken betaaldatum bedrag'!$AL$1,'grv lys'!$G$2:$G$2863,'bereken betaaldatum bedrag'!B276)</f>
        <v>0</v>
      </c>
      <c r="AM276" s="4">
        <f>SUMIFS('grv lys'!$L$2:$L$2863,'grv lys'!$I$2:$I$2863,'bereken betaaldatum bedrag'!$AM$1,'grv lys'!$G$2:$G$2863,'bereken betaaldatum bedrag'!B276)</f>
        <v>0</v>
      </c>
      <c r="AN276" s="4">
        <f>SUMIFS('grv lys'!$L$2:$L$2863,'grv lys'!$I$2:$I$2863,'bereken betaaldatum bedrag'!$AN$1,'grv lys'!$G$2:$G$2863,'bereken betaaldatum bedrag'!B276)</f>
        <v>0</v>
      </c>
      <c r="AO276" s="4">
        <f>SUMIFS('grv lys'!$L$2:$L$2863,'grv lys'!$I$2:$I$2863,'bereken betaaldatum bedrag'!$AO$1,'grv lys'!$G$2:$G$2863,'bereken betaaldatum bedrag'!B276)</f>
        <v>0</v>
      </c>
      <c r="AP276" s="4">
        <f>SUMIFS('grv lys'!$L$2:$L$2863,'grv lys'!$I$2:$I$2863,'bereken betaaldatum bedrag'!$AP$1,'grv lys'!$G$2:$G$2863,'bereken betaaldatum bedrag'!B276)</f>
        <v>0</v>
      </c>
      <c r="AQ276" s="4">
        <f>SUMIFS('grv lys'!$L$2:$L$2863,'grv lys'!$I$2:$I$2863,'bereken betaaldatum bedrag'!$AQ$1,'grv lys'!$G$2:$G$2863,'bereken betaaldatum bedrag'!B276)</f>
        <v>0</v>
      </c>
      <c r="AR276" s="4">
        <f>SUMIFS('grv lys'!$L$2:$L$2863,'grv lys'!$I$2:$I$2863,'bereken betaaldatum bedrag'!$AR$1,'grv lys'!$G$2:$G$2863,'bereken betaaldatum bedrag'!B276)</f>
        <v>0</v>
      </c>
      <c r="AS276" s="4">
        <f>SUMIFS('grv lys'!$L$2:$L$2863,'grv lys'!$I$2:$I$2863,'bereken betaaldatum bedrag'!$AS$1,'grv lys'!$G$2:$G$2863,'bereken betaaldatum bedrag'!B276)</f>
        <v>0</v>
      </c>
      <c r="AT276" s="4">
        <f>SUMIFS('grv lys'!$L$2:$L$2863,'grv lys'!$I$2:$I$2863,'bereken betaaldatum bedrag'!$AT$1,'grv lys'!$G$2:$G$2863,'bereken betaaldatum bedrag'!B276)</f>
        <v>0</v>
      </c>
      <c r="AU276" s="4">
        <f>SUMIFS('grv lys'!$L$2:$L$2863,'grv lys'!$I$2:$I$2863,'bereken betaaldatum bedrag'!$AU$1,'grv lys'!$G$2:$G$2863,'bereken betaaldatum bedrag'!B276)</f>
        <v>0</v>
      </c>
      <c r="AV276" s="4">
        <f>SUMIFS('grv lys'!$L$2:$L$2863,'grv lys'!$I$2:$I$2863,'bereken betaaldatum bedrag'!$AV$1,'grv lys'!$G$2:$G$2863,'bereken betaaldatum bedrag'!B276)</f>
        <v>0</v>
      </c>
      <c r="AW276" s="4">
        <f>SUMIFS('grv lys'!$L$2:$L$2863,'grv lys'!$I$2:$I$2863,'bereken betaaldatum bedrag'!$AW$1,'grv lys'!$G$2:$G$2863,'bereken betaaldatum bedrag'!B276)</f>
        <v>0</v>
      </c>
      <c r="AX276" s="4">
        <f>SUMIFS('grv lys'!$L$2:$L$2863,'grv lys'!$I$2:$I$2863,'bereken betaaldatum bedrag'!$AX$1,'grv lys'!$G$2:$G$2863,'bereken betaaldatum bedrag'!B276)</f>
        <v>0</v>
      </c>
      <c r="AY276" s="4">
        <f>SUMIFS('grv lys'!$L$2:$L$2863,'grv lys'!$I$2:$I$2863,'bereken betaaldatum bedrag'!$AY$1,'grv lys'!$G$2:$G$2863,'bereken betaaldatum bedrag'!B276)</f>
        <v>0</v>
      </c>
      <c r="AZ276" s="4">
        <f>SUMIFS('grv lys'!$L$2:$L$2863,'grv lys'!$I$2:$I$2863,'bereken betaaldatum bedrag'!$AZ$1,'grv lys'!$G$2:$G$2863,'bereken betaaldatum bedrag'!B276)</f>
        <v>0</v>
      </c>
      <c r="BA276" s="4">
        <f>SUMIFS('grv lys'!$L$2:$L$2863,'grv lys'!$I$2:$I$2863,'bereken betaaldatum bedrag'!$BA$1,'grv lys'!$G$2:$G$2863,'bereken betaaldatum bedrag'!B276)</f>
        <v>0</v>
      </c>
    </row>
    <row r="277" spans="1:53" x14ac:dyDescent="0.25">
      <c r="A277" s="19" t="s">
        <v>140</v>
      </c>
      <c r="B277" s="20">
        <v>41853</v>
      </c>
      <c r="C277" s="7"/>
      <c r="D277" s="15" t="s">
        <v>148</v>
      </c>
      <c r="E277" s="14"/>
      <c r="F277" s="12"/>
      <c r="G277" s="16"/>
      <c r="H277" s="16"/>
      <c r="I277" s="4">
        <f>SUMIFS('grv lys'!$L$2:$L$2863,'grv lys'!$G$2:$G$2863,'bereken betaaldatum bedrag'!B277,'grv lys'!$I$2:$I$2863,'bereken betaaldatum bedrag'!I$1)</f>
        <v>0</v>
      </c>
      <c r="J277" s="4">
        <f>SUMIFS('grv lys'!$L$2:$L$2863,'grv lys'!$I$2:$I$2863,'bereken betaaldatum bedrag'!$J$1,'grv lys'!$T$2:$T$2863,'bereken betaaldatum bedrag'!B277)</f>
        <v>0</v>
      </c>
      <c r="K277" s="4">
        <f>SUMIFS('grv lys'!$L$2:$L$2863,'grv lys'!$I$2:$I$2863,'bereken betaaldatum bedrag'!$K$1,'grv lys'!$T$2:$T$2863,'bereken betaaldatum bedrag'!B277)</f>
        <v>0</v>
      </c>
      <c r="L277" s="4">
        <f>SUMIFS('grv lys'!$L$2:$L$2863,'grv lys'!$I$2:$I$2863,'bereken betaaldatum bedrag'!$L$1,'grv lys'!$T$2:$T$2863,'bereken betaaldatum bedrag'!B277)</f>
        <v>0</v>
      </c>
      <c r="M277" s="4">
        <f>SUMIFS('grv lys'!$L$2:$L$2863,'grv lys'!$I$2:$I$2863,'bereken betaaldatum bedrag'!$M$1,'grv lys'!$T$2:$T$2863,'bereken betaaldatum bedrag'!B277)</f>
        <v>0</v>
      </c>
      <c r="N277" s="4">
        <f>SUMIFS('grv lys'!$L$2:$L$2863,'grv lys'!$I$2:$I$2863,'bereken betaaldatum bedrag'!$N$1,'grv lys'!$T$2:$T$2863,'bereken betaaldatum bedrag'!B277)</f>
        <v>0</v>
      </c>
      <c r="O277" s="4">
        <f>SUMIFS('grv lys'!$L$2:$L$2863,'grv lys'!$I$2:$I$2863,'bereken betaaldatum bedrag'!$O$1,'grv lys'!$T$2:$T$2863,'bereken betaaldatum bedrag'!B277)</f>
        <v>0</v>
      </c>
      <c r="P277" s="4">
        <f>SUMIFS('grv lys'!$L$2:$L$2863,'grv lys'!$I$2:$I$2863,'bereken betaaldatum bedrag'!$P$1,'grv lys'!$T$2:$T$2863,'bereken betaaldatum bedrag'!B277)</f>
        <v>0</v>
      </c>
      <c r="Q277" s="4">
        <f>SUMIFS('grv lys'!$L$2:$L$2863,'grv lys'!$I$2:$I$2863,'bereken betaaldatum bedrag'!$Q$1,'grv lys'!$T$2:$T$2863,'bereken betaaldatum bedrag'!B277)</f>
        <v>0</v>
      </c>
      <c r="R277" s="4">
        <f>SUMIFS('grv lys'!$L$2:$L$2863,'grv lys'!$I$2:$I$2863,'bereken betaaldatum bedrag'!$R$1,'grv lys'!$T$2:$T$2863,'bereken betaaldatum bedrag'!B277)</f>
        <v>0</v>
      </c>
      <c r="S277" s="4">
        <f>SUMIFS('grv lys'!Y276:Y3539,'grv lys'!T276:T3539,'bereken betaaldatum bedrag'!B277,'grv lys'!V276:V3539,'bereken betaaldatum bedrag'!$S$1)</f>
        <v>0</v>
      </c>
      <c r="T277" s="4">
        <f>SUMIFS('grv lys'!Z276:Z3539,'grv lys'!U276:U3539,'bereken betaaldatum bedrag'!B277,'grv lys'!W276:W3539,'bereken betaaldatum bedrag'!$T$1)</f>
        <v>0</v>
      </c>
      <c r="U277" s="4">
        <f>SUMIFS('grv lys'!$L$2:$L$2863,'grv lys'!$I$2:$I$2863,'bereken betaaldatum bedrag'!$U$1,'grv lys'!$T$2:$T$2863,'bereken betaaldatum bedrag'!B277)</f>
        <v>0</v>
      </c>
      <c r="V277" s="4">
        <f>SUMIFS('grv lys'!$L$2:$L$2863,'grv lys'!$I$2:$I$2863,'bereken betaaldatum bedrag'!$V$1,'grv lys'!$T$2:$T$2863,'bereken betaaldatum bedrag'!B277)</f>
        <v>0</v>
      </c>
      <c r="W277" s="4">
        <f>SUMIFS('grv lys'!$L$2:$L$2863,'grv lys'!$I$2:$I$2863,'bereken betaaldatum bedrag'!$W$1,'grv lys'!$T$2:$T$2863,'bereken betaaldatum bedrag'!B277)</f>
        <v>0</v>
      </c>
      <c r="X277" s="4">
        <f>SUMIFS('grv lys'!$L$2:$L$2863,'grv lys'!$I$2:$I$2863,'bereken betaaldatum bedrag'!$X$1,'grv lys'!$T$2:$T$2863,'bereken betaaldatum bedrag'!B277)</f>
        <v>0</v>
      </c>
      <c r="Y277" s="4">
        <f>SUMIFS('grv lys'!$L$2:$L$2863,'grv lys'!$I$2:$I$2863,'bereken betaaldatum bedrag'!$Y$1,'grv lys'!$G$2:$G$2863,'bereken betaaldatum bedrag'!B277)</f>
        <v>0</v>
      </c>
      <c r="Z277" s="4">
        <f>SUMIFS('grv lys'!$L$2:$L$2863,'grv lys'!$I$2:$I$2863,'bereken betaaldatum bedrag'!$Z$1,'grv lys'!$G$2:$G$2863,'bereken betaaldatum bedrag'!B277)</f>
        <v>0</v>
      </c>
      <c r="AA277" s="4">
        <f>SUMIFS('grv lys'!$L$2:$L$2863,'grv lys'!$I$2:$I$2863,'bereken betaaldatum bedrag'!$AA$1,'grv lys'!$G$2:$G$2863,'bereken betaaldatum bedrag'!B277)</f>
        <v>0</v>
      </c>
      <c r="AB277" s="4">
        <f>SUMIFS('grv lys'!$L$2:$L$2863,'grv lys'!$I$2:$I$2863,'bereken betaaldatum bedrag'!$AB$1,'grv lys'!$G$2:$G$2863,'bereken betaaldatum bedrag'!B277)</f>
        <v>0</v>
      </c>
      <c r="AC277" s="4">
        <f>SUMIFS('grv lys'!$L$2:$L$2863,'grv lys'!$I$2:$I$2863,'bereken betaaldatum bedrag'!$AC$1,'grv lys'!$G$2:$G$2863,'bereken betaaldatum bedrag'!B277)</f>
        <v>0</v>
      </c>
      <c r="AD277" s="4">
        <f>SUMIFS('grv lys'!$L$2:$L$2863,'grv lys'!$I$2:$I$2863,'bereken betaaldatum bedrag'!$AD$1,'grv lys'!$G$2:$G$2863,'bereken betaaldatum bedrag'!B277)</f>
        <v>0</v>
      </c>
      <c r="AE277" s="4">
        <f>SUMIFS('grv lys'!$L$2:$L$2863,'grv lys'!$I$2:$I$2863,'bereken betaaldatum bedrag'!$AE$1,'grv lys'!$G$2:$G$2863,'bereken betaaldatum bedrag'!B277)</f>
        <v>0</v>
      </c>
      <c r="AF277" s="4">
        <f>SUMIFS('grv lys'!$L$2:$L$2863,'grv lys'!$I$2:$I$2863,'bereken betaaldatum bedrag'!$AF$1,'grv lys'!$G$2:$G$2863,'bereken betaaldatum bedrag'!B277)</f>
        <v>0</v>
      </c>
      <c r="AG277" s="4">
        <f>SUMIFS('grv lys'!$L$2:$L$2863,'grv lys'!$I$2:$I$2863,'bereken betaaldatum bedrag'!$AG$1,'grv lys'!$G$2:$G$2863,'bereken betaaldatum bedrag'!B277)</f>
        <v>0</v>
      </c>
      <c r="AH277" s="4">
        <f>SUMIFS('grv lys'!$L$2:$L$2863,'grv lys'!$I$2:$I$2863,'bereken betaaldatum bedrag'!$AH$1,'grv lys'!$G$2:$G$2863,'bereken betaaldatum bedrag'!B277)</f>
        <v>0</v>
      </c>
      <c r="AI277" s="4">
        <f>SUMIFS('grv lys'!$L$2:$L$2863,'grv lys'!$I$2:$I$2863,'bereken betaaldatum bedrag'!$AI$1,'grv lys'!$G$2:$G$2863,'bereken betaaldatum bedrag'!B277)</f>
        <v>0</v>
      </c>
      <c r="AJ277" s="4">
        <f>SUMIFS('grv lys'!$L$2:$L$2863,'grv lys'!$I$2:$I$2863,'bereken betaaldatum bedrag'!$AJ$1,'grv lys'!$G$2:$G$2863,'bereken betaaldatum bedrag'!B277)</f>
        <v>0</v>
      </c>
      <c r="AK277" s="4">
        <f>SUMIFS('grv lys'!$L$2:$L$2863,'grv lys'!$I$2:$I$2863,'bereken betaaldatum bedrag'!$AK$1,'grv lys'!$G$2:$G$2863,'bereken betaaldatum bedrag'!B277)</f>
        <v>0</v>
      </c>
      <c r="AL277" s="4">
        <f>SUMIFS('grv lys'!$L$2:$L$2863,'grv lys'!$I$2:$I$2863,'bereken betaaldatum bedrag'!$AL$1,'grv lys'!$G$2:$G$2863,'bereken betaaldatum bedrag'!B277)</f>
        <v>0</v>
      </c>
      <c r="AM277" s="4">
        <f>SUMIFS('grv lys'!$L$2:$L$2863,'grv lys'!$I$2:$I$2863,'bereken betaaldatum bedrag'!$AM$1,'grv lys'!$G$2:$G$2863,'bereken betaaldatum bedrag'!B277)</f>
        <v>0</v>
      </c>
      <c r="AN277" s="4">
        <f>SUMIFS('grv lys'!$L$2:$L$2863,'grv lys'!$I$2:$I$2863,'bereken betaaldatum bedrag'!$AN$1,'grv lys'!$G$2:$G$2863,'bereken betaaldatum bedrag'!B277)</f>
        <v>0</v>
      </c>
      <c r="AO277" s="4">
        <f>SUMIFS('grv lys'!$L$2:$L$2863,'grv lys'!$I$2:$I$2863,'bereken betaaldatum bedrag'!$AO$1,'grv lys'!$G$2:$G$2863,'bereken betaaldatum bedrag'!B277)</f>
        <v>0</v>
      </c>
      <c r="AP277" s="4">
        <f>SUMIFS('grv lys'!$L$2:$L$2863,'grv lys'!$I$2:$I$2863,'bereken betaaldatum bedrag'!$AP$1,'grv lys'!$G$2:$G$2863,'bereken betaaldatum bedrag'!B277)</f>
        <v>0</v>
      </c>
      <c r="AQ277" s="4">
        <f>SUMIFS('grv lys'!$L$2:$L$2863,'grv lys'!$I$2:$I$2863,'bereken betaaldatum bedrag'!$AQ$1,'grv lys'!$G$2:$G$2863,'bereken betaaldatum bedrag'!B277)</f>
        <v>0</v>
      </c>
      <c r="AR277" s="4">
        <f>SUMIFS('grv lys'!$L$2:$L$2863,'grv lys'!$I$2:$I$2863,'bereken betaaldatum bedrag'!$AR$1,'grv lys'!$G$2:$G$2863,'bereken betaaldatum bedrag'!B277)</f>
        <v>0</v>
      </c>
      <c r="AS277" s="4">
        <f>SUMIFS('grv lys'!$L$2:$L$2863,'grv lys'!$I$2:$I$2863,'bereken betaaldatum bedrag'!$AS$1,'grv lys'!$G$2:$G$2863,'bereken betaaldatum bedrag'!B277)</f>
        <v>0</v>
      </c>
      <c r="AT277" s="4">
        <f>SUMIFS('grv lys'!$L$2:$L$2863,'grv lys'!$I$2:$I$2863,'bereken betaaldatum bedrag'!$AT$1,'grv lys'!$G$2:$G$2863,'bereken betaaldatum bedrag'!B277)</f>
        <v>0</v>
      </c>
      <c r="AU277" s="4">
        <f>SUMIFS('grv lys'!$L$2:$L$2863,'grv lys'!$I$2:$I$2863,'bereken betaaldatum bedrag'!$AU$1,'grv lys'!$G$2:$G$2863,'bereken betaaldatum bedrag'!B277)</f>
        <v>0</v>
      </c>
      <c r="AV277" s="4">
        <f>SUMIFS('grv lys'!$L$2:$L$2863,'grv lys'!$I$2:$I$2863,'bereken betaaldatum bedrag'!$AV$1,'grv lys'!$G$2:$G$2863,'bereken betaaldatum bedrag'!B277)</f>
        <v>0</v>
      </c>
      <c r="AW277" s="4">
        <f>SUMIFS('grv lys'!$L$2:$L$2863,'grv lys'!$I$2:$I$2863,'bereken betaaldatum bedrag'!$AW$1,'grv lys'!$G$2:$G$2863,'bereken betaaldatum bedrag'!B277)</f>
        <v>0</v>
      </c>
      <c r="AX277" s="4">
        <f>SUMIFS('grv lys'!$L$2:$L$2863,'grv lys'!$I$2:$I$2863,'bereken betaaldatum bedrag'!$AX$1,'grv lys'!$G$2:$G$2863,'bereken betaaldatum bedrag'!B277)</f>
        <v>0</v>
      </c>
      <c r="AY277" s="4">
        <f>SUMIFS('grv lys'!$L$2:$L$2863,'grv lys'!$I$2:$I$2863,'bereken betaaldatum bedrag'!$AY$1,'grv lys'!$G$2:$G$2863,'bereken betaaldatum bedrag'!B277)</f>
        <v>0</v>
      </c>
      <c r="AZ277" s="4">
        <f>SUMIFS('grv lys'!$L$2:$L$2863,'grv lys'!$I$2:$I$2863,'bereken betaaldatum bedrag'!$AZ$1,'grv lys'!$G$2:$G$2863,'bereken betaaldatum bedrag'!B277)</f>
        <v>0</v>
      </c>
      <c r="BA277" s="4">
        <f>SUMIFS('grv lys'!$L$2:$L$2863,'grv lys'!$I$2:$I$2863,'bereken betaaldatum bedrag'!$BA$1,'grv lys'!$G$2:$G$2863,'bereken betaaldatum bedrag'!B277)</f>
        <v>0</v>
      </c>
    </row>
    <row r="278" spans="1:53" x14ac:dyDescent="0.25">
      <c r="A278" s="19" t="s">
        <v>134</v>
      </c>
      <c r="B278" s="20">
        <v>41854</v>
      </c>
      <c r="C278" s="7"/>
      <c r="D278" s="15" t="s">
        <v>148</v>
      </c>
      <c r="E278" s="14"/>
      <c r="F278" s="12"/>
      <c r="G278" s="16"/>
      <c r="H278" s="16"/>
      <c r="I278" s="4">
        <f>SUMIFS('grv lys'!$L$2:$L$2863,'grv lys'!$G$2:$G$2863,'bereken betaaldatum bedrag'!B278,'grv lys'!$I$2:$I$2863,'bereken betaaldatum bedrag'!I$1)</f>
        <v>0</v>
      </c>
      <c r="J278" s="4">
        <f>SUMIFS('grv lys'!$L$2:$L$2863,'grv lys'!$I$2:$I$2863,'bereken betaaldatum bedrag'!$J$1,'grv lys'!$T$2:$T$2863,'bereken betaaldatum bedrag'!B278)</f>
        <v>0</v>
      </c>
      <c r="K278" s="4">
        <f>SUMIFS('grv lys'!$L$2:$L$2863,'grv lys'!$I$2:$I$2863,'bereken betaaldatum bedrag'!$K$1,'grv lys'!$T$2:$T$2863,'bereken betaaldatum bedrag'!B278)</f>
        <v>0</v>
      </c>
      <c r="L278" s="4">
        <f>SUMIFS('grv lys'!$L$2:$L$2863,'grv lys'!$I$2:$I$2863,'bereken betaaldatum bedrag'!$L$1,'grv lys'!$T$2:$T$2863,'bereken betaaldatum bedrag'!B278)</f>
        <v>0</v>
      </c>
      <c r="M278" s="4">
        <f>SUMIFS('grv lys'!$L$2:$L$2863,'grv lys'!$I$2:$I$2863,'bereken betaaldatum bedrag'!$M$1,'grv lys'!$T$2:$T$2863,'bereken betaaldatum bedrag'!B278)</f>
        <v>0</v>
      </c>
      <c r="N278" s="4">
        <f>SUMIFS('grv lys'!$L$2:$L$2863,'grv lys'!$I$2:$I$2863,'bereken betaaldatum bedrag'!$N$1,'grv lys'!$T$2:$T$2863,'bereken betaaldatum bedrag'!B278)</f>
        <v>0</v>
      </c>
      <c r="O278" s="4">
        <f>SUMIFS('grv lys'!$L$2:$L$2863,'grv lys'!$I$2:$I$2863,'bereken betaaldatum bedrag'!$O$1,'grv lys'!$T$2:$T$2863,'bereken betaaldatum bedrag'!B278)</f>
        <v>0</v>
      </c>
      <c r="P278" s="4">
        <f>SUMIFS('grv lys'!$L$2:$L$2863,'grv lys'!$I$2:$I$2863,'bereken betaaldatum bedrag'!$P$1,'grv lys'!$T$2:$T$2863,'bereken betaaldatum bedrag'!B278)</f>
        <v>0</v>
      </c>
      <c r="Q278" s="4">
        <f>SUMIFS('grv lys'!$L$2:$L$2863,'grv lys'!$I$2:$I$2863,'bereken betaaldatum bedrag'!$Q$1,'grv lys'!$T$2:$T$2863,'bereken betaaldatum bedrag'!B278)</f>
        <v>0</v>
      </c>
      <c r="R278" s="4">
        <f>SUMIFS('grv lys'!$L$2:$L$2863,'grv lys'!$I$2:$I$2863,'bereken betaaldatum bedrag'!$R$1,'grv lys'!$T$2:$T$2863,'bereken betaaldatum bedrag'!B278)</f>
        <v>0</v>
      </c>
      <c r="S278" s="4">
        <f>SUMIFS('grv lys'!Y277:Y3540,'grv lys'!T277:T3540,'bereken betaaldatum bedrag'!B278,'grv lys'!V277:V3540,'bereken betaaldatum bedrag'!$S$1)</f>
        <v>0</v>
      </c>
      <c r="T278" s="4">
        <f>SUMIFS('grv lys'!Z277:Z3540,'grv lys'!U277:U3540,'bereken betaaldatum bedrag'!B278,'grv lys'!W277:W3540,'bereken betaaldatum bedrag'!$T$1)</f>
        <v>0</v>
      </c>
      <c r="U278" s="4">
        <f>SUMIFS('grv lys'!$L$2:$L$2863,'grv lys'!$I$2:$I$2863,'bereken betaaldatum bedrag'!$U$1,'grv lys'!$T$2:$T$2863,'bereken betaaldatum bedrag'!B278)</f>
        <v>0</v>
      </c>
      <c r="V278" s="4">
        <f>SUMIFS('grv lys'!$L$2:$L$2863,'grv lys'!$I$2:$I$2863,'bereken betaaldatum bedrag'!$V$1,'grv lys'!$T$2:$T$2863,'bereken betaaldatum bedrag'!B278)</f>
        <v>0</v>
      </c>
      <c r="W278" s="4">
        <f>SUMIFS('grv lys'!$L$2:$L$2863,'grv lys'!$I$2:$I$2863,'bereken betaaldatum bedrag'!$W$1,'grv lys'!$T$2:$T$2863,'bereken betaaldatum bedrag'!B278)</f>
        <v>0</v>
      </c>
      <c r="X278" s="4">
        <f>SUMIFS('grv lys'!$L$2:$L$2863,'grv lys'!$I$2:$I$2863,'bereken betaaldatum bedrag'!$X$1,'grv lys'!$T$2:$T$2863,'bereken betaaldatum bedrag'!B278)</f>
        <v>0</v>
      </c>
      <c r="Y278" s="4">
        <f>SUMIFS('grv lys'!$L$2:$L$2863,'grv lys'!$I$2:$I$2863,'bereken betaaldatum bedrag'!$Y$1,'grv lys'!$G$2:$G$2863,'bereken betaaldatum bedrag'!B278)</f>
        <v>0</v>
      </c>
      <c r="Z278" s="4">
        <f>SUMIFS('grv lys'!$L$2:$L$2863,'grv lys'!$I$2:$I$2863,'bereken betaaldatum bedrag'!$Z$1,'grv lys'!$G$2:$G$2863,'bereken betaaldatum bedrag'!B278)</f>
        <v>0</v>
      </c>
      <c r="AA278" s="4">
        <f>SUMIFS('grv lys'!$L$2:$L$2863,'grv lys'!$I$2:$I$2863,'bereken betaaldatum bedrag'!$AA$1,'grv lys'!$G$2:$G$2863,'bereken betaaldatum bedrag'!B278)</f>
        <v>0</v>
      </c>
      <c r="AB278" s="4">
        <f>SUMIFS('grv lys'!$L$2:$L$2863,'grv lys'!$I$2:$I$2863,'bereken betaaldatum bedrag'!$AB$1,'grv lys'!$G$2:$G$2863,'bereken betaaldatum bedrag'!B278)</f>
        <v>0</v>
      </c>
      <c r="AC278" s="4">
        <f>SUMIFS('grv lys'!$L$2:$L$2863,'grv lys'!$I$2:$I$2863,'bereken betaaldatum bedrag'!$AC$1,'grv lys'!$G$2:$G$2863,'bereken betaaldatum bedrag'!B278)</f>
        <v>0</v>
      </c>
      <c r="AD278" s="4">
        <f>SUMIFS('grv lys'!$L$2:$L$2863,'grv lys'!$I$2:$I$2863,'bereken betaaldatum bedrag'!$AD$1,'grv lys'!$G$2:$G$2863,'bereken betaaldatum bedrag'!B278)</f>
        <v>0</v>
      </c>
      <c r="AE278" s="4">
        <f>SUMIFS('grv lys'!$L$2:$L$2863,'grv lys'!$I$2:$I$2863,'bereken betaaldatum bedrag'!$AE$1,'grv lys'!$G$2:$G$2863,'bereken betaaldatum bedrag'!B278)</f>
        <v>0</v>
      </c>
      <c r="AF278" s="4">
        <f>SUMIFS('grv lys'!$L$2:$L$2863,'grv lys'!$I$2:$I$2863,'bereken betaaldatum bedrag'!$AF$1,'grv lys'!$G$2:$G$2863,'bereken betaaldatum bedrag'!B278)</f>
        <v>0</v>
      </c>
      <c r="AG278" s="4">
        <f>SUMIFS('grv lys'!$L$2:$L$2863,'grv lys'!$I$2:$I$2863,'bereken betaaldatum bedrag'!$AG$1,'grv lys'!$G$2:$G$2863,'bereken betaaldatum bedrag'!B278)</f>
        <v>0</v>
      </c>
      <c r="AH278" s="4">
        <f>SUMIFS('grv lys'!$L$2:$L$2863,'grv lys'!$I$2:$I$2863,'bereken betaaldatum bedrag'!$AH$1,'grv lys'!$G$2:$G$2863,'bereken betaaldatum bedrag'!B278)</f>
        <v>0</v>
      </c>
      <c r="AI278" s="4">
        <f>SUMIFS('grv lys'!$L$2:$L$2863,'grv lys'!$I$2:$I$2863,'bereken betaaldatum bedrag'!$AI$1,'grv lys'!$G$2:$G$2863,'bereken betaaldatum bedrag'!B278)</f>
        <v>0</v>
      </c>
      <c r="AJ278" s="4">
        <f>SUMIFS('grv lys'!$L$2:$L$2863,'grv lys'!$I$2:$I$2863,'bereken betaaldatum bedrag'!$AJ$1,'grv lys'!$G$2:$G$2863,'bereken betaaldatum bedrag'!B278)</f>
        <v>0</v>
      </c>
      <c r="AK278" s="4">
        <f>SUMIFS('grv lys'!$L$2:$L$2863,'grv lys'!$I$2:$I$2863,'bereken betaaldatum bedrag'!$AK$1,'grv lys'!$G$2:$G$2863,'bereken betaaldatum bedrag'!B278)</f>
        <v>0</v>
      </c>
      <c r="AL278" s="4">
        <f>SUMIFS('grv lys'!$L$2:$L$2863,'grv lys'!$I$2:$I$2863,'bereken betaaldatum bedrag'!$AL$1,'grv lys'!$G$2:$G$2863,'bereken betaaldatum bedrag'!B278)</f>
        <v>0</v>
      </c>
      <c r="AM278" s="4">
        <f>SUMIFS('grv lys'!$L$2:$L$2863,'grv lys'!$I$2:$I$2863,'bereken betaaldatum bedrag'!$AM$1,'grv lys'!$G$2:$G$2863,'bereken betaaldatum bedrag'!B278)</f>
        <v>0</v>
      </c>
      <c r="AN278" s="4">
        <f>SUMIFS('grv lys'!$L$2:$L$2863,'grv lys'!$I$2:$I$2863,'bereken betaaldatum bedrag'!$AN$1,'grv lys'!$G$2:$G$2863,'bereken betaaldatum bedrag'!B278)</f>
        <v>0</v>
      </c>
      <c r="AO278" s="4">
        <f>SUMIFS('grv lys'!$L$2:$L$2863,'grv lys'!$I$2:$I$2863,'bereken betaaldatum bedrag'!$AO$1,'grv lys'!$G$2:$G$2863,'bereken betaaldatum bedrag'!B278)</f>
        <v>0</v>
      </c>
      <c r="AP278" s="4">
        <f>SUMIFS('grv lys'!$L$2:$L$2863,'grv lys'!$I$2:$I$2863,'bereken betaaldatum bedrag'!$AP$1,'grv lys'!$G$2:$G$2863,'bereken betaaldatum bedrag'!B278)</f>
        <v>0</v>
      </c>
      <c r="AQ278" s="4">
        <f>SUMIFS('grv lys'!$L$2:$L$2863,'grv lys'!$I$2:$I$2863,'bereken betaaldatum bedrag'!$AQ$1,'grv lys'!$G$2:$G$2863,'bereken betaaldatum bedrag'!B278)</f>
        <v>0</v>
      </c>
      <c r="AR278" s="4">
        <f>SUMIFS('grv lys'!$L$2:$L$2863,'grv lys'!$I$2:$I$2863,'bereken betaaldatum bedrag'!$AR$1,'grv lys'!$G$2:$G$2863,'bereken betaaldatum bedrag'!B278)</f>
        <v>0</v>
      </c>
      <c r="AS278" s="4">
        <f>SUMIFS('grv lys'!$L$2:$L$2863,'grv lys'!$I$2:$I$2863,'bereken betaaldatum bedrag'!$AS$1,'grv lys'!$G$2:$G$2863,'bereken betaaldatum bedrag'!B278)</f>
        <v>0</v>
      </c>
      <c r="AT278" s="4">
        <f>SUMIFS('grv lys'!$L$2:$L$2863,'grv lys'!$I$2:$I$2863,'bereken betaaldatum bedrag'!$AT$1,'grv lys'!$G$2:$G$2863,'bereken betaaldatum bedrag'!B278)</f>
        <v>0</v>
      </c>
      <c r="AU278" s="4">
        <f>SUMIFS('grv lys'!$L$2:$L$2863,'grv lys'!$I$2:$I$2863,'bereken betaaldatum bedrag'!$AU$1,'grv lys'!$G$2:$G$2863,'bereken betaaldatum bedrag'!B278)</f>
        <v>0</v>
      </c>
      <c r="AV278" s="4">
        <f>SUMIFS('grv lys'!$L$2:$L$2863,'grv lys'!$I$2:$I$2863,'bereken betaaldatum bedrag'!$AV$1,'grv lys'!$G$2:$G$2863,'bereken betaaldatum bedrag'!B278)</f>
        <v>0</v>
      </c>
      <c r="AW278" s="4">
        <f>SUMIFS('grv lys'!$L$2:$L$2863,'grv lys'!$I$2:$I$2863,'bereken betaaldatum bedrag'!$AW$1,'grv lys'!$G$2:$G$2863,'bereken betaaldatum bedrag'!B278)</f>
        <v>0</v>
      </c>
      <c r="AX278" s="4">
        <f>SUMIFS('grv lys'!$L$2:$L$2863,'grv lys'!$I$2:$I$2863,'bereken betaaldatum bedrag'!$AX$1,'grv lys'!$G$2:$G$2863,'bereken betaaldatum bedrag'!B278)</f>
        <v>0</v>
      </c>
      <c r="AY278" s="4">
        <f>SUMIFS('grv lys'!$L$2:$L$2863,'grv lys'!$I$2:$I$2863,'bereken betaaldatum bedrag'!$AY$1,'grv lys'!$G$2:$G$2863,'bereken betaaldatum bedrag'!B278)</f>
        <v>0</v>
      </c>
      <c r="AZ278" s="4">
        <f>SUMIFS('grv lys'!$L$2:$L$2863,'grv lys'!$I$2:$I$2863,'bereken betaaldatum bedrag'!$AZ$1,'grv lys'!$G$2:$G$2863,'bereken betaaldatum bedrag'!B278)</f>
        <v>0</v>
      </c>
      <c r="BA278" s="4">
        <f>SUMIFS('grv lys'!$L$2:$L$2863,'grv lys'!$I$2:$I$2863,'bereken betaaldatum bedrag'!$BA$1,'grv lys'!$G$2:$G$2863,'bereken betaaldatum bedrag'!B278)</f>
        <v>0</v>
      </c>
    </row>
    <row r="279" spans="1:53" x14ac:dyDescent="0.25">
      <c r="A279" s="19" t="s">
        <v>135</v>
      </c>
      <c r="B279" s="20">
        <v>41855</v>
      </c>
      <c r="C279" s="7"/>
      <c r="D279" s="15" t="s">
        <v>148</v>
      </c>
      <c r="E279" s="14"/>
      <c r="F279" s="12"/>
      <c r="G279" s="16"/>
      <c r="H279" s="16"/>
      <c r="I279" s="4">
        <f>SUMIFS('grv lys'!$L$2:$L$2863,'grv lys'!$G$2:$G$2863,'bereken betaaldatum bedrag'!B279,'grv lys'!$I$2:$I$2863,'bereken betaaldatum bedrag'!I$1)</f>
        <v>0</v>
      </c>
      <c r="J279" s="4">
        <f>SUMIFS('grv lys'!$L$2:$L$2863,'grv lys'!$I$2:$I$2863,'bereken betaaldatum bedrag'!$J$1,'grv lys'!$T$2:$T$2863,'bereken betaaldatum bedrag'!B279)</f>
        <v>0</v>
      </c>
      <c r="K279" s="4">
        <f>SUMIFS('grv lys'!$L$2:$L$2863,'grv lys'!$I$2:$I$2863,'bereken betaaldatum bedrag'!$K$1,'grv lys'!$T$2:$T$2863,'bereken betaaldatum bedrag'!B279)</f>
        <v>0</v>
      </c>
      <c r="L279" s="4">
        <f>SUMIFS('grv lys'!$L$2:$L$2863,'grv lys'!$I$2:$I$2863,'bereken betaaldatum bedrag'!$L$1,'grv lys'!$T$2:$T$2863,'bereken betaaldatum bedrag'!B279)</f>
        <v>0</v>
      </c>
      <c r="M279" s="4">
        <f>SUMIFS('grv lys'!$L$2:$L$2863,'grv lys'!$I$2:$I$2863,'bereken betaaldatum bedrag'!$M$1,'grv lys'!$T$2:$T$2863,'bereken betaaldatum bedrag'!B279)</f>
        <v>0</v>
      </c>
      <c r="N279" s="4">
        <f>SUMIFS('grv lys'!$L$2:$L$2863,'grv lys'!$I$2:$I$2863,'bereken betaaldatum bedrag'!$N$1,'grv lys'!$T$2:$T$2863,'bereken betaaldatum bedrag'!B279)</f>
        <v>0</v>
      </c>
      <c r="O279" s="4">
        <f>SUMIFS('grv lys'!$L$2:$L$2863,'grv lys'!$I$2:$I$2863,'bereken betaaldatum bedrag'!$O$1,'grv lys'!$T$2:$T$2863,'bereken betaaldatum bedrag'!B279)</f>
        <v>0</v>
      </c>
      <c r="P279" s="4">
        <f>SUMIFS('grv lys'!$L$2:$L$2863,'grv lys'!$I$2:$I$2863,'bereken betaaldatum bedrag'!$P$1,'grv lys'!$T$2:$T$2863,'bereken betaaldatum bedrag'!B279)</f>
        <v>0</v>
      </c>
      <c r="Q279" s="4">
        <f>SUMIFS('grv lys'!$L$2:$L$2863,'grv lys'!$I$2:$I$2863,'bereken betaaldatum bedrag'!$Q$1,'grv lys'!$T$2:$T$2863,'bereken betaaldatum bedrag'!B279)</f>
        <v>0</v>
      </c>
      <c r="R279" s="4">
        <f>SUMIFS('grv lys'!$L$2:$L$2863,'grv lys'!$I$2:$I$2863,'bereken betaaldatum bedrag'!$R$1,'grv lys'!$T$2:$T$2863,'bereken betaaldatum bedrag'!B279)</f>
        <v>0</v>
      </c>
      <c r="S279" s="4">
        <f>SUMIFS('grv lys'!Y278:Y3541,'grv lys'!T278:T3541,'bereken betaaldatum bedrag'!B279,'grv lys'!V278:V3541,'bereken betaaldatum bedrag'!$S$1)</f>
        <v>0</v>
      </c>
      <c r="T279" s="4">
        <f>SUMIFS('grv lys'!Z278:Z3541,'grv lys'!U278:U3541,'bereken betaaldatum bedrag'!B279,'grv lys'!W278:W3541,'bereken betaaldatum bedrag'!$T$1)</f>
        <v>0</v>
      </c>
      <c r="U279" s="4">
        <f>SUMIFS('grv lys'!$L$2:$L$2863,'grv lys'!$I$2:$I$2863,'bereken betaaldatum bedrag'!$U$1,'grv lys'!$T$2:$T$2863,'bereken betaaldatum bedrag'!B279)</f>
        <v>0</v>
      </c>
      <c r="V279" s="4">
        <f>SUMIFS('grv lys'!$L$2:$L$2863,'grv lys'!$I$2:$I$2863,'bereken betaaldatum bedrag'!$V$1,'grv lys'!$T$2:$T$2863,'bereken betaaldatum bedrag'!B279)</f>
        <v>0</v>
      </c>
      <c r="W279" s="4">
        <f>SUMIFS('grv lys'!$L$2:$L$2863,'grv lys'!$I$2:$I$2863,'bereken betaaldatum bedrag'!$W$1,'grv lys'!$T$2:$T$2863,'bereken betaaldatum bedrag'!B279)</f>
        <v>0</v>
      </c>
      <c r="X279" s="4">
        <f>SUMIFS('grv lys'!$L$2:$L$2863,'grv lys'!$I$2:$I$2863,'bereken betaaldatum bedrag'!$X$1,'grv lys'!$T$2:$T$2863,'bereken betaaldatum bedrag'!B279)</f>
        <v>0</v>
      </c>
      <c r="Y279" s="4">
        <f>SUMIFS('grv lys'!$L$2:$L$2863,'grv lys'!$I$2:$I$2863,'bereken betaaldatum bedrag'!$Y$1,'grv lys'!$G$2:$G$2863,'bereken betaaldatum bedrag'!B279)</f>
        <v>0</v>
      </c>
      <c r="Z279" s="4">
        <f>SUMIFS('grv lys'!$L$2:$L$2863,'grv lys'!$I$2:$I$2863,'bereken betaaldatum bedrag'!$Z$1,'grv lys'!$G$2:$G$2863,'bereken betaaldatum bedrag'!B279)</f>
        <v>0</v>
      </c>
      <c r="AA279" s="4">
        <f>SUMIFS('grv lys'!$L$2:$L$2863,'grv lys'!$I$2:$I$2863,'bereken betaaldatum bedrag'!$AA$1,'grv lys'!$G$2:$G$2863,'bereken betaaldatum bedrag'!B279)</f>
        <v>0</v>
      </c>
      <c r="AB279" s="4">
        <f>SUMIFS('grv lys'!$L$2:$L$2863,'grv lys'!$I$2:$I$2863,'bereken betaaldatum bedrag'!$AB$1,'grv lys'!$G$2:$G$2863,'bereken betaaldatum bedrag'!B279)</f>
        <v>0</v>
      </c>
      <c r="AC279" s="4">
        <f>SUMIFS('grv lys'!$L$2:$L$2863,'grv lys'!$I$2:$I$2863,'bereken betaaldatum bedrag'!$AC$1,'grv lys'!$G$2:$G$2863,'bereken betaaldatum bedrag'!B279)</f>
        <v>0</v>
      </c>
      <c r="AD279" s="4">
        <f>SUMIFS('grv lys'!$L$2:$L$2863,'grv lys'!$I$2:$I$2863,'bereken betaaldatum bedrag'!$AD$1,'grv lys'!$G$2:$G$2863,'bereken betaaldatum bedrag'!B279)</f>
        <v>0</v>
      </c>
      <c r="AE279" s="4">
        <f>SUMIFS('grv lys'!$L$2:$L$2863,'grv lys'!$I$2:$I$2863,'bereken betaaldatum bedrag'!$AE$1,'grv lys'!$G$2:$G$2863,'bereken betaaldatum bedrag'!B279)</f>
        <v>0</v>
      </c>
      <c r="AF279" s="4">
        <f>SUMIFS('grv lys'!$L$2:$L$2863,'grv lys'!$I$2:$I$2863,'bereken betaaldatum bedrag'!$AF$1,'grv lys'!$G$2:$G$2863,'bereken betaaldatum bedrag'!B279)</f>
        <v>0</v>
      </c>
      <c r="AG279" s="4">
        <f>SUMIFS('grv lys'!$L$2:$L$2863,'grv lys'!$I$2:$I$2863,'bereken betaaldatum bedrag'!$AG$1,'grv lys'!$G$2:$G$2863,'bereken betaaldatum bedrag'!B279)</f>
        <v>0</v>
      </c>
      <c r="AH279" s="4">
        <f>SUMIFS('grv lys'!$L$2:$L$2863,'grv lys'!$I$2:$I$2863,'bereken betaaldatum bedrag'!$AH$1,'grv lys'!$G$2:$G$2863,'bereken betaaldatum bedrag'!B279)</f>
        <v>0</v>
      </c>
      <c r="AI279" s="4">
        <f>SUMIFS('grv lys'!$L$2:$L$2863,'grv lys'!$I$2:$I$2863,'bereken betaaldatum bedrag'!$AI$1,'grv lys'!$G$2:$G$2863,'bereken betaaldatum bedrag'!B279)</f>
        <v>0</v>
      </c>
      <c r="AJ279" s="4">
        <f>SUMIFS('grv lys'!$L$2:$L$2863,'grv lys'!$I$2:$I$2863,'bereken betaaldatum bedrag'!$AJ$1,'grv lys'!$G$2:$G$2863,'bereken betaaldatum bedrag'!B279)</f>
        <v>0</v>
      </c>
      <c r="AK279" s="4">
        <f>SUMIFS('grv lys'!$L$2:$L$2863,'grv lys'!$I$2:$I$2863,'bereken betaaldatum bedrag'!$AK$1,'grv lys'!$G$2:$G$2863,'bereken betaaldatum bedrag'!B279)</f>
        <v>0</v>
      </c>
      <c r="AL279" s="4">
        <f>SUMIFS('grv lys'!$L$2:$L$2863,'grv lys'!$I$2:$I$2863,'bereken betaaldatum bedrag'!$AL$1,'grv lys'!$G$2:$G$2863,'bereken betaaldatum bedrag'!B279)</f>
        <v>0</v>
      </c>
      <c r="AM279" s="4">
        <f>SUMIFS('grv lys'!$L$2:$L$2863,'grv lys'!$I$2:$I$2863,'bereken betaaldatum bedrag'!$AM$1,'grv lys'!$G$2:$G$2863,'bereken betaaldatum bedrag'!B279)</f>
        <v>0</v>
      </c>
      <c r="AN279" s="4">
        <f>SUMIFS('grv lys'!$L$2:$L$2863,'grv lys'!$I$2:$I$2863,'bereken betaaldatum bedrag'!$AN$1,'grv lys'!$G$2:$G$2863,'bereken betaaldatum bedrag'!B279)</f>
        <v>0</v>
      </c>
      <c r="AO279" s="4">
        <f>SUMIFS('grv lys'!$L$2:$L$2863,'grv lys'!$I$2:$I$2863,'bereken betaaldatum bedrag'!$AO$1,'grv lys'!$G$2:$G$2863,'bereken betaaldatum bedrag'!B279)</f>
        <v>0</v>
      </c>
      <c r="AP279" s="4">
        <f>SUMIFS('grv lys'!$L$2:$L$2863,'grv lys'!$I$2:$I$2863,'bereken betaaldatum bedrag'!$AP$1,'grv lys'!$G$2:$G$2863,'bereken betaaldatum bedrag'!B279)</f>
        <v>0</v>
      </c>
      <c r="AQ279" s="4">
        <f>SUMIFS('grv lys'!$L$2:$L$2863,'grv lys'!$I$2:$I$2863,'bereken betaaldatum bedrag'!$AQ$1,'grv lys'!$G$2:$G$2863,'bereken betaaldatum bedrag'!B279)</f>
        <v>0</v>
      </c>
      <c r="AR279" s="4">
        <f>SUMIFS('grv lys'!$L$2:$L$2863,'grv lys'!$I$2:$I$2863,'bereken betaaldatum bedrag'!$AR$1,'grv lys'!$G$2:$G$2863,'bereken betaaldatum bedrag'!B279)</f>
        <v>0</v>
      </c>
      <c r="AS279" s="4">
        <f>SUMIFS('grv lys'!$L$2:$L$2863,'grv lys'!$I$2:$I$2863,'bereken betaaldatum bedrag'!$AS$1,'grv lys'!$G$2:$G$2863,'bereken betaaldatum bedrag'!B279)</f>
        <v>0</v>
      </c>
      <c r="AT279" s="4">
        <f>SUMIFS('grv lys'!$L$2:$L$2863,'grv lys'!$I$2:$I$2863,'bereken betaaldatum bedrag'!$AT$1,'grv lys'!$G$2:$G$2863,'bereken betaaldatum bedrag'!B279)</f>
        <v>0</v>
      </c>
      <c r="AU279" s="4">
        <f>SUMIFS('grv lys'!$L$2:$L$2863,'grv lys'!$I$2:$I$2863,'bereken betaaldatum bedrag'!$AU$1,'grv lys'!$G$2:$G$2863,'bereken betaaldatum bedrag'!B279)</f>
        <v>0</v>
      </c>
      <c r="AV279" s="4">
        <f>SUMIFS('grv lys'!$L$2:$L$2863,'grv lys'!$I$2:$I$2863,'bereken betaaldatum bedrag'!$AV$1,'grv lys'!$G$2:$G$2863,'bereken betaaldatum bedrag'!B279)</f>
        <v>0</v>
      </c>
      <c r="AW279" s="4">
        <f>SUMIFS('grv lys'!$L$2:$L$2863,'grv lys'!$I$2:$I$2863,'bereken betaaldatum bedrag'!$AW$1,'grv lys'!$G$2:$G$2863,'bereken betaaldatum bedrag'!B279)</f>
        <v>0</v>
      </c>
      <c r="AX279" s="4">
        <f>SUMIFS('grv lys'!$L$2:$L$2863,'grv lys'!$I$2:$I$2863,'bereken betaaldatum bedrag'!$AX$1,'grv lys'!$G$2:$G$2863,'bereken betaaldatum bedrag'!B279)</f>
        <v>0</v>
      </c>
      <c r="AY279" s="4">
        <f>SUMIFS('grv lys'!$L$2:$L$2863,'grv lys'!$I$2:$I$2863,'bereken betaaldatum bedrag'!$AY$1,'grv lys'!$G$2:$G$2863,'bereken betaaldatum bedrag'!B279)</f>
        <v>0</v>
      </c>
      <c r="AZ279" s="4">
        <f>SUMIFS('grv lys'!$L$2:$L$2863,'grv lys'!$I$2:$I$2863,'bereken betaaldatum bedrag'!$AZ$1,'grv lys'!$G$2:$G$2863,'bereken betaaldatum bedrag'!B279)</f>
        <v>0</v>
      </c>
      <c r="BA279" s="4">
        <f>SUMIFS('grv lys'!$L$2:$L$2863,'grv lys'!$I$2:$I$2863,'bereken betaaldatum bedrag'!$BA$1,'grv lys'!$G$2:$G$2863,'bereken betaaldatum bedrag'!B279)</f>
        <v>0</v>
      </c>
    </row>
    <row r="280" spans="1:53" x14ac:dyDescent="0.25">
      <c r="A280" s="19" t="s">
        <v>136</v>
      </c>
      <c r="B280" s="20">
        <v>41856</v>
      </c>
      <c r="C280" s="7"/>
      <c r="D280" s="15" t="s">
        <v>148</v>
      </c>
      <c r="E280" s="14"/>
      <c r="F280" s="12"/>
      <c r="G280" s="16"/>
      <c r="H280" s="16"/>
      <c r="I280" s="4">
        <f>SUMIFS('grv lys'!$L$2:$L$2863,'grv lys'!$G$2:$G$2863,'bereken betaaldatum bedrag'!B280,'grv lys'!$I$2:$I$2863,'bereken betaaldatum bedrag'!I$1)</f>
        <v>0</v>
      </c>
      <c r="J280" s="4">
        <f>SUMIFS('grv lys'!$L$2:$L$2863,'grv lys'!$I$2:$I$2863,'bereken betaaldatum bedrag'!$J$1,'grv lys'!$T$2:$T$2863,'bereken betaaldatum bedrag'!B280)</f>
        <v>0</v>
      </c>
      <c r="K280" s="4">
        <f>SUMIFS('grv lys'!$L$2:$L$2863,'grv lys'!$I$2:$I$2863,'bereken betaaldatum bedrag'!$K$1,'grv lys'!$T$2:$T$2863,'bereken betaaldatum bedrag'!B280)</f>
        <v>0</v>
      </c>
      <c r="L280" s="4">
        <f>SUMIFS('grv lys'!$L$2:$L$2863,'grv lys'!$I$2:$I$2863,'bereken betaaldatum bedrag'!$L$1,'grv lys'!$T$2:$T$2863,'bereken betaaldatum bedrag'!B280)</f>
        <v>0</v>
      </c>
      <c r="M280" s="4">
        <f>SUMIFS('grv lys'!$L$2:$L$2863,'grv lys'!$I$2:$I$2863,'bereken betaaldatum bedrag'!$M$1,'grv lys'!$T$2:$T$2863,'bereken betaaldatum bedrag'!B280)</f>
        <v>0</v>
      </c>
      <c r="N280" s="4">
        <f>SUMIFS('grv lys'!$L$2:$L$2863,'grv lys'!$I$2:$I$2863,'bereken betaaldatum bedrag'!$N$1,'grv lys'!$T$2:$T$2863,'bereken betaaldatum bedrag'!B280)</f>
        <v>0</v>
      </c>
      <c r="O280" s="4">
        <f>SUMIFS('grv lys'!$L$2:$L$2863,'grv lys'!$I$2:$I$2863,'bereken betaaldatum bedrag'!$O$1,'grv lys'!$T$2:$T$2863,'bereken betaaldatum bedrag'!B280)</f>
        <v>0</v>
      </c>
      <c r="P280" s="4">
        <f>SUMIFS('grv lys'!$L$2:$L$2863,'grv lys'!$I$2:$I$2863,'bereken betaaldatum bedrag'!$P$1,'grv lys'!$T$2:$T$2863,'bereken betaaldatum bedrag'!B280)</f>
        <v>0</v>
      </c>
      <c r="Q280" s="4">
        <f>SUMIFS('grv lys'!$L$2:$L$2863,'grv lys'!$I$2:$I$2863,'bereken betaaldatum bedrag'!$Q$1,'grv lys'!$T$2:$T$2863,'bereken betaaldatum bedrag'!B280)</f>
        <v>0</v>
      </c>
      <c r="R280" s="4">
        <f>SUMIFS('grv lys'!$L$2:$L$2863,'grv lys'!$I$2:$I$2863,'bereken betaaldatum bedrag'!$R$1,'grv lys'!$T$2:$T$2863,'bereken betaaldatum bedrag'!B280)</f>
        <v>0</v>
      </c>
      <c r="S280" s="4">
        <f>SUMIFS('grv lys'!Y279:Y3542,'grv lys'!T279:T3542,'bereken betaaldatum bedrag'!B280,'grv lys'!V279:V3542,'bereken betaaldatum bedrag'!$S$1)</f>
        <v>0</v>
      </c>
      <c r="T280" s="4">
        <f>SUMIFS('grv lys'!Z279:Z3542,'grv lys'!U279:U3542,'bereken betaaldatum bedrag'!B280,'grv lys'!W279:W3542,'bereken betaaldatum bedrag'!$T$1)</f>
        <v>0</v>
      </c>
      <c r="U280" s="4">
        <f>SUMIFS('grv lys'!$L$2:$L$2863,'grv lys'!$I$2:$I$2863,'bereken betaaldatum bedrag'!$U$1,'grv lys'!$T$2:$T$2863,'bereken betaaldatum bedrag'!B280)</f>
        <v>0</v>
      </c>
      <c r="V280" s="4">
        <f>SUMIFS('grv lys'!$L$2:$L$2863,'grv lys'!$I$2:$I$2863,'bereken betaaldatum bedrag'!$V$1,'grv lys'!$T$2:$T$2863,'bereken betaaldatum bedrag'!B280)</f>
        <v>0</v>
      </c>
      <c r="W280" s="4">
        <f>SUMIFS('grv lys'!$L$2:$L$2863,'grv lys'!$I$2:$I$2863,'bereken betaaldatum bedrag'!$W$1,'grv lys'!$T$2:$T$2863,'bereken betaaldatum bedrag'!B280)</f>
        <v>0</v>
      </c>
      <c r="X280" s="4">
        <f>SUMIFS('grv lys'!$L$2:$L$2863,'grv lys'!$I$2:$I$2863,'bereken betaaldatum bedrag'!$X$1,'grv lys'!$T$2:$T$2863,'bereken betaaldatum bedrag'!B280)</f>
        <v>0</v>
      </c>
      <c r="Y280" s="4">
        <f>SUMIFS('grv lys'!$L$2:$L$2863,'grv lys'!$I$2:$I$2863,'bereken betaaldatum bedrag'!$Y$1,'grv lys'!$G$2:$G$2863,'bereken betaaldatum bedrag'!B280)</f>
        <v>0</v>
      </c>
      <c r="Z280" s="4">
        <f>SUMIFS('grv lys'!$L$2:$L$2863,'grv lys'!$I$2:$I$2863,'bereken betaaldatum bedrag'!$Z$1,'grv lys'!$G$2:$G$2863,'bereken betaaldatum bedrag'!B280)</f>
        <v>0</v>
      </c>
      <c r="AA280" s="4">
        <f>SUMIFS('grv lys'!$L$2:$L$2863,'grv lys'!$I$2:$I$2863,'bereken betaaldatum bedrag'!$AA$1,'grv lys'!$G$2:$G$2863,'bereken betaaldatum bedrag'!B280)</f>
        <v>0</v>
      </c>
      <c r="AB280" s="4">
        <f>SUMIFS('grv lys'!$L$2:$L$2863,'grv lys'!$I$2:$I$2863,'bereken betaaldatum bedrag'!$AB$1,'grv lys'!$G$2:$G$2863,'bereken betaaldatum bedrag'!B280)</f>
        <v>0</v>
      </c>
      <c r="AC280" s="4">
        <f>SUMIFS('grv lys'!$L$2:$L$2863,'grv lys'!$I$2:$I$2863,'bereken betaaldatum bedrag'!$AC$1,'grv lys'!$G$2:$G$2863,'bereken betaaldatum bedrag'!B280)</f>
        <v>0</v>
      </c>
      <c r="AD280" s="4">
        <f>SUMIFS('grv lys'!$L$2:$L$2863,'grv lys'!$I$2:$I$2863,'bereken betaaldatum bedrag'!$AD$1,'grv lys'!$G$2:$G$2863,'bereken betaaldatum bedrag'!B280)</f>
        <v>0</v>
      </c>
      <c r="AE280" s="4">
        <f>SUMIFS('grv lys'!$L$2:$L$2863,'grv lys'!$I$2:$I$2863,'bereken betaaldatum bedrag'!$AE$1,'grv lys'!$G$2:$G$2863,'bereken betaaldatum bedrag'!B280)</f>
        <v>0</v>
      </c>
      <c r="AF280" s="4">
        <f>SUMIFS('grv lys'!$L$2:$L$2863,'grv lys'!$I$2:$I$2863,'bereken betaaldatum bedrag'!$AF$1,'grv lys'!$G$2:$G$2863,'bereken betaaldatum bedrag'!B280)</f>
        <v>0</v>
      </c>
      <c r="AG280" s="4">
        <f>SUMIFS('grv lys'!$L$2:$L$2863,'grv lys'!$I$2:$I$2863,'bereken betaaldatum bedrag'!$AG$1,'grv lys'!$G$2:$G$2863,'bereken betaaldatum bedrag'!B280)</f>
        <v>0</v>
      </c>
      <c r="AH280" s="4">
        <f>SUMIFS('grv lys'!$L$2:$L$2863,'grv lys'!$I$2:$I$2863,'bereken betaaldatum bedrag'!$AH$1,'grv lys'!$G$2:$G$2863,'bereken betaaldatum bedrag'!B280)</f>
        <v>0</v>
      </c>
      <c r="AI280" s="4">
        <f>SUMIFS('grv lys'!$L$2:$L$2863,'grv lys'!$I$2:$I$2863,'bereken betaaldatum bedrag'!$AI$1,'grv lys'!$G$2:$G$2863,'bereken betaaldatum bedrag'!B280)</f>
        <v>0</v>
      </c>
      <c r="AJ280" s="4">
        <f>SUMIFS('grv lys'!$L$2:$L$2863,'grv lys'!$I$2:$I$2863,'bereken betaaldatum bedrag'!$AJ$1,'grv lys'!$G$2:$G$2863,'bereken betaaldatum bedrag'!B280)</f>
        <v>0</v>
      </c>
      <c r="AK280" s="4">
        <f>SUMIFS('grv lys'!$L$2:$L$2863,'grv lys'!$I$2:$I$2863,'bereken betaaldatum bedrag'!$AK$1,'grv lys'!$G$2:$G$2863,'bereken betaaldatum bedrag'!B280)</f>
        <v>0</v>
      </c>
      <c r="AL280" s="4">
        <f>SUMIFS('grv lys'!$L$2:$L$2863,'grv lys'!$I$2:$I$2863,'bereken betaaldatum bedrag'!$AL$1,'grv lys'!$G$2:$G$2863,'bereken betaaldatum bedrag'!B280)</f>
        <v>0</v>
      </c>
      <c r="AM280" s="4">
        <f>SUMIFS('grv lys'!$L$2:$L$2863,'grv lys'!$I$2:$I$2863,'bereken betaaldatum bedrag'!$AM$1,'grv lys'!$G$2:$G$2863,'bereken betaaldatum bedrag'!B280)</f>
        <v>0</v>
      </c>
      <c r="AN280" s="4">
        <f>SUMIFS('grv lys'!$L$2:$L$2863,'grv lys'!$I$2:$I$2863,'bereken betaaldatum bedrag'!$AN$1,'grv lys'!$G$2:$G$2863,'bereken betaaldatum bedrag'!B280)</f>
        <v>0</v>
      </c>
      <c r="AO280" s="4">
        <f>SUMIFS('grv lys'!$L$2:$L$2863,'grv lys'!$I$2:$I$2863,'bereken betaaldatum bedrag'!$AO$1,'grv lys'!$G$2:$G$2863,'bereken betaaldatum bedrag'!B280)</f>
        <v>0</v>
      </c>
      <c r="AP280" s="4">
        <f>SUMIFS('grv lys'!$L$2:$L$2863,'grv lys'!$I$2:$I$2863,'bereken betaaldatum bedrag'!$AP$1,'grv lys'!$G$2:$G$2863,'bereken betaaldatum bedrag'!B280)</f>
        <v>0</v>
      </c>
      <c r="AQ280" s="4">
        <f>SUMIFS('grv lys'!$L$2:$L$2863,'grv lys'!$I$2:$I$2863,'bereken betaaldatum bedrag'!$AQ$1,'grv lys'!$G$2:$G$2863,'bereken betaaldatum bedrag'!B280)</f>
        <v>0</v>
      </c>
      <c r="AR280" s="4">
        <f>SUMIFS('grv lys'!$L$2:$L$2863,'grv lys'!$I$2:$I$2863,'bereken betaaldatum bedrag'!$AR$1,'grv lys'!$G$2:$G$2863,'bereken betaaldatum bedrag'!B280)</f>
        <v>0</v>
      </c>
      <c r="AS280" s="4">
        <f>SUMIFS('grv lys'!$L$2:$L$2863,'grv lys'!$I$2:$I$2863,'bereken betaaldatum bedrag'!$AS$1,'grv lys'!$G$2:$G$2863,'bereken betaaldatum bedrag'!B280)</f>
        <v>0</v>
      </c>
      <c r="AT280" s="4">
        <f>SUMIFS('grv lys'!$L$2:$L$2863,'grv lys'!$I$2:$I$2863,'bereken betaaldatum bedrag'!$AT$1,'grv lys'!$G$2:$G$2863,'bereken betaaldatum bedrag'!B280)</f>
        <v>0</v>
      </c>
      <c r="AU280" s="4">
        <f>SUMIFS('grv lys'!$L$2:$L$2863,'grv lys'!$I$2:$I$2863,'bereken betaaldatum bedrag'!$AU$1,'grv lys'!$G$2:$G$2863,'bereken betaaldatum bedrag'!B280)</f>
        <v>0</v>
      </c>
      <c r="AV280" s="4">
        <f>SUMIFS('grv lys'!$L$2:$L$2863,'grv lys'!$I$2:$I$2863,'bereken betaaldatum bedrag'!$AV$1,'grv lys'!$G$2:$G$2863,'bereken betaaldatum bedrag'!B280)</f>
        <v>0</v>
      </c>
      <c r="AW280" s="4">
        <f>SUMIFS('grv lys'!$L$2:$L$2863,'grv lys'!$I$2:$I$2863,'bereken betaaldatum bedrag'!$AW$1,'grv lys'!$G$2:$G$2863,'bereken betaaldatum bedrag'!B280)</f>
        <v>0</v>
      </c>
      <c r="AX280" s="4">
        <f>SUMIFS('grv lys'!$L$2:$L$2863,'grv lys'!$I$2:$I$2863,'bereken betaaldatum bedrag'!$AX$1,'grv lys'!$G$2:$G$2863,'bereken betaaldatum bedrag'!B280)</f>
        <v>0</v>
      </c>
      <c r="AY280" s="4">
        <f>SUMIFS('grv lys'!$L$2:$L$2863,'grv lys'!$I$2:$I$2863,'bereken betaaldatum bedrag'!$AY$1,'grv lys'!$G$2:$G$2863,'bereken betaaldatum bedrag'!B280)</f>
        <v>0</v>
      </c>
      <c r="AZ280" s="4">
        <f>SUMIFS('grv lys'!$L$2:$L$2863,'grv lys'!$I$2:$I$2863,'bereken betaaldatum bedrag'!$AZ$1,'grv lys'!$G$2:$G$2863,'bereken betaaldatum bedrag'!B280)</f>
        <v>0</v>
      </c>
      <c r="BA280" s="4">
        <f>SUMIFS('grv lys'!$L$2:$L$2863,'grv lys'!$I$2:$I$2863,'bereken betaaldatum bedrag'!$BA$1,'grv lys'!$G$2:$G$2863,'bereken betaaldatum bedrag'!B280)</f>
        <v>0</v>
      </c>
    </row>
    <row r="281" spans="1:53" x14ac:dyDescent="0.25">
      <c r="A281" s="19" t="s">
        <v>137</v>
      </c>
      <c r="B281" s="20">
        <v>41857</v>
      </c>
      <c r="C281" s="7"/>
      <c r="D281" s="15" t="s">
        <v>148</v>
      </c>
      <c r="E281" s="14"/>
      <c r="F281" s="12"/>
      <c r="G281" s="16"/>
      <c r="H281" s="16"/>
      <c r="I281" s="4">
        <f>SUMIFS('grv lys'!$L$2:$L$2863,'grv lys'!$G$2:$G$2863,'bereken betaaldatum bedrag'!B281,'grv lys'!$I$2:$I$2863,'bereken betaaldatum bedrag'!I$1)</f>
        <v>0</v>
      </c>
      <c r="J281" s="4">
        <f>SUMIFS('grv lys'!$L$2:$L$2863,'grv lys'!$I$2:$I$2863,'bereken betaaldatum bedrag'!$J$1,'grv lys'!$T$2:$T$2863,'bereken betaaldatum bedrag'!B281)</f>
        <v>0</v>
      </c>
      <c r="K281" s="4">
        <f>SUMIFS('grv lys'!$L$2:$L$2863,'grv lys'!$I$2:$I$2863,'bereken betaaldatum bedrag'!$K$1,'grv lys'!$T$2:$T$2863,'bereken betaaldatum bedrag'!B281)</f>
        <v>0</v>
      </c>
      <c r="L281" s="4">
        <f>SUMIFS('grv lys'!$L$2:$L$2863,'grv lys'!$I$2:$I$2863,'bereken betaaldatum bedrag'!$L$1,'grv lys'!$T$2:$T$2863,'bereken betaaldatum bedrag'!B281)</f>
        <v>0</v>
      </c>
      <c r="M281" s="4">
        <f>SUMIFS('grv lys'!$L$2:$L$2863,'grv lys'!$I$2:$I$2863,'bereken betaaldatum bedrag'!$M$1,'grv lys'!$T$2:$T$2863,'bereken betaaldatum bedrag'!B281)</f>
        <v>0</v>
      </c>
      <c r="N281" s="4">
        <f>SUMIFS('grv lys'!$L$2:$L$2863,'grv lys'!$I$2:$I$2863,'bereken betaaldatum bedrag'!$N$1,'grv lys'!$T$2:$T$2863,'bereken betaaldatum bedrag'!B281)</f>
        <v>0</v>
      </c>
      <c r="O281" s="4">
        <f>SUMIFS('grv lys'!$L$2:$L$2863,'grv lys'!$I$2:$I$2863,'bereken betaaldatum bedrag'!$O$1,'grv lys'!$T$2:$T$2863,'bereken betaaldatum bedrag'!B281)</f>
        <v>0</v>
      </c>
      <c r="P281" s="4">
        <f>SUMIFS('grv lys'!$L$2:$L$2863,'grv lys'!$I$2:$I$2863,'bereken betaaldatum bedrag'!$P$1,'grv lys'!$T$2:$T$2863,'bereken betaaldatum bedrag'!B281)</f>
        <v>0</v>
      </c>
      <c r="Q281" s="4">
        <f>SUMIFS('grv lys'!$L$2:$L$2863,'grv lys'!$I$2:$I$2863,'bereken betaaldatum bedrag'!$Q$1,'grv lys'!$T$2:$T$2863,'bereken betaaldatum bedrag'!B281)</f>
        <v>0</v>
      </c>
      <c r="R281" s="4">
        <f>SUMIFS('grv lys'!$L$2:$L$2863,'grv lys'!$I$2:$I$2863,'bereken betaaldatum bedrag'!$R$1,'grv lys'!$T$2:$T$2863,'bereken betaaldatum bedrag'!B281)</f>
        <v>0</v>
      </c>
      <c r="S281" s="4">
        <f>SUMIFS('grv lys'!Y280:Y3543,'grv lys'!T280:T3543,'bereken betaaldatum bedrag'!B281,'grv lys'!V280:V3543,'bereken betaaldatum bedrag'!$S$1)</f>
        <v>0</v>
      </c>
      <c r="T281" s="4">
        <f>SUMIFS('grv lys'!Z280:Z3543,'grv lys'!U280:U3543,'bereken betaaldatum bedrag'!B281,'grv lys'!W280:W3543,'bereken betaaldatum bedrag'!$T$1)</f>
        <v>0</v>
      </c>
      <c r="U281" s="4">
        <f>SUMIFS('grv lys'!$L$2:$L$2863,'grv lys'!$I$2:$I$2863,'bereken betaaldatum bedrag'!$U$1,'grv lys'!$T$2:$T$2863,'bereken betaaldatum bedrag'!B281)</f>
        <v>0</v>
      </c>
      <c r="V281" s="4">
        <f>SUMIFS('grv lys'!$L$2:$L$2863,'grv lys'!$I$2:$I$2863,'bereken betaaldatum bedrag'!$V$1,'grv lys'!$T$2:$T$2863,'bereken betaaldatum bedrag'!B281)</f>
        <v>0</v>
      </c>
      <c r="W281" s="4">
        <f>SUMIFS('grv lys'!$L$2:$L$2863,'grv lys'!$I$2:$I$2863,'bereken betaaldatum bedrag'!$W$1,'grv lys'!$T$2:$T$2863,'bereken betaaldatum bedrag'!B281)</f>
        <v>0</v>
      </c>
      <c r="X281" s="4">
        <f>SUMIFS('grv lys'!$L$2:$L$2863,'grv lys'!$I$2:$I$2863,'bereken betaaldatum bedrag'!$X$1,'grv lys'!$T$2:$T$2863,'bereken betaaldatum bedrag'!B281)</f>
        <v>0</v>
      </c>
      <c r="Y281" s="4">
        <f>SUMIFS('grv lys'!$L$2:$L$2863,'grv lys'!$I$2:$I$2863,'bereken betaaldatum bedrag'!$Y$1,'grv lys'!$G$2:$G$2863,'bereken betaaldatum bedrag'!B281)</f>
        <v>0</v>
      </c>
      <c r="Z281" s="4">
        <f>SUMIFS('grv lys'!$L$2:$L$2863,'grv lys'!$I$2:$I$2863,'bereken betaaldatum bedrag'!$Z$1,'grv lys'!$G$2:$G$2863,'bereken betaaldatum bedrag'!B281)</f>
        <v>0</v>
      </c>
      <c r="AA281" s="4">
        <f>SUMIFS('grv lys'!$L$2:$L$2863,'grv lys'!$I$2:$I$2863,'bereken betaaldatum bedrag'!$AA$1,'grv lys'!$G$2:$G$2863,'bereken betaaldatum bedrag'!B281)</f>
        <v>0</v>
      </c>
      <c r="AB281" s="4">
        <f>SUMIFS('grv lys'!$L$2:$L$2863,'grv lys'!$I$2:$I$2863,'bereken betaaldatum bedrag'!$AB$1,'grv lys'!$G$2:$G$2863,'bereken betaaldatum bedrag'!B281)</f>
        <v>0</v>
      </c>
      <c r="AC281" s="4">
        <f>SUMIFS('grv lys'!$L$2:$L$2863,'grv lys'!$I$2:$I$2863,'bereken betaaldatum bedrag'!$AC$1,'grv lys'!$G$2:$G$2863,'bereken betaaldatum bedrag'!B281)</f>
        <v>0</v>
      </c>
      <c r="AD281" s="4">
        <f>SUMIFS('grv lys'!$L$2:$L$2863,'grv lys'!$I$2:$I$2863,'bereken betaaldatum bedrag'!$AD$1,'grv lys'!$G$2:$G$2863,'bereken betaaldatum bedrag'!B281)</f>
        <v>0</v>
      </c>
      <c r="AE281" s="4">
        <f>SUMIFS('grv lys'!$L$2:$L$2863,'grv lys'!$I$2:$I$2863,'bereken betaaldatum bedrag'!$AE$1,'grv lys'!$G$2:$G$2863,'bereken betaaldatum bedrag'!B281)</f>
        <v>0</v>
      </c>
      <c r="AF281" s="4">
        <f>SUMIFS('grv lys'!$L$2:$L$2863,'grv lys'!$I$2:$I$2863,'bereken betaaldatum bedrag'!$AF$1,'grv lys'!$G$2:$G$2863,'bereken betaaldatum bedrag'!B281)</f>
        <v>0</v>
      </c>
      <c r="AG281" s="4">
        <f>SUMIFS('grv lys'!$L$2:$L$2863,'grv lys'!$I$2:$I$2863,'bereken betaaldatum bedrag'!$AG$1,'grv lys'!$G$2:$G$2863,'bereken betaaldatum bedrag'!B281)</f>
        <v>0</v>
      </c>
      <c r="AH281" s="4">
        <f>SUMIFS('grv lys'!$L$2:$L$2863,'grv lys'!$I$2:$I$2863,'bereken betaaldatum bedrag'!$AH$1,'grv lys'!$G$2:$G$2863,'bereken betaaldatum bedrag'!B281)</f>
        <v>0</v>
      </c>
      <c r="AI281" s="4">
        <f>SUMIFS('grv lys'!$L$2:$L$2863,'grv lys'!$I$2:$I$2863,'bereken betaaldatum bedrag'!$AI$1,'grv lys'!$G$2:$G$2863,'bereken betaaldatum bedrag'!B281)</f>
        <v>0</v>
      </c>
      <c r="AJ281" s="4">
        <f>SUMIFS('grv lys'!$L$2:$L$2863,'grv lys'!$I$2:$I$2863,'bereken betaaldatum bedrag'!$AJ$1,'grv lys'!$G$2:$G$2863,'bereken betaaldatum bedrag'!B281)</f>
        <v>0</v>
      </c>
      <c r="AK281" s="4">
        <f>SUMIFS('grv lys'!$L$2:$L$2863,'grv lys'!$I$2:$I$2863,'bereken betaaldatum bedrag'!$AK$1,'grv lys'!$G$2:$G$2863,'bereken betaaldatum bedrag'!B281)</f>
        <v>0</v>
      </c>
      <c r="AL281" s="4">
        <f>SUMIFS('grv lys'!$L$2:$L$2863,'grv lys'!$I$2:$I$2863,'bereken betaaldatum bedrag'!$AL$1,'grv lys'!$G$2:$G$2863,'bereken betaaldatum bedrag'!B281)</f>
        <v>0</v>
      </c>
      <c r="AM281" s="4">
        <f>SUMIFS('grv lys'!$L$2:$L$2863,'grv lys'!$I$2:$I$2863,'bereken betaaldatum bedrag'!$AM$1,'grv lys'!$G$2:$G$2863,'bereken betaaldatum bedrag'!B281)</f>
        <v>0</v>
      </c>
      <c r="AN281" s="4">
        <f>SUMIFS('grv lys'!$L$2:$L$2863,'grv lys'!$I$2:$I$2863,'bereken betaaldatum bedrag'!$AN$1,'grv lys'!$G$2:$G$2863,'bereken betaaldatum bedrag'!B281)</f>
        <v>0</v>
      </c>
      <c r="AO281" s="4">
        <f>SUMIFS('grv lys'!$L$2:$L$2863,'grv lys'!$I$2:$I$2863,'bereken betaaldatum bedrag'!$AO$1,'grv lys'!$G$2:$G$2863,'bereken betaaldatum bedrag'!B281)</f>
        <v>0</v>
      </c>
      <c r="AP281" s="4">
        <f>SUMIFS('grv lys'!$L$2:$L$2863,'grv lys'!$I$2:$I$2863,'bereken betaaldatum bedrag'!$AP$1,'grv lys'!$G$2:$G$2863,'bereken betaaldatum bedrag'!B281)</f>
        <v>0</v>
      </c>
      <c r="AQ281" s="4">
        <f>SUMIFS('grv lys'!$L$2:$L$2863,'grv lys'!$I$2:$I$2863,'bereken betaaldatum bedrag'!$AQ$1,'grv lys'!$G$2:$G$2863,'bereken betaaldatum bedrag'!B281)</f>
        <v>0</v>
      </c>
      <c r="AR281" s="4">
        <f>SUMIFS('grv lys'!$L$2:$L$2863,'grv lys'!$I$2:$I$2863,'bereken betaaldatum bedrag'!$AR$1,'grv lys'!$G$2:$G$2863,'bereken betaaldatum bedrag'!B281)</f>
        <v>0</v>
      </c>
      <c r="AS281" s="4">
        <f>SUMIFS('grv lys'!$L$2:$L$2863,'grv lys'!$I$2:$I$2863,'bereken betaaldatum bedrag'!$AS$1,'grv lys'!$G$2:$G$2863,'bereken betaaldatum bedrag'!B281)</f>
        <v>0</v>
      </c>
      <c r="AT281" s="4">
        <f>SUMIFS('grv lys'!$L$2:$L$2863,'grv lys'!$I$2:$I$2863,'bereken betaaldatum bedrag'!$AT$1,'grv lys'!$G$2:$G$2863,'bereken betaaldatum bedrag'!B281)</f>
        <v>0</v>
      </c>
      <c r="AU281" s="4">
        <f>SUMIFS('grv lys'!$L$2:$L$2863,'grv lys'!$I$2:$I$2863,'bereken betaaldatum bedrag'!$AU$1,'grv lys'!$G$2:$G$2863,'bereken betaaldatum bedrag'!B281)</f>
        <v>0</v>
      </c>
      <c r="AV281" s="4">
        <f>SUMIFS('grv lys'!$L$2:$L$2863,'grv lys'!$I$2:$I$2863,'bereken betaaldatum bedrag'!$AV$1,'grv lys'!$G$2:$G$2863,'bereken betaaldatum bedrag'!B281)</f>
        <v>0</v>
      </c>
      <c r="AW281" s="4">
        <f>SUMIFS('grv lys'!$L$2:$L$2863,'grv lys'!$I$2:$I$2863,'bereken betaaldatum bedrag'!$AW$1,'grv lys'!$G$2:$G$2863,'bereken betaaldatum bedrag'!B281)</f>
        <v>0</v>
      </c>
      <c r="AX281" s="4">
        <f>SUMIFS('grv lys'!$L$2:$L$2863,'grv lys'!$I$2:$I$2863,'bereken betaaldatum bedrag'!$AX$1,'grv lys'!$G$2:$G$2863,'bereken betaaldatum bedrag'!B281)</f>
        <v>0</v>
      </c>
      <c r="AY281" s="4">
        <f>SUMIFS('grv lys'!$L$2:$L$2863,'grv lys'!$I$2:$I$2863,'bereken betaaldatum bedrag'!$AY$1,'grv lys'!$G$2:$G$2863,'bereken betaaldatum bedrag'!B281)</f>
        <v>0</v>
      </c>
      <c r="AZ281" s="4">
        <f>SUMIFS('grv lys'!$L$2:$L$2863,'grv lys'!$I$2:$I$2863,'bereken betaaldatum bedrag'!$AZ$1,'grv lys'!$G$2:$G$2863,'bereken betaaldatum bedrag'!B281)</f>
        <v>0</v>
      </c>
      <c r="BA281" s="4">
        <f>SUMIFS('grv lys'!$L$2:$L$2863,'grv lys'!$I$2:$I$2863,'bereken betaaldatum bedrag'!$BA$1,'grv lys'!$G$2:$G$2863,'bereken betaaldatum bedrag'!B281)</f>
        <v>0</v>
      </c>
    </row>
    <row r="282" spans="1:53" x14ac:dyDescent="0.25">
      <c r="A282" s="19" t="s">
        <v>138</v>
      </c>
      <c r="B282" s="20">
        <v>41858</v>
      </c>
      <c r="C282" s="7"/>
      <c r="D282" s="15" t="s">
        <v>148</v>
      </c>
      <c r="E282" s="14"/>
      <c r="F282" s="12"/>
      <c r="G282" s="16"/>
      <c r="H282" s="16"/>
      <c r="I282" s="4">
        <f>SUMIFS('grv lys'!$L$2:$L$2863,'grv lys'!$G$2:$G$2863,'bereken betaaldatum bedrag'!B282,'grv lys'!$I$2:$I$2863,'bereken betaaldatum bedrag'!I$1)</f>
        <v>0</v>
      </c>
      <c r="J282" s="4">
        <f>SUMIFS('grv lys'!$L$2:$L$2863,'grv lys'!$I$2:$I$2863,'bereken betaaldatum bedrag'!$J$1,'grv lys'!$T$2:$T$2863,'bereken betaaldatum bedrag'!B282)</f>
        <v>0</v>
      </c>
      <c r="K282" s="4">
        <f>SUMIFS('grv lys'!$L$2:$L$2863,'grv lys'!$I$2:$I$2863,'bereken betaaldatum bedrag'!$K$1,'grv lys'!$T$2:$T$2863,'bereken betaaldatum bedrag'!B282)</f>
        <v>0</v>
      </c>
      <c r="L282" s="4">
        <f>SUMIFS('grv lys'!$L$2:$L$2863,'grv lys'!$I$2:$I$2863,'bereken betaaldatum bedrag'!$L$1,'grv lys'!$T$2:$T$2863,'bereken betaaldatum bedrag'!B282)</f>
        <v>0</v>
      </c>
      <c r="M282" s="4">
        <f>SUMIFS('grv lys'!$L$2:$L$2863,'grv lys'!$I$2:$I$2863,'bereken betaaldatum bedrag'!$M$1,'grv lys'!$T$2:$T$2863,'bereken betaaldatum bedrag'!B282)</f>
        <v>0</v>
      </c>
      <c r="N282" s="4">
        <f>SUMIFS('grv lys'!$L$2:$L$2863,'grv lys'!$I$2:$I$2863,'bereken betaaldatum bedrag'!$N$1,'grv lys'!$T$2:$T$2863,'bereken betaaldatum bedrag'!B282)</f>
        <v>0</v>
      </c>
      <c r="O282" s="4">
        <f>SUMIFS('grv lys'!$L$2:$L$2863,'grv lys'!$I$2:$I$2863,'bereken betaaldatum bedrag'!$O$1,'grv lys'!$T$2:$T$2863,'bereken betaaldatum bedrag'!B282)</f>
        <v>0</v>
      </c>
      <c r="P282" s="4">
        <f>SUMIFS('grv lys'!$L$2:$L$2863,'grv lys'!$I$2:$I$2863,'bereken betaaldatum bedrag'!$P$1,'grv lys'!$T$2:$T$2863,'bereken betaaldatum bedrag'!B282)</f>
        <v>0</v>
      </c>
      <c r="Q282" s="4">
        <f>SUMIFS('grv lys'!$L$2:$L$2863,'grv lys'!$I$2:$I$2863,'bereken betaaldatum bedrag'!$Q$1,'grv lys'!$T$2:$T$2863,'bereken betaaldatum bedrag'!B282)</f>
        <v>0</v>
      </c>
      <c r="R282" s="4">
        <f>SUMIFS('grv lys'!$L$2:$L$2863,'grv lys'!$I$2:$I$2863,'bereken betaaldatum bedrag'!$R$1,'grv lys'!$T$2:$T$2863,'bereken betaaldatum bedrag'!B282)</f>
        <v>0</v>
      </c>
      <c r="S282" s="4">
        <f>SUMIFS('grv lys'!Y281:Y3544,'grv lys'!T281:T3544,'bereken betaaldatum bedrag'!B282,'grv lys'!V281:V3544,'bereken betaaldatum bedrag'!$S$1)</f>
        <v>0</v>
      </c>
      <c r="T282" s="4">
        <f>SUMIFS('grv lys'!Z281:Z3544,'grv lys'!U281:U3544,'bereken betaaldatum bedrag'!B282,'grv lys'!W281:W3544,'bereken betaaldatum bedrag'!$T$1)</f>
        <v>0</v>
      </c>
      <c r="U282" s="4">
        <f>SUMIFS('grv lys'!$L$2:$L$2863,'grv lys'!$I$2:$I$2863,'bereken betaaldatum bedrag'!$U$1,'grv lys'!$T$2:$T$2863,'bereken betaaldatum bedrag'!B282)</f>
        <v>0</v>
      </c>
      <c r="V282" s="4">
        <f>SUMIFS('grv lys'!$L$2:$L$2863,'grv lys'!$I$2:$I$2863,'bereken betaaldatum bedrag'!$V$1,'grv lys'!$T$2:$T$2863,'bereken betaaldatum bedrag'!B282)</f>
        <v>0</v>
      </c>
      <c r="W282" s="4">
        <f>SUMIFS('grv lys'!$L$2:$L$2863,'grv lys'!$I$2:$I$2863,'bereken betaaldatum bedrag'!$W$1,'grv lys'!$T$2:$T$2863,'bereken betaaldatum bedrag'!B282)</f>
        <v>0</v>
      </c>
      <c r="X282" s="4">
        <f>SUMIFS('grv lys'!$L$2:$L$2863,'grv lys'!$I$2:$I$2863,'bereken betaaldatum bedrag'!$X$1,'grv lys'!$T$2:$T$2863,'bereken betaaldatum bedrag'!B282)</f>
        <v>0</v>
      </c>
      <c r="Y282" s="4">
        <f>SUMIFS('grv lys'!$L$2:$L$2863,'grv lys'!$I$2:$I$2863,'bereken betaaldatum bedrag'!$Y$1,'grv lys'!$G$2:$G$2863,'bereken betaaldatum bedrag'!B282)</f>
        <v>0</v>
      </c>
      <c r="Z282" s="4">
        <f>SUMIFS('grv lys'!$L$2:$L$2863,'grv lys'!$I$2:$I$2863,'bereken betaaldatum bedrag'!$Z$1,'grv lys'!$G$2:$G$2863,'bereken betaaldatum bedrag'!B282)</f>
        <v>0</v>
      </c>
      <c r="AA282" s="4">
        <f>SUMIFS('grv lys'!$L$2:$L$2863,'grv lys'!$I$2:$I$2863,'bereken betaaldatum bedrag'!$AA$1,'grv lys'!$G$2:$G$2863,'bereken betaaldatum bedrag'!B282)</f>
        <v>0</v>
      </c>
      <c r="AB282" s="4">
        <f>SUMIFS('grv lys'!$L$2:$L$2863,'grv lys'!$I$2:$I$2863,'bereken betaaldatum bedrag'!$AB$1,'grv lys'!$G$2:$G$2863,'bereken betaaldatum bedrag'!B282)</f>
        <v>0</v>
      </c>
      <c r="AC282" s="4">
        <f>SUMIFS('grv lys'!$L$2:$L$2863,'grv lys'!$I$2:$I$2863,'bereken betaaldatum bedrag'!$AC$1,'grv lys'!$G$2:$G$2863,'bereken betaaldatum bedrag'!B282)</f>
        <v>0</v>
      </c>
      <c r="AD282" s="4">
        <f>SUMIFS('grv lys'!$L$2:$L$2863,'grv lys'!$I$2:$I$2863,'bereken betaaldatum bedrag'!$AD$1,'grv lys'!$G$2:$G$2863,'bereken betaaldatum bedrag'!B282)</f>
        <v>0</v>
      </c>
      <c r="AE282" s="4">
        <f>SUMIFS('grv lys'!$L$2:$L$2863,'grv lys'!$I$2:$I$2863,'bereken betaaldatum bedrag'!$AE$1,'grv lys'!$G$2:$G$2863,'bereken betaaldatum bedrag'!B282)</f>
        <v>0</v>
      </c>
      <c r="AF282" s="4">
        <f>SUMIFS('grv lys'!$L$2:$L$2863,'grv lys'!$I$2:$I$2863,'bereken betaaldatum bedrag'!$AF$1,'grv lys'!$G$2:$G$2863,'bereken betaaldatum bedrag'!B282)</f>
        <v>0</v>
      </c>
      <c r="AG282" s="4">
        <f>SUMIFS('grv lys'!$L$2:$L$2863,'grv lys'!$I$2:$I$2863,'bereken betaaldatum bedrag'!$AG$1,'grv lys'!$G$2:$G$2863,'bereken betaaldatum bedrag'!B282)</f>
        <v>0</v>
      </c>
      <c r="AH282" s="4">
        <f>SUMIFS('grv lys'!$L$2:$L$2863,'grv lys'!$I$2:$I$2863,'bereken betaaldatum bedrag'!$AH$1,'grv lys'!$G$2:$G$2863,'bereken betaaldatum bedrag'!B282)</f>
        <v>0</v>
      </c>
      <c r="AI282" s="4">
        <f>SUMIFS('grv lys'!$L$2:$L$2863,'grv lys'!$I$2:$I$2863,'bereken betaaldatum bedrag'!$AI$1,'grv lys'!$G$2:$G$2863,'bereken betaaldatum bedrag'!B282)</f>
        <v>0</v>
      </c>
      <c r="AJ282" s="4">
        <f>SUMIFS('grv lys'!$L$2:$L$2863,'grv lys'!$I$2:$I$2863,'bereken betaaldatum bedrag'!$AJ$1,'grv lys'!$G$2:$G$2863,'bereken betaaldatum bedrag'!B282)</f>
        <v>0</v>
      </c>
      <c r="AK282" s="4">
        <f>SUMIFS('grv lys'!$L$2:$L$2863,'grv lys'!$I$2:$I$2863,'bereken betaaldatum bedrag'!$AK$1,'grv lys'!$G$2:$G$2863,'bereken betaaldatum bedrag'!B282)</f>
        <v>0</v>
      </c>
      <c r="AL282" s="4">
        <f>SUMIFS('grv lys'!$L$2:$L$2863,'grv lys'!$I$2:$I$2863,'bereken betaaldatum bedrag'!$AL$1,'grv lys'!$G$2:$G$2863,'bereken betaaldatum bedrag'!B282)</f>
        <v>0</v>
      </c>
      <c r="AM282" s="4">
        <f>SUMIFS('grv lys'!$L$2:$L$2863,'grv lys'!$I$2:$I$2863,'bereken betaaldatum bedrag'!$AM$1,'grv lys'!$G$2:$G$2863,'bereken betaaldatum bedrag'!B282)</f>
        <v>0</v>
      </c>
      <c r="AN282" s="4">
        <f>SUMIFS('grv lys'!$L$2:$L$2863,'grv lys'!$I$2:$I$2863,'bereken betaaldatum bedrag'!$AN$1,'grv lys'!$G$2:$G$2863,'bereken betaaldatum bedrag'!B282)</f>
        <v>0</v>
      </c>
      <c r="AO282" s="4">
        <f>SUMIFS('grv lys'!$L$2:$L$2863,'grv lys'!$I$2:$I$2863,'bereken betaaldatum bedrag'!$AO$1,'grv lys'!$G$2:$G$2863,'bereken betaaldatum bedrag'!B282)</f>
        <v>0</v>
      </c>
      <c r="AP282" s="4">
        <f>SUMIFS('grv lys'!$L$2:$L$2863,'grv lys'!$I$2:$I$2863,'bereken betaaldatum bedrag'!$AP$1,'grv lys'!$G$2:$G$2863,'bereken betaaldatum bedrag'!B282)</f>
        <v>0</v>
      </c>
      <c r="AQ282" s="4">
        <f>SUMIFS('grv lys'!$L$2:$L$2863,'grv lys'!$I$2:$I$2863,'bereken betaaldatum bedrag'!$AQ$1,'grv lys'!$G$2:$G$2863,'bereken betaaldatum bedrag'!B282)</f>
        <v>0</v>
      </c>
      <c r="AR282" s="4">
        <f>SUMIFS('grv lys'!$L$2:$L$2863,'grv lys'!$I$2:$I$2863,'bereken betaaldatum bedrag'!$AR$1,'grv lys'!$G$2:$G$2863,'bereken betaaldatum bedrag'!B282)</f>
        <v>0</v>
      </c>
      <c r="AS282" s="4">
        <f>SUMIFS('grv lys'!$L$2:$L$2863,'grv lys'!$I$2:$I$2863,'bereken betaaldatum bedrag'!$AS$1,'grv lys'!$G$2:$G$2863,'bereken betaaldatum bedrag'!B282)</f>
        <v>0</v>
      </c>
      <c r="AT282" s="4">
        <f>SUMIFS('grv lys'!$L$2:$L$2863,'grv lys'!$I$2:$I$2863,'bereken betaaldatum bedrag'!$AT$1,'grv lys'!$G$2:$G$2863,'bereken betaaldatum bedrag'!B282)</f>
        <v>0</v>
      </c>
      <c r="AU282" s="4">
        <f>SUMIFS('grv lys'!$L$2:$L$2863,'grv lys'!$I$2:$I$2863,'bereken betaaldatum bedrag'!$AU$1,'grv lys'!$G$2:$G$2863,'bereken betaaldatum bedrag'!B282)</f>
        <v>0</v>
      </c>
      <c r="AV282" s="4">
        <f>SUMIFS('grv lys'!$L$2:$L$2863,'grv lys'!$I$2:$I$2863,'bereken betaaldatum bedrag'!$AV$1,'grv lys'!$G$2:$G$2863,'bereken betaaldatum bedrag'!B282)</f>
        <v>0</v>
      </c>
      <c r="AW282" s="4">
        <f>SUMIFS('grv lys'!$L$2:$L$2863,'grv lys'!$I$2:$I$2863,'bereken betaaldatum bedrag'!$AW$1,'grv lys'!$G$2:$G$2863,'bereken betaaldatum bedrag'!B282)</f>
        <v>0</v>
      </c>
      <c r="AX282" s="4">
        <f>SUMIFS('grv lys'!$L$2:$L$2863,'grv lys'!$I$2:$I$2863,'bereken betaaldatum bedrag'!$AX$1,'grv lys'!$G$2:$G$2863,'bereken betaaldatum bedrag'!B282)</f>
        <v>0</v>
      </c>
      <c r="AY282" s="4">
        <f>SUMIFS('grv lys'!$L$2:$L$2863,'grv lys'!$I$2:$I$2863,'bereken betaaldatum bedrag'!$AY$1,'grv lys'!$G$2:$G$2863,'bereken betaaldatum bedrag'!B282)</f>
        <v>0</v>
      </c>
      <c r="AZ282" s="4">
        <f>SUMIFS('grv lys'!$L$2:$L$2863,'grv lys'!$I$2:$I$2863,'bereken betaaldatum bedrag'!$AZ$1,'grv lys'!$G$2:$G$2863,'bereken betaaldatum bedrag'!B282)</f>
        <v>0</v>
      </c>
      <c r="BA282" s="4">
        <f>SUMIFS('grv lys'!$L$2:$L$2863,'grv lys'!$I$2:$I$2863,'bereken betaaldatum bedrag'!$BA$1,'grv lys'!$G$2:$G$2863,'bereken betaaldatum bedrag'!B282)</f>
        <v>0</v>
      </c>
    </row>
    <row r="283" spans="1:53" x14ac:dyDescent="0.25">
      <c r="A283" s="19" t="s">
        <v>139</v>
      </c>
      <c r="B283" s="20">
        <v>41859</v>
      </c>
      <c r="C283" s="7">
        <f>B283+19</f>
        <v>41878</v>
      </c>
      <c r="D283" s="6">
        <f>SUM(I277:I283)</f>
        <v>0</v>
      </c>
      <c r="E283" s="14">
        <f>B283+31</f>
        <v>41890</v>
      </c>
      <c r="F283" s="12">
        <f>SUM(Y277:BA283)</f>
        <v>0</v>
      </c>
      <c r="G283" s="10">
        <f>B283</f>
        <v>41859</v>
      </c>
      <c r="H283" s="9">
        <f>SUM(J277:X283)</f>
        <v>0</v>
      </c>
      <c r="I283" s="4">
        <f>SUMIFS('grv lys'!$L$2:$L$2863,'grv lys'!$G$2:$G$2863,'bereken betaaldatum bedrag'!B283,'grv lys'!$I$2:$I$2863,'bereken betaaldatum bedrag'!I$1)</f>
        <v>0</v>
      </c>
      <c r="J283" s="4">
        <f>SUMIFS('grv lys'!$L$2:$L$2863,'grv lys'!$I$2:$I$2863,'bereken betaaldatum bedrag'!$J$1,'grv lys'!$T$2:$T$2863,'bereken betaaldatum bedrag'!B283)</f>
        <v>0</v>
      </c>
      <c r="K283" s="4">
        <f>SUMIFS('grv lys'!$L$2:$L$2863,'grv lys'!$I$2:$I$2863,'bereken betaaldatum bedrag'!$K$1,'grv lys'!$T$2:$T$2863,'bereken betaaldatum bedrag'!B283)</f>
        <v>0</v>
      </c>
      <c r="L283" s="4">
        <f>SUMIFS('grv lys'!$L$2:$L$2863,'grv lys'!$I$2:$I$2863,'bereken betaaldatum bedrag'!$L$1,'grv lys'!$T$2:$T$2863,'bereken betaaldatum bedrag'!B283)</f>
        <v>0</v>
      </c>
      <c r="M283" s="4">
        <f>SUMIFS('grv lys'!$L$2:$L$2863,'grv lys'!$I$2:$I$2863,'bereken betaaldatum bedrag'!$M$1,'grv lys'!$T$2:$T$2863,'bereken betaaldatum bedrag'!B283)</f>
        <v>0</v>
      </c>
      <c r="N283" s="4">
        <f>SUMIFS('grv lys'!$L$2:$L$2863,'grv lys'!$I$2:$I$2863,'bereken betaaldatum bedrag'!$N$1,'grv lys'!$T$2:$T$2863,'bereken betaaldatum bedrag'!B283)</f>
        <v>0</v>
      </c>
      <c r="O283" s="4">
        <f>SUMIFS('grv lys'!$L$2:$L$2863,'grv lys'!$I$2:$I$2863,'bereken betaaldatum bedrag'!$O$1,'grv lys'!$T$2:$T$2863,'bereken betaaldatum bedrag'!B283)</f>
        <v>0</v>
      </c>
      <c r="P283" s="4">
        <f>SUMIFS('grv lys'!$L$2:$L$2863,'grv lys'!$I$2:$I$2863,'bereken betaaldatum bedrag'!$P$1,'grv lys'!$T$2:$T$2863,'bereken betaaldatum bedrag'!B283)</f>
        <v>0</v>
      </c>
      <c r="Q283" s="4">
        <f>SUMIFS('grv lys'!$L$2:$L$2863,'grv lys'!$I$2:$I$2863,'bereken betaaldatum bedrag'!$Q$1,'grv lys'!$T$2:$T$2863,'bereken betaaldatum bedrag'!B283)</f>
        <v>0</v>
      </c>
      <c r="R283" s="4">
        <f>SUMIFS('grv lys'!$L$2:$L$2863,'grv lys'!$I$2:$I$2863,'bereken betaaldatum bedrag'!$R$1,'grv lys'!$T$2:$T$2863,'bereken betaaldatum bedrag'!B283)</f>
        <v>0</v>
      </c>
      <c r="S283" s="4">
        <f>SUMIFS('grv lys'!Y282:Y3545,'grv lys'!T282:T3545,'bereken betaaldatum bedrag'!B283,'grv lys'!V282:V3545,'bereken betaaldatum bedrag'!$S$1)</f>
        <v>0</v>
      </c>
      <c r="T283" s="4">
        <f>SUMIFS('grv lys'!Z282:Z3545,'grv lys'!U282:U3545,'bereken betaaldatum bedrag'!B283,'grv lys'!W282:W3545,'bereken betaaldatum bedrag'!$T$1)</f>
        <v>0</v>
      </c>
      <c r="U283" s="4">
        <f>SUMIFS('grv lys'!$L$2:$L$2863,'grv lys'!$I$2:$I$2863,'bereken betaaldatum bedrag'!$U$1,'grv lys'!$T$2:$T$2863,'bereken betaaldatum bedrag'!B283)</f>
        <v>0</v>
      </c>
      <c r="V283" s="4">
        <f>SUMIFS('grv lys'!$L$2:$L$2863,'grv lys'!$I$2:$I$2863,'bereken betaaldatum bedrag'!$V$1,'grv lys'!$T$2:$T$2863,'bereken betaaldatum bedrag'!B283)</f>
        <v>0</v>
      </c>
      <c r="W283" s="4">
        <f>SUMIFS('grv lys'!$L$2:$L$2863,'grv lys'!$I$2:$I$2863,'bereken betaaldatum bedrag'!$W$1,'grv lys'!$T$2:$T$2863,'bereken betaaldatum bedrag'!B283)</f>
        <v>0</v>
      </c>
      <c r="X283" s="4">
        <f>SUMIFS('grv lys'!$L$2:$L$2863,'grv lys'!$I$2:$I$2863,'bereken betaaldatum bedrag'!$X$1,'grv lys'!$T$2:$T$2863,'bereken betaaldatum bedrag'!B283)</f>
        <v>0</v>
      </c>
      <c r="Y283" s="4">
        <f>SUMIFS('grv lys'!$L$2:$L$2863,'grv lys'!$I$2:$I$2863,'bereken betaaldatum bedrag'!$Y$1,'grv lys'!$G$2:$G$2863,'bereken betaaldatum bedrag'!B283)</f>
        <v>0</v>
      </c>
      <c r="Z283" s="4">
        <f>SUMIFS('grv lys'!$L$2:$L$2863,'grv lys'!$I$2:$I$2863,'bereken betaaldatum bedrag'!$Z$1,'grv lys'!$G$2:$G$2863,'bereken betaaldatum bedrag'!B283)</f>
        <v>0</v>
      </c>
      <c r="AA283" s="4">
        <f>SUMIFS('grv lys'!$L$2:$L$2863,'grv lys'!$I$2:$I$2863,'bereken betaaldatum bedrag'!$AA$1,'grv lys'!$G$2:$G$2863,'bereken betaaldatum bedrag'!B283)</f>
        <v>0</v>
      </c>
      <c r="AB283" s="4">
        <f>SUMIFS('grv lys'!$L$2:$L$2863,'grv lys'!$I$2:$I$2863,'bereken betaaldatum bedrag'!$AB$1,'grv lys'!$G$2:$G$2863,'bereken betaaldatum bedrag'!B283)</f>
        <v>0</v>
      </c>
      <c r="AC283" s="4">
        <f>SUMIFS('grv lys'!$L$2:$L$2863,'grv lys'!$I$2:$I$2863,'bereken betaaldatum bedrag'!$AC$1,'grv lys'!$G$2:$G$2863,'bereken betaaldatum bedrag'!B283)</f>
        <v>0</v>
      </c>
      <c r="AD283" s="4">
        <f>SUMIFS('grv lys'!$L$2:$L$2863,'grv lys'!$I$2:$I$2863,'bereken betaaldatum bedrag'!$AD$1,'grv lys'!$G$2:$G$2863,'bereken betaaldatum bedrag'!B283)</f>
        <v>0</v>
      </c>
      <c r="AE283" s="4">
        <f>SUMIFS('grv lys'!$L$2:$L$2863,'grv lys'!$I$2:$I$2863,'bereken betaaldatum bedrag'!$AE$1,'grv lys'!$G$2:$G$2863,'bereken betaaldatum bedrag'!B283)</f>
        <v>0</v>
      </c>
      <c r="AF283" s="4">
        <f>SUMIFS('grv lys'!$L$2:$L$2863,'grv lys'!$I$2:$I$2863,'bereken betaaldatum bedrag'!$AF$1,'grv lys'!$G$2:$G$2863,'bereken betaaldatum bedrag'!B283)</f>
        <v>0</v>
      </c>
      <c r="AG283" s="4">
        <f>SUMIFS('grv lys'!$L$2:$L$2863,'grv lys'!$I$2:$I$2863,'bereken betaaldatum bedrag'!$AG$1,'grv lys'!$G$2:$G$2863,'bereken betaaldatum bedrag'!B283)</f>
        <v>0</v>
      </c>
      <c r="AH283" s="4">
        <f>SUMIFS('grv lys'!$L$2:$L$2863,'grv lys'!$I$2:$I$2863,'bereken betaaldatum bedrag'!$AH$1,'grv lys'!$G$2:$G$2863,'bereken betaaldatum bedrag'!B283)</f>
        <v>0</v>
      </c>
      <c r="AI283" s="4">
        <f>SUMIFS('grv lys'!$L$2:$L$2863,'grv lys'!$I$2:$I$2863,'bereken betaaldatum bedrag'!$AI$1,'grv lys'!$G$2:$G$2863,'bereken betaaldatum bedrag'!B283)</f>
        <v>0</v>
      </c>
      <c r="AJ283" s="4">
        <f>SUMIFS('grv lys'!$L$2:$L$2863,'grv lys'!$I$2:$I$2863,'bereken betaaldatum bedrag'!$AJ$1,'grv lys'!$G$2:$G$2863,'bereken betaaldatum bedrag'!B283)</f>
        <v>0</v>
      </c>
      <c r="AK283" s="4">
        <f>SUMIFS('grv lys'!$L$2:$L$2863,'grv lys'!$I$2:$I$2863,'bereken betaaldatum bedrag'!$AK$1,'grv lys'!$G$2:$G$2863,'bereken betaaldatum bedrag'!B283)</f>
        <v>0</v>
      </c>
      <c r="AL283" s="4">
        <f>SUMIFS('grv lys'!$L$2:$L$2863,'grv lys'!$I$2:$I$2863,'bereken betaaldatum bedrag'!$AL$1,'grv lys'!$G$2:$G$2863,'bereken betaaldatum bedrag'!B283)</f>
        <v>0</v>
      </c>
      <c r="AM283" s="4">
        <f>SUMIFS('grv lys'!$L$2:$L$2863,'grv lys'!$I$2:$I$2863,'bereken betaaldatum bedrag'!$AM$1,'grv lys'!$G$2:$G$2863,'bereken betaaldatum bedrag'!B283)</f>
        <v>0</v>
      </c>
      <c r="AN283" s="4">
        <f>SUMIFS('grv lys'!$L$2:$L$2863,'grv lys'!$I$2:$I$2863,'bereken betaaldatum bedrag'!$AN$1,'grv lys'!$G$2:$G$2863,'bereken betaaldatum bedrag'!B283)</f>
        <v>0</v>
      </c>
      <c r="AO283" s="4">
        <f>SUMIFS('grv lys'!$L$2:$L$2863,'grv lys'!$I$2:$I$2863,'bereken betaaldatum bedrag'!$AO$1,'grv lys'!$G$2:$G$2863,'bereken betaaldatum bedrag'!B283)</f>
        <v>0</v>
      </c>
      <c r="AP283" s="4">
        <f>SUMIFS('grv lys'!$L$2:$L$2863,'grv lys'!$I$2:$I$2863,'bereken betaaldatum bedrag'!$AP$1,'grv lys'!$G$2:$G$2863,'bereken betaaldatum bedrag'!B283)</f>
        <v>0</v>
      </c>
      <c r="AQ283" s="4">
        <f>SUMIFS('grv lys'!$L$2:$L$2863,'grv lys'!$I$2:$I$2863,'bereken betaaldatum bedrag'!$AQ$1,'grv lys'!$G$2:$G$2863,'bereken betaaldatum bedrag'!B283)</f>
        <v>0</v>
      </c>
      <c r="AR283" s="4">
        <f>SUMIFS('grv lys'!$L$2:$L$2863,'grv lys'!$I$2:$I$2863,'bereken betaaldatum bedrag'!$AR$1,'grv lys'!$G$2:$G$2863,'bereken betaaldatum bedrag'!B283)</f>
        <v>0</v>
      </c>
      <c r="AS283" s="4">
        <f>SUMIFS('grv lys'!$L$2:$L$2863,'grv lys'!$I$2:$I$2863,'bereken betaaldatum bedrag'!$AS$1,'grv lys'!$G$2:$G$2863,'bereken betaaldatum bedrag'!B283)</f>
        <v>0</v>
      </c>
      <c r="AT283" s="4">
        <f>SUMIFS('grv lys'!$L$2:$L$2863,'grv lys'!$I$2:$I$2863,'bereken betaaldatum bedrag'!$AT$1,'grv lys'!$G$2:$G$2863,'bereken betaaldatum bedrag'!B283)</f>
        <v>0</v>
      </c>
      <c r="AU283" s="4">
        <f>SUMIFS('grv lys'!$L$2:$L$2863,'grv lys'!$I$2:$I$2863,'bereken betaaldatum bedrag'!$AU$1,'grv lys'!$G$2:$G$2863,'bereken betaaldatum bedrag'!B283)</f>
        <v>0</v>
      </c>
      <c r="AV283" s="4">
        <f>SUMIFS('grv lys'!$L$2:$L$2863,'grv lys'!$I$2:$I$2863,'bereken betaaldatum bedrag'!$AV$1,'grv lys'!$G$2:$G$2863,'bereken betaaldatum bedrag'!B283)</f>
        <v>0</v>
      </c>
      <c r="AW283" s="4">
        <f>SUMIFS('grv lys'!$L$2:$L$2863,'grv lys'!$I$2:$I$2863,'bereken betaaldatum bedrag'!$AW$1,'grv lys'!$G$2:$G$2863,'bereken betaaldatum bedrag'!B283)</f>
        <v>0</v>
      </c>
      <c r="AX283" s="4">
        <f>SUMIFS('grv lys'!$L$2:$L$2863,'grv lys'!$I$2:$I$2863,'bereken betaaldatum bedrag'!$AX$1,'grv lys'!$G$2:$G$2863,'bereken betaaldatum bedrag'!B283)</f>
        <v>0</v>
      </c>
      <c r="AY283" s="4">
        <f>SUMIFS('grv lys'!$L$2:$L$2863,'grv lys'!$I$2:$I$2863,'bereken betaaldatum bedrag'!$AY$1,'grv lys'!$G$2:$G$2863,'bereken betaaldatum bedrag'!B283)</f>
        <v>0</v>
      </c>
      <c r="AZ283" s="4">
        <f>SUMIFS('grv lys'!$L$2:$L$2863,'grv lys'!$I$2:$I$2863,'bereken betaaldatum bedrag'!$AZ$1,'grv lys'!$G$2:$G$2863,'bereken betaaldatum bedrag'!B283)</f>
        <v>0</v>
      </c>
      <c r="BA283" s="4">
        <f>SUMIFS('grv lys'!$L$2:$L$2863,'grv lys'!$I$2:$I$2863,'bereken betaaldatum bedrag'!$BA$1,'grv lys'!$G$2:$G$2863,'bereken betaaldatum bedrag'!B283)</f>
        <v>0</v>
      </c>
    </row>
    <row r="284" spans="1:53" x14ac:dyDescent="0.25">
      <c r="A284" s="21" t="s">
        <v>140</v>
      </c>
      <c r="B284" s="22">
        <v>41860</v>
      </c>
      <c r="C284" s="7"/>
      <c r="D284" s="15" t="s">
        <v>148</v>
      </c>
      <c r="E284" s="14"/>
      <c r="F284" s="12"/>
      <c r="G284" s="16"/>
      <c r="H284" s="16"/>
      <c r="I284" s="4">
        <f>SUMIFS('grv lys'!$L$2:$L$2863,'grv lys'!$G$2:$G$2863,'bereken betaaldatum bedrag'!B284,'grv lys'!$I$2:$I$2863,'bereken betaaldatum bedrag'!I$1)</f>
        <v>0</v>
      </c>
      <c r="J284" s="4">
        <f>SUMIFS('grv lys'!$L$2:$L$2863,'grv lys'!$I$2:$I$2863,'bereken betaaldatum bedrag'!$J$1,'grv lys'!$T$2:$T$2863,'bereken betaaldatum bedrag'!B284)</f>
        <v>0</v>
      </c>
      <c r="K284" s="4">
        <f>SUMIFS('grv lys'!$L$2:$L$2863,'grv lys'!$I$2:$I$2863,'bereken betaaldatum bedrag'!$K$1,'grv lys'!$T$2:$T$2863,'bereken betaaldatum bedrag'!B284)</f>
        <v>0</v>
      </c>
      <c r="L284" s="4">
        <f>SUMIFS('grv lys'!$L$2:$L$2863,'grv lys'!$I$2:$I$2863,'bereken betaaldatum bedrag'!$L$1,'grv lys'!$T$2:$T$2863,'bereken betaaldatum bedrag'!B284)</f>
        <v>0</v>
      </c>
      <c r="M284" s="4">
        <f>SUMIFS('grv lys'!$L$2:$L$2863,'grv lys'!$I$2:$I$2863,'bereken betaaldatum bedrag'!$M$1,'grv lys'!$T$2:$T$2863,'bereken betaaldatum bedrag'!B284)</f>
        <v>0</v>
      </c>
      <c r="N284" s="4">
        <f>SUMIFS('grv lys'!$L$2:$L$2863,'grv lys'!$I$2:$I$2863,'bereken betaaldatum bedrag'!$N$1,'grv lys'!$T$2:$T$2863,'bereken betaaldatum bedrag'!B284)</f>
        <v>0</v>
      </c>
      <c r="O284" s="4">
        <f>SUMIFS('grv lys'!$L$2:$L$2863,'grv lys'!$I$2:$I$2863,'bereken betaaldatum bedrag'!$O$1,'grv lys'!$T$2:$T$2863,'bereken betaaldatum bedrag'!B284)</f>
        <v>0</v>
      </c>
      <c r="P284" s="4">
        <f>SUMIFS('grv lys'!$L$2:$L$2863,'grv lys'!$I$2:$I$2863,'bereken betaaldatum bedrag'!$P$1,'grv lys'!$T$2:$T$2863,'bereken betaaldatum bedrag'!B284)</f>
        <v>0</v>
      </c>
      <c r="Q284" s="4">
        <f>SUMIFS('grv lys'!$L$2:$L$2863,'grv lys'!$I$2:$I$2863,'bereken betaaldatum bedrag'!$Q$1,'grv lys'!$T$2:$T$2863,'bereken betaaldatum bedrag'!B284)</f>
        <v>0</v>
      </c>
      <c r="R284" s="4">
        <f>SUMIFS('grv lys'!$L$2:$L$2863,'grv lys'!$I$2:$I$2863,'bereken betaaldatum bedrag'!$R$1,'grv lys'!$T$2:$T$2863,'bereken betaaldatum bedrag'!B284)</f>
        <v>0</v>
      </c>
      <c r="S284" s="4">
        <f>SUMIFS('grv lys'!Y283:Y3546,'grv lys'!T283:T3546,'bereken betaaldatum bedrag'!B284,'grv lys'!V283:V3546,'bereken betaaldatum bedrag'!$S$1)</f>
        <v>0</v>
      </c>
      <c r="T284" s="4">
        <f>SUMIFS('grv lys'!Z283:Z3546,'grv lys'!U283:U3546,'bereken betaaldatum bedrag'!B284,'grv lys'!W283:W3546,'bereken betaaldatum bedrag'!$T$1)</f>
        <v>0</v>
      </c>
      <c r="U284" s="4">
        <f>SUMIFS('grv lys'!$L$2:$L$2863,'grv lys'!$I$2:$I$2863,'bereken betaaldatum bedrag'!$U$1,'grv lys'!$T$2:$T$2863,'bereken betaaldatum bedrag'!B284)</f>
        <v>0</v>
      </c>
      <c r="V284" s="4">
        <f>SUMIFS('grv lys'!$L$2:$L$2863,'grv lys'!$I$2:$I$2863,'bereken betaaldatum bedrag'!$V$1,'grv lys'!$T$2:$T$2863,'bereken betaaldatum bedrag'!B284)</f>
        <v>0</v>
      </c>
      <c r="W284" s="4">
        <f>SUMIFS('grv lys'!$L$2:$L$2863,'grv lys'!$I$2:$I$2863,'bereken betaaldatum bedrag'!$W$1,'grv lys'!$T$2:$T$2863,'bereken betaaldatum bedrag'!B284)</f>
        <v>0</v>
      </c>
      <c r="X284" s="4">
        <f>SUMIFS('grv lys'!$L$2:$L$2863,'grv lys'!$I$2:$I$2863,'bereken betaaldatum bedrag'!$X$1,'grv lys'!$T$2:$T$2863,'bereken betaaldatum bedrag'!B284)</f>
        <v>0</v>
      </c>
      <c r="Y284" s="4">
        <f>SUMIFS('grv lys'!$L$2:$L$2863,'grv lys'!$I$2:$I$2863,'bereken betaaldatum bedrag'!$Y$1,'grv lys'!$G$2:$G$2863,'bereken betaaldatum bedrag'!B284)</f>
        <v>0</v>
      </c>
      <c r="Z284" s="4">
        <f>SUMIFS('grv lys'!$L$2:$L$2863,'grv lys'!$I$2:$I$2863,'bereken betaaldatum bedrag'!$Z$1,'grv lys'!$G$2:$G$2863,'bereken betaaldatum bedrag'!B284)</f>
        <v>0</v>
      </c>
      <c r="AA284" s="4">
        <f>SUMIFS('grv lys'!$L$2:$L$2863,'grv lys'!$I$2:$I$2863,'bereken betaaldatum bedrag'!$AA$1,'grv lys'!$G$2:$G$2863,'bereken betaaldatum bedrag'!B284)</f>
        <v>0</v>
      </c>
      <c r="AB284" s="4">
        <f>SUMIFS('grv lys'!$L$2:$L$2863,'grv lys'!$I$2:$I$2863,'bereken betaaldatum bedrag'!$AB$1,'grv lys'!$G$2:$G$2863,'bereken betaaldatum bedrag'!B284)</f>
        <v>0</v>
      </c>
      <c r="AC284" s="4">
        <f>SUMIFS('grv lys'!$L$2:$L$2863,'grv lys'!$I$2:$I$2863,'bereken betaaldatum bedrag'!$AC$1,'grv lys'!$G$2:$G$2863,'bereken betaaldatum bedrag'!B284)</f>
        <v>0</v>
      </c>
      <c r="AD284" s="4">
        <f>SUMIFS('grv lys'!$L$2:$L$2863,'grv lys'!$I$2:$I$2863,'bereken betaaldatum bedrag'!$AD$1,'grv lys'!$G$2:$G$2863,'bereken betaaldatum bedrag'!B284)</f>
        <v>0</v>
      </c>
      <c r="AE284" s="4">
        <f>SUMIFS('grv lys'!$L$2:$L$2863,'grv lys'!$I$2:$I$2863,'bereken betaaldatum bedrag'!$AE$1,'grv lys'!$G$2:$G$2863,'bereken betaaldatum bedrag'!B284)</f>
        <v>0</v>
      </c>
      <c r="AF284" s="4">
        <f>SUMIFS('grv lys'!$L$2:$L$2863,'grv lys'!$I$2:$I$2863,'bereken betaaldatum bedrag'!$AF$1,'grv lys'!$G$2:$G$2863,'bereken betaaldatum bedrag'!B284)</f>
        <v>0</v>
      </c>
      <c r="AG284" s="4">
        <f>SUMIFS('grv lys'!$L$2:$L$2863,'grv lys'!$I$2:$I$2863,'bereken betaaldatum bedrag'!$AG$1,'grv lys'!$G$2:$G$2863,'bereken betaaldatum bedrag'!B284)</f>
        <v>0</v>
      </c>
      <c r="AH284" s="4">
        <f>SUMIFS('grv lys'!$L$2:$L$2863,'grv lys'!$I$2:$I$2863,'bereken betaaldatum bedrag'!$AH$1,'grv lys'!$G$2:$G$2863,'bereken betaaldatum bedrag'!B284)</f>
        <v>0</v>
      </c>
      <c r="AI284" s="4">
        <f>SUMIFS('grv lys'!$L$2:$L$2863,'grv lys'!$I$2:$I$2863,'bereken betaaldatum bedrag'!$AI$1,'grv lys'!$G$2:$G$2863,'bereken betaaldatum bedrag'!B284)</f>
        <v>0</v>
      </c>
      <c r="AJ284" s="4">
        <f>SUMIFS('grv lys'!$L$2:$L$2863,'grv lys'!$I$2:$I$2863,'bereken betaaldatum bedrag'!$AJ$1,'grv lys'!$G$2:$G$2863,'bereken betaaldatum bedrag'!B284)</f>
        <v>0</v>
      </c>
      <c r="AK284" s="4">
        <f>SUMIFS('grv lys'!$L$2:$L$2863,'grv lys'!$I$2:$I$2863,'bereken betaaldatum bedrag'!$AK$1,'grv lys'!$G$2:$G$2863,'bereken betaaldatum bedrag'!B284)</f>
        <v>0</v>
      </c>
      <c r="AL284" s="4">
        <f>SUMIFS('grv lys'!$L$2:$L$2863,'grv lys'!$I$2:$I$2863,'bereken betaaldatum bedrag'!$AL$1,'grv lys'!$G$2:$G$2863,'bereken betaaldatum bedrag'!B284)</f>
        <v>0</v>
      </c>
      <c r="AM284" s="4">
        <f>SUMIFS('grv lys'!$L$2:$L$2863,'grv lys'!$I$2:$I$2863,'bereken betaaldatum bedrag'!$AM$1,'grv lys'!$G$2:$G$2863,'bereken betaaldatum bedrag'!B284)</f>
        <v>0</v>
      </c>
      <c r="AN284" s="4">
        <f>SUMIFS('grv lys'!$L$2:$L$2863,'grv lys'!$I$2:$I$2863,'bereken betaaldatum bedrag'!$AN$1,'grv lys'!$G$2:$G$2863,'bereken betaaldatum bedrag'!B284)</f>
        <v>0</v>
      </c>
      <c r="AO284" s="4">
        <f>SUMIFS('grv lys'!$L$2:$L$2863,'grv lys'!$I$2:$I$2863,'bereken betaaldatum bedrag'!$AO$1,'grv lys'!$G$2:$G$2863,'bereken betaaldatum bedrag'!B284)</f>
        <v>0</v>
      </c>
      <c r="AP284" s="4">
        <f>SUMIFS('grv lys'!$L$2:$L$2863,'grv lys'!$I$2:$I$2863,'bereken betaaldatum bedrag'!$AP$1,'grv lys'!$G$2:$G$2863,'bereken betaaldatum bedrag'!B284)</f>
        <v>0</v>
      </c>
      <c r="AQ284" s="4">
        <f>SUMIFS('grv lys'!$L$2:$L$2863,'grv lys'!$I$2:$I$2863,'bereken betaaldatum bedrag'!$AQ$1,'grv lys'!$G$2:$G$2863,'bereken betaaldatum bedrag'!B284)</f>
        <v>0</v>
      </c>
      <c r="AR284" s="4">
        <f>SUMIFS('grv lys'!$L$2:$L$2863,'grv lys'!$I$2:$I$2863,'bereken betaaldatum bedrag'!$AR$1,'grv lys'!$G$2:$G$2863,'bereken betaaldatum bedrag'!B284)</f>
        <v>0</v>
      </c>
      <c r="AS284" s="4">
        <f>SUMIFS('grv lys'!$L$2:$L$2863,'grv lys'!$I$2:$I$2863,'bereken betaaldatum bedrag'!$AS$1,'grv lys'!$G$2:$G$2863,'bereken betaaldatum bedrag'!B284)</f>
        <v>0</v>
      </c>
      <c r="AT284" s="4">
        <f>SUMIFS('grv lys'!$L$2:$L$2863,'grv lys'!$I$2:$I$2863,'bereken betaaldatum bedrag'!$AT$1,'grv lys'!$G$2:$G$2863,'bereken betaaldatum bedrag'!B284)</f>
        <v>0</v>
      </c>
      <c r="AU284" s="4">
        <f>SUMIFS('grv lys'!$L$2:$L$2863,'grv lys'!$I$2:$I$2863,'bereken betaaldatum bedrag'!$AU$1,'grv lys'!$G$2:$G$2863,'bereken betaaldatum bedrag'!B284)</f>
        <v>0</v>
      </c>
      <c r="AV284" s="4">
        <f>SUMIFS('grv lys'!$L$2:$L$2863,'grv lys'!$I$2:$I$2863,'bereken betaaldatum bedrag'!$AV$1,'grv lys'!$G$2:$G$2863,'bereken betaaldatum bedrag'!B284)</f>
        <v>0</v>
      </c>
      <c r="AW284" s="4">
        <f>SUMIFS('grv lys'!$L$2:$L$2863,'grv lys'!$I$2:$I$2863,'bereken betaaldatum bedrag'!$AW$1,'grv lys'!$G$2:$G$2863,'bereken betaaldatum bedrag'!B284)</f>
        <v>0</v>
      </c>
      <c r="AX284" s="4">
        <f>SUMIFS('grv lys'!$L$2:$L$2863,'grv lys'!$I$2:$I$2863,'bereken betaaldatum bedrag'!$AX$1,'grv lys'!$G$2:$G$2863,'bereken betaaldatum bedrag'!B284)</f>
        <v>0</v>
      </c>
      <c r="AY284" s="4">
        <f>SUMIFS('grv lys'!$L$2:$L$2863,'grv lys'!$I$2:$I$2863,'bereken betaaldatum bedrag'!$AY$1,'grv lys'!$G$2:$G$2863,'bereken betaaldatum bedrag'!B284)</f>
        <v>0</v>
      </c>
      <c r="AZ284" s="4">
        <f>SUMIFS('grv lys'!$L$2:$L$2863,'grv lys'!$I$2:$I$2863,'bereken betaaldatum bedrag'!$AZ$1,'grv lys'!$G$2:$G$2863,'bereken betaaldatum bedrag'!B284)</f>
        <v>0</v>
      </c>
      <c r="BA284" s="4">
        <f>SUMIFS('grv lys'!$L$2:$L$2863,'grv lys'!$I$2:$I$2863,'bereken betaaldatum bedrag'!$BA$1,'grv lys'!$G$2:$G$2863,'bereken betaaldatum bedrag'!B284)</f>
        <v>0</v>
      </c>
    </row>
    <row r="285" spans="1:53" x14ac:dyDescent="0.25">
      <c r="A285" s="21" t="s">
        <v>134</v>
      </c>
      <c r="B285" s="22">
        <v>41861</v>
      </c>
      <c r="C285" s="7"/>
      <c r="D285" s="15" t="s">
        <v>148</v>
      </c>
      <c r="E285" s="14"/>
      <c r="F285" s="12"/>
      <c r="G285" s="16"/>
      <c r="H285" s="16"/>
      <c r="I285" s="4">
        <f>SUMIFS('grv lys'!$L$2:$L$2863,'grv lys'!$G$2:$G$2863,'bereken betaaldatum bedrag'!B285,'grv lys'!$I$2:$I$2863,'bereken betaaldatum bedrag'!I$1)</f>
        <v>0</v>
      </c>
      <c r="J285" s="4">
        <f>SUMIFS('grv lys'!$L$2:$L$2863,'grv lys'!$I$2:$I$2863,'bereken betaaldatum bedrag'!$J$1,'grv lys'!$T$2:$T$2863,'bereken betaaldatum bedrag'!B285)</f>
        <v>0</v>
      </c>
      <c r="K285" s="4">
        <f>SUMIFS('grv lys'!$L$2:$L$2863,'grv lys'!$I$2:$I$2863,'bereken betaaldatum bedrag'!$K$1,'grv lys'!$T$2:$T$2863,'bereken betaaldatum bedrag'!B285)</f>
        <v>0</v>
      </c>
      <c r="L285" s="4">
        <f>SUMIFS('grv lys'!$L$2:$L$2863,'grv lys'!$I$2:$I$2863,'bereken betaaldatum bedrag'!$L$1,'grv lys'!$T$2:$T$2863,'bereken betaaldatum bedrag'!B285)</f>
        <v>0</v>
      </c>
      <c r="M285" s="4">
        <f>SUMIFS('grv lys'!$L$2:$L$2863,'grv lys'!$I$2:$I$2863,'bereken betaaldatum bedrag'!$M$1,'grv lys'!$T$2:$T$2863,'bereken betaaldatum bedrag'!B285)</f>
        <v>0</v>
      </c>
      <c r="N285" s="4">
        <f>SUMIFS('grv lys'!$L$2:$L$2863,'grv lys'!$I$2:$I$2863,'bereken betaaldatum bedrag'!$N$1,'grv lys'!$T$2:$T$2863,'bereken betaaldatum bedrag'!B285)</f>
        <v>0</v>
      </c>
      <c r="O285" s="4">
        <f>SUMIFS('grv lys'!$L$2:$L$2863,'grv lys'!$I$2:$I$2863,'bereken betaaldatum bedrag'!$O$1,'grv lys'!$T$2:$T$2863,'bereken betaaldatum bedrag'!B285)</f>
        <v>0</v>
      </c>
      <c r="P285" s="4">
        <f>SUMIFS('grv lys'!$L$2:$L$2863,'grv lys'!$I$2:$I$2863,'bereken betaaldatum bedrag'!$P$1,'grv lys'!$T$2:$T$2863,'bereken betaaldatum bedrag'!B285)</f>
        <v>0</v>
      </c>
      <c r="Q285" s="4">
        <f>SUMIFS('grv lys'!$L$2:$L$2863,'grv lys'!$I$2:$I$2863,'bereken betaaldatum bedrag'!$Q$1,'grv lys'!$T$2:$T$2863,'bereken betaaldatum bedrag'!B285)</f>
        <v>0</v>
      </c>
      <c r="R285" s="4">
        <f>SUMIFS('grv lys'!$L$2:$L$2863,'grv lys'!$I$2:$I$2863,'bereken betaaldatum bedrag'!$R$1,'grv lys'!$T$2:$T$2863,'bereken betaaldatum bedrag'!B285)</f>
        <v>0</v>
      </c>
      <c r="S285" s="4">
        <f>SUMIFS('grv lys'!Y284:Y3547,'grv lys'!T284:T3547,'bereken betaaldatum bedrag'!B285,'grv lys'!V284:V3547,'bereken betaaldatum bedrag'!$S$1)</f>
        <v>0</v>
      </c>
      <c r="T285" s="4">
        <f>SUMIFS('grv lys'!Z284:Z3547,'grv lys'!U284:U3547,'bereken betaaldatum bedrag'!B285,'grv lys'!W284:W3547,'bereken betaaldatum bedrag'!$T$1)</f>
        <v>0</v>
      </c>
      <c r="U285" s="4">
        <f>SUMIFS('grv lys'!$L$2:$L$2863,'grv lys'!$I$2:$I$2863,'bereken betaaldatum bedrag'!$U$1,'grv lys'!$T$2:$T$2863,'bereken betaaldatum bedrag'!B285)</f>
        <v>0</v>
      </c>
      <c r="V285" s="4">
        <f>SUMIFS('grv lys'!$L$2:$L$2863,'grv lys'!$I$2:$I$2863,'bereken betaaldatum bedrag'!$V$1,'grv lys'!$T$2:$T$2863,'bereken betaaldatum bedrag'!B285)</f>
        <v>0</v>
      </c>
      <c r="W285" s="4">
        <f>SUMIFS('grv lys'!$L$2:$L$2863,'grv lys'!$I$2:$I$2863,'bereken betaaldatum bedrag'!$W$1,'grv lys'!$T$2:$T$2863,'bereken betaaldatum bedrag'!B285)</f>
        <v>0</v>
      </c>
      <c r="X285" s="4">
        <f>SUMIFS('grv lys'!$L$2:$L$2863,'grv lys'!$I$2:$I$2863,'bereken betaaldatum bedrag'!$X$1,'grv lys'!$T$2:$T$2863,'bereken betaaldatum bedrag'!B285)</f>
        <v>0</v>
      </c>
      <c r="Y285" s="4">
        <f>SUMIFS('grv lys'!$L$2:$L$2863,'grv lys'!$I$2:$I$2863,'bereken betaaldatum bedrag'!$Y$1,'grv lys'!$G$2:$G$2863,'bereken betaaldatum bedrag'!B285)</f>
        <v>0</v>
      </c>
      <c r="Z285" s="4">
        <f>SUMIFS('grv lys'!$L$2:$L$2863,'grv lys'!$I$2:$I$2863,'bereken betaaldatum bedrag'!$Z$1,'grv lys'!$G$2:$G$2863,'bereken betaaldatum bedrag'!B285)</f>
        <v>0</v>
      </c>
      <c r="AA285" s="4">
        <f>SUMIFS('grv lys'!$L$2:$L$2863,'grv lys'!$I$2:$I$2863,'bereken betaaldatum bedrag'!$AA$1,'grv lys'!$G$2:$G$2863,'bereken betaaldatum bedrag'!B285)</f>
        <v>0</v>
      </c>
      <c r="AB285" s="4">
        <f>SUMIFS('grv lys'!$L$2:$L$2863,'grv lys'!$I$2:$I$2863,'bereken betaaldatum bedrag'!$AB$1,'grv lys'!$G$2:$G$2863,'bereken betaaldatum bedrag'!B285)</f>
        <v>0</v>
      </c>
      <c r="AC285" s="4">
        <f>SUMIFS('grv lys'!$L$2:$L$2863,'grv lys'!$I$2:$I$2863,'bereken betaaldatum bedrag'!$AC$1,'grv lys'!$G$2:$G$2863,'bereken betaaldatum bedrag'!B285)</f>
        <v>0</v>
      </c>
      <c r="AD285" s="4">
        <f>SUMIFS('grv lys'!$L$2:$L$2863,'grv lys'!$I$2:$I$2863,'bereken betaaldatum bedrag'!$AD$1,'grv lys'!$G$2:$G$2863,'bereken betaaldatum bedrag'!B285)</f>
        <v>0</v>
      </c>
      <c r="AE285" s="4">
        <f>SUMIFS('grv lys'!$L$2:$L$2863,'grv lys'!$I$2:$I$2863,'bereken betaaldatum bedrag'!$AE$1,'grv lys'!$G$2:$G$2863,'bereken betaaldatum bedrag'!B285)</f>
        <v>0</v>
      </c>
      <c r="AF285" s="4">
        <f>SUMIFS('grv lys'!$L$2:$L$2863,'grv lys'!$I$2:$I$2863,'bereken betaaldatum bedrag'!$AF$1,'grv lys'!$G$2:$G$2863,'bereken betaaldatum bedrag'!B285)</f>
        <v>0</v>
      </c>
      <c r="AG285" s="4">
        <f>SUMIFS('grv lys'!$L$2:$L$2863,'grv lys'!$I$2:$I$2863,'bereken betaaldatum bedrag'!$AG$1,'grv lys'!$G$2:$G$2863,'bereken betaaldatum bedrag'!B285)</f>
        <v>0</v>
      </c>
      <c r="AH285" s="4">
        <f>SUMIFS('grv lys'!$L$2:$L$2863,'grv lys'!$I$2:$I$2863,'bereken betaaldatum bedrag'!$AH$1,'grv lys'!$G$2:$G$2863,'bereken betaaldatum bedrag'!B285)</f>
        <v>0</v>
      </c>
      <c r="AI285" s="4">
        <f>SUMIFS('grv lys'!$L$2:$L$2863,'grv lys'!$I$2:$I$2863,'bereken betaaldatum bedrag'!$AI$1,'grv lys'!$G$2:$G$2863,'bereken betaaldatum bedrag'!B285)</f>
        <v>0</v>
      </c>
      <c r="AJ285" s="4">
        <f>SUMIFS('grv lys'!$L$2:$L$2863,'grv lys'!$I$2:$I$2863,'bereken betaaldatum bedrag'!$AJ$1,'grv lys'!$G$2:$G$2863,'bereken betaaldatum bedrag'!B285)</f>
        <v>0</v>
      </c>
      <c r="AK285" s="4">
        <f>SUMIFS('grv lys'!$L$2:$L$2863,'grv lys'!$I$2:$I$2863,'bereken betaaldatum bedrag'!$AK$1,'grv lys'!$G$2:$G$2863,'bereken betaaldatum bedrag'!B285)</f>
        <v>0</v>
      </c>
      <c r="AL285" s="4">
        <f>SUMIFS('grv lys'!$L$2:$L$2863,'grv lys'!$I$2:$I$2863,'bereken betaaldatum bedrag'!$AL$1,'grv lys'!$G$2:$G$2863,'bereken betaaldatum bedrag'!B285)</f>
        <v>0</v>
      </c>
      <c r="AM285" s="4">
        <f>SUMIFS('grv lys'!$L$2:$L$2863,'grv lys'!$I$2:$I$2863,'bereken betaaldatum bedrag'!$AM$1,'grv lys'!$G$2:$G$2863,'bereken betaaldatum bedrag'!B285)</f>
        <v>0</v>
      </c>
      <c r="AN285" s="4">
        <f>SUMIFS('grv lys'!$L$2:$L$2863,'grv lys'!$I$2:$I$2863,'bereken betaaldatum bedrag'!$AN$1,'grv lys'!$G$2:$G$2863,'bereken betaaldatum bedrag'!B285)</f>
        <v>0</v>
      </c>
      <c r="AO285" s="4">
        <f>SUMIFS('grv lys'!$L$2:$L$2863,'grv lys'!$I$2:$I$2863,'bereken betaaldatum bedrag'!$AO$1,'grv lys'!$G$2:$G$2863,'bereken betaaldatum bedrag'!B285)</f>
        <v>0</v>
      </c>
      <c r="AP285" s="4">
        <f>SUMIFS('grv lys'!$L$2:$L$2863,'grv lys'!$I$2:$I$2863,'bereken betaaldatum bedrag'!$AP$1,'grv lys'!$G$2:$G$2863,'bereken betaaldatum bedrag'!B285)</f>
        <v>0</v>
      </c>
      <c r="AQ285" s="4">
        <f>SUMIFS('grv lys'!$L$2:$L$2863,'grv lys'!$I$2:$I$2863,'bereken betaaldatum bedrag'!$AQ$1,'grv lys'!$G$2:$G$2863,'bereken betaaldatum bedrag'!B285)</f>
        <v>0</v>
      </c>
      <c r="AR285" s="4">
        <f>SUMIFS('grv lys'!$L$2:$L$2863,'grv lys'!$I$2:$I$2863,'bereken betaaldatum bedrag'!$AR$1,'grv lys'!$G$2:$G$2863,'bereken betaaldatum bedrag'!B285)</f>
        <v>0</v>
      </c>
      <c r="AS285" s="4">
        <f>SUMIFS('grv lys'!$L$2:$L$2863,'grv lys'!$I$2:$I$2863,'bereken betaaldatum bedrag'!$AS$1,'grv lys'!$G$2:$G$2863,'bereken betaaldatum bedrag'!B285)</f>
        <v>0</v>
      </c>
      <c r="AT285" s="4">
        <f>SUMIFS('grv lys'!$L$2:$L$2863,'grv lys'!$I$2:$I$2863,'bereken betaaldatum bedrag'!$AT$1,'grv lys'!$G$2:$G$2863,'bereken betaaldatum bedrag'!B285)</f>
        <v>0</v>
      </c>
      <c r="AU285" s="4">
        <f>SUMIFS('grv lys'!$L$2:$L$2863,'grv lys'!$I$2:$I$2863,'bereken betaaldatum bedrag'!$AU$1,'grv lys'!$G$2:$G$2863,'bereken betaaldatum bedrag'!B285)</f>
        <v>0</v>
      </c>
      <c r="AV285" s="4">
        <f>SUMIFS('grv lys'!$L$2:$L$2863,'grv lys'!$I$2:$I$2863,'bereken betaaldatum bedrag'!$AV$1,'grv lys'!$G$2:$G$2863,'bereken betaaldatum bedrag'!B285)</f>
        <v>0</v>
      </c>
      <c r="AW285" s="4">
        <f>SUMIFS('grv lys'!$L$2:$L$2863,'grv lys'!$I$2:$I$2863,'bereken betaaldatum bedrag'!$AW$1,'grv lys'!$G$2:$G$2863,'bereken betaaldatum bedrag'!B285)</f>
        <v>0</v>
      </c>
      <c r="AX285" s="4">
        <f>SUMIFS('grv lys'!$L$2:$L$2863,'grv lys'!$I$2:$I$2863,'bereken betaaldatum bedrag'!$AX$1,'grv lys'!$G$2:$G$2863,'bereken betaaldatum bedrag'!B285)</f>
        <v>0</v>
      </c>
      <c r="AY285" s="4">
        <f>SUMIFS('grv lys'!$L$2:$L$2863,'grv lys'!$I$2:$I$2863,'bereken betaaldatum bedrag'!$AY$1,'grv lys'!$G$2:$G$2863,'bereken betaaldatum bedrag'!B285)</f>
        <v>0</v>
      </c>
      <c r="AZ285" s="4">
        <f>SUMIFS('grv lys'!$L$2:$L$2863,'grv lys'!$I$2:$I$2863,'bereken betaaldatum bedrag'!$AZ$1,'grv lys'!$G$2:$G$2863,'bereken betaaldatum bedrag'!B285)</f>
        <v>0</v>
      </c>
      <c r="BA285" s="4">
        <f>SUMIFS('grv lys'!$L$2:$L$2863,'grv lys'!$I$2:$I$2863,'bereken betaaldatum bedrag'!$BA$1,'grv lys'!$G$2:$G$2863,'bereken betaaldatum bedrag'!B285)</f>
        <v>0</v>
      </c>
    </row>
    <row r="286" spans="1:53" x14ac:dyDescent="0.25">
      <c r="A286" s="21" t="s">
        <v>135</v>
      </c>
      <c r="B286" s="22">
        <v>41862</v>
      </c>
      <c r="C286" s="7"/>
      <c r="D286" s="15" t="s">
        <v>148</v>
      </c>
      <c r="E286" s="14"/>
      <c r="F286" s="12"/>
      <c r="G286" s="16"/>
      <c r="H286" s="16"/>
      <c r="I286" s="4">
        <f>SUMIFS('grv lys'!$L$2:$L$2863,'grv lys'!$G$2:$G$2863,'bereken betaaldatum bedrag'!B286,'grv lys'!$I$2:$I$2863,'bereken betaaldatum bedrag'!I$1)</f>
        <v>0</v>
      </c>
      <c r="J286" s="4">
        <f>SUMIFS('grv lys'!$L$2:$L$2863,'grv lys'!$I$2:$I$2863,'bereken betaaldatum bedrag'!$J$1,'grv lys'!$T$2:$T$2863,'bereken betaaldatum bedrag'!B286)</f>
        <v>0</v>
      </c>
      <c r="K286" s="4">
        <f>SUMIFS('grv lys'!$L$2:$L$2863,'grv lys'!$I$2:$I$2863,'bereken betaaldatum bedrag'!$K$1,'grv lys'!$T$2:$T$2863,'bereken betaaldatum bedrag'!B286)</f>
        <v>0</v>
      </c>
      <c r="L286" s="4">
        <f>SUMIFS('grv lys'!$L$2:$L$2863,'grv lys'!$I$2:$I$2863,'bereken betaaldatum bedrag'!$L$1,'grv lys'!$T$2:$T$2863,'bereken betaaldatum bedrag'!B286)</f>
        <v>0</v>
      </c>
      <c r="M286" s="4">
        <f>SUMIFS('grv lys'!$L$2:$L$2863,'grv lys'!$I$2:$I$2863,'bereken betaaldatum bedrag'!$M$1,'grv lys'!$T$2:$T$2863,'bereken betaaldatum bedrag'!B286)</f>
        <v>0</v>
      </c>
      <c r="N286" s="4">
        <f>SUMIFS('grv lys'!$L$2:$L$2863,'grv lys'!$I$2:$I$2863,'bereken betaaldatum bedrag'!$N$1,'grv lys'!$T$2:$T$2863,'bereken betaaldatum bedrag'!B286)</f>
        <v>0</v>
      </c>
      <c r="O286" s="4">
        <f>SUMIFS('grv lys'!$L$2:$L$2863,'grv lys'!$I$2:$I$2863,'bereken betaaldatum bedrag'!$O$1,'grv lys'!$T$2:$T$2863,'bereken betaaldatum bedrag'!B286)</f>
        <v>0</v>
      </c>
      <c r="P286" s="4">
        <f>SUMIFS('grv lys'!$L$2:$L$2863,'grv lys'!$I$2:$I$2863,'bereken betaaldatum bedrag'!$P$1,'grv lys'!$T$2:$T$2863,'bereken betaaldatum bedrag'!B286)</f>
        <v>0</v>
      </c>
      <c r="Q286" s="4">
        <f>SUMIFS('grv lys'!$L$2:$L$2863,'grv lys'!$I$2:$I$2863,'bereken betaaldatum bedrag'!$Q$1,'grv lys'!$T$2:$T$2863,'bereken betaaldatum bedrag'!B286)</f>
        <v>0</v>
      </c>
      <c r="R286" s="4">
        <f>SUMIFS('grv lys'!$L$2:$L$2863,'grv lys'!$I$2:$I$2863,'bereken betaaldatum bedrag'!$R$1,'grv lys'!$T$2:$T$2863,'bereken betaaldatum bedrag'!B286)</f>
        <v>0</v>
      </c>
      <c r="S286" s="4">
        <f>SUMIFS('grv lys'!Y285:Y3548,'grv lys'!T285:T3548,'bereken betaaldatum bedrag'!B286,'grv lys'!V285:V3548,'bereken betaaldatum bedrag'!$S$1)</f>
        <v>0</v>
      </c>
      <c r="T286" s="4">
        <f>SUMIFS('grv lys'!Z285:Z3548,'grv lys'!U285:U3548,'bereken betaaldatum bedrag'!B286,'grv lys'!W285:W3548,'bereken betaaldatum bedrag'!$T$1)</f>
        <v>0</v>
      </c>
      <c r="U286" s="4">
        <f>SUMIFS('grv lys'!$L$2:$L$2863,'grv lys'!$I$2:$I$2863,'bereken betaaldatum bedrag'!$U$1,'grv lys'!$T$2:$T$2863,'bereken betaaldatum bedrag'!B286)</f>
        <v>0</v>
      </c>
      <c r="V286" s="4">
        <f>SUMIFS('grv lys'!$L$2:$L$2863,'grv lys'!$I$2:$I$2863,'bereken betaaldatum bedrag'!$V$1,'grv lys'!$T$2:$T$2863,'bereken betaaldatum bedrag'!B286)</f>
        <v>0</v>
      </c>
      <c r="W286" s="4">
        <f>SUMIFS('grv lys'!$L$2:$L$2863,'grv lys'!$I$2:$I$2863,'bereken betaaldatum bedrag'!$W$1,'grv lys'!$T$2:$T$2863,'bereken betaaldatum bedrag'!B286)</f>
        <v>0</v>
      </c>
      <c r="X286" s="4">
        <f>SUMIFS('grv lys'!$L$2:$L$2863,'grv lys'!$I$2:$I$2863,'bereken betaaldatum bedrag'!$X$1,'grv lys'!$T$2:$T$2863,'bereken betaaldatum bedrag'!B286)</f>
        <v>0</v>
      </c>
      <c r="Y286" s="4">
        <f>SUMIFS('grv lys'!$L$2:$L$2863,'grv lys'!$I$2:$I$2863,'bereken betaaldatum bedrag'!$Y$1,'grv lys'!$G$2:$G$2863,'bereken betaaldatum bedrag'!B286)</f>
        <v>0</v>
      </c>
      <c r="Z286" s="4">
        <f>SUMIFS('grv lys'!$L$2:$L$2863,'grv lys'!$I$2:$I$2863,'bereken betaaldatum bedrag'!$Z$1,'grv lys'!$G$2:$G$2863,'bereken betaaldatum bedrag'!B286)</f>
        <v>0</v>
      </c>
      <c r="AA286" s="4">
        <f>SUMIFS('grv lys'!$L$2:$L$2863,'grv lys'!$I$2:$I$2863,'bereken betaaldatum bedrag'!$AA$1,'grv lys'!$G$2:$G$2863,'bereken betaaldatum bedrag'!B286)</f>
        <v>0</v>
      </c>
      <c r="AB286" s="4">
        <f>SUMIFS('grv lys'!$L$2:$L$2863,'grv lys'!$I$2:$I$2863,'bereken betaaldatum bedrag'!$AB$1,'grv lys'!$G$2:$G$2863,'bereken betaaldatum bedrag'!B286)</f>
        <v>0</v>
      </c>
      <c r="AC286" s="4">
        <f>SUMIFS('grv lys'!$L$2:$L$2863,'grv lys'!$I$2:$I$2863,'bereken betaaldatum bedrag'!$AC$1,'grv lys'!$G$2:$G$2863,'bereken betaaldatum bedrag'!B286)</f>
        <v>0</v>
      </c>
      <c r="AD286" s="4">
        <f>SUMIFS('grv lys'!$L$2:$L$2863,'grv lys'!$I$2:$I$2863,'bereken betaaldatum bedrag'!$AD$1,'grv lys'!$G$2:$G$2863,'bereken betaaldatum bedrag'!B286)</f>
        <v>0</v>
      </c>
      <c r="AE286" s="4">
        <f>SUMIFS('grv lys'!$L$2:$L$2863,'grv lys'!$I$2:$I$2863,'bereken betaaldatum bedrag'!$AE$1,'grv lys'!$G$2:$G$2863,'bereken betaaldatum bedrag'!B286)</f>
        <v>0</v>
      </c>
      <c r="AF286" s="4">
        <f>SUMIFS('grv lys'!$L$2:$L$2863,'grv lys'!$I$2:$I$2863,'bereken betaaldatum bedrag'!$AF$1,'grv lys'!$G$2:$G$2863,'bereken betaaldatum bedrag'!B286)</f>
        <v>0</v>
      </c>
      <c r="AG286" s="4">
        <f>SUMIFS('grv lys'!$L$2:$L$2863,'grv lys'!$I$2:$I$2863,'bereken betaaldatum bedrag'!$AG$1,'grv lys'!$G$2:$G$2863,'bereken betaaldatum bedrag'!B286)</f>
        <v>0</v>
      </c>
      <c r="AH286" s="4">
        <f>SUMIFS('grv lys'!$L$2:$L$2863,'grv lys'!$I$2:$I$2863,'bereken betaaldatum bedrag'!$AH$1,'grv lys'!$G$2:$G$2863,'bereken betaaldatum bedrag'!B286)</f>
        <v>0</v>
      </c>
      <c r="AI286" s="4">
        <f>SUMIFS('grv lys'!$L$2:$L$2863,'grv lys'!$I$2:$I$2863,'bereken betaaldatum bedrag'!$AI$1,'grv lys'!$G$2:$G$2863,'bereken betaaldatum bedrag'!B286)</f>
        <v>0</v>
      </c>
      <c r="AJ286" s="4">
        <f>SUMIFS('grv lys'!$L$2:$L$2863,'grv lys'!$I$2:$I$2863,'bereken betaaldatum bedrag'!$AJ$1,'grv lys'!$G$2:$G$2863,'bereken betaaldatum bedrag'!B286)</f>
        <v>0</v>
      </c>
      <c r="AK286" s="4">
        <f>SUMIFS('grv lys'!$L$2:$L$2863,'grv lys'!$I$2:$I$2863,'bereken betaaldatum bedrag'!$AK$1,'grv lys'!$G$2:$G$2863,'bereken betaaldatum bedrag'!B286)</f>
        <v>0</v>
      </c>
      <c r="AL286" s="4">
        <f>SUMIFS('grv lys'!$L$2:$L$2863,'grv lys'!$I$2:$I$2863,'bereken betaaldatum bedrag'!$AL$1,'grv lys'!$G$2:$G$2863,'bereken betaaldatum bedrag'!B286)</f>
        <v>0</v>
      </c>
      <c r="AM286" s="4">
        <f>SUMIFS('grv lys'!$L$2:$L$2863,'grv lys'!$I$2:$I$2863,'bereken betaaldatum bedrag'!$AM$1,'grv lys'!$G$2:$G$2863,'bereken betaaldatum bedrag'!B286)</f>
        <v>0</v>
      </c>
      <c r="AN286" s="4">
        <f>SUMIFS('grv lys'!$L$2:$L$2863,'grv lys'!$I$2:$I$2863,'bereken betaaldatum bedrag'!$AN$1,'grv lys'!$G$2:$G$2863,'bereken betaaldatum bedrag'!B286)</f>
        <v>0</v>
      </c>
      <c r="AO286" s="4">
        <f>SUMIFS('grv lys'!$L$2:$L$2863,'grv lys'!$I$2:$I$2863,'bereken betaaldatum bedrag'!$AO$1,'grv lys'!$G$2:$G$2863,'bereken betaaldatum bedrag'!B286)</f>
        <v>0</v>
      </c>
      <c r="AP286" s="4">
        <f>SUMIFS('grv lys'!$L$2:$L$2863,'grv lys'!$I$2:$I$2863,'bereken betaaldatum bedrag'!$AP$1,'grv lys'!$G$2:$G$2863,'bereken betaaldatum bedrag'!B286)</f>
        <v>0</v>
      </c>
      <c r="AQ286" s="4">
        <f>SUMIFS('grv lys'!$L$2:$L$2863,'grv lys'!$I$2:$I$2863,'bereken betaaldatum bedrag'!$AQ$1,'grv lys'!$G$2:$G$2863,'bereken betaaldatum bedrag'!B286)</f>
        <v>0</v>
      </c>
      <c r="AR286" s="4">
        <f>SUMIFS('grv lys'!$L$2:$L$2863,'grv lys'!$I$2:$I$2863,'bereken betaaldatum bedrag'!$AR$1,'grv lys'!$G$2:$G$2863,'bereken betaaldatum bedrag'!B286)</f>
        <v>0</v>
      </c>
      <c r="AS286" s="4">
        <f>SUMIFS('grv lys'!$L$2:$L$2863,'grv lys'!$I$2:$I$2863,'bereken betaaldatum bedrag'!$AS$1,'grv lys'!$G$2:$G$2863,'bereken betaaldatum bedrag'!B286)</f>
        <v>0</v>
      </c>
      <c r="AT286" s="4">
        <f>SUMIFS('grv lys'!$L$2:$L$2863,'grv lys'!$I$2:$I$2863,'bereken betaaldatum bedrag'!$AT$1,'grv lys'!$G$2:$G$2863,'bereken betaaldatum bedrag'!B286)</f>
        <v>0</v>
      </c>
      <c r="AU286" s="4">
        <f>SUMIFS('grv lys'!$L$2:$L$2863,'grv lys'!$I$2:$I$2863,'bereken betaaldatum bedrag'!$AU$1,'grv lys'!$G$2:$G$2863,'bereken betaaldatum bedrag'!B286)</f>
        <v>0</v>
      </c>
      <c r="AV286" s="4">
        <f>SUMIFS('grv lys'!$L$2:$L$2863,'grv lys'!$I$2:$I$2863,'bereken betaaldatum bedrag'!$AV$1,'grv lys'!$G$2:$G$2863,'bereken betaaldatum bedrag'!B286)</f>
        <v>0</v>
      </c>
      <c r="AW286" s="4">
        <f>SUMIFS('grv lys'!$L$2:$L$2863,'grv lys'!$I$2:$I$2863,'bereken betaaldatum bedrag'!$AW$1,'grv lys'!$G$2:$G$2863,'bereken betaaldatum bedrag'!B286)</f>
        <v>0</v>
      </c>
      <c r="AX286" s="4">
        <f>SUMIFS('grv lys'!$L$2:$L$2863,'grv lys'!$I$2:$I$2863,'bereken betaaldatum bedrag'!$AX$1,'grv lys'!$G$2:$G$2863,'bereken betaaldatum bedrag'!B286)</f>
        <v>0</v>
      </c>
      <c r="AY286" s="4">
        <f>SUMIFS('grv lys'!$L$2:$L$2863,'grv lys'!$I$2:$I$2863,'bereken betaaldatum bedrag'!$AY$1,'grv lys'!$G$2:$G$2863,'bereken betaaldatum bedrag'!B286)</f>
        <v>0</v>
      </c>
      <c r="AZ286" s="4">
        <f>SUMIFS('grv lys'!$L$2:$L$2863,'grv lys'!$I$2:$I$2863,'bereken betaaldatum bedrag'!$AZ$1,'grv lys'!$G$2:$G$2863,'bereken betaaldatum bedrag'!B286)</f>
        <v>0</v>
      </c>
      <c r="BA286" s="4">
        <f>SUMIFS('grv lys'!$L$2:$L$2863,'grv lys'!$I$2:$I$2863,'bereken betaaldatum bedrag'!$BA$1,'grv lys'!$G$2:$G$2863,'bereken betaaldatum bedrag'!B286)</f>
        <v>0</v>
      </c>
    </row>
    <row r="287" spans="1:53" x14ac:dyDescent="0.25">
      <c r="A287" s="21" t="s">
        <v>136</v>
      </c>
      <c r="B287" s="22">
        <v>41863</v>
      </c>
      <c r="C287" s="7"/>
      <c r="D287" s="15" t="s">
        <v>148</v>
      </c>
      <c r="E287" s="14"/>
      <c r="F287" s="12"/>
      <c r="G287" s="16"/>
      <c r="H287" s="16"/>
      <c r="I287" s="4">
        <f>SUMIFS('grv lys'!$L$2:$L$2863,'grv lys'!$G$2:$G$2863,'bereken betaaldatum bedrag'!B287,'grv lys'!$I$2:$I$2863,'bereken betaaldatum bedrag'!I$1)</f>
        <v>0</v>
      </c>
      <c r="J287" s="4">
        <f>SUMIFS('grv lys'!$L$2:$L$2863,'grv lys'!$I$2:$I$2863,'bereken betaaldatum bedrag'!$J$1,'grv lys'!$T$2:$T$2863,'bereken betaaldatum bedrag'!B287)</f>
        <v>0</v>
      </c>
      <c r="K287" s="4">
        <f>SUMIFS('grv lys'!$L$2:$L$2863,'grv lys'!$I$2:$I$2863,'bereken betaaldatum bedrag'!$K$1,'grv lys'!$T$2:$T$2863,'bereken betaaldatum bedrag'!B287)</f>
        <v>0</v>
      </c>
      <c r="L287" s="4">
        <f>SUMIFS('grv lys'!$L$2:$L$2863,'grv lys'!$I$2:$I$2863,'bereken betaaldatum bedrag'!$L$1,'grv lys'!$T$2:$T$2863,'bereken betaaldatum bedrag'!B287)</f>
        <v>0</v>
      </c>
      <c r="M287" s="4">
        <f>SUMIFS('grv lys'!$L$2:$L$2863,'grv lys'!$I$2:$I$2863,'bereken betaaldatum bedrag'!$M$1,'grv lys'!$T$2:$T$2863,'bereken betaaldatum bedrag'!B287)</f>
        <v>0</v>
      </c>
      <c r="N287" s="4">
        <f>SUMIFS('grv lys'!$L$2:$L$2863,'grv lys'!$I$2:$I$2863,'bereken betaaldatum bedrag'!$N$1,'grv lys'!$T$2:$T$2863,'bereken betaaldatum bedrag'!B287)</f>
        <v>0</v>
      </c>
      <c r="O287" s="4">
        <f>SUMIFS('grv lys'!$L$2:$L$2863,'grv lys'!$I$2:$I$2863,'bereken betaaldatum bedrag'!$O$1,'grv lys'!$T$2:$T$2863,'bereken betaaldatum bedrag'!B287)</f>
        <v>0</v>
      </c>
      <c r="P287" s="4">
        <f>SUMIFS('grv lys'!$L$2:$L$2863,'grv lys'!$I$2:$I$2863,'bereken betaaldatum bedrag'!$P$1,'grv lys'!$T$2:$T$2863,'bereken betaaldatum bedrag'!B287)</f>
        <v>0</v>
      </c>
      <c r="Q287" s="4">
        <f>SUMIFS('grv lys'!$L$2:$L$2863,'grv lys'!$I$2:$I$2863,'bereken betaaldatum bedrag'!$Q$1,'grv lys'!$T$2:$T$2863,'bereken betaaldatum bedrag'!B287)</f>
        <v>0</v>
      </c>
      <c r="R287" s="4">
        <f>SUMIFS('grv lys'!$L$2:$L$2863,'grv lys'!$I$2:$I$2863,'bereken betaaldatum bedrag'!$R$1,'grv lys'!$T$2:$T$2863,'bereken betaaldatum bedrag'!B287)</f>
        <v>0</v>
      </c>
      <c r="S287" s="4">
        <f>SUMIFS('grv lys'!Y286:Y3549,'grv lys'!T286:T3549,'bereken betaaldatum bedrag'!B287,'grv lys'!V286:V3549,'bereken betaaldatum bedrag'!$S$1)</f>
        <v>0</v>
      </c>
      <c r="T287" s="4">
        <f>SUMIFS('grv lys'!Z286:Z3549,'grv lys'!U286:U3549,'bereken betaaldatum bedrag'!B287,'grv lys'!W286:W3549,'bereken betaaldatum bedrag'!$T$1)</f>
        <v>0</v>
      </c>
      <c r="U287" s="4">
        <f>SUMIFS('grv lys'!$L$2:$L$2863,'grv lys'!$I$2:$I$2863,'bereken betaaldatum bedrag'!$U$1,'grv lys'!$T$2:$T$2863,'bereken betaaldatum bedrag'!B287)</f>
        <v>0</v>
      </c>
      <c r="V287" s="4">
        <f>SUMIFS('grv lys'!$L$2:$L$2863,'grv lys'!$I$2:$I$2863,'bereken betaaldatum bedrag'!$V$1,'grv lys'!$T$2:$T$2863,'bereken betaaldatum bedrag'!B287)</f>
        <v>0</v>
      </c>
      <c r="W287" s="4">
        <f>SUMIFS('grv lys'!$L$2:$L$2863,'grv lys'!$I$2:$I$2863,'bereken betaaldatum bedrag'!$W$1,'grv lys'!$T$2:$T$2863,'bereken betaaldatum bedrag'!B287)</f>
        <v>0</v>
      </c>
      <c r="X287" s="4">
        <f>SUMIFS('grv lys'!$L$2:$L$2863,'grv lys'!$I$2:$I$2863,'bereken betaaldatum bedrag'!$X$1,'grv lys'!$T$2:$T$2863,'bereken betaaldatum bedrag'!B287)</f>
        <v>0</v>
      </c>
      <c r="Y287" s="4">
        <f>SUMIFS('grv lys'!$L$2:$L$2863,'grv lys'!$I$2:$I$2863,'bereken betaaldatum bedrag'!$Y$1,'grv lys'!$G$2:$G$2863,'bereken betaaldatum bedrag'!B287)</f>
        <v>0</v>
      </c>
      <c r="Z287" s="4">
        <f>SUMIFS('grv lys'!$L$2:$L$2863,'grv lys'!$I$2:$I$2863,'bereken betaaldatum bedrag'!$Z$1,'grv lys'!$G$2:$G$2863,'bereken betaaldatum bedrag'!B287)</f>
        <v>0</v>
      </c>
      <c r="AA287" s="4">
        <f>SUMIFS('grv lys'!$L$2:$L$2863,'grv lys'!$I$2:$I$2863,'bereken betaaldatum bedrag'!$AA$1,'grv lys'!$G$2:$G$2863,'bereken betaaldatum bedrag'!B287)</f>
        <v>0</v>
      </c>
      <c r="AB287" s="4">
        <f>SUMIFS('grv lys'!$L$2:$L$2863,'grv lys'!$I$2:$I$2863,'bereken betaaldatum bedrag'!$AB$1,'grv lys'!$G$2:$G$2863,'bereken betaaldatum bedrag'!B287)</f>
        <v>0</v>
      </c>
      <c r="AC287" s="4">
        <f>SUMIFS('grv lys'!$L$2:$L$2863,'grv lys'!$I$2:$I$2863,'bereken betaaldatum bedrag'!$AC$1,'grv lys'!$G$2:$G$2863,'bereken betaaldatum bedrag'!B287)</f>
        <v>0</v>
      </c>
      <c r="AD287" s="4">
        <f>SUMIFS('grv lys'!$L$2:$L$2863,'grv lys'!$I$2:$I$2863,'bereken betaaldatum bedrag'!$AD$1,'grv lys'!$G$2:$G$2863,'bereken betaaldatum bedrag'!B287)</f>
        <v>0</v>
      </c>
      <c r="AE287" s="4">
        <f>SUMIFS('grv lys'!$L$2:$L$2863,'grv lys'!$I$2:$I$2863,'bereken betaaldatum bedrag'!$AE$1,'grv lys'!$G$2:$G$2863,'bereken betaaldatum bedrag'!B287)</f>
        <v>0</v>
      </c>
      <c r="AF287" s="4">
        <f>SUMIFS('grv lys'!$L$2:$L$2863,'grv lys'!$I$2:$I$2863,'bereken betaaldatum bedrag'!$AF$1,'grv lys'!$G$2:$G$2863,'bereken betaaldatum bedrag'!B287)</f>
        <v>0</v>
      </c>
      <c r="AG287" s="4">
        <f>SUMIFS('grv lys'!$L$2:$L$2863,'grv lys'!$I$2:$I$2863,'bereken betaaldatum bedrag'!$AG$1,'grv lys'!$G$2:$G$2863,'bereken betaaldatum bedrag'!B287)</f>
        <v>0</v>
      </c>
      <c r="AH287" s="4">
        <f>SUMIFS('grv lys'!$L$2:$L$2863,'grv lys'!$I$2:$I$2863,'bereken betaaldatum bedrag'!$AH$1,'grv lys'!$G$2:$G$2863,'bereken betaaldatum bedrag'!B287)</f>
        <v>0</v>
      </c>
      <c r="AI287" s="4">
        <f>SUMIFS('grv lys'!$L$2:$L$2863,'grv lys'!$I$2:$I$2863,'bereken betaaldatum bedrag'!$AI$1,'grv lys'!$G$2:$G$2863,'bereken betaaldatum bedrag'!B287)</f>
        <v>0</v>
      </c>
      <c r="AJ287" s="4">
        <f>SUMIFS('grv lys'!$L$2:$L$2863,'grv lys'!$I$2:$I$2863,'bereken betaaldatum bedrag'!$AJ$1,'grv lys'!$G$2:$G$2863,'bereken betaaldatum bedrag'!B287)</f>
        <v>0</v>
      </c>
      <c r="AK287" s="4">
        <f>SUMIFS('grv lys'!$L$2:$L$2863,'grv lys'!$I$2:$I$2863,'bereken betaaldatum bedrag'!$AK$1,'grv lys'!$G$2:$G$2863,'bereken betaaldatum bedrag'!B287)</f>
        <v>0</v>
      </c>
      <c r="AL287" s="4">
        <f>SUMIFS('grv lys'!$L$2:$L$2863,'grv lys'!$I$2:$I$2863,'bereken betaaldatum bedrag'!$AL$1,'grv lys'!$G$2:$G$2863,'bereken betaaldatum bedrag'!B287)</f>
        <v>0</v>
      </c>
      <c r="AM287" s="4">
        <f>SUMIFS('grv lys'!$L$2:$L$2863,'grv lys'!$I$2:$I$2863,'bereken betaaldatum bedrag'!$AM$1,'grv lys'!$G$2:$G$2863,'bereken betaaldatum bedrag'!B287)</f>
        <v>0</v>
      </c>
      <c r="AN287" s="4">
        <f>SUMIFS('grv lys'!$L$2:$L$2863,'grv lys'!$I$2:$I$2863,'bereken betaaldatum bedrag'!$AN$1,'grv lys'!$G$2:$G$2863,'bereken betaaldatum bedrag'!B287)</f>
        <v>0</v>
      </c>
      <c r="AO287" s="4">
        <f>SUMIFS('grv lys'!$L$2:$L$2863,'grv lys'!$I$2:$I$2863,'bereken betaaldatum bedrag'!$AO$1,'grv lys'!$G$2:$G$2863,'bereken betaaldatum bedrag'!B287)</f>
        <v>0</v>
      </c>
      <c r="AP287" s="4">
        <f>SUMIFS('grv lys'!$L$2:$L$2863,'grv lys'!$I$2:$I$2863,'bereken betaaldatum bedrag'!$AP$1,'grv lys'!$G$2:$G$2863,'bereken betaaldatum bedrag'!B287)</f>
        <v>0</v>
      </c>
      <c r="AQ287" s="4">
        <f>SUMIFS('grv lys'!$L$2:$L$2863,'grv lys'!$I$2:$I$2863,'bereken betaaldatum bedrag'!$AQ$1,'grv lys'!$G$2:$G$2863,'bereken betaaldatum bedrag'!B287)</f>
        <v>0</v>
      </c>
      <c r="AR287" s="4">
        <f>SUMIFS('grv lys'!$L$2:$L$2863,'grv lys'!$I$2:$I$2863,'bereken betaaldatum bedrag'!$AR$1,'grv lys'!$G$2:$G$2863,'bereken betaaldatum bedrag'!B287)</f>
        <v>0</v>
      </c>
      <c r="AS287" s="4">
        <f>SUMIFS('grv lys'!$L$2:$L$2863,'grv lys'!$I$2:$I$2863,'bereken betaaldatum bedrag'!$AS$1,'grv lys'!$G$2:$G$2863,'bereken betaaldatum bedrag'!B287)</f>
        <v>0</v>
      </c>
      <c r="AT287" s="4">
        <f>SUMIFS('grv lys'!$L$2:$L$2863,'grv lys'!$I$2:$I$2863,'bereken betaaldatum bedrag'!$AT$1,'grv lys'!$G$2:$G$2863,'bereken betaaldatum bedrag'!B287)</f>
        <v>0</v>
      </c>
      <c r="AU287" s="4">
        <f>SUMIFS('grv lys'!$L$2:$L$2863,'grv lys'!$I$2:$I$2863,'bereken betaaldatum bedrag'!$AU$1,'grv lys'!$G$2:$G$2863,'bereken betaaldatum bedrag'!B287)</f>
        <v>0</v>
      </c>
      <c r="AV287" s="4">
        <f>SUMIFS('grv lys'!$L$2:$L$2863,'grv lys'!$I$2:$I$2863,'bereken betaaldatum bedrag'!$AV$1,'grv lys'!$G$2:$G$2863,'bereken betaaldatum bedrag'!B287)</f>
        <v>0</v>
      </c>
      <c r="AW287" s="4">
        <f>SUMIFS('grv lys'!$L$2:$L$2863,'grv lys'!$I$2:$I$2863,'bereken betaaldatum bedrag'!$AW$1,'grv lys'!$G$2:$G$2863,'bereken betaaldatum bedrag'!B287)</f>
        <v>0</v>
      </c>
      <c r="AX287" s="4">
        <f>SUMIFS('grv lys'!$L$2:$L$2863,'grv lys'!$I$2:$I$2863,'bereken betaaldatum bedrag'!$AX$1,'grv lys'!$G$2:$G$2863,'bereken betaaldatum bedrag'!B287)</f>
        <v>0</v>
      </c>
      <c r="AY287" s="4">
        <f>SUMIFS('grv lys'!$L$2:$L$2863,'grv lys'!$I$2:$I$2863,'bereken betaaldatum bedrag'!$AY$1,'grv lys'!$G$2:$G$2863,'bereken betaaldatum bedrag'!B287)</f>
        <v>0</v>
      </c>
      <c r="AZ287" s="4">
        <f>SUMIFS('grv lys'!$L$2:$L$2863,'grv lys'!$I$2:$I$2863,'bereken betaaldatum bedrag'!$AZ$1,'grv lys'!$G$2:$G$2863,'bereken betaaldatum bedrag'!B287)</f>
        <v>0</v>
      </c>
      <c r="BA287" s="4">
        <f>SUMIFS('grv lys'!$L$2:$L$2863,'grv lys'!$I$2:$I$2863,'bereken betaaldatum bedrag'!$BA$1,'grv lys'!$G$2:$G$2863,'bereken betaaldatum bedrag'!B287)</f>
        <v>0</v>
      </c>
    </row>
    <row r="288" spans="1:53" x14ac:dyDescent="0.25">
      <c r="A288" s="21" t="s">
        <v>137</v>
      </c>
      <c r="B288" s="22">
        <v>41864</v>
      </c>
      <c r="C288" s="7"/>
      <c r="D288" s="15" t="s">
        <v>148</v>
      </c>
      <c r="E288" s="14"/>
      <c r="F288" s="12"/>
      <c r="G288" s="16"/>
      <c r="H288" s="16"/>
      <c r="I288" s="4">
        <f>SUMIFS('grv lys'!$L$2:$L$2863,'grv lys'!$G$2:$G$2863,'bereken betaaldatum bedrag'!B288,'grv lys'!$I$2:$I$2863,'bereken betaaldatum bedrag'!I$1)</f>
        <v>0</v>
      </c>
      <c r="J288" s="4">
        <f>SUMIFS('grv lys'!$L$2:$L$2863,'grv lys'!$I$2:$I$2863,'bereken betaaldatum bedrag'!$J$1,'grv lys'!$T$2:$T$2863,'bereken betaaldatum bedrag'!B288)</f>
        <v>0</v>
      </c>
      <c r="K288" s="4">
        <f>SUMIFS('grv lys'!$L$2:$L$2863,'grv lys'!$I$2:$I$2863,'bereken betaaldatum bedrag'!$K$1,'grv lys'!$T$2:$T$2863,'bereken betaaldatum bedrag'!B288)</f>
        <v>0</v>
      </c>
      <c r="L288" s="4">
        <f>SUMIFS('grv lys'!$L$2:$L$2863,'grv lys'!$I$2:$I$2863,'bereken betaaldatum bedrag'!$L$1,'grv lys'!$T$2:$T$2863,'bereken betaaldatum bedrag'!B288)</f>
        <v>0</v>
      </c>
      <c r="M288" s="4">
        <f>SUMIFS('grv lys'!$L$2:$L$2863,'grv lys'!$I$2:$I$2863,'bereken betaaldatum bedrag'!$M$1,'grv lys'!$T$2:$T$2863,'bereken betaaldatum bedrag'!B288)</f>
        <v>0</v>
      </c>
      <c r="N288" s="4">
        <f>SUMIFS('grv lys'!$L$2:$L$2863,'grv lys'!$I$2:$I$2863,'bereken betaaldatum bedrag'!$N$1,'grv lys'!$T$2:$T$2863,'bereken betaaldatum bedrag'!B288)</f>
        <v>0</v>
      </c>
      <c r="O288" s="4">
        <f>SUMIFS('grv lys'!$L$2:$L$2863,'grv lys'!$I$2:$I$2863,'bereken betaaldatum bedrag'!$O$1,'grv lys'!$T$2:$T$2863,'bereken betaaldatum bedrag'!B288)</f>
        <v>0</v>
      </c>
      <c r="P288" s="4">
        <f>SUMIFS('grv lys'!$L$2:$L$2863,'grv lys'!$I$2:$I$2863,'bereken betaaldatum bedrag'!$P$1,'grv lys'!$T$2:$T$2863,'bereken betaaldatum bedrag'!B288)</f>
        <v>0</v>
      </c>
      <c r="Q288" s="4">
        <f>SUMIFS('grv lys'!$L$2:$L$2863,'grv lys'!$I$2:$I$2863,'bereken betaaldatum bedrag'!$Q$1,'grv lys'!$T$2:$T$2863,'bereken betaaldatum bedrag'!B288)</f>
        <v>0</v>
      </c>
      <c r="R288" s="4">
        <f>SUMIFS('grv lys'!$L$2:$L$2863,'grv lys'!$I$2:$I$2863,'bereken betaaldatum bedrag'!$R$1,'grv lys'!$T$2:$T$2863,'bereken betaaldatum bedrag'!B288)</f>
        <v>0</v>
      </c>
      <c r="S288" s="4">
        <f>SUMIFS('grv lys'!Y287:Y3550,'grv lys'!T287:T3550,'bereken betaaldatum bedrag'!B288,'grv lys'!V287:V3550,'bereken betaaldatum bedrag'!$S$1)</f>
        <v>0</v>
      </c>
      <c r="T288" s="4">
        <f>SUMIFS('grv lys'!Z287:Z3550,'grv lys'!U287:U3550,'bereken betaaldatum bedrag'!B288,'grv lys'!W287:W3550,'bereken betaaldatum bedrag'!$T$1)</f>
        <v>0</v>
      </c>
      <c r="U288" s="4">
        <f>SUMIFS('grv lys'!$L$2:$L$2863,'grv lys'!$I$2:$I$2863,'bereken betaaldatum bedrag'!$U$1,'grv lys'!$T$2:$T$2863,'bereken betaaldatum bedrag'!B288)</f>
        <v>0</v>
      </c>
      <c r="V288" s="4">
        <f>SUMIFS('grv lys'!$L$2:$L$2863,'grv lys'!$I$2:$I$2863,'bereken betaaldatum bedrag'!$V$1,'grv lys'!$T$2:$T$2863,'bereken betaaldatum bedrag'!B288)</f>
        <v>0</v>
      </c>
      <c r="W288" s="4">
        <f>SUMIFS('grv lys'!$L$2:$L$2863,'grv lys'!$I$2:$I$2863,'bereken betaaldatum bedrag'!$W$1,'grv lys'!$T$2:$T$2863,'bereken betaaldatum bedrag'!B288)</f>
        <v>0</v>
      </c>
      <c r="X288" s="4">
        <f>SUMIFS('grv lys'!$L$2:$L$2863,'grv lys'!$I$2:$I$2863,'bereken betaaldatum bedrag'!$X$1,'grv lys'!$T$2:$T$2863,'bereken betaaldatum bedrag'!B288)</f>
        <v>0</v>
      </c>
      <c r="Y288" s="4">
        <f>SUMIFS('grv lys'!$L$2:$L$2863,'grv lys'!$I$2:$I$2863,'bereken betaaldatum bedrag'!$Y$1,'grv lys'!$G$2:$G$2863,'bereken betaaldatum bedrag'!B288)</f>
        <v>0</v>
      </c>
      <c r="Z288" s="4">
        <f>SUMIFS('grv lys'!$L$2:$L$2863,'grv lys'!$I$2:$I$2863,'bereken betaaldatum bedrag'!$Z$1,'grv lys'!$G$2:$G$2863,'bereken betaaldatum bedrag'!B288)</f>
        <v>0</v>
      </c>
      <c r="AA288" s="4">
        <f>SUMIFS('grv lys'!$L$2:$L$2863,'grv lys'!$I$2:$I$2863,'bereken betaaldatum bedrag'!$AA$1,'grv lys'!$G$2:$G$2863,'bereken betaaldatum bedrag'!B288)</f>
        <v>0</v>
      </c>
      <c r="AB288" s="4">
        <f>SUMIFS('grv lys'!$L$2:$L$2863,'grv lys'!$I$2:$I$2863,'bereken betaaldatum bedrag'!$AB$1,'grv lys'!$G$2:$G$2863,'bereken betaaldatum bedrag'!B288)</f>
        <v>0</v>
      </c>
      <c r="AC288" s="4">
        <f>SUMIFS('grv lys'!$L$2:$L$2863,'grv lys'!$I$2:$I$2863,'bereken betaaldatum bedrag'!$AC$1,'grv lys'!$G$2:$G$2863,'bereken betaaldatum bedrag'!B288)</f>
        <v>0</v>
      </c>
      <c r="AD288" s="4">
        <f>SUMIFS('grv lys'!$L$2:$L$2863,'grv lys'!$I$2:$I$2863,'bereken betaaldatum bedrag'!$AD$1,'grv lys'!$G$2:$G$2863,'bereken betaaldatum bedrag'!B288)</f>
        <v>0</v>
      </c>
      <c r="AE288" s="4">
        <f>SUMIFS('grv lys'!$L$2:$L$2863,'grv lys'!$I$2:$I$2863,'bereken betaaldatum bedrag'!$AE$1,'grv lys'!$G$2:$G$2863,'bereken betaaldatum bedrag'!B288)</f>
        <v>0</v>
      </c>
      <c r="AF288" s="4">
        <f>SUMIFS('grv lys'!$L$2:$L$2863,'grv lys'!$I$2:$I$2863,'bereken betaaldatum bedrag'!$AF$1,'grv lys'!$G$2:$G$2863,'bereken betaaldatum bedrag'!B288)</f>
        <v>0</v>
      </c>
      <c r="AG288" s="4">
        <f>SUMIFS('grv lys'!$L$2:$L$2863,'grv lys'!$I$2:$I$2863,'bereken betaaldatum bedrag'!$AG$1,'grv lys'!$G$2:$G$2863,'bereken betaaldatum bedrag'!B288)</f>
        <v>0</v>
      </c>
      <c r="AH288" s="4">
        <f>SUMIFS('grv lys'!$L$2:$L$2863,'grv lys'!$I$2:$I$2863,'bereken betaaldatum bedrag'!$AH$1,'grv lys'!$G$2:$G$2863,'bereken betaaldatum bedrag'!B288)</f>
        <v>0</v>
      </c>
      <c r="AI288" s="4">
        <f>SUMIFS('grv lys'!$L$2:$L$2863,'grv lys'!$I$2:$I$2863,'bereken betaaldatum bedrag'!$AI$1,'grv lys'!$G$2:$G$2863,'bereken betaaldatum bedrag'!B288)</f>
        <v>0</v>
      </c>
      <c r="AJ288" s="4">
        <f>SUMIFS('grv lys'!$L$2:$L$2863,'grv lys'!$I$2:$I$2863,'bereken betaaldatum bedrag'!$AJ$1,'grv lys'!$G$2:$G$2863,'bereken betaaldatum bedrag'!B288)</f>
        <v>0</v>
      </c>
      <c r="AK288" s="4">
        <f>SUMIFS('grv lys'!$L$2:$L$2863,'grv lys'!$I$2:$I$2863,'bereken betaaldatum bedrag'!$AK$1,'grv lys'!$G$2:$G$2863,'bereken betaaldatum bedrag'!B288)</f>
        <v>0</v>
      </c>
      <c r="AL288" s="4">
        <f>SUMIFS('grv lys'!$L$2:$L$2863,'grv lys'!$I$2:$I$2863,'bereken betaaldatum bedrag'!$AL$1,'grv lys'!$G$2:$G$2863,'bereken betaaldatum bedrag'!B288)</f>
        <v>0</v>
      </c>
      <c r="AM288" s="4">
        <f>SUMIFS('grv lys'!$L$2:$L$2863,'grv lys'!$I$2:$I$2863,'bereken betaaldatum bedrag'!$AM$1,'grv lys'!$G$2:$G$2863,'bereken betaaldatum bedrag'!B288)</f>
        <v>0</v>
      </c>
      <c r="AN288" s="4">
        <f>SUMIFS('grv lys'!$L$2:$L$2863,'grv lys'!$I$2:$I$2863,'bereken betaaldatum bedrag'!$AN$1,'grv lys'!$G$2:$G$2863,'bereken betaaldatum bedrag'!B288)</f>
        <v>0</v>
      </c>
      <c r="AO288" s="4">
        <f>SUMIFS('grv lys'!$L$2:$L$2863,'grv lys'!$I$2:$I$2863,'bereken betaaldatum bedrag'!$AO$1,'grv lys'!$G$2:$G$2863,'bereken betaaldatum bedrag'!B288)</f>
        <v>0</v>
      </c>
      <c r="AP288" s="4">
        <f>SUMIFS('grv lys'!$L$2:$L$2863,'grv lys'!$I$2:$I$2863,'bereken betaaldatum bedrag'!$AP$1,'grv lys'!$G$2:$G$2863,'bereken betaaldatum bedrag'!B288)</f>
        <v>0</v>
      </c>
      <c r="AQ288" s="4">
        <f>SUMIFS('grv lys'!$L$2:$L$2863,'grv lys'!$I$2:$I$2863,'bereken betaaldatum bedrag'!$AQ$1,'grv lys'!$G$2:$G$2863,'bereken betaaldatum bedrag'!B288)</f>
        <v>0</v>
      </c>
      <c r="AR288" s="4">
        <f>SUMIFS('grv lys'!$L$2:$L$2863,'grv lys'!$I$2:$I$2863,'bereken betaaldatum bedrag'!$AR$1,'grv lys'!$G$2:$G$2863,'bereken betaaldatum bedrag'!B288)</f>
        <v>0</v>
      </c>
      <c r="AS288" s="4">
        <f>SUMIFS('grv lys'!$L$2:$L$2863,'grv lys'!$I$2:$I$2863,'bereken betaaldatum bedrag'!$AS$1,'grv lys'!$G$2:$G$2863,'bereken betaaldatum bedrag'!B288)</f>
        <v>0</v>
      </c>
      <c r="AT288" s="4">
        <f>SUMIFS('grv lys'!$L$2:$L$2863,'grv lys'!$I$2:$I$2863,'bereken betaaldatum bedrag'!$AT$1,'grv lys'!$G$2:$G$2863,'bereken betaaldatum bedrag'!B288)</f>
        <v>0</v>
      </c>
      <c r="AU288" s="4">
        <f>SUMIFS('grv lys'!$L$2:$L$2863,'grv lys'!$I$2:$I$2863,'bereken betaaldatum bedrag'!$AU$1,'grv lys'!$G$2:$G$2863,'bereken betaaldatum bedrag'!B288)</f>
        <v>0</v>
      </c>
      <c r="AV288" s="4">
        <f>SUMIFS('grv lys'!$L$2:$L$2863,'grv lys'!$I$2:$I$2863,'bereken betaaldatum bedrag'!$AV$1,'grv lys'!$G$2:$G$2863,'bereken betaaldatum bedrag'!B288)</f>
        <v>0</v>
      </c>
      <c r="AW288" s="4">
        <f>SUMIFS('grv lys'!$L$2:$L$2863,'grv lys'!$I$2:$I$2863,'bereken betaaldatum bedrag'!$AW$1,'grv lys'!$G$2:$G$2863,'bereken betaaldatum bedrag'!B288)</f>
        <v>0</v>
      </c>
      <c r="AX288" s="4">
        <f>SUMIFS('grv lys'!$L$2:$L$2863,'grv lys'!$I$2:$I$2863,'bereken betaaldatum bedrag'!$AX$1,'grv lys'!$G$2:$G$2863,'bereken betaaldatum bedrag'!B288)</f>
        <v>0</v>
      </c>
      <c r="AY288" s="4">
        <f>SUMIFS('grv lys'!$L$2:$L$2863,'grv lys'!$I$2:$I$2863,'bereken betaaldatum bedrag'!$AY$1,'grv lys'!$G$2:$G$2863,'bereken betaaldatum bedrag'!B288)</f>
        <v>0</v>
      </c>
      <c r="AZ288" s="4">
        <f>SUMIFS('grv lys'!$L$2:$L$2863,'grv lys'!$I$2:$I$2863,'bereken betaaldatum bedrag'!$AZ$1,'grv lys'!$G$2:$G$2863,'bereken betaaldatum bedrag'!B288)</f>
        <v>0</v>
      </c>
      <c r="BA288" s="4">
        <f>SUMIFS('grv lys'!$L$2:$L$2863,'grv lys'!$I$2:$I$2863,'bereken betaaldatum bedrag'!$BA$1,'grv lys'!$G$2:$G$2863,'bereken betaaldatum bedrag'!B288)</f>
        <v>0</v>
      </c>
    </row>
    <row r="289" spans="1:53" x14ac:dyDescent="0.25">
      <c r="A289" s="21" t="s">
        <v>138</v>
      </c>
      <c r="B289" s="22">
        <v>41865</v>
      </c>
      <c r="C289" s="7"/>
      <c r="D289" s="15" t="s">
        <v>148</v>
      </c>
      <c r="E289" s="14"/>
      <c r="F289" s="12"/>
      <c r="G289" s="16"/>
      <c r="H289" s="16"/>
      <c r="I289" s="4">
        <f>SUMIFS('grv lys'!$L$2:$L$2863,'grv lys'!$G$2:$G$2863,'bereken betaaldatum bedrag'!B289,'grv lys'!$I$2:$I$2863,'bereken betaaldatum bedrag'!I$1)</f>
        <v>0</v>
      </c>
      <c r="J289" s="4">
        <f>SUMIFS('grv lys'!$L$2:$L$2863,'grv lys'!$I$2:$I$2863,'bereken betaaldatum bedrag'!$J$1,'grv lys'!$T$2:$T$2863,'bereken betaaldatum bedrag'!B289)</f>
        <v>0</v>
      </c>
      <c r="K289" s="4">
        <f>SUMIFS('grv lys'!$L$2:$L$2863,'grv lys'!$I$2:$I$2863,'bereken betaaldatum bedrag'!$K$1,'grv lys'!$T$2:$T$2863,'bereken betaaldatum bedrag'!B289)</f>
        <v>0</v>
      </c>
      <c r="L289" s="4">
        <f>SUMIFS('grv lys'!$L$2:$L$2863,'grv lys'!$I$2:$I$2863,'bereken betaaldatum bedrag'!$L$1,'grv lys'!$T$2:$T$2863,'bereken betaaldatum bedrag'!B289)</f>
        <v>0</v>
      </c>
      <c r="M289" s="4">
        <f>SUMIFS('grv lys'!$L$2:$L$2863,'grv lys'!$I$2:$I$2863,'bereken betaaldatum bedrag'!$M$1,'grv lys'!$T$2:$T$2863,'bereken betaaldatum bedrag'!B289)</f>
        <v>0</v>
      </c>
      <c r="N289" s="4">
        <f>SUMIFS('grv lys'!$L$2:$L$2863,'grv lys'!$I$2:$I$2863,'bereken betaaldatum bedrag'!$N$1,'grv lys'!$T$2:$T$2863,'bereken betaaldatum bedrag'!B289)</f>
        <v>0</v>
      </c>
      <c r="O289" s="4">
        <f>SUMIFS('grv lys'!$L$2:$L$2863,'grv lys'!$I$2:$I$2863,'bereken betaaldatum bedrag'!$O$1,'grv lys'!$T$2:$T$2863,'bereken betaaldatum bedrag'!B289)</f>
        <v>0</v>
      </c>
      <c r="P289" s="4">
        <f>SUMIFS('grv lys'!$L$2:$L$2863,'grv lys'!$I$2:$I$2863,'bereken betaaldatum bedrag'!$P$1,'grv lys'!$T$2:$T$2863,'bereken betaaldatum bedrag'!B289)</f>
        <v>0</v>
      </c>
      <c r="Q289" s="4">
        <f>SUMIFS('grv lys'!$L$2:$L$2863,'grv lys'!$I$2:$I$2863,'bereken betaaldatum bedrag'!$Q$1,'grv lys'!$T$2:$T$2863,'bereken betaaldatum bedrag'!B289)</f>
        <v>0</v>
      </c>
      <c r="R289" s="4">
        <f>SUMIFS('grv lys'!$L$2:$L$2863,'grv lys'!$I$2:$I$2863,'bereken betaaldatum bedrag'!$R$1,'grv lys'!$T$2:$T$2863,'bereken betaaldatum bedrag'!B289)</f>
        <v>0</v>
      </c>
      <c r="S289" s="4">
        <f>SUMIFS('grv lys'!Y288:Y3551,'grv lys'!T288:T3551,'bereken betaaldatum bedrag'!B289,'grv lys'!V288:V3551,'bereken betaaldatum bedrag'!$S$1)</f>
        <v>0</v>
      </c>
      <c r="T289" s="4">
        <f>SUMIFS('grv lys'!Z288:Z3551,'grv lys'!U288:U3551,'bereken betaaldatum bedrag'!B289,'grv lys'!W288:W3551,'bereken betaaldatum bedrag'!$T$1)</f>
        <v>0</v>
      </c>
      <c r="U289" s="4">
        <f>SUMIFS('grv lys'!$L$2:$L$2863,'grv lys'!$I$2:$I$2863,'bereken betaaldatum bedrag'!$U$1,'grv lys'!$T$2:$T$2863,'bereken betaaldatum bedrag'!B289)</f>
        <v>0</v>
      </c>
      <c r="V289" s="4">
        <f>SUMIFS('grv lys'!$L$2:$L$2863,'grv lys'!$I$2:$I$2863,'bereken betaaldatum bedrag'!$V$1,'grv lys'!$T$2:$T$2863,'bereken betaaldatum bedrag'!B289)</f>
        <v>0</v>
      </c>
      <c r="W289" s="4">
        <f>SUMIFS('grv lys'!$L$2:$L$2863,'grv lys'!$I$2:$I$2863,'bereken betaaldatum bedrag'!$W$1,'grv lys'!$T$2:$T$2863,'bereken betaaldatum bedrag'!B289)</f>
        <v>0</v>
      </c>
      <c r="X289" s="4">
        <f>SUMIFS('grv lys'!$L$2:$L$2863,'grv lys'!$I$2:$I$2863,'bereken betaaldatum bedrag'!$X$1,'grv lys'!$T$2:$T$2863,'bereken betaaldatum bedrag'!B289)</f>
        <v>0</v>
      </c>
      <c r="Y289" s="4">
        <f>SUMIFS('grv lys'!$L$2:$L$2863,'grv lys'!$I$2:$I$2863,'bereken betaaldatum bedrag'!$Y$1,'grv lys'!$G$2:$G$2863,'bereken betaaldatum bedrag'!B289)</f>
        <v>0</v>
      </c>
      <c r="Z289" s="4">
        <f>SUMIFS('grv lys'!$L$2:$L$2863,'grv lys'!$I$2:$I$2863,'bereken betaaldatum bedrag'!$Z$1,'grv lys'!$G$2:$G$2863,'bereken betaaldatum bedrag'!B289)</f>
        <v>0</v>
      </c>
      <c r="AA289" s="4">
        <f>SUMIFS('grv lys'!$L$2:$L$2863,'grv lys'!$I$2:$I$2863,'bereken betaaldatum bedrag'!$AA$1,'grv lys'!$G$2:$G$2863,'bereken betaaldatum bedrag'!B289)</f>
        <v>0</v>
      </c>
      <c r="AB289" s="4">
        <f>SUMIFS('grv lys'!$L$2:$L$2863,'grv lys'!$I$2:$I$2863,'bereken betaaldatum bedrag'!$AB$1,'grv lys'!$G$2:$G$2863,'bereken betaaldatum bedrag'!B289)</f>
        <v>0</v>
      </c>
      <c r="AC289" s="4">
        <f>SUMIFS('grv lys'!$L$2:$L$2863,'grv lys'!$I$2:$I$2863,'bereken betaaldatum bedrag'!$AC$1,'grv lys'!$G$2:$G$2863,'bereken betaaldatum bedrag'!B289)</f>
        <v>0</v>
      </c>
      <c r="AD289" s="4">
        <f>SUMIFS('grv lys'!$L$2:$L$2863,'grv lys'!$I$2:$I$2863,'bereken betaaldatum bedrag'!$AD$1,'grv lys'!$G$2:$G$2863,'bereken betaaldatum bedrag'!B289)</f>
        <v>0</v>
      </c>
      <c r="AE289" s="4">
        <f>SUMIFS('grv lys'!$L$2:$L$2863,'grv lys'!$I$2:$I$2863,'bereken betaaldatum bedrag'!$AE$1,'grv lys'!$G$2:$G$2863,'bereken betaaldatum bedrag'!B289)</f>
        <v>0</v>
      </c>
      <c r="AF289" s="4">
        <f>SUMIFS('grv lys'!$L$2:$L$2863,'grv lys'!$I$2:$I$2863,'bereken betaaldatum bedrag'!$AF$1,'grv lys'!$G$2:$G$2863,'bereken betaaldatum bedrag'!B289)</f>
        <v>0</v>
      </c>
      <c r="AG289" s="4">
        <f>SUMIFS('grv lys'!$L$2:$L$2863,'grv lys'!$I$2:$I$2863,'bereken betaaldatum bedrag'!$AG$1,'grv lys'!$G$2:$G$2863,'bereken betaaldatum bedrag'!B289)</f>
        <v>0</v>
      </c>
      <c r="AH289" s="4">
        <f>SUMIFS('grv lys'!$L$2:$L$2863,'grv lys'!$I$2:$I$2863,'bereken betaaldatum bedrag'!$AH$1,'grv lys'!$G$2:$G$2863,'bereken betaaldatum bedrag'!B289)</f>
        <v>0</v>
      </c>
      <c r="AI289" s="4">
        <f>SUMIFS('grv lys'!$L$2:$L$2863,'grv lys'!$I$2:$I$2863,'bereken betaaldatum bedrag'!$AI$1,'grv lys'!$G$2:$G$2863,'bereken betaaldatum bedrag'!B289)</f>
        <v>0</v>
      </c>
      <c r="AJ289" s="4">
        <f>SUMIFS('grv lys'!$L$2:$L$2863,'grv lys'!$I$2:$I$2863,'bereken betaaldatum bedrag'!$AJ$1,'grv lys'!$G$2:$G$2863,'bereken betaaldatum bedrag'!B289)</f>
        <v>0</v>
      </c>
      <c r="AK289" s="4">
        <f>SUMIFS('grv lys'!$L$2:$L$2863,'grv lys'!$I$2:$I$2863,'bereken betaaldatum bedrag'!$AK$1,'grv lys'!$G$2:$G$2863,'bereken betaaldatum bedrag'!B289)</f>
        <v>0</v>
      </c>
      <c r="AL289" s="4">
        <f>SUMIFS('grv lys'!$L$2:$L$2863,'grv lys'!$I$2:$I$2863,'bereken betaaldatum bedrag'!$AL$1,'grv lys'!$G$2:$G$2863,'bereken betaaldatum bedrag'!B289)</f>
        <v>0</v>
      </c>
      <c r="AM289" s="4">
        <f>SUMIFS('grv lys'!$L$2:$L$2863,'grv lys'!$I$2:$I$2863,'bereken betaaldatum bedrag'!$AM$1,'grv lys'!$G$2:$G$2863,'bereken betaaldatum bedrag'!B289)</f>
        <v>0</v>
      </c>
      <c r="AN289" s="4">
        <f>SUMIFS('grv lys'!$L$2:$L$2863,'grv lys'!$I$2:$I$2863,'bereken betaaldatum bedrag'!$AN$1,'grv lys'!$G$2:$G$2863,'bereken betaaldatum bedrag'!B289)</f>
        <v>0</v>
      </c>
      <c r="AO289" s="4">
        <f>SUMIFS('grv lys'!$L$2:$L$2863,'grv lys'!$I$2:$I$2863,'bereken betaaldatum bedrag'!$AO$1,'grv lys'!$G$2:$G$2863,'bereken betaaldatum bedrag'!B289)</f>
        <v>0</v>
      </c>
      <c r="AP289" s="4">
        <f>SUMIFS('grv lys'!$L$2:$L$2863,'grv lys'!$I$2:$I$2863,'bereken betaaldatum bedrag'!$AP$1,'grv lys'!$G$2:$G$2863,'bereken betaaldatum bedrag'!B289)</f>
        <v>0</v>
      </c>
      <c r="AQ289" s="4">
        <f>SUMIFS('grv lys'!$L$2:$L$2863,'grv lys'!$I$2:$I$2863,'bereken betaaldatum bedrag'!$AQ$1,'grv lys'!$G$2:$G$2863,'bereken betaaldatum bedrag'!B289)</f>
        <v>0</v>
      </c>
      <c r="AR289" s="4">
        <f>SUMIFS('grv lys'!$L$2:$L$2863,'grv lys'!$I$2:$I$2863,'bereken betaaldatum bedrag'!$AR$1,'grv lys'!$G$2:$G$2863,'bereken betaaldatum bedrag'!B289)</f>
        <v>0</v>
      </c>
      <c r="AS289" s="4">
        <f>SUMIFS('grv lys'!$L$2:$L$2863,'grv lys'!$I$2:$I$2863,'bereken betaaldatum bedrag'!$AS$1,'grv lys'!$G$2:$G$2863,'bereken betaaldatum bedrag'!B289)</f>
        <v>0</v>
      </c>
      <c r="AT289" s="4">
        <f>SUMIFS('grv lys'!$L$2:$L$2863,'grv lys'!$I$2:$I$2863,'bereken betaaldatum bedrag'!$AT$1,'grv lys'!$G$2:$G$2863,'bereken betaaldatum bedrag'!B289)</f>
        <v>0</v>
      </c>
      <c r="AU289" s="4">
        <f>SUMIFS('grv lys'!$L$2:$L$2863,'grv lys'!$I$2:$I$2863,'bereken betaaldatum bedrag'!$AU$1,'grv lys'!$G$2:$G$2863,'bereken betaaldatum bedrag'!B289)</f>
        <v>0</v>
      </c>
      <c r="AV289" s="4">
        <f>SUMIFS('grv lys'!$L$2:$L$2863,'grv lys'!$I$2:$I$2863,'bereken betaaldatum bedrag'!$AV$1,'grv lys'!$G$2:$G$2863,'bereken betaaldatum bedrag'!B289)</f>
        <v>0</v>
      </c>
      <c r="AW289" s="4">
        <f>SUMIFS('grv lys'!$L$2:$L$2863,'grv lys'!$I$2:$I$2863,'bereken betaaldatum bedrag'!$AW$1,'grv lys'!$G$2:$G$2863,'bereken betaaldatum bedrag'!B289)</f>
        <v>0</v>
      </c>
      <c r="AX289" s="4">
        <f>SUMIFS('grv lys'!$L$2:$L$2863,'grv lys'!$I$2:$I$2863,'bereken betaaldatum bedrag'!$AX$1,'grv lys'!$G$2:$G$2863,'bereken betaaldatum bedrag'!B289)</f>
        <v>0</v>
      </c>
      <c r="AY289" s="4">
        <f>SUMIFS('grv lys'!$L$2:$L$2863,'grv lys'!$I$2:$I$2863,'bereken betaaldatum bedrag'!$AY$1,'grv lys'!$G$2:$G$2863,'bereken betaaldatum bedrag'!B289)</f>
        <v>0</v>
      </c>
      <c r="AZ289" s="4">
        <f>SUMIFS('grv lys'!$L$2:$L$2863,'grv lys'!$I$2:$I$2863,'bereken betaaldatum bedrag'!$AZ$1,'grv lys'!$G$2:$G$2863,'bereken betaaldatum bedrag'!B289)</f>
        <v>0</v>
      </c>
      <c r="BA289" s="4">
        <f>SUMIFS('grv lys'!$L$2:$L$2863,'grv lys'!$I$2:$I$2863,'bereken betaaldatum bedrag'!$BA$1,'grv lys'!$G$2:$G$2863,'bereken betaaldatum bedrag'!B289)</f>
        <v>0</v>
      </c>
    </row>
    <row r="290" spans="1:53" x14ac:dyDescent="0.25">
      <c r="A290" s="21" t="s">
        <v>139</v>
      </c>
      <c r="B290" s="22">
        <v>41866</v>
      </c>
      <c r="C290" s="7">
        <f>B290+19</f>
        <v>41885</v>
      </c>
      <c r="D290" s="6">
        <f>SUM(I284:I290)</f>
        <v>0</v>
      </c>
      <c r="E290" s="14">
        <f>B290+31</f>
        <v>41897</v>
      </c>
      <c r="F290" s="12">
        <f>SUM(Y284:BA290)</f>
        <v>0</v>
      </c>
      <c r="G290" s="10">
        <f>B290</f>
        <v>41866</v>
      </c>
      <c r="H290" s="9">
        <f>SUM(J284:X290)</f>
        <v>0</v>
      </c>
      <c r="I290" s="4">
        <f>SUMIFS('grv lys'!$L$2:$L$2863,'grv lys'!$G$2:$G$2863,'bereken betaaldatum bedrag'!B290,'grv lys'!$I$2:$I$2863,'bereken betaaldatum bedrag'!I$1)</f>
        <v>0</v>
      </c>
      <c r="J290" s="4">
        <f>SUMIFS('grv lys'!$L$2:$L$2863,'grv lys'!$I$2:$I$2863,'bereken betaaldatum bedrag'!$J$1,'grv lys'!$T$2:$T$2863,'bereken betaaldatum bedrag'!B290)</f>
        <v>0</v>
      </c>
      <c r="K290" s="4">
        <f>SUMIFS('grv lys'!$L$2:$L$2863,'grv lys'!$I$2:$I$2863,'bereken betaaldatum bedrag'!$K$1,'grv lys'!$T$2:$T$2863,'bereken betaaldatum bedrag'!B290)</f>
        <v>0</v>
      </c>
      <c r="L290" s="4">
        <f>SUMIFS('grv lys'!$L$2:$L$2863,'grv lys'!$I$2:$I$2863,'bereken betaaldatum bedrag'!$L$1,'grv lys'!$T$2:$T$2863,'bereken betaaldatum bedrag'!B290)</f>
        <v>0</v>
      </c>
      <c r="M290" s="4">
        <f>SUMIFS('grv lys'!$L$2:$L$2863,'grv lys'!$I$2:$I$2863,'bereken betaaldatum bedrag'!$M$1,'grv lys'!$T$2:$T$2863,'bereken betaaldatum bedrag'!B290)</f>
        <v>0</v>
      </c>
      <c r="N290" s="4">
        <f>SUMIFS('grv lys'!$L$2:$L$2863,'grv lys'!$I$2:$I$2863,'bereken betaaldatum bedrag'!$N$1,'grv lys'!$T$2:$T$2863,'bereken betaaldatum bedrag'!B290)</f>
        <v>0</v>
      </c>
      <c r="O290" s="4">
        <f>SUMIFS('grv lys'!$L$2:$L$2863,'grv lys'!$I$2:$I$2863,'bereken betaaldatum bedrag'!$O$1,'grv lys'!$T$2:$T$2863,'bereken betaaldatum bedrag'!B290)</f>
        <v>0</v>
      </c>
      <c r="P290" s="4">
        <f>SUMIFS('grv lys'!$L$2:$L$2863,'grv lys'!$I$2:$I$2863,'bereken betaaldatum bedrag'!$P$1,'grv lys'!$T$2:$T$2863,'bereken betaaldatum bedrag'!B290)</f>
        <v>0</v>
      </c>
      <c r="Q290" s="4">
        <f>SUMIFS('grv lys'!$L$2:$L$2863,'grv lys'!$I$2:$I$2863,'bereken betaaldatum bedrag'!$Q$1,'grv lys'!$T$2:$T$2863,'bereken betaaldatum bedrag'!B290)</f>
        <v>0</v>
      </c>
      <c r="R290" s="4">
        <f>SUMIFS('grv lys'!$L$2:$L$2863,'grv lys'!$I$2:$I$2863,'bereken betaaldatum bedrag'!$R$1,'grv lys'!$T$2:$T$2863,'bereken betaaldatum bedrag'!B290)</f>
        <v>0</v>
      </c>
      <c r="S290" s="4">
        <f>SUMIFS('grv lys'!Y289:Y3552,'grv lys'!T289:T3552,'bereken betaaldatum bedrag'!B290,'grv lys'!V289:V3552,'bereken betaaldatum bedrag'!$S$1)</f>
        <v>0</v>
      </c>
      <c r="T290" s="4">
        <f>SUMIFS('grv lys'!Z289:Z3552,'grv lys'!U289:U3552,'bereken betaaldatum bedrag'!B290,'grv lys'!W289:W3552,'bereken betaaldatum bedrag'!$T$1)</f>
        <v>0</v>
      </c>
      <c r="U290" s="4">
        <f>SUMIFS('grv lys'!$L$2:$L$2863,'grv lys'!$I$2:$I$2863,'bereken betaaldatum bedrag'!$U$1,'grv lys'!$T$2:$T$2863,'bereken betaaldatum bedrag'!B290)</f>
        <v>0</v>
      </c>
      <c r="V290" s="4">
        <f>SUMIFS('grv lys'!$L$2:$L$2863,'grv lys'!$I$2:$I$2863,'bereken betaaldatum bedrag'!$V$1,'grv lys'!$T$2:$T$2863,'bereken betaaldatum bedrag'!B290)</f>
        <v>0</v>
      </c>
      <c r="W290" s="4">
        <f>SUMIFS('grv lys'!$L$2:$L$2863,'grv lys'!$I$2:$I$2863,'bereken betaaldatum bedrag'!$W$1,'grv lys'!$T$2:$T$2863,'bereken betaaldatum bedrag'!B290)</f>
        <v>0</v>
      </c>
      <c r="X290" s="4">
        <f>SUMIFS('grv lys'!$L$2:$L$2863,'grv lys'!$I$2:$I$2863,'bereken betaaldatum bedrag'!$X$1,'grv lys'!$T$2:$T$2863,'bereken betaaldatum bedrag'!B290)</f>
        <v>0</v>
      </c>
      <c r="Y290" s="4">
        <f>SUMIFS('grv lys'!$L$2:$L$2863,'grv lys'!$I$2:$I$2863,'bereken betaaldatum bedrag'!$Y$1,'grv lys'!$G$2:$G$2863,'bereken betaaldatum bedrag'!B290)</f>
        <v>0</v>
      </c>
      <c r="Z290" s="4">
        <f>SUMIFS('grv lys'!$L$2:$L$2863,'grv lys'!$I$2:$I$2863,'bereken betaaldatum bedrag'!$Z$1,'grv lys'!$G$2:$G$2863,'bereken betaaldatum bedrag'!B290)</f>
        <v>0</v>
      </c>
      <c r="AA290" s="4">
        <f>SUMIFS('grv lys'!$L$2:$L$2863,'grv lys'!$I$2:$I$2863,'bereken betaaldatum bedrag'!$AA$1,'grv lys'!$G$2:$G$2863,'bereken betaaldatum bedrag'!B290)</f>
        <v>0</v>
      </c>
      <c r="AB290" s="4">
        <f>SUMIFS('grv lys'!$L$2:$L$2863,'grv lys'!$I$2:$I$2863,'bereken betaaldatum bedrag'!$AB$1,'grv lys'!$G$2:$G$2863,'bereken betaaldatum bedrag'!B290)</f>
        <v>0</v>
      </c>
      <c r="AC290" s="4">
        <f>SUMIFS('grv lys'!$L$2:$L$2863,'grv lys'!$I$2:$I$2863,'bereken betaaldatum bedrag'!$AC$1,'grv lys'!$G$2:$G$2863,'bereken betaaldatum bedrag'!B290)</f>
        <v>0</v>
      </c>
      <c r="AD290" s="4">
        <f>SUMIFS('grv lys'!$L$2:$L$2863,'grv lys'!$I$2:$I$2863,'bereken betaaldatum bedrag'!$AD$1,'grv lys'!$G$2:$G$2863,'bereken betaaldatum bedrag'!B290)</f>
        <v>0</v>
      </c>
      <c r="AE290" s="4">
        <f>SUMIFS('grv lys'!$L$2:$L$2863,'grv lys'!$I$2:$I$2863,'bereken betaaldatum bedrag'!$AE$1,'grv lys'!$G$2:$G$2863,'bereken betaaldatum bedrag'!B290)</f>
        <v>0</v>
      </c>
      <c r="AF290" s="4">
        <f>SUMIFS('grv lys'!$L$2:$L$2863,'grv lys'!$I$2:$I$2863,'bereken betaaldatum bedrag'!$AF$1,'grv lys'!$G$2:$G$2863,'bereken betaaldatum bedrag'!B290)</f>
        <v>0</v>
      </c>
      <c r="AG290" s="4">
        <f>SUMIFS('grv lys'!$L$2:$L$2863,'grv lys'!$I$2:$I$2863,'bereken betaaldatum bedrag'!$AG$1,'grv lys'!$G$2:$G$2863,'bereken betaaldatum bedrag'!B290)</f>
        <v>0</v>
      </c>
      <c r="AH290" s="4">
        <f>SUMIFS('grv lys'!$L$2:$L$2863,'grv lys'!$I$2:$I$2863,'bereken betaaldatum bedrag'!$AH$1,'grv lys'!$G$2:$G$2863,'bereken betaaldatum bedrag'!B290)</f>
        <v>0</v>
      </c>
      <c r="AI290" s="4">
        <f>SUMIFS('grv lys'!$L$2:$L$2863,'grv lys'!$I$2:$I$2863,'bereken betaaldatum bedrag'!$AI$1,'grv lys'!$G$2:$G$2863,'bereken betaaldatum bedrag'!B290)</f>
        <v>0</v>
      </c>
      <c r="AJ290" s="4">
        <f>SUMIFS('grv lys'!$L$2:$L$2863,'grv lys'!$I$2:$I$2863,'bereken betaaldatum bedrag'!$AJ$1,'grv lys'!$G$2:$G$2863,'bereken betaaldatum bedrag'!B290)</f>
        <v>0</v>
      </c>
      <c r="AK290" s="4">
        <f>SUMIFS('grv lys'!$L$2:$L$2863,'grv lys'!$I$2:$I$2863,'bereken betaaldatum bedrag'!$AK$1,'grv lys'!$G$2:$G$2863,'bereken betaaldatum bedrag'!B290)</f>
        <v>0</v>
      </c>
      <c r="AL290" s="4">
        <f>SUMIFS('grv lys'!$L$2:$L$2863,'grv lys'!$I$2:$I$2863,'bereken betaaldatum bedrag'!$AL$1,'grv lys'!$G$2:$G$2863,'bereken betaaldatum bedrag'!B290)</f>
        <v>0</v>
      </c>
      <c r="AM290" s="4">
        <f>SUMIFS('grv lys'!$L$2:$L$2863,'grv lys'!$I$2:$I$2863,'bereken betaaldatum bedrag'!$AM$1,'grv lys'!$G$2:$G$2863,'bereken betaaldatum bedrag'!B290)</f>
        <v>0</v>
      </c>
      <c r="AN290" s="4">
        <f>SUMIFS('grv lys'!$L$2:$L$2863,'grv lys'!$I$2:$I$2863,'bereken betaaldatum bedrag'!$AN$1,'grv lys'!$G$2:$G$2863,'bereken betaaldatum bedrag'!B290)</f>
        <v>0</v>
      </c>
      <c r="AO290" s="4">
        <f>SUMIFS('grv lys'!$L$2:$L$2863,'grv lys'!$I$2:$I$2863,'bereken betaaldatum bedrag'!$AO$1,'grv lys'!$G$2:$G$2863,'bereken betaaldatum bedrag'!B290)</f>
        <v>0</v>
      </c>
      <c r="AP290" s="4">
        <f>SUMIFS('grv lys'!$L$2:$L$2863,'grv lys'!$I$2:$I$2863,'bereken betaaldatum bedrag'!$AP$1,'grv lys'!$G$2:$G$2863,'bereken betaaldatum bedrag'!B290)</f>
        <v>0</v>
      </c>
      <c r="AQ290" s="4">
        <f>SUMIFS('grv lys'!$L$2:$L$2863,'grv lys'!$I$2:$I$2863,'bereken betaaldatum bedrag'!$AQ$1,'grv lys'!$G$2:$G$2863,'bereken betaaldatum bedrag'!B290)</f>
        <v>0</v>
      </c>
      <c r="AR290" s="4">
        <f>SUMIFS('grv lys'!$L$2:$L$2863,'grv lys'!$I$2:$I$2863,'bereken betaaldatum bedrag'!$AR$1,'grv lys'!$G$2:$G$2863,'bereken betaaldatum bedrag'!B290)</f>
        <v>0</v>
      </c>
      <c r="AS290" s="4">
        <f>SUMIFS('grv lys'!$L$2:$L$2863,'grv lys'!$I$2:$I$2863,'bereken betaaldatum bedrag'!$AS$1,'grv lys'!$G$2:$G$2863,'bereken betaaldatum bedrag'!B290)</f>
        <v>0</v>
      </c>
      <c r="AT290" s="4">
        <f>SUMIFS('grv lys'!$L$2:$L$2863,'grv lys'!$I$2:$I$2863,'bereken betaaldatum bedrag'!$AT$1,'grv lys'!$G$2:$G$2863,'bereken betaaldatum bedrag'!B290)</f>
        <v>0</v>
      </c>
      <c r="AU290" s="4">
        <f>SUMIFS('grv lys'!$L$2:$L$2863,'grv lys'!$I$2:$I$2863,'bereken betaaldatum bedrag'!$AU$1,'grv lys'!$G$2:$G$2863,'bereken betaaldatum bedrag'!B290)</f>
        <v>0</v>
      </c>
      <c r="AV290" s="4">
        <f>SUMIFS('grv lys'!$L$2:$L$2863,'grv lys'!$I$2:$I$2863,'bereken betaaldatum bedrag'!$AV$1,'grv lys'!$G$2:$G$2863,'bereken betaaldatum bedrag'!B290)</f>
        <v>0</v>
      </c>
      <c r="AW290" s="4">
        <f>SUMIFS('grv lys'!$L$2:$L$2863,'grv lys'!$I$2:$I$2863,'bereken betaaldatum bedrag'!$AW$1,'grv lys'!$G$2:$G$2863,'bereken betaaldatum bedrag'!B290)</f>
        <v>0</v>
      </c>
      <c r="AX290" s="4">
        <f>SUMIFS('grv lys'!$L$2:$L$2863,'grv lys'!$I$2:$I$2863,'bereken betaaldatum bedrag'!$AX$1,'grv lys'!$G$2:$G$2863,'bereken betaaldatum bedrag'!B290)</f>
        <v>0</v>
      </c>
      <c r="AY290" s="4">
        <f>SUMIFS('grv lys'!$L$2:$L$2863,'grv lys'!$I$2:$I$2863,'bereken betaaldatum bedrag'!$AY$1,'grv lys'!$G$2:$G$2863,'bereken betaaldatum bedrag'!B290)</f>
        <v>0</v>
      </c>
      <c r="AZ290" s="4">
        <f>SUMIFS('grv lys'!$L$2:$L$2863,'grv lys'!$I$2:$I$2863,'bereken betaaldatum bedrag'!$AZ$1,'grv lys'!$G$2:$G$2863,'bereken betaaldatum bedrag'!B290)</f>
        <v>0</v>
      </c>
      <c r="BA290" s="4">
        <f>SUMIFS('grv lys'!$L$2:$L$2863,'grv lys'!$I$2:$I$2863,'bereken betaaldatum bedrag'!$BA$1,'grv lys'!$G$2:$G$2863,'bereken betaaldatum bedrag'!B290)</f>
        <v>0</v>
      </c>
    </row>
    <row r="291" spans="1:53" x14ac:dyDescent="0.25">
      <c r="A291" s="19" t="s">
        <v>140</v>
      </c>
      <c r="B291" s="20">
        <v>41867</v>
      </c>
      <c r="C291" s="7"/>
      <c r="D291" s="15" t="s">
        <v>148</v>
      </c>
      <c r="E291" s="14"/>
      <c r="F291" s="12"/>
      <c r="G291" s="16"/>
      <c r="H291" s="16"/>
      <c r="I291" s="4">
        <f>SUMIFS('grv lys'!$L$2:$L$2863,'grv lys'!$G$2:$G$2863,'bereken betaaldatum bedrag'!B291,'grv lys'!$I$2:$I$2863,'bereken betaaldatum bedrag'!I$1)</f>
        <v>0</v>
      </c>
      <c r="J291" s="4">
        <f>SUMIFS('grv lys'!$L$2:$L$2863,'grv lys'!$I$2:$I$2863,'bereken betaaldatum bedrag'!$J$1,'grv lys'!$T$2:$T$2863,'bereken betaaldatum bedrag'!B291)</f>
        <v>0</v>
      </c>
      <c r="K291" s="4">
        <f>SUMIFS('grv lys'!$L$2:$L$2863,'grv lys'!$I$2:$I$2863,'bereken betaaldatum bedrag'!$K$1,'grv lys'!$T$2:$T$2863,'bereken betaaldatum bedrag'!B291)</f>
        <v>0</v>
      </c>
      <c r="L291" s="4">
        <f>SUMIFS('grv lys'!$L$2:$L$2863,'grv lys'!$I$2:$I$2863,'bereken betaaldatum bedrag'!$L$1,'grv lys'!$T$2:$T$2863,'bereken betaaldatum bedrag'!B291)</f>
        <v>0</v>
      </c>
      <c r="M291" s="4">
        <f>SUMIFS('grv lys'!$L$2:$L$2863,'grv lys'!$I$2:$I$2863,'bereken betaaldatum bedrag'!$M$1,'grv lys'!$T$2:$T$2863,'bereken betaaldatum bedrag'!B291)</f>
        <v>0</v>
      </c>
      <c r="N291" s="4">
        <f>SUMIFS('grv lys'!$L$2:$L$2863,'grv lys'!$I$2:$I$2863,'bereken betaaldatum bedrag'!$N$1,'grv lys'!$T$2:$T$2863,'bereken betaaldatum bedrag'!B291)</f>
        <v>0</v>
      </c>
      <c r="O291" s="4">
        <f>SUMIFS('grv lys'!$L$2:$L$2863,'grv lys'!$I$2:$I$2863,'bereken betaaldatum bedrag'!$O$1,'grv lys'!$T$2:$T$2863,'bereken betaaldatum bedrag'!B291)</f>
        <v>0</v>
      </c>
      <c r="P291" s="4">
        <f>SUMIFS('grv lys'!$L$2:$L$2863,'grv lys'!$I$2:$I$2863,'bereken betaaldatum bedrag'!$P$1,'grv lys'!$T$2:$T$2863,'bereken betaaldatum bedrag'!B291)</f>
        <v>0</v>
      </c>
      <c r="Q291" s="4">
        <f>SUMIFS('grv lys'!$L$2:$L$2863,'grv lys'!$I$2:$I$2863,'bereken betaaldatum bedrag'!$Q$1,'grv lys'!$T$2:$T$2863,'bereken betaaldatum bedrag'!B291)</f>
        <v>0</v>
      </c>
      <c r="R291" s="4">
        <f>SUMIFS('grv lys'!$L$2:$L$2863,'grv lys'!$I$2:$I$2863,'bereken betaaldatum bedrag'!$R$1,'grv lys'!$T$2:$T$2863,'bereken betaaldatum bedrag'!B291)</f>
        <v>0</v>
      </c>
      <c r="S291" s="4">
        <f>SUMIFS('grv lys'!Y290:Y3553,'grv lys'!T290:T3553,'bereken betaaldatum bedrag'!B291,'grv lys'!V290:V3553,'bereken betaaldatum bedrag'!$S$1)</f>
        <v>0</v>
      </c>
      <c r="T291" s="4">
        <f>SUMIFS('grv lys'!Z290:Z3553,'grv lys'!U290:U3553,'bereken betaaldatum bedrag'!B291,'grv lys'!W290:W3553,'bereken betaaldatum bedrag'!$T$1)</f>
        <v>0</v>
      </c>
      <c r="U291" s="4">
        <f>SUMIFS('grv lys'!$L$2:$L$2863,'grv lys'!$I$2:$I$2863,'bereken betaaldatum bedrag'!$U$1,'grv lys'!$T$2:$T$2863,'bereken betaaldatum bedrag'!B291)</f>
        <v>0</v>
      </c>
      <c r="V291" s="4">
        <f>SUMIFS('grv lys'!$L$2:$L$2863,'grv lys'!$I$2:$I$2863,'bereken betaaldatum bedrag'!$V$1,'grv lys'!$T$2:$T$2863,'bereken betaaldatum bedrag'!B291)</f>
        <v>0</v>
      </c>
      <c r="W291" s="4">
        <f>SUMIFS('grv lys'!$L$2:$L$2863,'grv lys'!$I$2:$I$2863,'bereken betaaldatum bedrag'!$W$1,'grv lys'!$T$2:$T$2863,'bereken betaaldatum bedrag'!B291)</f>
        <v>0</v>
      </c>
      <c r="X291" s="4">
        <f>SUMIFS('grv lys'!$L$2:$L$2863,'grv lys'!$I$2:$I$2863,'bereken betaaldatum bedrag'!$X$1,'grv lys'!$T$2:$T$2863,'bereken betaaldatum bedrag'!B291)</f>
        <v>0</v>
      </c>
      <c r="Y291" s="4">
        <f>SUMIFS('grv lys'!$L$2:$L$2863,'grv lys'!$I$2:$I$2863,'bereken betaaldatum bedrag'!$Y$1,'grv lys'!$G$2:$G$2863,'bereken betaaldatum bedrag'!B291)</f>
        <v>0</v>
      </c>
      <c r="Z291" s="4">
        <f>SUMIFS('grv lys'!$L$2:$L$2863,'grv lys'!$I$2:$I$2863,'bereken betaaldatum bedrag'!$Z$1,'grv lys'!$G$2:$G$2863,'bereken betaaldatum bedrag'!B291)</f>
        <v>0</v>
      </c>
      <c r="AA291" s="4">
        <f>SUMIFS('grv lys'!$L$2:$L$2863,'grv lys'!$I$2:$I$2863,'bereken betaaldatum bedrag'!$AA$1,'grv lys'!$G$2:$G$2863,'bereken betaaldatum bedrag'!B291)</f>
        <v>0</v>
      </c>
      <c r="AB291" s="4">
        <f>SUMIFS('grv lys'!$L$2:$L$2863,'grv lys'!$I$2:$I$2863,'bereken betaaldatum bedrag'!$AB$1,'grv lys'!$G$2:$G$2863,'bereken betaaldatum bedrag'!B291)</f>
        <v>0</v>
      </c>
      <c r="AC291" s="4">
        <f>SUMIFS('grv lys'!$L$2:$L$2863,'grv lys'!$I$2:$I$2863,'bereken betaaldatum bedrag'!$AC$1,'grv lys'!$G$2:$G$2863,'bereken betaaldatum bedrag'!B291)</f>
        <v>0</v>
      </c>
      <c r="AD291" s="4">
        <f>SUMIFS('grv lys'!$L$2:$L$2863,'grv lys'!$I$2:$I$2863,'bereken betaaldatum bedrag'!$AD$1,'grv lys'!$G$2:$G$2863,'bereken betaaldatum bedrag'!B291)</f>
        <v>0</v>
      </c>
      <c r="AE291" s="4">
        <f>SUMIFS('grv lys'!$L$2:$L$2863,'grv lys'!$I$2:$I$2863,'bereken betaaldatum bedrag'!$AE$1,'grv lys'!$G$2:$G$2863,'bereken betaaldatum bedrag'!B291)</f>
        <v>0</v>
      </c>
      <c r="AF291" s="4">
        <f>SUMIFS('grv lys'!$L$2:$L$2863,'grv lys'!$I$2:$I$2863,'bereken betaaldatum bedrag'!$AF$1,'grv lys'!$G$2:$G$2863,'bereken betaaldatum bedrag'!B291)</f>
        <v>0</v>
      </c>
      <c r="AG291" s="4">
        <f>SUMIFS('grv lys'!$L$2:$L$2863,'grv lys'!$I$2:$I$2863,'bereken betaaldatum bedrag'!$AG$1,'grv lys'!$G$2:$G$2863,'bereken betaaldatum bedrag'!B291)</f>
        <v>0</v>
      </c>
      <c r="AH291" s="4">
        <f>SUMIFS('grv lys'!$L$2:$L$2863,'grv lys'!$I$2:$I$2863,'bereken betaaldatum bedrag'!$AH$1,'grv lys'!$G$2:$G$2863,'bereken betaaldatum bedrag'!B291)</f>
        <v>0</v>
      </c>
      <c r="AI291" s="4">
        <f>SUMIFS('grv lys'!$L$2:$L$2863,'grv lys'!$I$2:$I$2863,'bereken betaaldatum bedrag'!$AI$1,'grv lys'!$G$2:$G$2863,'bereken betaaldatum bedrag'!B291)</f>
        <v>0</v>
      </c>
      <c r="AJ291" s="4">
        <f>SUMIFS('grv lys'!$L$2:$L$2863,'grv lys'!$I$2:$I$2863,'bereken betaaldatum bedrag'!$AJ$1,'grv lys'!$G$2:$G$2863,'bereken betaaldatum bedrag'!B291)</f>
        <v>0</v>
      </c>
      <c r="AK291" s="4">
        <f>SUMIFS('grv lys'!$L$2:$L$2863,'grv lys'!$I$2:$I$2863,'bereken betaaldatum bedrag'!$AK$1,'grv lys'!$G$2:$G$2863,'bereken betaaldatum bedrag'!B291)</f>
        <v>0</v>
      </c>
      <c r="AL291" s="4">
        <f>SUMIFS('grv lys'!$L$2:$L$2863,'grv lys'!$I$2:$I$2863,'bereken betaaldatum bedrag'!$AL$1,'grv lys'!$G$2:$G$2863,'bereken betaaldatum bedrag'!B291)</f>
        <v>0</v>
      </c>
      <c r="AM291" s="4">
        <f>SUMIFS('grv lys'!$L$2:$L$2863,'grv lys'!$I$2:$I$2863,'bereken betaaldatum bedrag'!$AM$1,'grv lys'!$G$2:$G$2863,'bereken betaaldatum bedrag'!B291)</f>
        <v>0</v>
      </c>
      <c r="AN291" s="4">
        <f>SUMIFS('grv lys'!$L$2:$L$2863,'grv lys'!$I$2:$I$2863,'bereken betaaldatum bedrag'!$AN$1,'grv lys'!$G$2:$G$2863,'bereken betaaldatum bedrag'!B291)</f>
        <v>0</v>
      </c>
      <c r="AO291" s="4">
        <f>SUMIFS('grv lys'!$L$2:$L$2863,'grv lys'!$I$2:$I$2863,'bereken betaaldatum bedrag'!$AO$1,'grv lys'!$G$2:$G$2863,'bereken betaaldatum bedrag'!B291)</f>
        <v>0</v>
      </c>
      <c r="AP291" s="4">
        <f>SUMIFS('grv lys'!$L$2:$L$2863,'grv lys'!$I$2:$I$2863,'bereken betaaldatum bedrag'!$AP$1,'grv lys'!$G$2:$G$2863,'bereken betaaldatum bedrag'!B291)</f>
        <v>0</v>
      </c>
      <c r="AQ291" s="4">
        <f>SUMIFS('grv lys'!$L$2:$L$2863,'grv lys'!$I$2:$I$2863,'bereken betaaldatum bedrag'!$AQ$1,'grv lys'!$G$2:$G$2863,'bereken betaaldatum bedrag'!B291)</f>
        <v>0</v>
      </c>
      <c r="AR291" s="4">
        <f>SUMIFS('grv lys'!$L$2:$L$2863,'grv lys'!$I$2:$I$2863,'bereken betaaldatum bedrag'!$AR$1,'grv lys'!$G$2:$G$2863,'bereken betaaldatum bedrag'!B291)</f>
        <v>0</v>
      </c>
      <c r="AS291" s="4">
        <f>SUMIFS('grv lys'!$L$2:$L$2863,'grv lys'!$I$2:$I$2863,'bereken betaaldatum bedrag'!$AS$1,'grv lys'!$G$2:$G$2863,'bereken betaaldatum bedrag'!B291)</f>
        <v>0</v>
      </c>
      <c r="AT291" s="4">
        <f>SUMIFS('grv lys'!$L$2:$L$2863,'grv lys'!$I$2:$I$2863,'bereken betaaldatum bedrag'!$AT$1,'grv lys'!$G$2:$G$2863,'bereken betaaldatum bedrag'!B291)</f>
        <v>0</v>
      </c>
      <c r="AU291" s="4">
        <f>SUMIFS('grv lys'!$L$2:$L$2863,'grv lys'!$I$2:$I$2863,'bereken betaaldatum bedrag'!$AU$1,'grv lys'!$G$2:$G$2863,'bereken betaaldatum bedrag'!B291)</f>
        <v>0</v>
      </c>
      <c r="AV291" s="4">
        <f>SUMIFS('grv lys'!$L$2:$L$2863,'grv lys'!$I$2:$I$2863,'bereken betaaldatum bedrag'!$AV$1,'grv lys'!$G$2:$G$2863,'bereken betaaldatum bedrag'!B291)</f>
        <v>0</v>
      </c>
      <c r="AW291" s="4">
        <f>SUMIFS('grv lys'!$L$2:$L$2863,'grv lys'!$I$2:$I$2863,'bereken betaaldatum bedrag'!$AW$1,'grv lys'!$G$2:$G$2863,'bereken betaaldatum bedrag'!B291)</f>
        <v>0</v>
      </c>
      <c r="AX291" s="4">
        <f>SUMIFS('grv lys'!$L$2:$L$2863,'grv lys'!$I$2:$I$2863,'bereken betaaldatum bedrag'!$AX$1,'grv lys'!$G$2:$G$2863,'bereken betaaldatum bedrag'!B291)</f>
        <v>0</v>
      </c>
      <c r="AY291" s="4">
        <f>SUMIFS('grv lys'!$L$2:$L$2863,'grv lys'!$I$2:$I$2863,'bereken betaaldatum bedrag'!$AY$1,'grv lys'!$G$2:$G$2863,'bereken betaaldatum bedrag'!B291)</f>
        <v>0</v>
      </c>
      <c r="AZ291" s="4">
        <f>SUMIFS('grv lys'!$L$2:$L$2863,'grv lys'!$I$2:$I$2863,'bereken betaaldatum bedrag'!$AZ$1,'grv lys'!$G$2:$G$2863,'bereken betaaldatum bedrag'!B291)</f>
        <v>0</v>
      </c>
      <c r="BA291" s="4">
        <f>SUMIFS('grv lys'!$L$2:$L$2863,'grv lys'!$I$2:$I$2863,'bereken betaaldatum bedrag'!$BA$1,'grv lys'!$G$2:$G$2863,'bereken betaaldatum bedrag'!B291)</f>
        <v>0</v>
      </c>
    </row>
    <row r="292" spans="1:53" x14ac:dyDescent="0.25">
      <c r="A292" s="19" t="s">
        <v>134</v>
      </c>
      <c r="B292" s="20">
        <v>41868</v>
      </c>
      <c r="C292" s="7"/>
      <c r="D292" s="15" t="s">
        <v>148</v>
      </c>
      <c r="E292" s="14"/>
      <c r="F292" s="12"/>
      <c r="G292" s="16"/>
      <c r="H292" s="16"/>
      <c r="I292" s="4">
        <f>SUMIFS('grv lys'!$L$2:$L$2863,'grv lys'!$G$2:$G$2863,'bereken betaaldatum bedrag'!B292,'grv lys'!$I$2:$I$2863,'bereken betaaldatum bedrag'!I$1)</f>
        <v>0</v>
      </c>
      <c r="J292" s="4">
        <f>SUMIFS('grv lys'!$L$2:$L$2863,'grv lys'!$I$2:$I$2863,'bereken betaaldatum bedrag'!$J$1,'grv lys'!$T$2:$T$2863,'bereken betaaldatum bedrag'!B292)</f>
        <v>0</v>
      </c>
      <c r="K292" s="4">
        <f>SUMIFS('grv lys'!$L$2:$L$2863,'grv lys'!$I$2:$I$2863,'bereken betaaldatum bedrag'!$K$1,'grv lys'!$T$2:$T$2863,'bereken betaaldatum bedrag'!B292)</f>
        <v>0</v>
      </c>
      <c r="L292" s="4">
        <f>SUMIFS('grv lys'!$L$2:$L$2863,'grv lys'!$I$2:$I$2863,'bereken betaaldatum bedrag'!$L$1,'grv lys'!$T$2:$T$2863,'bereken betaaldatum bedrag'!B292)</f>
        <v>0</v>
      </c>
      <c r="M292" s="4">
        <f>SUMIFS('grv lys'!$L$2:$L$2863,'grv lys'!$I$2:$I$2863,'bereken betaaldatum bedrag'!$M$1,'grv lys'!$T$2:$T$2863,'bereken betaaldatum bedrag'!B292)</f>
        <v>0</v>
      </c>
      <c r="N292" s="4">
        <f>SUMIFS('grv lys'!$L$2:$L$2863,'grv lys'!$I$2:$I$2863,'bereken betaaldatum bedrag'!$N$1,'grv lys'!$T$2:$T$2863,'bereken betaaldatum bedrag'!B292)</f>
        <v>0</v>
      </c>
      <c r="O292" s="4">
        <f>SUMIFS('grv lys'!$L$2:$L$2863,'grv lys'!$I$2:$I$2863,'bereken betaaldatum bedrag'!$O$1,'grv lys'!$T$2:$T$2863,'bereken betaaldatum bedrag'!B292)</f>
        <v>0</v>
      </c>
      <c r="P292" s="4">
        <f>SUMIFS('grv lys'!$L$2:$L$2863,'grv lys'!$I$2:$I$2863,'bereken betaaldatum bedrag'!$P$1,'grv lys'!$T$2:$T$2863,'bereken betaaldatum bedrag'!B292)</f>
        <v>0</v>
      </c>
      <c r="Q292" s="4">
        <f>SUMIFS('grv lys'!$L$2:$L$2863,'grv lys'!$I$2:$I$2863,'bereken betaaldatum bedrag'!$Q$1,'grv lys'!$T$2:$T$2863,'bereken betaaldatum bedrag'!B292)</f>
        <v>0</v>
      </c>
      <c r="R292" s="4">
        <f>SUMIFS('grv lys'!$L$2:$L$2863,'grv lys'!$I$2:$I$2863,'bereken betaaldatum bedrag'!$R$1,'grv lys'!$T$2:$T$2863,'bereken betaaldatum bedrag'!B292)</f>
        <v>0</v>
      </c>
      <c r="S292" s="4">
        <f>SUMIFS('grv lys'!Y291:Y3554,'grv lys'!T291:T3554,'bereken betaaldatum bedrag'!B292,'grv lys'!V291:V3554,'bereken betaaldatum bedrag'!$S$1)</f>
        <v>0</v>
      </c>
      <c r="T292" s="4">
        <f>SUMIFS('grv lys'!Z291:Z3554,'grv lys'!U291:U3554,'bereken betaaldatum bedrag'!B292,'grv lys'!W291:W3554,'bereken betaaldatum bedrag'!$T$1)</f>
        <v>0</v>
      </c>
      <c r="U292" s="4">
        <f>SUMIFS('grv lys'!$L$2:$L$2863,'grv lys'!$I$2:$I$2863,'bereken betaaldatum bedrag'!$U$1,'grv lys'!$T$2:$T$2863,'bereken betaaldatum bedrag'!B292)</f>
        <v>0</v>
      </c>
      <c r="V292" s="4">
        <f>SUMIFS('grv lys'!$L$2:$L$2863,'grv lys'!$I$2:$I$2863,'bereken betaaldatum bedrag'!$V$1,'grv lys'!$T$2:$T$2863,'bereken betaaldatum bedrag'!B292)</f>
        <v>0</v>
      </c>
      <c r="W292" s="4">
        <f>SUMIFS('grv lys'!$L$2:$L$2863,'grv lys'!$I$2:$I$2863,'bereken betaaldatum bedrag'!$W$1,'grv lys'!$T$2:$T$2863,'bereken betaaldatum bedrag'!B292)</f>
        <v>0</v>
      </c>
      <c r="X292" s="4">
        <f>SUMIFS('grv lys'!$L$2:$L$2863,'grv lys'!$I$2:$I$2863,'bereken betaaldatum bedrag'!$X$1,'grv lys'!$T$2:$T$2863,'bereken betaaldatum bedrag'!B292)</f>
        <v>0</v>
      </c>
      <c r="Y292" s="4">
        <f>SUMIFS('grv lys'!$L$2:$L$2863,'grv lys'!$I$2:$I$2863,'bereken betaaldatum bedrag'!$Y$1,'grv lys'!$G$2:$G$2863,'bereken betaaldatum bedrag'!B292)</f>
        <v>0</v>
      </c>
      <c r="Z292" s="4">
        <f>SUMIFS('grv lys'!$L$2:$L$2863,'grv lys'!$I$2:$I$2863,'bereken betaaldatum bedrag'!$Z$1,'grv lys'!$G$2:$G$2863,'bereken betaaldatum bedrag'!B292)</f>
        <v>0</v>
      </c>
      <c r="AA292" s="4">
        <f>SUMIFS('grv lys'!$L$2:$L$2863,'grv lys'!$I$2:$I$2863,'bereken betaaldatum bedrag'!$AA$1,'grv lys'!$G$2:$G$2863,'bereken betaaldatum bedrag'!B292)</f>
        <v>0</v>
      </c>
      <c r="AB292" s="4">
        <f>SUMIFS('grv lys'!$L$2:$L$2863,'grv lys'!$I$2:$I$2863,'bereken betaaldatum bedrag'!$AB$1,'grv lys'!$G$2:$G$2863,'bereken betaaldatum bedrag'!B292)</f>
        <v>0</v>
      </c>
      <c r="AC292" s="4">
        <f>SUMIFS('grv lys'!$L$2:$L$2863,'grv lys'!$I$2:$I$2863,'bereken betaaldatum bedrag'!$AC$1,'grv lys'!$G$2:$G$2863,'bereken betaaldatum bedrag'!B292)</f>
        <v>0</v>
      </c>
      <c r="AD292" s="4">
        <f>SUMIFS('grv lys'!$L$2:$L$2863,'grv lys'!$I$2:$I$2863,'bereken betaaldatum bedrag'!$AD$1,'grv lys'!$G$2:$G$2863,'bereken betaaldatum bedrag'!B292)</f>
        <v>0</v>
      </c>
      <c r="AE292" s="4">
        <f>SUMIFS('grv lys'!$L$2:$L$2863,'grv lys'!$I$2:$I$2863,'bereken betaaldatum bedrag'!$AE$1,'grv lys'!$G$2:$G$2863,'bereken betaaldatum bedrag'!B292)</f>
        <v>0</v>
      </c>
      <c r="AF292" s="4">
        <f>SUMIFS('grv lys'!$L$2:$L$2863,'grv lys'!$I$2:$I$2863,'bereken betaaldatum bedrag'!$AF$1,'grv lys'!$G$2:$G$2863,'bereken betaaldatum bedrag'!B292)</f>
        <v>0</v>
      </c>
      <c r="AG292" s="4">
        <f>SUMIFS('grv lys'!$L$2:$L$2863,'grv lys'!$I$2:$I$2863,'bereken betaaldatum bedrag'!$AG$1,'grv lys'!$G$2:$G$2863,'bereken betaaldatum bedrag'!B292)</f>
        <v>0</v>
      </c>
      <c r="AH292" s="4">
        <f>SUMIFS('grv lys'!$L$2:$L$2863,'grv lys'!$I$2:$I$2863,'bereken betaaldatum bedrag'!$AH$1,'grv lys'!$G$2:$G$2863,'bereken betaaldatum bedrag'!B292)</f>
        <v>0</v>
      </c>
      <c r="AI292" s="4">
        <f>SUMIFS('grv lys'!$L$2:$L$2863,'grv lys'!$I$2:$I$2863,'bereken betaaldatum bedrag'!$AI$1,'grv lys'!$G$2:$G$2863,'bereken betaaldatum bedrag'!B292)</f>
        <v>0</v>
      </c>
      <c r="AJ292" s="4">
        <f>SUMIFS('grv lys'!$L$2:$L$2863,'grv lys'!$I$2:$I$2863,'bereken betaaldatum bedrag'!$AJ$1,'grv lys'!$G$2:$G$2863,'bereken betaaldatum bedrag'!B292)</f>
        <v>0</v>
      </c>
      <c r="AK292" s="4">
        <f>SUMIFS('grv lys'!$L$2:$L$2863,'grv lys'!$I$2:$I$2863,'bereken betaaldatum bedrag'!$AK$1,'grv lys'!$G$2:$G$2863,'bereken betaaldatum bedrag'!B292)</f>
        <v>0</v>
      </c>
      <c r="AL292" s="4">
        <f>SUMIFS('grv lys'!$L$2:$L$2863,'grv lys'!$I$2:$I$2863,'bereken betaaldatum bedrag'!$AL$1,'grv lys'!$G$2:$G$2863,'bereken betaaldatum bedrag'!B292)</f>
        <v>0</v>
      </c>
      <c r="AM292" s="4">
        <f>SUMIFS('grv lys'!$L$2:$L$2863,'grv lys'!$I$2:$I$2863,'bereken betaaldatum bedrag'!$AM$1,'grv lys'!$G$2:$G$2863,'bereken betaaldatum bedrag'!B292)</f>
        <v>0</v>
      </c>
      <c r="AN292" s="4">
        <f>SUMIFS('grv lys'!$L$2:$L$2863,'grv lys'!$I$2:$I$2863,'bereken betaaldatum bedrag'!$AN$1,'grv lys'!$G$2:$G$2863,'bereken betaaldatum bedrag'!B292)</f>
        <v>0</v>
      </c>
      <c r="AO292" s="4">
        <f>SUMIFS('grv lys'!$L$2:$L$2863,'grv lys'!$I$2:$I$2863,'bereken betaaldatum bedrag'!$AO$1,'grv lys'!$G$2:$G$2863,'bereken betaaldatum bedrag'!B292)</f>
        <v>0</v>
      </c>
      <c r="AP292" s="4">
        <f>SUMIFS('grv lys'!$L$2:$L$2863,'grv lys'!$I$2:$I$2863,'bereken betaaldatum bedrag'!$AP$1,'grv lys'!$G$2:$G$2863,'bereken betaaldatum bedrag'!B292)</f>
        <v>0</v>
      </c>
      <c r="AQ292" s="4">
        <f>SUMIFS('grv lys'!$L$2:$L$2863,'grv lys'!$I$2:$I$2863,'bereken betaaldatum bedrag'!$AQ$1,'grv lys'!$G$2:$G$2863,'bereken betaaldatum bedrag'!B292)</f>
        <v>0</v>
      </c>
      <c r="AR292" s="4">
        <f>SUMIFS('grv lys'!$L$2:$L$2863,'grv lys'!$I$2:$I$2863,'bereken betaaldatum bedrag'!$AR$1,'grv lys'!$G$2:$G$2863,'bereken betaaldatum bedrag'!B292)</f>
        <v>0</v>
      </c>
      <c r="AS292" s="4">
        <f>SUMIFS('grv lys'!$L$2:$L$2863,'grv lys'!$I$2:$I$2863,'bereken betaaldatum bedrag'!$AS$1,'grv lys'!$G$2:$G$2863,'bereken betaaldatum bedrag'!B292)</f>
        <v>0</v>
      </c>
      <c r="AT292" s="4">
        <f>SUMIFS('grv lys'!$L$2:$L$2863,'grv lys'!$I$2:$I$2863,'bereken betaaldatum bedrag'!$AT$1,'grv lys'!$G$2:$G$2863,'bereken betaaldatum bedrag'!B292)</f>
        <v>0</v>
      </c>
      <c r="AU292" s="4">
        <f>SUMIFS('grv lys'!$L$2:$L$2863,'grv lys'!$I$2:$I$2863,'bereken betaaldatum bedrag'!$AU$1,'grv lys'!$G$2:$G$2863,'bereken betaaldatum bedrag'!B292)</f>
        <v>0</v>
      </c>
      <c r="AV292" s="4">
        <f>SUMIFS('grv lys'!$L$2:$L$2863,'grv lys'!$I$2:$I$2863,'bereken betaaldatum bedrag'!$AV$1,'grv lys'!$G$2:$G$2863,'bereken betaaldatum bedrag'!B292)</f>
        <v>0</v>
      </c>
      <c r="AW292" s="4">
        <f>SUMIFS('grv lys'!$L$2:$L$2863,'grv lys'!$I$2:$I$2863,'bereken betaaldatum bedrag'!$AW$1,'grv lys'!$G$2:$G$2863,'bereken betaaldatum bedrag'!B292)</f>
        <v>0</v>
      </c>
      <c r="AX292" s="4">
        <f>SUMIFS('grv lys'!$L$2:$L$2863,'grv lys'!$I$2:$I$2863,'bereken betaaldatum bedrag'!$AX$1,'grv lys'!$G$2:$G$2863,'bereken betaaldatum bedrag'!B292)</f>
        <v>0</v>
      </c>
      <c r="AY292" s="4">
        <f>SUMIFS('grv lys'!$L$2:$L$2863,'grv lys'!$I$2:$I$2863,'bereken betaaldatum bedrag'!$AY$1,'grv lys'!$G$2:$G$2863,'bereken betaaldatum bedrag'!B292)</f>
        <v>0</v>
      </c>
      <c r="AZ292" s="4">
        <f>SUMIFS('grv lys'!$L$2:$L$2863,'grv lys'!$I$2:$I$2863,'bereken betaaldatum bedrag'!$AZ$1,'grv lys'!$G$2:$G$2863,'bereken betaaldatum bedrag'!B292)</f>
        <v>0</v>
      </c>
      <c r="BA292" s="4">
        <f>SUMIFS('grv lys'!$L$2:$L$2863,'grv lys'!$I$2:$I$2863,'bereken betaaldatum bedrag'!$BA$1,'grv lys'!$G$2:$G$2863,'bereken betaaldatum bedrag'!B292)</f>
        <v>0</v>
      </c>
    </row>
    <row r="293" spans="1:53" x14ac:dyDescent="0.25">
      <c r="A293" s="19" t="s">
        <v>135</v>
      </c>
      <c r="B293" s="20">
        <v>41869</v>
      </c>
      <c r="C293" s="7"/>
      <c r="D293" s="15" t="s">
        <v>148</v>
      </c>
      <c r="E293" s="14"/>
      <c r="F293" s="12"/>
      <c r="G293" s="16"/>
      <c r="H293" s="16"/>
      <c r="I293" s="4">
        <f>SUMIFS('grv lys'!$L$2:$L$2863,'grv lys'!$G$2:$G$2863,'bereken betaaldatum bedrag'!B293,'grv lys'!$I$2:$I$2863,'bereken betaaldatum bedrag'!I$1)</f>
        <v>0</v>
      </c>
      <c r="J293" s="4">
        <f>SUMIFS('grv lys'!$L$2:$L$2863,'grv lys'!$I$2:$I$2863,'bereken betaaldatum bedrag'!$J$1,'grv lys'!$T$2:$T$2863,'bereken betaaldatum bedrag'!B293)</f>
        <v>0</v>
      </c>
      <c r="K293" s="4">
        <f>SUMIFS('grv lys'!$L$2:$L$2863,'grv lys'!$I$2:$I$2863,'bereken betaaldatum bedrag'!$K$1,'grv lys'!$T$2:$T$2863,'bereken betaaldatum bedrag'!B293)</f>
        <v>0</v>
      </c>
      <c r="L293" s="4">
        <f>SUMIFS('grv lys'!$L$2:$L$2863,'grv lys'!$I$2:$I$2863,'bereken betaaldatum bedrag'!$L$1,'grv lys'!$T$2:$T$2863,'bereken betaaldatum bedrag'!B293)</f>
        <v>0</v>
      </c>
      <c r="M293" s="4">
        <f>SUMIFS('grv lys'!$L$2:$L$2863,'grv lys'!$I$2:$I$2863,'bereken betaaldatum bedrag'!$M$1,'grv lys'!$T$2:$T$2863,'bereken betaaldatum bedrag'!B293)</f>
        <v>0</v>
      </c>
      <c r="N293" s="4">
        <f>SUMIFS('grv lys'!$L$2:$L$2863,'grv lys'!$I$2:$I$2863,'bereken betaaldatum bedrag'!$N$1,'grv lys'!$T$2:$T$2863,'bereken betaaldatum bedrag'!B293)</f>
        <v>0</v>
      </c>
      <c r="O293" s="4">
        <f>SUMIFS('grv lys'!$L$2:$L$2863,'grv lys'!$I$2:$I$2863,'bereken betaaldatum bedrag'!$O$1,'grv lys'!$T$2:$T$2863,'bereken betaaldatum bedrag'!B293)</f>
        <v>0</v>
      </c>
      <c r="P293" s="4">
        <f>SUMIFS('grv lys'!$L$2:$L$2863,'grv lys'!$I$2:$I$2863,'bereken betaaldatum bedrag'!$P$1,'grv lys'!$T$2:$T$2863,'bereken betaaldatum bedrag'!B293)</f>
        <v>0</v>
      </c>
      <c r="Q293" s="4">
        <f>SUMIFS('grv lys'!$L$2:$L$2863,'grv lys'!$I$2:$I$2863,'bereken betaaldatum bedrag'!$Q$1,'grv lys'!$T$2:$T$2863,'bereken betaaldatum bedrag'!B293)</f>
        <v>0</v>
      </c>
      <c r="R293" s="4">
        <f>SUMIFS('grv lys'!$L$2:$L$2863,'grv lys'!$I$2:$I$2863,'bereken betaaldatum bedrag'!$R$1,'grv lys'!$T$2:$T$2863,'bereken betaaldatum bedrag'!B293)</f>
        <v>0</v>
      </c>
      <c r="S293" s="4">
        <f>SUMIFS('grv lys'!Y292:Y3555,'grv lys'!T292:T3555,'bereken betaaldatum bedrag'!B293,'grv lys'!V292:V3555,'bereken betaaldatum bedrag'!$S$1)</f>
        <v>0</v>
      </c>
      <c r="T293" s="4">
        <f>SUMIFS('grv lys'!Z292:Z3555,'grv lys'!U292:U3555,'bereken betaaldatum bedrag'!B293,'grv lys'!W292:W3555,'bereken betaaldatum bedrag'!$T$1)</f>
        <v>0</v>
      </c>
      <c r="U293" s="4">
        <f>SUMIFS('grv lys'!$L$2:$L$2863,'grv lys'!$I$2:$I$2863,'bereken betaaldatum bedrag'!$U$1,'grv lys'!$T$2:$T$2863,'bereken betaaldatum bedrag'!B293)</f>
        <v>0</v>
      </c>
      <c r="V293" s="4">
        <f>SUMIFS('grv lys'!$L$2:$L$2863,'grv lys'!$I$2:$I$2863,'bereken betaaldatum bedrag'!$V$1,'grv lys'!$T$2:$T$2863,'bereken betaaldatum bedrag'!B293)</f>
        <v>0</v>
      </c>
      <c r="W293" s="4">
        <f>SUMIFS('grv lys'!$L$2:$L$2863,'grv lys'!$I$2:$I$2863,'bereken betaaldatum bedrag'!$W$1,'grv lys'!$T$2:$T$2863,'bereken betaaldatum bedrag'!B293)</f>
        <v>0</v>
      </c>
      <c r="X293" s="4">
        <f>SUMIFS('grv lys'!$L$2:$L$2863,'grv lys'!$I$2:$I$2863,'bereken betaaldatum bedrag'!$X$1,'grv lys'!$T$2:$T$2863,'bereken betaaldatum bedrag'!B293)</f>
        <v>0</v>
      </c>
      <c r="Y293" s="4">
        <f>SUMIFS('grv lys'!$L$2:$L$2863,'grv lys'!$I$2:$I$2863,'bereken betaaldatum bedrag'!$Y$1,'grv lys'!$G$2:$G$2863,'bereken betaaldatum bedrag'!B293)</f>
        <v>0</v>
      </c>
      <c r="Z293" s="4">
        <f>SUMIFS('grv lys'!$L$2:$L$2863,'grv lys'!$I$2:$I$2863,'bereken betaaldatum bedrag'!$Z$1,'grv lys'!$G$2:$G$2863,'bereken betaaldatum bedrag'!B293)</f>
        <v>0</v>
      </c>
      <c r="AA293" s="4">
        <f>SUMIFS('grv lys'!$L$2:$L$2863,'grv lys'!$I$2:$I$2863,'bereken betaaldatum bedrag'!$AA$1,'grv lys'!$G$2:$G$2863,'bereken betaaldatum bedrag'!B293)</f>
        <v>0</v>
      </c>
      <c r="AB293" s="4">
        <f>SUMIFS('grv lys'!$L$2:$L$2863,'grv lys'!$I$2:$I$2863,'bereken betaaldatum bedrag'!$AB$1,'grv lys'!$G$2:$G$2863,'bereken betaaldatum bedrag'!B293)</f>
        <v>0</v>
      </c>
      <c r="AC293" s="4">
        <f>SUMIFS('grv lys'!$L$2:$L$2863,'grv lys'!$I$2:$I$2863,'bereken betaaldatum bedrag'!$AC$1,'grv lys'!$G$2:$G$2863,'bereken betaaldatum bedrag'!B293)</f>
        <v>0</v>
      </c>
      <c r="AD293" s="4">
        <f>SUMIFS('grv lys'!$L$2:$L$2863,'grv lys'!$I$2:$I$2863,'bereken betaaldatum bedrag'!$AD$1,'grv lys'!$G$2:$G$2863,'bereken betaaldatum bedrag'!B293)</f>
        <v>0</v>
      </c>
      <c r="AE293" s="4">
        <f>SUMIFS('grv lys'!$L$2:$L$2863,'grv lys'!$I$2:$I$2863,'bereken betaaldatum bedrag'!$AE$1,'grv lys'!$G$2:$G$2863,'bereken betaaldatum bedrag'!B293)</f>
        <v>0</v>
      </c>
      <c r="AF293" s="4">
        <f>SUMIFS('grv lys'!$L$2:$L$2863,'grv lys'!$I$2:$I$2863,'bereken betaaldatum bedrag'!$AF$1,'grv lys'!$G$2:$G$2863,'bereken betaaldatum bedrag'!B293)</f>
        <v>0</v>
      </c>
      <c r="AG293" s="4">
        <f>SUMIFS('grv lys'!$L$2:$L$2863,'grv lys'!$I$2:$I$2863,'bereken betaaldatum bedrag'!$AG$1,'grv lys'!$G$2:$G$2863,'bereken betaaldatum bedrag'!B293)</f>
        <v>0</v>
      </c>
      <c r="AH293" s="4">
        <f>SUMIFS('grv lys'!$L$2:$L$2863,'grv lys'!$I$2:$I$2863,'bereken betaaldatum bedrag'!$AH$1,'grv lys'!$G$2:$G$2863,'bereken betaaldatum bedrag'!B293)</f>
        <v>0</v>
      </c>
      <c r="AI293" s="4">
        <f>SUMIFS('grv lys'!$L$2:$L$2863,'grv lys'!$I$2:$I$2863,'bereken betaaldatum bedrag'!$AI$1,'grv lys'!$G$2:$G$2863,'bereken betaaldatum bedrag'!B293)</f>
        <v>0</v>
      </c>
      <c r="AJ293" s="4">
        <f>SUMIFS('grv lys'!$L$2:$L$2863,'grv lys'!$I$2:$I$2863,'bereken betaaldatum bedrag'!$AJ$1,'grv lys'!$G$2:$G$2863,'bereken betaaldatum bedrag'!B293)</f>
        <v>0</v>
      </c>
      <c r="AK293" s="4">
        <f>SUMIFS('grv lys'!$L$2:$L$2863,'grv lys'!$I$2:$I$2863,'bereken betaaldatum bedrag'!$AK$1,'grv lys'!$G$2:$G$2863,'bereken betaaldatum bedrag'!B293)</f>
        <v>0</v>
      </c>
      <c r="AL293" s="4">
        <f>SUMIFS('grv lys'!$L$2:$L$2863,'grv lys'!$I$2:$I$2863,'bereken betaaldatum bedrag'!$AL$1,'grv lys'!$G$2:$G$2863,'bereken betaaldatum bedrag'!B293)</f>
        <v>0</v>
      </c>
      <c r="AM293" s="4">
        <f>SUMIFS('grv lys'!$L$2:$L$2863,'grv lys'!$I$2:$I$2863,'bereken betaaldatum bedrag'!$AM$1,'grv lys'!$G$2:$G$2863,'bereken betaaldatum bedrag'!B293)</f>
        <v>0</v>
      </c>
      <c r="AN293" s="4">
        <f>SUMIFS('grv lys'!$L$2:$L$2863,'grv lys'!$I$2:$I$2863,'bereken betaaldatum bedrag'!$AN$1,'grv lys'!$G$2:$G$2863,'bereken betaaldatum bedrag'!B293)</f>
        <v>0</v>
      </c>
      <c r="AO293" s="4">
        <f>SUMIFS('grv lys'!$L$2:$L$2863,'grv lys'!$I$2:$I$2863,'bereken betaaldatum bedrag'!$AO$1,'grv lys'!$G$2:$G$2863,'bereken betaaldatum bedrag'!B293)</f>
        <v>0</v>
      </c>
      <c r="AP293" s="4">
        <f>SUMIFS('grv lys'!$L$2:$L$2863,'grv lys'!$I$2:$I$2863,'bereken betaaldatum bedrag'!$AP$1,'grv lys'!$G$2:$G$2863,'bereken betaaldatum bedrag'!B293)</f>
        <v>0</v>
      </c>
      <c r="AQ293" s="4">
        <f>SUMIFS('grv lys'!$L$2:$L$2863,'grv lys'!$I$2:$I$2863,'bereken betaaldatum bedrag'!$AQ$1,'grv lys'!$G$2:$G$2863,'bereken betaaldatum bedrag'!B293)</f>
        <v>0</v>
      </c>
      <c r="AR293" s="4">
        <f>SUMIFS('grv lys'!$L$2:$L$2863,'grv lys'!$I$2:$I$2863,'bereken betaaldatum bedrag'!$AR$1,'grv lys'!$G$2:$G$2863,'bereken betaaldatum bedrag'!B293)</f>
        <v>0</v>
      </c>
      <c r="AS293" s="4">
        <f>SUMIFS('grv lys'!$L$2:$L$2863,'grv lys'!$I$2:$I$2863,'bereken betaaldatum bedrag'!$AS$1,'grv lys'!$G$2:$G$2863,'bereken betaaldatum bedrag'!B293)</f>
        <v>0</v>
      </c>
      <c r="AT293" s="4">
        <f>SUMIFS('grv lys'!$L$2:$L$2863,'grv lys'!$I$2:$I$2863,'bereken betaaldatum bedrag'!$AT$1,'grv lys'!$G$2:$G$2863,'bereken betaaldatum bedrag'!B293)</f>
        <v>0</v>
      </c>
      <c r="AU293" s="4">
        <f>SUMIFS('grv lys'!$L$2:$L$2863,'grv lys'!$I$2:$I$2863,'bereken betaaldatum bedrag'!$AU$1,'grv lys'!$G$2:$G$2863,'bereken betaaldatum bedrag'!B293)</f>
        <v>0</v>
      </c>
      <c r="AV293" s="4">
        <f>SUMIFS('grv lys'!$L$2:$L$2863,'grv lys'!$I$2:$I$2863,'bereken betaaldatum bedrag'!$AV$1,'grv lys'!$G$2:$G$2863,'bereken betaaldatum bedrag'!B293)</f>
        <v>0</v>
      </c>
      <c r="AW293" s="4">
        <f>SUMIFS('grv lys'!$L$2:$L$2863,'grv lys'!$I$2:$I$2863,'bereken betaaldatum bedrag'!$AW$1,'grv lys'!$G$2:$G$2863,'bereken betaaldatum bedrag'!B293)</f>
        <v>0</v>
      </c>
      <c r="AX293" s="4">
        <f>SUMIFS('grv lys'!$L$2:$L$2863,'grv lys'!$I$2:$I$2863,'bereken betaaldatum bedrag'!$AX$1,'grv lys'!$G$2:$G$2863,'bereken betaaldatum bedrag'!B293)</f>
        <v>0</v>
      </c>
      <c r="AY293" s="4">
        <f>SUMIFS('grv lys'!$L$2:$L$2863,'grv lys'!$I$2:$I$2863,'bereken betaaldatum bedrag'!$AY$1,'grv lys'!$G$2:$G$2863,'bereken betaaldatum bedrag'!B293)</f>
        <v>0</v>
      </c>
      <c r="AZ293" s="4">
        <f>SUMIFS('grv lys'!$L$2:$L$2863,'grv lys'!$I$2:$I$2863,'bereken betaaldatum bedrag'!$AZ$1,'grv lys'!$G$2:$G$2863,'bereken betaaldatum bedrag'!B293)</f>
        <v>0</v>
      </c>
      <c r="BA293" s="4">
        <f>SUMIFS('grv lys'!$L$2:$L$2863,'grv lys'!$I$2:$I$2863,'bereken betaaldatum bedrag'!$BA$1,'grv lys'!$G$2:$G$2863,'bereken betaaldatum bedrag'!B293)</f>
        <v>0</v>
      </c>
    </row>
    <row r="294" spans="1:53" x14ac:dyDescent="0.25">
      <c r="A294" s="19" t="s">
        <v>136</v>
      </c>
      <c r="B294" s="20">
        <v>41870</v>
      </c>
      <c r="C294" s="7"/>
      <c r="D294" s="15" t="s">
        <v>148</v>
      </c>
      <c r="E294" s="14"/>
      <c r="F294" s="12"/>
      <c r="G294" s="16"/>
      <c r="H294" s="16"/>
      <c r="I294" s="4">
        <f>SUMIFS('grv lys'!$L$2:$L$2863,'grv lys'!$G$2:$G$2863,'bereken betaaldatum bedrag'!B294,'grv lys'!$I$2:$I$2863,'bereken betaaldatum bedrag'!I$1)</f>
        <v>0</v>
      </c>
      <c r="J294" s="4">
        <f>SUMIFS('grv lys'!$L$2:$L$2863,'grv lys'!$I$2:$I$2863,'bereken betaaldatum bedrag'!$J$1,'grv lys'!$T$2:$T$2863,'bereken betaaldatum bedrag'!B294)</f>
        <v>0</v>
      </c>
      <c r="K294" s="4">
        <f>SUMIFS('grv lys'!$L$2:$L$2863,'grv lys'!$I$2:$I$2863,'bereken betaaldatum bedrag'!$K$1,'grv lys'!$T$2:$T$2863,'bereken betaaldatum bedrag'!B294)</f>
        <v>0</v>
      </c>
      <c r="L294" s="4">
        <f>SUMIFS('grv lys'!$L$2:$L$2863,'grv lys'!$I$2:$I$2863,'bereken betaaldatum bedrag'!$L$1,'grv lys'!$T$2:$T$2863,'bereken betaaldatum bedrag'!B294)</f>
        <v>0</v>
      </c>
      <c r="M294" s="4">
        <f>SUMIFS('grv lys'!$L$2:$L$2863,'grv lys'!$I$2:$I$2863,'bereken betaaldatum bedrag'!$M$1,'grv lys'!$T$2:$T$2863,'bereken betaaldatum bedrag'!B294)</f>
        <v>0</v>
      </c>
      <c r="N294" s="4">
        <f>SUMIFS('grv lys'!$L$2:$L$2863,'grv lys'!$I$2:$I$2863,'bereken betaaldatum bedrag'!$N$1,'grv lys'!$T$2:$T$2863,'bereken betaaldatum bedrag'!B294)</f>
        <v>0</v>
      </c>
      <c r="O294" s="4">
        <f>SUMIFS('grv lys'!$L$2:$L$2863,'grv lys'!$I$2:$I$2863,'bereken betaaldatum bedrag'!$O$1,'grv lys'!$T$2:$T$2863,'bereken betaaldatum bedrag'!B294)</f>
        <v>0</v>
      </c>
      <c r="P294" s="4">
        <f>SUMIFS('grv lys'!$L$2:$L$2863,'grv lys'!$I$2:$I$2863,'bereken betaaldatum bedrag'!$P$1,'grv lys'!$T$2:$T$2863,'bereken betaaldatum bedrag'!B294)</f>
        <v>0</v>
      </c>
      <c r="Q294" s="4">
        <f>SUMIFS('grv lys'!$L$2:$L$2863,'grv lys'!$I$2:$I$2863,'bereken betaaldatum bedrag'!$Q$1,'grv lys'!$T$2:$T$2863,'bereken betaaldatum bedrag'!B294)</f>
        <v>0</v>
      </c>
      <c r="R294" s="4">
        <f>SUMIFS('grv lys'!$L$2:$L$2863,'grv lys'!$I$2:$I$2863,'bereken betaaldatum bedrag'!$R$1,'grv lys'!$T$2:$T$2863,'bereken betaaldatum bedrag'!B294)</f>
        <v>0</v>
      </c>
      <c r="S294" s="4">
        <f>SUMIFS('grv lys'!Y293:Y3556,'grv lys'!T293:T3556,'bereken betaaldatum bedrag'!B294,'grv lys'!V293:V3556,'bereken betaaldatum bedrag'!$S$1)</f>
        <v>0</v>
      </c>
      <c r="T294" s="4">
        <f>SUMIFS('grv lys'!Z293:Z3556,'grv lys'!U293:U3556,'bereken betaaldatum bedrag'!B294,'grv lys'!W293:W3556,'bereken betaaldatum bedrag'!$T$1)</f>
        <v>0</v>
      </c>
      <c r="U294" s="4">
        <f>SUMIFS('grv lys'!$L$2:$L$2863,'grv lys'!$I$2:$I$2863,'bereken betaaldatum bedrag'!$U$1,'grv lys'!$T$2:$T$2863,'bereken betaaldatum bedrag'!B294)</f>
        <v>0</v>
      </c>
      <c r="V294" s="4">
        <f>SUMIFS('grv lys'!$L$2:$L$2863,'grv lys'!$I$2:$I$2863,'bereken betaaldatum bedrag'!$V$1,'grv lys'!$T$2:$T$2863,'bereken betaaldatum bedrag'!B294)</f>
        <v>0</v>
      </c>
      <c r="W294" s="4">
        <f>SUMIFS('grv lys'!$L$2:$L$2863,'grv lys'!$I$2:$I$2863,'bereken betaaldatum bedrag'!$W$1,'grv lys'!$T$2:$T$2863,'bereken betaaldatum bedrag'!B294)</f>
        <v>0</v>
      </c>
      <c r="X294" s="4">
        <f>SUMIFS('grv lys'!$L$2:$L$2863,'grv lys'!$I$2:$I$2863,'bereken betaaldatum bedrag'!$X$1,'grv lys'!$T$2:$T$2863,'bereken betaaldatum bedrag'!B294)</f>
        <v>0</v>
      </c>
      <c r="Y294" s="4">
        <f>SUMIFS('grv lys'!$L$2:$L$2863,'grv lys'!$I$2:$I$2863,'bereken betaaldatum bedrag'!$Y$1,'grv lys'!$G$2:$G$2863,'bereken betaaldatum bedrag'!B294)</f>
        <v>0</v>
      </c>
      <c r="Z294" s="4">
        <f>SUMIFS('grv lys'!$L$2:$L$2863,'grv lys'!$I$2:$I$2863,'bereken betaaldatum bedrag'!$Z$1,'grv lys'!$G$2:$G$2863,'bereken betaaldatum bedrag'!B294)</f>
        <v>0</v>
      </c>
      <c r="AA294" s="4">
        <f>SUMIFS('grv lys'!$L$2:$L$2863,'grv lys'!$I$2:$I$2863,'bereken betaaldatum bedrag'!$AA$1,'grv lys'!$G$2:$G$2863,'bereken betaaldatum bedrag'!B294)</f>
        <v>0</v>
      </c>
      <c r="AB294" s="4">
        <f>SUMIFS('grv lys'!$L$2:$L$2863,'grv lys'!$I$2:$I$2863,'bereken betaaldatum bedrag'!$AB$1,'grv lys'!$G$2:$G$2863,'bereken betaaldatum bedrag'!B294)</f>
        <v>0</v>
      </c>
      <c r="AC294" s="4">
        <f>SUMIFS('grv lys'!$L$2:$L$2863,'grv lys'!$I$2:$I$2863,'bereken betaaldatum bedrag'!$AC$1,'grv lys'!$G$2:$G$2863,'bereken betaaldatum bedrag'!B294)</f>
        <v>0</v>
      </c>
      <c r="AD294" s="4">
        <f>SUMIFS('grv lys'!$L$2:$L$2863,'grv lys'!$I$2:$I$2863,'bereken betaaldatum bedrag'!$AD$1,'grv lys'!$G$2:$G$2863,'bereken betaaldatum bedrag'!B294)</f>
        <v>0</v>
      </c>
      <c r="AE294" s="4">
        <f>SUMIFS('grv lys'!$L$2:$L$2863,'grv lys'!$I$2:$I$2863,'bereken betaaldatum bedrag'!$AE$1,'grv lys'!$G$2:$G$2863,'bereken betaaldatum bedrag'!B294)</f>
        <v>0</v>
      </c>
      <c r="AF294" s="4">
        <f>SUMIFS('grv lys'!$L$2:$L$2863,'grv lys'!$I$2:$I$2863,'bereken betaaldatum bedrag'!$AF$1,'grv lys'!$G$2:$G$2863,'bereken betaaldatum bedrag'!B294)</f>
        <v>0</v>
      </c>
      <c r="AG294" s="4">
        <f>SUMIFS('grv lys'!$L$2:$L$2863,'grv lys'!$I$2:$I$2863,'bereken betaaldatum bedrag'!$AG$1,'grv lys'!$G$2:$G$2863,'bereken betaaldatum bedrag'!B294)</f>
        <v>0</v>
      </c>
      <c r="AH294" s="4">
        <f>SUMIFS('grv lys'!$L$2:$L$2863,'grv lys'!$I$2:$I$2863,'bereken betaaldatum bedrag'!$AH$1,'grv lys'!$G$2:$G$2863,'bereken betaaldatum bedrag'!B294)</f>
        <v>0</v>
      </c>
      <c r="AI294" s="4">
        <f>SUMIFS('grv lys'!$L$2:$L$2863,'grv lys'!$I$2:$I$2863,'bereken betaaldatum bedrag'!$AI$1,'grv lys'!$G$2:$G$2863,'bereken betaaldatum bedrag'!B294)</f>
        <v>0</v>
      </c>
      <c r="AJ294" s="4">
        <f>SUMIFS('grv lys'!$L$2:$L$2863,'grv lys'!$I$2:$I$2863,'bereken betaaldatum bedrag'!$AJ$1,'grv lys'!$G$2:$G$2863,'bereken betaaldatum bedrag'!B294)</f>
        <v>0</v>
      </c>
      <c r="AK294" s="4">
        <f>SUMIFS('grv lys'!$L$2:$L$2863,'grv lys'!$I$2:$I$2863,'bereken betaaldatum bedrag'!$AK$1,'grv lys'!$G$2:$G$2863,'bereken betaaldatum bedrag'!B294)</f>
        <v>0</v>
      </c>
      <c r="AL294" s="4">
        <f>SUMIFS('grv lys'!$L$2:$L$2863,'grv lys'!$I$2:$I$2863,'bereken betaaldatum bedrag'!$AL$1,'grv lys'!$G$2:$G$2863,'bereken betaaldatum bedrag'!B294)</f>
        <v>0</v>
      </c>
      <c r="AM294" s="4">
        <f>SUMIFS('grv lys'!$L$2:$L$2863,'grv lys'!$I$2:$I$2863,'bereken betaaldatum bedrag'!$AM$1,'grv lys'!$G$2:$G$2863,'bereken betaaldatum bedrag'!B294)</f>
        <v>0</v>
      </c>
      <c r="AN294" s="4">
        <f>SUMIFS('grv lys'!$L$2:$L$2863,'grv lys'!$I$2:$I$2863,'bereken betaaldatum bedrag'!$AN$1,'grv lys'!$G$2:$G$2863,'bereken betaaldatum bedrag'!B294)</f>
        <v>0</v>
      </c>
      <c r="AO294" s="4">
        <f>SUMIFS('grv lys'!$L$2:$L$2863,'grv lys'!$I$2:$I$2863,'bereken betaaldatum bedrag'!$AO$1,'grv lys'!$G$2:$G$2863,'bereken betaaldatum bedrag'!B294)</f>
        <v>0</v>
      </c>
      <c r="AP294" s="4">
        <f>SUMIFS('grv lys'!$L$2:$L$2863,'grv lys'!$I$2:$I$2863,'bereken betaaldatum bedrag'!$AP$1,'grv lys'!$G$2:$G$2863,'bereken betaaldatum bedrag'!B294)</f>
        <v>0</v>
      </c>
      <c r="AQ294" s="4">
        <f>SUMIFS('grv lys'!$L$2:$L$2863,'grv lys'!$I$2:$I$2863,'bereken betaaldatum bedrag'!$AQ$1,'grv lys'!$G$2:$G$2863,'bereken betaaldatum bedrag'!B294)</f>
        <v>0</v>
      </c>
      <c r="AR294" s="4">
        <f>SUMIFS('grv lys'!$L$2:$L$2863,'grv lys'!$I$2:$I$2863,'bereken betaaldatum bedrag'!$AR$1,'grv lys'!$G$2:$G$2863,'bereken betaaldatum bedrag'!B294)</f>
        <v>0</v>
      </c>
      <c r="AS294" s="4">
        <f>SUMIFS('grv lys'!$L$2:$L$2863,'grv lys'!$I$2:$I$2863,'bereken betaaldatum bedrag'!$AS$1,'grv lys'!$G$2:$G$2863,'bereken betaaldatum bedrag'!B294)</f>
        <v>0</v>
      </c>
      <c r="AT294" s="4">
        <f>SUMIFS('grv lys'!$L$2:$L$2863,'grv lys'!$I$2:$I$2863,'bereken betaaldatum bedrag'!$AT$1,'grv lys'!$G$2:$G$2863,'bereken betaaldatum bedrag'!B294)</f>
        <v>0</v>
      </c>
      <c r="AU294" s="4">
        <f>SUMIFS('grv lys'!$L$2:$L$2863,'grv lys'!$I$2:$I$2863,'bereken betaaldatum bedrag'!$AU$1,'grv lys'!$G$2:$G$2863,'bereken betaaldatum bedrag'!B294)</f>
        <v>0</v>
      </c>
      <c r="AV294" s="4">
        <f>SUMIFS('grv lys'!$L$2:$L$2863,'grv lys'!$I$2:$I$2863,'bereken betaaldatum bedrag'!$AV$1,'grv lys'!$G$2:$G$2863,'bereken betaaldatum bedrag'!B294)</f>
        <v>0</v>
      </c>
      <c r="AW294" s="4">
        <f>SUMIFS('grv lys'!$L$2:$L$2863,'grv lys'!$I$2:$I$2863,'bereken betaaldatum bedrag'!$AW$1,'grv lys'!$G$2:$G$2863,'bereken betaaldatum bedrag'!B294)</f>
        <v>0</v>
      </c>
      <c r="AX294" s="4">
        <f>SUMIFS('grv lys'!$L$2:$L$2863,'grv lys'!$I$2:$I$2863,'bereken betaaldatum bedrag'!$AX$1,'grv lys'!$G$2:$G$2863,'bereken betaaldatum bedrag'!B294)</f>
        <v>0</v>
      </c>
      <c r="AY294" s="4">
        <f>SUMIFS('grv lys'!$L$2:$L$2863,'grv lys'!$I$2:$I$2863,'bereken betaaldatum bedrag'!$AY$1,'grv lys'!$G$2:$G$2863,'bereken betaaldatum bedrag'!B294)</f>
        <v>0</v>
      </c>
      <c r="AZ294" s="4">
        <f>SUMIFS('grv lys'!$L$2:$L$2863,'grv lys'!$I$2:$I$2863,'bereken betaaldatum bedrag'!$AZ$1,'grv lys'!$G$2:$G$2863,'bereken betaaldatum bedrag'!B294)</f>
        <v>0</v>
      </c>
      <c r="BA294" s="4">
        <f>SUMIFS('grv lys'!$L$2:$L$2863,'grv lys'!$I$2:$I$2863,'bereken betaaldatum bedrag'!$BA$1,'grv lys'!$G$2:$G$2863,'bereken betaaldatum bedrag'!B294)</f>
        <v>0</v>
      </c>
    </row>
    <row r="295" spans="1:53" x14ac:dyDescent="0.25">
      <c r="A295" s="19" t="s">
        <v>137</v>
      </c>
      <c r="B295" s="20">
        <v>41871</v>
      </c>
      <c r="C295" s="7"/>
      <c r="D295" s="15" t="s">
        <v>148</v>
      </c>
      <c r="E295" s="14"/>
      <c r="F295" s="12"/>
      <c r="G295" s="16"/>
      <c r="H295" s="16"/>
      <c r="I295" s="4">
        <f>SUMIFS('grv lys'!$L$2:$L$2863,'grv lys'!$G$2:$G$2863,'bereken betaaldatum bedrag'!B295,'grv lys'!$I$2:$I$2863,'bereken betaaldatum bedrag'!I$1)</f>
        <v>0</v>
      </c>
      <c r="J295" s="4">
        <f>SUMIFS('grv lys'!$L$2:$L$2863,'grv lys'!$I$2:$I$2863,'bereken betaaldatum bedrag'!$J$1,'grv lys'!$T$2:$T$2863,'bereken betaaldatum bedrag'!B295)</f>
        <v>0</v>
      </c>
      <c r="K295" s="4">
        <f>SUMIFS('grv lys'!$L$2:$L$2863,'grv lys'!$I$2:$I$2863,'bereken betaaldatum bedrag'!$K$1,'grv lys'!$T$2:$T$2863,'bereken betaaldatum bedrag'!B295)</f>
        <v>0</v>
      </c>
      <c r="L295" s="4">
        <f>SUMIFS('grv lys'!$L$2:$L$2863,'grv lys'!$I$2:$I$2863,'bereken betaaldatum bedrag'!$L$1,'grv lys'!$T$2:$T$2863,'bereken betaaldatum bedrag'!B295)</f>
        <v>0</v>
      </c>
      <c r="M295" s="4">
        <f>SUMIFS('grv lys'!$L$2:$L$2863,'grv lys'!$I$2:$I$2863,'bereken betaaldatum bedrag'!$M$1,'grv lys'!$T$2:$T$2863,'bereken betaaldatum bedrag'!B295)</f>
        <v>0</v>
      </c>
      <c r="N295" s="4">
        <f>SUMIFS('grv lys'!$L$2:$L$2863,'grv lys'!$I$2:$I$2863,'bereken betaaldatum bedrag'!$N$1,'grv lys'!$T$2:$T$2863,'bereken betaaldatum bedrag'!B295)</f>
        <v>0</v>
      </c>
      <c r="O295" s="4">
        <f>SUMIFS('grv lys'!$L$2:$L$2863,'grv lys'!$I$2:$I$2863,'bereken betaaldatum bedrag'!$O$1,'grv lys'!$T$2:$T$2863,'bereken betaaldatum bedrag'!B295)</f>
        <v>0</v>
      </c>
      <c r="P295" s="4">
        <f>SUMIFS('grv lys'!$L$2:$L$2863,'grv lys'!$I$2:$I$2863,'bereken betaaldatum bedrag'!$P$1,'grv lys'!$T$2:$T$2863,'bereken betaaldatum bedrag'!B295)</f>
        <v>0</v>
      </c>
      <c r="Q295" s="4">
        <f>SUMIFS('grv lys'!$L$2:$L$2863,'grv lys'!$I$2:$I$2863,'bereken betaaldatum bedrag'!$Q$1,'grv lys'!$T$2:$T$2863,'bereken betaaldatum bedrag'!B295)</f>
        <v>0</v>
      </c>
      <c r="R295" s="4">
        <f>SUMIFS('grv lys'!$L$2:$L$2863,'grv lys'!$I$2:$I$2863,'bereken betaaldatum bedrag'!$R$1,'grv lys'!$T$2:$T$2863,'bereken betaaldatum bedrag'!B295)</f>
        <v>0</v>
      </c>
      <c r="S295" s="4">
        <f>SUMIFS('grv lys'!Y294:Y3557,'grv lys'!T294:T3557,'bereken betaaldatum bedrag'!B295,'grv lys'!V294:V3557,'bereken betaaldatum bedrag'!$S$1)</f>
        <v>0</v>
      </c>
      <c r="T295" s="4">
        <f>SUMIFS('grv lys'!Z294:Z3557,'grv lys'!U294:U3557,'bereken betaaldatum bedrag'!B295,'grv lys'!W294:W3557,'bereken betaaldatum bedrag'!$T$1)</f>
        <v>0</v>
      </c>
      <c r="U295" s="4">
        <f>SUMIFS('grv lys'!$L$2:$L$2863,'grv lys'!$I$2:$I$2863,'bereken betaaldatum bedrag'!$U$1,'grv lys'!$T$2:$T$2863,'bereken betaaldatum bedrag'!B295)</f>
        <v>0</v>
      </c>
      <c r="V295" s="4">
        <f>SUMIFS('grv lys'!$L$2:$L$2863,'grv lys'!$I$2:$I$2863,'bereken betaaldatum bedrag'!$V$1,'grv lys'!$T$2:$T$2863,'bereken betaaldatum bedrag'!B295)</f>
        <v>0</v>
      </c>
      <c r="W295" s="4">
        <f>SUMIFS('grv lys'!$L$2:$L$2863,'grv lys'!$I$2:$I$2863,'bereken betaaldatum bedrag'!$W$1,'grv lys'!$T$2:$T$2863,'bereken betaaldatum bedrag'!B295)</f>
        <v>0</v>
      </c>
      <c r="X295" s="4">
        <f>SUMIFS('grv lys'!$L$2:$L$2863,'grv lys'!$I$2:$I$2863,'bereken betaaldatum bedrag'!$X$1,'grv lys'!$T$2:$T$2863,'bereken betaaldatum bedrag'!B295)</f>
        <v>0</v>
      </c>
      <c r="Y295" s="4">
        <f>SUMIFS('grv lys'!$L$2:$L$2863,'grv lys'!$I$2:$I$2863,'bereken betaaldatum bedrag'!$Y$1,'grv lys'!$G$2:$G$2863,'bereken betaaldatum bedrag'!B295)</f>
        <v>0</v>
      </c>
      <c r="Z295" s="4">
        <f>SUMIFS('grv lys'!$L$2:$L$2863,'grv lys'!$I$2:$I$2863,'bereken betaaldatum bedrag'!$Z$1,'grv lys'!$G$2:$G$2863,'bereken betaaldatum bedrag'!B295)</f>
        <v>0</v>
      </c>
      <c r="AA295" s="4">
        <f>SUMIFS('grv lys'!$L$2:$L$2863,'grv lys'!$I$2:$I$2863,'bereken betaaldatum bedrag'!$AA$1,'grv lys'!$G$2:$G$2863,'bereken betaaldatum bedrag'!B295)</f>
        <v>0</v>
      </c>
      <c r="AB295" s="4">
        <f>SUMIFS('grv lys'!$L$2:$L$2863,'grv lys'!$I$2:$I$2863,'bereken betaaldatum bedrag'!$AB$1,'grv lys'!$G$2:$G$2863,'bereken betaaldatum bedrag'!B295)</f>
        <v>0</v>
      </c>
      <c r="AC295" s="4">
        <f>SUMIFS('grv lys'!$L$2:$L$2863,'grv lys'!$I$2:$I$2863,'bereken betaaldatum bedrag'!$AC$1,'grv lys'!$G$2:$G$2863,'bereken betaaldatum bedrag'!B295)</f>
        <v>0</v>
      </c>
      <c r="AD295" s="4">
        <f>SUMIFS('grv lys'!$L$2:$L$2863,'grv lys'!$I$2:$I$2863,'bereken betaaldatum bedrag'!$AD$1,'grv lys'!$G$2:$G$2863,'bereken betaaldatum bedrag'!B295)</f>
        <v>0</v>
      </c>
      <c r="AE295" s="4">
        <f>SUMIFS('grv lys'!$L$2:$L$2863,'grv lys'!$I$2:$I$2863,'bereken betaaldatum bedrag'!$AE$1,'grv lys'!$G$2:$G$2863,'bereken betaaldatum bedrag'!B295)</f>
        <v>0</v>
      </c>
      <c r="AF295" s="4">
        <f>SUMIFS('grv lys'!$L$2:$L$2863,'grv lys'!$I$2:$I$2863,'bereken betaaldatum bedrag'!$AF$1,'grv lys'!$G$2:$G$2863,'bereken betaaldatum bedrag'!B295)</f>
        <v>0</v>
      </c>
      <c r="AG295" s="4">
        <f>SUMIFS('grv lys'!$L$2:$L$2863,'grv lys'!$I$2:$I$2863,'bereken betaaldatum bedrag'!$AG$1,'grv lys'!$G$2:$G$2863,'bereken betaaldatum bedrag'!B295)</f>
        <v>0</v>
      </c>
      <c r="AH295" s="4">
        <f>SUMIFS('grv lys'!$L$2:$L$2863,'grv lys'!$I$2:$I$2863,'bereken betaaldatum bedrag'!$AH$1,'grv lys'!$G$2:$G$2863,'bereken betaaldatum bedrag'!B295)</f>
        <v>0</v>
      </c>
      <c r="AI295" s="4">
        <f>SUMIFS('grv lys'!$L$2:$L$2863,'grv lys'!$I$2:$I$2863,'bereken betaaldatum bedrag'!$AI$1,'grv lys'!$G$2:$G$2863,'bereken betaaldatum bedrag'!B295)</f>
        <v>0</v>
      </c>
      <c r="AJ295" s="4">
        <f>SUMIFS('grv lys'!$L$2:$L$2863,'grv lys'!$I$2:$I$2863,'bereken betaaldatum bedrag'!$AJ$1,'grv lys'!$G$2:$G$2863,'bereken betaaldatum bedrag'!B295)</f>
        <v>0</v>
      </c>
      <c r="AK295" s="4">
        <f>SUMIFS('grv lys'!$L$2:$L$2863,'grv lys'!$I$2:$I$2863,'bereken betaaldatum bedrag'!$AK$1,'grv lys'!$G$2:$G$2863,'bereken betaaldatum bedrag'!B295)</f>
        <v>0</v>
      </c>
      <c r="AL295" s="4">
        <f>SUMIFS('grv lys'!$L$2:$L$2863,'grv lys'!$I$2:$I$2863,'bereken betaaldatum bedrag'!$AL$1,'grv lys'!$G$2:$G$2863,'bereken betaaldatum bedrag'!B295)</f>
        <v>0</v>
      </c>
      <c r="AM295" s="4">
        <f>SUMIFS('grv lys'!$L$2:$L$2863,'grv lys'!$I$2:$I$2863,'bereken betaaldatum bedrag'!$AM$1,'grv lys'!$G$2:$G$2863,'bereken betaaldatum bedrag'!B295)</f>
        <v>0</v>
      </c>
      <c r="AN295" s="4">
        <f>SUMIFS('grv lys'!$L$2:$L$2863,'grv lys'!$I$2:$I$2863,'bereken betaaldatum bedrag'!$AN$1,'grv lys'!$G$2:$G$2863,'bereken betaaldatum bedrag'!B295)</f>
        <v>0</v>
      </c>
      <c r="AO295" s="4">
        <f>SUMIFS('grv lys'!$L$2:$L$2863,'grv lys'!$I$2:$I$2863,'bereken betaaldatum bedrag'!$AO$1,'grv lys'!$G$2:$G$2863,'bereken betaaldatum bedrag'!B295)</f>
        <v>0</v>
      </c>
      <c r="AP295" s="4">
        <f>SUMIFS('grv lys'!$L$2:$L$2863,'grv lys'!$I$2:$I$2863,'bereken betaaldatum bedrag'!$AP$1,'grv lys'!$G$2:$G$2863,'bereken betaaldatum bedrag'!B295)</f>
        <v>0</v>
      </c>
      <c r="AQ295" s="4">
        <f>SUMIFS('grv lys'!$L$2:$L$2863,'grv lys'!$I$2:$I$2863,'bereken betaaldatum bedrag'!$AQ$1,'grv lys'!$G$2:$G$2863,'bereken betaaldatum bedrag'!B295)</f>
        <v>0</v>
      </c>
      <c r="AR295" s="4">
        <f>SUMIFS('grv lys'!$L$2:$L$2863,'grv lys'!$I$2:$I$2863,'bereken betaaldatum bedrag'!$AR$1,'grv lys'!$G$2:$G$2863,'bereken betaaldatum bedrag'!B295)</f>
        <v>0</v>
      </c>
      <c r="AS295" s="4">
        <f>SUMIFS('grv lys'!$L$2:$L$2863,'grv lys'!$I$2:$I$2863,'bereken betaaldatum bedrag'!$AS$1,'grv lys'!$G$2:$G$2863,'bereken betaaldatum bedrag'!B295)</f>
        <v>0</v>
      </c>
      <c r="AT295" s="4">
        <f>SUMIFS('grv lys'!$L$2:$L$2863,'grv lys'!$I$2:$I$2863,'bereken betaaldatum bedrag'!$AT$1,'grv lys'!$G$2:$G$2863,'bereken betaaldatum bedrag'!B295)</f>
        <v>0</v>
      </c>
      <c r="AU295" s="4">
        <f>SUMIFS('grv lys'!$L$2:$L$2863,'grv lys'!$I$2:$I$2863,'bereken betaaldatum bedrag'!$AU$1,'grv lys'!$G$2:$G$2863,'bereken betaaldatum bedrag'!B295)</f>
        <v>0</v>
      </c>
      <c r="AV295" s="4">
        <f>SUMIFS('grv lys'!$L$2:$L$2863,'grv lys'!$I$2:$I$2863,'bereken betaaldatum bedrag'!$AV$1,'grv lys'!$G$2:$G$2863,'bereken betaaldatum bedrag'!B295)</f>
        <v>0</v>
      </c>
      <c r="AW295" s="4">
        <f>SUMIFS('grv lys'!$L$2:$L$2863,'grv lys'!$I$2:$I$2863,'bereken betaaldatum bedrag'!$AW$1,'grv lys'!$G$2:$G$2863,'bereken betaaldatum bedrag'!B295)</f>
        <v>0</v>
      </c>
      <c r="AX295" s="4">
        <f>SUMIFS('grv lys'!$L$2:$L$2863,'grv lys'!$I$2:$I$2863,'bereken betaaldatum bedrag'!$AX$1,'grv lys'!$G$2:$G$2863,'bereken betaaldatum bedrag'!B295)</f>
        <v>0</v>
      </c>
      <c r="AY295" s="4">
        <f>SUMIFS('grv lys'!$L$2:$L$2863,'grv lys'!$I$2:$I$2863,'bereken betaaldatum bedrag'!$AY$1,'grv lys'!$G$2:$G$2863,'bereken betaaldatum bedrag'!B295)</f>
        <v>0</v>
      </c>
      <c r="AZ295" s="4">
        <f>SUMIFS('grv lys'!$L$2:$L$2863,'grv lys'!$I$2:$I$2863,'bereken betaaldatum bedrag'!$AZ$1,'grv lys'!$G$2:$G$2863,'bereken betaaldatum bedrag'!B295)</f>
        <v>0</v>
      </c>
      <c r="BA295" s="4">
        <f>SUMIFS('grv lys'!$L$2:$L$2863,'grv lys'!$I$2:$I$2863,'bereken betaaldatum bedrag'!$BA$1,'grv lys'!$G$2:$G$2863,'bereken betaaldatum bedrag'!B295)</f>
        <v>0</v>
      </c>
    </row>
    <row r="296" spans="1:53" x14ac:dyDescent="0.25">
      <c r="A296" s="19" t="s">
        <v>138</v>
      </c>
      <c r="B296" s="20">
        <v>41872</v>
      </c>
      <c r="C296" s="7"/>
      <c r="D296" s="15" t="s">
        <v>148</v>
      </c>
      <c r="E296" s="14"/>
      <c r="F296" s="12"/>
      <c r="G296" s="16"/>
      <c r="H296" s="16"/>
      <c r="I296" s="4">
        <f>SUMIFS('grv lys'!$L$2:$L$2863,'grv lys'!$G$2:$G$2863,'bereken betaaldatum bedrag'!B296,'grv lys'!$I$2:$I$2863,'bereken betaaldatum bedrag'!I$1)</f>
        <v>0</v>
      </c>
      <c r="J296" s="4">
        <f>SUMIFS('grv lys'!$L$2:$L$2863,'grv lys'!$I$2:$I$2863,'bereken betaaldatum bedrag'!$J$1,'grv lys'!$T$2:$T$2863,'bereken betaaldatum bedrag'!B296)</f>
        <v>0</v>
      </c>
      <c r="K296" s="4">
        <f>SUMIFS('grv lys'!$L$2:$L$2863,'grv lys'!$I$2:$I$2863,'bereken betaaldatum bedrag'!$K$1,'grv lys'!$T$2:$T$2863,'bereken betaaldatum bedrag'!B296)</f>
        <v>0</v>
      </c>
      <c r="L296" s="4">
        <f>SUMIFS('grv lys'!$L$2:$L$2863,'grv lys'!$I$2:$I$2863,'bereken betaaldatum bedrag'!$L$1,'grv lys'!$T$2:$T$2863,'bereken betaaldatum bedrag'!B296)</f>
        <v>0</v>
      </c>
      <c r="M296" s="4">
        <f>SUMIFS('grv lys'!$L$2:$L$2863,'grv lys'!$I$2:$I$2863,'bereken betaaldatum bedrag'!$M$1,'grv lys'!$T$2:$T$2863,'bereken betaaldatum bedrag'!B296)</f>
        <v>0</v>
      </c>
      <c r="N296" s="4">
        <f>SUMIFS('grv lys'!$L$2:$L$2863,'grv lys'!$I$2:$I$2863,'bereken betaaldatum bedrag'!$N$1,'grv lys'!$T$2:$T$2863,'bereken betaaldatum bedrag'!B296)</f>
        <v>0</v>
      </c>
      <c r="O296" s="4">
        <f>SUMIFS('grv lys'!$L$2:$L$2863,'grv lys'!$I$2:$I$2863,'bereken betaaldatum bedrag'!$O$1,'grv lys'!$T$2:$T$2863,'bereken betaaldatum bedrag'!B296)</f>
        <v>0</v>
      </c>
      <c r="P296" s="4">
        <f>SUMIFS('grv lys'!$L$2:$L$2863,'grv lys'!$I$2:$I$2863,'bereken betaaldatum bedrag'!$P$1,'grv lys'!$T$2:$T$2863,'bereken betaaldatum bedrag'!B296)</f>
        <v>0</v>
      </c>
      <c r="Q296" s="4">
        <f>SUMIFS('grv lys'!$L$2:$L$2863,'grv lys'!$I$2:$I$2863,'bereken betaaldatum bedrag'!$Q$1,'grv lys'!$T$2:$T$2863,'bereken betaaldatum bedrag'!B296)</f>
        <v>0</v>
      </c>
      <c r="R296" s="4">
        <f>SUMIFS('grv lys'!$L$2:$L$2863,'grv lys'!$I$2:$I$2863,'bereken betaaldatum bedrag'!$R$1,'grv lys'!$T$2:$T$2863,'bereken betaaldatum bedrag'!B296)</f>
        <v>0</v>
      </c>
      <c r="S296" s="4">
        <f>SUMIFS('grv lys'!Y295:Y3558,'grv lys'!T295:T3558,'bereken betaaldatum bedrag'!B296,'grv lys'!V295:V3558,'bereken betaaldatum bedrag'!$S$1)</f>
        <v>0</v>
      </c>
      <c r="T296" s="4">
        <f>SUMIFS('grv lys'!Z295:Z3558,'grv lys'!U295:U3558,'bereken betaaldatum bedrag'!B296,'grv lys'!W295:W3558,'bereken betaaldatum bedrag'!$T$1)</f>
        <v>0</v>
      </c>
      <c r="U296" s="4">
        <f>SUMIFS('grv lys'!$L$2:$L$2863,'grv lys'!$I$2:$I$2863,'bereken betaaldatum bedrag'!$U$1,'grv lys'!$T$2:$T$2863,'bereken betaaldatum bedrag'!B296)</f>
        <v>0</v>
      </c>
      <c r="V296" s="4">
        <f>SUMIFS('grv lys'!$L$2:$L$2863,'grv lys'!$I$2:$I$2863,'bereken betaaldatum bedrag'!$V$1,'grv lys'!$T$2:$T$2863,'bereken betaaldatum bedrag'!B296)</f>
        <v>0</v>
      </c>
      <c r="W296" s="4">
        <f>SUMIFS('grv lys'!$L$2:$L$2863,'grv lys'!$I$2:$I$2863,'bereken betaaldatum bedrag'!$W$1,'grv lys'!$T$2:$T$2863,'bereken betaaldatum bedrag'!B296)</f>
        <v>0</v>
      </c>
      <c r="X296" s="4">
        <f>SUMIFS('grv lys'!$L$2:$L$2863,'grv lys'!$I$2:$I$2863,'bereken betaaldatum bedrag'!$X$1,'grv lys'!$T$2:$T$2863,'bereken betaaldatum bedrag'!B296)</f>
        <v>0</v>
      </c>
      <c r="Y296" s="4">
        <f>SUMIFS('grv lys'!$L$2:$L$2863,'grv lys'!$I$2:$I$2863,'bereken betaaldatum bedrag'!$Y$1,'grv lys'!$G$2:$G$2863,'bereken betaaldatum bedrag'!B296)</f>
        <v>0</v>
      </c>
      <c r="Z296" s="4">
        <f>SUMIFS('grv lys'!$L$2:$L$2863,'grv lys'!$I$2:$I$2863,'bereken betaaldatum bedrag'!$Z$1,'grv lys'!$G$2:$G$2863,'bereken betaaldatum bedrag'!B296)</f>
        <v>0</v>
      </c>
      <c r="AA296" s="4">
        <f>SUMIFS('grv lys'!$L$2:$L$2863,'grv lys'!$I$2:$I$2863,'bereken betaaldatum bedrag'!$AA$1,'grv lys'!$G$2:$G$2863,'bereken betaaldatum bedrag'!B296)</f>
        <v>0</v>
      </c>
      <c r="AB296" s="4">
        <f>SUMIFS('grv lys'!$L$2:$L$2863,'grv lys'!$I$2:$I$2863,'bereken betaaldatum bedrag'!$AB$1,'grv lys'!$G$2:$G$2863,'bereken betaaldatum bedrag'!B296)</f>
        <v>0</v>
      </c>
      <c r="AC296" s="4">
        <f>SUMIFS('grv lys'!$L$2:$L$2863,'grv lys'!$I$2:$I$2863,'bereken betaaldatum bedrag'!$AC$1,'grv lys'!$G$2:$G$2863,'bereken betaaldatum bedrag'!B296)</f>
        <v>0</v>
      </c>
      <c r="AD296" s="4">
        <f>SUMIFS('grv lys'!$L$2:$L$2863,'grv lys'!$I$2:$I$2863,'bereken betaaldatum bedrag'!$AD$1,'grv lys'!$G$2:$G$2863,'bereken betaaldatum bedrag'!B296)</f>
        <v>0</v>
      </c>
      <c r="AE296" s="4">
        <f>SUMIFS('grv lys'!$L$2:$L$2863,'grv lys'!$I$2:$I$2863,'bereken betaaldatum bedrag'!$AE$1,'grv lys'!$G$2:$G$2863,'bereken betaaldatum bedrag'!B296)</f>
        <v>0</v>
      </c>
      <c r="AF296" s="4">
        <f>SUMIFS('grv lys'!$L$2:$L$2863,'grv lys'!$I$2:$I$2863,'bereken betaaldatum bedrag'!$AF$1,'grv lys'!$G$2:$G$2863,'bereken betaaldatum bedrag'!B296)</f>
        <v>0</v>
      </c>
      <c r="AG296" s="4">
        <f>SUMIFS('grv lys'!$L$2:$L$2863,'grv lys'!$I$2:$I$2863,'bereken betaaldatum bedrag'!$AG$1,'grv lys'!$G$2:$G$2863,'bereken betaaldatum bedrag'!B296)</f>
        <v>0</v>
      </c>
      <c r="AH296" s="4">
        <f>SUMIFS('grv lys'!$L$2:$L$2863,'grv lys'!$I$2:$I$2863,'bereken betaaldatum bedrag'!$AH$1,'grv lys'!$G$2:$G$2863,'bereken betaaldatum bedrag'!B296)</f>
        <v>0</v>
      </c>
      <c r="AI296" s="4">
        <f>SUMIFS('grv lys'!$L$2:$L$2863,'grv lys'!$I$2:$I$2863,'bereken betaaldatum bedrag'!$AI$1,'grv lys'!$G$2:$G$2863,'bereken betaaldatum bedrag'!B296)</f>
        <v>0</v>
      </c>
      <c r="AJ296" s="4">
        <f>SUMIFS('grv lys'!$L$2:$L$2863,'grv lys'!$I$2:$I$2863,'bereken betaaldatum bedrag'!$AJ$1,'grv lys'!$G$2:$G$2863,'bereken betaaldatum bedrag'!B296)</f>
        <v>0</v>
      </c>
      <c r="AK296" s="4">
        <f>SUMIFS('grv lys'!$L$2:$L$2863,'grv lys'!$I$2:$I$2863,'bereken betaaldatum bedrag'!$AK$1,'grv lys'!$G$2:$G$2863,'bereken betaaldatum bedrag'!B296)</f>
        <v>0</v>
      </c>
      <c r="AL296" s="4">
        <f>SUMIFS('grv lys'!$L$2:$L$2863,'grv lys'!$I$2:$I$2863,'bereken betaaldatum bedrag'!$AL$1,'grv lys'!$G$2:$G$2863,'bereken betaaldatum bedrag'!B296)</f>
        <v>0</v>
      </c>
      <c r="AM296" s="4">
        <f>SUMIFS('grv lys'!$L$2:$L$2863,'grv lys'!$I$2:$I$2863,'bereken betaaldatum bedrag'!$AM$1,'grv lys'!$G$2:$G$2863,'bereken betaaldatum bedrag'!B296)</f>
        <v>0</v>
      </c>
      <c r="AN296" s="4">
        <f>SUMIFS('grv lys'!$L$2:$L$2863,'grv lys'!$I$2:$I$2863,'bereken betaaldatum bedrag'!$AN$1,'grv lys'!$G$2:$G$2863,'bereken betaaldatum bedrag'!B296)</f>
        <v>0</v>
      </c>
      <c r="AO296" s="4">
        <f>SUMIFS('grv lys'!$L$2:$L$2863,'grv lys'!$I$2:$I$2863,'bereken betaaldatum bedrag'!$AO$1,'grv lys'!$G$2:$G$2863,'bereken betaaldatum bedrag'!B296)</f>
        <v>0</v>
      </c>
      <c r="AP296" s="4">
        <f>SUMIFS('grv lys'!$L$2:$L$2863,'grv lys'!$I$2:$I$2863,'bereken betaaldatum bedrag'!$AP$1,'grv lys'!$G$2:$G$2863,'bereken betaaldatum bedrag'!B296)</f>
        <v>0</v>
      </c>
      <c r="AQ296" s="4">
        <f>SUMIFS('grv lys'!$L$2:$L$2863,'grv lys'!$I$2:$I$2863,'bereken betaaldatum bedrag'!$AQ$1,'grv lys'!$G$2:$G$2863,'bereken betaaldatum bedrag'!B296)</f>
        <v>0</v>
      </c>
      <c r="AR296" s="4">
        <f>SUMIFS('grv lys'!$L$2:$L$2863,'grv lys'!$I$2:$I$2863,'bereken betaaldatum bedrag'!$AR$1,'grv lys'!$G$2:$G$2863,'bereken betaaldatum bedrag'!B296)</f>
        <v>0</v>
      </c>
      <c r="AS296" s="4">
        <f>SUMIFS('grv lys'!$L$2:$L$2863,'grv lys'!$I$2:$I$2863,'bereken betaaldatum bedrag'!$AS$1,'grv lys'!$G$2:$G$2863,'bereken betaaldatum bedrag'!B296)</f>
        <v>0</v>
      </c>
      <c r="AT296" s="4">
        <f>SUMIFS('grv lys'!$L$2:$L$2863,'grv lys'!$I$2:$I$2863,'bereken betaaldatum bedrag'!$AT$1,'grv lys'!$G$2:$G$2863,'bereken betaaldatum bedrag'!B296)</f>
        <v>0</v>
      </c>
      <c r="AU296" s="4">
        <f>SUMIFS('grv lys'!$L$2:$L$2863,'grv lys'!$I$2:$I$2863,'bereken betaaldatum bedrag'!$AU$1,'grv lys'!$G$2:$G$2863,'bereken betaaldatum bedrag'!B296)</f>
        <v>0</v>
      </c>
      <c r="AV296" s="4">
        <f>SUMIFS('grv lys'!$L$2:$L$2863,'grv lys'!$I$2:$I$2863,'bereken betaaldatum bedrag'!$AV$1,'grv lys'!$G$2:$G$2863,'bereken betaaldatum bedrag'!B296)</f>
        <v>0</v>
      </c>
      <c r="AW296" s="4">
        <f>SUMIFS('grv lys'!$L$2:$L$2863,'grv lys'!$I$2:$I$2863,'bereken betaaldatum bedrag'!$AW$1,'grv lys'!$G$2:$G$2863,'bereken betaaldatum bedrag'!B296)</f>
        <v>0</v>
      </c>
      <c r="AX296" s="4">
        <f>SUMIFS('grv lys'!$L$2:$L$2863,'grv lys'!$I$2:$I$2863,'bereken betaaldatum bedrag'!$AX$1,'grv lys'!$G$2:$G$2863,'bereken betaaldatum bedrag'!B296)</f>
        <v>0</v>
      </c>
      <c r="AY296" s="4">
        <f>SUMIFS('grv lys'!$L$2:$L$2863,'grv lys'!$I$2:$I$2863,'bereken betaaldatum bedrag'!$AY$1,'grv lys'!$G$2:$G$2863,'bereken betaaldatum bedrag'!B296)</f>
        <v>0</v>
      </c>
      <c r="AZ296" s="4">
        <f>SUMIFS('grv lys'!$L$2:$L$2863,'grv lys'!$I$2:$I$2863,'bereken betaaldatum bedrag'!$AZ$1,'grv lys'!$G$2:$G$2863,'bereken betaaldatum bedrag'!B296)</f>
        <v>0</v>
      </c>
      <c r="BA296" s="4">
        <f>SUMIFS('grv lys'!$L$2:$L$2863,'grv lys'!$I$2:$I$2863,'bereken betaaldatum bedrag'!$BA$1,'grv lys'!$G$2:$G$2863,'bereken betaaldatum bedrag'!B296)</f>
        <v>0</v>
      </c>
    </row>
    <row r="297" spans="1:53" x14ac:dyDescent="0.25">
      <c r="A297" s="19" t="s">
        <v>139</v>
      </c>
      <c r="B297" s="20">
        <v>41873</v>
      </c>
      <c r="C297" s="7">
        <f>B297+19</f>
        <v>41892</v>
      </c>
      <c r="D297" s="6">
        <f>SUM(I291:I297)</f>
        <v>0</v>
      </c>
      <c r="E297" s="14">
        <f>B297+31</f>
        <v>41904</v>
      </c>
      <c r="F297" s="12">
        <f>SUM(Y291:BA297)</f>
        <v>0</v>
      </c>
      <c r="G297" s="10">
        <f>B297</f>
        <v>41873</v>
      </c>
      <c r="H297" s="9">
        <f>SUM(J291:X297)</f>
        <v>0</v>
      </c>
      <c r="I297" s="4">
        <f>SUMIFS('grv lys'!$L$2:$L$2863,'grv lys'!$G$2:$G$2863,'bereken betaaldatum bedrag'!B297,'grv lys'!$I$2:$I$2863,'bereken betaaldatum bedrag'!I$1)</f>
        <v>0</v>
      </c>
      <c r="J297" s="4">
        <f>SUMIFS('grv lys'!$L$2:$L$2863,'grv lys'!$I$2:$I$2863,'bereken betaaldatum bedrag'!$J$1,'grv lys'!$T$2:$T$2863,'bereken betaaldatum bedrag'!B297)</f>
        <v>0</v>
      </c>
      <c r="K297" s="4">
        <f>SUMIFS('grv lys'!$L$2:$L$2863,'grv lys'!$I$2:$I$2863,'bereken betaaldatum bedrag'!$K$1,'grv lys'!$T$2:$T$2863,'bereken betaaldatum bedrag'!B297)</f>
        <v>0</v>
      </c>
      <c r="L297" s="4">
        <f>SUMIFS('grv lys'!$L$2:$L$2863,'grv lys'!$I$2:$I$2863,'bereken betaaldatum bedrag'!$L$1,'grv lys'!$T$2:$T$2863,'bereken betaaldatum bedrag'!B297)</f>
        <v>0</v>
      </c>
      <c r="M297" s="4">
        <f>SUMIFS('grv lys'!$L$2:$L$2863,'grv lys'!$I$2:$I$2863,'bereken betaaldatum bedrag'!$M$1,'grv lys'!$T$2:$T$2863,'bereken betaaldatum bedrag'!B297)</f>
        <v>0</v>
      </c>
      <c r="N297" s="4">
        <f>SUMIFS('grv lys'!$L$2:$L$2863,'grv lys'!$I$2:$I$2863,'bereken betaaldatum bedrag'!$N$1,'grv lys'!$T$2:$T$2863,'bereken betaaldatum bedrag'!B297)</f>
        <v>0</v>
      </c>
      <c r="O297" s="4">
        <f>SUMIFS('grv lys'!$L$2:$L$2863,'grv lys'!$I$2:$I$2863,'bereken betaaldatum bedrag'!$O$1,'grv lys'!$T$2:$T$2863,'bereken betaaldatum bedrag'!B297)</f>
        <v>0</v>
      </c>
      <c r="P297" s="4">
        <f>SUMIFS('grv lys'!$L$2:$L$2863,'grv lys'!$I$2:$I$2863,'bereken betaaldatum bedrag'!$P$1,'grv lys'!$T$2:$T$2863,'bereken betaaldatum bedrag'!B297)</f>
        <v>0</v>
      </c>
      <c r="Q297" s="4">
        <f>SUMIFS('grv lys'!$L$2:$L$2863,'grv lys'!$I$2:$I$2863,'bereken betaaldatum bedrag'!$Q$1,'grv lys'!$T$2:$T$2863,'bereken betaaldatum bedrag'!B297)</f>
        <v>0</v>
      </c>
      <c r="R297" s="4">
        <f>SUMIFS('grv lys'!$L$2:$L$2863,'grv lys'!$I$2:$I$2863,'bereken betaaldatum bedrag'!$R$1,'grv lys'!$T$2:$T$2863,'bereken betaaldatum bedrag'!B297)</f>
        <v>0</v>
      </c>
      <c r="S297" s="4">
        <f>SUMIFS('grv lys'!Y296:Y3559,'grv lys'!T296:T3559,'bereken betaaldatum bedrag'!B297,'grv lys'!V296:V3559,'bereken betaaldatum bedrag'!$S$1)</f>
        <v>0</v>
      </c>
      <c r="T297" s="4">
        <f>SUMIFS('grv lys'!Z296:Z3559,'grv lys'!U296:U3559,'bereken betaaldatum bedrag'!B297,'grv lys'!W296:W3559,'bereken betaaldatum bedrag'!$T$1)</f>
        <v>0</v>
      </c>
      <c r="U297" s="4">
        <f>SUMIFS('grv lys'!$L$2:$L$2863,'grv lys'!$I$2:$I$2863,'bereken betaaldatum bedrag'!$U$1,'grv lys'!$T$2:$T$2863,'bereken betaaldatum bedrag'!B297)</f>
        <v>0</v>
      </c>
      <c r="V297" s="4">
        <f>SUMIFS('grv lys'!$L$2:$L$2863,'grv lys'!$I$2:$I$2863,'bereken betaaldatum bedrag'!$V$1,'grv lys'!$T$2:$T$2863,'bereken betaaldatum bedrag'!B297)</f>
        <v>0</v>
      </c>
      <c r="W297" s="4">
        <f>SUMIFS('grv lys'!$L$2:$L$2863,'grv lys'!$I$2:$I$2863,'bereken betaaldatum bedrag'!$W$1,'grv lys'!$T$2:$T$2863,'bereken betaaldatum bedrag'!B297)</f>
        <v>0</v>
      </c>
      <c r="X297" s="4">
        <f>SUMIFS('grv lys'!$L$2:$L$2863,'grv lys'!$I$2:$I$2863,'bereken betaaldatum bedrag'!$X$1,'grv lys'!$T$2:$T$2863,'bereken betaaldatum bedrag'!B297)</f>
        <v>0</v>
      </c>
      <c r="Y297" s="4">
        <f>SUMIFS('grv lys'!$L$2:$L$2863,'grv lys'!$I$2:$I$2863,'bereken betaaldatum bedrag'!$Y$1,'grv lys'!$G$2:$G$2863,'bereken betaaldatum bedrag'!B297)</f>
        <v>0</v>
      </c>
      <c r="Z297" s="4">
        <f>SUMIFS('grv lys'!$L$2:$L$2863,'grv lys'!$I$2:$I$2863,'bereken betaaldatum bedrag'!$Z$1,'grv lys'!$G$2:$G$2863,'bereken betaaldatum bedrag'!B297)</f>
        <v>0</v>
      </c>
      <c r="AA297" s="4">
        <f>SUMIFS('grv lys'!$L$2:$L$2863,'grv lys'!$I$2:$I$2863,'bereken betaaldatum bedrag'!$AA$1,'grv lys'!$G$2:$G$2863,'bereken betaaldatum bedrag'!B297)</f>
        <v>0</v>
      </c>
      <c r="AB297" s="4">
        <f>SUMIFS('grv lys'!$L$2:$L$2863,'grv lys'!$I$2:$I$2863,'bereken betaaldatum bedrag'!$AB$1,'grv lys'!$G$2:$G$2863,'bereken betaaldatum bedrag'!B297)</f>
        <v>0</v>
      </c>
      <c r="AC297" s="4">
        <f>SUMIFS('grv lys'!$L$2:$L$2863,'grv lys'!$I$2:$I$2863,'bereken betaaldatum bedrag'!$AC$1,'grv lys'!$G$2:$G$2863,'bereken betaaldatum bedrag'!B297)</f>
        <v>0</v>
      </c>
      <c r="AD297" s="4">
        <f>SUMIFS('grv lys'!$L$2:$L$2863,'grv lys'!$I$2:$I$2863,'bereken betaaldatum bedrag'!$AD$1,'grv lys'!$G$2:$G$2863,'bereken betaaldatum bedrag'!B297)</f>
        <v>0</v>
      </c>
      <c r="AE297" s="4">
        <f>SUMIFS('grv lys'!$L$2:$L$2863,'grv lys'!$I$2:$I$2863,'bereken betaaldatum bedrag'!$AE$1,'grv lys'!$G$2:$G$2863,'bereken betaaldatum bedrag'!B297)</f>
        <v>0</v>
      </c>
      <c r="AF297" s="4">
        <f>SUMIFS('grv lys'!$L$2:$L$2863,'grv lys'!$I$2:$I$2863,'bereken betaaldatum bedrag'!$AF$1,'grv lys'!$G$2:$G$2863,'bereken betaaldatum bedrag'!B297)</f>
        <v>0</v>
      </c>
      <c r="AG297" s="4">
        <f>SUMIFS('grv lys'!$L$2:$L$2863,'grv lys'!$I$2:$I$2863,'bereken betaaldatum bedrag'!$AG$1,'grv lys'!$G$2:$G$2863,'bereken betaaldatum bedrag'!B297)</f>
        <v>0</v>
      </c>
      <c r="AH297" s="4">
        <f>SUMIFS('grv lys'!$L$2:$L$2863,'grv lys'!$I$2:$I$2863,'bereken betaaldatum bedrag'!$AH$1,'grv lys'!$G$2:$G$2863,'bereken betaaldatum bedrag'!B297)</f>
        <v>0</v>
      </c>
      <c r="AI297" s="4">
        <f>SUMIFS('grv lys'!$L$2:$L$2863,'grv lys'!$I$2:$I$2863,'bereken betaaldatum bedrag'!$AI$1,'grv lys'!$G$2:$G$2863,'bereken betaaldatum bedrag'!B297)</f>
        <v>0</v>
      </c>
      <c r="AJ297" s="4">
        <f>SUMIFS('grv lys'!$L$2:$L$2863,'grv lys'!$I$2:$I$2863,'bereken betaaldatum bedrag'!$AJ$1,'grv lys'!$G$2:$G$2863,'bereken betaaldatum bedrag'!B297)</f>
        <v>0</v>
      </c>
      <c r="AK297" s="4">
        <f>SUMIFS('grv lys'!$L$2:$L$2863,'grv lys'!$I$2:$I$2863,'bereken betaaldatum bedrag'!$AK$1,'grv lys'!$G$2:$G$2863,'bereken betaaldatum bedrag'!B297)</f>
        <v>0</v>
      </c>
      <c r="AL297" s="4">
        <f>SUMIFS('grv lys'!$L$2:$L$2863,'grv lys'!$I$2:$I$2863,'bereken betaaldatum bedrag'!$AL$1,'grv lys'!$G$2:$G$2863,'bereken betaaldatum bedrag'!B297)</f>
        <v>0</v>
      </c>
      <c r="AM297" s="4">
        <f>SUMIFS('grv lys'!$L$2:$L$2863,'grv lys'!$I$2:$I$2863,'bereken betaaldatum bedrag'!$AM$1,'grv lys'!$G$2:$G$2863,'bereken betaaldatum bedrag'!B297)</f>
        <v>0</v>
      </c>
      <c r="AN297" s="4">
        <f>SUMIFS('grv lys'!$L$2:$L$2863,'grv lys'!$I$2:$I$2863,'bereken betaaldatum bedrag'!$AN$1,'grv lys'!$G$2:$G$2863,'bereken betaaldatum bedrag'!B297)</f>
        <v>0</v>
      </c>
      <c r="AO297" s="4">
        <f>SUMIFS('grv lys'!$L$2:$L$2863,'grv lys'!$I$2:$I$2863,'bereken betaaldatum bedrag'!$AO$1,'grv lys'!$G$2:$G$2863,'bereken betaaldatum bedrag'!B297)</f>
        <v>0</v>
      </c>
      <c r="AP297" s="4">
        <f>SUMIFS('grv lys'!$L$2:$L$2863,'grv lys'!$I$2:$I$2863,'bereken betaaldatum bedrag'!$AP$1,'grv lys'!$G$2:$G$2863,'bereken betaaldatum bedrag'!B297)</f>
        <v>0</v>
      </c>
      <c r="AQ297" s="4">
        <f>SUMIFS('grv lys'!$L$2:$L$2863,'grv lys'!$I$2:$I$2863,'bereken betaaldatum bedrag'!$AQ$1,'grv lys'!$G$2:$G$2863,'bereken betaaldatum bedrag'!B297)</f>
        <v>0</v>
      </c>
      <c r="AR297" s="4">
        <f>SUMIFS('grv lys'!$L$2:$L$2863,'grv lys'!$I$2:$I$2863,'bereken betaaldatum bedrag'!$AR$1,'grv lys'!$G$2:$G$2863,'bereken betaaldatum bedrag'!B297)</f>
        <v>0</v>
      </c>
      <c r="AS297" s="4">
        <f>SUMIFS('grv lys'!$L$2:$L$2863,'grv lys'!$I$2:$I$2863,'bereken betaaldatum bedrag'!$AS$1,'grv lys'!$G$2:$G$2863,'bereken betaaldatum bedrag'!B297)</f>
        <v>0</v>
      </c>
      <c r="AT297" s="4">
        <f>SUMIFS('grv lys'!$L$2:$L$2863,'grv lys'!$I$2:$I$2863,'bereken betaaldatum bedrag'!$AT$1,'grv lys'!$G$2:$G$2863,'bereken betaaldatum bedrag'!B297)</f>
        <v>0</v>
      </c>
      <c r="AU297" s="4">
        <f>SUMIFS('grv lys'!$L$2:$L$2863,'grv lys'!$I$2:$I$2863,'bereken betaaldatum bedrag'!$AU$1,'grv lys'!$G$2:$G$2863,'bereken betaaldatum bedrag'!B297)</f>
        <v>0</v>
      </c>
      <c r="AV297" s="4">
        <f>SUMIFS('grv lys'!$L$2:$L$2863,'grv lys'!$I$2:$I$2863,'bereken betaaldatum bedrag'!$AV$1,'grv lys'!$G$2:$G$2863,'bereken betaaldatum bedrag'!B297)</f>
        <v>0</v>
      </c>
      <c r="AW297" s="4">
        <f>SUMIFS('grv lys'!$L$2:$L$2863,'grv lys'!$I$2:$I$2863,'bereken betaaldatum bedrag'!$AW$1,'grv lys'!$G$2:$G$2863,'bereken betaaldatum bedrag'!B297)</f>
        <v>0</v>
      </c>
      <c r="AX297" s="4">
        <f>SUMIFS('grv lys'!$L$2:$L$2863,'grv lys'!$I$2:$I$2863,'bereken betaaldatum bedrag'!$AX$1,'grv lys'!$G$2:$G$2863,'bereken betaaldatum bedrag'!B297)</f>
        <v>0</v>
      </c>
      <c r="AY297" s="4">
        <f>SUMIFS('grv lys'!$L$2:$L$2863,'grv lys'!$I$2:$I$2863,'bereken betaaldatum bedrag'!$AY$1,'grv lys'!$G$2:$G$2863,'bereken betaaldatum bedrag'!B297)</f>
        <v>0</v>
      </c>
      <c r="AZ297" s="4">
        <f>SUMIFS('grv lys'!$L$2:$L$2863,'grv lys'!$I$2:$I$2863,'bereken betaaldatum bedrag'!$AZ$1,'grv lys'!$G$2:$G$2863,'bereken betaaldatum bedrag'!B297)</f>
        <v>0</v>
      </c>
      <c r="BA297" s="4">
        <f>SUMIFS('grv lys'!$L$2:$L$2863,'grv lys'!$I$2:$I$2863,'bereken betaaldatum bedrag'!$BA$1,'grv lys'!$G$2:$G$2863,'bereken betaaldatum bedrag'!B297)</f>
        <v>0</v>
      </c>
    </row>
    <row r="298" spans="1:53" x14ac:dyDescent="0.25">
      <c r="A298" s="21" t="s">
        <v>140</v>
      </c>
      <c r="B298" s="22">
        <v>41874</v>
      </c>
      <c r="C298" s="7"/>
      <c r="D298" s="15" t="s">
        <v>148</v>
      </c>
      <c r="E298" s="14"/>
      <c r="F298" s="12"/>
      <c r="G298" s="16"/>
      <c r="H298" s="16"/>
      <c r="I298" s="4">
        <f>SUMIFS('grv lys'!$L$2:$L$2863,'grv lys'!$G$2:$G$2863,'bereken betaaldatum bedrag'!B298,'grv lys'!$I$2:$I$2863,'bereken betaaldatum bedrag'!I$1)</f>
        <v>0</v>
      </c>
      <c r="J298" s="4">
        <f>SUMIFS('grv lys'!$L$2:$L$2863,'grv lys'!$I$2:$I$2863,'bereken betaaldatum bedrag'!$J$1,'grv lys'!$T$2:$T$2863,'bereken betaaldatum bedrag'!B298)</f>
        <v>0</v>
      </c>
      <c r="K298" s="4">
        <f>SUMIFS('grv lys'!$L$2:$L$2863,'grv lys'!$I$2:$I$2863,'bereken betaaldatum bedrag'!$K$1,'grv lys'!$T$2:$T$2863,'bereken betaaldatum bedrag'!B298)</f>
        <v>0</v>
      </c>
      <c r="L298" s="4">
        <f>SUMIFS('grv lys'!$L$2:$L$2863,'grv lys'!$I$2:$I$2863,'bereken betaaldatum bedrag'!$L$1,'grv lys'!$T$2:$T$2863,'bereken betaaldatum bedrag'!B298)</f>
        <v>0</v>
      </c>
      <c r="M298" s="4">
        <f>SUMIFS('grv lys'!$L$2:$L$2863,'grv lys'!$I$2:$I$2863,'bereken betaaldatum bedrag'!$M$1,'grv lys'!$T$2:$T$2863,'bereken betaaldatum bedrag'!B298)</f>
        <v>0</v>
      </c>
      <c r="N298" s="4">
        <f>SUMIFS('grv lys'!$L$2:$L$2863,'grv lys'!$I$2:$I$2863,'bereken betaaldatum bedrag'!$N$1,'grv lys'!$T$2:$T$2863,'bereken betaaldatum bedrag'!B298)</f>
        <v>0</v>
      </c>
      <c r="O298" s="4">
        <f>SUMIFS('grv lys'!$L$2:$L$2863,'grv lys'!$I$2:$I$2863,'bereken betaaldatum bedrag'!$O$1,'grv lys'!$T$2:$T$2863,'bereken betaaldatum bedrag'!B298)</f>
        <v>0</v>
      </c>
      <c r="P298" s="4">
        <f>SUMIFS('grv lys'!$L$2:$L$2863,'grv lys'!$I$2:$I$2863,'bereken betaaldatum bedrag'!$P$1,'grv lys'!$T$2:$T$2863,'bereken betaaldatum bedrag'!B298)</f>
        <v>0</v>
      </c>
      <c r="Q298" s="4">
        <f>SUMIFS('grv lys'!$L$2:$L$2863,'grv lys'!$I$2:$I$2863,'bereken betaaldatum bedrag'!$Q$1,'grv lys'!$T$2:$T$2863,'bereken betaaldatum bedrag'!B298)</f>
        <v>0</v>
      </c>
      <c r="R298" s="4">
        <f>SUMIFS('grv lys'!$L$2:$L$2863,'grv lys'!$I$2:$I$2863,'bereken betaaldatum bedrag'!$R$1,'grv lys'!$T$2:$T$2863,'bereken betaaldatum bedrag'!B298)</f>
        <v>0</v>
      </c>
      <c r="S298" s="4">
        <f>SUMIFS('grv lys'!Y297:Y3560,'grv lys'!T297:T3560,'bereken betaaldatum bedrag'!B298,'grv lys'!V297:V3560,'bereken betaaldatum bedrag'!$S$1)</f>
        <v>0</v>
      </c>
      <c r="T298" s="4">
        <f>SUMIFS('grv lys'!Z297:Z3560,'grv lys'!U297:U3560,'bereken betaaldatum bedrag'!B298,'grv lys'!W297:W3560,'bereken betaaldatum bedrag'!$T$1)</f>
        <v>0</v>
      </c>
      <c r="U298" s="4">
        <f>SUMIFS('grv lys'!$L$2:$L$2863,'grv lys'!$I$2:$I$2863,'bereken betaaldatum bedrag'!$U$1,'grv lys'!$T$2:$T$2863,'bereken betaaldatum bedrag'!B298)</f>
        <v>0</v>
      </c>
      <c r="V298" s="4">
        <f>SUMIFS('grv lys'!$L$2:$L$2863,'grv lys'!$I$2:$I$2863,'bereken betaaldatum bedrag'!$V$1,'grv lys'!$T$2:$T$2863,'bereken betaaldatum bedrag'!B298)</f>
        <v>0</v>
      </c>
      <c r="W298" s="4">
        <f>SUMIFS('grv lys'!$L$2:$L$2863,'grv lys'!$I$2:$I$2863,'bereken betaaldatum bedrag'!$W$1,'grv lys'!$T$2:$T$2863,'bereken betaaldatum bedrag'!B298)</f>
        <v>0</v>
      </c>
      <c r="X298" s="4">
        <f>SUMIFS('grv lys'!$L$2:$L$2863,'grv lys'!$I$2:$I$2863,'bereken betaaldatum bedrag'!$X$1,'grv lys'!$T$2:$T$2863,'bereken betaaldatum bedrag'!B298)</f>
        <v>0</v>
      </c>
      <c r="Y298" s="4">
        <f>SUMIFS('grv lys'!$L$2:$L$2863,'grv lys'!$I$2:$I$2863,'bereken betaaldatum bedrag'!$Y$1,'grv lys'!$G$2:$G$2863,'bereken betaaldatum bedrag'!B298)</f>
        <v>0</v>
      </c>
      <c r="Z298" s="4">
        <f>SUMIFS('grv lys'!$L$2:$L$2863,'grv lys'!$I$2:$I$2863,'bereken betaaldatum bedrag'!$Z$1,'grv lys'!$G$2:$G$2863,'bereken betaaldatum bedrag'!B298)</f>
        <v>0</v>
      </c>
      <c r="AA298" s="4">
        <f>SUMIFS('grv lys'!$L$2:$L$2863,'grv lys'!$I$2:$I$2863,'bereken betaaldatum bedrag'!$AA$1,'grv lys'!$G$2:$G$2863,'bereken betaaldatum bedrag'!B298)</f>
        <v>0</v>
      </c>
      <c r="AB298" s="4">
        <f>SUMIFS('grv lys'!$L$2:$L$2863,'grv lys'!$I$2:$I$2863,'bereken betaaldatum bedrag'!$AB$1,'grv lys'!$G$2:$G$2863,'bereken betaaldatum bedrag'!B298)</f>
        <v>0</v>
      </c>
      <c r="AC298" s="4">
        <f>SUMIFS('grv lys'!$L$2:$L$2863,'grv lys'!$I$2:$I$2863,'bereken betaaldatum bedrag'!$AC$1,'grv lys'!$G$2:$G$2863,'bereken betaaldatum bedrag'!B298)</f>
        <v>0</v>
      </c>
      <c r="AD298" s="4">
        <f>SUMIFS('grv lys'!$L$2:$L$2863,'grv lys'!$I$2:$I$2863,'bereken betaaldatum bedrag'!$AD$1,'grv lys'!$G$2:$G$2863,'bereken betaaldatum bedrag'!B298)</f>
        <v>0</v>
      </c>
      <c r="AE298" s="4">
        <f>SUMIFS('grv lys'!$L$2:$L$2863,'grv lys'!$I$2:$I$2863,'bereken betaaldatum bedrag'!$AE$1,'grv lys'!$G$2:$G$2863,'bereken betaaldatum bedrag'!B298)</f>
        <v>0</v>
      </c>
      <c r="AF298" s="4">
        <f>SUMIFS('grv lys'!$L$2:$L$2863,'grv lys'!$I$2:$I$2863,'bereken betaaldatum bedrag'!$AF$1,'grv lys'!$G$2:$G$2863,'bereken betaaldatum bedrag'!B298)</f>
        <v>0</v>
      </c>
      <c r="AG298" s="4">
        <f>SUMIFS('grv lys'!$L$2:$L$2863,'grv lys'!$I$2:$I$2863,'bereken betaaldatum bedrag'!$AG$1,'grv lys'!$G$2:$G$2863,'bereken betaaldatum bedrag'!B298)</f>
        <v>0</v>
      </c>
      <c r="AH298" s="4">
        <f>SUMIFS('grv lys'!$L$2:$L$2863,'grv lys'!$I$2:$I$2863,'bereken betaaldatum bedrag'!$AH$1,'grv lys'!$G$2:$G$2863,'bereken betaaldatum bedrag'!B298)</f>
        <v>0</v>
      </c>
      <c r="AI298" s="4">
        <f>SUMIFS('grv lys'!$L$2:$L$2863,'grv lys'!$I$2:$I$2863,'bereken betaaldatum bedrag'!$AI$1,'grv lys'!$G$2:$G$2863,'bereken betaaldatum bedrag'!B298)</f>
        <v>0</v>
      </c>
      <c r="AJ298" s="4">
        <f>SUMIFS('grv lys'!$L$2:$L$2863,'grv lys'!$I$2:$I$2863,'bereken betaaldatum bedrag'!$AJ$1,'grv lys'!$G$2:$G$2863,'bereken betaaldatum bedrag'!B298)</f>
        <v>0</v>
      </c>
      <c r="AK298" s="4">
        <f>SUMIFS('grv lys'!$L$2:$L$2863,'grv lys'!$I$2:$I$2863,'bereken betaaldatum bedrag'!$AK$1,'grv lys'!$G$2:$G$2863,'bereken betaaldatum bedrag'!B298)</f>
        <v>0</v>
      </c>
      <c r="AL298" s="4">
        <f>SUMIFS('grv lys'!$L$2:$L$2863,'grv lys'!$I$2:$I$2863,'bereken betaaldatum bedrag'!$AL$1,'grv lys'!$G$2:$G$2863,'bereken betaaldatum bedrag'!B298)</f>
        <v>0</v>
      </c>
      <c r="AM298" s="4">
        <f>SUMIFS('grv lys'!$L$2:$L$2863,'grv lys'!$I$2:$I$2863,'bereken betaaldatum bedrag'!$AM$1,'grv lys'!$G$2:$G$2863,'bereken betaaldatum bedrag'!B298)</f>
        <v>0</v>
      </c>
      <c r="AN298" s="4">
        <f>SUMIFS('grv lys'!$L$2:$L$2863,'grv lys'!$I$2:$I$2863,'bereken betaaldatum bedrag'!$AN$1,'grv lys'!$G$2:$G$2863,'bereken betaaldatum bedrag'!B298)</f>
        <v>0</v>
      </c>
      <c r="AO298" s="4">
        <f>SUMIFS('grv lys'!$L$2:$L$2863,'grv lys'!$I$2:$I$2863,'bereken betaaldatum bedrag'!$AO$1,'grv lys'!$G$2:$G$2863,'bereken betaaldatum bedrag'!B298)</f>
        <v>0</v>
      </c>
      <c r="AP298" s="4">
        <f>SUMIFS('grv lys'!$L$2:$L$2863,'grv lys'!$I$2:$I$2863,'bereken betaaldatum bedrag'!$AP$1,'grv lys'!$G$2:$G$2863,'bereken betaaldatum bedrag'!B298)</f>
        <v>0</v>
      </c>
      <c r="AQ298" s="4">
        <f>SUMIFS('grv lys'!$L$2:$L$2863,'grv lys'!$I$2:$I$2863,'bereken betaaldatum bedrag'!$AQ$1,'grv lys'!$G$2:$G$2863,'bereken betaaldatum bedrag'!B298)</f>
        <v>0</v>
      </c>
      <c r="AR298" s="4">
        <f>SUMIFS('grv lys'!$L$2:$L$2863,'grv lys'!$I$2:$I$2863,'bereken betaaldatum bedrag'!$AR$1,'grv lys'!$G$2:$G$2863,'bereken betaaldatum bedrag'!B298)</f>
        <v>0</v>
      </c>
      <c r="AS298" s="4">
        <f>SUMIFS('grv lys'!$L$2:$L$2863,'grv lys'!$I$2:$I$2863,'bereken betaaldatum bedrag'!$AS$1,'grv lys'!$G$2:$G$2863,'bereken betaaldatum bedrag'!B298)</f>
        <v>0</v>
      </c>
      <c r="AT298" s="4">
        <f>SUMIFS('grv lys'!$L$2:$L$2863,'grv lys'!$I$2:$I$2863,'bereken betaaldatum bedrag'!$AT$1,'grv lys'!$G$2:$G$2863,'bereken betaaldatum bedrag'!B298)</f>
        <v>0</v>
      </c>
      <c r="AU298" s="4">
        <f>SUMIFS('grv lys'!$L$2:$L$2863,'grv lys'!$I$2:$I$2863,'bereken betaaldatum bedrag'!$AU$1,'grv lys'!$G$2:$G$2863,'bereken betaaldatum bedrag'!B298)</f>
        <v>0</v>
      </c>
      <c r="AV298" s="4">
        <f>SUMIFS('grv lys'!$L$2:$L$2863,'grv lys'!$I$2:$I$2863,'bereken betaaldatum bedrag'!$AV$1,'grv lys'!$G$2:$G$2863,'bereken betaaldatum bedrag'!B298)</f>
        <v>0</v>
      </c>
      <c r="AW298" s="4">
        <f>SUMIFS('grv lys'!$L$2:$L$2863,'grv lys'!$I$2:$I$2863,'bereken betaaldatum bedrag'!$AW$1,'grv lys'!$G$2:$G$2863,'bereken betaaldatum bedrag'!B298)</f>
        <v>0</v>
      </c>
      <c r="AX298" s="4">
        <f>SUMIFS('grv lys'!$L$2:$L$2863,'grv lys'!$I$2:$I$2863,'bereken betaaldatum bedrag'!$AX$1,'grv lys'!$G$2:$G$2863,'bereken betaaldatum bedrag'!B298)</f>
        <v>0</v>
      </c>
      <c r="AY298" s="4">
        <f>SUMIFS('grv lys'!$L$2:$L$2863,'grv lys'!$I$2:$I$2863,'bereken betaaldatum bedrag'!$AY$1,'grv lys'!$G$2:$G$2863,'bereken betaaldatum bedrag'!B298)</f>
        <v>0</v>
      </c>
      <c r="AZ298" s="4">
        <f>SUMIFS('grv lys'!$L$2:$L$2863,'grv lys'!$I$2:$I$2863,'bereken betaaldatum bedrag'!$AZ$1,'grv lys'!$G$2:$G$2863,'bereken betaaldatum bedrag'!B298)</f>
        <v>0</v>
      </c>
      <c r="BA298" s="4">
        <f>SUMIFS('grv lys'!$L$2:$L$2863,'grv lys'!$I$2:$I$2863,'bereken betaaldatum bedrag'!$BA$1,'grv lys'!$G$2:$G$2863,'bereken betaaldatum bedrag'!B298)</f>
        <v>0</v>
      </c>
    </row>
    <row r="299" spans="1:53" x14ac:dyDescent="0.25">
      <c r="A299" s="21" t="s">
        <v>134</v>
      </c>
      <c r="B299" s="22">
        <v>41875</v>
      </c>
      <c r="C299" s="7"/>
      <c r="D299" s="15" t="s">
        <v>148</v>
      </c>
      <c r="E299" s="14"/>
      <c r="F299" s="12"/>
      <c r="G299" s="16"/>
      <c r="H299" s="16"/>
      <c r="I299" s="4">
        <f>SUMIFS('grv lys'!$L$2:$L$2863,'grv lys'!$G$2:$G$2863,'bereken betaaldatum bedrag'!B299,'grv lys'!$I$2:$I$2863,'bereken betaaldatum bedrag'!I$1)</f>
        <v>0</v>
      </c>
      <c r="J299" s="4">
        <f>SUMIFS('grv lys'!$L$2:$L$2863,'grv lys'!$I$2:$I$2863,'bereken betaaldatum bedrag'!$J$1,'grv lys'!$T$2:$T$2863,'bereken betaaldatum bedrag'!B299)</f>
        <v>0</v>
      </c>
      <c r="K299" s="4">
        <f>SUMIFS('grv lys'!$L$2:$L$2863,'grv lys'!$I$2:$I$2863,'bereken betaaldatum bedrag'!$K$1,'grv lys'!$T$2:$T$2863,'bereken betaaldatum bedrag'!B299)</f>
        <v>0</v>
      </c>
      <c r="L299" s="4">
        <f>SUMIFS('grv lys'!$L$2:$L$2863,'grv lys'!$I$2:$I$2863,'bereken betaaldatum bedrag'!$L$1,'grv lys'!$T$2:$T$2863,'bereken betaaldatum bedrag'!B299)</f>
        <v>0</v>
      </c>
      <c r="M299" s="4">
        <f>SUMIFS('grv lys'!$L$2:$L$2863,'grv lys'!$I$2:$I$2863,'bereken betaaldatum bedrag'!$M$1,'grv lys'!$T$2:$T$2863,'bereken betaaldatum bedrag'!B299)</f>
        <v>0</v>
      </c>
      <c r="N299" s="4">
        <f>SUMIFS('grv lys'!$L$2:$L$2863,'grv lys'!$I$2:$I$2863,'bereken betaaldatum bedrag'!$N$1,'grv lys'!$T$2:$T$2863,'bereken betaaldatum bedrag'!B299)</f>
        <v>0</v>
      </c>
      <c r="O299" s="4">
        <f>SUMIFS('grv lys'!$L$2:$L$2863,'grv lys'!$I$2:$I$2863,'bereken betaaldatum bedrag'!$O$1,'grv lys'!$T$2:$T$2863,'bereken betaaldatum bedrag'!B299)</f>
        <v>0</v>
      </c>
      <c r="P299" s="4">
        <f>SUMIFS('grv lys'!$L$2:$L$2863,'grv lys'!$I$2:$I$2863,'bereken betaaldatum bedrag'!$P$1,'grv lys'!$T$2:$T$2863,'bereken betaaldatum bedrag'!B299)</f>
        <v>0</v>
      </c>
      <c r="Q299" s="4">
        <f>SUMIFS('grv lys'!$L$2:$L$2863,'grv lys'!$I$2:$I$2863,'bereken betaaldatum bedrag'!$Q$1,'grv lys'!$T$2:$T$2863,'bereken betaaldatum bedrag'!B299)</f>
        <v>0</v>
      </c>
      <c r="R299" s="4">
        <f>SUMIFS('grv lys'!$L$2:$L$2863,'grv lys'!$I$2:$I$2863,'bereken betaaldatum bedrag'!$R$1,'grv lys'!$T$2:$T$2863,'bereken betaaldatum bedrag'!B299)</f>
        <v>0</v>
      </c>
      <c r="S299" s="4">
        <f>SUMIFS('grv lys'!Y298:Y3561,'grv lys'!T298:T3561,'bereken betaaldatum bedrag'!B299,'grv lys'!V298:V3561,'bereken betaaldatum bedrag'!$S$1)</f>
        <v>0</v>
      </c>
      <c r="T299" s="4">
        <f>SUMIFS('grv lys'!Z298:Z3561,'grv lys'!U298:U3561,'bereken betaaldatum bedrag'!B299,'grv lys'!W298:W3561,'bereken betaaldatum bedrag'!$T$1)</f>
        <v>0</v>
      </c>
      <c r="U299" s="4">
        <f>SUMIFS('grv lys'!$L$2:$L$2863,'grv lys'!$I$2:$I$2863,'bereken betaaldatum bedrag'!$U$1,'grv lys'!$T$2:$T$2863,'bereken betaaldatum bedrag'!B299)</f>
        <v>0</v>
      </c>
      <c r="V299" s="4">
        <f>SUMIFS('grv lys'!$L$2:$L$2863,'grv lys'!$I$2:$I$2863,'bereken betaaldatum bedrag'!$V$1,'grv lys'!$T$2:$T$2863,'bereken betaaldatum bedrag'!B299)</f>
        <v>0</v>
      </c>
      <c r="W299" s="4">
        <f>SUMIFS('grv lys'!$L$2:$L$2863,'grv lys'!$I$2:$I$2863,'bereken betaaldatum bedrag'!$W$1,'grv lys'!$T$2:$T$2863,'bereken betaaldatum bedrag'!B299)</f>
        <v>0</v>
      </c>
      <c r="X299" s="4">
        <f>SUMIFS('grv lys'!$L$2:$L$2863,'grv lys'!$I$2:$I$2863,'bereken betaaldatum bedrag'!$X$1,'grv lys'!$T$2:$T$2863,'bereken betaaldatum bedrag'!B299)</f>
        <v>0</v>
      </c>
      <c r="Y299" s="4">
        <f>SUMIFS('grv lys'!$L$2:$L$2863,'grv lys'!$I$2:$I$2863,'bereken betaaldatum bedrag'!$Y$1,'grv lys'!$G$2:$G$2863,'bereken betaaldatum bedrag'!B299)</f>
        <v>0</v>
      </c>
      <c r="Z299" s="4">
        <f>SUMIFS('grv lys'!$L$2:$L$2863,'grv lys'!$I$2:$I$2863,'bereken betaaldatum bedrag'!$Z$1,'grv lys'!$G$2:$G$2863,'bereken betaaldatum bedrag'!B299)</f>
        <v>0</v>
      </c>
      <c r="AA299" s="4">
        <f>SUMIFS('grv lys'!$L$2:$L$2863,'grv lys'!$I$2:$I$2863,'bereken betaaldatum bedrag'!$AA$1,'grv lys'!$G$2:$G$2863,'bereken betaaldatum bedrag'!B299)</f>
        <v>0</v>
      </c>
      <c r="AB299" s="4">
        <f>SUMIFS('grv lys'!$L$2:$L$2863,'grv lys'!$I$2:$I$2863,'bereken betaaldatum bedrag'!$AB$1,'grv lys'!$G$2:$G$2863,'bereken betaaldatum bedrag'!B299)</f>
        <v>0</v>
      </c>
      <c r="AC299" s="4">
        <f>SUMIFS('grv lys'!$L$2:$L$2863,'grv lys'!$I$2:$I$2863,'bereken betaaldatum bedrag'!$AC$1,'grv lys'!$G$2:$G$2863,'bereken betaaldatum bedrag'!B299)</f>
        <v>0</v>
      </c>
      <c r="AD299" s="4">
        <f>SUMIFS('grv lys'!$L$2:$L$2863,'grv lys'!$I$2:$I$2863,'bereken betaaldatum bedrag'!$AD$1,'grv lys'!$G$2:$G$2863,'bereken betaaldatum bedrag'!B299)</f>
        <v>0</v>
      </c>
      <c r="AE299" s="4">
        <f>SUMIFS('grv lys'!$L$2:$L$2863,'grv lys'!$I$2:$I$2863,'bereken betaaldatum bedrag'!$AE$1,'grv lys'!$G$2:$G$2863,'bereken betaaldatum bedrag'!B299)</f>
        <v>0</v>
      </c>
      <c r="AF299" s="4">
        <f>SUMIFS('grv lys'!$L$2:$L$2863,'grv lys'!$I$2:$I$2863,'bereken betaaldatum bedrag'!$AF$1,'grv lys'!$G$2:$G$2863,'bereken betaaldatum bedrag'!B299)</f>
        <v>0</v>
      </c>
      <c r="AG299" s="4">
        <f>SUMIFS('grv lys'!$L$2:$L$2863,'grv lys'!$I$2:$I$2863,'bereken betaaldatum bedrag'!$AG$1,'grv lys'!$G$2:$G$2863,'bereken betaaldatum bedrag'!B299)</f>
        <v>0</v>
      </c>
      <c r="AH299" s="4">
        <f>SUMIFS('grv lys'!$L$2:$L$2863,'grv lys'!$I$2:$I$2863,'bereken betaaldatum bedrag'!$AH$1,'grv lys'!$G$2:$G$2863,'bereken betaaldatum bedrag'!B299)</f>
        <v>0</v>
      </c>
      <c r="AI299" s="4">
        <f>SUMIFS('grv lys'!$L$2:$L$2863,'grv lys'!$I$2:$I$2863,'bereken betaaldatum bedrag'!$AI$1,'grv lys'!$G$2:$G$2863,'bereken betaaldatum bedrag'!B299)</f>
        <v>0</v>
      </c>
      <c r="AJ299" s="4">
        <f>SUMIFS('grv lys'!$L$2:$L$2863,'grv lys'!$I$2:$I$2863,'bereken betaaldatum bedrag'!$AJ$1,'grv lys'!$G$2:$G$2863,'bereken betaaldatum bedrag'!B299)</f>
        <v>0</v>
      </c>
      <c r="AK299" s="4">
        <f>SUMIFS('grv lys'!$L$2:$L$2863,'grv lys'!$I$2:$I$2863,'bereken betaaldatum bedrag'!$AK$1,'grv lys'!$G$2:$G$2863,'bereken betaaldatum bedrag'!B299)</f>
        <v>0</v>
      </c>
      <c r="AL299" s="4">
        <f>SUMIFS('grv lys'!$L$2:$L$2863,'grv lys'!$I$2:$I$2863,'bereken betaaldatum bedrag'!$AL$1,'grv lys'!$G$2:$G$2863,'bereken betaaldatum bedrag'!B299)</f>
        <v>0</v>
      </c>
      <c r="AM299" s="4">
        <f>SUMIFS('grv lys'!$L$2:$L$2863,'grv lys'!$I$2:$I$2863,'bereken betaaldatum bedrag'!$AM$1,'grv lys'!$G$2:$G$2863,'bereken betaaldatum bedrag'!B299)</f>
        <v>0</v>
      </c>
      <c r="AN299" s="4">
        <f>SUMIFS('grv lys'!$L$2:$L$2863,'grv lys'!$I$2:$I$2863,'bereken betaaldatum bedrag'!$AN$1,'grv lys'!$G$2:$G$2863,'bereken betaaldatum bedrag'!B299)</f>
        <v>0</v>
      </c>
      <c r="AO299" s="4">
        <f>SUMIFS('grv lys'!$L$2:$L$2863,'grv lys'!$I$2:$I$2863,'bereken betaaldatum bedrag'!$AO$1,'grv lys'!$G$2:$G$2863,'bereken betaaldatum bedrag'!B299)</f>
        <v>0</v>
      </c>
      <c r="AP299" s="4">
        <f>SUMIFS('grv lys'!$L$2:$L$2863,'grv lys'!$I$2:$I$2863,'bereken betaaldatum bedrag'!$AP$1,'grv lys'!$G$2:$G$2863,'bereken betaaldatum bedrag'!B299)</f>
        <v>0</v>
      </c>
      <c r="AQ299" s="4">
        <f>SUMIFS('grv lys'!$L$2:$L$2863,'grv lys'!$I$2:$I$2863,'bereken betaaldatum bedrag'!$AQ$1,'grv lys'!$G$2:$G$2863,'bereken betaaldatum bedrag'!B299)</f>
        <v>0</v>
      </c>
      <c r="AR299" s="4">
        <f>SUMIFS('grv lys'!$L$2:$L$2863,'grv lys'!$I$2:$I$2863,'bereken betaaldatum bedrag'!$AR$1,'grv lys'!$G$2:$G$2863,'bereken betaaldatum bedrag'!B299)</f>
        <v>0</v>
      </c>
      <c r="AS299" s="4">
        <f>SUMIFS('grv lys'!$L$2:$L$2863,'grv lys'!$I$2:$I$2863,'bereken betaaldatum bedrag'!$AS$1,'grv lys'!$G$2:$G$2863,'bereken betaaldatum bedrag'!B299)</f>
        <v>0</v>
      </c>
      <c r="AT299" s="4">
        <f>SUMIFS('grv lys'!$L$2:$L$2863,'grv lys'!$I$2:$I$2863,'bereken betaaldatum bedrag'!$AT$1,'grv lys'!$G$2:$G$2863,'bereken betaaldatum bedrag'!B299)</f>
        <v>0</v>
      </c>
      <c r="AU299" s="4">
        <f>SUMIFS('grv lys'!$L$2:$L$2863,'grv lys'!$I$2:$I$2863,'bereken betaaldatum bedrag'!$AU$1,'grv lys'!$G$2:$G$2863,'bereken betaaldatum bedrag'!B299)</f>
        <v>0</v>
      </c>
      <c r="AV299" s="4">
        <f>SUMIFS('grv lys'!$L$2:$L$2863,'grv lys'!$I$2:$I$2863,'bereken betaaldatum bedrag'!$AV$1,'grv lys'!$G$2:$G$2863,'bereken betaaldatum bedrag'!B299)</f>
        <v>0</v>
      </c>
      <c r="AW299" s="4">
        <f>SUMIFS('grv lys'!$L$2:$L$2863,'grv lys'!$I$2:$I$2863,'bereken betaaldatum bedrag'!$AW$1,'grv lys'!$G$2:$G$2863,'bereken betaaldatum bedrag'!B299)</f>
        <v>0</v>
      </c>
      <c r="AX299" s="4">
        <f>SUMIFS('grv lys'!$L$2:$L$2863,'grv lys'!$I$2:$I$2863,'bereken betaaldatum bedrag'!$AX$1,'grv lys'!$G$2:$G$2863,'bereken betaaldatum bedrag'!B299)</f>
        <v>0</v>
      </c>
      <c r="AY299" s="4">
        <f>SUMIFS('grv lys'!$L$2:$L$2863,'grv lys'!$I$2:$I$2863,'bereken betaaldatum bedrag'!$AY$1,'grv lys'!$G$2:$G$2863,'bereken betaaldatum bedrag'!B299)</f>
        <v>0</v>
      </c>
      <c r="AZ299" s="4">
        <f>SUMIFS('grv lys'!$L$2:$L$2863,'grv lys'!$I$2:$I$2863,'bereken betaaldatum bedrag'!$AZ$1,'grv lys'!$G$2:$G$2863,'bereken betaaldatum bedrag'!B299)</f>
        <v>0</v>
      </c>
      <c r="BA299" s="4">
        <f>SUMIFS('grv lys'!$L$2:$L$2863,'grv lys'!$I$2:$I$2863,'bereken betaaldatum bedrag'!$BA$1,'grv lys'!$G$2:$G$2863,'bereken betaaldatum bedrag'!B299)</f>
        <v>0</v>
      </c>
    </row>
    <row r="300" spans="1:53" x14ac:dyDescent="0.25">
      <c r="A300" s="21" t="s">
        <v>135</v>
      </c>
      <c r="B300" s="22">
        <v>41876</v>
      </c>
      <c r="C300" s="7"/>
      <c r="D300" s="15" t="s">
        <v>148</v>
      </c>
      <c r="E300" s="14"/>
      <c r="F300" s="12"/>
      <c r="G300" s="16"/>
      <c r="H300" s="16"/>
      <c r="I300" s="4">
        <f>SUMIFS('grv lys'!$L$2:$L$2863,'grv lys'!$G$2:$G$2863,'bereken betaaldatum bedrag'!B300,'grv lys'!$I$2:$I$2863,'bereken betaaldatum bedrag'!I$1)</f>
        <v>0</v>
      </c>
      <c r="J300" s="4">
        <f>SUMIFS('grv lys'!$L$2:$L$2863,'grv lys'!$I$2:$I$2863,'bereken betaaldatum bedrag'!$J$1,'grv lys'!$T$2:$T$2863,'bereken betaaldatum bedrag'!B300)</f>
        <v>0</v>
      </c>
      <c r="K300" s="4">
        <f>SUMIFS('grv lys'!$L$2:$L$2863,'grv lys'!$I$2:$I$2863,'bereken betaaldatum bedrag'!$K$1,'grv lys'!$T$2:$T$2863,'bereken betaaldatum bedrag'!B300)</f>
        <v>0</v>
      </c>
      <c r="L300" s="4">
        <f>SUMIFS('grv lys'!$L$2:$L$2863,'grv lys'!$I$2:$I$2863,'bereken betaaldatum bedrag'!$L$1,'grv lys'!$T$2:$T$2863,'bereken betaaldatum bedrag'!B300)</f>
        <v>0</v>
      </c>
      <c r="M300" s="4">
        <f>SUMIFS('grv lys'!$L$2:$L$2863,'grv lys'!$I$2:$I$2863,'bereken betaaldatum bedrag'!$M$1,'grv lys'!$T$2:$T$2863,'bereken betaaldatum bedrag'!B300)</f>
        <v>0</v>
      </c>
      <c r="N300" s="4">
        <f>SUMIFS('grv lys'!$L$2:$L$2863,'grv lys'!$I$2:$I$2863,'bereken betaaldatum bedrag'!$N$1,'grv lys'!$T$2:$T$2863,'bereken betaaldatum bedrag'!B300)</f>
        <v>0</v>
      </c>
      <c r="O300" s="4">
        <f>SUMIFS('grv lys'!$L$2:$L$2863,'grv lys'!$I$2:$I$2863,'bereken betaaldatum bedrag'!$O$1,'grv lys'!$T$2:$T$2863,'bereken betaaldatum bedrag'!B300)</f>
        <v>0</v>
      </c>
      <c r="P300" s="4">
        <f>SUMIFS('grv lys'!$L$2:$L$2863,'grv lys'!$I$2:$I$2863,'bereken betaaldatum bedrag'!$P$1,'grv lys'!$T$2:$T$2863,'bereken betaaldatum bedrag'!B300)</f>
        <v>0</v>
      </c>
      <c r="Q300" s="4">
        <f>SUMIFS('grv lys'!$L$2:$L$2863,'grv lys'!$I$2:$I$2863,'bereken betaaldatum bedrag'!$Q$1,'grv lys'!$T$2:$T$2863,'bereken betaaldatum bedrag'!B300)</f>
        <v>0</v>
      </c>
      <c r="R300" s="4">
        <f>SUMIFS('grv lys'!$L$2:$L$2863,'grv lys'!$I$2:$I$2863,'bereken betaaldatum bedrag'!$R$1,'grv lys'!$T$2:$T$2863,'bereken betaaldatum bedrag'!B300)</f>
        <v>0</v>
      </c>
      <c r="S300" s="4">
        <f>SUMIFS('grv lys'!Y299:Y3562,'grv lys'!T299:T3562,'bereken betaaldatum bedrag'!B300,'grv lys'!V299:V3562,'bereken betaaldatum bedrag'!$S$1)</f>
        <v>0</v>
      </c>
      <c r="T300" s="4">
        <f>SUMIFS('grv lys'!Z299:Z3562,'grv lys'!U299:U3562,'bereken betaaldatum bedrag'!B300,'grv lys'!W299:W3562,'bereken betaaldatum bedrag'!$T$1)</f>
        <v>0</v>
      </c>
      <c r="U300" s="4">
        <f>SUMIFS('grv lys'!$L$2:$L$2863,'grv lys'!$I$2:$I$2863,'bereken betaaldatum bedrag'!$U$1,'grv lys'!$T$2:$T$2863,'bereken betaaldatum bedrag'!B300)</f>
        <v>0</v>
      </c>
      <c r="V300" s="4">
        <f>SUMIFS('grv lys'!$L$2:$L$2863,'grv lys'!$I$2:$I$2863,'bereken betaaldatum bedrag'!$V$1,'grv lys'!$T$2:$T$2863,'bereken betaaldatum bedrag'!B300)</f>
        <v>0</v>
      </c>
      <c r="W300" s="4">
        <f>SUMIFS('grv lys'!$L$2:$L$2863,'grv lys'!$I$2:$I$2863,'bereken betaaldatum bedrag'!$W$1,'grv lys'!$T$2:$T$2863,'bereken betaaldatum bedrag'!B300)</f>
        <v>0</v>
      </c>
      <c r="X300" s="4">
        <f>SUMIFS('grv lys'!$L$2:$L$2863,'grv lys'!$I$2:$I$2863,'bereken betaaldatum bedrag'!$X$1,'grv lys'!$T$2:$T$2863,'bereken betaaldatum bedrag'!B300)</f>
        <v>0</v>
      </c>
      <c r="Y300" s="4">
        <f>SUMIFS('grv lys'!$L$2:$L$2863,'grv lys'!$I$2:$I$2863,'bereken betaaldatum bedrag'!$Y$1,'grv lys'!$G$2:$G$2863,'bereken betaaldatum bedrag'!B300)</f>
        <v>0</v>
      </c>
      <c r="Z300" s="4">
        <f>SUMIFS('grv lys'!$L$2:$L$2863,'grv lys'!$I$2:$I$2863,'bereken betaaldatum bedrag'!$Z$1,'grv lys'!$G$2:$G$2863,'bereken betaaldatum bedrag'!B300)</f>
        <v>0</v>
      </c>
      <c r="AA300" s="4">
        <f>SUMIFS('grv lys'!$L$2:$L$2863,'grv lys'!$I$2:$I$2863,'bereken betaaldatum bedrag'!$AA$1,'grv lys'!$G$2:$G$2863,'bereken betaaldatum bedrag'!B300)</f>
        <v>0</v>
      </c>
      <c r="AB300" s="4">
        <f>SUMIFS('grv lys'!$L$2:$L$2863,'grv lys'!$I$2:$I$2863,'bereken betaaldatum bedrag'!$AB$1,'grv lys'!$G$2:$G$2863,'bereken betaaldatum bedrag'!B300)</f>
        <v>0</v>
      </c>
      <c r="AC300" s="4">
        <f>SUMIFS('grv lys'!$L$2:$L$2863,'grv lys'!$I$2:$I$2863,'bereken betaaldatum bedrag'!$AC$1,'grv lys'!$G$2:$G$2863,'bereken betaaldatum bedrag'!B300)</f>
        <v>0</v>
      </c>
      <c r="AD300" s="4">
        <f>SUMIFS('grv lys'!$L$2:$L$2863,'grv lys'!$I$2:$I$2863,'bereken betaaldatum bedrag'!$AD$1,'grv lys'!$G$2:$G$2863,'bereken betaaldatum bedrag'!B300)</f>
        <v>0</v>
      </c>
      <c r="AE300" s="4">
        <f>SUMIFS('grv lys'!$L$2:$L$2863,'grv lys'!$I$2:$I$2863,'bereken betaaldatum bedrag'!$AE$1,'grv lys'!$G$2:$G$2863,'bereken betaaldatum bedrag'!B300)</f>
        <v>0</v>
      </c>
      <c r="AF300" s="4">
        <f>SUMIFS('grv lys'!$L$2:$L$2863,'grv lys'!$I$2:$I$2863,'bereken betaaldatum bedrag'!$AF$1,'grv lys'!$G$2:$G$2863,'bereken betaaldatum bedrag'!B300)</f>
        <v>0</v>
      </c>
      <c r="AG300" s="4">
        <f>SUMIFS('grv lys'!$L$2:$L$2863,'grv lys'!$I$2:$I$2863,'bereken betaaldatum bedrag'!$AG$1,'grv lys'!$G$2:$G$2863,'bereken betaaldatum bedrag'!B300)</f>
        <v>0</v>
      </c>
      <c r="AH300" s="4">
        <f>SUMIFS('grv lys'!$L$2:$L$2863,'grv lys'!$I$2:$I$2863,'bereken betaaldatum bedrag'!$AH$1,'grv lys'!$G$2:$G$2863,'bereken betaaldatum bedrag'!B300)</f>
        <v>0</v>
      </c>
      <c r="AI300" s="4">
        <f>SUMIFS('grv lys'!$L$2:$L$2863,'grv lys'!$I$2:$I$2863,'bereken betaaldatum bedrag'!$AI$1,'grv lys'!$G$2:$G$2863,'bereken betaaldatum bedrag'!B300)</f>
        <v>0</v>
      </c>
      <c r="AJ300" s="4">
        <f>SUMIFS('grv lys'!$L$2:$L$2863,'grv lys'!$I$2:$I$2863,'bereken betaaldatum bedrag'!$AJ$1,'grv lys'!$G$2:$G$2863,'bereken betaaldatum bedrag'!B300)</f>
        <v>0</v>
      </c>
      <c r="AK300" s="4">
        <f>SUMIFS('grv lys'!$L$2:$L$2863,'grv lys'!$I$2:$I$2863,'bereken betaaldatum bedrag'!$AK$1,'grv lys'!$G$2:$G$2863,'bereken betaaldatum bedrag'!B300)</f>
        <v>0</v>
      </c>
      <c r="AL300" s="4">
        <f>SUMIFS('grv lys'!$L$2:$L$2863,'grv lys'!$I$2:$I$2863,'bereken betaaldatum bedrag'!$AL$1,'grv lys'!$G$2:$G$2863,'bereken betaaldatum bedrag'!B300)</f>
        <v>0</v>
      </c>
      <c r="AM300" s="4">
        <f>SUMIFS('grv lys'!$L$2:$L$2863,'grv lys'!$I$2:$I$2863,'bereken betaaldatum bedrag'!$AM$1,'grv lys'!$G$2:$G$2863,'bereken betaaldatum bedrag'!B300)</f>
        <v>0</v>
      </c>
      <c r="AN300" s="4">
        <f>SUMIFS('grv lys'!$L$2:$L$2863,'grv lys'!$I$2:$I$2863,'bereken betaaldatum bedrag'!$AN$1,'grv lys'!$G$2:$G$2863,'bereken betaaldatum bedrag'!B300)</f>
        <v>0</v>
      </c>
      <c r="AO300" s="4">
        <f>SUMIFS('grv lys'!$L$2:$L$2863,'grv lys'!$I$2:$I$2863,'bereken betaaldatum bedrag'!$AO$1,'grv lys'!$G$2:$G$2863,'bereken betaaldatum bedrag'!B300)</f>
        <v>0</v>
      </c>
      <c r="AP300" s="4">
        <f>SUMIFS('grv lys'!$L$2:$L$2863,'grv lys'!$I$2:$I$2863,'bereken betaaldatum bedrag'!$AP$1,'grv lys'!$G$2:$G$2863,'bereken betaaldatum bedrag'!B300)</f>
        <v>0</v>
      </c>
      <c r="AQ300" s="4">
        <f>SUMIFS('grv lys'!$L$2:$L$2863,'grv lys'!$I$2:$I$2863,'bereken betaaldatum bedrag'!$AQ$1,'grv lys'!$G$2:$G$2863,'bereken betaaldatum bedrag'!B300)</f>
        <v>0</v>
      </c>
      <c r="AR300" s="4">
        <f>SUMIFS('grv lys'!$L$2:$L$2863,'grv lys'!$I$2:$I$2863,'bereken betaaldatum bedrag'!$AR$1,'grv lys'!$G$2:$G$2863,'bereken betaaldatum bedrag'!B300)</f>
        <v>0</v>
      </c>
      <c r="AS300" s="4">
        <f>SUMIFS('grv lys'!$L$2:$L$2863,'grv lys'!$I$2:$I$2863,'bereken betaaldatum bedrag'!$AS$1,'grv lys'!$G$2:$G$2863,'bereken betaaldatum bedrag'!B300)</f>
        <v>0</v>
      </c>
      <c r="AT300" s="4">
        <f>SUMIFS('grv lys'!$L$2:$L$2863,'grv lys'!$I$2:$I$2863,'bereken betaaldatum bedrag'!$AT$1,'grv lys'!$G$2:$G$2863,'bereken betaaldatum bedrag'!B300)</f>
        <v>0</v>
      </c>
      <c r="AU300" s="4">
        <f>SUMIFS('grv lys'!$L$2:$L$2863,'grv lys'!$I$2:$I$2863,'bereken betaaldatum bedrag'!$AU$1,'grv lys'!$G$2:$G$2863,'bereken betaaldatum bedrag'!B300)</f>
        <v>0</v>
      </c>
      <c r="AV300" s="4">
        <f>SUMIFS('grv lys'!$L$2:$L$2863,'grv lys'!$I$2:$I$2863,'bereken betaaldatum bedrag'!$AV$1,'grv lys'!$G$2:$G$2863,'bereken betaaldatum bedrag'!B300)</f>
        <v>0</v>
      </c>
      <c r="AW300" s="4">
        <f>SUMIFS('grv lys'!$L$2:$L$2863,'grv lys'!$I$2:$I$2863,'bereken betaaldatum bedrag'!$AW$1,'grv lys'!$G$2:$G$2863,'bereken betaaldatum bedrag'!B300)</f>
        <v>0</v>
      </c>
      <c r="AX300" s="4">
        <f>SUMIFS('grv lys'!$L$2:$L$2863,'grv lys'!$I$2:$I$2863,'bereken betaaldatum bedrag'!$AX$1,'grv lys'!$G$2:$G$2863,'bereken betaaldatum bedrag'!B300)</f>
        <v>0</v>
      </c>
      <c r="AY300" s="4">
        <f>SUMIFS('grv lys'!$L$2:$L$2863,'grv lys'!$I$2:$I$2863,'bereken betaaldatum bedrag'!$AY$1,'grv lys'!$G$2:$G$2863,'bereken betaaldatum bedrag'!B300)</f>
        <v>0</v>
      </c>
      <c r="AZ300" s="4">
        <f>SUMIFS('grv lys'!$L$2:$L$2863,'grv lys'!$I$2:$I$2863,'bereken betaaldatum bedrag'!$AZ$1,'grv lys'!$G$2:$G$2863,'bereken betaaldatum bedrag'!B300)</f>
        <v>0</v>
      </c>
      <c r="BA300" s="4">
        <f>SUMIFS('grv lys'!$L$2:$L$2863,'grv lys'!$I$2:$I$2863,'bereken betaaldatum bedrag'!$BA$1,'grv lys'!$G$2:$G$2863,'bereken betaaldatum bedrag'!B300)</f>
        <v>0</v>
      </c>
    </row>
    <row r="301" spans="1:53" x14ac:dyDescent="0.25">
      <c r="A301" s="21" t="s">
        <v>136</v>
      </c>
      <c r="B301" s="22">
        <v>41877</v>
      </c>
      <c r="C301" s="7"/>
      <c r="D301" s="15" t="s">
        <v>148</v>
      </c>
      <c r="E301" s="14"/>
      <c r="F301" s="12"/>
      <c r="G301" s="16"/>
      <c r="H301" s="16"/>
      <c r="I301" s="4">
        <f>SUMIFS('grv lys'!$L$2:$L$2863,'grv lys'!$G$2:$G$2863,'bereken betaaldatum bedrag'!B301,'grv lys'!$I$2:$I$2863,'bereken betaaldatum bedrag'!I$1)</f>
        <v>0</v>
      </c>
      <c r="J301" s="4">
        <f>SUMIFS('grv lys'!$L$2:$L$2863,'grv lys'!$I$2:$I$2863,'bereken betaaldatum bedrag'!$J$1,'grv lys'!$T$2:$T$2863,'bereken betaaldatum bedrag'!B301)</f>
        <v>0</v>
      </c>
      <c r="K301" s="4">
        <f>SUMIFS('grv lys'!$L$2:$L$2863,'grv lys'!$I$2:$I$2863,'bereken betaaldatum bedrag'!$K$1,'grv lys'!$T$2:$T$2863,'bereken betaaldatum bedrag'!B301)</f>
        <v>0</v>
      </c>
      <c r="L301" s="4">
        <f>SUMIFS('grv lys'!$L$2:$L$2863,'grv lys'!$I$2:$I$2863,'bereken betaaldatum bedrag'!$L$1,'grv lys'!$T$2:$T$2863,'bereken betaaldatum bedrag'!B301)</f>
        <v>0</v>
      </c>
      <c r="M301" s="4">
        <f>SUMIFS('grv lys'!$L$2:$L$2863,'grv lys'!$I$2:$I$2863,'bereken betaaldatum bedrag'!$M$1,'grv lys'!$T$2:$T$2863,'bereken betaaldatum bedrag'!B301)</f>
        <v>0</v>
      </c>
      <c r="N301" s="4">
        <f>SUMIFS('grv lys'!$L$2:$L$2863,'grv lys'!$I$2:$I$2863,'bereken betaaldatum bedrag'!$N$1,'grv lys'!$T$2:$T$2863,'bereken betaaldatum bedrag'!B301)</f>
        <v>0</v>
      </c>
      <c r="O301" s="4">
        <f>SUMIFS('grv lys'!$L$2:$L$2863,'grv lys'!$I$2:$I$2863,'bereken betaaldatum bedrag'!$O$1,'grv lys'!$T$2:$T$2863,'bereken betaaldatum bedrag'!B301)</f>
        <v>0</v>
      </c>
      <c r="P301" s="4">
        <f>SUMIFS('grv lys'!$L$2:$L$2863,'grv lys'!$I$2:$I$2863,'bereken betaaldatum bedrag'!$P$1,'grv lys'!$T$2:$T$2863,'bereken betaaldatum bedrag'!B301)</f>
        <v>0</v>
      </c>
      <c r="Q301" s="4">
        <f>SUMIFS('grv lys'!$L$2:$L$2863,'grv lys'!$I$2:$I$2863,'bereken betaaldatum bedrag'!$Q$1,'grv lys'!$T$2:$T$2863,'bereken betaaldatum bedrag'!B301)</f>
        <v>0</v>
      </c>
      <c r="R301" s="4">
        <f>SUMIFS('grv lys'!$L$2:$L$2863,'grv lys'!$I$2:$I$2863,'bereken betaaldatum bedrag'!$R$1,'grv lys'!$T$2:$T$2863,'bereken betaaldatum bedrag'!B301)</f>
        <v>0</v>
      </c>
      <c r="S301" s="4">
        <f>SUMIFS('grv lys'!Y300:Y3563,'grv lys'!T300:T3563,'bereken betaaldatum bedrag'!B301,'grv lys'!V300:V3563,'bereken betaaldatum bedrag'!$S$1)</f>
        <v>0</v>
      </c>
      <c r="T301" s="4">
        <f>SUMIFS('grv lys'!Z300:Z3563,'grv lys'!U300:U3563,'bereken betaaldatum bedrag'!B301,'grv lys'!W300:W3563,'bereken betaaldatum bedrag'!$T$1)</f>
        <v>0</v>
      </c>
      <c r="U301" s="4">
        <f>SUMIFS('grv lys'!$L$2:$L$2863,'grv lys'!$I$2:$I$2863,'bereken betaaldatum bedrag'!$U$1,'grv lys'!$T$2:$T$2863,'bereken betaaldatum bedrag'!B301)</f>
        <v>0</v>
      </c>
      <c r="V301" s="4">
        <f>SUMIFS('grv lys'!$L$2:$L$2863,'grv lys'!$I$2:$I$2863,'bereken betaaldatum bedrag'!$V$1,'grv lys'!$T$2:$T$2863,'bereken betaaldatum bedrag'!B301)</f>
        <v>0</v>
      </c>
      <c r="W301" s="4">
        <f>SUMIFS('grv lys'!$L$2:$L$2863,'grv lys'!$I$2:$I$2863,'bereken betaaldatum bedrag'!$W$1,'grv lys'!$T$2:$T$2863,'bereken betaaldatum bedrag'!B301)</f>
        <v>0</v>
      </c>
      <c r="X301" s="4">
        <f>SUMIFS('grv lys'!$L$2:$L$2863,'grv lys'!$I$2:$I$2863,'bereken betaaldatum bedrag'!$X$1,'grv lys'!$T$2:$T$2863,'bereken betaaldatum bedrag'!B301)</f>
        <v>0</v>
      </c>
      <c r="Y301" s="4">
        <f>SUMIFS('grv lys'!$L$2:$L$2863,'grv lys'!$I$2:$I$2863,'bereken betaaldatum bedrag'!$Y$1,'grv lys'!$G$2:$G$2863,'bereken betaaldatum bedrag'!B301)</f>
        <v>0</v>
      </c>
      <c r="Z301" s="4">
        <f>SUMIFS('grv lys'!$L$2:$L$2863,'grv lys'!$I$2:$I$2863,'bereken betaaldatum bedrag'!$Z$1,'grv lys'!$G$2:$G$2863,'bereken betaaldatum bedrag'!B301)</f>
        <v>0</v>
      </c>
      <c r="AA301" s="4">
        <f>SUMIFS('grv lys'!$L$2:$L$2863,'grv lys'!$I$2:$I$2863,'bereken betaaldatum bedrag'!$AA$1,'grv lys'!$G$2:$G$2863,'bereken betaaldatum bedrag'!B301)</f>
        <v>0</v>
      </c>
      <c r="AB301" s="4">
        <f>SUMIFS('grv lys'!$L$2:$L$2863,'grv lys'!$I$2:$I$2863,'bereken betaaldatum bedrag'!$AB$1,'grv lys'!$G$2:$G$2863,'bereken betaaldatum bedrag'!B301)</f>
        <v>0</v>
      </c>
      <c r="AC301" s="4">
        <f>SUMIFS('grv lys'!$L$2:$L$2863,'grv lys'!$I$2:$I$2863,'bereken betaaldatum bedrag'!$AC$1,'grv lys'!$G$2:$G$2863,'bereken betaaldatum bedrag'!B301)</f>
        <v>0</v>
      </c>
      <c r="AD301" s="4">
        <f>SUMIFS('grv lys'!$L$2:$L$2863,'grv lys'!$I$2:$I$2863,'bereken betaaldatum bedrag'!$AD$1,'grv lys'!$G$2:$G$2863,'bereken betaaldatum bedrag'!B301)</f>
        <v>0</v>
      </c>
      <c r="AE301" s="4">
        <f>SUMIFS('grv lys'!$L$2:$L$2863,'grv lys'!$I$2:$I$2863,'bereken betaaldatum bedrag'!$AE$1,'grv lys'!$G$2:$G$2863,'bereken betaaldatum bedrag'!B301)</f>
        <v>0</v>
      </c>
      <c r="AF301" s="4">
        <f>SUMIFS('grv lys'!$L$2:$L$2863,'grv lys'!$I$2:$I$2863,'bereken betaaldatum bedrag'!$AF$1,'grv lys'!$G$2:$G$2863,'bereken betaaldatum bedrag'!B301)</f>
        <v>0</v>
      </c>
      <c r="AG301" s="4">
        <f>SUMIFS('grv lys'!$L$2:$L$2863,'grv lys'!$I$2:$I$2863,'bereken betaaldatum bedrag'!$AG$1,'grv lys'!$G$2:$G$2863,'bereken betaaldatum bedrag'!B301)</f>
        <v>0</v>
      </c>
      <c r="AH301" s="4">
        <f>SUMIFS('grv lys'!$L$2:$L$2863,'grv lys'!$I$2:$I$2863,'bereken betaaldatum bedrag'!$AH$1,'grv lys'!$G$2:$G$2863,'bereken betaaldatum bedrag'!B301)</f>
        <v>0</v>
      </c>
      <c r="AI301" s="4">
        <f>SUMIFS('grv lys'!$L$2:$L$2863,'grv lys'!$I$2:$I$2863,'bereken betaaldatum bedrag'!$AI$1,'grv lys'!$G$2:$G$2863,'bereken betaaldatum bedrag'!B301)</f>
        <v>0</v>
      </c>
      <c r="AJ301" s="4">
        <f>SUMIFS('grv lys'!$L$2:$L$2863,'grv lys'!$I$2:$I$2863,'bereken betaaldatum bedrag'!$AJ$1,'grv lys'!$G$2:$G$2863,'bereken betaaldatum bedrag'!B301)</f>
        <v>0</v>
      </c>
      <c r="AK301" s="4">
        <f>SUMIFS('grv lys'!$L$2:$L$2863,'grv lys'!$I$2:$I$2863,'bereken betaaldatum bedrag'!$AK$1,'grv lys'!$G$2:$G$2863,'bereken betaaldatum bedrag'!B301)</f>
        <v>0</v>
      </c>
      <c r="AL301" s="4">
        <f>SUMIFS('grv lys'!$L$2:$L$2863,'grv lys'!$I$2:$I$2863,'bereken betaaldatum bedrag'!$AL$1,'grv lys'!$G$2:$G$2863,'bereken betaaldatum bedrag'!B301)</f>
        <v>0</v>
      </c>
      <c r="AM301" s="4">
        <f>SUMIFS('grv lys'!$L$2:$L$2863,'grv lys'!$I$2:$I$2863,'bereken betaaldatum bedrag'!$AM$1,'grv lys'!$G$2:$G$2863,'bereken betaaldatum bedrag'!B301)</f>
        <v>0</v>
      </c>
      <c r="AN301" s="4">
        <f>SUMIFS('grv lys'!$L$2:$L$2863,'grv lys'!$I$2:$I$2863,'bereken betaaldatum bedrag'!$AN$1,'grv lys'!$G$2:$G$2863,'bereken betaaldatum bedrag'!B301)</f>
        <v>0</v>
      </c>
      <c r="AO301" s="4">
        <f>SUMIFS('grv lys'!$L$2:$L$2863,'grv lys'!$I$2:$I$2863,'bereken betaaldatum bedrag'!$AO$1,'grv lys'!$G$2:$G$2863,'bereken betaaldatum bedrag'!B301)</f>
        <v>0</v>
      </c>
      <c r="AP301" s="4">
        <f>SUMIFS('grv lys'!$L$2:$L$2863,'grv lys'!$I$2:$I$2863,'bereken betaaldatum bedrag'!$AP$1,'grv lys'!$G$2:$G$2863,'bereken betaaldatum bedrag'!B301)</f>
        <v>0</v>
      </c>
      <c r="AQ301" s="4">
        <f>SUMIFS('grv lys'!$L$2:$L$2863,'grv lys'!$I$2:$I$2863,'bereken betaaldatum bedrag'!$AQ$1,'grv lys'!$G$2:$G$2863,'bereken betaaldatum bedrag'!B301)</f>
        <v>0</v>
      </c>
      <c r="AR301" s="4">
        <f>SUMIFS('grv lys'!$L$2:$L$2863,'grv lys'!$I$2:$I$2863,'bereken betaaldatum bedrag'!$AR$1,'grv lys'!$G$2:$G$2863,'bereken betaaldatum bedrag'!B301)</f>
        <v>0</v>
      </c>
      <c r="AS301" s="4">
        <f>SUMIFS('grv lys'!$L$2:$L$2863,'grv lys'!$I$2:$I$2863,'bereken betaaldatum bedrag'!$AS$1,'grv lys'!$G$2:$G$2863,'bereken betaaldatum bedrag'!B301)</f>
        <v>0</v>
      </c>
      <c r="AT301" s="4">
        <f>SUMIFS('grv lys'!$L$2:$L$2863,'grv lys'!$I$2:$I$2863,'bereken betaaldatum bedrag'!$AT$1,'grv lys'!$G$2:$G$2863,'bereken betaaldatum bedrag'!B301)</f>
        <v>0</v>
      </c>
      <c r="AU301" s="4">
        <f>SUMIFS('grv lys'!$L$2:$L$2863,'grv lys'!$I$2:$I$2863,'bereken betaaldatum bedrag'!$AU$1,'grv lys'!$G$2:$G$2863,'bereken betaaldatum bedrag'!B301)</f>
        <v>0</v>
      </c>
      <c r="AV301" s="4">
        <f>SUMIFS('grv lys'!$L$2:$L$2863,'grv lys'!$I$2:$I$2863,'bereken betaaldatum bedrag'!$AV$1,'grv lys'!$G$2:$G$2863,'bereken betaaldatum bedrag'!B301)</f>
        <v>0</v>
      </c>
      <c r="AW301" s="4">
        <f>SUMIFS('grv lys'!$L$2:$L$2863,'grv lys'!$I$2:$I$2863,'bereken betaaldatum bedrag'!$AW$1,'grv lys'!$G$2:$G$2863,'bereken betaaldatum bedrag'!B301)</f>
        <v>0</v>
      </c>
      <c r="AX301" s="4">
        <f>SUMIFS('grv lys'!$L$2:$L$2863,'grv lys'!$I$2:$I$2863,'bereken betaaldatum bedrag'!$AX$1,'grv lys'!$G$2:$G$2863,'bereken betaaldatum bedrag'!B301)</f>
        <v>0</v>
      </c>
      <c r="AY301" s="4">
        <f>SUMIFS('grv lys'!$L$2:$L$2863,'grv lys'!$I$2:$I$2863,'bereken betaaldatum bedrag'!$AY$1,'grv lys'!$G$2:$G$2863,'bereken betaaldatum bedrag'!B301)</f>
        <v>0</v>
      </c>
      <c r="AZ301" s="4">
        <f>SUMIFS('grv lys'!$L$2:$L$2863,'grv lys'!$I$2:$I$2863,'bereken betaaldatum bedrag'!$AZ$1,'grv lys'!$G$2:$G$2863,'bereken betaaldatum bedrag'!B301)</f>
        <v>0</v>
      </c>
      <c r="BA301" s="4">
        <f>SUMIFS('grv lys'!$L$2:$L$2863,'grv lys'!$I$2:$I$2863,'bereken betaaldatum bedrag'!$BA$1,'grv lys'!$G$2:$G$2863,'bereken betaaldatum bedrag'!B301)</f>
        <v>0</v>
      </c>
    </row>
    <row r="302" spans="1:53" x14ac:dyDescent="0.25">
      <c r="A302" s="21" t="s">
        <v>137</v>
      </c>
      <c r="B302" s="22">
        <v>41878</v>
      </c>
      <c r="C302" s="7"/>
      <c r="D302" s="15" t="s">
        <v>148</v>
      </c>
      <c r="E302" s="14"/>
      <c r="F302" s="12"/>
      <c r="G302" s="16"/>
      <c r="H302" s="16"/>
      <c r="I302" s="4">
        <f>SUMIFS('grv lys'!$L$2:$L$2863,'grv lys'!$G$2:$G$2863,'bereken betaaldatum bedrag'!B302,'grv lys'!$I$2:$I$2863,'bereken betaaldatum bedrag'!I$1)</f>
        <v>0</v>
      </c>
      <c r="J302" s="4">
        <f>SUMIFS('grv lys'!$L$2:$L$2863,'grv lys'!$I$2:$I$2863,'bereken betaaldatum bedrag'!$J$1,'grv lys'!$T$2:$T$2863,'bereken betaaldatum bedrag'!B302)</f>
        <v>0</v>
      </c>
      <c r="K302" s="4">
        <f>SUMIFS('grv lys'!$L$2:$L$2863,'grv lys'!$I$2:$I$2863,'bereken betaaldatum bedrag'!$K$1,'grv lys'!$T$2:$T$2863,'bereken betaaldatum bedrag'!B302)</f>
        <v>0</v>
      </c>
      <c r="L302" s="4">
        <f>SUMIFS('grv lys'!$L$2:$L$2863,'grv lys'!$I$2:$I$2863,'bereken betaaldatum bedrag'!$L$1,'grv lys'!$T$2:$T$2863,'bereken betaaldatum bedrag'!B302)</f>
        <v>0</v>
      </c>
      <c r="M302" s="4">
        <f>SUMIFS('grv lys'!$L$2:$L$2863,'grv lys'!$I$2:$I$2863,'bereken betaaldatum bedrag'!$M$1,'grv lys'!$T$2:$T$2863,'bereken betaaldatum bedrag'!B302)</f>
        <v>0</v>
      </c>
      <c r="N302" s="4">
        <f>SUMIFS('grv lys'!$L$2:$L$2863,'grv lys'!$I$2:$I$2863,'bereken betaaldatum bedrag'!$N$1,'grv lys'!$T$2:$T$2863,'bereken betaaldatum bedrag'!B302)</f>
        <v>0</v>
      </c>
      <c r="O302" s="4">
        <f>SUMIFS('grv lys'!$L$2:$L$2863,'grv lys'!$I$2:$I$2863,'bereken betaaldatum bedrag'!$O$1,'grv lys'!$T$2:$T$2863,'bereken betaaldatum bedrag'!B302)</f>
        <v>0</v>
      </c>
      <c r="P302" s="4">
        <f>SUMIFS('grv lys'!$L$2:$L$2863,'grv lys'!$I$2:$I$2863,'bereken betaaldatum bedrag'!$P$1,'grv lys'!$T$2:$T$2863,'bereken betaaldatum bedrag'!B302)</f>
        <v>0</v>
      </c>
      <c r="Q302" s="4">
        <f>SUMIFS('grv lys'!$L$2:$L$2863,'grv lys'!$I$2:$I$2863,'bereken betaaldatum bedrag'!$Q$1,'grv lys'!$T$2:$T$2863,'bereken betaaldatum bedrag'!B302)</f>
        <v>0</v>
      </c>
      <c r="R302" s="4">
        <f>SUMIFS('grv lys'!$L$2:$L$2863,'grv lys'!$I$2:$I$2863,'bereken betaaldatum bedrag'!$R$1,'grv lys'!$T$2:$T$2863,'bereken betaaldatum bedrag'!B302)</f>
        <v>0</v>
      </c>
      <c r="S302" s="4">
        <f>SUMIFS('grv lys'!Y301:Y3564,'grv lys'!T301:T3564,'bereken betaaldatum bedrag'!B302,'grv lys'!V301:V3564,'bereken betaaldatum bedrag'!$S$1)</f>
        <v>0</v>
      </c>
      <c r="T302" s="4">
        <f>SUMIFS('grv lys'!Z301:Z3564,'grv lys'!U301:U3564,'bereken betaaldatum bedrag'!B302,'grv lys'!W301:W3564,'bereken betaaldatum bedrag'!$T$1)</f>
        <v>0</v>
      </c>
      <c r="U302" s="4">
        <f>SUMIFS('grv lys'!$L$2:$L$2863,'grv lys'!$I$2:$I$2863,'bereken betaaldatum bedrag'!$U$1,'grv lys'!$T$2:$T$2863,'bereken betaaldatum bedrag'!B302)</f>
        <v>0</v>
      </c>
      <c r="V302" s="4">
        <f>SUMIFS('grv lys'!$L$2:$L$2863,'grv lys'!$I$2:$I$2863,'bereken betaaldatum bedrag'!$V$1,'grv lys'!$T$2:$T$2863,'bereken betaaldatum bedrag'!B302)</f>
        <v>0</v>
      </c>
      <c r="W302" s="4">
        <f>SUMIFS('grv lys'!$L$2:$L$2863,'grv lys'!$I$2:$I$2863,'bereken betaaldatum bedrag'!$W$1,'grv lys'!$T$2:$T$2863,'bereken betaaldatum bedrag'!B302)</f>
        <v>0</v>
      </c>
      <c r="X302" s="4">
        <f>SUMIFS('grv lys'!$L$2:$L$2863,'grv lys'!$I$2:$I$2863,'bereken betaaldatum bedrag'!$X$1,'grv lys'!$T$2:$T$2863,'bereken betaaldatum bedrag'!B302)</f>
        <v>0</v>
      </c>
      <c r="Y302" s="4">
        <f>SUMIFS('grv lys'!$L$2:$L$2863,'grv lys'!$I$2:$I$2863,'bereken betaaldatum bedrag'!$Y$1,'grv lys'!$G$2:$G$2863,'bereken betaaldatum bedrag'!B302)</f>
        <v>0</v>
      </c>
      <c r="Z302" s="4">
        <f>SUMIFS('grv lys'!$L$2:$L$2863,'grv lys'!$I$2:$I$2863,'bereken betaaldatum bedrag'!$Z$1,'grv lys'!$G$2:$G$2863,'bereken betaaldatum bedrag'!B302)</f>
        <v>0</v>
      </c>
      <c r="AA302" s="4">
        <f>SUMIFS('grv lys'!$L$2:$L$2863,'grv lys'!$I$2:$I$2863,'bereken betaaldatum bedrag'!$AA$1,'grv lys'!$G$2:$G$2863,'bereken betaaldatum bedrag'!B302)</f>
        <v>0</v>
      </c>
      <c r="AB302" s="4">
        <f>SUMIFS('grv lys'!$L$2:$L$2863,'grv lys'!$I$2:$I$2863,'bereken betaaldatum bedrag'!$AB$1,'grv lys'!$G$2:$G$2863,'bereken betaaldatum bedrag'!B302)</f>
        <v>0</v>
      </c>
      <c r="AC302" s="4">
        <f>SUMIFS('grv lys'!$L$2:$L$2863,'grv lys'!$I$2:$I$2863,'bereken betaaldatum bedrag'!$AC$1,'grv lys'!$G$2:$G$2863,'bereken betaaldatum bedrag'!B302)</f>
        <v>0</v>
      </c>
      <c r="AD302" s="4">
        <f>SUMIFS('grv lys'!$L$2:$L$2863,'grv lys'!$I$2:$I$2863,'bereken betaaldatum bedrag'!$AD$1,'grv lys'!$G$2:$G$2863,'bereken betaaldatum bedrag'!B302)</f>
        <v>0</v>
      </c>
      <c r="AE302" s="4">
        <f>SUMIFS('grv lys'!$L$2:$L$2863,'grv lys'!$I$2:$I$2863,'bereken betaaldatum bedrag'!$AE$1,'grv lys'!$G$2:$G$2863,'bereken betaaldatum bedrag'!B302)</f>
        <v>0</v>
      </c>
      <c r="AF302" s="4">
        <f>SUMIFS('grv lys'!$L$2:$L$2863,'grv lys'!$I$2:$I$2863,'bereken betaaldatum bedrag'!$AF$1,'grv lys'!$G$2:$G$2863,'bereken betaaldatum bedrag'!B302)</f>
        <v>0</v>
      </c>
      <c r="AG302" s="4">
        <f>SUMIFS('grv lys'!$L$2:$L$2863,'grv lys'!$I$2:$I$2863,'bereken betaaldatum bedrag'!$AG$1,'grv lys'!$G$2:$G$2863,'bereken betaaldatum bedrag'!B302)</f>
        <v>0</v>
      </c>
      <c r="AH302" s="4">
        <f>SUMIFS('grv lys'!$L$2:$L$2863,'grv lys'!$I$2:$I$2863,'bereken betaaldatum bedrag'!$AH$1,'grv lys'!$G$2:$G$2863,'bereken betaaldatum bedrag'!B302)</f>
        <v>0</v>
      </c>
      <c r="AI302" s="4">
        <f>SUMIFS('grv lys'!$L$2:$L$2863,'grv lys'!$I$2:$I$2863,'bereken betaaldatum bedrag'!$AI$1,'grv lys'!$G$2:$G$2863,'bereken betaaldatum bedrag'!B302)</f>
        <v>0</v>
      </c>
      <c r="AJ302" s="4">
        <f>SUMIFS('grv lys'!$L$2:$L$2863,'grv lys'!$I$2:$I$2863,'bereken betaaldatum bedrag'!$AJ$1,'grv lys'!$G$2:$G$2863,'bereken betaaldatum bedrag'!B302)</f>
        <v>0</v>
      </c>
      <c r="AK302" s="4">
        <f>SUMIFS('grv lys'!$L$2:$L$2863,'grv lys'!$I$2:$I$2863,'bereken betaaldatum bedrag'!$AK$1,'grv lys'!$G$2:$G$2863,'bereken betaaldatum bedrag'!B302)</f>
        <v>0</v>
      </c>
      <c r="AL302" s="4">
        <f>SUMIFS('grv lys'!$L$2:$L$2863,'grv lys'!$I$2:$I$2863,'bereken betaaldatum bedrag'!$AL$1,'grv lys'!$G$2:$G$2863,'bereken betaaldatum bedrag'!B302)</f>
        <v>0</v>
      </c>
      <c r="AM302" s="4">
        <f>SUMIFS('grv lys'!$L$2:$L$2863,'grv lys'!$I$2:$I$2863,'bereken betaaldatum bedrag'!$AM$1,'grv lys'!$G$2:$G$2863,'bereken betaaldatum bedrag'!B302)</f>
        <v>0</v>
      </c>
      <c r="AN302" s="4">
        <f>SUMIFS('grv lys'!$L$2:$L$2863,'grv lys'!$I$2:$I$2863,'bereken betaaldatum bedrag'!$AN$1,'grv lys'!$G$2:$G$2863,'bereken betaaldatum bedrag'!B302)</f>
        <v>0</v>
      </c>
      <c r="AO302" s="4">
        <f>SUMIFS('grv lys'!$L$2:$L$2863,'grv lys'!$I$2:$I$2863,'bereken betaaldatum bedrag'!$AO$1,'grv lys'!$G$2:$G$2863,'bereken betaaldatum bedrag'!B302)</f>
        <v>0</v>
      </c>
      <c r="AP302" s="4">
        <f>SUMIFS('grv lys'!$L$2:$L$2863,'grv lys'!$I$2:$I$2863,'bereken betaaldatum bedrag'!$AP$1,'grv lys'!$G$2:$G$2863,'bereken betaaldatum bedrag'!B302)</f>
        <v>0</v>
      </c>
      <c r="AQ302" s="4">
        <f>SUMIFS('grv lys'!$L$2:$L$2863,'grv lys'!$I$2:$I$2863,'bereken betaaldatum bedrag'!$AQ$1,'grv lys'!$G$2:$G$2863,'bereken betaaldatum bedrag'!B302)</f>
        <v>0</v>
      </c>
      <c r="AR302" s="4">
        <f>SUMIFS('grv lys'!$L$2:$L$2863,'grv lys'!$I$2:$I$2863,'bereken betaaldatum bedrag'!$AR$1,'grv lys'!$G$2:$G$2863,'bereken betaaldatum bedrag'!B302)</f>
        <v>0</v>
      </c>
      <c r="AS302" s="4">
        <f>SUMIFS('grv lys'!$L$2:$L$2863,'grv lys'!$I$2:$I$2863,'bereken betaaldatum bedrag'!$AS$1,'grv lys'!$G$2:$G$2863,'bereken betaaldatum bedrag'!B302)</f>
        <v>0</v>
      </c>
      <c r="AT302" s="4">
        <f>SUMIFS('grv lys'!$L$2:$L$2863,'grv lys'!$I$2:$I$2863,'bereken betaaldatum bedrag'!$AT$1,'grv lys'!$G$2:$G$2863,'bereken betaaldatum bedrag'!B302)</f>
        <v>0</v>
      </c>
      <c r="AU302" s="4">
        <f>SUMIFS('grv lys'!$L$2:$L$2863,'grv lys'!$I$2:$I$2863,'bereken betaaldatum bedrag'!$AU$1,'grv lys'!$G$2:$G$2863,'bereken betaaldatum bedrag'!B302)</f>
        <v>0</v>
      </c>
      <c r="AV302" s="4">
        <f>SUMIFS('grv lys'!$L$2:$L$2863,'grv lys'!$I$2:$I$2863,'bereken betaaldatum bedrag'!$AV$1,'grv lys'!$G$2:$G$2863,'bereken betaaldatum bedrag'!B302)</f>
        <v>0</v>
      </c>
      <c r="AW302" s="4">
        <f>SUMIFS('grv lys'!$L$2:$L$2863,'grv lys'!$I$2:$I$2863,'bereken betaaldatum bedrag'!$AW$1,'grv lys'!$G$2:$G$2863,'bereken betaaldatum bedrag'!B302)</f>
        <v>0</v>
      </c>
      <c r="AX302" s="4">
        <f>SUMIFS('grv lys'!$L$2:$L$2863,'grv lys'!$I$2:$I$2863,'bereken betaaldatum bedrag'!$AX$1,'grv lys'!$G$2:$G$2863,'bereken betaaldatum bedrag'!B302)</f>
        <v>0</v>
      </c>
      <c r="AY302" s="4">
        <f>SUMIFS('grv lys'!$L$2:$L$2863,'grv lys'!$I$2:$I$2863,'bereken betaaldatum bedrag'!$AY$1,'grv lys'!$G$2:$G$2863,'bereken betaaldatum bedrag'!B302)</f>
        <v>0</v>
      </c>
      <c r="AZ302" s="4">
        <f>SUMIFS('grv lys'!$L$2:$L$2863,'grv lys'!$I$2:$I$2863,'bereken betaaldatum bedrag'!$AZ$1,'grv lys'!$G$2:$G$2863,'bereken betaaldatum bedrag'!B302)</f>
        <v>0</v>
      </c>
      <c r="BA302" s="4">
        <f>SUMIFS('grv lys'!$L$2:$L$2863,'grv lys'!$I$2:$I$2863,'bereken betaaldatum bedrag'!$BA$1,'grv lys'!$G$2:$G$2863,'bereken betaaldatum bedrag'!B302)</f>
        <v>0</v>
      </c>
    </row>
    <row r="303" spans="1:53" x14ac:dyDescent="0.25">
      <c r="A303" s="21" t="s">
        <v>138</v>
      </c>
      <c r="B303" s="22">
        <v>41879</v>
      </c>
      <c r="C303" s="7"/>
      <c r="D303" s="15" t="s">
        <v>148</v>
      </c>
      <c r="E303" s="14"/>
      <c r="F303" s="12"/>
      <c r="G303" s="16"/>
      <c r="H303" s="16"/>
      <c r="I303" s="4">
        <f>SUMIFS('grv lys'!$L$2:$L$2863,'grv lys'!$G$2:$G$2863,'bereken betaaldatum bedrag'!B303,'grv lys'!$I$2:$I$2863,'bereken betaaldatum bedrag'!I$1)</f>
        <v>0</v>
      </c>
      <c r="J303" s="4">
        <f>SUMIFS('grv lys'!$L$2:$L$2863,'grv lys'!$I$2:$I$2863,'bereken betaaldatum bedrag'!$J$1,'grv lys'!$T$2:$T$2863,'bereken betaaldatum bedrag'!B303)</f>
        <v>0</v>
      </c>
      <c r="K303" s="4">
        <f>SUMIFS('grv lys'!$L$2:$L$2863,'grv lys'!$I$2:$I$2863,'bereken betaaldatum bedrag'!$K$1,'grv lys'!$T$2:$T$2863,'bereken betaaldatum bedrag'!B303)</f>
        <v>0</v>
      </c>
      <c r="L303" s="4">
        <f>SUMIFS('grv lys'!$L$2:$L$2863,'grv lys'!$I$2:$I$2863,'bereken betaaldatum bedrag'!$L$1,'grv lys'!$T$2:$T$2863,'bereken betaaldatum bedrag'!B303)</f>
        <v>0</v>
      </c>
      <c r="M303" s="4">
        <f>SUMIFS('grv lys'!$L$2:$L$2863,'grv lys'!$I$2:$I$2863,'bereken betaaldatum bedrag'!$M$1,'grv lys'!$T$2:$T$2863,'bereken betaaldatum bedrag'!B303)</f>
        <v>0</v>
      </c>
      <c r="N303" s="4">
        <f>SUMIFS('grv lys'!$L$2:$L$2863,'grv lys'!$I$2:$I$2863,'bereken betaaldatum bedrag'!$N$1,'grv lys'!$T$2:$T$2863,'bereken betaaldatum bedrag'!B303)</f>
        <v>0</v>
      </c>
      <c r="O303" s="4">
        <f>SUMIFS('grv lys'!$L$2:$L$2863,'grv lys'!$I$2:$I$2863,'bereken betaaldatum bedrag'!$O$1,'grv lys'!$T$2:$T$2863,'bereken betaaldatum bedrag'!B303)</f>
        <v>0</v>
      </c>
      <c r="P303" s="4">
        <f>SUMIFS('grv lys'!$L$2:$L$2863,'grv lys'!$I$2:$I$2863,'bereken betaaldatum bedrag'!$P$1,'grv lys'!$T$2:$T$2863,'bereken betaaldatum bedrag'!B303)</f>
        <v>0</v>
      </c>
      <c r="Q303" s="4">
        <f>SUMIFS('grv lys'!$L$2:$L$2863,'grv lys'!$I$2:$I$2863,'bereken betaaldatum bedrag'!$Q$1,'grv lys'!$T$2:$T$2863,'bereken betaaldatum bedrag'!B303)</f>
        <v>0</v>
      </c>
      <c r="R303" s="4">
        <f>SUMIFS('grv lys'!$L$2:$L$2863,'grv lys'!$I$2:$I$2863,'bereken betaaldatum bedrag'!$R$1,'grv lys'!$T$2:$T$2863,'bereken betaaldatum bedrag'!B303)</f>
        <v>0</v>
      </c>
      <c r="S303" s="4">
        <f>SUMIFS('grv lys'!Y302:Y3565,'grv lys'!T302:T3565,'bereken betaaldatum bedrag'!B303,'grv lys'!V302:V3565,'bereken betaaldatum bedrag'!$S$1)</f>
        <v>0</v>
      </c>
      <c r="T303" s="4">
        <f>SUMIFS('grv lys'!Z302:Z3565,'grv lys'!U302:U3565,'bereken betaaldatum bedrag'!B303,'grv lys'!W302:W3565,'bereken betaaldatum bedrag'!$T$1)</f>
        <v>0</v>
      </c>
      <c r="U303" s="4">
        <f>SUMIFS('grv lys'!$L$2:$L$2863,'grv lys'!$I$2:$I$2863,'bereken betaaldatum bedrag'!$U$1,'grv lys'!$T$2:$T$2863,'bereken betaaldatum bedrag'!B303)</f>
        <v>0</v>
      </c>
      <c r="V303" s="4">
        <f>SUMIFS('grv lys'!$L$2:$L$2863,'grv lys'!$I$2:$I$2863,'bereken betaaldatum bedrag'!$V$1,'grv lys'!$T$2:$T$2863,'bereken betaaldatum bedrag'!B303)</f>
        <v>0</v>
      </c>
      <c r="W303" s="4">
        <f>SUMIFS('grv lys'!$L$2:$L$2863,'grv lys'!$I$2:$I$2863,'bereken betaaldatum bedrag'!$W$1,'grv lys'!$T$2:$T$2863,'bereken betaaldatum bedrag'!B303)</f>
        <v>0</v>
      </c>
      <c r="X303" s="4">
        <f>SUMIFS('grv lys'!$L$2:$L$2863,'grv lys'!$I$2:$I$2863,'bereken betaaldatum bedrag'!$X$1,'grv lys'!$T$2:$T$2863,'bereken betaaldatum bedrag'!B303)</f>
        <v>0</v>
      </c>
      <c r="Y303" s="4">
        <f>SUMIFS('grv lys'!$L$2:$L$2863,'grv lys'!$I$2:$I$2863,'bereken betaaldatum bedrag'!$Y$1,'grv lys'!$G$2:$G$2863,'bereken betaaldatum bedrag'!B303)</f>
        <v>0</v>
      </c>
      <c r="Z303" s="4">
        <f>SUMIFS('grv lys'!$L$2:$L$2863,'grv lys'!$I$2:$I$2863,'bereken betaaldatum bedrag'!$Z$1,'grv lys'!$G$2:$G$2863,'bereken betaaldatum bedrag'!B303)</f>
        <v>0</v>
      </c>
      <c r="AA303" s="4">
        <f>SUMIFS('grv lys'!$L$2:$L$2863,'grv lys'!$I$2:$I$2863,'bereken betaaldatum bedrag'!$AA$1,'grv lys'!$G$2:$G$2863,'bereken betaaldatum bedrag'!B303)</f>
        <v>0</v>
      </c>
      <c r="AB303" s="4">
        <f>SUMIFS('grv lys'!$L$2:$L$2863,'grv lys'!$I$2:$I$2863,'bereken betaaldatum bedrag'!$AB$1,'grv lys'!$G$2:$G$2863,'bereken betaaldatum bedrag'!B303)</f>
        <v>0</v>
      </c>
      <c r="AC303" s="4">
        <f>SUMIFS('grv lys'!$L$2:$L$2863,'grv lys'!$I$2:$I$2863,'bereken betaaldatum bedrag'!$AC$1,'grv lys'!$G$2:$G$2863,'bereken betaaldatum bedrag'!B303)</f>
        <v>0</v>
      </c>
      <c r="AD303" s="4">
        <f>SUMIFS('grv lys'!$L$2:$L$2863,'grv lys'!$I$2:$I$2863,'bereken betaaldatum bedrag'!$AD$1,'grv lys'!$G$2:$G$2863,'bereken betaaldatum bedrag'!B303)</f>
        <v>0</v>
      </c>
      <c r="AE303" s="4">
        <f>SUMIFS('grv lys'!$L$2:$L$2863,'grv lys'!$I$2:$I$2863,'bereken betaaldatum bedrag'!$AE$1,'grv lys'!$G$2:$G$2863,'bereken betaaldatum bedrag'!B303)</f>
        <v>0</v>
      </c>
      <c r="AF303" s="4">
        <f>SUMIFS('grv lys'!$L$2:$L$2863,'grv lys'!$I$2:$I$2863,'bereken betaaldatum bedrag'!$AF$1,'grv lys'!$G$2:$G$2863,'bereken betaaldatum bedrag'!B303)</f>
        <v>0</v>
      </c>
      <c r="AG303" s="4">
        <f>SUMIFS('grv lys'!$L$2:$L$2863,'grv lys'!$I$2:$I$2863,'bereken betaaldatum bedrag'!$AG$1,'grv lys'!$G$2:$G$2863,'bereken betaaldatum bedrag'!B303)</f>
        <v>0</v>
      </c>
      <c r="AH303" s="4">
        <f>SUMIFS('grv lys'!$L$2:$L$2863,'grv lys'!$I$2:$I$2863,'bereken betaaldatum bedrag'!$AH$1,'grv lys'!$G$2:$G$2863,'bereken betaaldatum bedrag'!B303)</f>
        <v>0</v>
      </c>
      <c r="AI303" s="4">
        <f>SUMIFS('grv lys'!$L$2:$L$2863,'grv lys'!$I$2:$I$2863,'bereken betaaldatum bedrag'!$AI$1,'grv lys'!$G$2:$G$2863,'bereken betaaldatum bedrag'!B303)</f>
        <v>0</v>
      </c>
      <c r="AJ303" s="4">
        <f>SUMIFS('grv lys'!$L$2:$L$2863,'grv lys'!$I$2:$I$2863,'bereken betaaldatum bedrag'!$AJ$1,'grv lys'!$G$2:$G$2863,'bereken betaaldatum bedrag'!B303)</f>
        <v>0</v>
      </c>
      <c r="AK303" s="4">
        <f>SUMIFS('grv lys'!$L$2:$L$2863,'grv lys'!$I$2:$I$2863,'bereken betaaldatum bedrag'!$AK$1,'grv lys'!$G$2:$G$2863,'bereken betaaldatum bedrag'!B303)</f>
        <v>0</v>
      </c>
      <c r="AL303" s="4">
        <f>SUMIFS('grv lys'!$L$2:$L$2863,'grv lys'!$I$2:$I$2863,'bereken betaaldatum bedrag'!$AL$1,'grv lys'!$G$2:$G$2863,'bereken betaaldatum bedrag'!B303)</f>
        <v>0</v>
      </c>
      <c r="AM303" s="4">
        <f>SUMIFS('grv lys'!$L$2:$L$2863,'grv lys'!$I$2:$I$2863,'bereken betaaldatum bedrag'!$AM$1,'grv lys'!$G$2:$G$2863,'bereken betaaldatum bedrag'!B303)</f>
        <v>0</v>
      </c>
      <c r="AN303" s="4">
        <f>SUMIFS('grv lys'!$L$2:$L$2863,'grv lys'!$I$2:$I$2863,'bereken betaaldatum bedrag'!$AN$1,'grv lys'!$G$2:$G$2863,'bereken betaaldatum bedrag'!B303)</f>
        <v>0</v>
      </c>
      <c r="AO303" s="4">
        <f>SUMIFS('grv lys'!$L$2:$L$2863,'grv lys'!$I$2:$I$2863,'bereken betaaldatum bedrag'!$AO$1,'grv lys'!$G$2:$G$2863,'bereken betaaldatum bedrag'!B303)</f>
        <v>0</v>
      </c>
      <c r="AP303" s="4">
        <f>SUMIFS('grv lys'!$L$2:$L$2863,'grv lys'!$I$2:$I$2863,'bereken betaaldatum bedrag'!$AP$1,'grv lys'!$G$2:$G$2863,'bereken betaaldatum bedrag'!B303)</f>
        <v>0</v>
      </c>
      <c r="AQ303" s="4">
        <f>SUMIFS('grv lys'!$L$2:$L$2863,'grv lys'!$I$2:$I$2863,'bereken betaaldatum bedrag'!$AQ$1,'grv lys'!$G$2:$G$2863,'bereken betaaldatum bedrag'!B303)</f>
        <v>0</v>
      </c>
      <c r="AR303" s="4">
        <f>SUMIFS('grv lys'!$L$2:$L$2863,'grv lys'!$I$2:$I$2863,'bereken betaaldatum bedrag'!$AR$1,'grv lys'!$G$2:$G$2863,'bereken betaaldatum bedrag'!B303)</f>
        <v>0</v>
      </c>
      <c r="AS303" s="4">
        <f>SUMIFS('grv lys'!$L$2:$L$2863,'grv lys'!$I$2:$I$2863,'bereken betaaldatum bedrag'!$AS$1,'grv lys'!$G$2:$G$2863,'bereken betaaldatum bedrag'!B303)</f>
        <v>0</v>
      </c>
      <c r="AT303" s="4">
        <f>SUMIFS('grv lys'!$L$2:$L$2863,'grv lys'!$I$2:$I$2863,'bereken betaaldatum bedrag'!$AT$1,'grv lys'!$G$2:$G$2863,'bereken betaaldatum bedrag'!B303)</f>
        <v>0</v>
      </c>
      <c r="AU303" s="4">
        <f>SUMIFS('grv lys'!$L$2:$L$2863,'grv lys'!$I$2:$I$2863,'bereken betaaldatum bedrag'!$AU$1,'grv lys'!$G$2:$G$2863,'bereken betaaldatum bedrag'!B303)</f>
        <v>0</v>
      </c>
      <c r="AV303" s="4">
        <f>SUMIFS('grv lys'!$L$2:$L$2863,'grv lys'!$I$2:$I$2863,'bereken betaaldatum bedrag'!$AV$1,'grv lys'!$G$2:$G$2863,'bereken betaaldatum bedrag'!B303)</f>
        <v>0</v>
      </c>
      <c r="AW303" s="4">
        <f>SUMIFS('grv lys'!$L$2:$L$2863,'grv lys'!$I$2:$I$2863,'bereken betaaldatum bedrag'!$AW$1,'grv lys'!$G$2:$G$2863,'bereken betaaldatum bedrag'!B303)</f>
        <v>0</v>
      </c>
      <c r="AX303" s="4">
        <f>SUMIFS('grv lys'!$L$2:$L$2863,'grv lys'!$I$2:$I$2863,'bereken betaaldatum bedrag'!$AX$1,'grv lys'!$G$2:$G$2863,'bereken betaaldatum bedrag'!B303)</f>
        <v>0</v>
      </c>
      <c r="AY303" s="4">
        <f>SUMIFS('grv lys'!$L$2:$L$2863,'grv lys'!$I$2:$I$2863,'bereken betaaldatum bedrag'!$AY$1,'grv lys'!$G$2:$G$2863,'bereken betaaldatum bedrag'!B303)</f>
        <v>0</v>
      </c>
      <c r="AZ303" s="4">
        <f>SUMIFS('grv lys'!$L$2:$L$2863,'grv lys'!$I$2:$I$2863,'bereken betaaldatum bedrag'!$AZ$1,'grv lys'!$G$2:$G$2863,'bereken betaaldatum bedrag'!B303)</f>
        <v>0</v>
      </c>
      <c r="BA303" s="4">
        <f>SUMIFS('grv lys'!$L$2:$L$2863,'grv lys'!$I$2:$I$2863,'bereken betaaldatum bedrag'!$BA$1,'grv lys'!$G$2:$G$2863,'bereken betaaldatum bedrag'!B303)</f>
        <v>0</v>
      </c>
    </row>
    <row r="304" spans="1:53" x14ac:dyDescent="0.25">
      <c r="A304" s="21" t="s">
        <v>139</v>
      </c>
      <c r="B304" s="22">
        <v>41880</v>
      </c>
      <c r="C304" s="7">
        <f>B304+19</f>
        <v>41899</v>
      </c>
      <c r="D304" s="6">
        <f>SUM(I298:I304)</f>
        <v>0</v>
      </c>
      <c r="E304" s="14">
        <f>B304+31</f>
        <v>41911</v>
      </c>
      <c r="F304" s="12">
        <f>SUM(Y298:BA304)</f>
        <v>0</v>
      </c>
      <c r="G304" s="10">
        <f>B304</f>
        <v>41880</v>
      </c>
      <c r="H304" s="9">
        <f>SUM(J298:X304)</f>
        <v>0</v>
      </c>
      <c r="I304" s="4">
        <f>SUMIFS('grv lys'!$L$2:$L$2863,'grv lys'!$G$2:$G$2863,'bereken betaaldatum bedrag'!B304,'grv lys'!$I$2:$I$2863,'bereken betaaldatum bedrag'!I$1)</f>
        <v>0</v>
      </c>
      <c r="J304" s="4">
        <f>SUMIFS('grv lys'!$L$2:$L$2863,'grv lys'!$I$2:$I$2863,'bereken betaaldatum bedrag'!$J$1,'grv lys'!$T$2:$T$2863,'bereken betaaldatum bedrag'!B304)</f>
        <v>0</v>
      </c>
      <c r="K304" s="4">
        <f>SUMIFS('grv lys'!$L$2:$L$2863,'grv lys'!$I$2:$I$2863,'bereken betaaldatum bedrag'!$K$1,'grv lys'!$T$2:$T$2863,'bereken betaaldatum bedrag'!B304)</f>
        <v>0</v>
      </c>
      <c r="L304" s="4">
        <f>SUMIFS('grv lys'!$L$2:$L$2863,'grv lys'!$I$2:$I$2863,'bereken betaaldatum bedrag'!$L$1,'grv lys'!$T$2:$T$2863,'bereken betaaldatum bedrag'!B304)</f>
        <v>0</v>
      </c>
      <c r="M304" s="4">
        <f>SUMIFS('grv lys'!$L$2:$L$2863,'grv lys'!$I$2:$I$2863,'bereken betaaldatum bedrag'!$M$1,'grv lys'!$T$2:$T$2863,'bereken betaaldatum bedrag'!B304)</f>
        <v>0</v>
      </c>
      <c r="N304" s="4">
        <f>SUMIFS('grv lys'!$L$2:$L$2863,'grv lys'!$I$2:$I$2863,'bereken betaaldatum bedrag'!$N$1,'grv lys'!$T$2:$T$2863,'bereken betaaldatum bedrag'!B304)</f>
        <v>0</v>
      </c>
      <c r="O304" s="4">
        <f>SUMIFS('grv lys'!$L$2:$L$2863,'grv lys'!$I$2:$I$2863,'bereken betaaldatum bedrag'!$O$1,'grv lys'!$T$2:$T$2863,'bereken betaaldatum bedrag'!B304)</f>
        <v>0</v>
      </c>
      <c r="P304" s="4">
        <f>SUMIFS('grv lys'!$L$2:$L$2863,'grv lys'!$I$2:$I$2863,'bereken betaaldatum bedrag'!$P$1,'grv lys'!$T$2:$T$2863,'bereken betaaldatum bedrag'!B304)</f>
        <v>0</v>
      </c>
      <c r="Q304" s="4">
        <f>SUMIFS('grv lys'!$L$2:$L$2863,'grv lys'!$I$2:$I$2863,'bereken betaaldatum bedrag'!$Q$1,'grv lys'!$T$2:$T$2863,'bereken betaaldatum bedrag'!B304)</f>
        <v>0</v>
      </c>
      <c r="R304" s="4">
        <f>SUMIFS('grv lys'!$L$2:$L$2863,'grv lys'!$I$2:$I$2863,'bereken betaaldatum bedrag'!$R$1,'grv lys'!$T$2:$T$2863,'bereken betaaldatum bedrag'!B304)</f>
        <v>0</v>
      </c>
      <c r="S304" s="4">
        <f>SUMIFS('grv lys'!Y303:Y3566,'grv lys'!T303:T3566,'bereken betaaldatum bedrag'!B304,'grv lys'!V303:V3566,'bereken betaaldatum bedrag'!$S$1)</f>
        <v>0</v>
      </c>
      <c r="T304" s="4">
        <f>SUMIFS('grv lys'!Z303:Z3566,'grv lys'!U303:U3566,'bereken betaaldatum bedrag'!B304,'grv lys'!W303:W3566,'bereken betaaldatum bedrag'!$T$1)</f>
        <v>0</v>
      </c>
      <c r="U304" s="4">
        <f>SUMIFS('grv lys'!$L$2:$L$2863,'grv lys'!$I$2:$I$2863,'bereken betaaldatum bedrag'!$U$1,'grv lys'!$T$2:$T$2863,'bereken betaaldatum bedrag'!B304)</f>
        <v>0</v>
      </c>
      <c r="V304" s="4">
        <f>SUMIFS('grv lys'!$L$2:$L$2863,'grv lys'!$I$2:$I$2863,'bereken betaaldatum bedrag'!$V$1,'grv lys'!$T$2:$T$2863,'bereken betaaldatum bedrag'!B304)</f>
        <v>0</v>
      </c>
      <c r="W304" s="4">
        <f>SUMIFS('grv lys'!$L$2:$L$2863,'grv lys'!$I$2:$I$2863,'bereken betaaldatum bedrag'!$W$1,'grv lys'!$T$2:$T$2863,'bereken betaaldatum bedrag'!B304)</f>
        <v>0</v>
      </c>
      <c r="X304" s="4">
        <f>SUMIFS('grv lys'!$L$2:$L$2863,'grv lys'!$I$2:$I$2863,'bereken betaaldatum bedrag'!$X$1,'grv lys'!$T$2:$T$2863,'bereken betaaldatum bedrag'!B304)</f>
        <v>0</v>
      </c>
      <c r="Y304" s="4">
        <f>SUMIFS('grv lys'!$L$2:$L$2863,'grv lys'!$I$2:$I$2863,'bereken betaaldatum bedrag'!$Y$1,'grv lys'!$G$2:$G$2863,'bereken betaaldatum bedrag'!B304)</f>
        <v>0</v>
      </c>
      <c r="Z304" s="4">
        <f>SUMIFS('grv lys'!$L$2:$L$2863,'grv lys'!$I$2:$I$2863,'bereken betaaldatum bedrag'!$Z$1,'grv lys'!$G$2:$G$2863,'bereken betaaldatum bedrag'!B304)</f>
        <v>0</v>
      </c>
      <c r="AA304" s="4">
        <f>SUMIFS('grv lys'!$L$2:$L$2863,'grv lys'!$I$2:$I$2863,'bereken betaaldatum bedrag'!$AA$1,'grv lys'!$G$2:$G$2863,'bereken betaaldatum bedrag'!B304)</f>
        <v>0</v>
      </c>
      <c r="AB304" s="4">
        <f>SUMIFS('grv lys'!$L$2:$L$2863,'grv lys'!$I$2:$I$2863,'bereken betaaldatum bedrag'!$AB$1,'grv lys'!$G$2:$G$2863,'bereken betaaldatum bedrag'!B304)</f>
        <v>0</v>
      </c>
      <c r="AC304" s="4">
        <f>SUMIFS('grv lys'!$L$2:$L$2863,'grv lys'!$I$2:$I$2863,'bereken betaaldatum bedrag'!$AC$1,'grv lys'!$G$2:$G$2863,'bereken betaaldatum bedrag'!B304)</f>
        <v>0</v>
      </c>
      <c r="AD304" s="4">
        <f>SUMIFS('grv lys'!$L$2:$L$2863,'grv lys'!$I$2:$I$2863,'bereken betaaldatum bedrag'!$AD$1,'grv lys'!$G$2:$G$2863,'bereken betaaldatum bedrag'!B304)</f>
        <v>0</v>
      </c>
      <c r="AE304" s="4">
        <f>SUMIFS('grv lys'!$L$2:$L$2863,'grv lys'!$I$2:$I$2863,'bereken betaaldatum bedrag'!$AE$1,'grv lys'!$G$2:$G$2863,'bereken betaaldatum bedrag'!B304)</f>
        <v>0</v>
      </c>
      <c r="AF304" s="4">
        <f>SUMIFS('grv lys'!$L$2:$L$2863,'grv lys'!$I$2:$I$2863,'bereken betaaldatum bedrag'!$AF$1,'grv lys'!$G$2:$G$2863,'bereken betaaldatum bedrag'!B304)</f>
        <v>0</v>
      </c>
      <c r="AG304" s="4">
        <f>SUMIFS('grv lys'!$L$2:$L$2863,'grv lys'!$I$2:$I$2863,'bereken betaaldatum bedrag'!$AG$1,'grv lys'!$G$2:$G$2863,'bereken betaaldatum bedrag'!B304)</f>
        <v>0</v>
      </c>
      <c r="AH304" s="4">
        <f>SUMIFS('grv lys'!$L$2:$L$2863,'grv lys'!$I$2:$I$2863,'bereken betaaldatum bedrag'!$AH$1,'grv lys'!$G$2:$G$2863,'bereken betaaldatum bedrag'!B304)</f>
        <v>0</v>
      </c>
      <c r="AI304" s="4">
        <f>SUMIFS('grv lys'!$L$2:$L$2863,'grv lys'!$I$2:$I$2863,'bereken betaaldatum bedrag'!$AI$1,'grv lys'!$G$2:$G$2863,'bereken betaaldatum bedrag'!B304)</f>
        <v>0</v>
      </c>
      <c r="AJ304" s="4">
        <f>SUMIFS('grv lys'!$L$2:$L$2863,'grv lys'!$I$2:$I$2863,'bereken betaaldatum bedrag'!$AJ$1,'grv lys'!$G$2:$G$2863,'bereken betaaldatum bedrag'!B304)</f>
        <v>0</v>
      </c>
      <c r="AK304" s="4">
        <f>SUMIFS('grv lys'!$L$2:$L$2863,'grv lys'!$I$2:$I$2863,'bereken betaaldatum bedrag'!$AK$1,'grv lys'!$G$2:$G$2863,'bereken betaaldatum bedrag'!B304)</f>
        <v>0</v>
      </c>
      <c r="AL304" s="4">
        <f>SUMIFS('grv lys'!$L$2:$L$2863,'grv lys'!$I$2:$I$2863,'bereken betaaldatum bedrag'!$AL$1,'grv lys'!$G$2:$G$2863,'bereken betaaldatum bedrag'!B304)</f>
        <v>0</v>
      </c>
      <c r="AM304" s="4">
        <f>SUMIFS('grv lys'!$L$2:$L$2863,'grv lys'!$I$2:$I$2863,'bereken betaaldatum bedrag'!$AM$1,'grv lys'!$G$2:$G$2863,'bereken betaaldatum bedrag'!B304)</f>
        <v>0</v>
      </c>
      <c r="AN304" s="4">
        <f>SUMIFS('grv lys'!$L$2:$L$2863,'grv lys'!$I$2:$I$2863,'bereken betaaldatum bedrag'!$AN$1,'grv lys'!$G$2:$G$2863,'bereken betaaldatum bedrag'!B304)</f>
        <v>0</v>
      </c>
      <c r="AO304" s="4">
        <f>SUMIFS('grv lys'!$L$2:$L$2863,'grv lys'!$I$2:$I$2863,'bereken betaaldatum bedrag'!$AO$1,'grv lys'!$G$2:$G$2863,'bereken betaaldatum bedrag'!B304)</f>
        <v>0</v>
      </c>
      <c r="AP304" s="4">
        <f>SUMIFS('grv lys'!$L$2:$L$2863,'grv lys'!$I$2:$I$2863,'bereken betaaldatum bedrag'!$AP$1,'grv lys'!$G$2:$G$2863,'bereken betaaldatum bedrag'!B304)</f>
        <v>0</v>
      </c>
      <c r="AQ304" s="4">
        <f>SUMIFS('grv lys'!$L$2:$L$2863,'grv lys'!$I$2:$I$2863,'bereken betaaldatum bedrag'!$AQ$1,'grv lys'!$G$2:$G$2863,'bereken betaaldatum bedrag'!B304)</f>
        <v>0</v>
      </c>
      <c r="AR304" s="4">
        <f>SUMIFS('grv lys'!$L$2:$L$2863,'grv lys'!$I$2:$I$2863,'bereken betaaldatum bedrag'!$AR$1,'grv lys'!$G$2:$G$2863,'bereken betaaldatum bedrag'!B304)</f>
        <v>0</v>
      </c>
      <c r="AS304" s="4">
        <f>SUMIFS('grv lys'!$L$2:$L$2863,'grv lys'!$I$2:$I$2863,'bereken betaaldatum bedrag'!$AS$1,'grv lys'!$G$2:$G$2863,'bereken betaaldatum bedrag'!B304)</f>
        <v>0</v>
      </c>
      <c r="AT304" s="4">
        <f>SUMIFS('grv lys'!$L$2:$L$2863,'grv lys'!$I$2:$I$2863,'bereken betaaldatum bedrag'!$AT$1,'grv lys'!$G$2:$G$2863,'bereken betaaldatum bedrag'!B304)</f>
        <v>0</v>
      </c>
      <c r="AU304" s="4">
        <f>SUMIFS('grv lys'!$L$2:$L$2863,'grv lys'!$I$2:$I$2863,'bereken betaaldatum bedrag'!$AU$1,'grv lys'!$G$2:$G$2863,'bereken betaaldatum bedrag'!B304)</f>
        <v>0</v>
      </c>
      <c r="AV304" s="4">
        <f>SUMIFS('grv lys'!$L$2:$L$2863,'grv lys'!$I$2:$I$2863,'bereken betaaldatum bedrag'!$AV$1,'grv lys'!$G$2:$G$2863,'bereken betaaldatum bedrag'!B304)</f>
        <v>0</v>
      </c>
      <c r="AW304" s="4">
        <f>SUMIFS('grv lys'!$L$2:$L$2863,'grv lys'!$I$2:$I$2863,'bereken betaaldatum bedrag'!$AW$1,'grv lys'!$G$2:$G$2863,'bereken betaaldatum bedrag'!B304)</f>
        <v>0</v>
      </c>
      <c r="AX304" s="4">
        <f>SUMIFS('grv lys'!$L$2:$L$2863,'grv lys'!$I$2:$I$2863,'bereken betaaldatum bedrag'!$AX$1,'grv lys'!$G$2:$G$2863,'bereken betaaldatum bedrag'!B304)</f>
        <v>0</v>
      </c>
      <c r="AY304" s="4">
        <f>SUMIFS('grv lys'!$L$2:$L$2863,'grv lys'!$I$2:$I$2863,'bereken betaaldatum bedrag'!$AY$1,'grv lys'!$G$2:$G$2863,'bereken betaaldatum bedrag'!B304)</f>
        <v>0</v>
      </c>
      <c r="AZ304" s="4">
        <f>SUMIFS('grv lys'!$L$2:$L$2863,'grv lys'!$I$2:$I$2863,'bereken betaaldatum bedrag'!$AZ$1,'grv lys'!$G$2:$G$2863,'bereken betaaldatum bedrag'!B304)</f>
        <v>0</v>
      </c>
      <c r="BA304" s="4">
        <f>SUMIFS('grv lys'!$L$2:$L$2863,'grv lys'!$I$2:$I$2863,'bereken betaaldatum bedrag'!$BA$1,'grv lys'!$G$2:$G$2863,'bereken betaaldatum bedrag'!B304)</f>
        <v>0</v>
      </c>
    </row>
    <row r="305" spans="1:53" x14ac:dyDescent="0.25">
      <c r="A305" s="19" t="s">
        <v>140</v>
      </c>
      <c r="B305" s="20">
        <v>41881</v>
      </c>
      <c r="C305" s="7"/>
      <c r="D305" s="15" t="s">
        <v>148</v>
      </c>
      <c r="E305" s="14"/>
      <c r="F305" s="12"/>
      <c r="G305" s="16"/>
      <c r="H305" s="16"/>
      <c r="I305" s="4">
        <f>SUMIFS('grv lys'!$L$2:$L$2863,'grv lys'!$G$2:$G$2863,'bereken betaaldatum bedrag'!B305,'grv lys'!$I$2:$I$2863,'bereken betaaldatum bedrag'!I$1)</f>
        <v>0</v>
      </c>
      <c r="J305" s="4">
        <f>SUMIFS('grv lys'!$L$2:$L$2863,'grv lys'!$I$2:$I$2863,'bereken betaaldatum bedrag'!$J$1,'grv lys'!$T$2:$T$2863,'bereken betaaldatum bedrag'!B305)</f>
        <v>0</v>
      </c>
      <c r="K305" s="4">
        <f>SUMIFS('grv lys'!$L$2:$L$2863,'grv lys'!$I$2:$I$2863,'bereken betaaldatum bedrag'!$K$1,'grv lys'!$T$2:$T$2863,'bereken betaaldatum bedrag'!B305)</f>
        <v>0</v>
      </c>
      <c r="L305" s="4">
        <f>SUMIFS('grv lys'!$L$2:$L$2863,'grv lys'!$I$2:$I$2863,'bereken betaaldatum bedrag'!$L$1,'grv lys'!$T$2:$T$2863,'bereken betaaldatum bedrag'!B305)</f>
        <v>0</v>
      </c>
      <c r="M305" s="4">
        <f>SUMIFS('grv lys'!$L$2:$L$2863,'grv lys'!$I$2:$I$2863,'bereken betaaldatum bedrag'!$M$1,'grv lys'!$T$2:$T$2863,'bereken betaaldatum bedrag'!B305)</f>
        <v>0</v>
      </c>
      <c r="N305" s="4">
        <f>SUMIFS('grv lys'!$L$2:$L$2863,'grv lys'!$I$2:$I$2863,'bereken betaaldatum bedrag'!$N$1,'grv lys'!$T$2:$T$2863,'bereken betaaldatum bedrag'!B305)</f>
        <v>0</v>
      </c>
      <c r="O305" s="4">
        <f>SUMIFS('grv lys'!$L$2:$L$2863,'grv lys'!$I$2:$I$2863,'bereken betaaldatum bedrag'!$O$1,'grv lys'!$T$2:$T$2863,'bereken betaaldatum bedrag'!B305)</f>
        <v>0</v>
      </c>
      <c r="P305" s="4">
        <f>SUMIFS('grv lys'!$L$2:$L$2863,'grv lys'!$I$2:$I$2863,'bereken betaaldatum bedrag'!$P$1,'grv lys'!$T$2:$T$2863,'bereken betaaldatum bedrag'!B305)</f>
        <v>0</v>
      </c>
      <c r="Q305" s="4">
        <f>SUMIFS('grv lys'!$L$2:$L$2863,'grv lys'!$I$2:$I$2863,'bereken betaaldatum bedrag'!$Q$1,'grv lys'!$T$2:$T$2863,'bereken betaaldatum bedrag'!B305)</f>
        <v>0</v>
      </c>
      <c r="R305" s="4">
        <f>SUMIFS('grv lys'!$L$2:$L$2863,'grv lys'!$I$2:$I$2863,'bereken betaaldatum bedrag'!$R$1,'grv lys'!$T$2:$T$2863,'bereken betaaldatum bedrag'!B305)</f>
        <v>0</v>
      </c>
      <c r="S305" s="4">
        <f>SUMIFS('grv lys'!Y304:Y3567,'grv lys'!T304:T3567,'bereken betaaldatum bedrag'!B305,'grv lys'!V304:V3567,'bereken betaaldatum bedrag'!$S$1)</f>
        <v>0</v>
      </c>
      <c r="T305" s="4">
        <f>SUMIFS('grv lys'!Z304:Z3567,'grv lys'!U304:U3567,'bereken betaaldatum bedrag'!B305,'grv lys'!W304:W3567,'bereken betaaldatum bedrag'!$T$1)</f>
        <v>0</v>
      </c>
      <c r="U305" s="4">
        <f>SUMIFS('grv lys'!$L$2:$L$2863,'grv lys'!$I$2:$I$2863,'bereken betaaldatum bedrag'!$U$1,'grv lys'!$T$2:$T$2863,'bereken betaaldatum bedrag'!B305)</f>
        <v>0</v>
      </c>
      <c r="V305" s="4">
        <f>SUMIFS('grv lys'!$L$2:$L$2863,'grv lys'!$I$2:$I$2863,'bereken betaaldatum bedrag'!$V$1,'grv lys'!$T$2:$T$2863,'bereken betaaldatum bedrag'!B305)</f>
        <v>0</v>
      </c>
      <c r="W305" s="4">
        <f>SUMIFS('grv lys'!$L$2:$L$2863,'grv lys'!$I$2:$I$2863,'bereken betaaldatum bedrag'!$W$1,'grv lys'!$T$2:$T$2863,'bereken betaaldatum bedrag'!B305)</f>
        <v>0</v>
      </c>
      <c r="X305" s="4">
        <f>SUMIFS('grv lys'!$L$2:$L$2863,'grv lys'!$I$2:$I$2863,'bereken betaaldatum bedrag'!$X$1,'grv lys'!$T$2:$T$2863,'bereken betaaldatum bedrag'!B305)</f>
        <v>0</v>
      </c>
      <c r="Y305" s="4">
        <f>SUMIFS('grv lys'!$L$2:$L$2863,'grv lys'!$I$2:$I$2863,'bereken betaaldatum bedrag'!$Y$1,'grv lys'!$G$2:$G$2863,'bereken betaaldatum bedrag'!B305)</f>
        <v>0</v>
      </c>
      <c r="Z305" s="4">
        <f>SUMIFS('grv lys'!$L$2:$L$2863,'grv lys'!$I$2:$I$2863,'bereken betaaldatum bedrag'!$Z$1,'grv lys'!$G$2:$G$2863,'bereken betaaldatum bedrag'!B305)</f>
        <v>0</v>
      </c>
      <c r="AA305" s="4">
        <f>SUMIFS('grv lys'!$L$2:$L$2863,'grv lys'!$I$2:$I$2863,'bereken betaaldatum bedrag'!$AA$1,'grv lys'!$G$2:$G$2863,'bereken betaaldatum bedrag'!B305)</f>
        <v>0</v>
      </c>
      <c r="AB305" s="4">
        <f>SUMIFS('grv lys'!$L$2:$L$2863,'grv lys'!$I$2:$I$2863,'bereken betaaldatum bedrag'!$AB$1,'grv lys'!$G$2:$G$2863,'bereken betaaldatum bedrag'!B305)</f>
        <v>0</v>
      </c>
      <c r="AC305" s="4">
        <f>SUMIFS('grv lys'!$L$2:$L$2863,'grv lys'!$I$2:$I$2863,'bereken betaaldatum bedrag'!$AC$1,'grv lys'!$G$2:$G$2863,'bereken betaaldatum bedrag'!B305)</f>
        <v>0</v>
      </c>
      <c r="AD305" s="4">
        <f>SUMIFS('grv lys'!$L$2:$L$2863,'grv lys'!$I$2:$I$2863,'bereken betaaldatum bedrag'!$AD$1,'grv lys'!$G$2:$G$2863,'bereken betaaldatum bedrag'!B305)</f>
        <v>0</v>
      </c>
      <c r="AE305" s="4">
        <f>SUMIFS('grv lys'!$L$2:$L$2863,'grv lys'!$I$2:$I$2863,'bereken betaaldatum bedrag'!$AE$1,'grv lys'!$G$2:$G$2863,'bereken betaaldatum bedrag'!B305)</f>
        <v>0</v>
      </c>
      <c r="AF305" s="4">
        <f>SUMIFS('grv lys'!$L$2:$L$2863,'grv lys'!$I$2:$I$2863,'bereken betaaldatum bedrag'!$AF$1,'grv lys'!$G$2:$G$2863,'bereken betaaldatum bedrag'!B305)</f>
        <v>0</v>
      </c>
      <c r="AG305" s="4">
        <f>SUMIFS('grv lys'!$L$2:$L$2863,'grv lys'!$I$2:$I$2863,'bereken betaaldatum bedrag'!$AG$1,'grv lys'!$G$2:$G$2863,'bereken betaaldatum bedrag'!B305)</f>
        <v>0</v>
      </c>
      <c r="AH305" s="4">
        <f>SUMIFS('grv lys'!$L$2:$L$2863,'grv lys'!$I$2:$I$2863,'bereken betaaldatum bedrag'!$AH$1,'grv lys'!$G$2:$G$2863,'bereken betaaldatum bedrag'!B305)</f>
        <v>0</v>
      </c>
      <c r="AI305" s="4">
        <f>SUMIFS('grv lys'!$L$2:$L$2863,'grv lys'!$I$2:$I$2863,'bereken betaaldatum bedrag'!$AI$1,'grv lys'!$G$2:$G$2863,'bereken betaaldatum bedrag'!B305)</f>
        <v>0</v>
      </c>
      <c r="AJ305" s="4">
        <f>SUMIFS('grv lys'!$L$2:$L$2863,'grv lys'!$I$2:$I$2863,'bereken betaaldatum bedrag'!$AJ$1,'grv lys'!$G$2:$G$2863,'bereken betaaldatum bedrag'!B305)</f>
        <v>0</v>
      </c>
      <c r="AK305" s="4">
        <f>SUMIFS('grv lys'!$L$2:$L$2863,'grv lys'!$I$2:$I$2863,'bereken betaaldatum bedrag'!$AK$1,'grv lys'!$G$2:$G$2863,'bereken betaaldatum bedrag'!B305)</f>
        <v>0</v>
      </c>
      <c r="AL305" s="4">
        <f>SUMIFS('grv lys'!$L$2:$L$2863,'grv lys'!$I$2:$I$2863,'bereken betaaldatum bedrag'!$AL$1,'grv lys'!$G$2:$G$2863,'bereken betaaldatum bedrag'!B305)</f>
        <v>0</v>
      </c>
      <c r="AM305" s="4">
        <f>SUMIFS('grv lys'!$L$2:$L$2863,'grv lys'!$I$2:$I$2863,'bereken betaaldatum bedrag'!$AM$1,'grv lys'!$G$2:$G$2863,'bereken betaaldatum bedrag'!B305)</f>
        <v>0</v>
      </c>
      <c r="AN305" s="4">
        <f>SUMIFS('grv lys'!$L$2:$L$2863,'grv lys'!$I$2:$I$2863,'bereken betaaldatum bedrag'!$AN$1,'grv lys'!$G$2:$G$2863,'bereken betaaldatum bedrag'!B305)</f>
        <v>0</v>
      </c>
      <c r="AO305" s="4">
        <f>SUMIFS('grv lys'!$L$2:$L$2863,'grv lys'!$I$2:$I$2863,'bereken betaaldatum bedrag'!$AO$1,'grv lys'!$G$2:$G$2863,'bereken betaaldatum bedrag'!B305)</f>
        <v>0</v>
      </c>
      <c r="AP305" s="4">
        <f>SUMIFS('grv lys'!$L$2:$L$2863,'grv lys'!$I$2:$I$2863,'bereken betaaldatum bedrag'!$AP$1,'grv lys'!$G$2:$G$2863,'bereken betaaldatum bedrag'!B305)</f>
        <v>0</v>
      </c>
      <c r="AQ305" s="4">
        <f>SUMIFS('grv lys'!$L$2:$L$2863,'grv lys'!$I$2:$I$2863,'bereken betaaldatum bedrag'!$AQ$1,'grv lys'!$G$2:$G$2863,'bereken betaaldatum bedrag'!B305)</f>
        <v>0</v>
      </c>
      <c r="AR305" s="4">
        <f>SUMIFS('grv lys'!$L$2:$L$2863,'grv lys'!$I$2:$I$2863,'bereken betaaldatum bedrag'!$AR$1,'grv lys'!$G$2:$G$2863,'bereken betaaldatum bedrag'!B305)</f>
        <v>0</v>
      </c>
      <c r="AS305" s="4">
        <f>SUMIFS('grv lys'!$L$2:$L$2863,'grv lys'!$I$2:$I$2863,'bereken betaaldatum bedrag'!$AS$1,'grv lys'!$G$2:$G$2863,'bereken betaaldatum bedrag'!B305)</f>
        <v>0</v>
      </c>
      <c r="AT305" s="4">
        <f>SUMIFS('grv lys'!$L$2:$L$2863,'grv lys'!$I$2:$I$2863,'bereken betaaldatum bedrag'!$AT$1,'grv lys'!$G$2:$G$2863,'bereken betaaldatum bedrag'!B305)</f>
        <v>0</v>
      </c>
      <c r="AU305" s="4">
        <f>SUMIFS('grv lys'!$L$2:$L$2863,'grv lys'!$I$2:$I$2863,'bereken betaaldatum bedrag'!$AU$1,'grv lys'!$G$2:$G$2863,'bereken betaaldatum bedrag'!B305)</f>
        <v>0</v>
      </c>
      <c r="AV305" s="4">
        <f>SUMIFS('grv lys'!$L$2:$L$2863,'grv lys'!$I$2:$I$2863,'bereken betaaldatum bedrag'!$AV$1,'grv lys'!$G$2:$G$2863,'bereken betaaldatum bedrag'!B305)</f>
        <v>0</v>
      </c>
      <c r="AW305" s="4">
        <f>SUMIFS('grv lys'!$L$2:$L$2863,'grv lys'!$I$2:$I$2863,'bereken betaaldatum bedrag'!$AW$1,'grv lys'!$G$2:$G$2863,'bereken betaaldatum bedrag'!B305)</f>
        <v>0</v>
      </c>
      <c r="AX305" s="4">
        <f>SUMIFS('grv lys'!$L$2:$L$2863,'grv lys'!$I$2:$I$2863,'bereken betaaldatum bedrag'!$AX$1,'grv lys'!$G$2:$G$2863,'bereken betaaldatum bedrag'!B305)</f>
        <v>0</v>
      </c>
      <c r="AY305" s="4">
        <f>SUMIFS('grv lys'!$L$2:$L$2863,'grv lys'!$I$2:$I$2863,'bereken betaaldatum bedrag'!$AY$1,'grv lys'!$G$2:$G$2863,'bereken betaaldatum bedrag'!B305)</f>
        <v>0</v>
      </c>
      <c r="AZ305" s="4">
        <f>SUMIFS('grv lys'!$L$2:$L$2863,'grv lys'!$I$2:$I$2863,'bereken betaaldatum bedrag'!$AZ$1,'grv lys'!$G$2:$G$2863,'bereken betaaldatum bedrag'!B305)</f>
        <v>0</v>
      </c>
      <c r="BA305" s="4">
        <f>SUMIFS('grv lys'!$L$2:$L$2863,'grv lys'!$I$2:$I$2863,'bereken betaaldatum bedrag'!$BA$1,'grv lys'!$G$2:$G$2863,'bereken betaaldatum bedrag'!B305)</f>
        <v>0</v>
      </c>
    </row>
    <row r="306" spans="1:53" x14ac:dyDescent="0.25">
      <c r="A306" s="19" t="s">
        <v>134</v>
      </c>
      <c r="B306" s="20">
        <v>41882</v>
      </c>
      <c r="C306" s="7"/>
      <c r="D306" s="15" t="s">
        <v>148</v>
      </c>
      <c r="E306" s="14"/>
      <c r="F306" s="12"/>
      <c r="G306" s="16"/>
      <c r="H306" s="16"/>
      <c r="I306" s="4">
        <f>SUMIFS('grv lys'!$L$2:$L$2863,'grv lys'!$G$2:$G$2863,'bereken betaaldatum bedrag'!B306,'grv lys'!$I$2:$I$2863,'bereken betaaldatum bedrag'!I$1)</f>
        <v>0</v>
      </c>
      <c r="J306" s="4">
        <f>SUMIFS('grv lys'!$L$2:$L$2863,'grv lys'!$I$2:$I$2863,'bereken betaaldatum bedrag'!$J$1,'grv lys'!$T$2:$T$2863,'bereken betaaldatum bedrag'!B306)</f>
        <v>0</v>
      </c>
      <c r="K306" s="4">
        <f>SUMIFS('grv lys'!$L$2:$L$2863,'grv lys'!$I$2:$I$2863,'bereken betaaldatum bedrag'!$K$1,'grv lys'!$T$2:$T$2863,'bereken betaaldatum bedrag'!B306)</f>
        <v>0</v>
      </c>
      <c r="L306" s="4">
        <f>SUMIFS('grv lys'!$L$2:$L$2863,'grv lys'!$I$2:$I$2863,'bereken betaaldatum bedrag'!$L$1,'grv lys'!$T$2:$T$2863,'bereken betaaldatum bedrag'!B306)</f>
        <v>0</v>
      </c>
      <c r="M306" s="4">
        <f>SUMIFS('grv lys'!$L$2:$L$2863,'grv lys'!$I$2:$I$2863,'bereken betaaldatum bedrag'!$M$1,'grv lys'!$T$2:$T$2863,'bereken betaaldatum bedrag'!B306)</f>
        <v>0</v>
      </c>
      <c r="N306" s="4">
        <f>SUMIFS('grv lys'!$L$2:$L$2863,'grv lys'!$I$2:$I$2863,'bereken betaaldatum bedrag'!$N$1,'grv lys'!$T$2:$T$2863,'bereken betaaldatum bedrag'!B306)</f>
        <v>0</v>
      </c>
      <c r="O306" s="4">
        <f>SUMIFS('grv lys'!$L$2:$L$2863,'grv lys'!$I$2:$I$2863,'bereken betaaldatum bedrag'!$O$1,'grv lys'!$T$2:$T$2863,'bereken betaaldatum bedrag'!B306)</f>
        <v>0</v>
      </c>
      <c r="P306" s="4">
        <f>SUMIFS('grv lys'!$L$2:$L$2863,'grv lys'!$I$2:$I$2863,'bereken betaaldatum bedrag'!$P$1,'grv lys'!$T$2:$T$2863,'bereken betaaldatum bedrag'!B306)</f>
        <v>0</v>
      </c>
      <c r="Q306" s="4">
        <f>SUMIFS('grv lys'!$L$2:$L$2863,'grv lys'!$I$2:$I$2863,'bereken betaaldatum bedrag'!$Q$1,'grv lys'!$T$2:$T$2863,'bereken betaaldatum bedrag'!B306)</f>
        <v>0</v>
      </c>
      <c r="R306" s="4">
        <f>SUMIFS('grv lys'!$L$2:$L$2863,'grv lys'!$I$2:$I$2863,'bereken betaaldatum bedrag'!$R$1,'grv lys'!$T$2:$T$2863,'bereken betaaldatum bedrag'!B306)</f>
        <v>0</v>
      </c>
      <c r="S306" s="4">
        <f>SUMIFS('grv lys'!Y305:Y3568,'grv lys'!T305:T3568,'bereken betaaldatum bedrag'!B306,'grv lys'!V305:V3568,'bereken betaaldatum bedrag'!$S$1)</f>
        <v>0</v>
      </c>
      <c r="T306" s="4">
        <f>SUMIFS('grv lys'!Z305:Z3568,'grv lys'!U305:U3568,'bereken betaaldatum bedrag'!B306,'grv lys'!W305:W3568,'bereken betaaldatum bedrag'!$T$1)</f>
        <v>0</v>
      </c>
      <c r="U306" s="4">
        <f>SUMIFS('grv lys'!$L$2:$L$2863,'grv lys'!$I$2:$I$2863,'bereken betaaldatum bedrag'!$U$1,'grv lys'!$T$2:$T$2863,'bereken betaaldatum bedrag'!B306)</f>
        <v>0</v>
      </c>
      <c r="V306" s="4">
        <f>SUMIFS('grv lys'!$L$2:$L$2863,'grv lys'!$I$2:$I$2863,'bereken betaaldatum bedrag'!$V$1,'grv lys'!$T$2:$T$2863,'bereken betaaldatum bedrag'!B306)</f>
        <v>0</v>
      </c>
      <c r="W306" s="4">
        <f>SUMIFS('grv lys'!$L$2:$L$2863,'grv lys'!$I$2:$I$2863,'bereken betaaldatum bedrag'!$W$1,'grv lys'!$T$2:$T$2863,'bereken betaaldatum bedrag'!B306)</f>
        <v>0</v>
      </c>
      <c r="X306" s="4">
        <f>SUMIFS('grv lys'!$L$2:$L$2863,'grv lys'!$I$2:$I$2863,'bereken betaaldatum bedrag'!$X$1,'grv lys'!$T$2:$T$2863,'bereken betaaldatum bedrag'!B306)</f>
        <v>0</v>
      </c>
      <c r="Y306" s="4">
        <f>SUMIFS('grv lys'!$L$2:$L$2863,'grv lys'!$I$2:$I$2863,'bereken betaaldatum bedrag'!$Y$1,'grv lys'!$G$2:$G$2863,'bereken betaaldatum bedrag'!B306)</f>
        <v>0</v>
      </c>
      <c r="Z306" s="4">
        <f>SUMIFS('grv lys'!$L$2:$L$2863,'grv lys'!$I$2:$I$2863,'bereken betaaldatum bedrag'!$Z$1,'grv lys'!$G$2:$G$2863,'bereken betaaldatum bedrag'!B306)</f>
        <v>0</v>
      </c>
      <c r="AA306" s="4">
        <f>SUMIFS('grv lys'!$L$2:$L$2863,'grv lys'!$I$2:$I$2863,'bereken betaaldatum bedrag'!$AA$1,'grv lys'!$G$2:$G$2863,'bereken betaaldatum bedrag'!B306)</f>
        <v>0</v>
      </c>
      <c r="AB306" s="4">
        <f>SUMIFS('grv lys'!$L$2:$L$2863,'grv lys'!$I$2:$I$2863,'bereken betaaldatum bedrag'!$AB$1,'grv lys'!$G$2:$G$2863,'bereken betaaldatum bedrag'!B306)</f>
        <v>0</v>
      </c>
      <c r="AC306" s="4">
        <f>SUMIFS('grv lys'!$L$2:$L$2863,'grv lys'!$I$2:$I$2863,'bereken betaaldatum bedrag'!$AC$1,'grv lys'!$G$2:$G$2863,'bereken betaaldatum bedrag'!B306)</f>
        <v>0</v>
      </c>
      <c r="AD306" s="4">
        <f>SUMIFS('grv lys'!$L$2:$L$2863,'grv lys'!$I$2:$I$2863,'bereken betaaldatum bedrag'!$AD$1,'grv lys'!$G$2:$G$2863,'bereken betaaldatum bedrag'!B306)</f>
        <v>0</v>
      </c>
      <c r="AE306" s="4">
        <f>SUMIFS('grv lys'!$L$2:$L$2863,'grv lys'!$I$2:$I$2863,'bereken betaaldatum bedrag'!$AE$1,'grv lys'!$G$2:$G$2863,'bereken betaaldatum bedrag'!B306)</f>
        <v>0</v>
      </c>
      <c r="AF306" s="4">
        <f>SUMIFS('grv lys'!$L$2:$L$2863,'grv lys'!$I$2:$I$2863,'bereken betaaldatum bedrag'!$AF$1,'grv lys'!$G$2:$G$2863,'bereken betaaldatum bedrag'!B306)</f>
        <v>0</v>
      </c>
      <c r="AG306" s="4">
        <f>SUMIFS('grv lys'!$L$2:$L$2863,'grv lys'!$I$2:$I$2863,'bereken betaaldatum bedrag'!$AG$1,'grv lys'!$G$2:$G$2863,'bereken betaaldatum bedrag'!B306)</f>
        <v>0</v>
      </c>
      <c r="AH306" s="4">
        <f>SUMIFS('grv lys'!$L$2:$L$2863,'grv lys'!$I$2:$I$2863,'bereken betaaldatum bedrag'!$AH$1,'grv lys'!$G$2:$G$2863,'bereken betaaldatum bedrag'!B306)</f>
        <v>0</v>
      </c>
      <c r="AI306" s="4">
        <f>SUMIFS('grv lys'!$L$2:$L$2863,'grv lys'!$I$2:$I$2863,'bereken betaaldatum bedrag'!$AI$1,'grv lys'!$G$2:$G$2863,'bereken betaaldatum bedrag'!B306)</f>
        <v>0</v>
      </c>
      <c r="AJ306" s="4">
        <f>SUMIFS('grv lys'!$L$2:$L$2863,'grv lys'!$I$2:$I$2863,'bereken betaaldatum bedrag'!$AJ$1,'grv lys'!$G$2:$G$2863,'bereken betaaldatum bedrag'!B306)</f>
        <v>0</v>
      </c>
      <c r="AK306" s="4">
        <f>SUMIFS('grv lys'!$L$2:$L$2863,'grv lys'!$I$2:$I$2863,'bereken betaaldatum bedrag'!$AK$1,'grv lys'!$G$2:$G$2863,'bereken betaaldatum bedrag'!B306)</f>
        <v>0</v>
      </c>
      <c r="AL306" s="4">
        <f>SUMIFS('grv lys'!$L$2:$L$2863,'grv lys'!$I$2:$I$2863,'bereken betaaldatum bedrag'!$AL$1,'grv lys'!$G$2:$G$2863,'bereken betaaldatum bedrag'!B306)</f>
        <v>0</v>
      </c>
      <c r="AM306" s="4">
        <f>SUMIFS('grv lys'!$L$2:$L$2863,'grv lys'!$I$2:$I$2863,'bereken betaaldatum bedrag'!$AM$1,'grv lys'!$G$2:$G$2863,'bereken betaaldatum bedrag'!B306)</f>
        <v>0</v>
      </c>
      <c r="AN306" s="4">
        <f>SUMIFS('grv lys'!$L$2:$L$2863,'grv lys'!$I$2:$I$2863,'bereken betaaldatum bedrag'!$AN$1,'grv lys'!$G$2:$G$2863,'bereken betaaldatum bedrag'!B306)</f>
        <v>0</v>
      </c>
      <c r="AO306" s="4">
        <f>SUMIFS('grv lys'!$L$2:$L$2863,'grv lys'!$I$2:$I$2863,'bereken betaaldatum bedrag'!$AO$1,'grv lys'!$G$2:$G$2863,'bereken betaaldatum bedrag'!B306)</f>
        <v>0</v>
      </c>
      <c r="AP306" s="4">
        <f>SUMIFS('grv lys'!$L$2:$L$2863,'grv lys'!$I$2:$I$2863,'bereken betaaldatum bedrag'!$AP$1,'grv lys'!$G$2:$G$2863,'bereken betaaldatum bedrag'!B306)</f>
        <v>0</v>
      </c>
      <c r="AQ306" s="4">
        <f>SUMIFS('grv lys'!$L$2:$L$2863,'grv lys'!$I$2:$I$2863,'bereken betaaldatum bedrag'!$AQ$1,'grv lys'!$G$2:$G$2863,'bereken betaaldatum bedrag'!B306)</f>
        <v>0</v>
      </c>
      <c r="AR306" s="4">
        <f>SUMIFS('grv lys'!$L$2:$L$2863,'grv lys'!$I$2:$I$2863,'bereken betaaldatum bedrag'!$AR$1,'grv lys'!$G$2:$G$2863,'bereken betaaldatum bedrag'!B306)</f>
        <v>0</v>
      </c>
      <c r="AS306" s="4">
        <f>SUMIFS('grv lys'!$L$2:$L$2863,'grv lys'!$I$2:$I$2863,'bereken betaaldatum bedrag'!$AS$1,'grv lys'!$G$2:$G$2863,'bereken betaaldatum bedrag'!B306)</f>
        <v>0</v>
      </c>
      <c r="AT306" s="4">
        <f>SUMIFS('grv lys'!$L$2:$L$2863,'grv lys'!$I$2:$I$2863,'bereken betaaldatum bedrag'!$AT$1,'grv lys'!$G$2:$G$2863,'bereken betaaldatum bedrag'!B306)</f>
        <v>0</v>
      </c>
      <c r="AU306" s="4">
        <f>SUMIFS('grv lys'!$L$2:$L$2863,'grv lys'!$I$2:$I$2863,'bereken betaaldatum bedrag'!$AU$1,'grv lys'!$G$2:$G$2863,'bereken betaaldatum bedrag'!B306)</f>
        <v>0</v>
      </c>
      <c r="AV306" s="4">
        <f>SUMIFS('grv lys'!$L$2:$L$2863,'grv lys'!$I$2:$I$2863,'bereken betaaldatum bedrag'!$AV$1,'grv lys'!$G$2:$G$2863,'bereken betaaldatum bedrag'!B306)</f>
        <v>0</v>
      </c>
      <c r="AW306" s="4">
        <f>SUMIFS('grv lys'!$L$2:$L$2863,'grv lys'!$I$2:$I$2863,'bereken betaaldatum bedrag'!$AW$1,'grv lys'!$G$2:$G$2863,'bereken betaaldatum bedrag'!B306)</f>
        <v>0</v>
      </c>
      <c r="AX306" s="4">
        <f>SUMIFS('grv lys'!$L$2:$L$2863,'grv lys'!$I$2:$I$2863,'bereken betaaldatum bedrag'!$AX$1,'grv lys'!$G$2:$G$2863,'bereken betaaldatum bedrag'!B306)</f>
        <v>0</v>
      </c>
      <c r="AY306" s="4">
        <f>SUMIFS('grv lys'!$L$2:$L$2863,'grv lys'!$I$2:$I$2863,'bereken betaaldatum bedrag'!$AY$1,'grv lys'!$G$2:$G$2863,'bereken betaaldatum bedrag'!B306)</f>
        <v>0</v>
      </c>
      <c r="AZ306" s="4">
        <f>SUMIFS('grv lys'!$L$2:$L$2863,'grv lys'!$I$2:$I$2863,'bereken betaaldatum bedrag'!$AZ$1,'grv lys'!$G$2:$G$2863,'bereken betaaldatum bedrag'!B306)</f>
        <v>0</v>
      </c>
      <c r="BA306" s="4">
        <f>SUMIFS('grv lys'!$L$2:$L$2863,'grv lys'!$I$2:$I$2863,'bereken betaaldatum bedrag'!$BA$1,'grv lys'!$G$2:$G$2863,'bereken betaaldatum bedrag'!B306)</f>
        <v>0</v>
      </c>
    </row>
    <row r="307" spans="1:53" x14ac:dyDescent="0.25">
      <c r="A307" s="19" t="s">
        <v>135</v>
      </c>
      <c r="B307" s="20">
        <v>41883</v>
      </c>
      <c r="C307" s="7"/>
      <c r="D307" s="15" t="s">
        <v>148</v>
      </c>
      <c r="E307" s="14"/>
      <c r="F307" s="12"/>
      <c r="G307" s="16"/>
      <c r="H307" s="16"/>
      <c r="I307" s="4">
        <f>SUMIFS('grv lys'!$L$2:$L$2863,'grv lys'!$G$2:$G$2863,'bereken betaaldatum bedrag'!B307,'grv lys'!$I$2:$I$2863,'bereken betaaldatum bedrag'!I$1)</f>
        <v>0</v>
      </c>
      <c r="J307" s="4">
        <f>SUMIFS('grv lys'!$L$2:$L$2863,'grv lys'!$I$2:$I$2863,'bereken betaaldatum bedrag'!$J$1,'grv lys'!$T$2:$T$2863,'bereken betaaldatum bedrag'!B307)</f>
        <v>0</v>
      </c>
      <c r="K307" s="4">
        <f>SUMIFS('grv lys'!$L$2:$L$2863,'grv lys'!$I$2:$I$2863,'bereken betaaldatum bedrag'!$K$1,'grv lys'!$T$2:$T$2863,'bereken betaaldatum bedrag'!B307)</f>
        <v>0</v>
      </c>
      <c r="L307" s="4">
        <f>SUMIFS('grv lys'!$L$2:$L$2863,'grv lys'!$I$2:$I$2863,'bereken betaaldatum bedrag'!$L$1,'grv lys'!$T$2:$T$2863,'bereken betaaldatum bedrag'!B307)</f>
        <v>0</v>
      </c>
      <c r="M307" s="4">
        <f>SUMIFS('grv lys'!$L$2:$L$2863,'grv lys'!$I$2:$I$2863,'bereken betaaldatum bedrag'!$M$1,'grv lys'!$T$2:$T$2863,'bereken betaaldatum bedrag'!B307)</f>
        <v>0</v>
      </c>
      <c r="N307" s="4">
        <f>SUMIFS('grv lys'!$L$2:$L$2863,'grv lys'!$I$2:$I$2863,'bereken betaaldatum bedrag'!$N$1,'grv lys'!$T$2:$T$2863,'bereken betaaldatum bedrag'!B307)</f>
        <v>0</v>
      </c>
      <c r="O307" s="4">
        <f>SUMIFS('grv lys'!$L$2:$L$2863,'grv lys'!$I$2:$I$2863,'bereken betaaldatum bedrag'!$O$1,'grv lys'!$T$2:$T$2863,'bereken betaaldatum bedrag'!B307)</f>
        <v>0</v>
      </c>
      <c r="P307" s="4">
        <f>SUMIFS('grv lys'!$L$2:$L$2863,'grv lys'!$I$2:$I$2863,'bereken betaaldatum bedrag'!$P$1,'grv lys'!$T$2:$T$2863,'bereken betaaldatum bedrag'!B307)</f>
        <v>0</v>
      </c>
      <c r="Q307" s="4">
        <f>SUMIFS('grv lys'!$L$2:$L$2863,'grv lys'!$I$2:$I$2863,'bereken betaaldatum bedrag'!$Q$1,'grv lys'!$T$2:$T$2863,'bereken betaaldatum bedrag'!B307)</f>
        <v>0</v>
      </c>
      <c r="R307" s="4">
        <f>SUMIFS('grv lys'!$L$2:$L$2863,'grv lys'!$I$2:$I$2863,'bereken betaaldatum bedrag'!$R$1,'grv lys'!$T$2:$T$2863,'bereken betaaldatum bedrag'!B307)</f>
        <v>0</v>
      </c>
      <c r="S307" s="4">
        <f>SUMIFS('grv lys'!Y306:Y3569,'grv lys'!T306:T3569,'bereken betaaldatum bedrag'!B307,'grv lys'!V306:V3569,'bereken betaaldatum bedrag'!$S$1)</f>
        <v>0</v>
      </c>
      <c r="T307" s="4">
        <f>SUMIFS('grv lys'!Z306:Z3569,'grv lys'!U306:U3569,'bereken betaaldatum bedrag'!B307,'grv lys'!W306:W3569,'bereken betaaldatum bedrag'!$T$1)</f>
        <v>0</v>
      </c>
      <c r="U307" s="4">
        <f>SUMIFS('grv lys'!$L$2:$L$2863,'grv lys'!$I$2:$I$2863,'bereken betaaldatum bedrag'!$U$1,'grv lys'!$T$2:$T$2863,'bereken betaaldatum bedrag'!B307)</f>
        <v>0</v>
      </c>
      <c r="V307" s="4">
        <f>SUMIFS('grv lys'!$L$2:$L$2863,'grv lys'!$I$2:$I$2863,'bereken betaaldatum bedrag'!$V$1,'grv lys'!$T$2:$T$2863,'bereken betaaldatum bedrag'!B307)</f>
        <v>0</v>
      </c>
      <c r="W307" s="4">
        <f>SUMIFS('grv lys'!$L$2:$L$2863,'grv lys'!$I$2:$I$2863,'bereken betaaldatum bedrag'!$W$1,'grv lys'!$T$2:$T$2863,'bereken betaaldatum bedrag'!B307)</f>
        <v>0</v>
      </c>
      <c r="X307" s="4">
        <f>SUMIFS('grv lys'!$L$2:$L$2863,'grv lys'!$I$2:$I$2863,'bereken betaaldatum bedrag'!$X$1,'grv lys'!$T$2:$T$2863,'bereken betaaldatum bedrag'!B307)</f>
        <v>0</v>
      </c>
      <c r="Y307" s="4">
        <f>SUMIFS('grv lys'!$L$2:$L$2863,'grv lys'!$I$2:$I$2863,'bereken betaaldatum bedrag'!$Y$1,'grv lys'!$G$2:$G$2863,'bereken betaaldatum bedrag'!B307)</f>
        <v>0</v>
      </c>
      <c r="Z307" s="4">
        <f>SUMIFS('grv lys'!$L$2:$L$2863,'grv lys'!$I$2:$I$2863,'bereken betaaldatum bedrag'!$Z$1,'grv lys'!$G$2:$G$2863,'bereken betaaldatum bedrag'!B307)</f>
        <v>0</v>
      </c>
      <c r="AA307" s="4">
        <f>SUMIFS('grv lys'!$L$2:$L$2863,'grv lys'!$I$2:$I$2863,'bereken betaaldatum bedrag'!$AA$1,'grv lys'!$G$2:$G$2863,'bereken betaaldatum bedrag'!B307)</f>
        <v>0</v>
      </c>
      <c r="AB307" s="4">
        <f>SUMIFS('grv lys'!$L$2:$L$2863,'grv lys'!$I$2:$I$2863,'bereken betaaldatum bedrag'!$AB$1,'grv lys'!$G$2:$G$2863,'bereken betaaldatum bedrag'!B307)</f>
        <v>0</v>
      </c>
      <c r="AC307" s="4">
        <f>SUMIFS('grv lys'!$L$2:$L$2863,'grv lys'!$I$2:$I$2863,'bereken betaaldatum bedrag'!$AC$1,'grv lys'!$G$2:$G$2863,'bereken betaaldatum bedrag'!B307)</f>
        <v>0</v>
      </c>
      <c r="AD307" s="4">
        <f>SUMIFS('grv lys'!$L$2:$L$2863,'grv lys'!$I$2:$I$2863,'bereken betaaldatum bedrag'!$AD$1,'grv lys'!$G$2:$G$2863,'bereken betaaldatum bedrag'!B307)</f>
        <v>0</v>
      </c>
      <c r="AE307" s="4">
        <f>SUMIFS('grv lys'!$L$2:$L$2863,'grv lys'!$I$2:$I$2863,'bereken betaaldatum bedrag'!$AE$1,'grv lys'!$G$2:$G$2863,'bereken betaaldatum bedrag'!B307)</f>
        <v>0</v>
      </c>
      <c r="AF307" s="4">
        <f>SUMIFS('grv lys'!$L$2:$L$2863,'grv lys'!$I$2:$I$2863,'bereken betaaldatum bedrag'!$AF$1,'grv lys'!$G$2:$G$2863,'bereken betaaldatum bedrag'!B307)</f>
        <v>0</v>
      </c>
      <c r="AG307" s="4">
        <f>SUMIFS('grv lys'!$L$2:$L$2863,'grv lys'!$I$2:$I$2863,'bereken betaaldatum bedrag'!$AG$1,'grv lys'!$G$2:$G$2863,'bereken betaaldatum bedrag'!B307)</f>
        <v>0</v>
      </c>
      <c r="AH307" s="4">
        <f>SUMIFS('grv lys'!$L$2:$L$2863,'grv lys'!$I$2:$I$2863,'bereken betaaldatum bedrag'!$AH$1,'grv lys'!$G$2:$G$2863,'bereken betaaldatum bedrag'!B307)</f>
        <v>0</v>
      </c>
      <c r="AI307" s="4">
        <f>SUMIFS('grv lys'!$L$2:$L$2863,'grv lys'!$I$2:$I$2863,'bereken betaaldatum bedrag'!$AI$1,'grv lys'!$G$2:$G$2863,'bereken betaaldatum bedrag'!B307)</f>
        <v>0</v>
      </c>
      <c r="AJ307" s="4">
        <f>SUMIFS('grv lys'!$L$2:$L$2863,'grv lys'!$I$2:$I$2863,'bereken betaaldatum bedrag'!$AJ$1,'grv lys'!$G$2:$G$2863,'bereken betaaldatum bedrag'!B307)</f>
        <v>0</v>
      </c>
      <c r="AK307" s="4">
        <f>SUMIFS('grv lys'!$L$2:$L$2863,'grv lys'!$I$2:$I$2863,'bereken betaaldatum bedrag'!$AK$1,'grv lys'!$G$2:$G$2863,'bereken betaaldatum bedrag'!B307)</f>
        <v>0</v>
      </c>
      <c r="AL307" s="4">
        <f>SUMIFS('grv lys'!$L$2:$L$2863,'grv lys'!$I$2:$I$2863,'bereken betaaldatum bedrag'!$AL$1,'grv lys'!$G$2:$G$2863,'bereken betaaldatum bedrag'!B307)</f>
        <v>0</v>
      </c>
      <c r="AM307" s="4">
        <f>SUMIFS('grv lys'!$L$2:$L$2863,'grv lys'!$I$2:$I$2863,'bereken betaaldatum bedrag'!$AM$1,'grv lys'!$G$2:$G$2863,'bereken betaaldatum bedrag'!B307)</f>
        <v>0</v>
      </c>
      <c r="AN307" s="4">
        <f>SUMIFS('grv lys'!$L$2:$L$2863,'grv lys'!$I$2:$I$2863,'bereken betaaldatum bedrag'!$AN$1,'grv lys'!$G$2:$G$2863,'bereken betaaldatum bedrag'!B307)</f>
        <v>0</v>
      </c>
      <c r="AO307" s="4">
        <f>SUMIFS('grv lys'!$L$2:$L$2863,'grv lys'!$I$2:$I$2863,'bereken betaaldatum bedrag'!$AO$1,'grv lys'!$G$2:$G$2863,'bereken betaaldatum bedrag'!B307)</f>
        <v>0</v>
      </c>
      <c r="AP307" s="4">
        <f>SUMIFS('grv lys'!$L$2:$L$2863,'grv lys'!$I$2:$I$2863,'bereken betaaldatum bedrag'!$AP$1,'grv lys'!$G$2:$G$2863,'bereken betaaldatum bedrag'!B307)</f>
        <v>0</v>
      </c>
      <c r="AQ307" s="4">
        <f>SUMIFS('grv lys'!$L$2:$L$2863,'grv lys'!$I$2:$I$2863,'bereken betaaldatum bedrag'!$AQ$1,'grv lys'!$G$2:$G$2863,'bereken betaaldatum bedrag'!B307)</f>
        <v>0</v>
      </c>
      <c r="AR307" s="4">
        <f>SUMIFS('grv lys'!$L$2:$L$2863,'grv lys'!$I$2:$I$2863,'bereken betaaldatum bedrag'!$AR$1,'grv lys'!$G$2:$G$2863,'bereken betaaldatum bedrag'!B307)</f>
        <v>0</v>
      </c>
      <c r="AS307" s="4">
        <f>SUMIFS('grv lys'!$L$2:$L$2863,'grv lys'!$I$2:$I$2863,'bereken betaaldatum bedrag'!$AS$1,'grv lys'!$G$2:$G$2863,'bereken betaaldatum bedrag'!B307)</f>
        <v>0</v>
      </c>
      <c r="AT307" s="4">
        <f>SUMIFS('grv lys'!$L$2:$L$2863,'grv lys'!$I$2:$I$2863,'bereken betaaldatum bedrag'!$AT$1,'grv lys'!$G$2:$G$2863,'bereken betaaldatum bedrag'!B307)</f>
        <v>0</v>
      </c>
      <c r="AU307" s="4">
        <f>SUMIFS('grv lys'!$L$2:$L$2863,'grv lys'!$I$2:$I$2863,'bereken betaaldatum bedrag'!$AU$1,'grv lys'!$G$2:$G$2863,'bereken betaaldatum bedrag'!B307)</f>
        <v>0</v>
      </c>
      <c r="AV307" s="4">
        <f>SUMIFS('grv lys'!$L$2:$L$2863,'grv lys'!$I$2:$I$2863,'bereken betaaldatum bedrag'!$AV$1,'grv lys'!$G$2:$G$2863,'bereken betaaldatum bedrag'!B307)</f>
        <v>0</v>
      </c>
      <c r="AW307" s="4">
        <f>SUMIFS('grv lys'!$L$2:$L$2863,'grv lys'!$I$2:$I$2863,'bereken betaaldatum bedrag'!$AW$1,'grv lys'!$G$2:$G$2863,'bereken betaaldatum bedrag'!B307)</f>
        <v>0</v>
      </c>
      <c r="AX307" s="4">
        <f>SUMIFS('grv lys'!$L$2:$L$2863,'grv lys'!$I$2:$I$2863,'bereken betaaldatum bedrag'!$AX$1,'grv lys'!$G$2:$G$2863,'bereken betaaldatum bedrag'!B307)</f>
        <v>0</v>
      </c>
      <c r="AY307" s="4">
        <f>SUMIFS('grv lys'!$L$2:$L$2863,'grv lys'!$I$2:$I$2863,'bereken betaaldatum bedrag'!$AY$1,'grv lys'!$G$2:$G$2863,'bereken betaaldatum bedrag'!B307)</f>
        <v>0</v>
      </c>
      <c r="AZ307" s="4">
        <f>SUMIFS('grv lys'!$L$2:$L$2863,'grv lys'!$I$2:$I$2863,'bereken betaaldatum bedrag'!$AZ$1,'grv lys'!$G$2:$G$2863,'bereken betaaldatum bedrag'!B307)</f>
        <v>0</v>
      </c>
      <c r="BA307" s="4">
        <f>SUMIFS('grv lys'!$L$2:$L$2863,'grv lys'!$I$2:$I$2863,'bereken betaaldatum bedrag'!$BA$1,'grv lys'!$G$2:$G$2863,'bereken betaaldatum bedrag'!B307)</f>
        <v>0</v>
      </c>
    </row>
    <row r="308" spans="1:53" x14ac:dyDescent="0.25">
      <c r="A308" s="19" t="s">
        <v>136</v>
      </c>
      <c r="B308" s="20">
        <v>41884</v>
      </c>
      <c r="C308" s="7"/>
      <c r="D308" s="15" t="s">
        <v>148</v>
      </c>
      <c r="E308" s="14"/>
      <c r="F308" s="12"/>
      <c r="G308" s="16"/>
      <c r="H308" s="16"/>
      <c r="I308" s="4">
        <f>SUMIFS('grv lys'!$L$2:$L$2863,'grv lys'!$G$2:$G$2863,'bereken betaaldatum bedrag'!B308,'grv lys'!$I$2:$I$2863,'bereken betaaldatum bedrag'!I$1)</f>
        <v>0</v>
      </c>
      <c r="J308" s="4">
        <f>SUMIFS('grv lys'!$L$2:$L$2863,'grv lys'!$I$2:$I$2863,'bereken betaaldatum bedrag'!$J$1,'grv lys'!$T$2:$T$2863,'bereken betaaldatum bedrag'!B308)</f>
        <v>0</v>
      </c>
      <c r="K308" s="4">
        <f>SUMIFS('grv lys'!$L$2:$L$2863,'grv lys'!$I$2:$I$2863,'bereken betaaldatum bedrag'!$K$1,'grv lys'!$T$2:$T$2863,'bereken betaaldatum bedrag'!B308)</f>
        <v>0</v>
      </c>
      <c r="L308" s="4">
        <f>SUMIFS('grv lys'!$L$2:$L$2863,'grv lys'!$I$2:$I$2863,'bereken betaaldatum bedrag'!$L$1,'grv lys'!$T$2:$T$2863,'bereken betaaldatum bedrag'!B308)</f>
        <v>0</v>
      </c>
      <c r="M308" s="4">
        <f>SUMIFS('grv lys'!$L$2:$L$2863,'grv lys'!$I$2:$I$2863,'bereken betaaldatum bedrag'!$M$1,'grv lys'!$T$2:$T$2863,'bereken betaaldatum bedrag'!B308)</f>
        <v>0</v>
      </c>
      <c r="N308" s="4">
        <f>SUMIFS('grv lys'!$L$2:$L$2863,'grv lys'!$I$2:$I$2863,'bereken betaaldatum bedrag'!$N$1,'grv lys'!$T$2:$T$2863,'bereken betaaldatum bedrag'!B308)</f>
        <v>0</v>
      </c>
      <c r="O308" s="4">
        <f>SUMIFS('grv lys'!$L$2:$L$2863,'grv lys'!$I$2:$I$2863,'bereken betaaldatum bedrag'!$O$1,'grv lys'!$T$2:$T$2863,'bereken betaaldatum bedrag'!B308)</f>
        <v>0</v>
      </c>
      <c r="P308" s="4">
        <f>SUMIFS('grv lys'!$L$2:$L$2863,'grv lys'!$I$2:$I$2863,'bereken betaaldatum bedrag'!$P$1,'grv lys'!$T$2:$T$2863,'bereken betaaldatum bedrag'!B308)</f>
        <v>0</v>
      </c>
      <c r="Q308" s="4">
        <f>SUMIFS('grv lys'!$L$2:$L$2863,'grv lys'!$I$2:$I$2863,'bereken betaaldatum bedrag'!$Q$1,'grv lys'!$T$2:$T$2863,'bereken betaaldatum bedrag'!B308)</f>
        <v>0</v>
      </c>
      <c r="R308" s="4">
        <f>SUMIFS('grv lys'!$L$2:$L$2863,'grv lys'!$I$2:$I$2863,'bereken betaaldatum bedrag'!$R$1,'grv lys'!$T$2:$T$2863,'bereken betaaldatum bedrag'!B308)</f>
        <v>0</v>
      </c>
      <c r="S308" s="4">
        <f>SUMIFS('grv lys'!Y307:Y3570,'grv lys'!T307:T3570,'bereken betaaldatum bedrag'!B308,'grv lys'!V307:V3570,'bereken betaaldatum bedrag'!$S$1)</f>
        <v>0</v>
      </c>
      <c r="T308" s="4">
        <f>SUMIFS('grv lys'!Z307:Z3570,'grv lys'!U307:U3570,'bereken betaaldatum bedrag'!B308,'grv lys'!W307:W3570,'bereken betaaldatum bedrag'!$T$1)</f>
        <v>0</v>
      </c>
      <c r="U308" s="4">
        <f>SUMIFS('grv lys'!$L$2:$L$2863,'grv lys'!$I$2:$I$2863,'bereken betaaldatum bedrag'!$U$1,'grv lys'!$T$2:$T$2863,'bereken betaaldatum bedrag'!B308)</f>
        <v>0</v>
      </c>
      <c r="V308" s="4">
        <f>SUMIFS('grv lys'!$L$2:$L$2863,'grv lys'!$I$2:$I$2863,'bereken betaaldatum bedrag'!$V$1,'grv lys'!$T$2:$T$2863,'bereken betaaldatum bedrag'!B308)</f>
        <v>0</v>
      </c>
      <c r="W308" s="4">
        <f>SUMIFS('grv lys'!$L$2:$L$2863,'grv lys'!$I$2:$I$2863,'bereken betaaldatum bedrag'!$W$1,'grv lys'!$T$2:$T$2863,'bereken betaaldatum bedrag'!B308)</f>
        <v>0</v>
      </c>
      <c r="X308" s="4">
        <f>SUMIFS('grv lys'!$L$2:$L$2863,'grv lys'!$I$2:$I$2863,'bereken betaaldatum bedrag'!$X$1,'grv lys'!$T$2:$T$2863,'bereken betaaldatum bedrag'!B308)</f>
        <v>0</v>
      </c>
      <c r="Y308" s="4">
        <f>SUMIFS('grv lys'!$L$2:$L$2863,'grv lys'!$I$2:$I$2863,'bereken betaaldatum bedrag'!$Y$1,'grv lys'!$G$2:$G$2863,'bereken betaaldatum bedrag'!B308)</f>
        <v>0</v>
      </c>
      <c r="Z308" s="4">
        <f>SUMIFS('grv lys'!$L$2:$L$2863,'grv lys'!$I$2:$I$2863,'bereken betaaldatum bedrag'!$Z$1,'grv lys'!$G$2:$G$2863,'bereken betaaldatum bedrag'!B308)</f>
        <v>0</v>
      </c>
      <c r="AA308" s="4">
        <f>SUMIFS('grv lys'!$L$2:$L$2863,'grv lys'!$I$2:$I$2863,'bereken betaaldatum bedrag'!$AA$1,'grv lys'!$G$2:$G$2863,'bereken betaaldatum bedrag'!B308)</f>
        <v>0</v>
      </c>
      <c r="AB308" s="4">
        <f>SUMIFS('grv lys'!$L$2:$L$2863,'grv lys'!$I$2:$I$2863,'bereken betaaldatum bedrag'!$AB$1,'grv lys'!$G$2:$G$2863,'bereken betaaldatum bedrag'!B308)</f>
        <v>0</v>
      </c>
      <c r="AC308" s="4">
        <f>SUMIFS('grv lys'!$L$2:$L$2863,'grv lys'!$I$2:$I$2863,'bereken betaaldatum bedrag'!$AC$1,'grv lys'!$G$2:$G$2863,'bereken betaaldatum bedrag'!B308)</f>
        <v>0</v>
      </c>
      <c r="AD308" s="4">
        <f>SUMIFS('grv lys'!$L$2:$L$2863,'grv lys'!$I$2:$I$2863,'bereken betaaldatum bedrag'!$AD$1,'grv lys'!$G$2:$G$2863,'bereken betaaldatum bedrag'!B308)</f>
        <v>0</v>
      </c>
      <c r="AE308" s="4">
        <f>SUMIFS('grv lys'!$L$2:$L$2863,'grv lys'!$I$2:$I$2863,'bereken betaaldatum bedrag'!$AE$1,'grv lys'!$G$2:$G$2863,'bereken betaaldatum bedrag'!B308)</f>
        <v>0</v>
      </c>
      <c r="AF308" s="4">
        <f>SUMIFS('grv lys'!$L$2:$L$2863,'grv lys'!$I$2:$I$2863,'bereken betaaldatum bedrag'!$AF$1,'grv lys'!$G$2:$G$2863,'bereken betaaldatum bedrag'!B308)</f>
        <v>0</v>
      </c>
      <c r="AG308" s="4">
        <f>SUMIFS('grv lys'!$L$2:$L$2863,'grv lys'!$I$2:$I$2863,'bereken betaaldatum bedrag'!$AG$1,'grv lys'!$G$2:$G$2863,'bereken betaaldatum bedrag'!B308)</f>
        <v>0</v>
      </c>
      <c r="AH308" s="4">
        <f>SUMIFS('grv lys'!$L$2:$L$2863,'grv lys'!$I$2:$I$2863,'bereken betaaldatum bedrag'!$AH$1,'grv lys'!$G$2:$G$2863,'bereken betaaldatum bedrag'!B308)</f>
        <v>0</v>
      </c>
      <c r="AI308" s="4">
        <f>SUMIFS('grv lys'!$L$2:$L$2863,'grv lys'!$I$2:$I$2863,'bereken betaaldatum bedrag'!$AI$1,'grv lys'!$G$2:$G$2863,'bereken betaaldatum bedrag'!B308)</f>
        <v>0</v>
      </c>
      <c r="AJ308" s="4">
        <f>SUMIFS('grv lys'!$L$2:$L$2863,'grv lys'!$I$2:$I$2863,'bereken betaaldatum bedrag'!$AJ$1,'grv lys'!$G$2:$G$2863,'bereken betaaldatum bedrag'!B308)</f>
        <v>0</v>
      </c>
      <c r="AK308" s="4">
        <f>SUMIFS('grv lys'!$L$2:$L$2863,'grv lys'!$I$2:$I$2863,'bereken betaaldatum bedrag'!$AK$1,'grv lys'!$G$2:$G$2863,'bereken betaaldatum bedrag'!B308)</f>
        <v>0</v>
      </c>
      <c r="AL308" s="4">
        <f>SUMIFS('grv lys'!$L$2:$L$2863,'grv lys'!$I$2:$I$2863,'bereken betaaldatum bedrag'!$AL$1,'grv lys'!$G$2:$G$2863,'bereken betaaldatum bedrag'!B308)</f>
        <v>0</v>
      </c>
      <c r="AM308" s="4">
        <f>SUMIFS('grv lys'!$L$2:$L$2863,'grv lys'!$I$2:$I$2863,'bereken betaaldatum bedrag'!$AM$1,'grv lys'!$G$2:$G$2863,'bereken betaaldatum bedrag'!B308)</f>
        <v>0</v>
      </c>
      <c r="AN308" s="4">
        <f>SUMIFS('grv lys'!$L$2:$L$2863,'grv lys'!$I$2:$I$2863,'bereken betaaldatum bedrag'!$AN$1,'grv lys'!$G$2:$G$2863,'bereken betaaldatum bedrag'!B308)</f>
        <v>0</v>
      </c>
      <c r="AO308" s="4">
        <f>SUMIFS('grv lys'!$L$2:$L$2863,'grv lys'!$I$2:$I$2863,'bereken betaaldatum bedrag'!$AO$1,'grv lys'!$G$2:$G$2863,'bereken betaaldatum bedrag'!B308)</f>
        <v>0</v>
      </c>
      <c r="AP308" s="4">
        <f>SUMIFS('grv lys'!$L$2:$L$2863,'grv lys'!$I$2:$I$2863,'bereken betaaldatum bedrag'!$AP$1,'grv lys'!$G$2:$G$2863,'bereken betaaldatum bedrag'!B308)</f>
        <v>0</v>
      </c>
      <c r="AQ308" s="4">
        <f>SUMIFS('grv lys'!$L$2:$L$2863,'grv lys'!$I$2:$I$2863,'bereken betaaldatum bedrag'!$AQ$1,'grv lys'!$G$2:$G$2863,'bereken betaaldatum bedrag'!B308)</f>
        <v>0</v>
      </c>
      <c r="AR308" s="4">
        <f>SUMIFS('grv lys'!$L$2:$L$2863,'grv lys'!$I$2:$I$2863,'bereken betaaldatum bedrag'!$AR$1,'grv lys'!$G$2:$G$2863,'bereken betaaldatum bedrag'!B308)</f>
        <v>0</v>
      </c>
      <c r="AS308" s="4">
        <f>SUMIFS('grv lys'!$L$2:$L$2863,'grv lys'!$I$2:$I$2863,'bereken betaaldatum bedrag'!$AS$1,'grv lys'!$G$2:$G$2863,'bereken betaaldatum bedrag'!B308)</f>
        <v>0</v>
      </c>
      <c r="AT308" s="4">
        <f>SUMIFS('grv lys'!$L$2:$L$2863,'grv lys'!$I$2:$I$2863,'bereken betaaldatum bedrag'!$AT$1,'grv lys'!$G$2:$G$2863,'bereken betaaldatum bedrag'!B308)</f>
        <v>0</v>
      </c>
      <c r="AU308" s="4">
        <f>SUMIFS('grv lys'!$L$2:$L$2863,'grv lys'!$I$2:$I$2863,'bereken betaaldatum bedrag'!$AU$1,'grv lys'!$G$2:$G$2863,'bereken betaaldatum bedrag'!B308)</f>
        <v>0</v>
      </c>
      <c r="AV308" s="4">
        <f>SUMIFS('grv lys'!$L$2:$L$2863,'grv lys'!$I$2:$I$2863,'bereken betaaldatum bedrag'!$AV$1,'grv lys'!$G$2:$G$2863,'bereken betaaldatum bedrag'!B308)</f>
        <v>0</v>
      </c>
      <c r="AW308" s="4">
        <f>SUMIFS('grv lys'!$L$2:$L$2863,'grv lys'!$I$2:$I$2863,'bereken betaaldatum bedrag'!$AW$1,'grv lys'!$G$2:$G$2863,'bereken betaaldatum bedrag'!B308)</f>
        <v>0</v>
      </c>
      <c r="AX308" s="4">
        <f>SUMIFS('grv lys'!$L$2:$L$2863,'grv lys'!$I$2:$I$2863,'bereken betaaldatum bedrag'!$AX$1,'grv lys'!$G$2:$G$2863,'bereken betaaldatum bedrag'!B308)</f>
        <v>0</v>
      </c>
      <c r="AY308" s="4">
        <f>SUMIFS('grv lys'!$L$2:$L$2863,'grv lys'!$I$2:$I$2863,'bereken betaaldatum bedrag'!$AY$1,'grv lys'!$G$2:$G$2863,'bereken betaaldatum bedrag'!B308)</f>
        <v>0</v>
      </c>
      <c r="AZ308" s="4">
        <f>SUMIFS('grv lys'!$L$2:$L$2863,'grv lys'!$I$2:$I$2863,'bereken betaaldatum bedrag'!$AZ$1,'grv lys'!$G$2:$G$2863,'bereken betaaldatum bedrag'!B308)</f>
        <v>0</v>
      </c>
      <c r="BA308" s="4">
        <f>SUMIFS('grv lys'!$L$2:$L$2863,'grv lys'!$I$2:$I$2863,'bereken betaaldatum bedrag'!$BA$1,'grv lys'!$G$2:$G$2863,'bereken betaaldatum bedrag'!B308)</f>
        <v>0</v>
      </c>
    </row>
    <row r="309" spans="1:53" x14ac:dyDescent="0.25">
      <c r="A309" s="19" t="s">
        <v>137</v>
      </c>
      <c r="B309" s="20">
        <v>41885</v>
      </c>
      <c r="C309" s="7"/>
      <c r="D309" s="15" t="s">
        <v>148</v>
      </c>
      <c r="E309" s="14"/>
      <c r="F309" s="12"/>
      <c r="G309" s="16"/>
      <c r="H309" s="16"/>
      <c r="I309" s="4">
        <f>SUMIFS('grv lys'!$L$2:$L$2863,'grv lys'!$G$2:$G$2863,'bereken betaaldatum bedrag'!B309,'grv lys'!$I$2:$I$2863,'bereken betaaldatum bedrag'!I$1)</f>
        <v>0</v>
      </c>
      <c r="J309" s="4">
        <f>SUMIFS('grv lys'!$L$2:$L$2863,'grv lys'!$I$2:$I$2863,'bereken betaaldatum bedrag'!$J$1,'grv lys'!$T$2:$T$2863,'bereken betaaldatum bedrag'!B309)</f>
        <v>0</v>
      </c>
      <c r="K309" s="4">
        <f>SUMIFS('grv lys'!$L$2:$L$2863,'grv lys'!$I$2:$I$2863,'bereken betaaldatum bedrag'!$K$1,'grv lys'!$T$2:$T$2863,'bereken betaaldatum bedrag'!B309)</f>
        <v>0</v>
      </c>
      <c r="L309" s="4">
        <f>SUMIFS('grv lys'!$L$2:$L$2863,'grv lys'!$I$2:$I$2863,'bereken betaaldatum bedrag'!$L$1,'grv lys'!$T$2:$T$2863,'bereken betaaldatum bedrag'!B309)</f>
        <v>0</v>
      </c>
      <c r="M309" s="4">
        <f>SUMIFS('grv lys'!$L$2:$L$2863,'grv lys'!$I$2:$I$2863,'bereken betaaldatum bedrag'!$M$1,'grv lys'!$T$2:$T$2863,'bereken betaaldatum bedrag'!B309)</f>
        <v>0</v>
      </c>
      <c r="N309" s="4">
        <f>SUMIFS('grv lys'!$L$2:$L$2863,'grv lys'!$I$2:$I$2863,'bereken betaaldatum bedrag'!$N$1,'grv lys'!$T$2:$T$2863,'bereken betaaldatum bedrag'!B309)</f>
        <v>0</v>
      </c>
      <c r="O309" s="4">
        <f>SUMIFS('grv lys'!$L$2:$L$2863,'grv lys'!$I$2:$I$2863,'bereken betaaldatum bedrag'!$O$1,'grv lys'!$T$2:$T$2863,'bereken betaaldatum bedrag'!B309)</f>
        <v>0</v>
      </c>
      <c r="P309" s="4">
        <f>SUMIFS('grv lys'!$L$2:$L$2863,'grv lys'!$I$2:$I$2863,'bereken betaaldatum bedrag'!$P$1,'grv lys'!$T$2:$T$2863,'bereken betaaldatum bedrag'!B309)</f>
        <v>0</v>
      </c>
      <c r="Q309" s="4">
        <f>SUMIFS('grv lys'!$L$2:$L$2863,'grv lys'!$I$2:$I$2863,'bereken betaaldatum bedrag'!$Q$1,'grv lys'!$T$2:$T$2863,'bereken betaaldatum bedrag'!B309)</f>
        <v>0</v>
      </c>
      <c r="R309" s="4">
        <f>SUMIFS('grv lys'!$L$2:$L$2863,'grv lys'!$I$2:$I$2863,'bereken betaaldatum bedrag'!$R$1,'grv lys'!$T$2:$T$2863,'bereken betaaldatum bedrag'!B309)</f>
        <v>0</v>
      </c>
      <c r="S309" s="4">
        <f>SUMIFS('grv lys'!Y308:Y3571,'grv lys'!T308:T3571,'bereken betaaldatum bedrag'!B309,'grv lys'!V308:V3571,'bereken betaaldatum bedrag'!$S$1)</f>
        <v>0</v>
      </c>
      <c r="T309" s="4">
        <f>SUMIFS('grv lys'!Z308:Z3571,'grv lys'!U308:U3571,'bereken betaaldatum bedrag'!B309,'grv lys'!W308:W3571,'bereken betaaldatum bedrag'!$T$1)</f>
        <v>0</v>
      </c>
      <c r="U309" s="4">
        <f>SUMIFS('grv lys'!$L$2:$L$2863,'grv lys'!$I$2:$I$2863,'bereken betaaldatum bedrag'!$U$1,'grv lys'!$T$2:$T$2863,'bereken betaaldatum bedrag'!B309)</f>
        <v>0</v>
      </c>
      <c r="V309" s="4">
        <f>SUMIFS('grv lys'!$L$2:$L$2863,'grv lys'!$I$2:$I$2863,'bereken betaaldatum bedrag'!$V$1,'grv lys'!$T$2:$T$2863,'bereken betaaldatum bedrag'!B309)</f>
        <v>0</v>
      </c>
      <c r="W309" s="4">
        <f>SUMIFS('grv lys'!$L$2:$L$2863,'grv lys'!$I$2:$I$2863,'bereken betaaldatum bedrag'!$W$1,'grv lys'!$T$2:$T$2863,'bereken betaaldatum bedrag'!B309)</f>
        <v>0</v>
      </c>
      <c r="X309" s="4">
        <f>SUMIFS('grv lys'!$L$2:$L$2863,'grv lys'!$I$2:$I$2863,'bereken betaaldatum bedrag'!$X$1,'grv lys'!$T$2:$T$2863,'bereken betaaldatum bedrag'!B309)</f>
        <v>0</v>
      </c>
      <c r="Y309" s="4">
        <f>SUMIFS('grv lys'!$L$2:$L$2863,'grv lys'!$I$2:$I$2863,'bereken betaaldatum bedrag'!$Y$1,'grv lys'!$G$2:$G$2863,'bereken betaaldatum bedrag'!B309)</f>
        <v>0</v>
      </c>
      <c r="Z309" s="4">
        <f>SUMIFS('grv lys'!$L$2:$L$2863,'grv lys'!$I$2:$I$2863,'bereken betaaldatum bedrag'!$Z$1,'grv lys'!$G$2:$G$2863,'bereken betaaldatum bedrag'!B309)</f>
        <v>0</v>
      </c>
      <c r="AA309" s="4">
        <f>SUMIFS('grv lys'!$L$2:$L$2863,'grv lys'!$I$2:$I$2863,'bereken betaaldatum bedrag'!$AA$1,'grv lys'!$G$2:$G$2863,'bereken betaaldatum bedrag'!B309)</f>
        <v>0</v>
      </c>
      <c r="AB309" s="4">
        <f>SUMIFS('grv lys'!$L$2:$L$2863,'grv lys'!$I$2:$I$2863,'bereken betaaldatum bedrag'!$AB$1,'grv lys'!$G$2:$G$2863,'bereken betaaldatum bedrag'!B309)</f>
        <v>0</v>
      </c>
      <c r="AC309" s="4">
        <f>SUMIFS('grv lys'!$L$2:$L$2863,'grv lys'!$I$2:$I$2863,'bereken betaaldatum bedrag'!$AC$1,'grv lys'!$G$2:$G$2863,'bereken betaaldatum bedrag'!B309)</f>
        <v>0</v>
      </c>
      <c r="AD309" s="4">
        <f>SUMIFS('grv lys'!$L$2:$L$2863,'grv lys'!$I$2:$I$2863,'bereken betaaldatum bedrag'!$AD$1,'grv lys'!$G$2:$G$2863,'bereken betaaldatum bedrag'!B309)</f>
        <v>0</v>
      </c>
      <c r="AE309" s="4">
        <f>SUMIFS('grv lys'!$L$2:$L$2863,'grv lys'!$I$2:$I$2863,'bereken betaaldatum bedrag'!$AE$1,'grv lys'!$G$2:$G$2863,'bereken betaaldatum bedrag'!B309)</f>
        <v>0</v>
      </c>
      <c r="AF309" s="4">
        <f>SUMIFS('grv lys'!$L$2:$L$2863,'grv lys'!$I$2:$I$2863,'bereken betaaldatum bedrag'!$AF$1,'grv lys'!$G$2:$G$2863,'bereken betaaldatum bedrag'!B309)</f>
        <v>0</v>
      </c>
      <c r="AG309" s="4">
        <f>SUMIFS('grv lys'!$L$2:$L$2863,'grv lys'!$I$2:$I$2863,'bereken betaaldatum bedrag'!$AG$1,'grv lys'!$G$2:$G$2863,'bereken betaaldatum bedrag'!B309)</f>
        <v>0</v>
      </c>
      <c r="AH309" s="4">
        <f>SUMIFS('grv lys'!$L$2:$L$2863,'grv lys'!$I$2:$I$2863,'bereken betaaldatum bedrag'!$AH$1,'grv lys'!$G$2:$G$2863,'bereken betaaldatum bedrag'!B309)</f>
        <v>0</v>
      </c>
      <c r="AI309" s="4">
        <f>SUMIFS('grv lys'!$L$2:$L$2863,'grv lys'!$I$2:$I$2863,'bereken betaaldatum bedrag'!$AI$1,'grv lys'!$G$2:$G$2863,'bereken betaaldatum bedrag'!B309)</f>
        <v>0</v>
      </c>
      <c r="AJ309" s="4">
        <f>SUMIFS('grv lys'!$L$2:$L$2863,'grv lys'!$I$2:$I$2863,'bereken betaaldatum bedrag'!$AJ$1,'grv lys'!$G$2:$G$2863,'bereken betaaldatum bedrag'!B309)</f>
        <v>0</v>
      </c>
      <c r="AK309" s="4">
        <f>SUMIFS('grv lys'!$L$2:$L$2863,'grv lys'!$I$2:$I$2863,'bereken betaaldatum bedrag'!$AK$1,'grv lys'!$G$2:$G$2863,'bereken betaaldatum bedrag'!B309)</f>
        <v>0</v>
      </c>
      <c r="AL309" s="4">
        <f>SUMIFS('grv lys'!$L$2:$L$2863,'grv lys'!$I$2:$I$2863,'bereken betaaldatum bedrag'!$AL$1,'grv lys'!$G$2:$G$2863,'bereken betaaldatum bedrag'!B309)</f>
        <v>0</v>
      </c>
      <c r="AM309" s="4">
        <f>SUMIFS('grv lys'!$L$2:$L$2863,'grv lys'!$I$2:$I$2863,'bereken betaaldatum bedrag'!$AM$1,'grv lys'!$G$2:$G$2863,'bereken betaaldatum bedrag'!B309)</f>
        <v>0</v>
      </c>
      <c r="AN309" s="4">
        <f>SUMIFS('grv lys'!$L$2:$L$2863,'grv lys'!$I$2:$I$2863,'bereken betaaldatum bedrag'!$AN$1,'grv lys'!$G$2:$G$2863,'bereken betaaldatum bedrag'!B309)</f>
        <v>0</v>
      </c>
      <c r="AO309" s="4">
        <f>SUMIFS('grv lys'!$L$2:$L$2863,'grv lys'!$I$2:$I$2863,'bereken betaaldatum bedrag'!$AO$1,'grv lys'!$G$2:$G$2863,'bereken betaaldatum bedrag'!B309)</f>
        <v>0</v>
      </c>
      <c r="AP309" s="4">
        <f>SUMIFS('grv lys'!$L$2:$L$2863,'grv lys'!$I$2:$I$2863,'bereken betaaldatum bedrag'!$AP$1,'grv lys'!$G$2:$G$2863,'bereken betaaldatum bedrag'!B309)</f>
        <v>0</v>
      </c>
      <c r="AQ309" s="4">
        <f>SUMIFS('grv lys'!$L$2:$L$2863,'grv lys'!$I$2:$I$2863,'bereken betaaldatum bedrag'!$AQ$1,'grv lys'!$G$2:$G$2863,'bereken betaaldatum bedrag'!B309)</f>
        <v>0</v>
      </c>
      <c r="AR309" s="4">
        <f>SUMIFS('grv lys'!$L$2:$L$2863,'grv lys'!$I$2:$I$2863,'bereken betaaldatum bedrag'!$AR$1,'grv lys'!$G$2:$G$2863,'bereken betaaldatum bedrag'!B309)</f>
        <v>0</v>
      </c>
      <c r="AS309" s="4">
        <f>SUMIFS('grv lys'!$L$2:$L$2863,'grv lys'!$I$2:$I$2863,'bereken betaaldatum bedrag'!$AS$1,'grv lys'!$G$2:$G$2863,'bereken betaaldatum bedrag'!B309)</f>
        <v>0</v>
      </c>
      <c r="AT309" s="4">
        <f>SUMIFS('grv lys'!$L$2:$L$2863,'grv lys'!$I$2:$I$2863,'bereken betaaldatum bedrag'!$AT$1,'grv lys'!$G$2:$G$2863,'bereken betaaldatum bedrag'!B309)</f>
        <v>0</v>
      </c>
      <c r="AU309" s="4">
        <f>SUMIFS('grv lys'!$L$2:$L$2863,'grv lys'!$I$2:$I$2863,'bereken betaaldatum bedrag'!$AU$1,'grv lys'!$G$2:$G$2863,'bereken betaaldatum bedrag'!B309)</f>
        <v>0</v>
      </c>
      <c r="AV309" s="4">
        <f>SUMIFS('grv lys'!$L$2:$L$2863,'grv lys'!$I$2:$I$2863,'bereken betaaldatum bedrag'!$AV$1,'grv lys'!$G$2:$G$2863,'bereken betaaldatum bedrag'!B309)</f>
        <v>0</v>
      </c>
      <c r="AW309" s="4">
        <f>SUMIFS('grv lys'!$L$2:$L$2863,'grv lys'!$I$2:$I$2863,'bereken betaaldatum bedrag'!$AW$1,'grv lys'!$G$2:$G$2863,'bereken betaaldatum bedrag'!B309)</f>
        <v>0</v>
      </c>
      <c r="AX309" s="4">
        <f>SUMIFS('grv lys'!$L$2:$L$2863,'grv lys'!$I$2:$I$2863,'bereken betaaldatum bedrag'!$AX$1,'grv lys'!$G$2:$G$2863,'bereken betaaldatum bedrag'!B309)</f>
        <v>0</v>
      </c>
      <c r="AY309" s="4">
        <f>SUMIFS('grv lys'!$L$2:$L$2863,'grv lys'!$I$2:$I$2863,'bereken betaaldatum bedrag'!$AY$1,'grv lys'!$G$2:$G$2863,'bereken betaaldatum bedrag'!B309)</f>
        <v>0</v>
      </c>
      <c r="AZ309" s="4">
        <f>SUMIFS('grv lys'!$L$2:$L$2863,'grv lys'!$I$2:$I$2863,'bereken betaaldatum bedrag'!$AZ$1,'grv lys'!$G$2:$G$2863,'bereken betaaldatum bedrag'!B309)</f>
        <v>0</v>
      </c>
      <c r="BA309" s="4">
        <f>SUMIFS('grv lys'!$L$2:$L$2863,'grv lys'!$I$2:$I$2863,'bereken betaaldatum bedrag'!$BA$1,'grv lys'!$G$2:$G$2863,'bereken betaaldatum bedrag'!B309)</f>
        <v>0</v>
      </c>
    </row>
    <row r="310" spans="1:53" x14ac:dyDescent="0.25">
      <c r="A310" s="19" t="s">
        <v>138</v>
      </c>
      <c r="B310" s="20">
        <v>41886</v>
      </c>
      <c r="C310" s="7"/>
      <c r="D310" s="15" t="s">
        <v>148</v>
      </c>
      <c r="E310" s="14"/>
      <c r="F310" s="12"/>
      <c r="G310" s="16"/>
      <c r="H310" s="16"/>
      <c r="I310" s="4">
        <f>SUMIFS('grv lys'!$L$2:$L$2863,'grv lys'!$G$2:$G$2863,'bereken betaaldatum bedrag'!B310,'grv lys'!$I$2:$I$2863,'bereken betaaldatum bedrag'!I$1)</f>
        <v>0</v>
      </c>
      <c r="J310" s="4">
        <f>SUMIFS('grv lys'!$L$2:$L$2863,'grv lys'!$I$2:$I$2863,'bereken betaaldatum bedrag'!$J$1,'grv lys'!$T$2:$T$2863,'bereken betaaldatum bedrag'!B310)</f>
        <v>0</v>
      </c>
      <c r="K310" s="4">
        <f>SUMIFS('grv lys'!$L$2:$L$2863,'grv lys'!$I$2:$I$2863,'bereken betaaldatum bedrag'!$K$1,'grv lys'!$T$2:$T$2863,'bereken betaaldatum bedrag'!B310)</f>
        <v>0</v>
      </c>
      <c r="L310" s="4">
        <f>SUMIFS('grv lys'!$L$2:$L$2863,'grv lys'!$I$2:$I$2863,'bereken betaaldatum bedrag'!$L$1,'grv lys'!$T$2:$T$2863,'bereken betaaldatum bedrag'!B310)</f>
        <v>0</v>
      </c>
      <c r="M310" s="4">
        <f>SUMIFS('grv lys'!$L$2:$L$2863,'grv lys'!$I$2:$I$2863,'bereken betaaldatum bedrag'!$M$1,'grv lys'!$T$2:$T$2863,'bereken betaaldatum bedrag'!B310)</f>
        <v>0</v>
      </c>
      <c r="N310" s="4">
        <f>SUMIFS('grv lys'!$L$2:$L$2863,'grv lys'!$I$2:$I$2863,'bereken betaaldatum bedrag'!$N$1,'grv lys'!$T$2:$T$2863,'bereken betaaldatum bedrag'!B310)</f>
        <v>0</v>
      </c>
      <c r="O310" s="4">
        <f>SUMIFS('grv lys'!$L$2:$L$2863,'grv lys'!$I$2:$I$2863,'bereken betaaldatum bedrag'!$O$1,'grv lys'!$T$2:$T$2863,'bereken betaaldatum bedrag'!B310)</f>
        <v>0</v>
      </c>
      <c r="P310" s="4">
        <f>SUMIFS('grv lys'!$L$2:$L$2863,'grv lys'!$I$2:$I$2863,'bereken betaaldatum bedrag'!$P$1,'grv lys'!$T$2:$T$2863,'bereken betaaldatum bedrag'!B310)</f>
        <v>0</v>
      </c>
      <c r="Q310" s="4">
        <f>SUMIFS('grv lys'!$L$2:$L$2863,'grv lys'!$I$2:$I$2863,'bereken betaaldatum bedrag'!$Q$1,'grv lys'!$T$2:$T$2863,'bereken betaaldatum bedrag'!B310)</f>
        <v>0</v>
      </c>
      <c r="R310" s="4">
        <f>SUMIFS('grv lys'!$L$2:$L$2863,'grv lys'!$I$2:$I$2863,'bereken betaaldatum bedrag'!$R$1,'grv lys'!$T$2:$T$2863,'bereken betaaldatum bedrag'!B310)</f>
        <v>0</v>
      </c>
      <c r="S310" s="4">
        <f>SUMIFS('grv lys'!Y309:Y3572,'grv lys'!T309:T3572,'bereken betaaldatum bedrag'!B310,'grv lys'!V309:V3572,'bereken betaaldatum bedrag'!$S$1)</f>
        <v>0</v>
      </c>
      <c r="T310" s="4">
        <f>SUMIFS('grv lys'!Z309:Z3572,'grv lys'!U309:U3572,'bereken betaaldatum bedrag'!B310,'grv lys'!W309:W3572,'bereken betaaldatum bedrag'!$T$1)</f>
        <v>0</v>
      </c>
      <c r="U310" s="4">
        <f>SUMIFS('grv lys'!$L$2:$L$2863,'grv lys'!$I$2:$I$2863,'bereken betaaldatum bedrag'!$U$1,'grv lys'!$T$2:$T$2863,'bereken betaaldatum bedrag'!B310)</f>
        <v>0</v>
      </c>
      <c r="V310" s="4">
        <f>SUMIFS('grv lys'!$L$2:$L$2863,'grv lys'!$I$2:$I$2863,'bereken betaaldatum bedrag'!$V$1,'grv lys'!$T$2:$T$2863,'bereken betaaldatum bedrag'!B310)</f>
        <v>0</v>
      </c>
      <c r="W310" s="4">
        <f>SUMIFS('grv lys'!$L$2:$L$2863,'grv lys'!$I$2:$I$2863,'bereken betaaldatum bedrag'!$W$1,'grv lys'!$T$2:$T$2863,'bereken betaaldatum bedrag'!B310)</f>
        <v>0</v>
      </c>
      <c r="X310" s="4">
        <f>SUMIFS('grv lys'!$L$2:$L$2863,'grv lys'!$I$2:$I$2863,'bereken betaaldatum bedrag'!$X$1,'grv lys'!$T$2:$T$2863,'bereken betaaldatum bedrag'!B310)</f>
        <v>0</v>
      </c>
      <c r="Y310" s="4">
        <f>SUMIFS('grv lys'!$L$2:$L$2863,'grv lys'!$I$2:$I$2863,'bereken betaaldatum bedrag'!$Y$1,'grv lys'!$G$2:$G$2863,'bereken betaaldatum bedrag'!B310)</f>
        <v>0</v>
      </c>
      <c r="Z310" s="4">
        <f>SUMIFS('grv lys'!$L$2:$L$2863,'grv lys'!$I$2:$I$2863,'bereken betaaldatum bedrag'!$Z$1,'grv lys'!$G$2:$G$2863,'bereken betaaldatum bedrag'!B310)</f>
        <v>0</v>
      </c>
      <c r="AA310" s="4">
        <f>SUMIFS('grv lys'!$L$2:$L$2863,'grv lys'!$I$2:$I$2863,'bereken betaaldatum bedrag'!$AA$1,'grv lys'!$G$2:$G$2863,'bereken betaaldatum bedrag'!B310)</f>
        <v>0</v>
      </c>
      <c r="AB310" s="4">
        <f>SUMIFS('grv lys'!$L$2:$L$2863,'grv lys'!$I$2:$I$2863,'bereken betaaldatum bedrag'!$AB$1,'grv lys'!$G$2:$G$2863,'bereken betaaldatum bedrag'!B310)</f>
        <v>0</v>
      </c>
      <c r="AC310" s="4">
        <f>SUMIFS('grv lys'!$L$2:$L$2863,'grv lys'!$I$2:$I$2863,'bereken betaaldatum bedrag'!$AC$1,'grv lys'!$G$2:$G$2863,'bereken betaaldatum bedrag'!B310)</f>
        <v>0</v>
      </c>
      <c r="AD310" s="4">
        <f>SUMIFS('grv lys'!$L$2:$L$2863,'grv lys'!$I$2:$I$2863,'bereken betaaldatum bedrag'!$AD$1,'grv lys'!$G$2:$G$2863,'bereken betaaldatum bedrag'!B310)</f>
        <v>0</v>
      </c>
      <c r="AE310" s="4">
        <f>SUMIFS('grv lys'!$L$2:$L$2863,'grv lys'!$I$2:$I$2863,'bereken betaaldatum bedrag'!$AE$1,'grv lys'!$G$2:$G$2863,'bereken betaaldatum bedrag'!B310)</f>
        <v>0</v>
      </c>
      <c r="AF310" s="4">
        <f>SUMIFS('grv lys'!$L$2:$L$2863,'grv lys'!$I$2:$I$2863,'bereken betaaldatum bedrag'!$AF$1,'grv lys'!$G$2:$G$2863,'bereken betaaldatum bedrag'!B310)</f>
        <v>0</v>
      </c>
      <c r="AG310" s="4">
        <f>SUMIFS('grv lys'!$L$2:$L$2863,'grv lys'!$I$2:$I$2863,'bereken betaaldatum bedrag'!$AG$1,'grv lys'!$G$2:$G$2863,'bereken betaaldatum bedrag'!B310)</f>
        <v>0</v>
      </c>
      <c r="AH310" s="4">
        <f>SUMIFS('grv lys'!$L$2:$L$2863,'grv lys'!$I$2:$I$2863,'bereken betaaldatum bedrag'!$AH$1,'grv lys'!$G$2:$G$2863,'bereken betaaldatum bedrag'!B310)</f>
        <v>0</v>
      </c>
      <c r="AI310" s="4">
        <f>SUMIFS('grv lys'!$L$2:$L$2863,'grv lys'!$I$2:$I$2863,'bereken betaaldatum bedrag'!$AI$1,'grv lys'!$G$2:$G$2863,'bereken betaaldatum bedrag'!B310)</f>
        <v>0</v>
      </c>
      <c r="AJ310" s="4">
        <f>SUMIFS('grv lys'!$L$2:$L$2863,'grv lys'!$I$2:$I$2863,'bereken betaaldatum bedrag'!$AJ$1,'grv lys'!$G$2:$G$2863,'bereken betaaldatum bedrag'!B310)</f>
        <v>0</v>
      </c>
      <c r="AK310" s="4">
        <f>SUMIFS('grv lys'!$L$2:$L$2863,'grv lys'!$I$2:$I$2863,'bereken betaaldatum bedrag'!$AK$1,'grv lys'!$G$2:$G$2863,'bereken betaaldatum bedrag'!B310)</f>
        <v>0</v>
      </c>
      <c r="AL310" s="4">
        <f>SUMIFS('grv lys'!$L$2:$L$2863,'grv lys'!$I$2:$I$2863,'bereken betaaldatum bedrag'!$AL$1,'grv lys'!$G$2:$G$2863,'bereken betaaldatum bedrag'!B310)</f>
        <v>0</v>
      </c>
      <c r="AM310" s="4">
        <f>SUMIFS('grv lys'!$L$2:$L$2863,'grv lys'!$I$2:$I$2863,'bereken betaaldatum bedrag'!$AM$1,'grv lys'!$G$2:$G$2863,'bereken betaaldatum bedrag'!B310)</f>
        <v>0</v>
      </c>
      <c r="AN310" s="4">
        <f>SUMIFS('grv lys'!$L$2:$L$2863,'grv lys'!$I$2:$I$2863,'bereken betaaldatum bedrag'!$AN$1,'grv lys'!$G$2:$G$2863,'bereken betaaldatum bedrag'!B310)</f>
        <v>0</v>
      </c>
      <c r="AO310" s="4">
        <f>SUMIFS('grv lys'!$L$2:$L$2863,'grv lys'!$I$2:$I$2863,'bereken betaaldatum bedrag'!$AO$1,'grv lys'!$G$2:$G$2863,'bereken betaaldatum bedrag'!B310)</f>
        <v>0</v>
      </c>
      <c r="AP310" s="4">
        <f>SUMIFS('grv lys'!$L$2:$L$2863,'grv lys'!$I$2:$I$2863,'bereken betaaldatum bedrag'!$AP$1,'grv lys'!$G$2:$G$2863,'bereken betaaldatum bedrag'!B310)</f>
        <v>0</v>
      </c>
      <c r="AQ310" s="4">
        <f>SUMIFS('grv lys'!$L$2:$L$2863,'grv lys'!$I$2:$I$2863,'bereken betaaldatum bedrag'!$AQ$1,'grv lys'!$G$2:$G$2863,'bereken betaaldatum bedrag'!B310)</f>
        <v>0</v>
      </c>
      <c r="AR310" s="4">
        <f>SUMIFS('grv lys'!$L$2:$L$2863,'grv lys'!$I$2:$I$2863,'bereken betaaldatum bedrag'!$AR$1,'grv lys'!$G$2:$G$2863,'bereken betaaldatum bedrag'!B310)</f>
        <v>0</v>
      </c>
      <c r="AS310" s="4">
        <f>SUMIFS('grv lys'!$L$2:$L$2863,'grv lys'!$I$2:$I$2863,'bereken betaaldatum bedrag'!$AS$1,'grv lys'!$G$2:$G$2863,'bereken betaaldatum bedrag'!B310)</f>
        <v>0</v>
      </c>
      <c r="AT310" s="4">
        <f>SUMIFS('grv lys'!$L$2:$L$2863,'grv lys'!$I$2:$I$2863,'bereken betaaldatum bedrag'!$AT$1,'grv lys'!$G$2:$G$2863,'bereken betaaldatum bedrag'!B310)</f>
        <v>0</v>
      </c>
      <c r="AU310" s="4">
        <f>SUMIFS('grv lys'!$L$2:$L$2863,'grv lys'!$I$2:$I$2863,'bereken betaaldatum bedrag'!$AU$1,'grv lys'!$G$2:$G$2863,'bereken betaaldatum bedrag'!B310)</f>
        <v>0</v>
      </c>
      <c r="AV310" s="4">
        <f>SUMIFS('grv lys'!$L$2:$L$2863,'grv lys'!$I$2:$I$2863,'bereken betaaldatum bedrag'!$AV$1,'grv lys'!$G$2:$G$2863,'bereken betaaldatum bedrag'!B310)</f>
        <v>0</v>
      </c>
      <c r="AW310" s="4">
        <f>SUMIFS('grv lys'!$L$2:$L$2863,'grv lys'!$I$2:$I$2863,'bereken betaaldatum bedrag'!$AW$1,'grv lys'!$G$2:$G$2863,'bereken betaaldatum bedrag'!B310)</f>
        <v>0</v>
      </c>
      <c r="AX310" s="4">
        <f>SUMIFS('grv lys'!$L$2:$L$2863,'grv lys'!$I$2:$I$2863,'bereken betaaldatum bedrag'!$AX$1,'grv lys'!$G$2:$G$2863,'bereken betaaldatum bedrag'!B310)</f>
        <v>0</v>
      </c>
      <c r="AY310" s="4">
        <f>SUMIFS('grv lys'!$L$2:$L$2863,'grv lys'!$I$2:$I$2863,'bereken betaaldatum bedrag'!$AY$1,'grv lys'!$G$2:$G$2863,'bereken betaaldatum bedrag'!B310)</f>
        <v>0</v>
      </c>
      <c r="AZ310" s="4">
        <f>SUMIFS('grv lys'!$L$2:$L$2863,'grv lys'!$I$2:$I$2863,'bereken betaaldatum bedrag'!$AZ$1,'grv lys'!$G$2:$G$2863,'bereken betaaldatum bedrag'!B310)</f>
        <v>0</v>
      </c>
      <c r="BA310" s="4">
        <f>SUMIFS('grv lys'!$L$2:$L$2863,'grv lys'!$I$2:$I$2863,'bereken betaaldatum bedrag'!$BA$1,'grv lys'!$G$2:$G$2863,'bereken betaaldatum bedrag'!B310)</f>
        <v>0</v>
      </c>
    </row>
    <row r="311" spans="1:53" x14ac:dyDescent="0.25">
      <c r="A311" s="19" t="s">
        <v>139</v>
      </c>
      <c r="B311" s="20">
        <v>41887</v>
      </c>
      <c r="C311" s="7">
        <f>B311+19</f>
        <v>41906</v>
      </c>
      <c r="D311" s="6">
        <f>SUM(I305:I311)</f>
        <v>0</v>
      </c>
      <c r="E311" s="14">
        <f>B311+31</f>
        <v>41918</v>
      </c>
      <c r="F311" s="12">
        <f>SUM(Y305:BA311)</f>
        <v>0</v>
      </c>
      <c r="G311" s="10">
        <f>B311</f>
        <v>41887</v>
      </c>
      <c r="H311" s="9">
        <f>SUM(J305:X311)</f>
        <v>0</v>
      </c>
      <c r="I311" s="4">
        <f>SUMIFS('grv lys'!$L$2:$L$2863,'grv lys'!$G$2:$G$2863,'bereken betaaldatum bedrag'!B311,'grv lys'!$I$2:$I$2863,'bereken betaaldatum bedrag'!I$1)</f>
        <v>0</v>
      </c>
      <c r="J311" s="4">
        <f>SUMIFS('grv lys'!$L$2:$L$2863,'grv lys'!$I$2:$I$2863,'bereken betaaldatum bedrag'!$J$1,'grv lys'!$T$2:$T$2863,'bereken betaaldatum bedrag'!B311)</f>
        <v>0</v>
      </c>
      <c r="K311" s="4">
        <f>SUMIFS('grv lys'!$L$2:$L$2863,'grv lys'!$I$2:$I$2863,'bereken betaaldatum bedrag'!$K$1,'grv lys'!$T$2:$T$2863,'bereken betaaldatum bedrag'!B311)</f>
        <v>0</v>
      </c>
      <c r="L311" s="4">
        <f>SUMIFS('grv lys'!$L$2:$L$2863,'grv lys'!$I$2:$I$2863,'bereken betaaldatum bedrag'!$L$1,'grv lys'!$T$2:$T$2863,'bereken betaaldatum bedrag'!B311)</f>
        <v>0</v>
      </c>
      <c r="M311" s="4">
        <f>SUMIFS('grv lys'!$L$2:$L$2863,'grv lys'!$I$2:$I$2863,'bereken betaaldatum bedrag'!$M$1,'grv lys'!$T$2:$T$2863,'bereken betaaldatum bedrag'!B311)</f>
        <v>0</v>
      </c>
      <c r="N311" s="4">
        <f>SUMIFS('grv lys'!$L$2:$L$2863,'grv lys'!$I$2:$I$2863,'bereken betaaldatum bedrag'!$N$1,'grv lys'!$T$2:$T$2863,'bereken betaaldatum bedrag'!B311)</f>
        <v>0</v>
      </c>
      <c r="O311" s="4">
        <f>SUMIFS('grv lys'!$L$2:$L$2863,'grv lys'!$I$2:$I$2863,'bereken betaaldatum bedrag'!$O$1,'grv lys'!$T$2:$T$2863,'bereken betaaldatum bedrag'!B311)</f>
        <v>0</v>
      </c>
      <c r="P311" s="4">
        <f>SUMIFS('grv lys'!$L$2:$L$2863,'grv lys'!$I$2:$I$2863,'bereken betaaldatum bedrag'!$P$1,'grv lys'!$T$2:$T$2863,'bereken betaaldatum bedrag'!B311)</f>
        <v>0</v>
      </c>
      <c r="Q311" s="4">
        <f>SUMIFS('grv lys'!$L$2:$L$2863,'grv lys'!$I$2:$I$2863,'bereken betaaldatum bedrag'!$Q$1,'grv lys'!$T$2:$T$2863,'bereken betaaldatum bedrag'!B311)</f>
        <v>0</v>
      </c>
      <c r="R311" s="4">
        <f>SUMIFS('grv lys'!$L$2:$L$2863,'grv lys'!$I$2:$I$2863,'bereken betaaldatum bedrag'!$R$1,'grv lys'!$T$2:$T$2863,'bereken betaaldatum bedrag'!B311)</f>
        <v>0</v>
      </c>
      <c r="S311" s="4">
        <f>SUMIFS('grv lys'!Y310:Y3573,'grv lys'!T310:T3573,'bereken betaaldatum bedrag'!B311,'grv lys'!V310:V3573,'bereken betaaldatum bedrag'!$S$1)</f>
        <v>0</v>
      </c>
      <c r="T311" s="4">
        <f>SUMIFS('grv lys'!Z310:Z3573,'grv lys'!U310:U3573,'bereken betaaldatum bedrag'!B311,'grv lys'!W310:W3573,'bereken betaaldatum bedrag'!$T$1)</f>
        <v>0</v>
      </c>
      <c r="U311" s="4">
        <f>SUMIFS('grv lys'!$L$2:$L$2863,'grv lys'!$I$2:$I$2863,'bereken betaaldatum bedrag'!$U$1,'grv lys'!$T$2:$T$2863,'bereken betaaldatum bedrag'!B311)</f>
        <v>0</v>
      </c>
      <c r="V311" s="4">
        <f>SUMIFS('grv lys'!$L$2:$L$2863,'grv lys'!$I$2:$I$2863,'bereken betaaldatum bedrag'!$V$1,'grv lys'!$T$2:$T$2863,'bereken betaaldatum bedrag'!B311)</f>
        <v>0</v>
      </c>
      <c r="W311" s="4">
        <f>SUMIFS('grv lys'!$L$2:$L$2863,'grv lys'!$I$2:$I$2863,'bereken betaaldatum bedrag'!$W$1,'grv lys'!$T$2:$T$2863,'bereken betaaldatum bedrag'!B311)</f>
        <v>0</v>
      </c>
      <c r="X311" s="4">
        <f>SUMIFS('grv lys'!$L$2:$L$2863,'grv lys'!$I$2:$I$2863,'bereken betaaldatum bedrag'!$X$1,'grv lys'!$T$2:$T$2863,'bereken betaaldatum bedrag'!B311)</f>
        <v>0</v>
      </c>
      <c r="Y311" s="4">
        <f>SUMIFS('grv lys'!$L$2:$L$2863,'grv lys'!$I$2:$I$2863,'bereken betaaldatum bedrag'!$Y$1,'grv lys'!$G$2:$G$2863,'bereken betaaldatum bedrag'!B311)</f>
        <v>0</v>
      </c>
      <c r="Z311" s="4">
        <f>SUMIFS('grv lys'!$L$2:$L$2863,'grv lys'!$I$2:$I$2863,'bereken betaaldatum bedrag'!$Z$1,'grv lys'!$G$2:$G$2863,'bereken betaaldatum bedrag'!B311)</f>
        <v>0</v>
      </c>
      <c r="AA311" s="4">
        <f>SUMIFS('grv lys'!$L$2:$L$2863,'grv lys'!$I$2:$I$2863,'bereken betaaldatum bedrag'!$AA$1,'grv lys'!$G$2:$G$2863,'bereken betaaldatum bedrag'!B311)</f>
        <v>0</v>
      </c>
      <c r="AB311" s="4">
        <f>SUMIFS('grv lys'!$L$2:$L$2863,'grv lys'!$I$2:$I$2863,'bereken betaaldatum bedrag'!$AB$1,'grv lys'!$G$2:$G$2863,'bereken betaaldatum bedrag'!B311)</f>
        <v>0</v>
      </c>
      <c r="AC311" s="4">
        <f>SUMIFS('grv lys'!$L$2:$L$2863,'grv lys'!$I$2:$I$2863,'bereken betaaldatum bedrag'!$AC$1,'grv lys'!$G$2:$G$2863,'bereken betaaldatum bedrag'!B311)</f>
        <v>0</v>
      </c>
      <c r="AD311" s="4">
        <f>SUMIFS('grv lys'!$L$2:$L$2863,'grv lys'!$I$2:$I$2863,'bereken betaaldatum bedrag'!$AD$1,'grv lys'!$G$2:$G$2863,'bereken betaaldatum bedrag'!B311)</f>
        <v>0</v>
      </c>
      <c r="AE311" s="4">
        <f>SUMIFS('grv lys'!$L$2:$L$2863,'grv lys'!$I$2:$I$2863,'bereken betaaldatum bedrag'!$AE$1,'grv lys'!$G$2:$G$2863,'bereken betaaldatum bedrag'!B311)</f>
        <v>0</v>
      </c>
      <c r="AF311" s="4">
        <f>SUMIFS('grv lys'!$L$2:$L$2863,'grv lys'!$I$2:$I$2863,'bereken betaaldatum bedrag'!$AF$1,'grv lys'!$G$2:$G$2863,'bereken betaaldatum bedrag'!B311)</f>
        <v>0</v>
      </c>
      <c r="AG311" s="4">
        <f>SUMIFS('grv lys'!$L$2:$L$2863,'grv lys'!$I$2:$I$2863,'bereken betaaldatum bedrag'!$AG$1,'grv lys'!$G$2:$G$2863,'bereken betaaldatum bedrag'!B311)</f>
        <v>0</v>
      </c>
      <c r="AH311" s="4">
        <f>SUMIFS('grv lys'!$L$2:$L$2863,'grv lys'!$I$2:$I$2863,'bereken betaaldatum bedrag'!$AH$1,'grv lys'!$G$2:$G$2863,'bereken betaaldatum bedrag'!B311)</f>
        <v>0</v>
      </c>
      <c r="AI311" s="4">
        <f>SUMIFS('grv lys'!$L$2:$L$2863,'grv lys'!$I$2:$I$2863,'bereken betaaldatum bedrag'!$AI$1,'grv lys'!$G$2:$G$2863,'bereken betaaldatum bedrag'!B311)</f>
        <v>0</v>
      </c>
      <c r="AJ311" s="4">
        <f>SUMIFS('grv lys'!$L$2:$L$2863,'grv lys'!$I$2:$I$2863,'bereken betaaldatum bedrag'!$AJ$1,'grv lys'!$G$2:$G$2863,'bereken betaaldatum bedrag'!B311)</f>
        <v>0</v>
      </c>
      <c r="AK311" s="4">
        <f>SUMIFS('grv lys'!$L$2:$L$2863,'grv lys'!$I$2:$I$2863,'bereken betaaldatum bedrag'!$AK$1,'grv lys'!$G$2:$G$2863,'bereken betaaldatum bedrag'!B311)</f>
        <v>0</v>
      </c>
      <c r="AL311" s="4">
        <f>SUMIFS('grv lys'!$L$2:$L$2863,'grv lys'!$I$2:$I$2863,'bereken betaaldatum bedrag'!$AL$1,'grv lys'!$G$2:$G$2863,'bereken betaaldatum bedrag'!B311)</f>
        <v>0</v>
      </c>
      <c r="AM311" s="4">
        <f>SUMIFS('grv lys'!$L$2:$L$2863,'grv lys'!$I$2:$I$2863,'bereken betaaldatum bedrag'!$AM$1,'grv lys'!$G$2:$G$2863,'bereken betaaldatum bedrag'!B311)</f>
        <v>0</v>
      </c>
      <c r="AN311" s="4">
        <f>SUMIFS('grv lys'!$L$2:$L$2863,'grv lys'!$I$2:$I$2863,'bereken betaaldatum bedrag'!$AN$1,'grv lys'!$G$2:$G$2863,'bereken betaaldatum bedrag'!B311)</f>
        <v>0</v>
      </c>
      <c r="AO311" s="4">
        <f>SUMIFS('grv lys'!$L$2:$L$2863,'grv lys'!$I$2:$I$2863,'bereken betaaldatum bedrag'!$AO$1,'grv lys'!$G$2:$G$2863,'bereken betaaldatum bedrag'!B311)</f>
        <v>0</v>
      </c>
      <c r="AP311" s="4">
        <f>SUMIFS('grv lys'!$L$2:$L$2863,'grv lys'!$I$2:$I$2863,'bereken betaaldatum bedrag'!$AP$1,'grv lys'!$G$2:$G$2863,'bereken betaaldatum bedrag'!B311)</f>
        <v>0</v>
      </c>
      <c r="AQ311" s="4">
        <f>SUMIFS('grv lys'!$L$2:$L$2863,'grv lys'!$I$2:$I$2863,'bereken betaaldatum bedrag'!$AQ$1,'grv lys'!$G$2:$G$2863,'bereken betaaldatum bedrag'!B311)</f>
        <v>0</v>
      </c>
      <c r="AR311" s="4">
        <f>SUMIFS('grv lys'!$L$2:$L$2863,'grv lys'!$I$2:$I$2863,'bereken betaaldatum bedrag'!$AR$1,'grv lys'!$G$2:$G$2863,'bereken betaaldatum bedrag'!B311)</f>
        <v>0</v>
      </c>
      <c r="AS311" s="4">
        <f>SUMIFS('grv lys'!$L$2:$L$2863,'grv lys'!$I$2:$I$2863,'bereken betaaldatum bedrag'!$AS$1,'grv lys'!$G$2:$G$2863,'bereken betaaldatum bedrag'!B311)</f>
        <v>0</v>
      </c>
      <c r="AT311" s="4">
        <f>SUMIFS('grv lys'!$L$2:$L$2863,'grv lys'!$I$2:$I$2863,'bereken betaaldatum bedrag'!$AT$1,'grv lys'!$G$2:$G$2863,'bereken betaaldatum bedrag'!B311)</f>
        <v>0</v>
      </c>
      <c r="AU311" s="4">
        <f>SUMIFS('grv lys'!$L$2:$L$2863,'grv lys'!$I$2:$I$2863,'bereken betaaldatum bedrag'!$AU$1,'grv lys'!$G$2:$G$2863,'bereken betaaldatum bedrag'!B311)</f>
        <v>0</v>
      </c>
      <c r="AV311" s="4">
        <f>SUMIFS('grv lys'!$L$2:$L$2863,'grv lys'!$I$2:$I$2863,'bereken betaaldatum bedrag'!$AV$1,'grv lys'!$G$2:$G$2863,'bereken betaaldatum bedrag'!B311)</f>
        <v>0</v>
      </c>
      <c r="AW311" s="4">
        <f>SUMIFS('grv lys'!$L$2:$L$2863,'grv lys'!$I$2:$I$2863,'bereken betaaldatum bedrag'!$AW$1,'grv lys'!$G$2:$G$2863,'bereken betaaldatum bedrag'!B311)</f>
        <v>0</v>
      </c>
      <c r="AX311" s="4">
        <f>SUMIFS('grv lys'!$L$2:$L$2863,'grv lys'!$I$2:$I$2863,'bereken betaaldatum bedrag'!$AX$1,'grv lys'!$G$2:$G$2863,'bereken betaaldatum bedrag'!B311)</f>
        <v>0</v>
      </c>
      <c r="AY311" s="4">
        <f>SUMIFS('grv lys'!$L$2:$L$2863,'grv lys'!$I$2:$I$2863,'bereken betaaldatum bedrag'!$AY$1,'grv lys'!$G$2:$G$2863,'bereken betaaldatum bedrag'!B311)</f>
        <v>0</v>
      </c>
      <c r="AZ311" s="4">
        <f>SUMIFS('grv lys'!$L$2:$L$2863,'grv lys'!$I$2:$I$2863,'bereken betaaldatum bedrag'!$AZ$1,'grv lys'!$G$2:$G$2863,'bereken betaaldatum bedrag'!B311)</f>
        <v>0</v>
      </c>
      <c r="BA311" s="4">
        <f>SUMIFS('grv lys'!$L$2:$L$2863,'grv lys'!$I$2:$I$2863,'bereken betaaldatum bedrag'!$BA$1,'grv lys'!$G$2:$G$2863,'bereken betaaldatum bedrag'!B311)</f>
        <v>0</v>
      </c>
    </row>
    <row r="312" spans="1:53" x14ac:dyDescent="0.25">
      <c r="A312" s="21" t="s">
        <v>140</v>
      </c>
      <c r="B312" s="22">
        <v>41888</v>
      </c>
      <c r="C312" s="7"/>
      <c r="D312" s="15" t="s">
        <v>148</v>
      </c>
      <c r="E312" s="14"/>
      <c r="F312" s="12"/>
      <c r="G312" s="16"/>
      <c r="H312" s="16"/>
      <c r="I312" s="4">
        <f>SUMIFS('grv lys'!$L$2:$L$2863,'grv lys'!$G$2:$G$2863,'bereken betaaldatum bedrag'!B312,'grv lys'!$I$2:$I$2863,'bereken betaaldatum bedrag'!I$1)</f>
        <v>0</v>
      </c>
      <c r="J312" s="4">
        <f>SUMIFS('grv lys'!$L$2:$L$2863,'grv lys'!$I$2:$I$2863,'bereken betaaldatum bedrag'!$J$1,'grv lys'!$T$2:$T$2863,'bereken betaaldatum bedrag'!B312)</f>
        <v>0</v>
      </c>
      <c r="K312" s="4">
        <f>SUMIFS('grv lys'!$L$2:$L$2863,'grv lys'!$I$2:$I$2863,'bereken betaaldatum bedrag'!$K$1,'grv lys'!$T$2:$T$2863,'bereken betaaldatum bedrag'!B312)</f>
        <v>0</v>
      </c>
      <c r="L312" s="4">
        <f>SUMIFS('grv lys'!$L$2:$L$2863,'grv lys'!$I$2:$I$2863,'bereken betaaldatum bedrag'!$L$1,'grv lys'!$T$2:$T$2863,'bereken betaaldatum bedrag'!B312)</f>
        <v>0</v>
      </c>
      <c r="M312" s="4">
        <f>SUMIFS('grv lys'!$L$2:$L$2863,'grv lys'!$I$2:$I$2863,'bereken betaaldatum bedrag'!$M$1,'grv lys'!$T$2:$T$2863,'bereken betaaldatum bedrag'!B312)</f>
        <v>0</v>
      </c>
      <c r="N312" s="4">
        <f>SUMIFS('grv lys'!$L$2:$L$2863,'grv lys'!$I$2:$I$2863,'bereken betaaldatum bedrag'!$N$1,'grv lys'!$T$2:$T$2863,'bereken betaaldatum bedrag'!B312)</f>
        <v>0</v>
      </c>
      <c r="O312" s="4">
        <f>SUMIFS('grv lys'!$L$2:$L$2863,'grv lys'!$I$2:$I$2863,'bereken betaaldatum bedrag'!$O$1,'grv lys'!$T$2:$T$2863,'bereken betaaldatum bedrag'!B312)</f>
        <v>0</v>
      </c>
      <c r="P312" s="4">
        <f>SUMIFS('grv lys'!$L$2:$L$2863,'grv lys'!$I$2:$I$2863,'bereken betaaldatum bedrag'!$P$1,'grv lys'!$T$2:$T$2863,'bereken betaaldatum bedrag'!B312)</f>
        <v>0</v>
      </c>
      <c r="Q312" s="4">
        <f>SUMIFS('grv lys'!$L$2:$L$2863,'grv lys'!$I$2:$I$2863,'bereken betaaldatum bedrag'!$Q$1,'grv lys'!$T$2:$T$2863,'bereken betaaldatum bedrag'!B312)</f>
        <v>0</v>
      </c>
      <c r="R312" s="4">
        <f>SUMIFS('grv lys'!$L$2:$L$2863,'grv lys'!$I$2:$I$2863,'bereken betaaldatum bedrag'!$R$1,'grv lys'!$T$2:$T$2863,'bereken betaaldatum bedrag'!B312)</f>
        <v>0</v>
      </c>
      <c r="S312" s="4">
        <f>SUMIFS('grv lys'!Y311:Y3574,'grv lys'!T311:T3574,'bereken betaaldatum bedrag'!B312,'grv lys'!V311:V3574,'bereken betaaldatum bedrag'!$S$1)</f>
        <v>0</v>
      </c>
      <c r="T312" s="4">
        <f>SUMIFS('grv lys'!Z311:Z3574,'grv lys'!U311:U3574,'bereken betaaldatum bedrag'!B312,'grv lys'!W311:W3574,'bereken betaaldatum bedrag'!$T$1)</f>
        <v>0</v>
      </c>
      <c r="U312" s="4">
        <f>SUMIFS('grv lys'!$L$2:$L$2863,'grv lys'!$I$2:$I$2863,'bereken betaaldatum bedrag'!$U$1,'grv lys'!$T$2:$T$2863,'bereken betaaldatum bedrag'!B312)</f>
        <v>0</v>
      </c>
      <c r="V312" s="4">
        <f>SUMIFS('grv lys'!$L$2:$L$2863,'grv lys'!$I$2:$I$2863,'bereken betaaldatum bedrag'!$V$1,'grv lys'!$T$2:$T$2863,'bereken betaaldatum bedrag'!B312)</f>
        <v>0</v>
      </c>
      <c r="W312" s="4">
        <f>SUMIFS('grv lys'!$L$2:$L$2863,'grv lys'!$I$2:$I$2863,'bereken betaaldatum bedrag'!$W$1,'grv lys'!$T$2:$T$2863,'bereken betaaldatum bedrag'!B312)</f>
        <v>0</v>
      </c>
      <c r="X312" s="4">
        <f>SUMIFS('grv lys'!$L$2:$L$2863,'grv lys'!$I$2:$I$2863,'bereken betaaldatum bedrag'!$X$1,'grv lys'!$T$2:$T$2863,'bereken betaaldatum bedrag'!B312)</f>
        <v>0</v>
      </c>
      <c r="Y312" s="4">
        <f>SUMIFS('grv lys'!$L$2:$L$2863,'grv lys'!$I$2:$I$2863,'bereken betaaldatum bedrag'!$Y$1,'grv lys'!$G$2:$G$2863,'bereken betaaldatum bedrag'!B312)</f>
        <v>0</v>
      </c>
      <c r="Z312" s="4">
        <f>SUMIFS('grv lys'!$L$2:$L$2863,'grv lys'!$I$2:$I$2863,'bereken betaaldatum bedrag'!$Z$1,'grv lys'!$G$2:$G$2863,'bereken betaaldatum bedrag'!B312)</f>
        <v>0</v>
      </c>
      <c r="AA312" s="4">
        <f>SUMIFS('grv lys'!$L$2:$L$2863,'grv lys'!$I$2:$I$2863,'bereken betaaldatum bedrag'!$AA$1,'grv lys'!$G$2:$G$2863,'bereken betaaldatum bedrag'!B312)</f>
        <v>0</v>
      </c>
      <c r="AB312" s="4">
        <f>SUMIFS('grv lys'!$L$2:$L$2863,'grv lys'!$I$2:$I$2863,'bereken betaaldatum bedrag'!$AB$1,'grv lys'!$G$2:$G$2863,'bereken betaaldatum bedrag'!B312)</f>
        <v>0</v>
      </c>
      <c r="AC312" s="4">
        <f>SUMIFS('grv lys'!$L$2:$L$2863,'grv lys'!$I$2:$I$2863,'bereken betaaldatum bedrag'!$AC$1,'grv lys'!$G$2:$G$2863,'bereken betaaldatum bedrag'!B312)</f>
        <v>0</v>
      </c>
      <c r="AD312" s="4">
        <f>SUMIFS('grv lys'!$L$2:$L$2863,'grv lys'!$I$2:$I$2863,'bereken betaaldatum bedrag'!$AD$1,'grv lys'!$G$2:$G$2863,'bereken betaaldatum bedrag'!B312)</f>
        <v>0</v>
      </c>
      <c r="AE312" s="4">
        <f>SUMIFS('grv lys'!$L$2:$L$2863,'grv lys'!$I$2:$I$2863,'bereken betaaldatum bedrag'!$AE$1,'grv lys'!$G$2:$G$2863,'bereken betaaldatum bedrag'!B312)</f>
        <v>0</v>
      </c>
      <c r="AF312" s="4">
        <f>SUMIFS('grv lys'!$L$2:$L$2863,'grv lys'!$I$2:$I$2863,'bereken betaaldatum bedrag'!$AF$1,'grv lys'!$G$2:$G$2863,'bereken betaaldatum bedrag'!B312)</f>
        <v>0</v>
      </c>
      <c r="AG312" s="4">
        <f>SUMIFS('grv lys'!$L$2:$L$2863,'grv lys'!$I$2:$I$2863,'bereken betaaldatum bedrag'!$AG$1,'grv lys'!$G$2:$G$2863,'bereken betaaldatum bedrag'!B312)</f>
        <v>0</v>
      </c>
      <c r="AH312" s="4">
        <f>SUMIFS('grv lys'!$L$2:$L$2863,'grv lys'!$I$2:$I$2863,'bereken betaaldatum bedrag'!$AH$1,'grv lys'!$G$2:$G$2863,'bereken betaaldatum bedrag'!B312)</f>
        <v>0</v>
      </c>
      <c r="AI312" s="4">
        <f>SUMIFS('grv lys'!$L$2:$L$2863,'grv lys'!$I$2:$I$2863,'bereken betaaldatum bedrag'!$AI$1,'grv lys'!$G$2:$G$2863,'bereken betaaldatum bedrag'!B312)</f>
        <v>0</v>
      </c>
      <c r="AJ312" s="4">
        <f>SUMIFS('grv lys'!$L$2:$L$2863,'grv lys'!$I$2:$I$2863,'bereken betaaldatum bedrag'!$AJ$1,'grv lys'!$G$2:$G$2863,'bereken betaaldatum bedrag'!B312)</f>
        <v>0</v>
      </c>
      <c r="AK312" s="4">
        <f>SUMIFS('grv lys'!$L$2:$L$2863,'grv lys'!$I$2:$I$2863,'bereken betaaldatum bedrag'!$AK$1,'grv lys'!$G$2:$G$2863,'bereken betaaldatum bedrag'!B312)</f>
        <v>0</v>
      </c>
      <c r="AL312" s="4">
        <f>SUMIFS('grv lys'!$L$2:$L$2863,'grv lys'!$I$2:$I$2863,'bereken betaaldatum bedrag'!$AL$1,'grv lys'!$G$2:$G$2863,'bereken betaaldatum bedrag'!B312)</f>
        <v>0</v>
      </c>
      <c r="AM312" s="4">
        <f>SUMIFS('grv lys'!$L$2:$L$2863,'grv lys'!$I$2:$I$2863,'bereken betaaldatum bedrag'!$AM$1,'grv lys'!$G$2:$G$2863,'bereken betaaldatum bedrag'!B312)</f>
        <v>0</v>
      </c>
      <c r="AN312" s="4">
        <f>SUMIFS('grv lys'!$L$2:$L$2863,'grv lys'!$I$2:$I$2863,'bereken betaaldatum bedrag'!$AN$1,'grv lys'!$G$2:$G$2863,'bereken betaaldatum bedrag'!B312)</f>
        <v>0</v>
      </c>
      <c r="AO312" s="4">
        <f>SUMIFS('grv lys'!$L$2:$L$2863,'grv lys'!$I$2:$I$2863,'bereken betaaldatum bedrag'!$AO$1,'grv lys'!$G$2:$G$2863,'bereken betaaldatum bedrag'!B312)</f>
        <v>0</v>
      </c>
      <c r="AP312" s="4">
        <f>SUMIFS('grv lys'!$L$2:$L$2863,'grv lys'!$I$2:$I$2863,'bereken betaaldatum bedrag'!$AP$1,'grv lys'!$G$2:$G$2863,'bereken betaaldatum bedrag'!B312)</f>
        <v>0</v>
      </c>
      <c r="AQ312" s="4">
        <f>SUMIFS('grv lys'!$L$2:$L$2863,'grv lys'!$I$2:$I$2863,'bereken betaaldatum bedrag'!$AQ$1,'grv lys'!$G$2:$G$2863,'bereken betaaldatum bedrag'!B312)</f>
        <v>0</v>
      </c>
      <c r="AR312" s="4">
        <f>SUMIFS('grv lys'!$L$2:$L$2863,'grv lys'!$I$2:$I$2863,'bereken betaaldatum bedrag'!$AR$1,'grv lys'!$G$2:$G$2863,'bereken betaaldatum bedrag'!B312)</f>
        <v>0</v>
      </c>
      <c r="AS312" s="4">
        <f>SUMIFS('grv lys'!$L$2:$L$2863,'grv lys'!$I$2:$I$2863,'bereken betaaldatum bedrag'!$AS$1,'grv lys'!$G$2:$G$2863,'bereken betaaldatum bedrag'!B312)</f>
        <v>0</v>
      </c>
      <c r="AT312" s="4">
        <f>SUMIFS('grv lys'!$L$2:$L$2863,'grv lys'!$I$2:$I$2863,'bereken betaaldatum bedrag'!$AT$1,'grv lys'!$G$2:$G$2863,'bereken betaaldatum bedrag'!B312)</f>
        <v>0</v>
      </c>
      <c r="AU312" s="4">
        <f>SUMIFS('grv lys'!$L$2:$L$2863,'grv lys'!$I$2:$I$2863,'bereken betaaldatum bedrag'!$AU$1,'grv lys'!$G$2:$G$2863,'bereken betaaldatum bedrag'!B312)</f>
        <v>0</v>
      </c>
      <c r="AV312" s="4">
        <f>SUMIFS('grv lys'!$L$2:$L$2863,'grv lys'!$I$2:$I$2863,'bereken betaaldatum bedrag'!$AV$1,'grv lys'!$G$2:$G$2863,'bereken betaaldatum bedrag'!B312)</f>
        <v>0</v>
      </c>
      <c r="AW312" s="4">
        <f>SUMIFS('grv lys'!$L$2:$L$2863,'grv lys'!$I$2:$I$2863,'bereken betaaldatum bedrag'!$AW$1,'grv lys'!$G$2:$G$2863,'bereken betaaldatum bedrag'!B312)</f>
        <v>0</v>
      </c>
      <c r="AX312" s="4">
        <f>SUMIFS('grv lys'!$L$2:$L$2863,'grv lys'!$I$2:$I$2863,'bereken betaaldatum bedrag'!$AX$1,'grv lys'!$G$2:$G$2863,'bereken betaaldatum bedrag'!B312)</f>
        <v>0</v>
      </c>
      <c r="AY312" s="4">
        <f>SUMIFS('grv lys'!$L$2:$L$2863,'grv lys'!$I$2:$I$2863,'bereken betaaldatum bedrag'!$AY$1,'grv lys'!$G$2:$G$2863,'bereken betaaldatum bedrag'!B312)</f>
        <v>0</v>
      </c>
      <c r="AZ312" s="4">
        <f>SUMIFS('grv lys'!$L$2:$L$2863,'grv lys'!$I$2:$I$2863,'bereken betaaldatum bedrag'!$AZ$1,'grv lys'!$G$2:$G$2863,'bereken betaaldatum bedrag'!B312)</f>
        <v>0</v>
      </c>
      <c r="BA312" s="4">
        <f>SUMIFS('grv lys'!$L$2:$L$2863,'grv lys'!$I$2:$I$2863,'bereken betaaldatum bedrag'!$BA$1,'grv lys'!$G$2:$G$2863,'bereken betaaldatum bedrag'!B312)</f>
        <v>0</v>
      </c>
    </row>
    <row r="313" spans="1:53" x14ac:dyDescent="0.25">
      <c r="A313" s="21" t="s">
        <v>134</v>
      </c>
      <c r="B313" s="22">
        <v>41889</v>
      </c>
      <c r="C313" s="7"/>
      <c r="D313" s="15" t="s">
        <v>148</v>
      </c>
      <c r="E313" s="14"/>
      <c r="F313" s="12"/>
      <c r="G313" s="16"/>
      <c r="H313" s="16"/>
      <c r="I313" s="4">
        <f>SUMIFS('grv lys'!$L$2:$L$2863,'grv lys'!$G$2:$G$2863,'bereken betaaldatum bedrag'!B313,'grv lys'!$I$2:$I$2863,'bereken betaaldatum bedrag'!I$1)</f>
        <v>0</v>
      </c>
      <c r="J313" s="4">
        <f>SUMIFS('grv lys'!$L$2:$L$2863,'grv lys'!$I$2:$I$2863,'bereken betaaldatum bedrag'!$J$1,'grv lys'!$T$2:$T$2863,'bereken betaaldatum bedrag'!B313)</f>
        <v>0</v>
      </c>
      <c r="K313" s="4">
        <f>SUMIFS('grv lys'!$L$2:$L$2863,'grv lys'!$I$2:$I$2863,'bereken betaaldatum bedrag'!$K$1,'grv lys'!$T$2:$T$2863,'bereken betaaldatum bedrag'!B313)</f>
        <v>0</v>
      </c>
      <c r="L313" s="4">
        <f>SUMIFS('grv lys'!$L$2:$L$2863,'grv lys'!$I$2:$I$2863,'bereken betaaldatum bedrag'!$L$1,'grv lys'!$T$2:$T$2863,'bereken betaaldatum bedrag'!B313)</f>
        <v>0</v>
      </c>
      <c r="M313" s="4">
        <f>SUMIFS('grv lys'!$L$2:$L$2863,'grv lys'!$I$2:$I$2863,'bereken betaaldatum bedrag'!$M$1,'grv lys'!$T$2:$T$2863,'bereken betaaldatum bedrag'!B313)</f>
        <v>0</v>
      </c>
      <c r="N313" s="4">
        <f>SUMIFS('grv lys'!$L$2:$L$2863,'grv lys'!$I$2:$I$2863,'bereken betaaldatum bedrag'!$N$1,'grv lys'!$T$2:$T$2863,'bereken betaaldatum bedrag'!B313)</f>
        <v>0</v>
      </c>
      <c r="O313" s="4">
        <f>SUMIFS('grv lys'!$L$2:$L$2863,'grv lys'!$I$2:$I$2863,'bereken betaaldatum bedrag'!$O$1,'grv lys'!$T$2:$T$2863,'bereken betaaldatum bedrag'!B313)</f>
        <v>0</v>
      </c>
      <c r="P313" s="4">
        <f>SUMIFS('grv lys'!$L$2:$L$2863,'grv lys'!$I$2:$I$2863,'bereken betaaldatum bedrag'!$P$1,'grv lys'!$T$2:$T$2863,'bereken betaaldatum bedrag'!B313)</f>
        <v>0</v>
      </c>
      <c r="Q313" s="4">
        <f>SUMIFS('grv lys'!$L$2:$L$2863,'grv lys'!$I$2:$I$2863,'bereken betaaldatum bedrag'!$Q$1,'grv lys'!$T$2:$T$2863,'bereken betaaldatum bedrag'!B313)</f>
        <v>0</v>
      </c>
      <c r="R313" s="4">
        <f>SUMIFS('grv lys'!$L$2:$L$2863,'grv lys'!$I$2:$I$2863,'bereken betaaldatum bedrag'!$R$1,'grv lys'!$T$2:$T$2863,'bereken betaaldatum bedrag'!B313)</f>
        <v>0</v>
      </c>
      <c r="S313" s="4">
        <f>SUMIFS('grv lys'!Y312:Y3575,'grv lys'!T312:T3575,'bereken betaaldatum bedrag'!B313,'grv lys'!V312:V3575,'bereken betaaldatum bedrag'!$S$1)</f>
        <v>0</v>
      </c>
      <c r="T313" s="4">
        <f>SUMIFS('grv lys'!Z312:Z3575,'grv lys'!U312:U3575,'bereken betaaldatum bedrag'!B313,'grv lys'!W312:W3575,'bereken betaaldatum bedrag'!$T$1)</f>
        <v>0</v>
      </c>
      <c r="U313" s="4">
        <f>SUMIFS('grv lys'!$L$2:$L$2863,'grv lys'!$I$2:$I$2863,'bereken betaaldatum bedrag'!$U$1,'grv lys'!$T$2:$T$2863,'bereken betaaldatum bedrag'!B313)</f>
        <v>0</v>
      </c>
      <c r="V313" s="4">
        <f>SUMIFS('grv lys'!$L$2:$L$2863,'grv lys'!$I$2:$I$2863,'bereken betaaldatum bedrag'!$V$1,'grv lys'!$T$2:$T$2863,'bereken betaaldatum bedrag'!B313)</f>
        <v>0</v>
      </c>
      <c r="W313" s="4">
        <f>SUMIFS('grv lys'!$L$2:$L$2863,'grv lys'!$I$2:$I$2863,'bereken betaaldatum bedrag'!$W$1,'grv lys'!$T$2:$T$2863,'bereken betaaldatum bedrag'!B313)</f>
        <v>0</v>
      </c>
      <c r="X313" s="4">
        <f>SUMIFS('grv lys'!$L$2:$L$2863,'grv lys'!$I$2:$I$2863,'bereken betaaldatum bedrag'!$X$1,'grv lys'!$T$2:$T$2863,'bereken betaaldatum bedrag'!B313)</f>
        <v>0</v>
      </c>
      <c r="Y313" s="4">
        <f>SUMIFS('grv lys'!$L$2:$L$2863,'grv lys'!$I$2:$I$2863,'bereken betaaldatum bedrag'!$Y$1,'grv lys'!$G$2:$G$2863,'bereken betaaldatum bedrag'!B313)</f>
        <v>0</v>
      </c>
      <c r="Z313" s="4">
        <f>SUMIFS('grv lys'!$L$2:$L$2863,'grv lys'!$I$2:$I$2863,'bereken betaaldatum bedrag'!$Z$1,'grv lys'!$G$2:$G$2863,'bereken betaaldatum bedrag'!B313)</f>
        <v>0</v>
      </c>
      <c r="AA313" s="4">
        <f>SUMIFS('grv lys'!$L$2:$L$2863,'grv lys'!$I$2:$I$2863,'bereken betaaldatum bedrag'!$AA$1,'grv lys'!$G$2:$G$2863,'bereken betaaldatum bedrag'!B313)</f>
        <v>0</v>
      </c>
      <c r="AB313" s="4">
        <f>SUMIFS('grv lys'!$L$2:$L$2863,'grv lys'!$I$2:$I$2863,'bereken betaaldatum bedrag'!$AB$1,'grv lys'!$G$2:$G$2863,'bereken betaaldatum bedrag'!B313)</f>
        <v>0</v>
      </c>
      <c r="AC313" s="4">
        <f>SUMIFS('grv lys'!$L$2:$L$2863,'grv lys'!$I$2:$I$2863,'bereken betaaldatum bedrag'!$AC$1,'grv lys'!$G$2:$G$2863,'bereken betaaldatum bedrag'!B313)</f>
        <v>0</v>
      </c>
      <c r="AD313" s="4">
        <f>SUMIFS('grv lys'!$L$2:$L$2863,'grv lys'!$I$2:$I$2863,'bereken betaaldatum bedrag'!$AD$1,'grv lys'!$G$2:$G$2863,'bereken betaaldatum bedrag'!B313)</f>
        <v>0</v>
      </c>
      <c r="AE313" s="4">
        <f>SUMIFS('grv lys'!$L$2:$L$2863,'grv lys'!$I$2:$I$2863,'bereken betaaldatum bedrag'!$AE$1,'grv lys'!$G$2:$G$2863,'bereken betaaldatum bedrag'!B313)</f>
        <v>0</v>
      </c>
      <c r="AF313" s="4">
        <f>SUMIFS('grv lys'!$L$2:$L$2863,'grv lys'!$I$2:$I$2863,'bereken betaaldatum bedrag'!$AF$1,'grv lys'!$G$2:$G$2863,'bereken betaaldatum bedrag'!B313)</f>
        <v>0</v>
      </c>
      <c r="AG313" s="4">
        <f>SUMIFS('grv lys'!$L$2:$L$2863,'grv lys'!$I$2:$I$2863,'bereken betaaldatum bedrag'!$AG$1,'grv lys'!$G$2:$G$2863,'bereken betaaldatum bedrag'!B313)</f>
        <v>0</v>
      </c>
      <c r="AH313" s="4">
        <f>SUMIFS('grv lys'!$L$2:$L$2863,'grv lys'!$I$2:$I$2863,'bereken betaaldatum bedrag'!$AH$1,'grv lys'!$G$2:$G$2863,'bereken betaaldatum bedrag'!B313)</f>
        <v>0</v>
      </c>
      <c r="AI313" s="4">
        <f>SUMIFS('grv lys'!$L$2:$L$2863,'grv lys'!$I$2:$I$2863,'bereken betaaldatum bedrag'!$AI$1,'grv lys'!$G$2:$G$2863,'bereken betaaldatum bedrag'!B313)</f>
        <v>0</v>
      </c>
      <c r="AJ313" s="4">
        <f>SUMIFS('grv lys'!$L$2:$L$2863,'grv lys'!$I$2:$I$2863,'bereken betaaldatum bedrag'!$AJ$1,'grv lys'!$G$2:$G$2863,'bereken betaaldatum bedrag'!B313)</f>
        <v>0</v>
      </c>
      <c r="AK313" s="4">
        <f>SUMIFS('grv lys'!$L$2:$L$2863,'grv lys'!$I$2:$I$2863,'bereken betaaldatum bedrag'!$AK$1,'grv lys'!$G$2:$G$2863,'bereken betaaldatum bedrag'!B313)</f>
        <v>0</v>
      </c>
      <c r="AL313" s="4">
        <f>SUMIFS('grv lys'!$L$2:$L$2863,'grv lys'!$I$2:$I$2863,'bereken betaaldatum bedrag'!$AL$1,'grv lys'!$G$2:$G$2863,'bereken betaaldatum bedrag'!B313)</f>
        <v>0</v>
      </c>
      <c r="AM313" s="4">
        <f>SUMIFS('grv lys'!$L$2:$L$2863,'grv lys'!$I$2:$I$2863,'bereken betaaldatum bedrag'!$AM$1,'grv lys'!$G$2:$G$2863,'bereken betaaldatum bedrag'!B313)</f>
        <v>0</v>
      </c>
      <c r="AN313" s="4">
        <f>SUMIFS('grv lys'!$L$2:$L$2863,'grv lys'!$I$2:$I$2863,'bereken betaaldatum bedrag'!$AN$1,'grv lys'!$G$2:$G$2863,'bereken betaaldatum bedrag'!B313)</f>
        <v>0</v>
      </c>
      <c r="AO313" s="4">
        <f>SUMIFS('grv lys'!$L$2:$L$2863,'grv lys'!$I$2:$I$2863,'bereken betaaldatum bedrag'!$AO$1,'grv lys'!$G$2:$G$2863,'bereken betaaldatum bedrag'!B313)</f>
        <v>0</v>
      </c>
      <c r="AP313" s="4">
        <f>SUMIFS('grv lys'!$L$2:$L$2863,'grv lys'!$I$2:$I$2863,'bereken betaaldatum bedrag'!$AP$1,'grv lys'!$G$2:$G$2863,'bereken betaaldatum bedrag'!B313)</f>
        <v>0</v>
      </c>
      <c r="AQ313" s="4">
        <f>SUMIFS('grv lys'!$L$2:$L$2863,'grv lys'!$I$2:$I$2863,'bereken betaaldatum bedrag'!$AQ$1,'grv lys'!$G$2:$G$2863,'bereken betaaldatum bedrag'!B313)</f>
        <v>0</v>
      </c>
      <c r="AR313" s="4">
        <f>SUMIFS('grv lys'!$L$2:$L$2863,'grv lys'!$I$2:$I$2863,'bereken betaaldatum bedrag'!$AR$1,'grv lys'!$G$2:$G$2863,'bereken betaaldatum bedrag'!B313)</f>
        <v>0</v>
      </c>
      <c r="AS313" s="4">
        <f>SUMIFS('grv lys'!$L$2:$L$2863,'grv lys'!$I$2:$I$2863,'bereken betaaldatum bedrag'!$AS$1,'grv lys'!$G$2:$G$2863,'bereken betaaldatum bedrag'!B313)</f>
        <v>0</v>
      </c>
      <c r="AT313" s="4">
        <f>SUMIFS('grv lys'!$L$2:$L$2863,'grv lys'!$I$2:$I$2863,'bereken betaaldatum bedrag'!$AT$1,'grv lys'!$G$2:$G$2863,'bereken betaaldatum bedrag'!B313)</f>
        <v>0</v>
      </c>
      <c r="AU313" s="4">
        <f>SUMIFS('grv lys'!$L$2:$L$2863,'grv lys'!$I$2:$I$2863,'bereken betaaldatum bedrag'!$AU$1,'grv lys'!$G$2:$G$2863,'bereken betaaldatum bedrag'!B313)</f>
        <v>0</v>
      </c>
      <c r="AV313" s="4">
        <f>SUMIFS('grv lys'!$L$2:$L$2863,'grv lys'!$I$2:$I$2863,'bereken betaaldatum bedrag'!$AV$1,'grv lys'!$G$2:$G$2863,'bereken betaaldatum bedrag'!B313)</f>
        <v>0</v>
      </c>
      <c r="AW313" s="4">
        <f>SUMIFS('grv lys'!$L$2:$L$2863,'grv lys'!$I$2:$I$2863,'bereken betaaldatum bedrag'!$AW$1,'grv lys'!$G$2:$G$2863,'bereken betaaldatum bedrag'!B313)</f>
        <v>0</v>
      </c>
      <c r="AX313" s="4">
        <f>SUMIFS('grv lys'!$L$2:$L$2863,'grv lys'!$I$2:$I$2863,'bereken betaaldatum bedrag'!$AX$1,'grv lys'!$G$2:$G$2863,'bereken betaaldatum bedrag'!B313)</f>
        <v>0</v>
      </c>
      <c r="AY313" s="4">
        <f>SUMIFS('grv lys'!$L$2:$L$2863,'grv lys'!$I$2:$I$2863,'bereken betaaldatum bedrag'!$AY$1,'grv lys'!$G$2:$G$2863,'bereken betaaldatum bedrag'!B313)</f>
        <v>0</v>
      </c>
      <c r="AZ313" s="4">
        <f>SUMIFS('grv lys'!$L$2:$L$2863,'grv lys'!$I$2:$I$2863,'bereken betaaldatum bedrag'!$AZ$1,'grv lys'!$G$2:$G$2863,'bereken betaaldatum bedrag'!B313)</f>
        <v>0</v>
      </c>
      <c r="BA313" s="4">
        <f>SUMIFS('grv lys'!$L$2:$L$2863,'grv lys'!$I$2:$I$2863,'bereken betaaldatum bedrag'!$BA$1,'grv lys'!$G$2:$G$2863,'bereken betaaldatum bedrag'!B313)</f>
        <v>0</v>
      </c>
    </row>
    <row r="314" spans="1:53" x14ac:dyDescent="0.25">
      <c r="A314" s="21" t="s">
        <v>135</v>
      </c>
      <c r="B314" s="22">
        <v>41890</v>
      </c>
      <c r="C314" s="7"/>
      <c r="D314" s="15" t="s">
        <v>148</v>
      </c>
      <c r="E314" s="14"/>
      <c r="F314" s="12"/>
      <c r="G314" s="16"/>
      <c r="H314" s="16"/>
      <c r="I314" s="4">
        <f>SUMIFS('grv lys'!$L$2:$L$2863,'grv lys'!$G$2:$G$2863,'bereken betaaldatum bedrag'!B314,'grv lys'!$I$2:$I$2863,'bereken betaaldatum bedrag'!I$1)</f>
        <v>0</v>
      </c>
      <c r="J314" s="4">
        <f>SUMIFS('grv lys'!$L$2:$L$2863,'grv lys'!$I$2:$I$2863,'bereken betaaldatum bedrag'!$J$1,'grv lys'!$T$2:$T$2863,'bereken betaaldatum bedrag'!B314)</f>
        <v>0</v>
      </c>
      <c r="K314" s="4">
        <f>SUMIFS('grv lys'!$L$2:$L$2863,'grv lys'!$I$2:$I$2863,'bereken betaaldatum bedrag'!$K$1,'grv lys'!$T$2:$T$2863,'bereken betaaldatum bedrag'!B314)</f>
        <v>0</v>
      </c>
      <c r="L314" s="4">
        <f>SUMIFS('grv lys'!$L$2:$L$2863,'grv lys'!$I$2:$I$2863,'bereken betaaldatum bedrag'!$L$1,'grv lys'!$T$2:$T$2863,'bereken betaaldatum bedrag'!B314)</f>
        <v>0</v>
      </c>
      <c r="M314" s="4">
        <f>SUMIFS('grv lys'!$L$2:$L$2863,'grv lys'!$I$2:$I$2863,'bereken betaaldatum bedrag'!$M$1,'grv lys'!$T$2:$T$2863,'bereken betaaldatum bedrag'!B314)</f>
        <v>0</v>
      </c>
      <c r="N314" s="4">
        <f>SUMIFS('grv lys'!$L$2:$L$2863,'grv lys'!$I$2:$I$2863,'bereken betaaldatum bedrag'!$N$1,'grv lys'!$T$2:$T$2863,'bereken betaaldatum bedrag'!B314)</f>
        <v>0</v>
      </c>
      <c r="O314" s="4">
        <f>SUMIFS('grv lys'!$L$2:$L$2863,'grv lys'!$I$2:$I$2863,'bereken betaaldatum bedrag'!$O$1,'grv lys'!$T$2:$T$2863,'bereken betaaldatum bedrag'!B314)</f>
        <v>0</v>
      </c>
      <c r="P314" s="4">
        <f>SUMIFS('grv lys'!$L$2:$L$2863,'grv lys'!$I$2:$I$2863,'bereken betaaldatum bedrag'!$P$1,'grv lys'!$T$2:$T$2863,'bereken betaaldatum bedrag'!B314)</f>
        <v>0</v>
      </c>
      <c r="Q314" s="4">
        <f>SUMIFS('grv lys'!$L$2:$L$2863,'grv lys'!$I$2:$I$2863,'bereken betaaldatum bedrag'!$Q$1,'grv lys'!$T$2:$T$2863,'bereken betaaldatum bedrag'!B314)</f>
        <v>0</v>
      </c>
      <c r="R314" s="4">
        <f>SUMIFS('grv lys'!$L$2:$L$2863,'grv lys'!$I$2:$I$2863,'bereken betaaldatum bedrag'!$R$1,'grv lys'!$T$2:$T$2863,'bereken betaaldatum bedrag'!B314)</f>
        <v>0</v>
      </c>
      <c r="S314" s="4">
        <f>SUMIFS('grv lys'!Y313:Y3576,'grv lys'!T313:T3576,'bereken betaaldatum bedrag'!B314,'grv lys'!V313:V3576,'bereken betaaldatum bedrag'!$S$1)</f>
        <v>0</v>
      </c>
      <c r="T314" s="4">
        <f>SUMIFS('grv lys'!Z313:Z3576,'grv lys'!U313:U3576,'bereken betaaldatum bedrag'!B314,'grv lys'!W313:W3576,'bereken betaaldatum bedrag'!$T$1)</f>
        <v>0</v>
      </c>
      <c r="U314" s="4">
        <f>SUMIFS('grv lys'!$L$2:$L$2863,'grv lys'!$I$2:$I$2863,'bereken betaaldatum bedrag'!$U$1,'grv lys'!$T$2:$T$2863,'bereken betaaldatum bedrag'!B314)</f>
        <v>0</v>
      </c>
      <c r="V314" s="4">
        <f>SUMIFS('grv lys'!$L$2:$L$2863,'grv lys'!$I$2:$I$2863,'bereken betaaldatum bedrag'!$V$1,'grv lys'!$T$2:$T$2863,'bereken betaaldatum bedrag'!B314)</f>
        <v>0</v>
      </c>
      <c r="W314" s="4">
        <f>SUMIFS('grv lys'!$L$2:$L$2863,'grv lys'!$I$2:$I$2863,'bereken betaaldatum bedrag'!$W$1,'grv lys'!$T$2:$T$2863,'bereken betaaldatum bedrag'!B314)</f>
        <v>0</v>
      </c>
      <c r="X314" s="4">
        <f>SUMIFS('grv lys'!$L$2:$L$2863,'grv lys'!$I$2:$I$2863,'bereken betaaldatum bedrag'!$X$1,'grv lys'!$T$2:$T$2863,'bereken betaaldatum bedrag'!B314)</f>
        <v>0</v>
      </c>
      <c r="Y314" s="4">
        <f>SUMIFS('grv lys'!$L$2:$L$2863,'grv lys'!$I$2:$I$2863,'bereken betaaldatum bedrag'!$Y$1,'grv lys'!$G$2:$G$2863,'bereken betaaldatum bedrag'!B314)</f>
        <v>0</v>
      </c>
      <c r="Z314" s="4">
        <f>SUMIFS('grv lys'!$L$2:$L$2863,'grv lys'!$I$2:$I$2863,'bereken betaaldatum bedrag'!$Z$1,'grv lys'!$G$2:$G$2863,'bereken betaaldatum bedrag'!B314)</f>
        <v>0</v>
      </c>
      <c r="AA314" s="4">
        <f>SUMIFS('grv lys'!$L$2:$L$2863,'grv lys'!$I$2:$I$2863,'bereken betaaldatum bedrag'!$AA$1,'grv lys'!$G$2:$G$2863,'bereken betaaldatum bedrag'!B314)</f>
        <v>0</v>
      </c>
      <c r="AB314" s="4">
        <f>SUMIFS('grv lys'!$L$2:$L$2863,'grv lys'!$I$2:$I$2863,'bereken betaaldatum bedrag'!$AB$1,'grv lys'!$G$2:$G$2863,'bereken betaaldatum bedrag'!B314)</f>
        <v>0</v>
      </c>
      <c r="AC314" s="4">
        <f>SUMIFS('grv lys'!$L$2:$L$2863,'grv lys'!$I$2:$I$2863,'bereken betaaldatum bedrag'!$AC$1,'grv lys'!$G$2:$G$2863,'bereken betaaldatum bedrag'!B314)</f>
        <v>0</v>
      </c>
      <c r="AD314" s="4">
        <f>SUMIFS('grv lys'!$L$2:$L$2863,'grv lys'!$I$2:$I$2863,'bereken betaaldatum bedrag'!$AD$1,'grv lys'!$G$2:$G$2863,'bereken betaaldatum bedrag'!B314)</f>
        <v>0</v>
      </c>
      <c r="AE314" s="4">
        <f>SUMIFS('grv lys'!$L$2:$L$2863,'grv lys'!$I$2:$I$2863,'bereken betaaldatum bedrag'!$AE$1,'grv lys'!$G$2:$G$2863,'bereken betaaldatum bedrag'!B314)</f>
        <v>0</v>
      </c>
      <c r="AF314" s="4">
        <f>SUMIFS('grv lys'!$L$2:$L$2863,'grv lys'!$I$2:$I$2863,'bereken betaaldatum bedrag'!$AF$1,'grv lys'!$G$2:$G$2863,'bereken betaaldatum bedrag'!B314)</f>
        <v>0</v>
      </c>
      <c r="AG314" s="4">
        <f>SUMIFS('grv lys'!$L$2:$L$2863,'grv lys'!$I$2:$I$2863,'bereken betaaldatum bedrag'!$AG$1,'grv lys'!$G$2:$G$2863,'bereken betaaldatum bedrag'!B314)</f>
        <v>0</v>
      </c>
      <c r="AH314" s="4">
        <f>SUMIFS('grv lys'!$L$2:$L$2863,'grv lys'!$I$2:$I$2863,'bereken betaaldatum bedrag'!$AH$1,'grv lys'!$G$2:$G$2863,'bereken betaaldatum bedrag'!B314)</f>
        <v>0</v>
      </c>
      <c r="AI314" s="4">
        <f>SUMIFS('grv lys'!$L$2:$L$2863,'grv lys'!$I$2:$I$2863,'bereken betaaldatum bedrag'!$AI$1,'grv lys'!$G$2:$G$2863,'bereken betaaldatum bedrag'!B314)</f>
        <v>0</v>
      </c>
      <c r="AJ314" s="4">
        <f>SUMIFS('grv lys'!$L$2:$L$2863,'grv lys'!$I$2:$I$2863,'bereken betaaldatum bedrag'!$AJ$1,'grv lys'!$G$2:$G$2863,'bereken betaaldatum bedrag'!B314)</f>
        <v>0</v>
      </c>
      <c r="AK314" s="4">
        <f>SUMIFS('grv lys'!$L$2:$L$2863,'grv lys'!$I$2:$I$2863,'bereken betaaldatum bedrag'!$AK$1,'grv lys'!$G$2:$G$2863,'bereken betaaldatum bedrag'!B314)</f>
        <v>0</v>
      </c>
      <c r="AL314" s="4">
        <f>SUMIFS('grv lys'!$L$2:$L$2863,'grv lys'!$I$2:$I$2863,'bereken betaaldatum bedrag'!$AL$1,'grv lys'!$G$2:$G$2863,'bereken betaaldatum bedrag'!B314)</f>
        <v>0</v>
      </c>
      <c r="AM314" s="4">
        <f>SUMIFS('grv lys'!$L$2:$L$2863,'grv lys'!$I$2:$I$2863,'bereken betaaldatum bedrag'!$AM$1,'grv lys'!$G$2:$G$2863,'bereken betaaldatum bedrag'!B314)</f>
        <v>0</v>
      </c>
      <c r="AN314" s="4">
        <f>SUMIFS('grv lys'!$L$2:$L$2863,'grv lys'!$I$2:$I$2863,'bereken betaaldatum bedrag'!$AN$1,'grv lys'!$G$2:$G$2863,'bereken betaaldatum bedrag'!B314)</f>
        <v>0</v>
      </c>
      <c r="AO314" s="4">
        <f>SUMIFS('grv lys'!$L$2:$L$2863,'grv lys'!$I$2:$I$2863,'bereken betaaldatum bedrag'!$AO$1,'grv lys'!$G$2:$G$2863,'bereken betaaldatum bedrag'!B314)</f>
        <v>0</v>
      </c>
      <c r="AP314" s="4">
        <f>SUMIFS('grv lys'!$L$2:$L$2863,'grv lys'!$I$2:$I$2863,'bereken betaaldatum bedrag'!$AP$1,'grv lys'!$G$2:$G$2863,'bereken betaaldatum bedrag'!B314)</f>
        <v>0</v>
      </c>
      <c r="AQ314" s="4">
        <f>SUMIFS('grv lys'!$L$2:$L$2863,'grv lys'!$I$2:$I$2863,'bereken betaaldatum bedrag'!$AQ$1,'grv lys'!$G$2:$G$2863,'bereken betaaldatum bedrag'!B314)</f>
        <v>0</v>
      </c>
      <c r="AR314" s="4">
        <f>SUMIFS('grv lys'!$L$2:$L$2863,'grv lys'!$I$2:$I$2863,'bereken betaaldatum bedrag'!$AR$1,'grv lys'!$G$2:$G$2863,'bereken betaaldatum bedrag'!B314)</f>
        <v>0</v>
      </c>
      <c r="AS314" s="4">
        <f>SUMIFS('grv lys'!$L$2:$L$2863,'grv lys'!$I$2:$I$2863,'bereken betaaldatum bedrag'!$AS$1,'grv lys'!$G$2:$G$2863,'bereken betaaldatum bedrag'!B314)</f>
        <v>0</v>
      </c>
      <c r="AT314" s="4">
        <f>SUMIFS('grv lys'!$L$2:$L$2863,'grv lys'!$I$2:$I$2863,'bereken betaaldatum bedrag'!$AT$1,'grv lys'!$G$2:$G$2863,'bereken betaaldatum bedrag'!B314)</f>
        <v>0</v>
      </c>
      <c r="AU314" s="4">
        <f>SUMIFS('grv lys'!$L$2:$L$2863,'grv lys'!$I$2:$I$2863,'bereken betaaldatum bedrag'!$AU$1,'grv lys'!$G$2:$G$2863,'bereken betaaldatum bedrag'!B314)</f>
        <v>0</v>
      </c>
      <c r="AV314" s="4">
        <f>SUMIFS('grv lys'!$L$2:$L$2863,'grv lys'!$I$2:$I$2863,'bereken betaaldatum bedrag'!$AV$1,'grv lys'!$G$2:$G$2863,'bereken betaaldatum bedrag'!B314)</f>
        <v>0</v>
      </c>
      <c r="AW314" s="4">
        <f>SUMIFS('grv lys'!$L$2:$L$2863,'grv lys'!$I$2:$I$2863,'bereken betaaldatum bedrag'!$AW$1,'grv lys'!$G$2:$G$2863,'bereken betaaldatum bedrag'!B314)</f>
        <v>0</v>
      </c>
      <c r="AX314" s="4">
        <f>SUMIFS('grv lys'!$L$2:$L$2863,'grv lys'!$I$2:$I$2863,'bereken betaaldatum bedrag'!$AX$1,'grv lys'!$G$2:$G$2863,'bereken betaaldatum bedrag'!B314)</f>
        <v>0</v>
      </c>
      <c r="AY314" s="4">
        <f>SUMIFS('grv lys'!$L$2:$L$2863,'grv lys'!$I$2:$I$2863,'bereken betaaldatum bedrag'!$AY$1,'grv lys'!$G$2:$G$2863,'bereken betaaldatum bedrag'!B314)</f>
        <v>0</v>
      </c>
      <c r="AZ314" s="4">
        <f>SUMIFS('grv lys'!$L$2:$L$2863,'grv lys'!$I$2:$I$2863,'bereken betaaldatum bedrag'!$AZ$1,'grv lys'!$G$2:$G$2863,'bereken betaaldatum bedrag'!B314)</f>
        <v>0</v>
      </c>
      <c r="BA314" s="4">
        <f>SUMIFS('grv lys'!$L$2:$L$2863,'grv lys'!$I$2:$I$2863,'bereken betaaldatum bedrag'!$BA$1,'grv lys'!$G$2:$G$2863,'bereken betaaldatum bedrag'!B314)</f>
        <v>0</v>
      </c>
    </row>
    <row r="315" spans="1:53" x14ac:dyDescent="0.25">
      <c r="A315" s="21" t="s">
        <v>136</v>
      </c>
      <c r="B315" s="22">
        <v>41891</v>
      </c>
      <c r="C315" s="7"/>
      <c r="D315" s="15" t="s">
        <v>148</v>
      </c>
      <c r="E315" s="14"/>
      <c r="F315" s="12"/>
      <c r="G315" s="16"/>
      <c r="H315" s="16"/>
      <c r="I315" s="4">
        <f>SUMIFS('grv lys'!$L$2:$L$2863,'grv lys'!$G$2:$G$2863,'bereken betaaldatum bedrag'!B315,'grv lys'!$I$2:$I$2863,'bereken betaaldatum bedrag'!I$1)</f>
        <v>0</v>
      </c>
      <c r="J315" s="4">
        <f>SUMIFS('grv lys'!$L$2:$L$2863,'grv lys'!$I$2:$I$2863,'bereken betaaldatum bedrag'!$J$1,'grv lys'!$T$2:$T$2863,'bereken betaaldatum bedrag'!B315)</f>
        <v>0</v>
      </c>
      <c r="K315" s="4">
        <f>SUMIFS('grv lys'!$L$2:$L$2863,'grv lys'!$I$2:$I$2863,'bereken betaaldatum bedrag'!$K$1,'grv lys'!$T$2:$T$2863,'bereken betaaldatum bedrag'!B315)</f>
        <v>0</v>
      </c>
      <c r="L315" s="4">
        <f>SUMIFS('grv lys'!$L$2:$L$2863,'grv lys'!$I$2:$I$2863,'bereken betaaldatum bedrag'!$L$1,'grv lys'!$T$2:$T$2863,'bereken betaaldatum bedrag'!B315)</f>
        <v>0</v>
      </c>
      <c r="M315" s="4">
        <f>SUMIFS('grv lys'!$L$2:$L$2863,'grv lys'!$I$2:$I$2863,'bereken betaaldatum bedrag'!$M$1,'grv lys'!$T$2:$T$2863,'bereken betaaldatum bedrag'!B315)</f>
        <v>0</v>
      </c>
      <c r="N315" s="4">
        <f>SUMIFS('grv lys'!$L$2:$L$2863,'grv lys'!$I$2:$I$2863,'bereken betaaldatum bedrag'!$N$1,'grv lys'!$T$2:$T$2863,'bereken betaaldatum bedrag'!B315)</f>
        <v>0</v>
      </c>
      <c r="O315" s="4">
        <f>SUMIFS('grv lys'!$L$2:$L$2863,'grv lys'!$I$2:$I$2863,'bereken betaaldatum bedrag'!$O$1,'grv lys'!$T$2:$T$2863,'bereken betaaldatum bedrag'!B315)</f>
        <v>0</v>
      </c>
      <c r="P315" s="4">
        <f>SUMIFS('grv lys'!$L$2:$L$2863,'grv lys'!$I$2:$I$2863,'bereken betaaldatum bedrag'!$P$1,'grv lys'!$T$2:$T$2863,'bereken betaaldatum bedrag'!B315)</f>
        <v>0</v>
      </c>
      <c r="Q315" s="4">
        <f>SUMIFS('grv lys'!$L$2:$L$2863,'grv lys'!$I$2:$I$2863,'bereken betaaldatum bedrag'!$Q$1,'grv lys'!$T$2:$T$2863,'bereken betaaldatum bedrag'!B315)</f>
        <v>0</v>
      </c>
      <c r="R315" s="4">
        <f>SUMIFS('grv lys'!$L$2:$L$2863,'grv lys'!$I$2:$I$2863,'bereken betaaldatum bedrag'!$R$1,'grv lys'!$T$2:$T$2863,'bereken betaaldatum bedrag'!B315)</f>
        <v>0</v>
      </c>
      <c r="S315" s="4">
        <f>SUMIFS('grv lys'!Y314:Y3577,'grv lys'!T314:T3577,'bereken betaaldatum bedrag'!B315,'grv lys'!V314:V3577,'bereken betaaldatum bedrag'!$S$1)</f>
        <v>0</v>
      </c>
      <c r="T315" s="4">
        <f>SUMIFS('grv lys'!Z314:Z3577,'grv lys'!U314:U3577,'bereken betaaldatum bedrag'!B315,'grv lys'!W314:W3577,'bereken betaaldatum bedrag'!$T$1)</f>
        <v>0</v>
      </c>
      <c r="U315" s="4">
        <f>SUMIFS('grv lys'!$L$2:$L$2863,'grv lys'!$I$2:$I$2863,'bereken betaaldatum bedrag'!$U$1,'grv lys'!$T$2:$T$2863,'bereken betaaldatum bedrag'!B315)</f>
        <v>0</v>
      </c>
      <c r="V315" s="4">
        <f>SUMIFS('grv lys'!$L$2:$L$2863,'grv lys'!$I$2:$I$2863,'bereken betaaldatum bedrag'!$V$1,'grv lys'!$T$2:$T$2863,'bereken betaaldatum bedrag'!B315)</f>
        <v>0</v>
      </c>
      <c r="W315" s="4">
        <f>SUMIFS('grv lys'!$L$2:$L$2863,'grv lys'!$I$2:$I$2863,'bereken betaaldatum bedrag'!$W$1,'grv lys'!$T$2:$T$2863,'bereken betaaldatum bedrag'!B315)</f>
        <v>0</v>
      </c>
      <c r="X315" s="4">
        <f>SUMIFS('grv lys'!$L$2:$L$2863,'grv lys'!$I$2:$I$2863,'bereken betaaldatum bedrag'!$X$1,'grv lys'!$T$2:$T$2863,'bereken betaaldatum bedrag'!B315)</f>
        <v>0</v>
      </c>
      <c r="Y315" s="4">
        <f>SUMIFS('grv lys'!$L$2:$L$2863,'grv lys'!$I$2:$I$2863,'bereken betaaldatum bedrag'!$Y$1,'grv lys'!$G$2:$G$2863,'bereken betaaldatum bedrag'!B315)</f>
        <v>0</v>
      </c>
      <c r="Z315" s="4">
        <f>SUMIFS('grv lys'!$L$2:$L$2863,'grv lys'!$I$2:$I$2863,'bereken betaaldatum bedrag'!$Z$1,'grv lys'!$G$2:$G$2863,'bereken betaaldatum bedrag'!B315)</f>
        <v>0</v>
      </c>
      <c r="AA315" s="4">
        <f>SUMIFS('grv lys'!$L$2:$L$2863,'grv lys'!$I$2:$I$2863,'bereken betaaldatum bedrag'!$AA$1,'grv lys'!$G$2:$G$2863,'bereken betaaldatum bedrag'!B315)</f>
        <v>0</v>
      </c>
      <c r="AB315" s="4">
        <f>SUMIFS('grv lys'!$L$2:$L$2863,'grv lys'!$I$2:$I$2863,'bereken betaaldatum bedrag'!$AB$1,'grv lys'!$G$2:$G$2863,'bereken betaaldatum bedrag'!B315)</f>
        <v>0</v>
      </c>
      <c r="AC315" s="4">
        <f>SUMIFS('grv lys'!$L$2:$L$2863,'grv lys'!$I$2:$I$2863,'bereken betaaldatum bedrag'!$AC$1,'grv lys'!$G$2:$G$2863,'bereken betaaldatum bedrag'!B315)</f>
        <v>0</v>
      </c>
      <c r="AD315" s="4">
        <f>SUMIFS('grv lys'!$L$2:$L$2863,'grv lys'!$I$2:$I$2863,'bereken betaaldatum bedrag'!$AD$1,'grv lys'!$G$2:$G$2863,'bereken betaaldatum bedrag'!B315)</f>
        <v>0</v>
      </c>
      <c r="AE315" s="4">
        <f>SUMIFS('grv lys'!$L$2:$L$2863,'grv lys'!$I$2:$I$2863,'bereken betaaldatum bedrag'!$AE$1,'grv lys'!$G$2:$G$2863,'bereken betaaldatum bedrag'!B315)</f>
        <v>0</v>
      </c>
      <c r="AF315" s="4">
        <f>SUMIFS('grv lys'!$L$2:$L$2863,'grv lys'!$I$2:$I$2863,'bereken betaaldatum bedrag'!$AF$1,'grv lys'!$G$2:$G$2863,'bereken betaaldatum bedrag'!B315)</f>
        <v>0</v>
      </c>
      <c r="AG315" s="4">
        <f>SUMIFS('grv lys'!$L$2:$L$2863,'grv lys'!$I$2:$I$2863,'bereken betaaldatum bedrag'!$AG$1,'grv lys'!$G$2:$G$2863,'bereken betaaldatum bedrag'!B315)</f>
        <v>0</v>
      </c>
      <c r="AH315" s="4">
        <f>SUMIFS('grv lys'!$L$2:$L$2863,'grv lys'!$I$2:$I$2863,'bereken betaaldatum bedrag'!$AH$1,'grv lys'!$G$2:$G$2863,'bereken betaaldatum bedrag'!B315)</f>
        <v>0</v>
      </c>
      <c r="AI315" s="4">
        <f>SUMIFS('grv lys'!$L$2:$L$2863,'grv lys'!$I$2:$I$2863,'bereken betaaldatum bedrag'!$AI$1,'grv lys'!$G$2:$G$2863,'bereken betaaldatum bedrag'!B315)</f>
        <v>0</v>
      </c>
      <c r="AJ315" s="4">
        <f>SUMIFS('grv lys'!$L$2:$L$2863,'grv lys'!$I$2:$I$2863,'bereken betaaldatum bedrag'!$AJ$1,'grv lys'!$G$2:$G$2863,'bereken betaaldatum bedrag'!B315)</f>
        <v>0</v>
      </c>
      <c r="AK315" s="4">
        <f>SUMIFS('grv lys'!$L$2:$L$2863,'grv lys'!$I$2:$I$2863,'bereken betaaldatum bedrag'!$AK$1,'grv lys'!$G$2:$G$2863,'bereken betaaldatum bedrag'!B315)</f>
        <v>0</v>
      </c>
      <c r="AL315" s="4">
        <f>SUMIFS('grv lys'!$L$2:$L$2863,'grv lys'!$I$2:$I$2863,'bereken betaaldatum bedrag'!$AL$1,'grv lys'!$G$2:$G$2863,'bereken betaaldatum bedrag'!B315)</f>
        <v>0</v>
      </c>
      <c r="AM315" s="4">
        <f>SUMIFS('grv lys'!$L$2:$L$2863,'grv lys'!$I$2:$I$2863,'bereken betaaldatum bedrag'!$AM$1,'grv lys'!$G$2:$G$2863,'bereken betaaldatum bedrag'!B315)</f>
        <v>0</v>
      </c>
      <c r="AN315" s="4">
        <f>SUMIFS('grv lys'!$L$2:$L$2863,'grv lys'!$I$2:$I$2863,'bereken betaaldatum bedrag'!$AN$1,'grv lys'!$G$2:$G$2863,'bereken betaaldatum bedrag'!B315)</f>
        <v>0</v>
      </c>
      <c r="AO315" s="4">
        <f>SUMIFS('grv lys'!$L$2:$L$2863,'grv lys'!$I$2:$I$2863,'bereken betaaldatum bedrag'!$AO$1,'grv lys'!$G$2:$G$2863,'bereken betaaldatum bedrag'!B315)</f>
        <v>0</v>
      </c>
      <c r="AP315" s="4">
        <f>SUMIFS('grv lys'!$L$2:$L$2863,'grv lys'!$I$2:$I$2863,'bereken betaaldatum bedrag'!$AP$1,'grv lys'!$G$2:$G$2863,'bereken betaaldatum bedrag'!B315)</f>
        <v>0</v>
      </c>
      <c r="AQ315" s="4">
        <f>SUMIFS('grv lys'!$L$2:$L$2863,'grv lys'!$I$2:$I$2863,'bereken betaaldatum bedrag'!$AQ$1,'grv lys'!$G$2:$G$2863,'bereken betaaldatum bedrag'!B315)</f>
        <v>0</v>
      </c>
      <c r="AR315" s="4">
        <f>SUMIFS('grv lys'!$L$2:$L$2863,'grv lys'!$I$2:$I$2863,'bereken betaaldatum bedrag'!$AR$1,'grv lys'!$G$2:$G$2863,'bereken betaaldatum bedrag'!B315)</f>
        <v>0</v>
      </c>
      <c r="AS315" s="4">
        <f>SUMIFS('grv lys'!$L$2:$L$2863,'grv lys'!$I$2:$I$2863,'bereken betaaldatum bedrag'!$AS$1,'grv lys'!$G$2:$G$2863,'bereken betaaldatum bedrag'!B315)</f>
        <v>0</v>
      </c>
      <c r="AT315" s="4">
        <f>SUMIFS('grv lys'!$L$2:$L$2863,'grv lys'!$I$2:$I$2863,'bereken betaaldatum bedrag'!$AT$1,'grv lys'!$G$2:$G$2863,'bereken betaaldatum bedrag'!B315)</f>
        <v>0</v>
      </c>
      <c r="AU315" s="4">
        <f>SUMIFS('grv lys'!$L$2:$L$2863,'grv lys'!$I$2:$I$2863,'bereken betaaldatum bedrag'!$AU$1,'grv lys'!$G$2:$G$2863,'bereken betaaldatum bedrag'!B315)</f>
        <v>0</v>
      </c>
      <c r="AV315" s="4">
        <f>SUMIFS('grv lys'!$L$2:$L$2863,'grv lys'!$I$2:$I$2863,'bereken betaaldatum bedrag'!$AV$1,'grv lys'!$G$2:$G$2863,'bereken betaaldatum bedrag'!B315)</f>
        <v>0</v>
      </c>
      <c r="AW315" s="4">
        <f>SUMIFS('grv lys'!$L$2:$L$2863,'grv lys'!$I$2:$I$2863,'bereken betaaldatum bedrag'!$AW$1,'grv lys'!$G$2:$G$2863,'bereken betaaldatum bedrag'!B315)</f>
        <v>0</v>
      </c>
      <c r="AX315" s="4">
        <f>SUMIFS('grv lys'!$L$2:$L$2863,'grv lys'!$I$2:$I$2863,'bereken betaaldatum bedrag'!$AX$1,'grv lys'!$G$2:$G$2863,'bereken betaaldatum bedrag'!B315)</f>
        <v>0</v>
      </c>
      <c r="AY315" s="4">
        <f>SUMIFS('grv lys'!$L$2:$L$2863,'grv lys'!$I$2:$I$2863,'bereken betaaldatum bedrag'!$AY$1,'grv lys'!$G$2:$G$2863,'bereken betaaldatum bedrag'!B315)</f>
        <v>0</v>
      </c>
      <c r="AZ315" s="4">
        <f>SUMIFS('grv lys'!$L$2:$L$2863,'grv lys'!$I$2:$I$2863,'bereken betaaldatum bedrag'!$AZ$1,'grv lys'!$G$2:$G$2863,'bereken betaaldatum bedrag'!B315)</f>
        <v>0</v>
      </c>
      <c r="BA315" s="4">
        <f>SUMIFS('grv lys'!$L$2:$L$2863,'grv lys'!$I$2:$I$2863,'bereken betaaldatum bedrag'!$BA$1,'grv lys'!$G$2:$G$2863,'bereken betaaldatum bedrag'!B315)</f>
        <v>0</v>
      </c>
    </row>
    <row r="316" spans="1:53" x14ac:dyDescent="0.25">
      <c r="A316" s="21" t="s">
        <v>137</v>
      </c>
      <c r="B316" s="22">
        <v>41892</v>
      </c>
      <c r="C316" s="7"/>
      <c r="D316" s="15" t="s">
        <v>148</v>
      </c>
      <c r="E316" s="14"/>
      <c r="F316" s="12"/>
      <c r="G316" s="16"/>
      <c r="H316" s="16"/>
      <c r="I316" s="4">
        <f>SUMIFS('grv lys'!$L$2:$L$2863,'grv lys'!$G$2:$G$2863,'bereken betaaldatum bedrag'!B316,'grv lys'!$I$2:$I$2863,'bereken betaaldatum bedrag'!I$1)</f>
        <v>0</v>
      </c>
      <c r="J316" s="4">
        <f>SUMIFS('grv lys'!$L$2:$L$2863,'grv lys'!$I$2:$I$2863,'bereken betaaldatum bedrag'!$J$1,'grv lys'!$T$2:$T$2863,'bereken betaaldatum bedrag'!B316)</f>
        <v>0</v>
      </c>
      <c r="K316" s="4">
        <f>SUMIFS('grv lys'!$L$2:$L$2863,'grv lys'!$I$2:$I$2863,'bereken betaaldatum bedrag'!$K$1,'grv lys'!$T$2:$T$2863,'bereken betaaldatum bedrag'!B316)</f>
        <v>0</v>
      </c>
      <c r="L316" s="4">
        <f>SUMIFS('grv lys'!$L$2:$L$2863,'grv lys'!$I$2:$I$2863,'bereken betaaldatum bedrag'!$L$1,'grv lys'!$T$2:$T$2863,'bereken betaaldatum bedrag'!B316)</f>
        <v>0</v>
      </c>
      <c r="M316" s="4">
        <f>SUMIFS('grv lys'!$L$2:$L$2863,'grv lys'!$I$2:$I$2863,'bereken betaaldatum bedrag'!$M$1,'grv lys'!$T$2:$T$2863,'bereken betaaldatum bedrag'!B316)</f>
        <v>0</v>
      </c>
      <c r="N316" s="4">
        <f>SUMIFS('grv lys'!$L$2:$L$2863,'grv lys'!$I$2:$I$2863,'bereken betaaldatum bedrag'!$N$1,'grv lys'!$T$2:$T$2863,'bereken betaaldatum bedrag'!B316)</f>
        <v>0</v>
      </c>
      <c r="O316" s="4">
        <f>SUMIFS('grv lys'!$L$2:$L$2863,'grv lys'!$I$2:$I$2863,'bereken betaaldatum bedrag'!$O$1,'grv lys'!$T$2:$T$2863,'bereken betaaldatum bedrag'!B316)</f>
        <v>0</v>
      </c>
      <c r="P316" s="4">
        <f>SUMIFS('grv lys'!$L$2:$L$2863,'grv lys'!$I$2:$I$2863,'bereken betaaldatum bedrag'!$P$1,'grv lys'!$T$2:$T$2863,'bereken betaaldatum bedrag'!B316)</f>
        <v>0</v>
      </c>
      <c r="Q316" s="4">
        <f>SUMIFS('grv lys'!$L$2:$L$2863,'grv lys'!$I$2:$I$2863,'bereken betaaldatum bedrag'!$Q$1,'grv lys'!$T$2:$T$2863,'bereken betaaldatum bedrag'!B316)</f>
        <v>0</v>
      </c>
      <c r="R316" s="4">
        <f>SUMIFS('grv lys'!$L$2:$L$2863,'grv lys'!$I$2:$I$2863,'bereken betaaldatum bedrag'!$R$1,'grv lys'!$T$2:$T$2863,'bereken betaaldatum bedrag'!B316)</f>
        <v>0</v>
      </c>
      <c r="S316" s="4">
        <f>SUMIFS('grv lys'!Y315:Y3578,'grv lys'!T315:T3578,'bereken betaaldatum bedrag'!B316,'grv lys'!V315:V3578,'bereken betaaldatum bedrag'!$S$1)</f>
        <v>0</v>
      </c>
      <c r="T316" s="4">
        <f>SUMIFS('grv lys'!Z315:Z3578,'grv lys'!U315:U3578,'bereken betaaldatum bedrag'!B316,'grv lys'!W315:W3578,'bereken betaaldatum bedrag'!$T$1)</f>
        <v>0</v>
      </c>
      <c r="U316" s="4">
        <f>SUMIFS('grv lys'!$L$2:$L$2863,'grv lys'!$I$2:$I$2863,'bereken betaaldatum bedrag'!$U$1,'grv lys'!$T$2:$T$2863,'bereken betaaldatum bedrag'!B316)</f>
        <v>0</v>
      </c>
      <c r="V316" s="4">
        <f>SUMIFS('grv lys'!$L$2:$L$2863,'grv lys'!$I$2:$I$2863,'bereken betaaldatum bedrag'!$V$1,'grv lys'!$T$2:$T$2863,'bereken betaaldatum bedrag'!B316)</f>
        <v>0</v>
      </c>
      <c r="W316" s="4">
        <f>SUMIFS('grv lys'!$L$2:$L$2863,'grv lys'!$I$2:$I$2863,'bereken betaaldatum bedrag'!$W$1,'grv lys'!$T$2:$T$2863,'bereken betaaldatum bedrag'!B316)</f>
        <v>0</v>
      </c>
      <c r="X316" s="4">
        <f>SUMIFS('grv lys'!$L$2:$L$2863,'grv lys'!$I$2:$I$2863,'bereken betaaldatum bedrag'!$X$1,'grv lys'!$T$2:$T$2863,'bereken betaaldatum bedrag'!B316)</f>
        <v>0</v>
      </c>
      <c r="Y316" s="4">
        <f>SUMIFS('grv lys'!$L$2:$L$2863,'grv lys'!$I$2:$I$2863,'bereken betaaldatum bedrag'!$Y$1,'grv lys'!$G$2:$G$2863,'bereken betaaldatum bedrag'!B316)</f>
        <v>0</v>
      </c>
      <c r="Z316" s="4">
        <f>SUMIFS('grv lys'!$L$2:$L$2863,'grv lys'!$I$2:$I$2863,'bereken betaaldatum bedrag'!$Z$1,'grv lys'!$G$2:$G$2863,'bereken betaaldatum bedrag'!B316)</f>
        <v>0</v>
      </c>
      <c r="AA316" s="4">
        <f>SUMIFS('grv lys'!$L$2:$L$2863,'grv lys'!$I$2:$I$2863,'bereken betaaldatum bedrag'!$AA$1,'grv lys'!$G$2:$G$2863,'bereken betaaldatum bedrag'!B316)</f>
        <v>0</v>
      </c>
      <c r="AB316" s="4">
        <f>SUMIFS('grv lys'!$L$2:$L$2863,'grv lys'!$I$2:$I$2863,'bereken betaaldatum bedrag'!$AB$1,'grv lys'!$G$2:$G$2863,'bereken betaaldatum bedrag'!B316)</f>
        <v>0</v>
      </c>
      <c r="AC316" s="4">
        <f>SUMIFS('grv lys'!$L$2:$L$2863,'grv lys'!$I$2:$I$2863,'bereken betaaldatum bedrag'!$AC$1,'grv lys'!$G$2:$G$2863,'bereken betaaldatum bedrag'!B316)</f>
        <v>0</v>
      </c>
      <c r="AD316" s="4">
        <f>SUMIFS('grv lys'!$L$2:$L$2863,'grv lys'!$I$2:$I$2863,'bereken betaaldatum bedrag'!$AD$1,'grv lys'!$G$2:$G$2863,'bereken betaaldatum bedrag'!B316)</f>
        <v>0</v>
      </c>
      <c r="AE316" s="4">
        <f>SUMIFS('grv lys'!$L$2:$L$2863,'grv lys'!$I$2:$I$2863,'bereken betaaldatum bedrag'!$AE$1,'grv lys'!$G$2:$G$2863,'bereken betaaldatum bedrag'!B316)</f>
        <v>0</v>
      </c>
      <c r="AF316" s="4">
        <f>SUMIFS('grv lys'!$L$2:$L$2863,'grv lys'!$I$2:$I$2863,'bereken betaaldatum bedrag'!$AF$1,'grv lys'!$G$2:$G$2863,'bereken betaaldatum bedrag'!B316)</f>
        <v>0</v>
      </c>
      <c r="AG316" s="4">
        <f>SUMIFS('grv lys'!$L$2:$L$2863,'grv lys'!$I$2:$I$2863,'bereken betaaldatum bedrag'!$AG$1,'grv lys'!$G$2:$G$2863,'bereken betaaldatum bedrag'!B316)</f>
        <v>0</v>
      </c>
      <c r="AH316" s="4">
        <f>SUMIFS('grv lys'!$L$2:$L$2863,'grv lys'!$I$2:$I$2863,'bereken betaaldatum bedrag'!$AH$1,'grv lys'!$G$2:$G$2863,'bereken betaaldatum bedrag'!B316)</f>
        <v>0</v>
      </c>
      <c r="AI316" s="4">
        <f>SUMIFS('grv lys'!$L$2:$L$2863,'grv lys'!$I$2:$I$2863,'bereken betaaldatum bedrag'!$AI$1,'grv lys'!$G$2:$G$2863,'bereken betaaldatum bedrag'!B316)</f>
        <v>0</v>
      </c>
      <c r="AJ316" s="4">
        <f>SUMIFS('grv lys'!$L$2:$L$2863,'grv lys'!$I$2:$I$2863,'bereken betaaldatum bedrag'!$AJ$1,'grv lys'!$G$2:$G$2863,'bereken betaaldatum bedrag'!B316)</f>
        <v>0</v>
      </c>
      <c r="AK316" s="4">
        <f>SUMIFS('grv lys'!$L$2:$L$2863,'grv lys'!$I$2:$I$2863,'bereken betaaldatum bedrag'!$AK$1,'grv lys'!$G$2:$G$2863,'bereken betaaldatum bedrag'!B316)</f>
        <v>0</v>
      </c>
      <c r="AL316" s="4">
        <f>SUMIFS('grv lys'!$L$2:$L$2863,'grv lys'!$I$2:$I$2863,'bereken betaaldatum bedrag'!$AL$1,'grv lys'!$G$2:$G$2863,'bereken betaaldatum bedrag'!B316)</f>
        <v>0</v>
      </c>
      <c r="AM316" s="4">
        <f>SUMIFS('grv lys'!$L$2:$L$2863,'grv lys'!$I$2:$I$2863,'bereken betaaldatum bedrag'!$AM$1,'grv lys'!$G$2:$G$2863,'bereken betaaldatum bedrag'!B316)</f>
        <v>0</v>
      </c>
      <c r="AN316" s="4">
        <f>SUMIFS('grv lys'!$L$2:$L$2863,'grv lys'!$I$2:$I$2863,'bereken betaaldatum bedrag'!$AN$1,'grv lys'!$G$2:$G$2863,'bereken betaaldatum bedrag'!B316)</f>
        <v>0</v>
      </c>
      <c r="AO316" s="4">
        <f>SUMIFS('grv lys'!$L$2:$L$2863,'grv lys'!$I$2:$I$2863,'bereken betaaldatum bedrag'!$AO$1,'grv lys'!$G$2:$G$2863,'bereken betaaldatum bedrag'!B316)</f>
        <v>0</v>
      </c>
      <c r="AP316" s="4">
        <f>SUMIFS('grv lys'!$L$2:$L$2863,'grv lys'!$I$2:$I$2863,'bereken betaaldatum bedrag'!$AP$1,'grv lys'!$G$2:$G$2863,'bereken betaaldatum bedrag'!B316)</f>
        <v>0</v>
      </c>
      <c r="AQ316" s="4">
        <f>SUMIFS('grv lys'!$L$2:$L$2863,'grv lys'!$I$2:$I$2863,'bereken betaaldatum bedrag'!$AQ$1,'grv lys'!$G$2:$G$2863,'bereken betaaldatum bedrag'!B316)</f>
        <v>0</v>
      </c>
      <c r="AR316" s="4">
        <f>SUMIFS('grv lys'!$L$2:$L$2863,'grv lys'!$I$2:$I$2863,'bereken betaaldatum bedrag'!$AR$1,'grv lys'!$G$2:$G$2863,'bereken betaaldatum bedrag'!B316)</f>
        <v>0</v>
      </c>
      <c r="AS316" s="4">
        <f>SUMIFS('grv lys'!$L$2:$L$2863,'grv lys'!$I$2:$I$2863,'bereken betaaldatum bedrag'!$AS$1,'grv lys'!$G$2:$G$2863,'bereken betaaldatum bedrag'!B316)</f>
        <v>0</v>
      </c>
      <c r="AT316" s="4">
        <f>SUMIFS('grv lys'!$L$2:$L$2863,'grv lys'!$I$2:$I$2863,'bereken betaaldatum bedrag'!$AT$1,'grv lys'!$G$2:$G$2863,'bereken betaaldatum bedrag'!B316)</f>
        <v>0</v>
      </c>
      <c r="AU316" s="4">
        <f>SUMIFS('grv lys'!$L$2:$L$2863,'grv lys'!$I$2:$I$2863,'bereken betaaldatum bedrag'!$AU$1,'grv lys'!$G$2:$G$2863,'bereken betaaldatum bedrag'!B316)</f>
        <v>0</v>
      </c>
      <c r="AV316" s="4">
        <f>SUMIFS('grv lys'!$L$2:$L$2863,'grv lys'!$I$2:$I$2863,'bereken betaaldatum bedrag'!$AV$1,'grv lys'!$G$2:$G$2863,'bereken betaaldatum bedrag'!B316)</f>
        <v>0</v>
      </c>
      <c r="AW316" s="4">
        <f>SUMIFS('grv lys'!$L$2:$L$2863,'grv lys'!$I$2:$I$2863,'bereken betaaldatum bedrag'!$AW$1,'grv lys'!$G$2:$G$2863,'bereken betaaldatum bedrag'!B316)</f>
        <v>0</v>
      </c>
      <c r="AX316" s="4">
        <f>SUMIFS('grv lys'!$L$2:$L$2863,'grv lys'!$I$2:$I$2863,'bereken betaaldatum bedrag'!$AX$1,'grv lys'!$G$2:$G$2863,'bereken betaaldatum bedrag'!B316)</f>
        <v>0</v>
      </c>
      <c r="AY316" s="4">
        <f>SUMIFS('grv lys'!$L$2:$L$2863,'grv lys'!$I$2:$I$2863,'bereken betaaldatum bedrag'!$AY$1,'grv lys'!$G$2:$G$2863,'bereken betaaldatum bedrag'!B316)</f>
        <v>0</v>
      </c>
      <c r="AZ316" s="4">
        <f>SUMIFS('grv lys'!$L$2:$L$2863,'grv lys'!$I$2:$I$2863,'bereken betaaldatum bedrag'!$AZ$1,'grv lys'!$G$2:$G$2863,'bereken betaaldatum bedrag'!B316)</f>
        <v>0</v>
      </c>
      <c r="BA316" s="4">
        <f>SUMIFS('grv lys'!$L$2:$L$2863,'grv lys'!$I$2:$I$2863,'bereken betaaldatum bedrag'!$BA$1,'grv lys'!$G$2:$G$2863,'bereken betaaldatum bedrag'!B316)</f>
        <v>0</v>
      </c>
    </row>
    <row r="317" spans="1:53" x14ac:dyDescent="0.25">
      <c r="A317" s="21" t="s">
        <v>138</v>
      </c>
      <c r="B317" s="22">
        <v>41893</v>
      </c>
      <c r="C317" s="7"/>
      <c r="D317" s="15" t="s">
        <v>148</v>
      </c>
      <c r="E317" s="14"/>
      <c r="F317" s="12"/>
      <c r="G317" s="16"/>
      <c r="H317" s="16"/>
      <c r="I317" s="4">
        <f>SUMIFS('grv lys'!$L$2:$L$2863,'grv lys'!$G$2:$G$2863,'bereken betaaldatum bedrag'!B317,'grv lys'!$I$2:$I$2863,'bereken betaaldatum bedrag'!I$1)</f>
        <v>0</v>
      </c>
      <c r="J317" s="4">
        <f>SUMIFS('grv lys'!$L$2:$L$2863,'grv lys'!$I$2:$I$2863,'bereken betaaldatum bedrag'!$J$1,'grv lys'!$T$2:$T$2863,'bereken betaaldatum bedrag'!B317)</f>
        <v>0</v>
      </c>
      <c r="K317" s="4">
        <f>SUMIFS('grv lys'!$L$2:$L$2863,'grv lys'!$I$2:$I$2863,'bereken betaaldatum bedrag'!$K$1,'grv lys'!$T$2:$T$2863,'bereken betaaldatum bedrag'!B317)</f>
        <v>0</v>
      </c>
      <c r="L317" s="4">
        <f>SUMIFS('grv lys'!$L$2:$L$2863,'grv lys'!$I$2:$I$2863,'bereken betaaldatum bedrag'!$L$1,'grv lys'!$T$2:$T$2863,'bereken betaaldatum bedrag'!B317)</f>
        <v>0</v>
      </c>
      <c r="M317" s="4">
        <f>SUMIFS('grv lys'!$L$2:$L$2863,'grv lys'!$I$2:$I$2863,'bereken betaaldatum bedrag'!$M$1,'grv lys'!$T$2:$T$2863,'bereken betaaldatum bedrag'!B317)</f>
        <v>0</v>
      </c>
      <c r="N317" s="4">
        <f>SUMIFS('grv lys'!$L$2:$L$2863,'grv lys'!$I$2:$I$2863,'bereken betaaldatum bedrag'!$N$1,'grv lys'!$T$2:$T$2863,'bereken betaaldatum bedrag'!B317)</f>
        <v>0</v>
      </c>
      <c r="O317" s="4">
        <f>SUMIFS('grv lys'!$L$2:$L$2863,'grv lys'!$I$2:$I$2863,'bereken betaaldatum bedrag'!$O$1,'grv lys'!$T$2:$T$2863,'bereken betaaldatum bedrag'!B317)</f>
        <v>0</v>
      </c>
      <c r="P317" s="4">
        <f>SUMIFS('grv lys'!$L$2:$L$2863,'grv lys'!$I$2:$I$2863,'bereken betaaldatum bedrag'!$P$1,'grv lys'!$T$2:$T$2863,'bereken betaaldatum bedrag'!B317)</f>
        <v>0</v>
      </c>
      <c r="Q317" s="4">
        <f>SUMIFS('grv lys'!$L$2:$L$2863,'grv lys'!$I$2:$I$2863,'bereken betaaldatum bedrag'!$Q$1,'grv lys'!$T$2:$T$2863,'bereken betaaldatum bedrag'!B317)</f>
        <v>0</v>
      </c>
      <c r="R317" s="4">
        <f>SUMIFS('grv lys'!$L$2:$L$2863,'grv lys'!$I$2:$I$2863,'bereken betaaldatum bedrag'!$R$1,'grv lys'!$T$2:$T$2863,'bereken betaaldatum bedrag'!B317)</f>
        <v>0</v>
      </c>
      <c r="S317" s="4">
        <f>SUMIFS('grv lys'!Y316:Y3579,'grv lys'!T316:T3579,'bereken betaaldatum bedrag'!B317,'grv lys'!V316:V3579,'bereken betaaldatum bedrag'!$S$1)</f>
        <v>0</v>
      </c>
      <c r="T317" s="4">
        <f>SUMIFS('grv lys'!Z316:Z3579,'grv lys'!U316:U3579,'bereken betaaldatum bedrag'!B317,'grv lys'!W316:W3579,'bereken betaaldatum bedrag'!$T$1)</f>
        <v>0</v>
      </c>
      <c r="U317" s="4">
        <f>SUMIFS('grv lys'!$L$2:$L$2863,'grv lys'!$I$2:$I$2863,'bereken betaaldatum bedrag'!$U$1,'grv lys'!$T$2:$T$2863,'bereken betaaldatum bedrag'!B317)</f>
        <v>0</v>
      </c>
      <c r="V317" s="4">
        <f>SUMIFS('grv lys'!$L$2:$L$2863,'grv lys'!$I$2:$I$2863,'bereken betaaldatum bedrag'!$V$1,'grv lys'!$T$2:$T$2863,'bereken betaaldatum bedrag'!B317)</f>
        <v>0</v>
      </c>
      <c r="W317" s="4">
        <f>SUMIFS('grv lys'!$L$2:$L$2863,'grv lys'!$I$2:$I$2863,'bereken betaaldatum bedrag'!$W$1,'grv lys'!$T$2:$T$2863,'bereken betaaldatum bedrag'!B317)</f>
        <v>0</v>
      </c>
      <c r="X317" s="4">
        <f>SUMIFS('grv lys'!$L$2:$L$2863,'grv lys'!$I$2:$I$2863,'bereken betaaldatum bedrag'!$X$1,'grv lys'!$T$2:$T$2863,'bereken betaaldatum bedrag'!B317)</f>
        <v>0</v>
      </c>
      <c r="Y317" s="4">
        <f>SUMIFS('grv lys'!$L$2:$L$2863,'grv lys'!$I$2:$I$2863,'bereken betaaldatum bedrag'!$Y$1,'grv lys'!$G$2:$G$2863,'bereken betaaldatum bedrag'!B317)</f>
        <v>0</v>
      </c>
      <c r="Z317" s="4">
        <f>SUMIFS('grv lys'!$L$2:$L$2863,'grv lys'!$I$2:$I$2863,'bereken betaaldatum bedrag'!$Z$1,'grv lys'!$G$2:$G$2863,'bereken betaaldatum bedrag'!B317)</f>
        <v>0</v>
      </c>
      <c r="AA317" s="4">
        <f>SUMIFS('grv lys'!$L$2:$L$2863,'grv lys'!$I$2:$I$2863,'bereken betaaldatum bedrag'!$AA$1,'grv lys'!$G$2:$G$2863,'bereken betaaldatum bedrag'!B317)</f>
        <v>0</v>
      </c>
      <c r="AB317" s="4">
        <f>SUMIFS('grv lys'!$L$2:$L$2863,'grv lys'!$I$2:$I$2863,'bereken betaaldatum bedrag'!$AB$1,'grv lys'!$G$2:$G$2863,'bereken betaaldatum bedrag'!B317)</f>
        <v>0</v>
      </c>
      <c r="AC317" s="4">
        <f>SUMIFS('grv lys'!$L$2:$L$2863,'grv lys'!$I$2:$I$2863,'bereken betaaldatum bedrag'!$AC$1,'grv lys'!$G$2:$G$2863,'bereken betaaldatum bedrag'!B317)</f>
        <v>0</v>
      </c>
      <c r="AD317" s="4">
        <f>SUMIFS('grv lys'!$L$2:$L$2863,'grv lys'!$I$2:$I$2863,'bereken betaaldatum bedrag'!$AD$1,'grv lys'!$G$2:$G$2863,'bereken betaaldatum bedrag'!B317)</f>
        <v>0</v>
      </c>
      <c r="AE317" s="4">
        <f>SUMIFS('grv lys'!$L$2:$L$2863,'grv lys'!$I$2:$I$2863,'bereken betaaldatum bedrag'!$AE$1,'grv lys'!$G$2:$G$2863,'bereken betaaldatum bedrag'!B317)</f>
        <v>0</v>
      </c>
      <c r="AF317" s="4">
        <f>SUMIFS('grv lys'!$L$2:$L$2863,'grv lys'!$I$2:$I$2863,'bereken betaaldatum bedrag'!$AF$1,'grv lys'!$G$2:$G$2863,'bereken betaaldatum bedrag'!B317)</f>
        <v>0</v>
      </c>
      <c r="AG317" s="4">
        <f>SUMIFS('grv lys'!$L$2:$L$2863,'grv lys'!$I$2:$I$2863,'bereken betaaldatum bedrag'!$AG$1,'grv lys'!$G$2:$G$2863,'bereken betaaldatum bedrag'!B317)</f>
        <v>0</v>
      </c>
      <c r="AH317" s="4">
        <f>SUMIFS('grv lys'!$L$2:$L$2863,'grv lys'!$I$2:$I$2863,'bereken betaaldatum bedrag'!$AH$1,'grv lys'!$G$2:$G$2863,'bereken betaaldatum bedrag'!B317)</f>
        <v>0</v>
      </c>
      <c r="AI317" s="4">
        <f>SUMIFS('grv lys'!$L$2:$L$2863,'grv lys'!$I$2:$I$2863,'bereken betaaldatum bedrag'!$AI$1,'grv lys'!$G$2:$G$2863,'bereken betaaldatum bedrag'!B317)</f>
        <v>0</v>
      </c>
      <c r="AJ317" s="4">
        <f>SUMIFS('grv lys'!$L$2:$L$2863,'grv lys'!$I$2:$I$2863,'bereken betaaldatum bedrag'!$AJ$1,'grv lys'!$G$2:$G$2863,'bereken betaaldatum bedrag'!B317)</f>
        <v>0</v>
      </c>
      <c r="AK317" s="4">
        <f>SUMIFS('grv lys'!$L$2:$L$2863,'grv lys'!$I$2:$I$2863,'bereken betaaldatum bedrag'!$AK$1,'grv lys'!$G$2:$G$2863,'bereken betaaldatum bedrag'!B317)</f>
        <v>0</v>
      </c>
      <c r="AL317" s="4">
        <f>SUMIFS('grv lys'!$L$2:$L$2863,'grv lys'!$I$2:$I$2863,'bereken betaaldatum bedrag'!$AL$1,'grv lys'!$G$2:$G$2863,'bereken betaaldatum bedrag'!B317)</f>
        <v>0</v>
      </c>
      <c r="AM317" s="4">
        <f>SUMIFS('grv lys'!$L$2:$L$2863,'grv lys'!$I$2:$I$2863,'bereken betaaldatum bedrag'!$AM$1,'grv lys'!$G$2:$G$2863,'bereken betaaldatum bedrag'!B317)</f>
        <v>0</v>
      </c>
      <c r="AN317" s="4">
        <f>SUMIFS('grv lys'!$L$2:$L$2863,'grv lys'!$I$2:$I$2863,'bereken betaaldatum bedrag'!$AN$1,'grv lys'!$G$2:$G$2863,'bereken betaaldatum bedrag'!B317)</f>
        <v>0</v>
      </c>
      <c r="AO317" s="4">
        <f>SUMIFS('grv lys'!$L$2:$L$2863,'grv lys'!$I$2:$I$2863,'bereken betaaldatum bedrag'!$AO$1,'grv lys'!$G$2:$G$2863,'bereken betaaldatum bedrag'!B317)</f>
        <v>0</v>
      </c>
      <c r="AP317" s="4">
        <f>SUMIFS('grv lys'!$L$2:$L$2863,'grv lys'!$I$2:$I$2863,'bereken betaaldatum bedrag'!$AP$1,'grv lys'!$G$2:$G$2863,'bereken betaaldatum bedrag'!B317)</f>
        <v>0</v>
      </c>
      <c r="AQ317" s="4">
        <f>SUMIFS('grv lys'!$L$2:$L$2863,'grv lys'!$I$2:$I$2863,'bereken betaaldatum bedrag'!$AQ$1,'grv lys'!$G$2:$G$2863,'bereken betaaldatum bedrag'!B317)</f>
        <v>0</v>
      </c>
      <c r="AR317" s="4">
        <f>SUMIFS('grv lys'!$L$2:$L$2863,'grv lys'!$I$2:$I$2863,'bereken betaaldatum bedrag'!$AR$1,'grv lys'!$G$2:$G$2863,'bereken betaaldatum bedrag'!B317)</f>
        <v>0</v>
      </c>
      <c r="AS317" s="4">
        <f>SUMIFS('grv lys'!$L$2:$L$2863,'grv lys'!$I$2:$I$2863,'bereken betaaldatum bedrag'!$AS$1,'grv lys'!$G$2:$G$2863,'bereken betaaldatum bedrag'!B317)</f>
        <v>0</v>
      </c>
      <c r="AT317" s="4">
        <f>SUMIFS('grv lys'!$L$2:$L$2863,'grv lys'!$I$2:$I$2863,'bereken betaaldatum bedrag'!$AT$1,'grv lys'!$G$2:$G$2863,'bereken betaaldatum bedrag'!B317)</f>
        <v>0</v>
      </c>
      <c r="AU317" s="4">
        <f>SUMIFS('grv lys'!$L$2:$L$2863,'grv lys'!$I$2:$I$2863,'bereken betaaldatum bedrag'!$AU$1,'grv lys'!$G$2:$G$2863,'bereken betaaldatum bedrag'!B317)</f>
        <v>0</v>
      </c>
      <c r="AV317" s="4">
        <f>SUMIFS('grv lys'!$L$2:$L$2863,'grv lys'!$I$2:$I$2863,'bereken betaaldatum bedrag'!$AV$1,'grv lys'!$G$2:$G$2863,'bereken betaaldatum bedrag'!B317)</f>
        <v>0</v>
      </c>
      <c r="AW317" s="4">
        <f>SUMIFS('grv lys'!$L$2:$L$2863,'grv lys'!$I$2:$I$2863,'bereken betaaldatum bedrag'!$AW$1,'grv lys'!$G$2:$G$2863,'bereken betaaldatum bedrag'!B317)</f>
        <v>0</v>
      </c>
      <c r="AX317" s="4">
        <f>SUMIFS('grv lys'!$L$2:$L$2863,'grv lys'!$I$2:$I$2863,'bereken betaaldatum bedrag'!$AX$1,'grv lys'!$G$2:$G$2863,'bereken betaaldatum bedrag'!B317)</f>
        <v>0</v>
      </c>
      <c r="AY317" s="4">
        <f>SUMIFS('grv lys'!$L$2:$L$2863,'grv lys'!$I$2:$I$2863,'bereken betaaldatum bedrag'!$AY$1,'grv lys'!$G$2:$G$2863,'bereken betaaldatum bedrag'!B317)</f>
        <v>0</v>
      </c>
      <c r="AZ317" s="4">
        <f>SUMIFS('grv lys'!$L$2:$L$2863,'grv lys'!$I$2:$I$2863,'bereken betaaldatum bedrag'!$AZ$1,'grv lys'!$G$2:$G$2863,'bereken betaaldatum bedrag'!B317)</f>
        <v>0</v>
      </c>
      <c r="BA317" s="4">
        <f>SUMIFS('grv lys'!$L$2:$L$2863,'grv lys'!$I$2:$I$2863,'bereken betaaldatum bedrag'!$BA$1,'grv lys'!$G$2:$G$2863,'bereken betaaldatum bedrag'!B317)</f>
        <v>0</v>
      </c>
    </row>
    <row r="318" spans="1:53" x14ac:dyDescent="0.25">
      <c r="A318" s="21" t="s">
        <v>139</v>
      </c>
      <c r="B318" s="22">
        <v>41894</v>
      </c>
      <c r="C318" s="7">
        <f>B318+19</f>
        <v>41913</v>
      </c>
      <c r="D318" s="6">
        <f>SUM(I312:I318)</f>
        <v>0</v>
      </c>
      <c r="E318" s="14">
        <f>B318+31</f>
        <v>41925</v>
      </c>
      <c r="F318" s="12">
        <f>SUM(Y312:BA318)</f>
        <v>0</v>
      </c>
      <c r="G318" s="10">
        <f>B318</f>
        <v>41894</v>
      </c>
      <c r="H318" s="9">
        <f>SUM(J312:X318)</f>
        <v>0</v>
      </c>
      <c r="I318" s="4">
        <f>SUMIFS('grv lys'!$L$2:$L$2863,'grv lys'!$G$2:$G$2863,'bereken betaaldatum bedrag'!B318,'grv lys'!$I$2:$I$2863,'bereken betaaldatum bedrag'!I$1)</f>
        <v>0</v>
      </c>
      <c r="J318" s="4">
        <f>SUMIFS('grv lys'!$L$2:$L$2863,'grv lys'!$I$2:$I$2863,'bereken betaaldatum bedrag'!$J$1,'grv lys'!$T$2:$T$2863,'bereken betaaldatum bedrag'!B318)</f>
        <v>0</v>
      </c>
      <c r="K318" s="4">
        <f>SUMIFS('grv lys'!$L$2:$L$2863,'grv lys'!$I$2:$I$2863,'bereken betaaldatum bedrag'!$K$1,'grv lys'!$T$2:$T$2863,'bereken betaaldatum bedrag'!B318)</f>
        <v>0</v>
      </c>
      <c r="L318" s="4">
        <f>SUMIFS('grv lys'!$L$2:$L$2863,'grv lys'!$I$2:$I$2863,'bereken betaaldatum bedrag'!$L$1,'grv lys'!$T$2:$T$2863,'bereken betaaldatum bedrag'!B318)</f>
        <v>0</v>
      </c>
      <c r="M318" s="4">
        <f>SUMIFS('grv lys'!$L$2:$L$2863,'grv lys'!$I$2:$I$2863,'bereken betaaldatum bedrag'!$M$1,'grv lys'!$T$2:$T$2863,'bereken betaaldatum bedrag'!B318)</f>
        <v>0</v>
      </c>
      <c r="N318" s="4">
        <f>SUMIFS('grv lys'!$L$2:$L$2863,'grv lys'!$I$2:$I$2863,'bereken betaaldatum bedrag'!$N$1,'grv lys'!$T$2:$T$2863,'bereken betaaldatum bedrag'!B318)</f>
        <v>0</v>
      </c>
      <c r="O318" s="4">
        <f>SUMIFS('grv lys'!$L$2:$L$2863,'grv lys'!$I$2:$I$2863,'bereken betaaldatum bedrag'!$O$1,'grv lys'!$T$2:$T$2863,'bereken betaaldatum bedrag'!B318)</f>
        <v>0</v>
      </c>
      <c r="P318" s="4">
        <f>SUMIFS('grv lys'!$L$2:$L$2863,'grv lys'!$I$2:$I$2863,'bereken betaaldatum bedrag'!$P$1,'grv lys'!$T$2:$T$2863,'bereken betaaldatum bedrag'!B318)</f>
        <v>0</v>
      </c>
      <c r="Q318" s="4">
        <f>SUMIFS('grv lys'!$L$2:$L$2863,'grv lys'!$I$2:$I$2863,'bereken betaaldatum bedrag'!$Q$1,'grv lys'!$T$2:$T$2863,'bereken betaaldatum bedrag'!B318)</f>
        <v>0</v>
      </c>
      <c r="R318" s="4">
        <f>SUMIFS('grv lys'!$L$2:$L$2863,'grv lys'!$I$2:$I$2863,'bereken betaaldatum bedrag'!$R$1,'grv lys'!$T$2:$T$2863,'bereken betaaldatum bedrag'!B318)</f>
        <v>0</v>
      </c>
      <c r="S318" s="4">
        <f>SUMIFS('grv lys'!Y317:Y3580,'grv lys'!T317:T3580,'bereken betaaldatum bedrag'!B318,'grv lys'!V317:V3580,'bereken betaaldatum bedrag'!$S$1)</f>
        <v>0</v>
      </c>
      <c r="T318" s="4">
        <f>SUMIFS('grv lys'!Z317:Z3580,'grv lys'!U317:U3580,'bereken betaaldatum bedrag'!B318,'grv lys'!W317:W3580,'bereken betaaldatum bedrag'!$T$1)</f>
        <v>0</v>
      </c>
      <c r="U318" s="4">
        <f>SUMIFS('grv lys'!$L$2:$L$2863,'grv lys'!$I$2:$I$2863,'bereken betaaldatum bedrag'!$U$1,'grv lys'!$T$2:$T$2863,'bereken betaaldatum bedrag'!B318)</f>
        <v>0</v>
      </c>
      <c r="V318" s="4">
        <f>SUMIFS('grv lys'!$L$2:$L$2863,'grv lys'!$I$2:$I$2863,'bereken betaaldatum bedrag'!$V$1,'grv lys'!$T$2:$T$2863,'bereken betaaldatum bedrag'!B318)</f>
        <v>0</v>
      </c>
      <c r="W318" s="4">
        <f>SUMIFS('grv lys'!$L$2:$L$2863,'grv lys'!$I$2:$I$2863,'bereken betaaldatum bedrag'!$W$1,'grv lys'!$T$2:$T$2863,'bereken betaaldatum bedrag'!B318)</f>
        <v>0</v>
      </c>
      <c r="X318" s="4">
        <f>SUMIFS('grv lys'!$L$2:$L$2863,'grv lys'!$I$2:$I$2863,'bereken betaaldatum bedrag'!$X$1,'grv lys'!$T$2:$T$2863,'bereken betaaldatum bedrag'!B318)</f>
        <v>0</v>
      </c>
      <c r="Y318" s="4">
        <f>SUMIFS('grv lys'!$L$2:$L$2863,'grv lys'!$I$2:$I$2863,'bereken betaaldatum bedrag'!$Y$1,'grv lys'!$G$2:$G$2863,'bereken betaaldatum bedrag'!B318)</f>
        <v>0</v>
      </c>
      <c r="Z318" s="4">
        <f>SUMIFS('grv lys'!$L$2:$L$2863,'grv lys'!$I$2:$I$2863,'bereken betaaldatum bedrag'!$Z$1,'grv lys'!$G$2:$G$2863,'bereken betaaldatum bedrag'!B318)</f>
        <v>0</v>
      </c>
      <c r="AA318" s="4">
        <f>SUMIFS('grv lys'!$L$2:$L$2863,'grv lys'!$I$2:$I$2863,'bereken betaaldatum bedrag'!$AA$1,'grv lys'!$G$2:$G$2863,'bereken betaaldatum bedrag'!B318)</f>
        <v>0</v>
      </c>
      <c r="AB318" s="4">
        <f>SUMIFS('grv lys'!$L$2:$L$2863,'grv lys'!$I$2:$I$2863,'bereken betaaldatum bedrag'!$AB$1,'grv lys'!$G$2:$G$2863,'bereken betaaldatum bedrag'!B318)</f>
        <v>0</v>
      </c>
      <c r="AC318" s="4">
        <f>SUMIFS('grv lys'!$L$2:$L$2863,'grv lys'!$I$2:$I$2863,'bereken betaaldatum bedrag'!$AC$1,'grv lys'!$G$2:$G$2863,'bereken betaaldatum bedrag'!B318)</f>
        <v>0</v>
      </c>
      <c r="AD318" s="4">
        <f>SUMIFS('grv lys'!$L$2:$L$2863,'grv lys'!$I$2:$I$2863,'bereken betaaldatum bedrag'!$AD$1,'grv lys'!$G$2:$G$2863,'bereken betaaldatum bedrag'!B318)</f>
        <v>0</v>
      </c>
      <c r="AE318" s="4">
        <f>SUMIFS('grv lys'!$L$2:$L$2863,'grv lys'!$I$2:$I$2863,'bereken betaaldatum bedrag'!$AE$1,'grv lys'!$G$2:$G$2863,'bereken betaaldatum bedrag'!B318)</f>
        <v>0</v>
      </c>
      <c r="AF318" s="4">
        <f>SUMIFS('grv lys'!$L$2:$L$2863,'grv lys'!$I$2:$I$2863,'bereken betaaldatum bedrag'!$AF$1,'grv lys'!$G$2:$G$2863,'bereken betaaldatum bedrag'!B318)</f>
        <v>0</v>
      </c>
      <c r="AG318" s="4">
        <f>SUMIFS('grv lys'!$L$2:$L$2863,'grv lys'!$I$2:$I$2863,'bereken betaaldatum bedrag'!$AG$1,'grv lys'!$G$2:$G$2863,'bereken betaaldatum bedrag'!B318)</f>
        <v>0</v>
      </c>
      <c r="AH318" s="4">
        <f>SUMIFS('grv lys'!$L$2:$L$2863,'grv lys'!$I$2:$I$2863,'bereken betaaldatum bedrag'!$AH$1,'grv lys'!$G$2:$G$2863,'bereken betaaldatum bedrag'!B318)</f>
        <v>0</v>
      </c>
      <c r="AI318" s="4">
        <f>SUMIFS('grv lys'!$L$2:$L$2863,'grv lys'!$I$2:$I$2863,'bereken betaaldatum bedrag'!$AI$1,'grv lys'!$G$2:$G$2863,'bereken betaaldatum bedrag'!B318)</f>
        <v>0</v>
      </c>
      <c r="AJ318" s="4">
        <f>SUMIFS('grv lys'!$L$2:$L$2863,'grv lys'!$I$2:$I$2863,'bereken betaaldatum bedrag'!$AJ$1,'grv lys'!$G$2:$G$2863,'bereken betaaldatum bedrag'!B318)</f>
        <v>0</v>
      </c>
      <c r="AK318" s="4">
        <f>SUMIFS('grv lys'!$L$2:$L$2863,'grv lys'!$I$2:$I$2863,'bereken betaaldatum bedrag'!$AK$1,'grv lys'!$G$2:$G$2863,'bereken betaaldatum bedrag'!B318)</f>
        <v>0</v>
      </c>
      <c r="AL318" s="4">
        <f>SUMIFS('grv lys'!$L$2:$L$2863,'grv lys'!$I$2:$I$2863,'bereken betaaldatum bedrag'!$AL$1,'grv lys'!$G$2:$G$2863,'bereken betaaldatum bedrag'!B318)</f>
        <v>0</v>
      </c>
      <c r="AM318" s="4">
        <f>SUMIFS('grv lys'!$L$2:$L$2863,'grv lys'!$I$2:$I$2863,'bereken betaaldatum bedrag'!$AM$1,'grv lys'!$G$2:$G$2863,'bereken betaaldatum bedrag'!B318)</f>
        <v>0</v>
      </c>
      <c r="AN318" s="4">
        <f>SUMIFS('grv lys'!$L$2:$L$2863,'grv lys'!$I$2:$I$2863,'bereken betaaldatum bedrag'!$AN$1,'grv lys'!$G$2:$G$2863,'bereken betaaldatum bedrag'!B318)</f>
        <v>0</v>
      </c>
      <c r="AO318" s="4">
        <f>SUMIFS('grv lys'!$L$2:$L$2863,'grv lys'!$I$2:$I$2863,'bereken betaaldatum bedrag'!$AO$1,'grv lys'!$G$2:$G$2863,'bereken betaaldatum bedrag'!B318)</f>
        <v>0</v>
      </c>
      <c r="AP318" s="4">
        <f>SUMIFS('grv lys'!$L$2:$L$2863,'grv lys'!$I$2:$I$2863,'bereken betaaldatum bedrag'!$AP$1,'grv lys'!$G$2:$G$2863,'bereken betaaldatum bedrag'!B318)</f>
        <v>0</v>
      </c>
      <c r="AQ318" s="4">
        <f>SUMIFS('grv lys'!$L$2:$L$2863,'grv lys'!$I$2:$I$2863,'bereken betaaldatum bedrag'!$AQ$1,'grv lys'!$G$2:$G$2863,'bereken betaaldatum bedrag'!B318)</f>
        <v>0</v>
      </c>
      <c r="AR318" s="4">
        <f>SUMIFS('grv lys'!$L$2:$L$2863,'grv lys'!$I$2:$I$2863,'bereken betaaldatum bedrag'!$AR$1,'grv lys'!$G$2:$G$2863,'bereken betaaldatum bedrag'!B318)</f>
        <v>0</v>
      </c>
      <c r="AS318" s="4">
        <f>SUMIFS('grv lys'!$L$2:$L$2863,'grv lys'!$I$2:$I$2863,'bereken betaaldatum bedrag'!$AS$1,'grv lys'!$G$2:$G$2863,'bereken betaaldatum bedrag'!B318)</f>
        <v>0</v>
      </c>
      <c r="AT318" s="4">
        <f>SUMIFS('grv lys'!$L$2:$L$2863,'grv lys'!$I$2:$I$2863,'bereken betaaldatum bedrag'!$AT$1,'grv lys'!$G$2:$G$2863,'bereken betaaldatum bedrag'!B318)</f>
        <v>0</v>
      </c>
      <c r="AU318" s="4">
        <f>SUMIFS('grv lys'!$L$2:$L$2863,'grv lys'!$I$2:$I$2863,'bereken betaaldatum bedrag'!$AU$1,'grv lys'!$G$2:$G$2863,'bereken betaaldatum bedrag'!B318)</f>
        <v>0</v>
      </c>
      <c r="AV318" s="4">
        <f>SUMIFS('grv lys'!$L$2:$L$2863,'grv lys'!$I$2:$I$2863,'bereken betaaldatum bedrag'!$AV$1,'grv lys'!$G$2:$G$2863,'bereken betaaldatum bedrag'!B318)</f>
        <v>0</v>
      </c>
      <c r="AW318" s="4">
        <f>SUMIFS('grv lys'!$L$2:$L$2863,'grv lys'!$I$2:$I$2863,'bereken betaaldatum bedrag'!$AW$1,'grv lys'!$G$2:$G$2863,'bereken betaaldatum bedrag'!B318)</f>
        <v>0</v>
      </c>
      <c r="AX318" s="4">
        <f>SUMIFS('grv lys'!$L$2:$L$2863,'grv lys'!$I$2:$I$2863,'bereken betaaldatum bedrag'!$AX$1,'grv lys'!$G$2:$G$2863,'bereken betaaldatum bedrag'!B318)</f>
        <v>0</v>
      </c>
      <c r="AY318" s="4">
        <f>SUMIFS('grv lys'!$L$2:$L$2863,'grv lys'!$I$2:$I$2863,'bereken betaaldatum bedrag'!$AY$1,'grv lys'!$G$2:$G$2863,'bereken betaaldatum bedrag'!B318)</f>
        <v>0</v>
      </c>
      <c r="AZ318" s="4">
        <f>SUMIFS('grv lys'!$L$2:$L$2863,'grv lys'!$I$2:$I$2863,'bereken betaaldatum bedrag'!$AZ$1,'grv lys'!$G$2:$G$2863,'bereken betaaldatum bedrag'!B318)</f>
        <v>0</v>
      </c>
      <c r="BA318" s="4">
        <f>SUMIFS('grv lys'!$L$2:$L$2863,'grv lys'!$I$2:$I$2863,'bereken betaaldatum bedrag'!$BA$1,'grv lys'!$G$2:$G$2863,'bereken betaaldatum bedrag'!B318)</f>
        <v>0</v>
      </c>
    </row>
    <row r="319" spans="1:53" x14ac:dyDescent="0.25">
      <c r="A319" s="19" t="s">
        <v>140</v>
      </c>
      <c r="B319" s="20">
        <v>41895</v>
      </c>
      <c r="C319" s="7"/>
      <c r="D319" s="15" t="s">
        <v>148</v>
      </c>
      <c r="E319" s="14"/>
      <c r="F319" s="12"/>
      <c r="G319" s="16"/>
      <c r="H319" s="16"/>
      <c r="I319" s="4">
        <f>SUMIFS('grv lys'!$L$2:$L$2863,'grv lys'!$G$2:$G$2863,'bereken betaaldatum bedrag'!B319,'grv lys'!$I$2:$I$2863,'bereken betaaldatum bedrag'!I$1)</f>
        <v>0</v>
      </c>
      <c r="J319" s="4">
        <f>SUMIFS('grv lys'!$L$2:$L$2863,'grv lys'!$I$2:$I$2863,'bereken betaaldatum bedrag'!$J$1,'grv lys'!$T$2:$T$2863,'bereken betaaldatum bedrag'!B319)</f>
        <v>0</v>
      </c>
      <c r="K319" s="4">
        <f>SUMIFS('grv lys'!$L$2:$L$2863,'grv lys'!$I$2:$I$2863,'bereken betaaldatum bedrag'!$K$1,'grv lys'!$T$2:$T$2863,'bereken betaaldatum bedrag'!B319)</f>
        <v>0</v>
      </c>
      <c r="L319" s="4">
        <f>SUMIFS('grv lys'!$L$2:$L$2863,'grv lys'!$I$2:$I$2863,'bereken betaaldatum bedrag'!$L$1,'grv lys'!$T$2:$T$2863,'bereken betaaldatum bedrag'!B319)</f>
        <v>0</v>
      </c>
      <c r="M319" s="4">
        <f>SUMIFS('grv lys'!$L$2:$L$2863,'grv lys'!$I$2:$I$2863,'bereken betaaldatum bedrag'!$M$1,'grv lys'!$T$2:$T$2863,'bereken betaaldatum bedrag'!B319)</f>
        <v>0</v>
      </c>
      <c r="N319" s="4">
        <f>SUMIFS('grv lys'!$L$2:$L$2863,'grv lys'!$I$2:$I$2863,'bereken betaaldatum bedrag'!$N$1,'grv lys'!$T$2:$T$2863,'bereken betaaldatum bedrag'!B319)</f>
        <v>0</v>
      </c>
      <c r="O319" s="4">
        <f>SUMIFS('grv lys'!$L$2:$L$2863,'grv lys'!$I$2:$I$2863,'bereken betaaldatum bedrag'!$O$1,'grv lys'!$T$2:$T$2863,'bereken betaaldatum bedrag'!B319)</f>
        <v>0</v>
      </c>
      <c r="P319" s="4">
        <f>SUMIFS('grv lys'!$L$2:$L$2863,'grv lys'!$I$2:$I$2863,'bereken betaaldatum bedrag'!$P$1,'grv lys'!$T$2:$T$2863,'bereken betaaldatum bedrag'!B319)</f>
        <v>0</v>
      </c>
      <c r="Q319" s="4">
        <f>SUMIFS('grv lys'!$L$2:$L$2863,'grv lys'!$I$2:$I$2863,'bereken betaaldatum bedrag'!$Q$1,'grv lys'!$T$2:$T$2863,'bereken betaaldatum bedrag'!B319)</f>
        <v>0</v>
      </c>
      <c r="R319" s="4">
        <f>SUMIFS('grv lys'!$L$2:$L$2863,'grv lys'!$I$2:$I$2863,'bereken betaaldatum bedrag'!$R$1,'grv lys'!$T$2:$T$2863,'bereken betaaldatum bedrag'!B319)</f>
        <v>0</v>
      </c>
      <c r="S319" s="4">
        <f>SUMIFS('grv lys'!Y318:Y3581,'grv lys'!T318:T3581,'bereken betaaldatum bedrag'!B319,'grv lys'!V318:V3581,'bereken betaaldatum bedrag'!$S$1)</f>
        <v>0</v>
      </c>
      <c r="T319" s="4">
        <f>SUMIFS('grv lys'!Z318:Z3581,'grv lys'!U318:U3581,'bereken betaaldatum bedrag'!B319,'grv lys'!W318:W3581,'bereken betaaldatum bedrag'!$T$1)</f>
        <v>0</v>
      </c>
      <c r="U319" s="4">
        <f>SUMIFS('grv lys'!$L$2:$L$2863,'grv lys'!$I$2:$I$2863,'bereken betaaldatum bedrag'!$U$1,'grv lys'!$T$2:$T$2863,'bereken betaaldatum bedrag'!B319)</f>
        <v>0</v>
      </c>
      <c r="V319" s="4">
        <f>SUMIFS('grv lys'!$L$2:$L$2863,'grv lys'!$I$2:$I$2863,'bereken betaaldatum bedrag'!$V$1,'grv lys'!$T$2:$T$2863,'bereken betaaldatum bedrag'!B319)</f>
        <v>0</v>
      </c>
      <c r="W319" s="4">
        <f>SUMIFS('grv lys'!$L$2:$L$2863,'grv lys'!$I$2:$I$2863,'bereken betaaldatum bedrag'!$W$1,'grv lys'!$T$2:$T$2863,'bereken betaaldatum bedrag'!B319)</f>
        <v>0</v>
      </c>
      <c r="X319" s="4">
        <f>SUMIFS('grv lys'!$L$2:$L$2863,'grv lys'!$I$2:$I$2863,'bereken betaaldatum bedrag'!$X$1,'grv lys'!$T$2:$T$2863,'bereken betaaldatum bedrag'!B319)</f>
        <v>0</v>
      </c>
      <c r="Y319" s="4">
        <f>SUMIFS('grv lys'!$L$2:$L$2863,'grv lys'!$I$2:$I$2863,'bereken betaaldatum bedrag'!$Y$1,'grv lys'!$G$2:$G$2863,'bereken betaaldatum bedrag'!B319)</f>
        <v>0</v>
      </c>
      <c r="Z319" s="4">
        <f>SUMIFS('grv lys'!$L$2:$L$2863,'grv lys'!$I$2:$I$2863,'bereken betaaldatum bedrag'!$Z$1,'grv lys'!$G$2:$G$2863,'bereken betaaldatum bedrag'!B319)</f>
        <v>0</v>
      </c>
      <c r="AA319" s="4">
        <f>SUMIFS('grv lys'!$L$2:$L$2863,'grv lys'!$I$2:$I$2863,'bereken betaaldatum bedrag'!$AA$1,'grv lys'!$G$2:$G$2863,'bereken betaaldatum bedrag'!B319)</f>
        <v>0</v>
      </c>
      <c r="AB319" s="4">
        <f>SUMIFS('grv lys'!$L$2:$L$2863,'grv lys'!$I$2:$I$2863,'bereken betaaldatum bedrag'!$AB$1,'grv lys'!$G$2:$G$2863,'bereken betaaldatum bedrag'!B319)</f>
        <v>0</v>
      </c>
      <c r="AC319" s="4">
        <f>SUMIFS('grv lys'!$L$2:$L$2863,'grv lys'!$I$2:$I$2863,'bereken betaaldatum bedrag'!$AC$1,'grv lys'!$G$2:$G$2863,'bereken betaaldatum bedrag'!B319)</f>
        <v>0</v>
      </c>
      <c r="AD319" s="4">
        <f>SUMIFS('grv lys'!$L$2:$L$2863,'grv lys'!$I$2:$I$2863,'bereken betaaldatum bedrag'!$AD$1,'grv lys'!$G$2:$G$2863,'bereken betaaldatum bedrag'!B319)</f>
        <v>0</v>
      </c>
      <c r="AE319" s="4">
        <f>SUMIFS('grv lys'!$L$2:$L$2863,'grv lys'!$I$2:$I$2863,'bereken betaaldatum bedrag'!$AE$1,'grv lys'!$G$2:$G$2863,'bereken betaaldatum bedrag'!B319)</f>
        <v>0</v>
      </c>
      <c r="AF319" s="4">
        <f>SUMIFS('grv lys'!$L$2:$L$2863,'grv lys'!$I$2:$I$2863,'bereken betaaldatum bedrag'!$AF$1,'grv lys'!$G$2:$G$2863,'bereken betaaldatum bedrag'!B319)</f>
        <v>0</v>
      </c>
      <c r="AG319" s="4">
        <f>SUMIFS('grv lys'!$L$2:$L$2863,'grv lys'!$I$2:$I$2863,'bereken betaaldatum bedrag'!$AG$1,'grv lys'!$G$2:$G$2863,'bereken betaaldatum bedrag'!B319)</f>
        <v>0</v>
      </c>
      <c r="AH319" s="4">
        <f>SUMIFS('grv lys'!$L$2:$L$2863,'grv lys'!$I$2:$I$2863,'bereken betaaldatum bedrag'!$AH$1,'grv lys'!$G$2:$G$2863,'bereken betaaldatum bedrag'!B319)</f>
        <v>0</v>
      </c>
      <c r="AI319" s="4">
        <f>SUMIFS('grv lys'!$L$2:$L$2863,'grv lys'!$I$2:$I$2863,'bereken betaaldatum bedrag'!$AI$1,'grv lys'!$G$2:$G$2863,'bereken betaaldatum bedrag'!B319)</f>
        <v>0</v>
      </c>
      <c r="AJ319" s="4">
        <f>SUMIFS('grv lys'!$L$2:$L$2863,'grv lys'!$I$2:$I$2863,'bereken betaaldatum bedrag'!$AJ$1,'grv lys'!$G$2:$G$2863,'bereken betaaldatum bedrag'!B319)</f>
        <v>0</v>
      </c>
      <c r="AK319" s="4">
        <f>SUMIFS('grv lys'!$L$2:$L$2863,'grv lys'!$I$2:$I$2863,'bereken betaaldatum bedrag'!$AK$1,'grv lys'!$G$2:$G$2863,'bereken betaaldatum bedrag'!B319)</f>
        <v>0</v>
      </c>
      <c r="AL319" s="4">
        <f>SUMIFS('grv lys'!$L$2:$L$2863,'grv lys'!$I$2:$I$2863,'bereken betaaldatum bedrag'!$AL$1,'grv lys'!$G$2:$G$2863,'bereken betaaldatum bedrag'!B319)</f>
        <v>0</v>
      </c>
      <c r="AM319" s="4">
        <f>SUMIFS('grv lys'!$L$2:$L$2863,'grv lys'!$I$2:$I$2863,'bereken betaaldatum bedrag'!$AM$1,'grv lys'!$G$2:$G$2863,'bereken betaaldatum bedrag'!B319)</f>
        <v>0</v>
      </c>
      <c r="AN319" s="4">
        <f>SUMIFS('grv lys'!$L$2:$L$2863,'grv lys'!$I$2:$I$2863,'bereken betaaldatum bedrag'!$AN$1,'grv lys'!$G$2:$G$2863,'bereken betaaldatum bedrag'!B319)</f>
        <v>0</v>
      </c>
      <c r="AO319" s="4">
        <f>SUMIFS('grv lys'!$L$2:$L$2863,'grv lys'!$I$2:$I$2863,'bereken betaaldatum bedrag'!$AO$1,'grv lys'!$G$2:$G$2863,'bereken betaaldatum bedrag'!B319)</f>
        <v>0</v>
      </c>
      <c r="AP319" s="4">
        <f>SUMIFS('grv lys'!$L$2:$L$2863,'grv lys'!$I$2:$I$2863,'bereken betaaldatum bedrag'!$AP$1,'grv lys'!$G$2:$G$2863,'bereken betaaldatum bedrag'!B319)</f>
        <v>0</v>
      </c>
      <c r="AQ319" s="4">
        <f>SUMIFS('grv lys'!$L$2:$L$2863,'grv lys'!$I$2:$I$2863,'bereken betaaldatum bedrag'!$AQ$1,'grv lys'!$G$2:$G$2863,'bereken betaaldatum bedrag'!B319)</f>
        <v>0</v>
      </c>
      <c r="AR319" s="4">
        <f>SUMIFS('grv lys'!$L$2:$L$2863,'grv lys'!$I$2:$I$2863,'bereken betaaldatum bedrag'!$AR$1,'grv lys'!$G$2:$G$2863,'bereken betaaldatum bedrag'!B319)</f>
        <v>0</v>
      </c>
      <c r="AS319" s="4">
        <f>SUMIFS('grv lys'!$L$2:$L$2863,'grv lys'!$I$2:$I$2863,'bereken betaaldatum bedrag'!$AS$1,'grv lys'!$G$2:$G$2863,'bereken betaaldatum bedrag'!B319)</f>
        <v>0</v>
      </c>
      <c r="AT319" s="4">
        <f>SUMIFS('grv lys'!$L$2:$L$2863,'grv lys'!$I$2:$I$2863,'bereken betaaldatum bedrag'!$AT$1,'grv lys'!$G$2:$G$2863,'bereken betaaldatum bedrag'!B319)</f>
        <v>0</v>
      </c>
      <c r="AU319" s="4">
        <f>SUMIFS('grv lys'!$L$2:$L$2863,'grv lys'!$I$2:$I$2863,'bereken betaaldatum bedrag'!$AU$1,'grv lys'!$G$2:$G$2863,'bereken betaaldatum bedrag'!B319)</f>
        <v>0</v>
      </c>
      <c r="AV319" s="4">
        <f>SUMIFS('grv lys'!$L$2:$L$2863,'grv lys'!$I$2:$I$2863,'bereken betaaldatum bedrag'!$AV$1,'grv lys'!$G$2:$G$2863,'bereken betaaldatum bedrag'!B319)</f>
        <v>0</v>
      </c>
      <c r="AW319" s="4">
        <f>SUMIFS('grv lys'!$L$2:$L$2863,'grv lys'!$I$2:$I$2863,'bereken betaaldatum bedrag'!$AW$1,'grv lys'!$G$2:$G$2863,'bereken betaaldatum bedrag'!B319)</f>
        <v>0</v>
      </c>
      <c r="AX319" s="4">
        <f>SUMIFS('grv lys'!$L$2:$L$2863,'grv lys'!$I$2:$I$2863,'bereken betaaldatum bedrag'!$AX$1,'grv lys'!$G$2:$G$2863,'bereken betaaldatum bedrag'!B319)</f>
        <v>0</v>
      </c>
      <c r="AY319" s="4">
        <f>SUMIFS('grv lys'!$L$2:$L$2863,'grv lys'!$I$2:$I$2863,'bereken betaaldatum bedrag'!$AY$1,'grv lys'!$G$2:$G$2863,'bereken betaaldatum bedrag'!B319)</f>
        <v>0</v>
      </c>
      <c r="AZ319" s="4">
        <f>SUMIFS('grv lys'!$L$2:$L$2863,'grv lys'!$I$2:$I$2863,'bereken betaaldatum bedrag'!$AZ$1,'grv lys'!$G$2:$G$2863,'bereken betaaldatum bedrag'!B319)</f>
        <v>0</v>
      </c>
      <c r="BA319" s="4">
        <f>SUMIFS('grv lys'!$L$2:$L$2863,'grv lys'!$I$2:$I$2863,'bereken betaaldatum bedrag'!$BA$1,'grv lys'!$G$2:$G$2863,'bereken betaaldatum bedrag'!B319)</f>
        <v>0</v>
      </c>
    </row>
    <row r="320" spans="1:53" x14ac:dyDescent="0.25">
      <c r="A320" s="19" t="s">
        <v>134</v>
      </c>
      <c r="B320" s="20">
        <v>41896</v>
      </c>
      <c r="C320" s="7"/>
      <c r="D320" s="15" t="s">
        <v>148</v>
      </c>
      <c r="E320" s="14"/>
      <c r="F320" s="12"/>
      <c r="G320" s="16"/>
      <c r="H320" s="16"/>
      <c r="I320" s="4">
        <f>SUMIFS('grv lys'!$L$2:$L$2863,'grv lys'!$G$2:$G$2863,'bereken betaaldatum bedrag'!B320,'grv lys'!$I$2:$I$2863,'bereken betaaldatum bedrag'!I$1)</f>
        <v>0</v>
      </c>
      <c r="J320" s="4">
        <f>SUMIFS('grv lys'!$L$2:$L$2863,'grv lys'!$I$2:$I$2863,'bereken betaaldatum bedrag'!$J$1,'grv lys'!$T$2:$T$2863,'bereken betaaldatum bedrag'!B320)</f>
        <v>0</v>
      </c>
      <c r="K320" s="4">
        <f>SUMIFS('grv lys'!$L$2:$L$2863,'grv lys'!$I$2:$I$2863,'bereken betaaldatum bedrag'!$K$1,'grv lys'!$T$2:$T$2863,'bereken betaaldatum bedrag'!B320)</f>
        <v>0</v>
      </c>
      <c r="L320" s="4">
        <f>SUMIFS('grv lys'!$L$2:$L$2863,'grv lys'!$I$2:$I$2863,'bereken betaaldatum bedrag'!$L$1,'grv lys'!$T$2:$T$2863,'bereken betaaldatum bedrag'!B320)</f>
        <v>0</v>
      </c>
      <c r="M320" s="4">
        <f>SUMIFS('grv lys'!$L$2:$L$2863,'grv lys'!$I$2:$I$2863,'bereken betaaldatum bedrag'!$M$1,'grv lys'!$T$2:$T$2863,'bereken betaaldatum bedrag'!B320)</f>
        <v>0</v>
      </c>
      <c r="N320" s="4">
        <f>SUMIFS('grv lys'!$L$2:$L$2863,'grv lys'!$I$2:$I$2863,'bereken betaaldatum bedrag'!$N$1,'grv lys'!$T$2:$T$2863,'bereken betaaldatum bedrag'!B320)</f>
        <v>0</v>
      </c>
      <c r="O320" s="4">
        <f>SUMIFS('grv lys'!$L$2:$L$2863,'grv lys'!$I$2:$I$2863,'bereken betaaldatum bedrag'!$O$1,'grv lys'!$T$2:$T$2863,'bereken betaaldatum bedrag'!B320)</f>
        <v>0</v>
      </c>
      <c r="P320" s="4">
        <f>SUMIFS('grv lys'!$L$2:$L$2863,'grv lys'!$I$2:$I$2863,'bereken betaaldatum bedrag'!$P$1,'grv lys'!$T$2:$T$2863,'bereken betaaldatum bedrag'!B320)</f>
        <v>0</v>
      </c>
      <c r="Q320" s="4">
        <f>SUMIFS('grv lys'!$L$2:$L$2863,'grv lys'!$I$2:$I$2863,'bereken betaaldatum bedrag'!$Q$1,'grv lys'!$T$2:$T$2863,'bereken betaaldatum bedrag'!B320)</f>
        <v>0</v>
      </c>
      <c r="R320" s="4">
        <f>SUMIFS('grv lys'!$L$2:$L$2863,'grv lys'!$I$2:$I$2863,'bereken betaaldatum bedrag'!$R$1,'grv lys'!$T$2:$T$2863,'bereken betaaldatum bedrag'!B320)</f>
        <v>0</v>
      </c>
      <c r="S320" s="4">
        <f>SUMIFS('grv lys'!Y319:Y3582,'grv lys'!T319:T3582,'bereken betaaldatum bedrag'!B320,'grv lys'!V319:V3582,'bereken betaaldatum bedrag'!$S$1)</f>
        <v>0</v>
      </c>
      <c r="T320" s="4">
        <f>SUMIFS('grv lys'!Z319:Z3582,'grv lys'!U319:U3582,'bereken betaaldatum bedrag'!B320,'grv lys'!W319:W3582,'bereken betaaldatum bedrag'!$T$1)</f>
        <v>0</v>
      </c>
      <c r="U320" s="4">
        <f>SUMIFS('grv lys'!$L$2:$L$2863,'grv lys'!$I$2:$I$2863,'bereken betaaldatum bedrag'!$U$1,'grv lys'!$T$2:$T$2863,'bereken betaaldatum bedrag'!B320)</f>
        <v>0</v>
      </c>
      <c r="V320" s="4">
        <f>SUMIFS('grv lys'!$L$2:$L$2863,'grv lys'!$I$2:$I$2863,'bereken betaaldatum bedrag'!$V$1,'grv lys'!$T$2:$T$2863,'bereken betaaldatum bedrag'!B320)</f>
        <v>0</v>
      </c>
      <c r="W320" s="4">
        <f>SUMIFS('grv lys'!$L$2:$L$2863,'grv lys'!$I$2:$I$2863,'bereken betaaldatum bedrag'!$W$1,'grv lys'!$T$2:$T$2863,'bereken betaaldatum bedrag'!B320)</f>
        <v>0</v>
      </c>
      <c r="X320" s="4">
        <f>SUMIFS('grv lys'!$L$2:$L$2863,'grv lys'!$I$2:$I$2863,'bereken betaaldatum bedrag'!$X$1,'grv lys'!$T$2:$T$2863,'bereken betaaldatum bedrag'!B320)</f>
        <v>0</v>
      </c>
      <c r="Y320" s="4">
        <f>SUMIFS('grv lys'!$L$2:$L$2863,'grv lys'!$I$2:$I$2863,'bereken betaaldatum bedrag'!$Y$1,'grv lys'!$G$2:$G$2863,'bereken betaaldatum bedrag'!B320)</f>
        <v>0</v>
      </c>
      <c r="Z320" s="4">
        <f>SUMIFS('grv lys'!$L$2:$L$2863,'grv lys'!$I$2:$I$2863,'bereken betaaldatum bedrag'!$Z$1,'grv lys'!$G$2:$G$2863,'bereken betaaldatum bedrag'!B320)</f>
        <v>0</v>
      </c>
      <c r="AA320" s="4">
        <f>SUMIFS('grv lys'!$L$2:$L$2863,'grv lys'!$I$2:$I$2863,'bereken betaaldatum bedrag'!$AA$1,'grv lys'!$G$2:$G$2863,'bereken betaaldatum bedrag'!B320)</f>
        <v>0</v>
      </c>
      <c r="AB320" s="4">
        <f>SUMIFS('grv lys'!$L$2:$L$2863,'grv lys'!$I$2:$I$2863,'bereken betaaldatum bedrag'!$AB$1,'grv lys'!$G$2:$G$2863,'bereken betaaldatum bedrag'!B320)</f>
        <v>0</v>
      </c>
      <c r="AC320" s="4">
        <f>SUMIFS('grv lys'!$L$2:$L$2863,'grv lys'!$I$2:$I$2863,'bereken betaaldatum bedrag'!$AC$1,'grv lys'!$G$2:$G$2863,'bereken betaaldatum bedrag'!B320)</f>
        <v>0</v>
      </c>
      <c r="AD320" s="4">
        <f>SUMIFS('grv lys'!$L$2:$L$2863,'grv lys'!$I$2:$I$2863,'bereken betaaldatum bedrag'!$AD$1,'grv lys'!$G$2:$G$2863,'bereken betaaldatum bedrag'!B320)</f>
        <v>0</v>
      </c>
      <c r="AE320" s="4">
        <f>SUMIFS('grv lys'!$L$2:$L$2863,'grv lys'!$I$2:$I$2863,'bereken betaaldatum bedrag'!$AE$1,'grv lys'!$G$2:$G$2863,'bereken betaaldatum bedrag'!B320)</f>
        <v>0</v>
      </c>
      <c r="AF320" s="4">
        <f>SUMIFS('grv lys'!$L$2:$L$2863,'grv lys'!$I$2:$I$2863,'bereken betaaldatum bedrag'!$AF$1,'grv lys'!$G$2:$G$2863,'bereken betaaldatum bedrag'!B320)</f>
        <v>0</v>
      </c>
      <c r="AG320" s="4">
        <f>SUMIFS('grv lys'!$L$2:$L$2863,'grv lys'!$I$2:$I$2863,'bereken betaaldatum bedrag'!$AG$1,'grv lys'!$G$2:$G$2863,'bereken betaaldatum bedrag'!B320)</f>
        <v>0</v>
      </c>
      <c r="AH320" s="4">
        <f>SUMIFS('grv lys'!$L$2:$L$2863,'grv lys'!$I$2:$I$2863,'bereken betaaldatum bedrag'!$AH$1,'grv lys'!$G$2:$G$2863,'bereken betaaldatum bedrag'!B320)</f>
        <v>0</v>
      </c>
      <c r="AI320" s="4">
        <f>SUMIFS('grv lys'!$L$2:$L$2863,'grv lys'!$I$2:$I$2863,'bereken betaaldatum bedrag'!$AI$1,'grv lys'!$G$2:$G$2863,'bereken betaaldatum bedrag'!B320)</f>
        <v>0</v>
      </c>
      <c r="AJ320" s="4">
        <f>SUMIFS('grv lys'!$L$2:$L$2863,'grv lys'!$I$2:$I$2863,'bereken betaaldatum bedrag'!$AJ$1,'grv lys'!$G$2:$G$2863,'bereken betaaldatum bedrag'!B320)</f>
        <v>0</v>
      </c>
      <c r="AK320" s="4">
        <f>SUMIFS('grv lys'!$L$2:$L$2863,'grv lys'!$I$2:$I$2863,'bereken betaaldatum bedrag'!$AK$1,'grv lys'!$G$2:$G$2863,'bereken betaaldatum bedrag'!B320)</f>
        <v>0</v>
      </c>
      <c r="AL320" s="4">
        <f>SUMIFS('grv lys'!$L$2:$L$2863,'grv lys'!$I$2:$I$2863,'bereken betaaldatum bedrag'!$AL$1,'grv lys'!$G$2:$G$2863,'bereken betaaldatum bedrag'!B320)</f>
        <v>0</v>
      </c>
      <c r="AM320" s="4">
        <f>SUMIFS('grv lys'!$L$2:$L$2863,'grv lys'!$I$2:$I$2863,'bereken betaaldatum bedrag'!$AM$1,'grv lys'!$G$2:$G$2863,'bereken betaaldatum bedrag'!B320)</f>
        <v>0</v>
      </c>
      <c r="AN320" s="4">
        <f>SUMIFS('grv lys'!$L$2:$L$2863,'grv lys'!$I$2:$I$2863,'bereken betaaldatum bedrag'!$AN$1,'grv lys'!$G$2:$G$2863,'bereken betaaldatum bedrag'!B320)</f>
        <v>0</v>
      </c>
      <c r="AO320" s="4">
        <f>SUMIFS('grv lys'!$L$2:$L$2863,'grv lys'!$I$2:$I$2863,'bereken betaaldatum bedrag'!$AO$1,'grv lys'!$G$2:$G$2863,'bereken betaaldatum bedrag'!B320)</f>
        <v>0</v>
      </c>
      <c r="AP320" s="4">
        <f>SUMIFS('grv lys'!$L$2:$L$2863,'grv lys'!$I$2:$I$2863,'bereken betaaldatum bedrag'!$AP$1,'grv lys'!$G$2:$G$2863,'bereken betaaldatum bedrag'!B320)</f>
        <v>0</v>
      </c>
      <c r="AQ320" s="4">
        <f>SUMIFS('grv lys'!$L$2:$L$2863,'grv lys'!$I$2:$I$2863,'bereken betaaldatum bedrag'!$AQ$1,'grv lys'!$G$2:$G$2863,'bereken betaaldatum bedrag'!B320)</f>
        <v>0</v>
      </c>
      <c r="AR320" s="4">
        <f>SUMIFS('grv lys'!$L$2:$L$2863,'grv lys'!$I$2:$I$2863,'bereken betaaldatum bedrag'!$AR$1,'grv lys'!$G$2:$G$2863,'bereken betaaldatum bedrag'!B320)</f>
        <v>0</v>
      </c>
      <c r="AS320" s="4">
        <f>SUMIFS('grv lys'!$L$2:$L$2863,'grv lys'!$I$2:$I$2863,'bereken betaaldatum bedrag'!$AS$1,'grv lys'!$G$2:$G$2863,'bereken betaaldatum bedrag'!B320)</f>
        <v>0</v>
      </c>
      <c r="AT320" s="4">
        <f>SUMIFS('grv lys'!$L$2:$L$2863,'grv lys'!$I$2:$I$2863,'bereken betaaldatum bedrag'!$AT$1,'grv lys'!$G$2:$G$2863,'bereken betaaldatum bedrag'!B320)</f>
        <v>0</v>
      </c>
      <c r="AU320" s="4">
        <f>SUMIFS('grv lys'!$L$2:$L$2863,'grv lys'!$I$2:$I$2863,'bereken betaaldatum bedrag'!$AU$1,'grv lys'!$G$2:$G$2863,'bereken betaaldatum bedrag'!B320)</f>
        <v>0</v>
      </c>
      <c r="AV320" s="4">
        <f>SUMIFS('grv lys'!$L$2:$L$2863,'grv lys'!$I$2:$I$2863,'bereken betaaldatum bedrag'!$AV$1,'grv lys'!$G$2:$G$2863,'bereken betaaldatum bedrag'!B320)</f>
        <v>0</v>
      </c>
      <c r="AW320" s="4">
        <f>SUMIFS('grv lys'!$L$2:$L$2863,'grv lys'!$I$2:$I$2863,'bereken betaaldatum bedrag'!$AW$1,'grv lys'!$G$2:$G$2863,'bereken betaaldatum bedrag'!B320)</f>
        <v>0</v>
      </c>
      <c r="AX320" s="4">
        <f>SUMIFS('grv lys'!$L$2:$L$2863,'grv lys'!$I$2:$I$2863,'bereken betaaldatum bedrag'!$AX$1,'grv lys'!$G$2:$G$2863,'bereken betaaldatum bedrag'!B320)</f>
        <v>0</v>
      </c>
      <c r="AY320" s="4">
        <f>SUMIFS('grv lys'!$L$2:$L$2863,'grv lys'!$I$2:$I$2863,'bereken betaaldatum bedrag'!$AY$1,'grv lys'!$G$2:$G$2863,'bereken betaaldatum bedrag'!B320)</f>
        <v>0</v>
      </c>
      <c r="AZ320" s="4">
        <f>SUMIFS('grv lys'!$L$2:$L$2863,'grv lys'!$I$2:$I$2863,'bereken betaaldatum bedrag'!$AZ$1,'grv lys'!$G$2:$G$2863,'bereken betaaldatum bedrag'!B320)</f>
        <v>0</v>
      </c>
      <c r="BA320" s="4">
        <f>SUMIFS('grv lys'!$L$2:$L$2863,'grv lys'!$I$2:$I$2863,'bereken betaaldatum bedrag'!$BA$1,'grv lys'!$G$2:$G$2863,'bereken betaaldatum bedrag'!B320)</f>
        <v>0</v>
      </c>
    </row>
    <row r="321" spans="1:53" x14ac:dyDescent="0.25">
      <c r="A321" s="19" t="s">
        <v>135</v>
      </c>
      <c r="B321" s="20">
        <v>41897</v>
      </c>
      <c r="C321" s="7"/>
      <c r="D321" s="15" t="s">
        <v>148</v>
      </c>
      <c r="E321" s="14"/>
      <c r="F321" s="12"/>
      <c r="G321" s="16"/>
      <c r="H321" s="16"/>
      <c r="I321" s="4">
        <f>SUMIFS('grv lys'!$L$2:$L$2863,'grv lys'!$G$2:$G$2863,'bereken betaaldatum bedrag'!B321,'grv lys'!$I$2:$I$2863,'bereken betaaldatum bedrag'!I$1)</f>
        <v>0</v>
      </c>
      <c r="J321" s="4">
        <f>SUMIFS('grv lys'!$L$2:$L$2863,'grv lys'!$I$2:$I$2863,'bereken betaaldatum bedrag'!$J$1,'grv lys'!$T$2:$T$2863,'bereken betaaldatum bedrag'!B321)</f>
        <v>0</v>
      </c>
      <c r="K321" s="4">
        <f>SUMIFS('grv lys'!$L$2:$L$2863,'grv lys'!$I$2:$I$2863,'bereken betaaldatum bedrag'!$K$1,'grv lys'!$T$2:$T$2863,'bereken betaaldatum bedrag'!B321)</f>
        <v>0</v>
      </c>
      <c r="L321" s="4">
        <f>SUMIFS('grv lys'!$L$2:$L$2863,'grv lys'!$I$2:$I$2863,'bereken betaaldatum bedrag'!$L$1,'grv lys'!$T$2:$T$2863,'bereken betaaldatum bedrag'!B321)</f>
        <v>0</v>
      </c>
      <c r="M321" s="4">
        <f>SUMIFS('grv lys'!$L$2:$L$2863,'grv lys'!$I$2:$I$2863,'bereken betaaldatum bedrag'!$M$1,'grv lys'!$T$2:$T$2863,'bereken betaaldatum bedrag'!B321)</f>
        <v>0</v>
      </c>
      <c r="N321" s="4">
        <f>SUMIFS('grv lys'!$L$2:$L$2863,'grv lys'!$I$2:$I$2863,'bereken betaaldatum bedrag'!$N$1,'grv lys'!$T$2:$T$2863,'bereken betaaldatum bedrag'!B321)</f>
        <v>0</v>
      </c>
      <c r="O321" s="4">
        <f>SUMIFS('grv lys'!$L$2:$L$2863,'grv lys'!$I$2:$I$2863,'bereken betaaldatum bedrag'!$O$1,'grv lys'!$T$2:$T$2863,'bereken betaaldatum bedrag'!B321)</f>
        <v>0</v>
      </c>
      <c r="P321" s="4">
        <f>SUMIFS('grv lys'!$L$2:$L$2863,'grv lys'!$I$2:$I$2863,'bereken betaaldatum bedrag'!$P$1,'grv lys'!$T$2:$T$2863,'bereken betaaldatum bedrag'!B321)</f>
        <v>0</v>
      </c>
      <c r="Q321" s="4">
        <f>SUMIFS('grv lys'!$L$2:$L$2863,'grv lys'!$I$2:$I$2863,'bereken betaaldatum bedrag'!$Q$1,'grv lys'!$T$2:$T$2863,'bereken betaaldatum bedrag'!B321)</f>
        <v>0</v>
      </c>
      <c r="R321" s="4">
        <f>SUMIFS('grv lys'!$L$2:$L$2863,'grv lys'!$I$2:$I$2863,'bereken betaaldatum bedrag'!$R$1,'grv lys'!$T$2:$T$2863,'bereken betaaldatum bedrag'!B321)</f>
        <v>0</v>
      </c>
      <c r="S321" s="4">
        <f>SUMIFS('grv lys'!Y320:Y3583,'grv lys'!T320:T3583,'bereken betaaldatum bedrag'!B321,'grv lys'!V320:V3583,'bereken betaaldatum bedrag'!$S$1)</f>
        <v>0</v>
      </c>
      <c r="T321" s="4">
        <f>SUMIFS('grv lys'!Z320:Z3583,'grv lys'!U320:U3583,'bereken betaaldatum bedrag'!B321,'grv lys'!W320:W3583,'bereken betaaldatum bedrag'!$T$1)</f>
        <v>0</v>
      </c>
      <c r="U321" s="4">
        <f>SUMIFS('grv lys'!$L$2:$L$2863,'grv lys'!$I$2:$I$2863,'bereken betaaldatum bedrag'!$U$1,'grv lys'!$T$2:$T$2863,'bereken betaaldatum bedrag'!B321)</f>
        <v>0</v>
      </c>
      <c r="V321" s="4">
        <f>SUMIFS('grv lys'!$L$2:$L$2863,'grv lys'!$I$2:$I$2863,'bereken betaaldatum bedrag'!$V$1,'grv lys'!$T$2:$T$2863,'bereken betaaldatum bedrag'!B321)</f>
        <v>0</v>
      </c>
      <c r="W321" s="4">
        <f>SUMIFS('grv lys'!$L$2:$L$2863,'grv lys'!$I$2:$I$2863,'bereken betaaldatum bedrag'!$W$1,'grv lys'!$T$2:$T$2863,'bereken betaaldatum bedrag'!B321)</f>
        <v>0</v>
      </c>
      <c r="X321" s="4">
        <f>SUMIFS('grv lys'!$L$2:$L$2863,'grv lys'!$I$2:$I$2863,'bereken betaaldatum bedrag'!$X$1,'grv lys'!$T$2:$T$2863,'bereken betaaldatum bedrag'!B321)</f>
        <v>0</v>
      </c>
      <c r="Y321" s="4">
        <f>SUMIFS('grv lys'!$L$2:$L$2863,'grv lys'!$I$2:$I$2863,'bereken betaaldatum bedrag'!$Y$1,'grv lys'!$G$2:$G$2863,'bereken betaaldatum bedrag'!B321)</f>
        <v>0</v>
      </c>
      <c r="Z321" s="4">
        <f>SUMIFS('grv lys'!$L$2:$L$2863,'grv lys'!$I$2:$I$2863,'bereken betaaldatum bedrag'!$Z$1,'grv lys'!$G$2:$G$2863,'bereken betaaldatum bedrag'!B321)</f>
        <v>0</v>
      </c>
      <c r="AA321" s="4">
        <f>SUMIFS('grv lys'!$L$2:$L$2863,'grv lys'!$I$2:$I$2863,'bereken betaaldatum bedrag'!$AA$1,'grv lys'!$G$2:$G$2863,'bereken betaaldatum bedrag'!B321)</f>
        <v>0</v>
      </c>
      <c r="AB321" s="4">
        <f>SUMIFS('grv lys'!$L$2:$L$2863,'grv lys'!$I$2:$I$2863,'bereken betaaldatum bedrag'!$AB$1,'grv lys'!$G$2:$G$2863,'bereken betaaldatum bedrag'!B321)</f>
        <v>0</v>
      </c>
      <c r="AC321" s="4">
        <f>SUMIFS('grv lys'!$L$2:$L$2863,'grv lys'!$I$2:$I$2863,'bereken betaaldatum bedrag'!$AC$1,'grv lys'!$G$2:$G$2863,'bereken betaaldatum bedrag'!B321)</f>
        <v>0</v>
      </c>
      <c r="AD321" s="4">
        <f>SUMIFS('grv lys'!$L$2:$L$2863,'grv lys'!$I$2:$I$2863,'bereken betaaldatum bedrag'!$AD$1,'grv lys'!$G$2:$G$2863,'bereken betaaldatum bedrag'!B321)</f>
        <v>0</v>
      </c>
      <c r="AE321" s="4">
        <f>SUMIFS('grv lys'!$L$2:$L$2863,'grv lys'!$I$2:$I$2863,'bereken betaaldatum bedrag'!$AE$1,'grv lys'!$G$2:$G$2863,'bereken betaaldatum bedrag'!B321)</f>
        <v>0</v>
      </c>
      <c r="AF321" s="4">
        <f>SUMIFS('grv lys'!$L$2:$L$2863,'grv lys'!$I$2:$I$2863,'bereken betaaldatum bedrag'!$AF$1,'grv lys'!$G$2:$G$2863,'bereken betaaldatum bedrag'!B321)</f>
        <v>0</v>
      </c>
      <c r="AG321" s="4">
        <f>SUMIFS('grv lys'!$L$2:$L$2863,'grv lys'!$I$2:$I$2863,'bereken betaaldatum bedrag'!$AG$1,'grv lys'!$G$2:$G$2863,'bereken betaaldatum bedrag'!B321)</f>
        <v>0</v>
      </c>
      <c r="AH321" s="4">
        <f>SUMIFS('grv lys'!$L$2:$L$2863,'grv lys'!$I$2:$I$2863,'bereken betaaldatum bedrag'!$AH$1,'grv lys'!$G$2:$G$2863,'bereken betaaldatum bedrag'!B321)</f>
        <v>0</v>
      </c>
      <c r="AI321" s="4">
        <f>SUMIFS('grv lys'!$L$2:$L$2863,'grv lys'!$I$2:$I$2863,'bereken betaaldatum bedrag'!$AI$1,'grv lys'!$G$2:$G$2863,'bereken betaaldatum bedrag'!B321)</f>
        <v>0</v>
      </c>
      <c r="AJ321" s="4">
        <f>SUMIFS('grv lys'!$L$2:$L$2863,'grv lys'!$I$2:$I$2863,'bereken betaaldatum bedrag'!$AJ$1,'grv lys'!$G$2:$G$2863,'bereken betaaldatum bedrag'!B321)</f>
        <v>0</v>
      </c>
      <c r="AK321" s="4">
        <f>SUMIFS('grv lys'!$L$2:$L$2863,'grv lys'!$I$2:$I$2863,'bereken betaaldatum bedrag'!$AK$1,'grv lys'!$G$2:$G$2863,'bereken betaaldatum bedrag'!B321)</f>
        <v>0</v>
      </c>
      <c r="AL321" s="4">
        <f>SUMIFS('grv lys'!$L$2:$L$2863,'grv lys'!$I$2:$I$2863,'bereken betaaldatum bedrag'!$AL$1,'grv lys'!$G$2:$G$2863,'bereken betaaldatum bedrag'!B321)</f>
        <v>0</v>
      </c>
      <c r="AM321" s="4">
        <f>SUMIFS('grv lys'!$L$2:$L$2863,'grv lys'!$I$2:$I$2863,'bereken betaaldatum bedrag'!$AM$1,'grv lys'!$G$2:$G$2863,'bereken betaaldatum bedrag'!B321)</f>
        <v>0</v>
      </c>
      <c r="AN321" s="4">
        <f>SUMIFS('grv lys'!$L$2:$L$2863,'grv lys'!$I$2:$I$2863,'bereken betaaldatum bedrag'!$AN$1,'grv lys'!$G$2:$G$2863,'bereken betaaldatum bedrag'!B321)</f>
        <v>0</v>
      </c>
      <c r="AO321" s="4">
        <f>SUMIFS('grv lys'!$L$2:$L$2863,'grv lys'!$I$2:$I$2863,'bereken betaaldatum bedrag'!$AO$1,'grv lys'!$G$2:$G$2863,'bereken betaaldatum bedrag'!B321)</f>
        <v>0</v>
      </c>
      <c r="AP321" s="4">
        <f>SUMIFS('grv lys'!$L$2:$L$2863,'grv lys'!$I$2:$I$2863,'bereken betaaldatum bedrag'!$AP$1,'grv lys'!$G$2:$G$2863,'bereken betaaldatum bedrag'!B321)</f>
        <v>0</v>
      </c>
      <c r="AQ321" s="4">
        <f>SUMIFS('grv lys'!$L$2:$L$2863,'grv lys'!$I$2:$I$2863,'bereken betaaldatum bedrag'!$AQ$1,'grv lys'!$G$2:$G$2863,'bereken betaaldatum bedrag'!B321)</f>
        <v>0</v>
      </c>
      <c r="AR321" s="4">
        <f>SUMIFS('grv lys'!$L$2:$L$2863,'grv lys'!$I$2:$I$2863,'bereken betaaldatum bedrag'!$AR$1,'grv lys'!$G$2:$G$2863,'bereken betaaldatum bedrag'!B321)</f>
        <v>0</v>
      </c>
      <c r="AS321" s="4">
        <f>SUMIFS('grv lys'!$L$2:$L$2863,'grv lys'!$I$2:$I$2863,'bereken betaaldatum bedrag'!$AS$1,'grv lys'!$G$2:$G$2863,'bereken betaaldatum bedrag'!B321)</f>
        <v>0</v>
      </c>
      <c r="AT321" s="4">
        <f>SUMIFS('grv lys'!$L$2:$L$2863,'grv lys'!$I$2:$I$2863,'bereken betaaldatum bedrag'!$AT$1,'grv lys'!$G$2:$G$2863,'bereken betaaldatum bedrag'!B321)</f>
        <v>0</v>
      </c>
      <c r="AU321" s="4">
        <f>SUMIFS('grv lys'!$L$2:$L$2863,'grv lys'!$I$2:$I$2863,'bereken betaaldatum bedrag'!$AU$1,'grv lys'!$G$2:$G$2863,'bereken betaaldatum bedrag'!B321)</f>
        <v>0</v>
      </c>
      <c r="AV321" s="4">
        <f>SUMIFS('grv lys'!$L$2:$L$2863,'grv lys'!$I$2:$I$2863,'bereken betaaldatum bedrag'!$AV$1,'grv lys'!$G$2:$G$2863,'bereken betaaldatum bedrag'!B321)</f>
        <v>0</v>
      </c>
      <c r="AW321" s="4">
        <f>SUMIFS('grv lys'!$L$2:$L$2863,'grv lys'!$I$2:$I$2863,'bereken betaaldatum bedrag'!$AW$1,'grv lys'!$G$2:$G$2863,'bereken betaaldatum bedrag'!B321)</f>
        <v>0</v>
      </c>
      <c r="AX321" s="4">
        <f>SUMIFS('grv lys'!$L$2:$L$2863,'grv lys'!$I$2:$I$2863,'bereken betaaldatum bedrag'!$AX$1,'grv lys'!$G$2:$G$2863,'bereken betaaldatum bedrag'!B321)</f>
        <v>0</v>
      </c>
      <c r="AY321" s="4">
        <f>SUMIFS('grv lys'!$L$2:$L$2863,'grv lys'!$I$2:$I$2863,'bereken betaaldatum bedrag'!$AY$1,'grv lys'!$G$2:$G$2863,'bereken betaaldatum bedrag'!B321)</f>
        <v>0</v>
      </c>
      <c r="AZ321" s="4">
        <f>SUMIFS('grv lys'!$L$2:$L$2863,'grv lys'!$I$2:$I$2863,'bereken betaaldatum bedrag'!$AZ$1,'grv lys'!$G$2:$G$2863,'bereken betaaldatum bedrag'!B321)</f>
        <v>0</v>
      </c>
      <c r="BA321" s="4">
        <f>SUMIFS('grv lys'!$L$2:$L$2863,'grv lys'!$I$2:$I$2863,'bereken betaaldatum bedrag'!$BA$1,'grv lys'!$G$2:$G$2863,'bereken betaaldatum bedrag'!B321)</f>
        <v>0</v>
      </c>
    </row>
    <row r="322" spans="1:53" x14ac:dyDescent="0.25">
      <c r="A322" s="19" t="s">
        <v>136</v>
      </c>
      <c r="B322" s="20">
        <v>41898</v>
      </c>
      <c r="C322" s="7"/>
      <c r="D322" s="15" t="s">
        <v>148</v>
      </c>
      <c r="E322" s="14"/>
      <c r="F322" s="12"/>
      <c r="G322" s="16"/>
      <c r="H322" s="16"/>
      <c r="I322" s="4">
        <f>SUMIFS('grv lys'!$L$2:$L$2863,'grv lys'!$G$2:$G$2863,'bereken betaaldatum bedrag'!B322,'grv lys'!$I$2:$I$2863,'bereken betaaldatum bedrag'!I$1)</f>
        <v>0</v>
      </c>
      <c r="J322" s="4">
        <f>SUMIFS('grv lys'!$L$2:$L$2863,'grv lys'!$I$2:$I$2863,'bereken betaaldatum bedrag'!$J$1,'grv lys'!$T$2:$T$2863,'bereken betaaldatum bedrag'!B322)</f>
        <v>0</v>
      </c>
      <c r="K322" s="4">
        <f>SUMIFS('grv lys'!$L$2:$L$2863,'grv lys'!$I$2:$I$2863,'bereken betaaldatum bedrag'!$K$1,'grv lys'!$T$2:$T$2863,'bereken betaaldatum bedrag'!B322)</f>
        <v>0</v>
      </c>
      <c r="L322" s="4">
        <f>SUMIFS('grv lys'!$L$2:$L$2863,'grv lys'!$I$2:$I$2863,'bereken betaaldatum bedrag'!$L$1,'grv lys'!$T$2:$T$2863,'bereken betaaldatum bedrag'!B322)</f>
        <v>0</v>
      </c>
      <c r="M322" s="4">
        <f>SUMIFS('grv lys'!$L$2:$L$2863,'grv lys'!$I$2:$I$2863,'bereken betaaldatum bedrag'!$M$1,'grv lys'!$T$2:$T$2863,'bereken betaaldatum bedrag'!B322)</f>
        <v>0</v>
      </c>
      <c r="N322" s="4">
        <f>SUMIFS('grv lys'!$L$2:$L$2863,'grv lys'!$I$2:$I$2863,'bereken betaaldatum bedrag'!$N$1,'grv lys'!$T$2:$T$2863,'bereken betaaldatum bedrag'!B322)</f>
        <v>0</v>
      </c>
      <c r="O322" s="4">
        <f>SUMIFS('grv lys'!$L$2:$L$2863,'grv lys'!$I$2:$I$2863,'bereken betaaldatum bedrag'!$O$1,'grv lys'!$T$2:$T$2863,'bereken betaaldatum bedrag'!B322)</f>
        <v>0</v>
      </c>
      <c r="P322" s="4">
        <f>SUMIFS('grv lys'!$L$2:$L$2863,'grv lys'!$I$2:$I$2863,'bereken betaaldatum bedrag'!$P$1,'grv lys'!$T$2:$T$2863,'bereken betaaldatum bedrag'!B322)</f>
        <v>0</v>
      </c>
      <c r="Q322" s="4">
        <f>SUMIFS('grv lys'!$L$2:$L$2863,'grv lys'!$I$2:$I$2863,'bereken betaaldatum bedrag'!$Q$1,'grv lys'!$T$2:$T$2863,'bereken betaaldatum bedrag'!B322)</f>
        <v>0</v>
      </c>
      <c r="R322" s="4">
        <f>SUMIFS('grv lys'!$L$2:$L$2863,'grv lys'!$I$2:$I$2863,'bereken betaaldatum bedrag'!$R$1,'grv lys'!$T$2:$T$2863,'bereken betaaldatum bedrag'!B322)</f>
        <v>0</v>
      </c>
      <c r="S322" s="4">
        <f>SUMIFS('grv lys'!Y321:Y3584,'grv lys'!T321:T3584,'bereken betaaldatum bedrag'!B322,'grv lys'!V321:V3584,'bereken betaaldatum bedrag'!$S$1)</f>
        <v>0</v>
      </c>
      <c r="T322" s="4">
        <f>SUMIFS('grv lys'!Z321:Z3584,'grv lys'!U321:U3584,'bereken betaaldatum bedrag'!B322,'grv lys'!W321:W3584,'bereken betaaldatum bedrag'!$T$1)</f>
        <v>0</v>
      </c>
      <c r="U322" s="4">
        <f>SUMIFS('grv lys'!$L$2:$L$2863,'grv lys'!$I$2:$I$2863,'bereken betaaldatum bedrag'!$U$1,'grv lys'!$T$2:$T$2863,'bereken betaaldatum bedrag'!B322)</f>
        <v>0</v>
      </c>
      <c r="V322" s="4">
        <f>SUMIFS('grv lys'!$L$2:$L$2863,'grv lys'!$I$2:$I$2863,'bereken betaaldatum bedrag'!$V$1,'grv lys'!$T$2:$T$2863,'bereken betaaldatum bedrag'!B322)</f>
        <v>0</v>
      </c>
      <c r="W322" s="4">
        <f>SUMIFS('grv lys'!$L$2:$L$2863,'grv lys'!$I$2:$I$2863,'bereken betaaldatum bedrag'!$W$1,'grv lys'!$T$2:$T$2863,'bereken betaaldatum bedrag'!B322)</f>
        <v>0</v>
      </c>
      <c r="X322" s="4">
        <f>SUMIFS('grv lys'!$L$2:$L$2863,'grv lys'!$I$2:$I$2863,'bereken betaaldatum bedrag'!$X$1,'grv lys'!$T$2:$T$2863,'bereken betaaldatum bedrag'!B322)</f>
        <v>0</v>
      </c>
      <c r="Y322" s="4">
        <f>SUMIFS('grv lys'!$L$2:$L$2863,'grv lys'!$I$2:$I$2863,'bereken betaaldatum bedrag'!$Y$1,'grv lys'!$G$2:$G$2863,'bereken betaaldatum bedrag'!B322)</f>
        <v>0</v>
      </c>
      <c r="Z322" s="4">
        <f>SUMIFS('grv lys'!$L$2:$L$2863,'grv lys'!$I$2:$I$2863,'bereken betaaldatum bedrag'!$Z$1,'grv lys'!$G$2:$G$2863,'bereken betaaldatum bedrag'!B322)</f>
        <v>0</v>
      </c>
      <c r="AA322" s="4">
        <f>SUMIFS('grv lys'!$L$2:$L$2863,'grv lys'!$I$2:$I$2863,'bereken betaaldatum bedrag'!$AA$1,'grv lys'!$G$2:$G$2863,'bereken betaaldatum bedrag'!B322)</f>
        <v>0</v>
      </c>
      <c r="AB322" s="4">
        <f>SUMIFS('grv lys'!$L$2:$L$2863,'grv lys'!$I$2:$I$2863,'bereken betaaldatum bedrag'!$AB$1,'grv lys'!$G$2:$G$2863,'bereken betaaldatum bedrag'!B322)</f>
        <v>0</v>
      </c>
      <c r="AC322" s="4">
        <f>SUMIFS('grv lys'!$L$2:$L$2863,'grv lys'!$I$2:$I$2863,'bereken betaaldatum bedrag'!$AC$1,'grv lys'!$G$2:$G$2863,'bereken betaaldatum bedrag'!B322)</f>
        <v>0</v>
      </c>
      <c r="AD322" s="4">
        <f>SUMIFS('grv lys'!$L$2:$L$2863,'grv lys'!$I$2:$I$2863,'bereken betaaldatum bedrag'!$AD$1,'grv lys'!$G$2:$G$2863,'bereken betaaldatum bedrag'!B322)</f>
        <v>0</v>
      </c>
      <c r="AE322" s="4">
        <f>SUMIFS('grv lys'!$L$2:$L$2863,'grv lys'!$I$2:$I$2863,'bereken betaaldatum bedrag'!$AE$1,'grv lys'!$G$2:$G$2863,'bereken betaaldatum bedrag'!B322)</f>
        <v>0</v>
      </c>
      <c r="AF322" s="4">
        <f>SUMIFS('grv lys'!$L$2:$L$2863,'grv lys'!$I$2:$I$2863,'bereken betaaldatum bedrag'!$AF$1,'grv lys'!$G$2:$G$2863,'bereken betaaldatum bedrag'!B322)</f>
        <v>0</v>
      </c>
      <c r="AG322" s="4">
        <f>SUMIFS('grv lys'!$L$2:$L$2863,'grv lys'!$I$2:$I$2863,'bereken betaaldatum bedrag'!$AG$1,'grv lys'!$G$2:$G$2863,'bereken betaaldatum bedrag'!B322)</f>
        <v>0</v>
      </c>
      <c r="AH322" s="4">
        <f>SUMIFS('grv lys'!$L$2:$L$2863,'grv lys'!$I$2:$I$2863,'bereken betaaldatum bedrag'!$AH$1,'grv lys'!$G$2:$G$2863,'bereken betaaldatum bedrag'!B322)</f>
        <v>0</v>
      </c>
      <c r="AI322" s="4">
        <f>SUMIFS('grv lys'!$L$2:$L$2863,'grv lys'!$I$2:$I$2863,'bereken betaaldatum bedrag'!$AI$1,'grv lys'!$G$2:$G$2863,'bereken betaaldatum bedrag'!B322)</f>
        <v>0</v>
      </c>
      <c r="AJ322" s="4">
        <f>SUMIFS('grv lys'!$L$2:$L$2863,'grv lys'!$I$2:$I$2863,'bereken betaaldatum bedrag'!$AJ$1,'grv lys'!$G$2:$G$2863,'bereken betaaldatum bedrag'!B322)</f>
        <v>0</v>
      </c>
      <c r="AK322" s="4">
        <f>SUMIFS('grv lys'!$L$2:$L$2863,'grv lys'!$I$2:$I$2863,'bereken betaaldatum bedrag'!$AK$1,'grv lys'!$G$2:$G$2863,'bereken betaaldatum bedrag'!B322)</f>
        <v>0</v>
      </c>
      <c r="AL322" s="4">
        <f>SUMIFS('grv lys'!$L$2:$L$2863,'grv lys'!$I$2:$I$2863,'bereken betaaldatum bedrag'!$AL$1,'grv lys'!$G$2:$G$2863,'bereken betaaldatum bedrag'!B322)</f>
        <v>0</v>
      </c>
      <c r="AM322" s="4">
        <f>SUMIFS('grv lys'!$L$2:$L$2863,'grv lys'!$I$2:$I$2863,'bereken betaaldatum bedrag'!$AM$1,'grv lys'!$G$2:$G$2863,'bereken betaaldatum bedrag'!B322)</f>
        <v>0</v>
      </c>
      <c r="AN322" s="4">
        <f>SUMIFS('grv lys'!$L$2:$L$2863,'grv lys'!$I$2:$I$2863,'bereken betaaldatum bedrag'!$AN$1,'grv lys'!$G$2:$G$2863,'bereken betaaldatum bedrag'!B322)</f>
        <v>0</v>
      </c>
      <c r="AO322" s="4">
        <f>SUMIFS('grv lys'!$L$2:$L$2863,'grv lys'!$I$2:$I$2863,'bereken betaaldatum bedrag'!$AO$1,'grv lys'!$G$2:$G$2863,'bereken betaaldatum bedrag'!B322)</f>
        <v>0</v>
      </c>
      <c r="AP322" s="4">
        <f>SUMIFS('grv lys'!$L$2:$L$2863,'grv lys'!$I$2:$I$2863,'bereken betaaldatum bedrag'!$AP$1,'grv lys'!$G$2:$G$2863,'bereken betaaldatum bedrag'!B322)</f>
        <v>0</v>
      </c>
      <c r="AQ322" s="4">
        <f>SUMIFS('grv lys'!$L$2:$L$2863,'grv lys'!$I$2:$I$2863,'bereken betaaldatum bedrag'!$AQ$1,'grv lys'!$G$2:$G$2863,'bereken betaaldatum bedrag'!B322)</f>
        <v>0</v>
      </c>
      <c r="AR322" s="4">
        <f>SUMIFS('grv lys'!$L$2:$L$2863,'grv lys'!$I$2:$I$2863,'bereken betaaldatum bedrag'!$AR$1,'grv lys'!$G$2:$G$2863,'bereken betaaldatum bedrag'!B322)</f>
        <v>0</v>
      </c>
      <c r="AS322" s="4">
        <f>SUMIFS('grv lys'!$L$2:$L$2863,'grv lys'!$I$2:$I$2863,'bereken betaaldatum bedrag'!$AS$1,'grv lys'!$G$2:$G$2863,'bereken betaaldatum bedrag'!B322)</f>
        <v>0</v>
      </c>
      <c r="AT322" s="4">
        <f>SUMIFS('grv lys'!$L$2:$L$2863,'grv lys'!$I$2:$I$2863,'bereken betaaldatum bedrag'!$AT$1,'grv lys'!$G$2:$G$2863,'bereken betaaldatum bedrag'!B322)</f>
        <v>0</v>
      </c>
      <c r="AU322" s="4">
        <f>SUMIFS('grv lys'!$L$2:$L$2863,'grv lys'!$I$2:$I$2863,'bereken betaaldatum bedrag'!$AU$1,'grv lys'!$G$2:$G$2863,'bereken betaaldatum bedrag'!B322)</f>
        <v>0</v>
      </c>
      <c r="AV322" s="4">
        <f>SUMIFS('grv lys'!$L$2:$L$2863,'grv lys'!$I$2:$I$2863,'bereken betaaldatum bedrag'!$AV$1,'grv lys'!$G$2:$G$2863,'bereken betaaldatum bedrag'!B322)</f>
        <v>0</v>
      </c>
      <c r="AW322" s="4">
        <f>SUMIFS('grv lys'!$L$2:$L$2863,'grv lys'!$I$2:$I$2863,'bereken betaaldatum bedrag'!$AW$1,'grv lys'!$G$2:$G$2863,'bereken betaaldatum bedrag'!B322)</f>
        <v>0</v>
      </c>
      <c r="AX322" s="4">
        <f>SUMIFS('grv lys'!$L$2:$L$2863,'grv lys'!$I$2:$I$2863,'bereken betaaldatum bedrag'!$AX$1,'grv lys'!$G$2:$G$2863,'bereken betaaldatum bedrag'!B322)</f>
        <v>0</v>
      </c>
      <c r="AY322" s="4">
        <f>SUMIFS('grv lys'!$L$2:$L$2863,'grv lys'!$I$2:$I$2863,'bereken betaaldatum bedrag'!$AY$1,'grv lys'!$G$2:$G$2863,'bereken betaaldatum bedrag'!B322)</f>
        <v>0</v>
      </c>
      <c r="AZ322" s="4">
        <f>SUMIFS('grv lys'!$L$2:$L$2863,'grv lys'!$I$2:$I$2863,'bereken betaaldatum bedrag'!$AZ$1,'grv lys'!$G$2:$G$2863,'bereken betaaldatum bedrag'!B322)</f>
        <v>0</v>
      </c>
      <c r="BA322" s="4">
        <f>SUMIFS('grv lys'!$L$2:$L$2863,'grv lys'!$I$2:$I$2863,'bereken betaaldatum bedrag'!$BA$1,'grv lys'!$G$2:$G$2863,'bereken betaaldatum bedrag'!B322)</f>
        <v>0</v>
      </c>
    </row>
    <row r="323" spans="1:53" x14ac:dyDescent="0.25">
      <c r="A323" s="19" t="s">
        <v>137</v>
      </c>
      <c r="B323" s="20">
        <v>41899</v>
      </c>
      <c r="C323" s="7"/>
      <c r="D323" s="15" t="s">
        <v>148</v>
      </c>
      <c r="E323" s="14"/>
      <c r="F323" s="12"/>
      <c r="G323" s="16"/>
      <c r="H323" s="16"/>
      <c r="I323" s="4">
        <f>SUMIFS('grv lys'!$L$2:$L$2863,'grv lys'!$G$2:$G$2863,'bereken betaaldatum bedrag'!B323,'grv lys'!$I$2:$I$2863,'bereken betaaldatum bedrag'!I$1)</f>
        <v>0</v>
      </c>
      <c r="J323" s="4">
        <f>SUMIFS('grv lys'!$L$2:$L$2863,'grv lys'!$I$2:$I$2863,'bereken betaaldatum bedrag'!$J$1,'grv lys'!$T$2:$T$2863,'bereken betaaldatum bedrag'!B323)</f>
        <v>0</v>
      </c>
      <c r="K323" s="4">
        <f>SUMIFS('grv lys'!$L$2:$L$2863,'grv lys'!$I$2:$I$2863,'bereken betaaldatum bedrag'!$K$1,'grv lys'!$T$2:$T$2863,'bereken betaaldatum bedrag'!B323)</f>
        <v>0</v>
      </c>
      <c r="L323" s="4">
        <f>SUMIFS('grv lys'!$L$2:$L$2863,'grv lys'!$I$2:$I$2863,'bereken betaaldatum bedrag'!$L$1,'grv lys'!$T$2:$T$2863,'bereken betaaldatum bedrag'!B323)</f>
        <v>0</v>
      </c>
      <c r="M323" s="4">
        <f>SUMIFS('grv lys'!$L$2:$L$2863,'grv lys'!$I$2:$I$2863,'bereken betaaldatum bedrag'!$M$1,'grv lys'!$T$2:$T$2863,'bereken betaaldatum bedrag'!B323)</f>
        <v>0</v>
      </c>
      <c r="N323" s="4">
        <f>SUMIFS('grv lys'!$L$2:$L$2863,'grv lys'!$I$2:$I$2863,'bereken betaaldatum bedrag'!$N$1,'grv lys'!$T$2:$T$2863,'bereken betaaldatum bedrag'!B323)</f>
        <v>0</v>
      </c>
      <c r="O323" s="4">
        <f>SUMIFS('grv lys'!$L$2:$L$2863,'grv lys'!$I$2:$I$2863,'bereken betaaldatum bedrag'!$O$1,'grv lys'!$T$2:$T$2863,'bereken betaaldatum bedrag'!B323)</f>
        <v>0</v>
      </c>
      <c r="P323" s="4">
        <f>SUMIFS('grv lys'!$L$2:$L$2863,'grv lys'!$I$2:$I$2863,'bereken betaaldatum bedrag'!$P$1,'grv lys'!$T$2:$T$2863,'bereken betaaldatum bedrag'!B323)</f>
        <v>0</v>
      </c>
      <c r="Q323" s="4">
        <f>SUMIFS('grv lys'!$L$2:$L$2863,'grv lys'!$I$2:$I$2863,'bereken betaaldatum bedrag'!$Q$1,'grv lys'!$T$2:$T$2863,'bereken betaaldatum bedrag'!B323)</f>
        <v>0</v>
      </c>
      <c r="R323" s="4">
        <f>SUMIFS('grv lys'!$L$2:$L$2863,'grv lys'!$I$2:$I$2863,'bereken betaaldatum bedrag'!$R$1,'grv lys'!$T$2:$T$2863,'bereken betaaldatum bedrag'!B323)</f>
        <v>0</v>
      </c>
      <c r="S323" s="4">
        <f>SUMIFS('grv lys'!Y322:Y3585,'grv lys'!T322:T3585,'bereken betaaldatum bedrag'!B323,'grv lys'!V322:V3585,'bereken betaaldatum bedrag'!$S$1)</f>
        <v>0</v>
      </c>
      <c r="T323" s="4">
        <f>SUMIFS('grv lys'!Z322:Z3585,'grv lys'!U322:U3585,'bereken betaaldatum bedrag'!B323,'grv lys'!W322:W3585,'bereken betaaldatum bedrag'!$T$1)</f>
        <v>0</v>
      </c>
      <c r="U323" s="4">
        <f>SUMIFS('grv lys'!$L$2:$L$2863,'grv lys'!$I$2:$I$2863,'bereken betaaldatum bedrag'!$U$1,'grv lys'!$T$2:$T$2863,'bereken betaaldatum bedrag'!B323)</f>
        <v>0</v>
      </c>
      <c r="V323" s="4">
        <f>SUMIFS('grv lys'!$L$2:$L$2863,'grv lys'!$I$2:$I$2863,'bereken betaaldatum bedrag'!$V$1,'grv lys'!$T$2:$T$2863,'bereken betaaldatum bedrag'!B323)</f>
        <v>0</v>
      </c>
      <c r="W323" s="4">
        <f>SUMIFS('grv lys'!$L$2:$L$2863,'grv lys'!$I$2:$I$2863,'bereken betaaldatum bedrag'!$W$1,'grv lys'!$T$2:$T$2863,'bereken betaaldatum bedrag'!B323)</f>
        <v>0</v>
      </c>
      <c r="X323" s="4">
        <f>SUMIFS('grv lys'!$L$2:$L$2863,'grv lys'!$I$2:$I$2863,'bereken betaaldatum bedrag'!$X$1,'grv lys'!$T$2:$T$2863,'bereken betaaldatum bedrag'!B323)</f>
        <v>0</v>
      </c>
      <c r="Y323" s="4">
        <f>SUMIFS('grv lys'!$L$2:$L$2863,'grv lys'!$I$2:$I$2863,'bereken betaaldatum bedrag'!$Y$1,'grv lys'!$G$2:$G$2863,'bereken betaaldatum bedrag'!B323)</f>
        <v>0</v>
      </c>
      <c r="Z323" s="4">
        <f>SUMIFS('grv lys'!$L$2:$L$2863,'grv lys'!$I$2:$I$2863,'bereken betaaldatum bedrag'!$Z$1,'grv lys'!$G$2:$G$2863,'bereken betaaldatum bedrag'!B323)</f>
        <v>0</v>
      </c>
      <c r="AA323" s="4">
        <f>SUMIFS('grv lys'!$L$2:$L$2863,'grv lys'!$I$2:$I$2863,'bereken betaaldatum bedrag'!$AA$1,'grv lys'!$G$2:$G$2863,'bereken betaaldatum bedrag'!B323)</f>
        <v>0</v>
      </c>
      <c r="AB323" s="4">
        <f>SUMIFS('grv lys'!$L$2:$L$2863,'grv lys'!$I$2:$I$2863,'bereken betaaldatum bedrag'!$AB$1,'grv lys'!$G$2:$G$2863,'bereken betaaldatum bedrag'!B323)</f>
        <v>0</v>
      </c>
      <c r="AC323" s="4">
        <f>SUMIFS('grv lys'!$L$2:$L$2863,'grv lys'!$I$2:$I$2863,'bereken betaaldatum bedrag'!$AC$1,'grv lys'!$G$2:$G$2863,'bereken betaaldatum bedrag'!B323)</f>
        <v>0</v>
      </c>
      <c r="AD323" s="4">
        <f>SUMIFS('grv lys'!$L$2:$L$2863,'grv lys'!$I$2:$I$2863,'bereken betaaldatum bedrag'!$AD$1,'grv lys'!$G$2:$G$2863,'bereken betaaldatum bedrag'!B323)</f>
        <v>0</v>
      </c>
      <c r="AE323" s="4">
        <f>SUMIFS('grv lys'!$L$2:$L$2863,'grv lys'!$I$2:$I$2863,'bereken betaaldatum bedrag'!$AE$1,'grv lys'!$G$2:$G$2863,'bereken betaaldatum bedrag'!B323)</f>
        <v>0</v>
      </c>
      <c r="AF323" s="4">
        <f>SUMIFS('grv lys'!$L$2:$L$2863,'grv lys'!$I$2:$I$2863,'bereken betaaldatum bedrag'!$AF$1,'grv lys'!$G$2:$G$2863,'bereken betaaldatum bedrag'!B323)</f>
        <v>0</v>
      </c>
      <c r="AG323" s="4">
        <f>SUMIFS('grv lys'!$L$2:$L$2863,'grv lys'!$I$2:$I$2863,'bereken betaaldatum bedrag'!$AG$1,'grv lys'!$G$2:$G$2863,'bereken betaaldatum bedrag'!B323)</f>
        <v>0</v>
      </c>
      <c r="AH323" s="4">
        <f>SUMIFS('grv lys'!$L$2:$L$2863,'grv lys'!$I$2:$I$2863,'bereken betaaldatum bedrag'!$AH$1,'grv lys'!$G$2:$G$2863,'bereken betaaldatum bedrag'!B323)</f>
        <v>0</v>
      </c>
      <c r="AI323" s="4">
        <f>SUMIFS('grv lys'!$L$2:$L$2863,'grv lys'!$I$2:$I$2863,'bereken betaaldatum bedrag'!$AI$1,'grv lys'!$G$2:$G$2863,'bereken betaaldatum bedrag'!B323)</f>
        <v>0</v>
      </c>
      <c r="AJ323" s="4">
        <f>SUMIFS('grv lys'!$L$2:$L$2863,'grv lys'!$I$2:$I$2863,'bereken betaaldatum bedrag'!$AJ$1,'grv lys'!$G$2:$G$2863,'bereken betaaldatum bedrag'!B323)</f>
        <v>0</v>
      </c>
      <c r="AK323" s="4">
        <f>SUMIFS('grv lys'!$L$2:$L$2863,'grv lys'!$I$2:$I$2863,'bereken betaaldatum bedrag'!$AK$1,'grv lys'!$G$2:$G$2863,'bereken betaaldatum bedrag'!B323)</f>
        <v>0</v>
      </c>
      <c r="AL323" s="4">
        <f>SUMIFS('grv lys'!$L$2:$L$2863,'grv lys'!$I$2:$I$2863,'bereken betaaldatum bedrag'!$AL$1,'grv lys'!$G$2:$G$2863,'bereken betaaldatum bedrag'!B323)</f>
        <v>0</v>
      </c>
      <c r="AM323" s="4">
        <f>SUMIFS('grv lys'!$L$2:$L$2863,'grv lys'!$I$2:$I$2863,'bereken betaaldatum bedrag'!$AM$1,'grv lys'!$G$2:$G$2863,'bereken betaaldatum bedrag'!B323)</f>
        <v>0</v>
      </c>
      <c r="AN323" s="4">
        <f>SUMIFS('grv lys'!$L$2:$L$2863,'grv lys'!$I$2:$I$2863,'bereken betaaldatum bedrag'!$AN$1,'grv lys'!$G$2:$G$2863,'bereken betaaldatum bedrag'!B323)</f>
        <v>0</v>
      </c>
      <c r="AO323" s="4">
        <f>SUMIFS('grv lys'!$L$2:$L$2863,'grv lys'!$I$2:$I$2863,'bereken betaaldatum bedrag'!$AO$1,'grv lys'!$G$2:$G$2863,'bereken betaaldatum bedrag'!B323)</f>
        <v>0</v>
      </c>
      <c r="AP323" s="4">
        <f>SUMIFS('grv lys'!$L$2:$L$2863,'grv lys'!$I$2:$I$2863,'bereken betaaldatum bedrag'!$AP$1,'grv lys'!$G$2:$G$2863,'bereken betaaldatum bedrag'!B323)</f>
        <v>0</v>
      </c>
      <c r="AQ323" s="4">
        <f>SUMIFS('grv lys'!$L$2:$L$2863,'grv lys'!$I$2:$I$2863,'bereken betaaldatum bedrag'!$AQ$1,'grv lys'!$G$2:$G$2863,'bereken betaaldatum bedrag'!B323)</f>
        <v>0</v>
      </c>
      <c r="AR323" s="4">
        <f>SUMIFS('grv lys'!$L$2:$L$2863,'grv lys'!$I$2:$I$2863,'bereken betaaldatum bedrag'!$AR$1,'grv lys'!$G$2:$G$2863,'bereken betaaldatum bedrag'!B323)</f>
        <v>0</v>
      </c>
      <c r="AS323" s="4">
        <f>SUMIFS('grv lys'!$L$2:$L$2863,'grv lys'!$I$2:$I$2863,'bereken betaaldatum bedrag'!$AS$1,'grv lys'!$G$2:$G$2863,'bereken betaaldatum bedrag'!B323)</f>
        <v>0</v>
      </c>
      <c r="AT323" s="4">
        <f>SUMIFS('grv lys'!$L$2:$L$2863,'grv lys'!$I$2:$I$2863,'bereken betaaldatum bedrag'!$AT$1,'grv lys'!$G$2:$G$2863,'bereken betaaldatum bedrag'!B323)</f>
        <v>0</v>
      </c>
      <c r="AU323" s="4">
        <f>SUMIFS('grv lys'!$L$2:$L$2863,'grv lys'!$I$2:$I$2863,'bereken betaaldatum bedrag'!$AU$1,'grv lys'!$G$2:$G$2863,'bereken betaaldatum bedrag'!B323)</f>
        <v>0</v>
      </c>
      <c r="AV323" s="4">
        <f>SUMIFS('grv lys'!$L$2:$L$2863,'grv lys'!$I$2:$I$2863,'bereken betaaldatum bedrag'!$AV$1,'grv lys'!$G$2:$G$2863,'bereken betaaldatum bedrag'!B323)</f>
        <v>0</v>
      </c>
      <c r="AW323" s="4">
        <f>SUMIFS('grv lys'!$L$2:$L$2863,'grv lys'!$I$2:$I$2863,'bereken betaaldatum bedrag'!$AW$1,'grv lys'!$G$2:$G$2863,'bereken betaaldatum bedrag'!B323)</f>
        <v>0</v>
      </c>
      <c r="AX323" s="4">
        <f>SUMIFS('grv lys'!$L$2:$L$2863,'grv lys'!$I$2:$I$2863,'bereken betaaldatum bedrag'!$AX$1,'grv lys'!$G$2:$G$2863,'bereken betaaldatum bedrag'!B323)</f>
        <v>0</v>
      </c>
      <c r="AY323" s="4">
        <f>SUMIFS('grv lys'!$L$2:$L$2863,'grv lys'!$I$2:$I$2863,'bereken betaaldatum bedrag'!$AY$1,'grv lys'!$G$2:$G$2863,'bereken betaaldatum bedrag'!B323)</f>
        <v>0</v>
      </c>
      <c r="AZ323" s="4">
        <f>SUMIFS('grv lys'!$L$2:$L$2863,'grv lys'!$I$2:$I$2863,'bereken betaaldatum bedrag'!$AZ$1,'grv lys'!$G$2:$G$2863,'bereken betaaldatum bedrag'!B323)</f>
        <v>0</v>
      </c>
      <c r="BA323" s="4">
        <f>SUMIFS('grv lys'!$L$2:$L$2863,'grv lys'!$I$2:$I$2863,'bereken betaaldatum bedrag'!$BA$1,'grv lys'!$G$2:$G$2863,'bereken betaaldatum bedrag'!B323)</f>
        <v>0</v>
      </c>
    </row>
    <row r="324" spans="1:53" x14ac:dyDescent="0.25">
      <c r="A324" s="19" t="s">
        <v>138</v>
      </c>
      <c r="B324" s="20">
        <v>41900</v>
      </c>
      <c r="C324" s="7"/>
      <c r="D324" s="15" t="s">
        <v>148</v>
      </c>
      <c r="E324" s="14"/>
      <c r="F324" s="12"/>
      <c r="G324" s="16"/>
      <c r="H324" s="16"/>
      <c r="I324" s="4">
        <f>SUMIFS('grv lys'!$L$2:$L$2863,'grv lys'!$G$2:$G$2863,'bereken betaaldatum bedrag'!B324,'grv lys'!$I$2:$I$2863,'bereken betaaldatum bedrag'!I$1)</f>
        <v>0</v>
      </c>
      <c r="J324" s="4">
        <f>SUMIFS('grv lys'!$L$2:$L$2863,'grv lys'!$I$2:$I$2863,'bereken betaaldatum bedrag'!$J$1,'grv lys'!$T$2:$T$2863,'bereken betaaldatum bedrag'!B324)</f>
        <v>0</v>
      </c>
      <c r="K324" s="4">
        <f>SUMIFS('grv lys'!$L$2:$L$2863,'grv lys'!$I$2:$I$2863,'bereken betaaldatum bedrag'!$K$1,'grv lys'!$T$2:$T$2863,'bereken betaaldatum bedrag'!B324)</f>
        <v>0</v>
      </c>
      <c r="L324" s="4">
        <f>SUMIFS('grv lys'!$L$2:$L$2863,'grv lys'!$I$2:$I$2863,'bereken betaaldatum bedrag'!$L$1,'grv lys'!$T$2:$T$2863,'bereken betaaldatum bedrag'!B324)</f>
        <v>0</v>
      </c>
      <c r="M324" s="4">
        <f>SUMIFS('grv lys'!$L$2:$L$2863,'grv lys'!$I$2:$I$2863,'bereken betaaldatum bedrag'!$M$1,'grv lys'!$T$2:$T$2863,'bereken betaaldatum bedrag'!B324)</f>
        <v>0</v>
      </c>
      <c r="N324" s="4">
        <f>SUMIFS('grv lys'!$L$2:$L$2863,'grv lys'!$I$2:$I$2863,'bereken betaaldatum bedrag'!$N$1,'grv lys'!$T$2:$T$2863,'bereken betaaldatum bedrag'!B324)</f>
        <v>0</v>
      </c>
      <c r="O324" s="4">
        <f>SUMIFS('grv lys'!$L$2:$L$2863,'grv lys'!$I$2:$I$2863,'bereken betaaldatum bedrag'!$O$1,'grv lys'!$T$2:$T$2863,'bereken betaaldatum bedrag'!B324)</f>
        <v>0</v>
      </c>
      <c r="P324" s="4">
        <f>SUMIFS('grv lys'!$L$2:$L$2863,'grv lys'!$I$2:$I$2863,'bereken betaaldatum bedrag'!$P$1,'grv lys'!$T$2:$T$2863,'bereken betaaldatum bedrag'!B324)</f>
        <v>0</v>
      </c>
      <c r="Q324" s="4">
        <f>SUMIFS('grv lys'!$L$2:$L$2863,'grv lys'!$I$2:$I$2863,'bereken betaaldatum bedrag'!$Q$1,'grv lys'!$T$2:$T$2863,'bereken betaaldatum bedrag'!B324)</f>
        <v>0</v>
      </c>
      <c r="R324" s="4">
        <f>SUMIFS('grv lys'!$L$2:$L$2863,'grv lys'!$I$2:$I$2863,'bereken betaaldatum bedrag'!$R$1,'grv lys'!$T$2:$T$2863,'bereken betaaldatum bedrag'!B324)</f>
        <v>0</v>
      </c>
      <c r="S324" s="4">
        <f>SUMIFS('grv lys'!Y323:Y3586,'grv lys'!T323:T3586,'bereken betaaldatum bedrag'!B324,'grv lys'!V323:V3586,'bereken betaaldatum bedrag'!$S$1)</f>
        <v>0</v>
      </c>
      <c r="T324" s="4">
        <f>SUMIFS('grv lys'!Z323:Z3586,'grv lys'!U323:U3586,'bereken betaaldatum bedrag'!B324,'grv lys'!W323:W3586,'bereken betaaldatum bedrag'!$T$1)</f>
        <v>0</v>
      </c>
      <c r="U324" s="4">
        <f>SUMIFS('grv lys'!$L$2:$L$2863,'grv lys'!$I$2:$I$2863,'bereken betaaldatum bedrag'!$U$1,'grv lys'!$T$2:$T$2863,'bereken betaaldatum bedrag'!B324)</f>
        <v>0</v>
      </c>
      <c r="V324" s="4">
        <f>SUMIFS('grv lys'!$L$2:$L$2863,'grv lys'!$I$2:$I$2863,'bereken betaaldatum bedrag'!$V$1,'grv lys'!$T$2:$T$2863,'bereken betaaldatum bedrag'!B324)</f>
        <v>0</v>
      </c>
      <c r="W324" s="4">
        <f>SUMIFS('grv lys'!$L$2:$L$2863,'grv lys'!$I$2:$I$2863,'bereken betaaldatum bedrag'!$W$1,'grv lys'!$T$2:$T$2863,'bereken betaaldatum bedrag'!B324)</f>
        <v>0</v>
      </c>
      <c r="X324" s="4">
        <f>SUMIFS('grv lys'!$L$2:$L$2863,'grv lys'!$I$2:$I$2863,'bereken betaaldatum bedrag'!$X$1,'grv lys'!$T$2:$T$2863,'bereken betaaldatum bedrag'!B324)</f>
        <v>0</v>
      </c>
      <c r="Y324" s="4">
        <f>SUMIFS('grv lys'!$L$2:$L$2863,'grv lys'!$I$2:$I$2863,'bereken betaaldatum bedrag'!$Y$1,'grv lys'!$G$2:$G$2863,'bereken betaaldatum bedrag'!B324)</f>
        <v>0</v>
      </c>
      <c r="Z324" s="4">
        <f>SUMIFS('grv lys'!$L$2:$L$2863,'grv lys'!$I$2:$I$2863,'bereken betaaldatum bedrag'!$Z$1,'grv lys'!$G$2:$G$2863,'bereken betaaldatum bedrag'!B324)</f>
        <v>0</v>
      </c>
      <c r="AA324" s="4">
        <f>SUMIFS('grv lys'!$L$2:$L$2863,'grv lys'!$I$2:$I$2863,'bereken betaaldatum bedrag'!$AA$1,'grv lys'!$G$2:$G$2863,'bereken betaaldatum bedrag'!B324)</f>
        <v>0</v>
      </c>
      <c r="AB324" s="4">
        <f>SUMIFS('grv lys'!$L$2:$L$2863,'grv lys'!$I$2:$I$2863,'bereken betaaldatum bedrag'!$AB$1,'grv lys'!$G$2:$G$2863,'bereken betaaldatum bedrag'!B324)</f>
        <v>0</v>
      </c>
      <c r="AC324" s="4">
        <f>SUMIFS('grv lys'!$L$2:$L$2863,'grv lys'!$I$2:$I$2863,'bereken betaaldatum bedrag'!$AC$1,'grv lys'!$G$2:$G$2863,'bereken betaaldatum bedrag'!B324)</f>
        <v>0</v>
      </c>
      <c r="AD324" s="4">
        <f>SUMIFS('grv lys'!$L$2:$L$2863,'grv lys'!$I$2:$I$2863,'bereken betaaldatum bedrag'!$AD$1,'grv lys'!$G$2:$G$2863,'bereken betaaldatum bedrag'!B324)</f>
        <v>0</v>
      </c>
      <c r="AE324" s="4">
        <f>SUMIFS('grv lys'!$L$2:$L$2863,'grv lys'!$I$2:$I$2863,'bereken betaaldatum bedrag'!$AE$1,'grv lys'!$G$2:$G$2863,'bereken betaaldatum bedrag'!B324)</f>
        <v>0</v>
      </c>
      <c r="AF324" s="4">
        <f>SUMIFS('grv lys'!$L$2:$L$2863,'grv lys'!$I$2:$I$2863,'bereken betaaldatum bedrag'!$AF$1,'grv lys'!$G$2:$G$2863,'bereken betaaldatum bedrag'!B324)</f>
        <v>0</v>
      </c>
      <c r="AG324" s="4">
        <f>SUMIFS('grv lys'!$L$2:$L$2863,'grv lys'!$I$2:$I$2863,'bereken betaaldatum bedrag'!$AG$1,'grv lys'!$G$2:$G$2863,'bereken betaaldatum bedrag'!B324)</f>
        <v>0</v>
      </c>
      <c r="AH324" s="4">
        <f>SUMIFS('grv lys'!$L$2:$L$2863,'grv lys'!$I$2:$I$2863,'bereken betaaldatum bedrag'!$AH$1,'grv lys'!$G$2:$G$2863,'bereken betaaldatum bedrag'!B324)</f>
        <v>0</v>
      </c>
      <c r="AI324" s="4">
        <f>SUMIFS('grv lys'!$L$2:$L$2863,'grv lys'!$I$2:$I$2863,'bereken betaaldatum bedrag'!$AI$1,'grv lys'!$G$2:$G$2863,'bereken betaaldatum bedrag'!B324)</f>
        <v>0</v>
      </c>
      <c r="AJ324" s="4">
        <f>SUMIFS('grv lys'!$L$2:$L$2863,'grv lys'!$I$2:$I$2863,'bereken betaaldatum bedrag'!$AJ$1,'grv lys'!$G$2:$G$2863,'bereken betaaldatum bedrag'!B324)</f>
        <v>0</v>
      </c>
      <c r="AK324" s="4">
        <f>SUMIFS('grv lys'!$L$2:$L$2863,'grv lys'!$I$2:$I$2863,'bereken betaaldatum bedrag'!$AK$1,'grv lys'!$G$2:$G$2863,'bereken betaaldatum bedrag'!B324)</f>
        <v>0</v>
      </c>
      <c r="AL324" s="4">
        <f>SUMIFS('grv lys'!$L$2:$L$2863,'grv lys'!$I$2:$I$2863,'bereken betaaldatum bedrag'!$AL$1,'grv lys'!$G$2:$G$2863,'bereken betaaldatum bedrag'!B324)</f>
        <v>0</v>
      </c>
      <c r="AM324" s="4">
        <f>SUMIFS('grv lys'!$L$2:$L$2863,'grv lys'!$I$2:$I$2863,'bereken betaaldatum bedrag'!$AM$1,'grv lys'!$G$2:$G$2863,'bereken betaaldatum bedrag'!B324)</f>
        <v>0</v>
      </c>
      <c r="AN324" s="4">
        <f>SUMIFS('grv lys'!$L$2:$L$2863,'grv lys'!$I$2:$I$2863,'bereken betaaldatum bedrag'!$AN$1,'grv lys'!$G$2:$G$2863,'bereken betaaldatum bedrag'!B324)</f>
        <v>0</v>
      </c>
      <c r="AO324" s="4">
        <f>SUMIFS('grv lys'!$L$2:$L$2863,'grv lys'!$I$2:$I$2863,'bereken betaaldatum bedrag'!$AO$1,'grv lys'!$G$2:$G$2863,'bereken betaaldatum bedrag'!B324)</f>
        <v>0</v>
      </c>
      <c r="AP324" s="4">
        <f>SUMIFS('grv lys'!$L$2:$L$2863,'grv lys'!$I$2:$I$2863,'bereken betaaldatum bedrag'!$AP$1,'grv lys'!$G$2:$G$2863,'bereken betaaldatum bedrag'!B324)</f>
        <v>0</v>
      </c>
      <c r="AQ324" s="4">
        <f>SUMIFS('grv lys'!$L$2:$L$2863,'grv lys'!$I$2:$I$2863,'bereken betaaldatum bedrag'!$AQ$1,'grv lys'!$G$2:$G$2863,'bereken betaaldatum bedrag'!B324)</f>
        <v>0</v>
      </c>
      <c r="AR324" s="4">
        <f>SUMIFS('grv lys'!$L$2:$L$2863,'grv lys'!$I$2:$I$2863,'bereken betaaldatum bedrag'!$AR$1,'grv lys'!$G$2:$G$2863,'bereken betaaldatum bedrag'!B324)</f>
        <v>0</v>
      </c>
      <c r="AS324" s="4">
        <f>SUMIFS('grv lys'!$L$2:$L$2863,'grv lys'!$I$2:$I$2863,'bereken betaaldatum bedrag'!$AS$1,'grv lys'!$G$2:$G$2863,'bereken betaaldatum bedrag'!B324)</f>
        <v>0</v>
      </c>
      <c r="AT324" s="4">
        <f>SUMIFS('grv lys'!$L$2:$L$2863,'grv lys'!$I$2:$I$2863,'bereken betaaldatum bedrag'!$AT$1,'grv lys'!$G$2:$G$2863,'bereken betaaldatum bedrag'!B324)</f>
        <v>0</v>
      </c>
      <c r="AU324" s="4">
        <f>SUMIFS('grv lys'!$L$2:$L$2863,'grv lys'!$I$2:$I$2863,'bereken betaaldatum bedrag'!$AU$1,'grv lys'!$G$2:$G$2863,'bereken betaaldatum bedrag'!B324)</f>
        <v>0</v>
      </c>
      <c r="AV324" s="4">
        <f>SUMIFS('grv lys'!$L$2:$L$2863,'grv lys'!$I$2:$I$2863,'bereken betaaldatum bedrag'!$AV$1,'grv lys'!$G$2:$G$2863,'bereken betaaldatum bedrag'!B324)</f>
        <v>0</v>
      </c>
      <c r="AW324" s="4">
        <f>SUMIFS('grv lys'!$L$2:$L$2863,'grv lys'!$I$2:$I$2863,'bereken betaaldatum bedrag'!$AW$1,'grv lys'!$G$2:$G$2863,'bereken betaaldatum bedrag'!B324)</f>
        <v>0</v>
      </c>
      <c r="AX324" s="4">
        <f>SUMIFS('grv lys'!$L$2:$L$2863,'grv lys'!$I$2:$I$2863,'bereken betaaldatum bedrag'!$AX$1,'grv lys'!$G$2:$G$2863,'bereken betaaldatum bedrag'!B324)</f>
        <v>0</v>
      </c>
      <c r="AY324" s="4">
        <f>SUMIFS('grv lys'!$L$2:$L$2863,'grv lys'!$I$2:$I$2863,'bereken betaaldatum bedrag'!$AY$1,'grv lys'!$G$2:$G$2863,'bereken betaaldatum bedrag'!B324)</f>
        <v>0</v>
      </c>
      <c r="AZ324" s="4">
        <f>SUMIFS('grv lys'!$L$2:$L$2863,'grv lys'!$I$2:$I$2863,'bereken betaaldatum bedrag'!$AZ$1,'grv lys'!$G$2:$G$2863,'bereken betaaldatum bedrag'!B324)</f>
        <v>0</v>
      </c>
      <c r="BA324" s="4">
        <f>SUMIFS('grv lys'!$L$2:$L$2863,'grv lys'!$I$2:$I$2863,'bereken betaaldatum bedrag'!$BA$1,'grv lys'!$G$2:$G$2863,'bereken betaaldatum bedrag'!B324)</f>
        <v>0</v>
      </c>
    </row>
    <row r="325" spans="1:53" x14ac:dyDescent="0.25">
      <c r="A325" s="19" t="s">
        <v>139</v>
      </c>
      <c r="B325" s="20">
        <v>41901</v>
      </c>
      <c r="C325" s="7">
        <f>B325+19</f>
        <v>41920</v>
      </c>
      <c r="D325" s="6">
        <f>SUM(I319:I325)</f>
        <v>0</v>
      </c>
      <c r="E325" s="14">
        <f>B325+31</f>
        <v>41932</v>
      </c>
      <c r="F325" s="12">
        <f>SUM(Y319:BA325)</f>
        <v>0</v>
      </c>
      <c r="G325" s="10">
        <f>B325</f>
        <v>41901</v>
      </c>
      <c r="H325" s="9">
        <f>SUM(J319:X325)</f>
        <v>0</v>
      </c>
      <c r="I325" s="4">
        <f>SUMIFS('grv lys'!$L$2:$L$2863,'grv lys'!$G$2:$G$2863,'bereken betaaldatum bedrag'!B325,'grv lys'!$I$2:$I$2863,'bereken betaaldatum bedrag'!I$1)</f>
        <v>0</v>
      </c>
      <c r="J325" s="4">
        <f>SUMIFS('grv lys'!$L$2:$L$2863,'grv lys'!$I$2:$I$2863,'bereken betaaldatum bedrag'!$J$1,'grv lys'!$T$2:$T$2863,'bereken betaaldatum bedrag'!B325)</f>
        <v>0</v>
      </c>
      <c r="K325" s="4">
        <f>SUMIFS('grv lys'!$L$2:$L$2863,'grv lys'!$I$2:$I$2863,'bereken betaaldatum bedrag'!$K$1,'grv lys'!$T$2:$T$2863,'bereken betaaldatum bedrag'!B325)</f>
        <v>0</v>
      </c>
      <c r="L325" s="4">
        <f>SUMIFS('grv lys'!$L$2:$L$2863,'grv lys'!$I$2:$I$2863,'bereken betaaldatum bedrag'!$L$1,'grv lys'!$T$2:$T$2863,'bereken betaaldatum bedrag'!B325)</f>
        <v>0</v>
      </c>
      <c r="M325" s="4">
        <f>SUMIFS('grv lys'!$L$2:$L$2863,'grv lys'!$I$2:$I$2863,'bereken betaaldatum bedrag'!$M$1,'grv lys'!$T$2:$T$2863,'bereken betaaldatum bedrag'!B325)</f>
        <v>0</v>
      </c>
      <c r="N325" s="4">
        <f>SUMIFS('grv lys'!$L$2:$L$2863,'grv lys'!$I$2:$I$2863,'bereken betaaldatum bedrag'!$N$1,'grv lys'!$T$2:$T$2863,'bereken betaaldatum bedrag'!B325)</f>
        <v>0</v>
      </c>
      <c r="O325" s="4">
        <f>SUMIFS('grv lys'!$L$2:$L$2863,'grv lys'!$I$2:$I$2863,'bereken betaaldatum bedrag'!$O$1,'grv lys'!$T$2:$T$2863,'bereken betaaldatum bedrag'!B325)</f>
        <v>0</v>
      </c>
      <c r="P325" s="4">
        <f>SUMIFS('grv lys'!$L$2:$L$2863,'grv lys'!$I$2:$I$2863,'bereken betaaldatum bedrag'!$P$1,'grv lys'!$T$2:$T$2863,'bereken betaaldatum bedrag'!B325)</f>
        <v>0</v>
      </c>
      <c r="Q325" s="4">
        <f>SUMIFS('grv lys'!$L$2:$L$2863,'grv lys'!$I$2:$I$2863,'bereken betaaldatum bedrag'!$Q$1,'grv lys'!$T$2:$T$2863,'bereken betaaldatum bedrag'!B325)</f>
        <v>0</v>
      </c>
      <c r="R325" s="4">
        <f>SUMIFS('grv lys'!$L$2:$L$2863,'grv lys'!$I$2:$I$2863,'bereken betaaldatum bedrag'!$R$1,'grv lys'!$T$2:$T$2863,'bereken betaaldatum bedrag'!B325)</f>
        <v>0</v>
      </c>
      <c r="S325" s="4">
        <f>SUMIFS('grv lys'!Y324:Y3587,'grv lys'!T324:T3587,'bereken betaaldatum bedrag'!B325,'grv lys'!V324:V3587,'bereken betaaldatum bedrag'!$S$1)</f>
        <v>0</v>
      </c>
      <c r="T325" s="4">
        <f>SUMIFS('grv lys'!Z324:Z3587,'grv lys'!U324:U3587,'bereken betaaldatum bedrag'!B325,'grv lys'!W324:W3587,'bereken betaaldatum bedrag'!$T$1)</f>
        <v>0</v>
      </c>
      <c r="U325" s="4">
        <f>SUMIFS('grv lys'!$L$2:$L$2863,'grv lys'!$I$2:$I$2863,'bereken betaaldatum bedrag'!$U$1,'grv lys'!$T$2:$T$2863,'bereken betaaldatum bedrag'!B325)</f>
        <v>0</v>
      </c>
      <c r="V325" s="4">
        <f>SUMIFS('grv lys'!$L$2:$L$2863,'grv lys'!$I$2:$I$2863,'bereken betaaldatum bedrag'!$V$1,'grv lys'!$T$2:$T$2863,'bereken betaaldatum bedrag'!B325)</f>
        <v>0</v>
      </c>
      <c r="W325" s="4">
        <f>SUMIFS('grv lys'!$L$2:$L$2863,'grv lys'!$I$2:$I$2863,'bereken betaaldatum bedrag'!$W$1,'grv lys'!$T$2:$T$2863,'bereken betaaldatum bedrag'!B325)</f>
        <v>0</v>
      </c>
      <c r="X325" s="4">
        <f>SUMIFS('grv lys'!$L$2:$L$2863,'grv lys'!$I$2:$I$2863,'bereken betaaldatum bedrag'!$X$1,'grv lys'!$T$2:$T$2863,'bereken betaaldatum bedrag'!B325)</f>
        <v>0</v>
      </c>
      <c r="Y325" s="4">
        <f>SUMIFS('grv lys'!$L$2:$L$2863,'grv lys'!$I$2:$I$2863,'bereken betaaldatum bedrag'!$Y$1,'grv lys'!$G$2:$G$2863,'bereken betaaldatum bedrag'!B325)</f>
        <v>0</v>
      </c>
      <c r="Z325" s="4">
        <f>SUMIFS('grv lys'!$L$2:$L$2863,'grv lys'!$I$2:$I$2863,'bereken betaaldatum bedrag'!$Z$1,'grv lys'!$G$2:$G$2863,'bereken betaaldatum bedrag'!B325)</f>
        <v>0</v>
      </c>
      <c r="AA325" s="4">
        <f>SUMIFS('grv lys'!$L$2:$L$2863,'grv lys'!$I$2:$I$2863,'bereken betaaldatum bedrag'!$AA$1,'grv lys'!$G$2:$G$2863,'bereken betaaldatum bedrag'!B325)</f>
        <v>0</v>
      </c>
      <c r="AB325" s="4">
        <f>SUMIFS('grv lys'!$L$2:$L$2863,'grv lys'!$I$2:$I$2863,'bereken betaaldatum bedrag'!$AB$1,'grv lys'!$G$2:$G$2863,'bereken betaaldatum bedrag'!B325)</f>
        <v>0</v>
      </c>
      <c r="AC325" s="4">
        <f>SUMIFS('grv lys'!$L$2:$L$2863,'grv lys'!$I$2:$I$2863,'bereken betaaldatum bedrag'!$AC$1,'grv lys'!$G$2:$G$2863,'bereken betaaldatum bedrag'!B325)</f>
        <v>0</v>
      </c>
      <c r="AD325" s="4">
        <f>SUMIFS('grv lys'!$L$2:$L$2863,'grv lys'!$I$2:$I$2863,'bereken betaaldatum bedrag'!$AD$1,'grv lys'!$G$2:$G$2863,'bereken betaaldatum bedrag'!B325)</f>
        <v>0</v>
      </c>
      <c r="AE325" s="4">
        <f>SUMIFS('grv lys'!$L$2:$L$2863,'grv lys'!$I$2:$I$2863,'bereken betaaldatum bedrag'!$AE$1,'grv lys'!$G$2:$G$2863,'bereken betaaldatum bedrag'!B325)</f>
        <v>0</v>
      </c>
      <c r="AF325" s="4">
        <f>SUMIFS('grv lys'!$L$2:$L$2863,'grv lys'!$I$2:$I$2863,'bereken betaaldatum bedrag'!$AF$1,'grv lys'!$G$2:$G$2863,'bereken betaaldatum bedrag'!B325)</f>
        <v>0</v>
      </c>
      <c r="AG325" s="4">
        <f>SUMIFS('grv lys'!$L$2:$L$2863,'grv lys'!$I$2:$I$2863,'bereken betaaldatum bedrag'!$AG$1,'grv lys'!$G$2:$G$2863,'bereken betaaldatum bedrag'!B325)</f>
        <v>0</v>
      </c>
      <c r="AH325" s="4">
        <f>SUMIFS('grv lys'!$L$2:$L$2863,'grv lys'!$I$2:$I$2863,'bereken betaaldatum bedrag'!$AH$1,'grv lys'!$G$2:$G$2863,'bereken betaaldatum bedrag'!B325)</f>
        <v>0</v>
      </c>
      <c r="AI325" s="4">
        <f>SUMIFS('grv lys'!$L$2:$L$2863,'grv lys'!$I$2:$I$2863,'bereken betaaldatum bedrag'!$AI$1,'grv lys'!$G$2:$G$2863,'bereken betaaldatum bedrag'!B325)</f>
        <v>0</v>
      </c>
      <c r="AJ325" s="4">
        <f>SUMIFS('grv lys'!$L$2:$L$2863,'grv lys'!$I$2:$I$2863,'bereken betaaldatum bedrag'!$AJ$1,'grv lys'!$G$2:$G$2863,'bereken betaaldatum bedrag'!B325)</f>
        <v>0</v>
      </c>
      <c r="AK325" s="4">
        <f>SUMIFS('grv lys'!$L$2:$L$2863,'grv lys'!$I$2:$I$2863,'bereken betaaldatum bedrag'!$AK$1,'grv lys'!$G$2:$G$2863,'bereken betaaldatum bedrag'!B325)</f>
        <v>0</v>
      </c>
      <c r="AL325" s="4">
        <f>SUMIFS('grv lys'!$L$2:$L$2863,'grv lys'!$I$2:$I$2863,'bereken betaaldatum bedrag'!$AL$1,'grv lys'!$G$2:$G$2863,'bereken betaaldatum bedrag'!B325)</f>
        <v>0</v>
      </c>
      <c r="AM325" s="4">
        <f>SUMIFS('grv lys'!$L$2:$L$2863,'grv lys'!$I$2:$I$2863,'bereken betaaldatum bedrag'!$AM$1,'grv lys'!$G$2:$G$2863,'bereken betaaldatum bedrag'!B325)</f>
        <v>0</v>
      </c>
      <c r="AN325" s="4">
        <f>SUMIFS('grv lys'!$L$2:$L$2863,'grv lys'!$I$2:$I$2863,'bereken betaaldatum bedrag'!$AN$1,'grv lys'!$G$2:$G$2863,'bereken betaaldatum bedrag'!B325)</f>
        <v>0</v>
      </c>
      <c r="AO325" s="4">
        <f>SUMIFS('grv lys'!$L$2:$L$2863,'grv lys'!$I$2:$I$2863,'bereken betaaldatum bedrag'!$AO$1,'grv lys'!$G$2:$G$2863,'bereken betaaldatum bedrag'!B325)</f>
        <v>0</v>
      </c>
      <c r="AP325" s="4">
        <f>SUMIFS('grv lys'!$L$2:$L$2863,'grv lys'!$I$2:$I$2863,'bereken betaaldatum bedrag'!$AP$1,'grv lys'!$G$2:$G$2863,'bereken betaaldatum bedrag'!B325)</f>
        <v>0</v>
      </c>
      <c r="AQ325" s="4">
        <f>SUMIFS('grv lys'!$L$2:$L$2863,'grv lys'!$I$2:$I$2863,'bereken betaaldatum bedrag'!$AQ$1,'grv lys'!$G$2:$G$2863,'bereken betaaldatum bedrag'!B325)</f>
        <v>0</v>
      </c>
      <c r="AR325" s="4">
        <f>SUMIFS('grv lys'!$L$2:$L$2863,'grv lys'!$I$2:$I$2863,'bereken betaaldatum bedrag'!$AR$1,'grv lys'!$G$2:$G$2863,'bereken betaaldatum bedrag'!B325)</f>
        <v>0</v>
      </c>
      <c r="AS325" s="4">
        <f>SUMIFS('grv lys'!$L$2:$L$2863,'grv lys'!$I$2:$I$2863,'bereken betaaldatum bedrag'!$AS$1,'grv lys'!$G$2:$G$2863,'bereken betaaldatum bedrag'!B325)</f>
        <v>0</v>
      </c>
      <c r="AT325" s="4">
        <f>SUMIFS('grv lys'!$L$2:$L$2863,'grv lys'!$I$2:$I$2863,'bereken betaaldatum bedrag'!$AT$1,'grv lys'!$G$2:$G$2863,'bereken betaaldatum bedrag'!B325)</f>
        <v>0</v>
      </c>
      <c r="AU325" s="4">
        <f>SUMIFS('grv lys'!$L$2:$L$2863,'grv lys'!$I$2:$I$2863,'bereken betaaldatum bedrag'!$AU$1,'grv lys'!$G$2:$G$2863,'bereken betaaldatum bedrag'!B325)</f>
        <v>0</v>
      </c>
      <c r="AV325" s="4">
        <f>SUMIFS('grv lys'!$L$2:$L$2863,'grv lys'!$I$2:$I$2863,'bereken betaaldatum bedrag'!$AV$1,'grv lys'!$G$2:$G$2863,'bereken betaaldatum bedrag'!B325)</f>
        <v>0</v>
      </c>
      <c r="AW325" s="4">
        <f>SUMIFS('grv lys'!$L$2:$L$2863,'grv lys'!$I$2:$I$2863,'bereken betaaldatum bedrag'!$AW$1,'grv lys'!$G$2:$G$2863,'bereken betaaldatum bedrag'!B325)</f>
        <v>0</v>
      </c>
      <c r="AX325" s="4">
        <f>SUMIFS('grv lys'!$L$2:$L$2863,'grv lys'!$I$2:$I$2863,'bereken betaaldatum bedrag'!$AX$1,'grv lys'!$G$2:$G$2863,'bereken betaaldatum bedrag'!B325)</f>
        <v>0</v>
      </c>
      <c r="AY325" s="4">
        <f>SUMIFS('grv lys'!$L$2:$L$2863,'grv lys'!$I$2:$I$2863,'bereken betaaldatum bedrag'!$AY$1,'grv lys'!$G$2:$G$2863,'bereken betaaldatum bedrag'!B325)</f>
        <v>0</v>
      </c>
      <c r="AZ325" s="4">
        <f>SUMIFS('grv lys'!$L$2:$L$2863,'grv lys'!$I$2:$I$2863,'bereken betaaldatum bedrag'!$AZ$1,'grv lys'!$G$2:$G$2863,'bereken betaaldatum bedrag'!B325)</f>
        <v>0</v>
      </c>
      <c r="BA325" s="4">
        <f>SUMIFS('grv lys'!$L$2:$L$2863,'grv lys'!$I$2:$I$2863,'bereken betaaldatum bedrag'!$BA$1,'grv lys'!$G$2:$G$2863,'bereken betaaldatum bedrag'!B325)</f>
        <v>0</v>
      </c>
    </row>
    <row r="326" spans="1:53" x14ac:dyDescent="0.25">
      <c r="A326" s="21" t="s">
        <v>140</v>
      </c>
      <c r="B326" s="22">
        <v>41902</v>
      </c>
      <c r="C326" s="7"/>
      <c r="D326" s="15" t="s">
        <v>148</v>
      </c>
      <c r="E326" s="14"/>
      <c r="F326" s="12"/>
      <c r="G326" s="16"/>
      <c r="H326" s="16"/>
      <c r="I326" s="4">
        <f>SUMIFS('grv lys'!$L$2:$L$2863,'grv lys'!$G$2:$G$2863,'bereken betaaldatum bedrag'!B326,'grv lys'!$I$2:$I$2863,'bereken betaaldatum bedrag'!I$1)</f>
        <v>0</v>
      </c>
      <c r="J326" s="4">
        <f>SUMIFS('grv lys'!$L$2:$L$2863,'grv lys'!$I$2:$I$2863,'bereken betaaldatum bedrag'!$J$1,'grv lys'!$T$2:$T$2863,'bereken betaaldatum bedrag'!B326)</f>
        <v>0</v>
      </c>
      <c r="K326" s="4">
        <f>SUMIFS('grv lys'!$L$2:$L$2863,'grv lys'!$I$2:$I$2863,'bereken betaaldatum bedrag'!$K$1,'grv lys'!$T$2:$T$2863,'bereken betaaldatum bedrag'!B326)</f>
        <v>0</v>
      </c>
      <c r="L326" s="4">
        <f>SUMIFS('grv lys'!$L$2:$L$2863,'grv lys'!$I$2:$I$2863,'bereken betaaldatum bedrag'!$L$1,'grv lys'!$T$2:$T$2863,'bereken betaaldatum bedrag'!B326)</f>
        <v>0</v>
      </c>
      <c r="M326" s="4">
        <f>SUMIFS('grv lys'!$L$2:$L$2863,'grv lys'!$I$2:$I$2863,'bereken betaaldatum bedrag'!$M$1,'grv lys'!$T$2:$T$2863,'bereken betaaldatum bedrag'!B326)</f>
        <v>0</v>
      </c>
      <c r="N326" s="4">
        <f>SUMIFS('grv lys'!$L$2:$L$2863,'grv lys'!$I$2:$I$2863,'bereken betaaldatum bedrag'!$N$1,'grv lys'!$T$2:$T$2863,'bereken betaaldatum bedrag'!B326)</f>
        <v>0</v>
      </c>
      <c r="O326" s="4">
        <f>SUMIFS('grv lys'!$L$2:$L$2863,'grv lys'!$I$2:$I$2863,'bereken betaaldatum bedrag'!$O$1,'grv lys'!$T$2:$T$2863,'bereken betaaldatum bedrag'!B326)</f>
        <v>0</v>
      </c>
      <c r="P326" s="4">
        <f>SUMIFS('grv lys'!$L$2:$L$2863,'grv lys'!$I$2:$I$2863,'bereken betaaldatum bedrag'!$P$1,'grv lys'!$T$2:$T$2863,'bereken betaaldatum bedrag'!B326)</f>
        <v>0</v>
      </c>
      <c r="Q326" s="4">
        <f>SUMIFS('grv lys'!$L$2:$L$2863,'grv lys'!$I$2:$I$2863,'bereken betaaldatum bedrag'!$Q$1,'grv lys'!$T$2:$T$2863,'bereken betaaldatum bedrag'!B326)</f>
        <v>0</v>
      </c>
      <c r="R326" s="4">
        <f>SUMIFS('grv lys'!$L$2:$L$2863,'grv lys'!$I$2:$I$2863,'bereken betaaldatum bedrag'!$R$1,'grv lys'!$T$2:$T$2863,'bereken betaaldatum bedrag'!B326)</f>
        <v>0</v>
      </c>
      <c r="S326" s="4">
        <f>SUMIFS('grv lys'!Y325:Y3588,'grv lys'!T325:T3588,'bereken betaaldatum bedrag'!B326,'grv lys'!V325:V3588,'bereken betaaldatum bedrag'!$S$1)</f>
        <v>0</v>
      </c>
      <c r="T326" s="4">
        <f>SUMIFS('grv lys'!Z325:Z3588,'grv lys'!U325:U3588,'bereken betaaldatum bedrag'!B326,'grv lys'!W325:W3588,'bereken betaaldatum bedrag'!$T$1)</f>
        <v>0</v>
      </c>
      <c r="U326" s="4">
        <f>SUMIFS('grv lys'!$L$2:$L$2863,'grv lys'!$I$2:$I$2863,'bereken betaaldatum bedrag'!$U$1,'grv lys'!$T$2:$T$2863,'bereken betaaldatum bedrag'!B326)</f>
        <v>0</v>
      </c>
      <c r="V326" s="4">
        <f>SUMIFS('grv lys'!$L$2:$L$2863,'grv lys'!$I$2:$I$2863,'bereken betaaldatum bedrag'!$V$1,'grv lys'!$T$2:$T$2863,'bereken betaaldatum bedrag'!B326)</f>
        <v>0</v>
      </c>
      <c r="W326" s="4">
        <f>SUMIFS('grv lys'!$L$2:$L$2863,'grv lys'!$I$2:$I$2863,'bereken betaaldatum bedrag'!$W$1,'grv lys'!$T$2:$T$2863,'bereken betaaldatum bedrag'!B326)</f>
        <v>0</v>
      </c>
      <c r="X326" s="4">
        <f>SUMIFS('grv lys'!$L$2:$L$2863,'grv lys'!$I$2:$I$2863,'bereken betaaldatum bedrag'!$X$1,'grv lys'!$T$2:$T$2863,'bereken betaaldatum bedrag'!B326)</f>
        <v>0</v>
      </c>
      <c r="Y326" s="4">
        <f>SUMIFS('grv lys'!$L$2:$L$2863,'grv lys'!$I$2:$I$2863,'bereken betaaldatum bedrag'!$Y$1,'grv lys'!$G$2:$G$2863,'bereken betaaldatum bedrag'!B326)</f>
        <v>0</v>
      </c>
      <c r="Z326" s="4">
        <f>SUMIFS('grv lys'!$L$2:$L$2863,'grv lys'!$I$2:$I$2863,'bereken betaaldatum bedrag'!$Z$1,'grv lys'!$G$2:$G$2863,'bereken betaaldatum bedrag'!B326)</f>
        <v>0</v>
      </c>
      <c r="AA326" s="4">
        <f>SUMIFS('grv lys'!$L$2:$L$2863,'grv lys'!$I$2:$I$2863,'bereken betaaldatum bedrag'!$AA$1,'grv lys'!$G$2:$G$2863,'bereken betaaldatum bedrag'!B326)</f>
        <v>0</v>
      </c>
      <c r="AB326" s="4">
        <f>SUMIFS('grv lys'!$L$2:$L$2863,'grv lys'!$I$2:$I$2863,'bereken betaaldatum bedrag'!$AB$1,'grv lys'!$G$2:$G$2863,'bereken betaaldatum bedrag'!B326)</f>
        <v>0</v>
      </c>
      <c r="AC326" s="4">
        <f>SUMIFS('grv lys'!$L$2:$L$2863,'grv lys'!$I$2:$I$2863,'bereken betaaldatum bedrag'!$AC$1,'grv lys'!$G$2:$G$2863,'bereken betaaldatum bedrag'!B326)</f>
        <v>0</v>
      </c>
      <c r="AD326" s="4">
        <f>SUMIFS('grv lys'!$L$2:$L$2863,'grv lys'!$I$2:$I$2863,'bereken betaaldatum bedrag'!$AD$1,'grv lys'!$G$2:$G$2863,'bereken betaaldatum bedrag'!B326)</f>
        <v>0</v>
      </c>
      <c r="AE326" s="4">
        <f>SUMIFS('grv lys'!$L$2:$L$2863,'grv lys'!$I$2:$I$2863,'bereken betaaldatum bedrag'!$AE$1,'grv lys'!$G$2:$G$2863,'bereken betaaldatum bedrag'!B326)</f>
        <v>0</v>
      </c>
      <c r="AF326" s="4">
        <f>SUMIFS('grv lys'!$L$2:$L$2863,'grv lys'!$I$2:$I$2863,'bereken betaaldatum bedrag'!$AF$1,'grv lys'!$G$2:$G$2863,'bereken betaaldatum bedrag'!B326)</f>
        <v>0</v>
      </c>
      <c r="AG326" s="4">
        <f>SUMIFS('grv lys'!$L$2:$L$2863,'grv lys'!$I$2:$I$2863,'bereken betaaldatum bedrag'!$AG$1,'grv lys'!$G$2:$G$2863,'bereken betaaldatum bedrag'!B326)</f>
        <v>0</v>
      </c>
      <c r="AH326" s="4">
        <f>SUMIFS('grv lys'!$L$2:$L$2863,'grv lys'!$I$2:$I$2863,'bereken betaaldatum bedrag'!$AH$1,'grv lys'!$G$2:$G$2863,'bereken betaaldatum bedrag'!B326)</f>
        <v>0</v>
      </c>
      <c r="AI326" s="4">
        <f>SUMIFS('grv lys'!$L$2:$L$2863,'grv lys'!$I$2:$I$2863,'bereken betaaldatum bedrag'!$AI$1,'grv lys'!$G$2:$G$2863,'bereken betaaldatum bedrag'!B326)</f>
        <v>0</v>
      </c>
      <c r="AJ326" s="4">
        <f>SUMIFS('grv lys'!$L$2:$L$2863,'grv lys'!$I$2:$I$2863,'bereken betaaldatum bedrag'!$AJ$1,'grv lys'!$G$2:$G$2863,'bereken betaaldatum bedrag'!B326)</f>
        <v>0</v>
      </c>
      <c r="AK326" s="4">
        <f>SUMIFS('grv lys'!$L$2:$L$2863,'grv lys'!$I$2:$I$2863,'bereken betaaldatum bedrag'!$AK$1,'grv lys'!$G$2:$G$2863,'bereken betaaldatum bedrag'!B326)</f>
        <v>0</v>
      </c>
      <c r="AL326" s="4">
        <f>SUMIFS('grv lys'!$L$2:$L$2863,'grv lys'!$I$2:$I$2863,'bereken betaaldatum bedrag'!$AL$1,'grv lys'!$G$2:$G$2863,'bereken betaaldatum bedrag'!B326)</f>
        <v>0</v>
      </c>
      <c r="AM326" s="4">
        <f>SUMIFS('grv lys'!$L$2:$L$2863,'grv lys'!$I$2:$I$2863,'bereken betaaldatum bedrag'!$AM$1,'grv lys'!$G$2:$G$2863,'bereken betaaldatum bedrag'!B326)</f>
        <v>0</v>
      </c>
      <c r="AN326" s="4">
        <f>SUMIFS('grv lys'!$L$2:$L$2863,'grv lys'!$I$2:$I$2863,'bereken betaaldatum bedrag'!$AN$1,'grv lys'!$G$2:$G$2863,'bereken betaaldatum bedrag'!B326)</f>
        <v>0</v>
      </c>
      <c r="AO326" s="4">
        <f>SUMIFS('grv lys'!$L$2:$L$2863,'grv lys'!$I$2:$I$2863,'bereken betaaldatum bedrag'!$AO$1,'grv lys'!$G$2:$G$2863,'bereken betaaldatum bedrag'!B326)</f>
        <v>0</v>
      </c>
      <c r="AP326" s="4">
        <f>SUMIFS('grv lys'!$L$2:$L$2863,'grv lys'!$I$2:$I$2863,'bereken betaaldatum bedrag'!$AP$1,'grv lys'!$G$2:$G$2863,'bereken betaaldatum bedrag'!B326)</f>
        <v>0</v>
      </c>
      <c r="AQ326" s="4">
        <f>SUMIFS('grv lys'!$L$2:$L$2863,'grv lys'!$I$2:$I$2863,'bereken betaaldatum bedrag'!$AQ$1,'grv lys'!$G$2:$G$2863,'bereken betaaldatum bedrag'!B326)</f>
        <v>0</v>
      </c>
      <c r="AR326" s="4">
        <f>SUMIFS('grv lys'!$L$2:$L$2863,'grv lys'!$I$2:$I$2863,'bereken betaaldatum bedrag'!$AR$1,'grv lys'!$G$2:$G$2863,'bereken betaaldatum bedrag'!B326)</f>
        <v>0</v>
      </c>
      <c r="AS326" s="4">
        <f>SUMIFS('grv lys'!$L$2:$L$2863,'grv lys'!$I$2:$I$2863,'bereken betaaldatum bedrag'!$AS$1,'grv lys'!$G$2:$G$2863,'bereken betaaldatum bedrag'!B326)</f>
        <v>0</v>
      </c>
      <c r="AT326" s="4">
        <f>SUMIFS('grv lys'!$L$2:$L$2863,'grv lys'!$I$2:$I$2863,'bereken betaaldatum bedrag'!$AT$1,'grv lys'!$G$2:$G$2863,'bereken betaaldatum bedrag'!B326)</f>
        <v>0</v>
      </c>
      <c r="AU326" s="4">
        <f>SUMIFS('grv lys'!$L$2:$L$2863,'grv lys'!$I$2:$I$2863,'bereken betaaldatum bedrag'!$AU$1,'grv lys'!$G$2:$G$2863,'bereken betaaldatum bedrag'!B326)</f>
        <v>0</v>
      </c>
      <c r="AV326" s="4">
        <f>SUMIFS('grv lys'!$L$2:$L$2863,'grv lys'!$I$2:$I$2863,'bereken betaaldatum bedrag'!$AV$1,'grv lys'!$G$2:$G$2863,'bereken betaaldatum bedrag'!B326)</f>
        <v>0</v>
      </c>
      <c r="AW326" s="4">
        <f>SUMIFS('grv lys'!$L$2:$L$2863,'grv lys'!$I$2:$I$2863,'bereken betaaldatum bedrag'!$AW$1,'grv lys'!$G$2:$G$2863,'bereken betaaldatum bedrag'!B326)</f>
        <v>0</v>
      </c>
      <c r="AX326" s="4">
        <f>SUMIFS('grv lys'!$L$2:$L$2863,'grv lys'!$I$2:$I$2863,'bereken betaaldatum bedrag'!$AX$1,'grv lys'!$G$2:$G$2863,'bereken betaaldatum bedrag'!B326)</f>
        <v>0</v>
      </c>
      <c r="AY326" s="4">
        <f>SUMIFS('grv lys'!$L$2:$L$2863,'grv lys'!$I$2:$I$2863,'bereken betaaldatum bedrag'!$AY$1,'grv lys'!$G$2:$G$2863,'bereken betaaldatum bedrag'!B326)</f>
        <v>0</v>
      </c>
      <c r="AZ326" s="4">
        <f>SUMIFS('grv lys'!$L$2:$L$2863,'grv lys'!$I$2:$I$2863,'bereken betaaldatum bedrag'!$AZ$1,'grv lys'!$G$2:$G$2863,'bereken betaaldatum bedrag'!B326)</f>
        <v>0</v>
      </c>
      <c r="BA326" s="4">
        <f>SUMIFS('grv lys'!$L$2:$L$2863,'grv lys'!$I$2:$I$2863,'bereken betaaldatum bedrag'!$BA$1,'grv lys'!$G$2:$G$2863,'bereken betaaldatum bedrag'!B326)</f>
        <v>0</v>
      </c>
    </row>
    <row r="327" spans="1:53" x14ac:dyDescent="0.25">
      <c r="A327" s="21" t="s">
        <v>134</v>
      </c>
      <c r="B327" s="22">
        <v>41903</v>
      </c>
      <c r="C327" s="7"/>
      <c r="D327" s="15" t="s">
        <v>148</v>
      </c>
      <c r="E327" s="14"/>
      <c r="F327" s="12"/>
      <c r="G327" s="16"/>
      <c r="H327" s="16"/>
      <c r="I327" s="4">
        <f>SUMIFS('grv lys'!$L$2:$L$2863,'grv lys'!$G$2:$G$2863,'bereken betaaldatum bedrag'!B327,'grv lys'!$I$2:$I$2863,'bereken betaaldatum bedrag'!I$1)</f>
        <v>0</v>
      </c>
      <c r="J327" s="4">
        <f>SUMIFS('grv lys'!$L$2:$L$2863,'grv lys'!$I$2:$I$2863,'bereken betaaldatum bedrag'!$J$1,'grv lys'!$T$2:$T$2863,'bereken betaaldatum bedrag'!B327)</f>
        <v>0</v>
      </c>
      <c r="K327" s="4">
        <f>SUMIFS('grv lys'!$L$2:$L$2863,'grv lys'!$I$2:$I$2863,'bereken betaaldatum bedrag'!$K$1,'grv lys'!$T$2:$T$2863,'bereken betaaldatum bedrag'!B327)</f>
        <v>0</v>
      </c>
      <c r="L327" s="4">
        <f>SUMIFS('grv lys'!$L$2:$L$2863,'grv lys'!$I$2:$I$2863,'bereken betaaldatum bedrag'!$L$1,'grv lys'!$T$2:$T$2863,'bereken betaaldatum bedrag'!B327)</f>
        <v>0</v>
      </c>
      <c r="M327" s="4">
        <f>SUMIFS('grv lys'!$L$2:$L$2863,'grv lys'!$I$2:$I$2863,'bereken betaaldatum bedrag'!$M$1,'grv lys'!$T$2:$T$2863,'bereken betaaldatum bedrag'!B327)</f>
        <v>0</v>
      </c>
      <c r="N327" s="4">
        <f>SUMIFS('grv lys'!$L$2:$L$2863,'grv lys'!$I$2:$I$2863,'bereken betaaldatum bedrag'!$N$1,'grv lys'!$T$2:$T$2863,'bereken betaaldatum bedrag'!B327)</f>
        <v>0</v>
      </c>
      <c r="O327" s="4">
        <f>SUMIFS('grv lys'!$L$2:$L$2863,'grv lys'!$I$2:$I$2863,'bereken betaaldatum bedrag'!$O$1,'grv lys'!$T$2:$T$2863,'bereken betaaldatum bedrag'!B327)</f>
        <v>0</v>
      </c>
      <c r="P327" s="4">
        <f>SUMIFS('grv lys'!$L$2:$L$2863,'grv lys'!$I$2:$I$2863,'bereken betaaldatum bedrag'!$P$1,'grv lys'!$T$2:$T$2863,'bereken betaaldatum bedrag'!B327)</f>
        <v>0</v>
      </c>
      <c r="Q327" s="4">
        <f>SUMIFS('grv lys'!$L$2:$L$2863,'grv lys'!$I$2:$I$2863,'bereken betaaldatum bedrag'!$Q$1,'grv lys'!$T$2:$T$2863,'bereken betaaldatum bedrag'!B327)</f>
        <v>0</v>
      </c>
      <c r="R327" s="4">
        <f>SUMIFS('grv lys'!$L$2:$L$2863,'grv lys'!$I$2:$I$2863,'bereken betaaldatum bedrag'!$R$1,'grv lys'!$T$2:$T$2863,'bereken betaaldatum bedrag'!B327)</f>
        <v>0</v>
      </c>
      <c r="S327" s="4">
        <f>SUMIFS('grv lys'!Y326:Y3589,'grv lys'!T326:T3589,'bereken betaaldatum bedrag'!B327,'grv lys'!V326:V3589,'bereken betaaldatum bedrag'!$S$1)</f>
        <v>0</v>
      </c>
      <c r="T327" s="4">
        <f>SUMIFS('grv lys'!Z326:Z3589,'grv lys'!U326:U3589,'bereken betaaldatum bedrag'!B327,'grv lys'!W326:W3589,'bereken betaaldatum bedrag'!$T$1)</f>
        <v>0</v>
      </c>
      <c r="U327" s="4">
        <f>SUMIFS('grv lys'!$L$2:$L$2863,'grv lys'!$I$2:$I$2863,'bereken betaaldatum bedrag'!$U$1,'grv lys'!$T$2:$T$2863,'bereken betaaldatum bedrag'!B327)</f>
        <v>0</v>
      </c>
      <c r="V327" s="4">
        <f>SUMIFS('grv lys'!$L$2:$L$2863,'grv lys'!$I$2:$I$2863,'bereken betaaldatum bedrag'!$V$1,'grv lys'!$T$2:$T$2863,'bereken betaaldatum bedrag'!B327)</f>
        <v>0</v>
      </c>
      <c r="W327" s="4">
        <f>SUMIFS('grv lys'!$L$2:$L$2863,'grv lys'!$I$2:$I$2863,'bereken betaaldatum bedrag'!$W$1,'grv lys'!$T$2:$T$2863,'bereken betaaldatum bedrag'!B327)</f>
        <v>0</v>
      </c>
      <c r="X327" s="4">
        <f>SUMIFS('grv lys'!$L$2:$L$2863,'grv lys'!$I$2:$I$2863,'bereken betaaldatum bedrag'!$X$1,'grv lys'!$T$2:$T$2863,'bereken betaaldatum bedrag'!B327)</f>
        <v>0</v>
      </c>
      <c r="Y327" s="4">
        <f>SUMIFS('grv lys'!$L$2:$L$2863,'grv lys'!$I$2:$I$2863,'bereken betaaldatum bedrag'!$Y$1,'grv lys'!$G$2:$G$2863,'bereken betaaldatum bedrag'!B327)</f>
        <v>0</v>
      </c>
      <c r="Z327" s="4">
        <f>SUMIFS('grv lys'!$L$2:$L$2863,'grv lys'!$I$2:$I$2863,'bereken betaaldatum bedrag'!$Z$1,'grv lys'!$G$2:$G$2863,'bereken betaaldatum bedrag'!B327)</f>
        <v>0</v>
      </c>
      <c r="AA327" s="4">
        <f>SUMIFS('grv lys'!$L$2:$L$2863,'grv lys'!$I$2:$I$2863,'bereken betaaldatum bedrag'!$AA$1,'grv lys'!$G$2:$G$2863,'bereken betaaldatum bedrag'!B327)</f>
        <v>0</v>
      </c>
      <c r="AB327" s="4">
        <f>SUMIFS('grv lys'!$L$2:$L$2863,'grv lys'!$I$2:$I$2863,'bereken betaaldatum bedrag'!$AB$1,'grv lys'!$G$2:$G$2863,'bereken betaaldatum bedrag'!B327)</f>
        <v>0</v>
      </c>
      <c r="AC327" s="4">
        <f>SUMIFS('grv lys'!$L$2:$L$2863,'grv lys'!$I$2:$I$2863,'bereken betaaldatum bedrag'!$AC$1,'grv lys'!$G$2:$G$2863,'bereken betaaldatum bedrag'!B327)</f>
        <v>0</v>
      </c>
      <c r="AD327" s="4">
        <f>SUMIFS('grv lys'!$L$2:$L$2863,'grv lys'!$I$2:$I$2863,'bereken betaaldatum bedrag'!$AD$1,'grv lys'!$G$2:$G$2863,'bereken betaaldatum bedrag'!B327)</f>
        <v>0</v>
      </c>
      <c r="AE327" s="4">
        <f>SUMIFS('grv lys'!$L$2:$L$2863,'grv lys'!$I$2:$I$2863,'bereken betaaldatum bedrag'!$AE$1,'grv lys'!$G$2:$G$2863,'bereken betaaldatum bedrag'!B327)</f>
        <v>0</v>
      </c>
      <c r="AF327" s="4">
        <f>SUMIFS('grv lys'!$L$2:$L$2863,'grv lys'!$I$2:$I$2863,'bereken betaaldatum bedrag'!$AF$1,'grv lys'!$G$2:$G$2863,'bereken betaaldatum bedrag'!B327)</f>
        <v>0</v>
      </c>
      <c r="AG327" s="4">
        <f>SUMIFS('grv lys'!$L$2:$L$2863,'grv lys'!$I$2:$I$2863,'bereken betaaldatum bedrag'!$AG$1,'grv lys'!$G$2:$G$2863,'bereken betaaldatum bedrag'!B327)</f>
        <v>0</v>
      </c>
      <c r="AH327" s="4">
        <f>SUMIFS('grv lys'!$L$2:$L$2863,'grv lys'!$I$2:$I$2863,'bereken betaaldatum bedrag'!$AH$1,'grv lys'!$G$2:$G$2863,'bereken betaaldatum bedrag'!B327)</f>
        <v>0</v>
      </c>
      <c r="AI327" s="4">
        <f>SUMIFS('grv lys'!$L$2:$L$2863,'grv lys'!$I$2:$I$2863,'bereken betaaldatum bedrag'!$AI$1,'grv lys'!$G$2:$G$2863,'bereken betaaldatum bedrag'!B327)</f>
        <v>0</v>
      </c>
      <c r="AJ327" s="4">
        <f>SUMIFS('grv lys'!$L$2:$L$2863,'grv lys'!$I$2:$I$2863,'bereken betaaldatum bedrag'!$AJ$1,'grv lys'!$G$2:$G$2863,'bereken betaaldatum bedrag'!B327)</f>
        <v>0</v>
      </c>
      <c r="AK327" s="4">
        <f>SUMIFS('grv lys'!$L$2:$L$2863,'grv lys'!$I$2:$I$2863,'bereken betaaldatum bedrag'!$AK$1,'grv lys'!$G$2:$G$2863,'bereken betaaldatum bedrag'!B327)</f>
        <v>0</v>
      </c>
      <c r="AL327" s="4">
        <f>SUMIFS('grv lys'!$L$2:$L$2863,'grv lys'!$I$2:$I$2863,'bereken betaaldatum bedrag'!$AL$1,'grv lys'!$G$2:$G$2863,'bereken betaaldatum bedrag'!B327)</f>
        <v>0</v>
      </c>
      <c r="AM327" s="4">
        <f>SUMIFS('grv lys'!$L$2:$L$2863,'grv lys'!$I$2:$I$2863,'bereken betaaldatum bedrag'!$AM$1,'grv lys'!$G$2:$G$2863,'bereken betaaldatum bedrag'!B327)</f>
        <v>0</v>
      </c>
      <c r="AN327" s="4">
        <f>SUMIFS('grv lys'!$L$2:$L$2863,'grv lys'!$I$2:$I$2863,'bereken betaaldatum bedrag'!$AN$1,'grv lys'!$G$2:$G$2863,'bereken betaaldatum bedrag'!B327)</f>
        <v>0</v>
      </c>
      <c r="AO327" s="4">
        <f>SUMIFS('grv lys'!$L$2:$L$2863,'grv lys'!$I$2:$I$2863,'bereken betaaldatum bedrag'!$AO$1,'grv lys'!$G$2:$G$2863,'bereken betaaldatum bedrag'!B327)</f>
        <v>0</v>
      </c>
      <c r="AP327" s="4">
        <f>SUMIFS('grv lys'!$L$2:$L$2863,'grv lys'!$I$2:$I$2863,'bereken betaaldatum bedrag'!$AP$1,'grv lys'!$G$2:$G$2863,'bereken betaaldatum bedrag'!B327)</f>
        <v>0</v>
      </c>
      <c r="AQ327" s="4">
        <f>SUMIFS('grv lys'!$L$2:$L$2863,'grv lys'!$I$2:$I$2863,'bereken betaaldatum bedrag'!$AQ$1,'grv lys'!$G$2:$G$2863,'bereken betaaldatum bedrag'!B327)</f>
        <v>0</v>
      </c>
      <c r="AR327" s="4">
        <f>SUMIFS('grv lys'!$L$2:$L$2863,'grv lys'!$I$2:$I$2863,'bereken betaaldatum bedrag'!$AR$1,'grv lys'!$G$2:$G$2863,'bereken betaaldatum bedrag'!B327)</f>
        <v>0</v>
      </c>
      <c r="AS327" s="4">
        <f>SUMIFS('grv lys'!$L$2:$L$2863,'grv lys'!$I$2:$I$2863,'bereken betaaldatum bedrag'!$AS$1,'grv lys'!$G$2:$G$2863,'bereken betaaldatum bedrag'!B327)</f>
        <v>0</v>
      </c>
      <c r="AT327" s="4">
        <f>SUMIFS('grv lys'!$L$2:$L$2863,'grv lys'!$I$2:$I$2863,'bereken betaaldatum bedrag'!$AT$1,'grv lys'!$G$2:$G$2863,'bereken betaaldatum bedrag'!B327)</f>
        <v>0</v>
      </c>
      <c r="AU327" s="4">
        <f>SUMIFS('grv lys'!$L$2:$L$2863,'grv lys'!$I$2:$I$2863,'bereken betaaldatum bedrag'!$AU$1,'grv lys'!$G$2:$G$2863,'bereken betaaldatum bedrag'!B327)</f>
        <v>0</v>
      </c>
      <c r="AV327" s="4">
        <f>SUMIFS('grv lys'!$L$2:$L$2863,'grv lys'!$I$2:$I$2863,'bereken betaaldatum bedrag'!$AV$1,'grv lys'!$G$2:$G$2863,'bereken betaaldatum bedrag'!B327)</f>
        <v>0</v>
      </c>
      <c r="AW327" s="4">
        <f>SUMIFS('grv lys'!$L$2:$L$2863,'grv lys'!$I$2:$I$2863,'bereken betaaldatum bedrag'!$AW$1,'grv lys'!$G$2:$G$2863,'bereken betaaldatum bedrag'!B327)</f>
        <v>0</v>
      </c>
      <c r="AX327" s="4">
        <f>SUMIFS('grv lys'!$L$2:$L$2863,'grv lys'!$I$2:$I$2863,'bereken betaaldatum bedrag'!$AX$1,'grv lys'!$G$2:$G$2863,'bereken betaaldatum bedrag'!B327)</f>
        <v>0</v>
      </c>
      <c r="AY327" s="4">
        <f>SUMIFS('grv lys'!$L$2:$L$2863,'grv lys'!$I$2:$I$2863,'bereken betaaldatum bedrag'!$AY$1,'grv lys'!$G$2:$G$2863,'bereken betaaldatum bedrag'!B327)</f>
        <v>0</v>
      </c>
      <c r="AZ327" s="4">
        <f>SUMIFS('grv lys'!$L$2:$L$2863,'grv lys'!$I$2:$I$2863,'bereken betaaldatum bedrag'!$AZ$1,'grv lys'!$G$2:$G$2863,'bereken betaaldatum bedrag'!B327)</f>
        <v>0</v>
      </c>
      <c r="BA327" s="4">
        <f>SUMIFS('grv lys'!$L$2:$L$2863,'grv lys'!$I$2:$I$2863,'bereken betaaldatum bedrag'!$BA$1,'grv lys'!$G$2:$G$2863,'bereken betaaldatum bedrag'!B327)</f>
        <v>0</v>
      </c>
    </row>
    <row r="328" spans="1:53" x14ac:dyDescent="0.25">
      <c r="A328" s="21" t="s">
        <v>135</v>
      </c>
      <c r="B328" s="22">
        <v>41904</v>
      </c>
      <c r="C328" s="7"/>
      <c r="D328" s="15" t="s">
        <v>148</v>
      </c>
      <c r="E328" s="14"/>
      <c r="F328" s="12"/>
      <c r="G328" s="16"/>
      <c r="H328" s="16"/>
      <c r="I328" s="4">
        <f>SUMIFS('grv lys'!$L$2:$L$2863,'grv lys'!$G$2:$G$2863,'bereken betaaldatum bedrag'!B328,'grv lys'!$I$2:$I$2863,'bereken betaaldatum bedrag'!I$1)</f>
        <v>0</v>
      </c>
      <c r="J328" s="4">
        <f>SUMIFS('grv lys'!$L$2:$L$2863,'grv lys'!$I$2:$I$2863,'bereken betaaldatum bedrag'!$J$1,'grv lys'!$T$2:$T$2863,'bereken betaaldatum bedrag'!B328)</f>
        <v>0</v>
      </c>
      <c r="K328" s="4">
        <f>SUMIFS('grv lys'!$L$2:$L$2863,'grv lys'!$I$2:$I$2863,'bereken betaaldatum bedrag'!$K$1,'grv lys'!$T$2:$T$2863,'bereken betaaldatum bedrag'!B328)</f>
        <v>0</v>
      </c>
      <c r="L328" s="4">
        <f>SUMIFS('grv lys'!$L$2:$L$2863,'grv lys'!$I$2:$I$2863,'bereken betaaldatum bedrag'!$L$1,'grv lys'!$T$2:$T$2863,'bereken betaaldatum bedrag'!B328)</f>
        <v>0</v>
      </c>
      <c r="M328" s="4">
        <f>SUMIFS('grv lys'!$L$2:$L$2863,'grv lys'!$I$2:$I$2863,'bereken betaaldatum bedrag'!$M$1,'grv lys'!$T$2:$T$2863,'bereken betaaldatum bedrag'!B328)</f>
        <v>0</v>
      </c>
      <c r="N328" s="4">
        <f>SUMIFS('grv lys'!$L$2:$L$2863,'grv lys'!$I$2:$I$2863,'bereken betaaldatum bedrag'!$N$1,'grv lys'!$T$2:$T$2863,'bereken betaaldatum bedrag'!B328)</f>
        <v>0</v>
      </c>
      <c r="O328" s="4">
        <f>SUMIFS('grv lys'!$L$2:$L$2863,'grv lys'!$I$2:$I$2863,'bereken betaaldatum bedrag'!$O$1,'grv lys'!$T$2:$T$2863,'bereken betaaldatum bedrag'!B328)</f>
        <v>0</v>
      </c>
      <c r="P328" s="4">
        <f>SUMIFS('grv lys'!$L$2:$L$2863,'grv lys'!$I$2:$I$2863,'bereken betaaldatum bedrag'!$P$1,'grv lys'!$T$2:$T$2863,'bereken betaaldatum bedrag'!B328)</f>
        <v>0</v>
      </c>
      <c r="Q328" s="4">
        <f>SUMIFS('grv lys'!$L$2:$L$2863,'grv lys'!$I$2:$I$2863,'bereken betaaldatum bedrag'!$Q$1,'grv lys'!$T$2:$T$2863,'bereken betaaldatum bedrag'!B328)</f>
        <v>0</v>
      </c>
      <c r="R328" s="4">
        <f>SUMIFS('grv lys'!$L$2:$L$2863,'grv lys'!$I$2:$I$2863,'bereken betaaldatum bedrag'!$R$1,'grv lys'!$T$2:$T$2863,'bereken betaaldatum bedrag'!B328)</f>
        <v>0</v>
      </c>
      <c r="S328" s="4">
        <f>SUMIFS('grv lys'!Y327:Y3590,'grv lys'!T327:T3590,'bereken betaaldatum bedrag'!B328,'grv lys'!V327:V3590,'bereken betaaldatum bedrag'!$S$1)</f>
        <v>0</v>
      </c>
      <c r="T328" s="4">
        <f>SUMIFS('grv lys'!Z327:Z3590,'grv lys'!U327:U3590,'bereken betaaldatum bedrag'!B328,'grv lys'!W327:W3590,'bereken betaaldatum bedrag'!$T$1)</f>
        <v>0</v>
      </c>
      <c r="U328" s="4">
        <f>SUMIFS('grv lys'!$L$2:$L$2863,'grv lys'!$I$2:$I$2863,'bereken betaaldatum bedrag'!$U$1,'grv lys'!$T$2:$T$2863,'bereken betaaldatum bedrag'!B328)</f>
        <v>0</v>
      </c>
      <c r="V328" s="4">
        <f>SUMIFS('grv lys'!$L$2:$L$2863,'grv lys'!$I$2:$I$2863,'bereken betaaldatum bedrag'!$V$1,'grv lys'!$T$2:$T$2863,'bereken betaaldatum bedrag'!B328)</f>
        <v>0</v>
      </c>
      <c r="W328" s="4">
        <f>SUMIFS('grv lys'!$L$2:$L$2863,'grv lys'!$I$2:$I$2863,'bereken betaaldatum bedrag'!$W$1,'grv lys'!$T$2:$T$2863,'bereken betaaldatum bedrag'!B328)</f>
        <v>0</v>
      </c>
      <c r="X328" s="4">
        <f>SUMIFS('grv lys'!$L$2:$L$2863,'grv lys'!$I$2:$I$2863,'bereken betaaldatum bedrag'!$X$1,'grv lys'!$T$2:$T$2863,'bereken betaaldatum bedrag'!B328)</f>
        <v>0</v>
      </c>
      <c r="Y328" s="4">
        <f>SUMIFS('grv lys'!$L$2:$L$2863,'grv lys'!$I$2:$I$2863,'bereken betaaldatum bedrag'!$Y$1,'grv lys'!$G$2:$G$2863,'bereken betaaldatum bedrag'!B328)</f>
        <v>0</v>
      </c>
      <c r="Z328" s="4">
        <f>SUMIFS('grv lys'!$L$2:$L$2863,'grv lys'!$I$2:$I$2863,'bereken betaaldatum bedrag'!$Z$1,'grv lys'!$G$2:$G$2863,'bereken betaaldatum bedrag'!B328)</f>
        <v>0</v>
      </c>
      <c r="AA328" s="4">
        <f>SUMIFS('grv lys'!$L$2:$L$2863,'grv lys'!$I$2:$I$2863,'bereken betaaldatum bedrag'!$AA$1,'grv lys'!$G$2:$G$2863,'bereken betaaldatum bedrag'!B328)</f>
        <v>0</v>
      </c>
      <c r="AB328" s="4">
        <f>SUMIFS('grv lys'!$L$2:$L$2863,'grv lys'!$I$2:$I$2863,'bereken betaaldatum bedrag'!$AB$1,'grv lys'!$G$2:$G$2863,'bereken betaaldatum bedrag'!B328)</f>
        <v>0</v>
      </c>
      <c r="AC328" s="4">
        <f>SUMIFS('grv lys'!$L$2:$L$2863,'grv lys'!$I$2:$I$2863,'bereken betaaldatum bedrag'!$AC$1,'grv lys'!$G$2:$G$2863,'bereken betaaldatum bedrag'!B328)</f>
        <v>0</v>
      </c>
      <c r="AD328" s="4">
        <f>SUMIFS('grv lys'!$L$2:$L$2863,'grv lys'!$I$2:$I$2863,'bereken betaaldatum bedrag'!$AD$1,'grv lys'!$G$2:$G$2863,'bereken betaaldatum bedrag'!B328)</f>
        <v>0</v>
      </c>
      <c r="AE328" s="4">
        <f>SUMIFS('grv lys'!$L$2:$L$2863,'grv lys'!$I$2:$I$2863,'bereken betaaldatum bedrag'!$AE$1,'grv lys'!$G$2:$G$2863,'bereken betaaldatum bedrag'!B328)</f>
        <v>0</v>
      </c>
      <c r="AF328" s="4">
        <f>SUMIFS('grv lys'!$L$2:$L$2863,'grv lys'!$I$2:$I$2863,'bereken betaaldatum bedrag'!$AF$1,'grv lys'!$G$2:$G$2863,'bereken betaaldatum bedrag'!B328)</f>
        <v>0</v>
      </c>
      <c r="AG328" s="4">
        <f>SUMIFS('grv lys'!$L$2:$L$2863,'grv lys'!$I$2:$I$2863,'bereken betaaldatum bedrag'!$AG$1,'grv lys'!$G$2:$G$2863,'bereken betaaldatum bedrag'!B328)</f>
        <v>0</v>
      </c>
      <c r="AH328" s="4">
        <f>SUMIFS('grv lys'!$L$2:$L$2863,'grv lys'!$I$2:$I$2863,'bereken betaaldatum bedrag'!$AH$1,'grv lys'!$G$2:$G$2863,'bereken betaaldatum bedrag'!B328)</f>
        <v>0</v>
      </c>
      <c r="AI328" s="4">
        <f>SUMIFS('grv lys'!$L$2:$L$2863,'grv lys'!$I$2:$I$2863,'bereken betaaldatum bedrag'!$AI$1,'grv lys'!$G$2:$G$2863,'bereken betaaldatum bedrag'!B328)</f>
        <v>0</v>
      </c>
      <c r="AJ328" s="4">
        <f>SUMIFS('grv lys'!$L$2:$L$2863,'grv lys'!$I$2:$I$2863,'bereken betaaldatum bedrag'!$AJ$1,'grv lys'!$G$2:$G$2863,'bereken betaaldatum bedrag'!B328)</f>
        <v>0</v>
      </c>
      <c r="AK328" s="4">
        <f>SUMIFS('grv lys'!$L$2:$L$2863,'grv lys'!$I$2:$I$2863,'bereken betaaldatum bedrag'!$AK$1,'grv lys'!$G$2:$G$2863,'bereken betaaldatum bedrag'!B328)</f>
        <v>0</v>
      </c>
      <c r="AL328" s="4">
        <f>SUMIFS('grv lys'!$L$2:$L$2863,'grv lys'!$I$2:$I$2863,'bereken betaaldatum bedrag'!$AL$1,'grv lys'!$G$2:$G$2863,'bereken betaaldatum bedrag'!B328)</f>
        <v>0</v>
      </c>
      <c r="AM328" s="4">
        <f>SUMIFS('grv lys'!$L$2:$L$2863,'grv lys'!$I$2:$I$2863,'bereken betaaldatum bedrag'!$AM$1,'grv lys'!$G$2:$G$2863,'bereken betaaldatum bedrag'!B328)</f>
        <v>0</v>
      </c>
      <c r="AN328" s="4">
        <f>SUMIFS('grv lys'!$L$2:$L$2863,'grv lys'!$I$2:$I$2863,'bereken betaaldatum bedrag'!$AN$1,'grv lys'!$G$2:$G$2863,'bereken betaaldatum bedrag'!B328)</f>
        <v>0</v>
      </c>
      <c r="AO328" s="4">
        <f>SUMIFS('grv lys'!$L$2:$L$2863,'grv lys'!$I$2:$I$2863,'bereken betaaldatum bedrag'!$AO$1,'grv lys'!$G$2:$G$2863,'bereken betaaldatum bedrag'!B328)</f>
        <v>0</v>
      </c>
      <c r="AP328" s="4">
        <f>SUMIFS('grv lys'!$L$2:$L$2863,'grv lys'!$I$2:$I$2863,'bereken betaaldatum bedrag'!$AP$1,'grv lys'!$G$2:$G$2863,'bereken betaaldatum bedrag'!B328)</f>
        <v>0</v>
      </c>
      <c r="AQ328" s="4">
        <f>SUMIFS('grv lys'!$L$2:$L$2863,'grv lys'!$I$2:$I$2863,'bereken betaaldatum bedrag'!$AQ$1,'grv lys'!$G$2:$G$2863,'bereken betaaldatum bedrag'!B328)</f>
        <v>0</v>
      </c>
      <c r="AR328" s="4">
        <f>SUMIFS('grv lys'!$L$2:$L$2863,'grv lys'!$I$2:$I$2863,'bereken betaaldatum bedrag'!$AR$1,'grv lys'!$G$2:$G$2863,'bereken betaaldatum bedrag'!B328)</f>
        <v>0</v>
      </c>
      <c r="AS328" s="4">
        <f>SUMIFS('grv lys'!$L$2:$L$2863,'grv lys'!$I$2:$I$2863,'bereken betaaldatum bedrag'!$AS$1,'grv lys'!$G$2:$G$2863,'bereken betaaldatum bedrag'!B328)</f>
        <v>0</v>
      </c>
      <c r="AT328" s="4">
        <f>SUMIFS('grv lys'!$L$2:$L$2863,'grv lys'!$I$2:$I$2863,'bereken betaaldatum bedrag'!$AT$1,'grv lys'!$G$2:$G$2863,'bereken betaaldatum bedrag'!B328)</f>
        <v>0</v>
      </c>
      <c r="AU328" s="4">
        <f>SUMIFS('grv lys'!$L$2:$L$2863,'grv lys'!$I$2:$I$2863,'bereken betaaldatum bedrag'!$AU$1,'grv lys'!$G$2:$G$2863,'bereken betaaldatum bedrag'!B328)</f>
        <v>0</v>
      </c>
      <c r="AV328" s="4">
        <f>SUMIFS('grv lys'!$L$2:$L$2863,'grv lys'!$I$2:$I$2863,'bereken betaaldatum bedrag'!$AV$1,'grv lys'!$G$2:$G$2863,'bereken betaaldatum bedrag'!B328)</f>
        <v>0</v>
      </c>
      <c r="AW328" s="4">
        <f>SUMIFS('grv lys'!$L$2:$L$2863,'grv lys'!$I$2:$I$2863,'bereken betaaldatum bedrag'!$AW$1,'grv lys'!$G$2:$G$2863,'bereken betaaldatum bedrag'!B328)</f>
        <v>0</v>
      </c>
      <c r="AX328" s="4">
        <f>SUMIFS('grv lys'!$L$2:$L$2863,'grv lys'!$I$2:$I$2863,'bereken betaaldatum bedrag'!$AX$1,'grv lys'!$G$2:$G$2863,'bereken betaaldatum bedrag'!B328)</f>
        <v>0</v>
      </c>
      <c r="AY328" s="4">
        <f>SUMIFS('grv lys'!$L$2:$L$2863,'grv lys'!$I$2:$I$2863,'bereken betaaldatum bedrag'!$AY$1,'grv lys'!$G$2:$G$2863,'bereken betaaldatum bedrag'!B328)</f>
        <v>0</v>
      </c>
      <c r="AZ328" s="4">
        <f>SUMIFS('grv lys'!$L$2:$L$2863,'grv lys'!$I$2:$I$2863,'bereken betaaldatum bedrag'!$AZ$1,'grv lys'!$G$2:$G$2863,'bereken betaaldatum bedrag'!B328)</f>
        <v>0</v>
      </c>
      <c r="BA328" s="4">
        <f>SUMIFS('grv lys'!$L$2:$L$2863,'grv lys'!$I$2:$I$2863,'bereken betaaldatum bedrag'!$BA$1,'grv lys'!$G$2:$G$2863,'bereken betaaldatum bedrag'!B328)</f>
        <v>0</v>
      </c>
    </row>
    <row r="329" spans="1:53" x14ac:dyDescent="0.25">
      <c r="A329" s="21" t="s">
        <v>136</v>
      </c>
      <c r="B329" s="22">
        <v>41905</v>
      </c>
      <c r="C329" s="7"/>
      <c r="D329" s="15" t="s">
        <v>148</v>
      </c>
      <c r="E329" s="14"/>
      <c r="F329" s="12"/>
      <c r="G329" s="16"/>
      <c r="H329" s="16"/>
      <c r="I329" s="4">
        <f>SUMIFS('grv lys'!$L$2:$L$2863,'grv lys'!$G$2:$G$2863,'bereken betaaldatum bedrag'!B329,'grv lys'!$I$2:$I$2863,'bereken betaaldatum bedrag'!I$1)</f>
        <v>0</v>
      </c>
      <c r="J329" s="4">
        <f>SUMIFS('grv lys'!$L$2:$L$2863,'grv lys'!$I$2:$I$2863,'bereken betaaldatum bedrag'!$J$1,'grv lys'!$T$2:$T$2863,'bereken betaaldatum bedrag'!B329)</f>
        <v>0</v>
      </c>
      <c r="K329" s="4">
        <f>SUMIFS('grv lys'!$L$2:$L$2863,'grv lys'!$I$2:$I$2863,'bereken betaaldatum bedrag'!$K$1,'grv lys'!$T$2:$T$2863,'bereken betaaldatum bedrag'!B329)</f>
        <v>0</v>
      </c>
      <c r="L329" s="4">
        <f>SUMIFS('grv lys'!$L$2:$L$2863,'grv lys'!$I$2:$I$2863,'bereken betaaldatum bedrag'!$L$1,'grv lys'!$T$2:$T$2863,'bereken betaaldatum bedrag'!B329)</f>
        <v>0</v>
      </c>
      <c r="M329" s="4">
        <f>SUMIFS('grv lys'!$L$2:$L$2863,'grv lys'!$I$2:$I$2863,'bereken betaaldatum bedrag'!$M$1,'grv lys'!$T$2:$T$2863,'bereken betaaldatum bedrag'!B329)</f>
        <v>0</v>
      </c>
      <c r="N329" s="4">
        <f>SUMIFS('grv lys'!$L$2:$L$2863,'grv lys'!$I$2:$I$2863,'bereken betaaldatum bedrag'!$N$1,'grv lys'!$T$2:$T$2863,'bereken betaaldatum bedrag'!B329)</f>
        <v>0</v>
      </c>
      <c r="O329" s="4">
        <f>SUMIFS('grv lys'!$L$2:$L$2863,'grv lys'!$I$2:$I$2863,'bereken betaaldatum bedrag'!$O$1,'grv lys'!$T$2:$T$2863,'bereken betaaldatum bedrag'!B329)</f>
        <v>0</v>
      </c>
      <c r="P329" s="4">
        <f>SUMIFS('grv lys'!$L$2:$L$2863,'grv lys'!$I$2:$I$2863,'bereken betaaldatum bedrag'!$P$1,'grv lys'!$T$2:$T$2863,'bereken betaaldatum bedrag'!B329)</f>
        <v>0</v>
      </c>
      <c r="Q329" s="4">
        <f>SUMIFS('grv lys'!$L$2:$L$2863,'grv lys'!$I$2:$I$2863,'bereken betaaldatum bedrag'!$Q$1,'grv lys'!$T$2:$T$2863,'bereken betaaldatum bedrag'!B329)</f>
        <v>0</v>
      </c>
      <c r="R329" s="4">
        <f>SUMIFS('grv lys'!$L$2:$L$2863,'grv lys'!$I$2:$I$2863,'bereken betaaldatum bedrag'!$R$1,'grv lys'!$T$2:$T$2863,'bereken betaaldatum bedrag'!B329)</f>
        <v>0</v>
      </c>
      <c r="S329" s="4">
        <f>SUMIFS('grv lys'!Y328:Y3591,'grv lys'!T328:T3591,'bereken betaaldatum bedrag'!B329,'grv lys'!V328:V3591,'bereken betaaldatum bedrag'!$S$1)</f>
        <v>0</v>
      </c>
      <c r="T329" s="4">
        <f>SUMIFS('grv lys'!Z328:Z3591,'grv lys'!U328:U3591,'bereken betaaldatum bedrag'!B329,'grv lys'!W328:W3591,'bereken betaaldatum bedrag'!$T$1)</f>
        <v>0</v>
      </c>
      <c r="U329" s="4">
        <f>SUMIFS('grv lys'!$L$2:$L$2863,'grv lys'!$I$2:$I$2863,'bereken betaaldatum bedrag'!$U$1,'grv lys'!$T$2:$T$2863,'bereken betaaldatum bedrag'!B329)</f>
        <v>0</v>
      </c>
      <c r="V329" s="4">
        <f>SUMIFS('grv lys'!$L$2:$L$2863,'grv lys'!$I$2:$I$2863,'bereken betaaldatum bedrag'!$V$1,'grv lys'!$T$2:$T$2863,'bereken betaaldatum bedrag'!B329)</f>
        <v>0</v>
      </c>
      <c r="W329" s="4">
        <f>SUMIFS('grv lys'!$L$2:$L$2863,'grv lys'!$I$2:$I$2863,'bereken betaaldatum bedrag'!$W$1,'grv lys'!$T$2:$T$2863,'bereken betaaldatum bedrag'!B329)</f>
        <v>0</v>
      </c>
      <c r="X329" s="4">
        <f>SUMIFS('grv lys'!$L$2:$L$2863,'grv lys'!$I$2:$I$2863,'bereken betaaldatum bedrag'!$X$1,'grv lys'!$T$2:$T$2863,'bereken betaaldatum bedrag'!B329)</f>
        <v>0</v>
      </c>
      <c r="Y329" s="4">
        <f>SUMIFS('grv lys'!$L$2:$L$2863,'grv lys'!$I$2:$I$2863,'bereken betaaldatum bedrag'!$Y$1,'grv lys'!$G$2:$G$2863,'bereken betaaldatum bedrag'!B329)</f>
        <v>0</v>
      </c>
      <c r="Z329" s="4">
        <f>SUMIFS('grv lys'!$L$2:$L$2863,'grv lys'!$I$2:$I$2863,'bereken betaaldatum bedrag'!$Z$1,'grv lys'!$G$2:$G$2863,'bereken betaaldatum bedrag'!B329)</f>
        <v>0</v>
      </c>
      <c r="AA329" s="4">
        <f>SUMIFS('grv lys'!$L$2:$L$2863,'grv lys'!$I$2:$I$2863,'bereken betaaldatum bedrag'!$AA$1,'grv lys'!$G$2:$G$2863,'bereken betaaldatum bedrag'!B329)</f>
        <v>0</v>
      </c>
      <c r="AB329" s="4">
        <f>SUMIFS('grv lys'!$L$2:$L$2863,'grv lys'!$I$2:$I$2863,'bereken betaaldatum bedrag'!$AB$1,'grv lys'!$G$2:$G$2863,'bereken betaaldatum bedrag'!B329)</f>
        <v>0</v>
      </c>
      <c r="AC329" s="4">
        <f>SUMIFS('grv lys'!$L$2:$L$2863,'grv lys'!$I$2:$I$2863,'bereken betaaldatum bedrag'!$AC$1,'grv lys'!$G$2:$G$2863,'bereken betaaldatum bedrag'!B329)</f>
        <v>0</v>
      </c>
      <c r="AD329" s="4">
        <f>SUMIFS('grv lys'!$L$2:$L$2863,'grv lys'!$I$2:$I$2863,'bereken betaaldatum bedrag'!$AD$1,'grv lys'!$G$2:$G$2863,'bereken betaaldatum bedrag'!B329)</f>
        <v>0</v>
      </c>
      <c r="AE329" s="4">
        <f>SUMIFS('grv lys'!$L$2:$L$2863,'grv lys'!$I$2:$I$2863,'bereken betaaldatum bedrag'!$AE$1,'grv lys'!$G$2:$G$2863,'bereken betaaldatum bedrag'!B329)</f>
        <v>0</v>
      </c>
      <c r="AF329" s="4">
        <f>SUMIFS('grv lys'!$L$2:$L$2863,'grv lys'!$I$2:$I$2863,'bereken betaaldatum bedrag'!$AF$1,'grv lys'!$G$2:$G$2863,'bereken betaaldatum bedrag'!B329)</f>
        <v>0</v>
      </c>
      <c r="AG329" s="4">
        <f>SUMIFS('grv lys'!$L$2:$L$2863,'grv lys'!$I$2:$I$2863,'bereken betaaldatum bedrag'!$AG$1,'grv lys'!$G$2:$G$2863,'bereken betaaldatum bedrag'!B329)</f>
        <v>0</v>
      </c>
      <c r="AH329" s="4">
        <f>SUMIFS('grv lys'!$L$2:$L$2863,'grv lys'!$I$2:$I$2863,'bereken betaaldatum bedrag'!$AH$1,'grv lys'!$G$2:$G$2863,'bereken betaaldatum bedrag'!B329)</f>
        <v>0</v>
      </c>
      <c r="AI329" s="4">
        <f>SUMIFS('grv lys'!$L$2:$L$2863,'grv lys'!$I$2:$I$2863,'bereken betaaldatum bedrag'!$AI$1,'grv lys'!$G$2:$G$2863,'bereken betaaldatum bedrag'!B329)</f>
        <v>0</v>
      </c>
      <c r="AJ329" s="4">
        <f>SUMIFS('grv lys'!$L$2:$L$2863,'grv lys'!$I$2:$I$2863,'bereken betaaldatum bedrag'!$AJ$1,'grv lys'!$G$2:$G$2863,'bereken betaaldatum bedrag'!B329)</f>
        <v>0</v>
      </c>
      <c r="AK329" s="4">
        <f>SUMIFS('grv lys'!$L$2:$L$2863,'grv lys'!$I$2:$I$2863,'bereken betaaldatum bedrag'!$AK$1,'grv lys'!$G$2:$G$2863,'bereken betaaldatum bedrag'!B329)</f>
        <v>0</v>
      </c>
      <c r="AL329" s="4">
        <f>SUMIFS('grv lys'!$L$2:$L$2863,'grv lys'!$I$2:$I$2863,'bereken betaaldatum bedrag'!$AL$1,'grv lys'!$G$2:$G$2863,'bereken betaaldatum bedrag'!B329)</f>
        <v>0</v>
      </c>
      <c r="AM329" s="4">
        <f>SUMIFS('grv lys'!$L$2:$L$2863,'grv lys'!$I$2:$I$2863,'bereken betaaldatum bedrag'!$AM$1,'grv lys'!$G$2:$G$2863,'bereken betaaldatum bedrag'!B329)</f>
        <v>0</v>
      </c>
      <c r="AN329" s="4">
        <f>SUMIFS('grv lys'!$L$2:$L$2863,'grv lys'!$I$2:$I$2863,'bereken betaaldatum bedrag'!$AN$1,'grv lys'!$G$2:$G$2863,'bereken betaaldatum bedrag'!B329)</f>
        <v>0</v>
      </c>
      <c r="AO329" s="4">
        <f>SUMIFS('grv lys'!$L$2:$L$2863,'grv lys'!$I$2:$I$2863,'bereken betaaldatum bedrag'!$AO$1,'grv lys'!$G$2:$G$2863,'bereken betaaldatum bedrag'!B329)</f>
        <v>0</v>
      </c>
      <c r="AP329" s="4">
        <f>SUMIFS('grv lys'!$L$2:$L$2863,'grv lys'!$I$2:$I$2863,'bereken betaaldatum bedrag'!$AP$1,'grv lys'!$G$2:$G$2863,'bereken betaaldatum bedrag'!B329)</f>
        <v>0</v>
      </c>
      <c r="AQ329" s="4">
        <f>SUMIFS('grv lys'!$L$2:$L$2863,'grv lys'!$I$2:$I$2863,'bereken betaaldatum bedrag'!$AQ$1,'grv lys'!$G$2:$G$2863,'bereken betaaldatum bedrag'!B329)</f>
        <v>0</v>
      </c>
      <c r="AR329" s="4">
        <f>SUMIFS('grv lys'!$L$2:$L$2863,'grv lys'!$I$2:$I$2863,'bereken betaaldatum bedrag'!$AR$1,'grv lys'!$G$2:$G$2863,'bereken betaaldatum bedrag'!B329)</f>
        <v>0</v>
      </c>
      <c r="AS329" s="4">
        <f>SUMIFS('grv lys'!$L$2:$L$2863,'grv lys'!$I$2:$I$2863,'bereken betaaldatum bedrag'!$AS$1,'grv lys'!$G$2:$G$2863,'bereken betaaldatum bedrag'!B329)</f>
        <v>0</v>
      </c>
      <c r="AT329" s="4">
        <f>SUMIFS('grv lys'!$L$2:$L$2863,'grv lys'!$I$2:$I$2863,'bereken betaaldatum bedrag'!$AT$1,'grv lys'!$G$2:$G$2863,'bereken betaaldatum bedrag'!B329)</f>
        <v>0</v>
      </c>
      <c r="AU329" s="4">
        <f>SUMIFS('grv lys'!$L$2:$L$2863,'grv lys'!$I$2:$I$2863,'bereken betaaldatum bedrag'!$AU$1,'grv lys'!$G$2:$G$2863,'bereken betaaldatum bedrag'!B329)</f>
        <v>0</v>
      </c>
      <c r="AV329" s="4">
        <f>SUMIFS('grv lys'!$L$2:$L$2863,'grv lys'!$I$2:$I$2863,'bereken betaaldatum bedrag'!$AV$1,'grv lys'!$G$2:$G$2863,'bereken betaaldatum bedrag'!B329)</f>
        <v>0</v>
      </c>
      <c r="AW329" s="4">
        <f>SUMIFS('grv lys'!$L$2:$L$2863,'grv lys'!$I$2:$I$2863,'bereken betaaldatum bedrag'!$AW$1,'grv lys'!$G$2:$G$2863,'bereken betaaldatum bedrag'!B329)</f>
        <v>0</v>
      </c>
      <c r="AX329" s="4">
        <f>SUMIFS('grv lys'!$L$2:$L$2863,'grv lys'!$I$2:$I$2863,'bereken betaaldatum bedrag'!$AX$1,'grv lys'!$G$2:$G$2863,'bereken betaaldatum bedrag'!B329)</f>
        <v>0</v>
      </c>
      <c r="AY329" s="4">
        <f>SUMIFS('grv lys'!$L$2:$L$2863,'grv lys'!$I$2:$I$2863,'bereken betaaldatum bedrag'!$AY$1,'grv lys'!$G$2:$G$2863,'bereken betaaldatum bedrag'!B329)</f>
        <v>0</v>
      </c>
      <c r="AZ329" s="4">
        <f>SUMIFS('grv lys'!$L$2:$L$2863,'grv lys'!$I$2:$I$2863,'bereken betaaldatum bedrag'!$AZ$1,'grv lys'!$G$2:$G$2863,'bereken betaaldatum bedrag'!B329)</f>
        <v>0</v>
      </c>
      <c r="BA329" s="4">
        <f>SUMIFS('grv lys'!$L$2:$L$2863,'grv lys'!$I$2:$I$2863,'bereken betaaldatum bedrag'!$BA$1,'grv lys'!$G$2:$G$2863,'bereken betaaldatum bedrag'!B329)</f>
        <v>0</v>
      </c>
    </row>
    <row r="330" spans="1:53" x14ac:dyDescent="0.25">
      <c r="A330" s="21" t="s">
        <v>137</v>
      </c>
      <c r="B330" s="22">
        <v>41906</v>
      </c>
      <c r="C330" s="7"/>
      <c r="D330" s="15" t="s">
        <v>148</v>
      </c>
      <c r="E330" s="14"/>
      <c r="F330" s="12"/>
      <c r="G330" s="16"/>
      <c r="H330" s="16"/>
      <c r="I330" s="4">
        <f>SUMIFS('grv lys'!$L$2:$L$2863,'grv lys'!$G$2:$G$2863,'bereken betaaldatum bedrag'!B330,'grv lys'!$I$2:$I$2863,'bereken betaaldatum bedrag'!I$1)</f>
        <v>0</v>
      </c>
      <c r="J330" s="4">
        <f>SUMIFS('grv lys'!$L$2:$L$2863,'grv lys'!$I$2:$I$2863,'bereken betaaldatum bedrag'!$J$1,'grv lys'!$T$2:$T$2863,'bereken betaaldatum bedrag'!B330)</f>
        <v>0</v>
      </c>
      <c r="K330" s="4">
        <f>SUMIFS('grv lys'!$L$2:$L$2863,'grv lys'!$I$2:$I$2863,'bereken betaaldatum bedrag'!$K$1,'grv lys'!$T$2:$T$2863,'bereken betaaldatum bedrag'!B330)</f>
        <v>0</v>
      </c>
      <c r="L330" s="4">
        <f>SUMIFS('grv lys'!$L$2:$L$2863,'grv lys'!$I$2:$I$2863,'bereken betaaldatum bedrag'!$L$1,'grv lys'!$T$2:$T$2863,'bereken betaaldatum bedrag'!B330)</f>
        <v>0</v>
      </c>
      <c r="M330" s="4">
        <f>SUMIFS('grv lys'!$L$2:$L$2863,'grv lys'!$I$2:$I$2863,'bereken betaaldatum bedrag'!$M$1,'grv lys'!$T$2:$T$2863,'bereken betaaldatum bedrag'!B330)</f>
        <v>0</v>
      </c>
      <c r="N330" s="4">
        <f>SUMIFS('grv lys'!$L$2:$L$2863,'grv lys'!$I$2:$I$2863,'bereken betaaldatum bedrag'!$N$1,'grv lys'!$T$2:$T$2863,'bereken betaaldatum bedrag'!B330)</f>
        <v>0</v>
      </c>
      <c r="O330" s="4">
        <f>SUMIFS('grv lys'!$L$2:$L$2863,'grv lys'!$I$2:$I$2863,'bereken betaaldatum bedrag'!$O$1,'grv lys'!$T$2:$T$2863,'bereken betaaldatum bedrag'!B330)</f>
        <v>0</v>
      </c>
      <c r="P330" s="4">
        <f>SUMIFS('grv lys'!$L$2:$L$2863,'grv lys'!$I$2:$I$2863,'bereken betaaldatum bedrag'!$P$1,'grv lys'!$T$2:$T$2863,'bereken betaaldatum bedrag'!B330)</f>
        <v>0</v>
      </c>
      <c r="Q330" s="4">
        <f>SUMIFS('grv lys'!$L$2:$L$2863,'grv lys'!$I$2:$I$2863,'bereken betaaldatum bedrag'!$Q$1,'grv lys'!$T$2:$T$2863,'bereken betaaldatum bedrag'!B330)</f>
        <v>0</v>
      </c>
      <c r="R330" s="4">
        <f>SUMIFS('grv lys'!$L$2:$L$2863,'grv lys'!$I$2:$I$2863,'bereken betaaldatum bedrag'!$R$1,'grv lys'!$T$2:$T$2863,'bereken betaaldatum bedrag'!B330)</f>
        <v>0</v>
      </c>
      <c r="S330" s="4">
        <f>SUMIFS('grv lys'!Y329:Y3592,'grv lys'!T329:T3592,'bereken betaaldatum bedrag'!B330,'grv lys'!V329:V3592,'bereken betaaldatum bedrag'!$S$1)</f>
        <v>0</v>
      </c>
      <c r="T330" s="4">
        <f>SUMIFS('grv lys'!Z329:Z3592,'grv lys'!U329:U3592,'bereken betaaldatum bedrag'!B330,'grv lys'!W329:W3592,'bereken betaaldatum bedrag'!$T$1)</f>
        <v>0</v>
      </c>
      <c r="U330" s="4">
        <f>SUMIFS('grv lys'!$L$2:$L$2863,'grv lys'!$I$2:$I$2863,'bereken betaaldatum bedrag'!$U$1,'grv lys'!$T$2:$T$2863,'bereken betaaldatum bedrag'!B330)</f>
        <v>0</v>
      </c>
      <c r="V330" s="4">
        <f>SUMIFS('grv lys'!$L$2:$L$2863,'grv lys'!$I$2:$I$2863,'bereken betaaldatum bedrag'!$V$1,'grv lys'!$T$2:$T$2863,'bereken betaaldatum bedrag'!B330)</f>
        <v>0</v>
      </c>
      <c r="W330" s="4">
        <f>SUMIFS('grv lys'!$L$2:$L$2863,'grv lys'!$I$2:$I$2863,'bereken betaaldatum bedrag'!$W$1,'grv lys'!$T$2:$T$2863,'bereken betaaldatum bedrag'!B330)</f>
        <v>0</v>
      </c>
      <c r="X330" s="4">
        <f>SUMIFS('grv lys'!$L$2:$L$2863,'grv lys'!$I$2:$I$2863,'bereken betaaldatum bedrag'!$X$1,'grv lys'!$T$2:$T$2863,'bereken betaaldatum bedrag'!B330)</f>
        <v>0</v>
      </c>
      <c r="Y330" s="4">
        <f>SUMIFS('grv lys'!$L$2:$L$2863,'grv lys'!$I$2:$I$2863,'bereken betaaldatum bedrag'!$Y$1,'grv lys'!$G$2:$G$2863,'bereken betaaldatum bedrag'!B330)</f>
        <v>0</v>
      </c>
      <c r="Z330" s="4">
        <f>SUMIFS('grv lys'!$L$2:$L$2863,'grv lys'!$I$2:$I$2863,'bereken betaaldatum bedrag'!$Z$1,'grv lys'!$G$2:$G$2863,'bereken betaaldatum bedrag'!B330)</f>
        <v>0</v>
      </c>
      <c r="AA330" s="4">
        <f>SUMIFS('grv lys'!$L$2:$L$2863,'grv lys'!$I$2:$I$2863,'bereken betaaldatum bedrag'!$AA$1,'grv lys'!$G$2:$G$2863,'bereken betaaldatum bedrag'!B330)</f>
        <v>0</v>
      </c>
      <c r="AB330" s="4">
        <f>SUMIFS('grv lys'!$L$2:$L$2863,'grv lys'!$I$2:$I$2863,'bereken betaaldatum bedrag'!$AB$1,'grv lys'!$G$2:$G$2863,'bereken betaaldatum bedrag'!B330)</f>
        <v>0</v>
      </c>
      <c r="AC330" s="4">
        <f>SUMIFS('grv lys'!$L$2:$L$2863,'grv lys'!$I$2:$I$2863,'bereken betaaldatum bedrag'!$AC$1,'grv lys'!$G$2:$G$2863,'bereken betaaldatum bedrag'!B330)</f>
        <v>0</v>
      </c>
      <c r="AD330" s="4">
        <f>SUMIFS('grv lys'!$L$2:$L$2863,'grv lys'!$I$2:$I$2863,'bereken betaaldatum bedrag'!$AD$1,'grv lys'!$G$2:$G$2863,'bereken betaaldatum bedrag'!B330)</f>
        <v>0</v>
      </c>
      <c r="AE330" s="4">
        <f>SUMIFS('grv lys'!$L$2:$L$2863,'grv lys'!$I$2:$I$2863,'bereken betaaldatum bedrag'!$AE$1,'grv lys'!$G$2:$G$2863,'bereken betaaldatum bedrag'!B330)</f>
        <v>0</v>
      </c>
      <c r="AF330" s="4">
        <f>SUMIFS('grv lys'!$L$2:$L$2863,'grv lys'!$I$2:$I$2863,'bereken betaaldatum bedrag'!$AF$1,'grv lys'!$G$2:$G$2863,'bereken betaaldatum bedrag'!B330)</f>
        <v>0</v>
      </c>
      <c r="AG330" s="4">
        <f>SUMIFS('grv lys'!$L$2:$L$2863,'grv lys'!$I$2:$I$2863,'bereken betaaldatum bedrag'!$AG$1,'grv lys'!$G$2:$G$2863,'bereken betaaldatum bedrag'!B330)</f>
        <v>0</v>
      </c>
      <c r="AH330" s="4">
        <f>SUMIFS('grv lys'!$L$2:$L$2863,'grv lys'!$I$2:$I$2863,'bereken betaaldatum bedrag'!$AH$1,'grv lys'!$G$2:$G$2863,'bereken betaaldatum bedrag'!B330)</f>
        <v>0</v>
      </c>
      <c r="AI330" s="4">
        <f>SUMIFS('grv lys'!$L$2:$L$2863,'grv lys'!$I$2:$I$2863,'bereken betaaldatum bedrag'!$AI$1,'grv lys'!$G$2:$G$2863,'bereken betaaldatum bedrag'!B330)</f>
        <v>0</v>
      </c>
      <c r="AJ330" s="4">
        <f>SUMIFS('grv lys'!$L$2:$L$2863,'grv lys'!$I$2:$I$2863,'bereken betaaldatum bedrag'!$AJ$1,'grv lys'!$G$2:$G$2863,'bereken betaaldatum bedrag'!B330)</f>
        <v>0</v>
      </c>
      <c r="AK330" s="4">
        <f>SUMIFS('grv lys'!$L$2:$L$2863,'grv lys'!$I$2:$I$2863,'bereken betaaldatum bedrag'!$AK$1,'grv lys'!$G$2:$G$2863,'bereken betaaldatum bedrag'!B330)</f>
        <v>0</v>
      </c>
      <c r="AL330" s="4">
        <f>SUMIFS('grv lys'!$L$2:$L$2863,'grv lys'!$I$2:$I$2863,'bereken betaaldatum bedrag'!$AL$1,'grv lys'!$G$2:$G$2863,'bereken betaaldatum bedrag'!B330)</f>
        <v>0</v>
      </c>
      <c r="AM330" s="4">
        <f>SUMIFS('grv lys'!$L$2:$L$2863,'grv lys'!$I$2:$I$2863,'bereken betaaldatum bedrag'!$AM$1,'grv lys'!$G$2:$G$2863,'bereken betaaldatum bedrag'!B330)</f>
        <v>0</v>
      </c>
      <c r="AN330" s="4">
        <f>SUMIFS('grv lys'!$L$2:$L$2863,'grv lys'!$I$2:$I$2863,'bereken betaaldatum bedrag'!$AN$1,'grv lys'!$G$2:$G$2863,'bereken betaaldatum bedrag'!B330)</f>
        <v>0</v>
      </c>
      <c r="AO330" s="4">
        <f>SUMIFS('grv lys'!$L$2:$L$2863,'grv lys'!$I$2:$I$2863,'bereken betaaldatum bedrag'!$AO$1,'grv lys'!$G$2:$G$2863,'bereken betaaldatum bedrag'!B330)</f>
        <v>0</v>
      </c>
      <c r="AP330" s="4">
        <f>SUMIFS('grv lys'!$L$2:$L$2863,'grv lys'!$I$2:$I$2863,'bereken betaaldatum bedrag'!$AP$1,'grv lys'!$G$2:$G$2863,'bereken betaaldatum bedrag'!B330)</f>
        <v>0</v>
      </c>
      <c r="AQ330" s="4">
        <f>SUMIFS('grv lys'!$L$2:$L$2863,'grv lys'!$I$2:$I$2863,'bereken betaaldatum bedrag'!$AQ$1,'grv lys'!$G$2:$G$2863,'bereken betaaldatum bedrag'!B330)</f>
        <v>0</v>
      </c>
      <c r="AR330" s="4">
        <f>SUMIFS('grv lys'!$L$2:$L$2863,'grv lys'!$I$2:$I$2863,'bereken betaaldatum bedrag'!$AR$1,'grv lys'!$G$2:$G$2863,'bereken betaaldatum bedrag'!B330)</f>
        <v>0</v>
      </c>
      <c r="AS330" s="4">
        <f>SUMIFS('grv lys'!$L$2:$L$2863,'grv lys'!$I$2:$I$2863,'bereken betaaldatum bedrag'!$AS$1,'grv lys'!$G$2:$G$2863,'bereken betaaldatum bedrag'!B330)</f>
        <v>0</v>
      </c>
      <c r="AT330" s="4">
        <f>SUMIFS('grv lys'!$L$2:$L$2863,'grv lys'!$I$2:$I$2863,'bereken betaaldatum bedrag'!$AT$1,'grv lys'!$G$2:$G$2863,'bereken betaaldatum bedrag'!B330)</f>
        <v>0</v>
      </c>
      <c r="AU330" s="4">
        <f>SUMIFS('grv lys'!$L$2:$L$2863,'grv lys'!$I$2:$I$2863,'bereken betaaldatum bedrag'!$AU$1,'grv lys'!$G$2:$G$2863,'bereken betaaldatum bedrag'!B330)</f>
        <v>0</v>
      </c>
      <c r="AV330" s="4">
        <f>SUMIFS('grv lys'!$L$2:$L$2863,'grv lys'!$I$2:$I$2863,'bereken betaaldatum bedrag'!$AV$1,'grv lys'!$G$2:$G$2863,'bereken betaaldatum bedrag'!B330)</f>
        <v>0</v>
      </c>
      <c r="AW330" s="4">
        <f>SUMIFS('grv lys'!$L$2:$L$2863,'grv lys'!$I$2:$I$2863,'bereken betaaldatum bedrag'!$AW$1,'grv lys'!$G$2:$G$2863,'bereken betaaldatum bedrag'!B330)</f>
        <v>0</v>
      </c>
      <c r="AX330" s="4">
        <f>SUMIFS('grv lys'!$L$2:$L$2863,'grv lys'!$I$2:$I$2863,'bereken betaaldatum bedrag'!$AX$1,'grv lys'!$G$2:$G$2863,'bereken betaaldatum bedrag'!B330)</f>
        <v>0</v>
      </c>
      <c r="AY330" s="4">
        <f>SUMIFS('grv lys'!$L$2:$L$2863,'grv lys'!$I$2:$I$2863,'bereken betaaldatum bedrag'!$AY$1,'grv lys'!$G$2:$G$2863,'bereken betaaldatum bedrag'!B330)</f>
        <v>0</v>
      </c>
      <c r="AZ330" s="4">
        <f>SUMIFS('grv lys'!$L$2:$L$2863,'grv lys'!$I$2:$I$2863,'bereken betaaldatum bedrag'!$AZ$1,'grv lys'!$G$2:$G$2863,'bereken betaaldatum bedrag'!B330)</f>
        <v>0</v>
      </c>
      <c r="BA330" s="4">
        <f>SUMIFS('grv lys'!$L$2:$L$2863,'grv lys'!$I$2:$I$2863,'bereken betaaldatum bedrag'!$BA$1,'grv lys'!$G$2:$G$2863,'bereken betaaldatum bedrag'!B330)</f>
        <v>0</v>
      </c>
    </row>
    <row r="331" spans="1:53" x14ac:dyDescent="0.25">
      <c r="A331" s="21" t="s">
        <v>138</v>
      </c>
      <c r="B331" s="22">
        <v>41907</v>
      </c>
      <c r="C331" s="7"/>
      <c r="D331" s="15" t="s">
        <v>148</v>
      </c>
      <c r="E331" s="14"/>
      <c r="F331" s="12"/>
      <c r="G331" s="16"/>
      <c r="H331" s="16"/>
      <c r="I331" s="4">
        <f>SUMIFS('grv lys'!$L$2:$L$2863,'grv lys'!$G$2:$G$2863,'bereken betaaldatum bedrag'!B331,'grv lys'!$I$2:$I$2863,'bereken betaaldatum bedrag'!I$1)</f>
        <v>0</v>
      </c>
      <c r="J331" s="4">
        <f>SUMIFS('grv lys'!$L$2:$L$2863,'grv lys'!$I$2:$I$2863,'bereken betaaldatum bedrag'!$J$1,'grv lys'!$T$2:$T$2863,'bereken betaaldatum bedrag'!B331)</f>
        <v>0</v>
      </c>
      <c r="K331" s="4">
        <f>SUMIFS('grv lys'!$L$2:$L$2863,'grv lys'!$I$2:$I$2863,'bereken betaaldatum bedrag'!$K$1,'grv lys'!$T$2:$T$2863,'bereken betaaldatum bedrag'!B331)</f>
        <v>0</v>
      </c>
      <c r="L331" s="4">
        <f>SUMIFS('grv lys'!$L$2:$L$2863,'grv lys'!$I$2:$I$2863,'bereken betaaldatum bedrag'!$L$1,'grv lys'!$T$2:$T$2863,'bereken betaaldatum bedrag'!B331)</f>
        <v>0</v>
      </c>
      <c r="M331" s="4">
        <f>SUMIFS('grv lys'!$L$2:$L$2863,'grv lys'!$I$2:$I$2863,'bereken betaaldatum bedrag'!$M$1,'grv lys'!$T$2:$T$2863,'bereken betaaldatum bedrag'!B331)</f>
        <v>0</v>
      </c>
      <c r="N331" s="4">
        <f>SUMIFS('grv lys'!$L$2:$L$2863,'grv lys'!$I$2:$I$2863,'bereken betaaldatum bedrag'!$N$1,'grv lys'!$T$2:$T$2863,'bereken betaaldatum bedrag'!B331)</f>
        <v>0</v>
      </c>
      <c r="O331" s="4">
        <f>SUMIFS('grv lys'!$L$2:$L$2863,'grv lys'!$I$2:$I$2863,'bereken betaaldatum bedrag'!$O$1,'grv lys'!$T$2:$T$2863,'bereken betaaldatum bedrag'!B331)</f>
        <v>0</v>
      </c>
      <c r="P331" s="4">
        <f>SUMIFS('grv lys'!$L$2:$L$2863,'grv lys'!$I$2:$I$2863,'bereken betaaldatum bedrag'!$P$1,'grv lys'!$T$2:$T$2863,'bereken betaaldatum bedrag'!B331)</f>
        <v>0</v>
      </c>
      <c r="Q331" s="4">
        <f>SUMIFS('grv lys'!$L$2:$L$2863,'grv lys'!$I$2:$I$2863,'bereken betaaldatum bedrag'!$Q$1,'grv lys'!$T$2:$T$2863,'bereken betaaldatum bedrag'!B331)</f>
        <v>0</v>
      </c>
      <c r="R331" s="4">
        <f>SUMIFS('grv lys'!$L$2:$L$2863,'grv lys'!$I$2:$I$2863,'bereken betaaldatum bedrag'!$R$1,'grv lys'!$T$2:$T$2863,'bereken betaaldatum bedrag'!B331)</f>
        <v>0</v>
      </c>
      <c r="S331" s="4">
        <f>SUMIFS('grv lys'!Y330:Y3593,'grv lys'!T330:T3593,'bereken betaaldatum bedrag'!B331,'grv lys'!V330:V3593,'bereken betaaldatum bedrag'!$S$1)</f>
        <v>0</v>
      </c>
      <c r="T331" s="4">
        <f>SUMIFS('grv lys'!Z330:Z3593,'grv lys'!U330:U3593,'bereken betaaldatum bedrag'!B331,'grv lys'!W330:W3593,'bereken betaaldatum bedrag'!$T$1)</f>
        <v>0</v>
      </c>
      <c r="U331" s="4">
        <f>SUMIFS('grv lys'!$L$2:$L$2863,'grv lys'!$I$2:$I$2863,'bereken betaaldatum bedrag'!$U$1,'grv lys'!$T$2:$T$2863,'bereken betaaldatum bedrag'!B331)</f>
        <v>0</v>
      </c>
      <c r="V331" s="4">
        <f>SUMIFS('grv lys'!$L$2:$L$2863,'grv lys'!$I$2:$I$2863,'bereken betaaldatum bedrag'!$V$1,'grv lys'!$T$2:$T$2863,'bereken betaaldatum bedrag'!B331)</f>
        <v>0</v>
      </c>
      <c r="W331" s="4">
        <f>SUMIFS('grv lys'!$L$2:$L$2863,'grv lys'!$I$2:$I$2863,'bereken betaaldatum bedrag'!$W$1,'grv lys'!$T$2:$T$2863,'bereken betaaldatum bedrag'!B331)</f>
        <v>0</v>
      </c>
      <c r="X331" s="4">
        <f>SUMIFS('grv lys'!$L$2:$L$2863,'grv lys'!$I$2:$I$2863,'bereken betaaldatum bedrag'!$X$1,'grv lys'!$T$2:$T$2863,'bereken betaaldatum bedrag'!B331)</f>
        <v>0</v>
      </c>
      <c r="Y331" s="4">
        <f>SUMIFS('grv lys'!$L$2:$L$2863,'grv lys'!$I$2:$I$2863,'bereken betaaldatum bedrag'!$Y$1,'grv lys'!$G$2:$G$2863,'bereken betaaldatum bedrag'!B331)</f>
        <v>0</v>
      </c>
      <c r="Z331" s="4">
        <f>SUMIFS('grv lys'!$L$2:$L$2863,'grv lys'!$I$2:$I$2863,'bereken betaaldatum bedrag'!$Z$1,'grv lys'!$G$2:$G$2863,'bereken betaaldatum bedrag'!B331)</f>
        <v>0</v>
      </c>
      <c r="AA331" s="4">
        <f>SUMIFS('grv lys'!$L$2:$L$2863,'grv lys'!$I$2:$I$2863,'bereken betaaldatum bedrag'!$AA$1,'grv lys'!$G$2:$G$2863,'bereken betaaldatum bedrag'!B331)</f>
        <v>0</v>
      </c>
      <c r="AB331" s="4">
        <f>SUMIFS('grv lys'!$L$2:$L$2863,'grv lys'!$I$2:$I$2863,'bereken betaaldatum bedrag'!$AB$1,'grv lys'!$G$2:$G$2863,'bereken betaaldatum bedrag'!B331)</f>
        <v>0</v>
      </c>
      <c r="AC331" s="4">
        <f>SUMIFS('grv lys'!$L$2:$L$2863,'grv lys'!$I$2:$I$2863,'bereken betaaldatum bedrag'!$AC$1,'grv lys'!$G$2:$G$2863,'bereken betaaldatum bedrag'!B331)</f>
        <v>0</v>
      </c>
      <c r="AD331" s="4">
        <f>SUMIFS('grv lys'!$L$2:$L$2863,'grv lys'!$I$2:$I$2863,'bereken betaaldatum bedrag'!$AD$1,'grv lys'!$G$2:$G$2863,'bereken betaaldatum bedrag'!B331)</f>
        <v>0</v>
      </c>
      <c r="AE331" s="4">
        <f>SUMIFS('grv lys'!$L$2:$L$2863,'grv lys'!$I$2:$I$2863,'bereken betaaldatum bedrag'!$AE$1,'grv lys'!$G$2:$G$2863,'bereken betaaldatum bedrag'!B331)</f>
        <v>0</v>
      </c>
      <c r="AF331" s="4">
        <f>SUMIFS('grv lys'!$L$2:$L$2863,'grv lys'!$I$2:$I$2863,'bereken betaaldatum bedrag'!$AF$1,'grv lys'!$G$2:$G$2863,'bereken betaaldatum bedrag'!B331)</f>
        <v>0</v>
      </c>
      <c r="AG331" s="4">
        <f>SUMIFS('grv lys'!$L$2:$L$2863,'grv lys'!$I$2:$I$2863,'bereken betaaldatum bedrag'!$AG$1,'grv lys'!$G$2:$G$2863,'bereken betaaldatum bedrag'!B331)</f>
        <v>0</v>
      </c>
      <c r="AH331" s="4">
        <f>SUMIFS('grv lys'!$L$2:$L$2863,'grv lys'!$I$2:$I$2863,'bereken betaaldatum bedrag'!$AH$1,'grv lys'!$G$2:$G$2863,'bereken betaaldatum bedrag'!B331)</f>
        <v>0</v>
      </c>
      <c r="AI331" s="4">
        <f>SUMIFS('grv lys'!$L$2:$L$2863,'grv lys'!$I$2:$I$2863,'bereken betaaldatum bedrag'!$AI$1,'grv lys'!$G$2:$G$2863,'bereken betaaldatum bedrag'!B331)</f>
        <v>0</v>
      </c>
      <c r="AJ331" s="4">
        <f>SUMIFS('grv lys'!$L$2:$L$2863,'grv lys'!$I$2:$I$2863,'bereken betaaldatum bedrag'!$AJ$1,'grv lys'!$G$2:$G$2863,'bereken betaaldatum bedrag'!B331)</f>
        <v>0</v>
      </c>
      <c r="AK331" s="4">
        <f>SUMIFS('grv lys'!$L$2:$L$2863,'grv lys'!$I$2:$I$2863,'bereken betaaldatum bedrag'!$AK$1,'grv lys'!$G$2:$G$2863,'bereken betaaldatum bedrag'!B331)</f>
        <v>0</v>
      </c>
      <c r="AL331" s="4">
        <f>SUMIFS('grv lys'!$L$2:$L$2863,'grv lys'!$I$2:$I$2863,'bereken betaaldatum bedrag'!$AL$1,'grv lys'!$G$2:$G$2863,'bereken betaaldatum bedrag'!B331)</f>
        <v>0</v>
      </c>
      <c r="AM331" s="4">
        <f>SUMIFS('grv lys'!$L$2:$L$2863,'grv lys'!$I$2:$I$2863,'bereken betaaldatum bedrag'!$AM$1,'grv lys'!$G$2:$G$2863,'bereken betaaldatum bedrag'!B331)</f>
        <v>0</v>
      </c>
      <c r="AN331" s="4">
        <f>SUMIFS('grv lys'!$L$2:$L$2863,'grv lys'!$I$2:$I$2863,'bereken betaaldatum bedrag'!$AN$1,'grv lys'!$G$2:$G$2863,'bereken betaaldatum bedrag'!B331)</f>
        <v>0</v>
      </c>
      <c r="AO331" s="4">
        <f>SUMIFS('grv lys'!$L$2:$L$2863,'grv lys'!$I$2:$I$2863,'bereken betaaldatum bedrag'!$AO$1,'grv lys'!$G$2:$G$2863,'bereken betaaldatum bedrag'!B331)</f>
        <v>0</v>
      </c>
      <c r="AP331" s="4">
        <f>SUMIFS('grv lys'!$L$2:$L$2863,'grv lys'!$I$2:$I$2863,'bereken betaaldatum bedrag'!$AP$1,'grv lys'!$G$2:$G$2863,'bereken betaaldatum bedrag'!B331)</f>
        <v>0</v>
      </c>
      <c r="AQ331" s="4">
        <f>SUMIFS('grv lys'!$L$2:$L$2863,'grv lys'!$I$2:$I$2863,'bereken betaaldatum bedrag'!$AQ$1,'grv lys'!$G$2:$G$2863,'bereken betaaldatum bedrag'!B331)</f>
        <v>0</v>
      </c>
      <c r="AR331" s="4">
        <f>SUMIFS('grv lys'!$L$2:$L$2863,'grv lys'!$I$2:$I$2863,'bereken betaaldatum bedrag'!$AR$1,'grv lys'!$G$2:$G$2863,'bereken betaaldatum bedrag'!B331)</f>
        <v>0</v>
      </c>
      <c r="AS331" s="4">
        <f>SUMIFS('grv lys'!$L$2:$L$2863,'grv lys'!$I$2:$I$2863,'bereken betaaldatum bedrag'!$AS$1,'grv lys'!$G$2:$G$2863,'bereken betaaldatum bedrag'!B331)</f>
        <v>0</v>
      </c>
      <c r="AT331" s="4">
        <f>SUMIFS('grv lys'!$L$2:$L$2863,'grv lys'!$I$2:$I$2863,'bereken betaaldatum bedrag'!$AT$1,'grv lys'!$G$2:$G$2863,'bereken betaaldatum bedrag'!B331)</f>
        <v>0</v>
      </c>
      <c r="AU331" s="4">
        <f>SUMIFS('grv lys'!$L$2:$L$2863,'grv lys'!$I$2:$I$2863,'bereken betaaldatum bedrag'!$AU$1,'grv lys'!$G$2:$G$2863,'bereken betaaldatum bedrag'!B331)</f>
        <v>0</v>
      </c>
      <c r="AV331" s="4">
        <f>SUMIFS('grv lys'!$L$2:$L$2863,'grv lys'!$I$2:$I$2863,'bereken betaaldatum bedrag'!$AV$1,'grv lys'!$G$2:$G$2863,'bereken betaaldatum bedrag'!B331)</f>
        <v>0</v>
      </c>
      <c r="AW331" s="4">
        <f>SUMIFS('grv lys'!$L$2:$L$2863,'grv lys'!$I$2:$I$2863,'bereken betaaldatum bedrag'!$AW$1,'grv lys'!$G$2:$G$2863,'bereken betaaldatum bedrag'!B331)</f>
        <v>0</v>
      </c>
      <c r="AX331" s="4">
        <f>SUMIFS('grv lys'!$L$2:$L$2863,'grv lys'!$I$2:$I$2863,'bereken betaaldatum bedrag'!$AX$1,'grv lys'!$G$2:$G$2863,'bereken betaaldatum bedrag'!B331)</f>
        <v>0</v>
      </c>
      <c r="AY331" s="4">
        <f>SUMIFS('grv lys'!$L$2:$L$2863,'grv lys'!$I$2:$I$2863,'bereken betaaldatum bedrag'!$AY$1,'grv lys'!$G$2:$G$2863,'bereken betaaldatum bedrag'!B331)</f>
        <v>0</v>
      </c>
      <c r="AZ331" s="4">
        <f>SUMIFS('grv lys'!$L$2:$L$2863,'grv lys'!$I$2:$I$2863,'bereken betaaldatum bedrag'!$AZ$1,'grv lys'!$G$2:$G$2863,'bereken betaaldatum bedrag'!B331)</f>
        <v>0</v>
      </c>
      <c r="BA331" s="4">
        <f>SUMIFS('grv lys'!$L$2:$L$2863,'grv lys'!$I$2:$I$2863,'bereken betaaldatum bedrag'!$BA$1,'grv lys'!$G$2:$G$2863,'bereken betaaldatum bedrag'!B331)</f>
        <v>0</v>
      </c>
    </row>
    <row r="332" spans="1:53" x14ac:dyDescent="0.25">
      <c r="A332" s="21" t="s">
        <v>139</v>
      </c>
      <c r="B332" s="22">
        <v>41908</v>
      </c>
      <c r="C332" s="7">
        <f>B332+19</f>
        <v>41927</v>
      </c>
      <c r="D332" s="6">
        <f>SUM(I326:I332)</f>
        <v>0</v>
      </c>
      <c r="E332" s="14">
        <f>B332+31</f>
        <v>41939</v>
      </c>
      <c r="F332" s="12">
        <f>SUM(Y326:BA332)</f>
        <v>0</v>
      </c>
      <c r="G332" s="10">
        <f>B332</f>
        <v>41908</v>
      </c>
      <c r="H332" s="9">
        <f>SUM(J326:X332)</f>
        <v>0</v>
      </c>
      <c r="I332" s="4">
        <f>SUMIFS('grv lys'!$L$2:$L$2863,'grv lys'!$G$2:$G$2863,'bereken betaaldatum bedrag'!B332,'grv lys'!$I$2:$I$2863,'bereken betaaldatum bedrag'!I$1)</f>
        <v>0</v>
      </c>
      <c r="J332" s="4">
        <f>SUMIFS('grv lys'!$L$2:$L$2863,'grv lys'!$I$2:$I$2863,'bereken betaaldatum bedrag'!$J$1,'grv lys'!$T$2:$T$2863,'bereken betaaldatum bedrag'!B332)</f>
        <v>0</v>
      </c>
      <c r="K332" s="4">
        <f>SUMIFS('grv lys'!$L$2:$L$2863,'grv lys'!$I$2:$I$2863,'bereken betaaldatum bedrag'!$K$1,'grv lys'!$T$2:$T$2863,'bereken betaaldatum bedrag'!B332)</f>
        <v>0</v>
      </c>
      <c r="L332" s="4">
        <f>SUMIFS('grv lys'!$L$2:$L$2863,'grv lys'!$I$2:$I$2863,'bereken betaaldatum bedrag'!$L$1,'grv lys'!$T$2:$T$2863,'bereken betaaldatum bedrag'!B332)</f>
        <v>0</v>
      </c>
      <c r="M332" s="4">
        <f>SUMIFS('grv lys'!$L$2:$L$2863,'grv lys'!$I$2:$I$2863,'bereken betaaldatum bedrag'!$M$1,'grv lys'!$T$2:$T$2863,'bereken betaaldatum bedrag'!B332)</f>
        <v>0</v>
      </c>
      <c r="N332" s="4">
        <f>SUMIFS('grv lys'!$L$2:$L$2863,'grv lys'!$I$2:$I$2863,'bereken betaaldatum bedrag'!$N$1,'grv lys'!$T$2:$T$2863,'bereken betaaldatum bedrag'!B332)</f>
        <v>0</v>
      </c>
      <c r="O332" s="4">
        <f>SUMIFS('grv lys'!$L$2:$L$2863,'grv lys'!$I$2:$I$2863,'bereken betaaldatum bedrag'!$O$1,'grv lys'!$T$2:$T$2863,'bereken betaaldatum bedrag'!B332)</f>
        <v>0</v>
      </c>
      <c r="P332" s="4">
        <f>SUMIFS('grv lys'!$L$2:$L$2863,'grv lys'!$I$2:$I$2863,'bereken betaaldatum bedrag'!$P$1,'grv lys'!$T$2:$T$2863,'bereken betaaldatum bedrag'!B332)</f>
        <v>0</v>
      </c>
      <c r="Q332" s="4">
        <f>SUMIFS('grv lys'!$L$2:$L$2863,'grv lys'!$I$2:$I$2863,'bereken betaaldatum bedrag'!$Q$1,'grv lys'!$T$2:$T$2863,'bereken betaaldatum bedrag'!B332)</f>
        <v>0</v>
      </c>
      <c r="R332" s="4">
        <f>SUMIFS('grv lys'!$L$2:$L$2863,'grv lys'!$I$2:$I$2863,'bereken betaaldatum bedrag'!$R$1,'grv lys'!$T$2:$T$2863,'bereken betaaldatum bedrag'!B332)</f>
        <v>0</v>
      </c>
      <c r="S332" s="4">
        <f>SUMIFS('grv lys'!Y331:Y3594,'grv lys'!T331:T3594,'bereken betaaldatum bedrag'!B332,'grv lys'!V331:V3594,'bereken betaaldatum bedrag'!$S$1)</f>
        <v>0</v>
      </c>
      <c r="T332" s="4">
        <f>SUMIFS('grv lys'!Z331:Z3594,'grv lys'!U331:U3594,'bereken betaaldatum bedrag'!B332,'grv lys'!W331:W3594,'bereken betaaldatum bedrag'!$T$1)</f>
        <v>0</v>
      </c>
      <c r="U332" s="4">
        <f>SUMIFS('grv lys'!$L$2:$L$2863,'grv lys'!$I$2:$I$2863,'bereken betaaldatum bedrag'!$U$1,'grv lys'!$T$2:$T$2863,'bereken betaaldatum bedrag'!B332)</f>
        <v>0</v>
      </c>
      <c r="V332" s="4">
        <f>SUMIFS('grv lys'!$L$2:$L$2863,'grv lys'!$I$2:$I$2863,'bereken betaaldatum bedrag'!$V$1,'grv lys'!$T$2:$T$2863,'bereken betaaldatum bedrag'!B332)</f>
        <v>0</v>
      </c>
      <c r="W332" s="4">
        <f>SUMIFS('grv lys'!$L$2:$L$2863,'grv lys'!$I$2:$I$2863,'bereken betaaldatum bedrag'!$W$1,'grv lys'!$T$2:$T$2863,'bereken betaaldatum bedrag'!B332)</f>
        <v>0</v>
      </c>
      <c r="X332" s="4">
        <f>SUMIFS('grv lys'!$L$2:$L$2863,'grv lys'!$I$2:$I$2863,'bereken betaaldatum bedrag'!$X$1,'grv lys'!$T$2:$T$2863,'bereken betaaldatum bedrag'!B332)</f>
        <v>0</v>
      </c>
      <c r="Y332" s="4">
        <f>SUMIFS('grv lys'!$L$2:$L$2863,'grv lys'!$I$2:$I$2863,'bereken betaaldatum bedrag'!$Y$1,'grv lys'!$G$2:$G$2863,'bereken betaaldatum bedrag'!B332)</f>
        <v>0</v>
      </c>
      <c r="Z332" s="4">
        <f>SUMIFS('grv lys'!$L$2:$L$2863,'grv lys'!$I$2:$I$2863,'bereken betaaldatum bedrag'!$Z$1,'grv lys'!$G$2:$G$2863,'bereken betaaldatum bedrag'!B332)</f>
        <v>0</v>
      </c>
      <c r="AA332" s="4">
        <f>SUMIFS('grv lys'!$L$2:$L$2863,'grv lys'!$I$2:$I$2863,'bereken betaaldatum bedrag'!$AA$1,'grv lys'!$G$2:$G$2863,'bereken betaaldatum bedrag'!B332)</f>
        <v>0</v>
      </c>
      <c r="AB332" s="4">
        <f>SUMIFS('grv lys'!$L$2:$L$2863,'grv lys'!$I$2:$I$2863,'bereken betaaldatum bedrag'!$AB$1,'grv lys'!$G$2:$G$2863,'bereken betaaldatum bedrag'!B332)</f>
        <v>0</v>
      </c>
      <c r="AC332" s="4">
        <f>SUMIFS('grv lys'!$L$2:$L$2863,'grv lys'!$I$2:$I$2863,'bereken betaaldatum bedrag'!$AC$1,'grv lys'!$G$2:$G$2863,'bereken betaaldatum bedrag'!B332)</f>
        <v>0</v>
      </c>
      <c r="AD332" s="4">
        <f>SUMIFS('grv lys'!$L$2:$L$2863,'grv lys'!$I$2:$I$2863,'bereken betaaldatum bedrag'!$AD$1,'grv lys'!$G$2:$G$2863,'bereken betaaldatum bedrag'!B332)</f>
        <v>0</v>
      </c>
      <c r="AE332" s="4">
        <f>SUMIFS('grv lys'!$L$2:$L$2863,'grv lys'!$I$2:$I$2863,'bereken betaaldatum bedrag'!$AE$1,'grv lys'!$G$2:$G$2863,'bereken betaaldatum bedrag'!B332)</f>
        <v>0</v>
      </c>
      <c r="AF332" s="4">
        <f>SUMIFS('grv lys'!$L$2:$L$2863,'grv lys'!$I$2:$I$2863,'bereken betaaldatum bedrag'!$AF$1,'grv lys'!$G$2:$G$2863,'bereken betaaldatum bedrag'!B332)</f>
        <v>0</v>
      </c>
      <c r="AG332" s="4">
        <f>SUMIFS('grv lys'!$L$2:$L$2863,'grv lys'!$I$2:$I$2863,'bereken betaaldatum bedrag'!$AG$1,'grv lys'!$G$2:$G$2863,'bereken betaaldatum bedrag'!B332)</f>
        <v>0</v>
      </c>
      <c r="AH332" s="4">
        <f>SUMIFS('grv lys'!$L$2:$L$2863,'grv lys'!$I$2:$I$2863,'bereken betaaldatum bedrag'!$AH$1,'grv lys'!$G$2:$G$2863,'bereken betaaldatum bedrag'!B332)</f>
        <v>0</v>
      </c>
      <c r="AI332" s="4">
        <f>SUMIFS('grv lys'!$L$2:$L$2863,'grv lys'!$I$2:$I$2863,'bereken betaaldatum bedrag'!$AI$1,'grv lys'!$G$2:$G$2863,'bereken betaaldatum bedrag'!B332)</f>
        <v>0</v>
      </c>
      <c r="AJ332" s="4">
        <f>SUMIFS('grv lys'!$L$2:$L$2863,'grv lys'!$I$2:$I$2863,'bereken betaaldatum bedrag'!$AJ$1,'grv lys'!$G$2:$G$2863,'bereken betaaldatum bedrag'!B332)</f>
        <v>0</v>
      </c>
      <c r="AK332" s="4">
        <f>SUMIFS('grv lys'!$L$2:$L$2863,'grv lys'!$I$2:$I$2863,'bereken betaaldatum bedrag'!$AK$1,'grv lys'!$G$2:$G$2863,'bereken betaaldatum bedrag'!B332)</f>
        <v>0</v>
      </c>
      <c r="AL332" s="4">
        <f>SUMIFS('grv lys'!$L$2:$L$2863,'grv lys'!$I$2:$I$2863,'bereken betaaldatum bedrag'!$AL$1,'grv lys'!$G$2:$G$2863,'bereken betaaldatum bedrag'!B332)</f>
        <v>0</v>
      </c>
      <c r="AM332" s="4">
        <f>SUMIFS('grv lys'!$L$2:$L$2863,'grv lys'!$I$2:$I$2863,'bereken betaaldatum bedrag'!$AM$1,'grv lys'!$G$2:$G$2863,'bereken betaaldatum bedrag'!B332)</f>
        <v>0</v>
      </c>
      <c r="AN332" s="4">
        <f>SUMIFS('grv lys'!$L$2:$L$2863,'grv lys'!$I$2:$I$2863,'bereken betaaldatum bedrag'!$AN$1,'grv lys'!$G$2:$G$2863,'bereken betaaldatum bedrag'!B332)</f>
        <v>0</v>
      </c>
      <c r="AO332" s="4">
        <f>SUMIFS('grv lys'!$L$2:$L$2863,'grv lys'!$I$2:$I$2863,'bereken betaaldatum bedrag'!$AO$1,'grv lys'!$G$2:$G$2863,'bereken betaaldatum bedrag'!B332)</f>
        <v>0</v>
      </c>
      <c r="AP332" s="4">
        <f>SUMIFS('grv lys'!$L$2:$L$2863,'grv lys'!$I$2:$I$2863,'bereken betaaldatum bedrag'!$AP$1,'grv lys'!$G$2:$G$2863,'bereken betaaldatum bedrag'!B332)</f>
        <v>0</v>
      </c>
      <c r="AQ332" s="4">
        <f>SUMIFS('grv lys'!$L$2:$L$2863,'grv lys'!$I$2:$I$2863,'bereken betaaldatum bedrag'!$AQ$1,'grv lys'!$G$2:$G$2863,'bereken betaaldatum bedrag'!B332)</f>
        <v>0</v>
      </c>
      <c r="AR332" s="4">
        <f>SUMIFS('grv lys'!$L$2:$L$2863,'grv lys'!$I$2:$I$2863,'bereken betaaldatum bedrag'!$AR$1,'grv lys'!$G$2:$G$2863,'bereken betaaldatum bedrag'!B332)</f>
        <v>0</v>
      </c>
      <c r="AS332" s="4">
        <f>SUMIFS('grv lys'!$L$2:$L$2863,'grv lys'!$I$2:$I$2863,'bereken betaaldatum bedrag'!$AS$1,'grv lys'!$G$2:$G$2863,'bereken betaaldatum bedrag'!B332)</f>
        <v>0</v>
      </c>
      <c r="AT332" s="4">
        <f>SUMIFS('grv lys'!$L$2:$L$2863,'grv lys'!$I$2:$I$2863,'bereken betaaldatum bedrag'!$AT$1,'grv lys'!$G$2:$G$2863,'bereken betaaldatum bedrag'!B332)</f>
        <v>0</v>
      </c>
      <c r="AU332" s="4">
        <f>SUMIFS('grv lys'!$L$2:$L$2863,'grv lys'!$I$2:$I$2863,'bereken betaaldatum bedrag'!$AU$1,'grv lys'!$G$2:$G$2863,'bereken betaaldatum bedrag'!B332)</f>
        <v>0</v>
      </c>
      <c r="AV332" s="4">
        <f>SUMIFS('grv lys'!$L$2:$L$2863,'grv lys'!$I$2:$I$2863,'bereken betaaldatum bedrag'!$AV$1,'grv lys'!$G$2:$G$2863,'bereken betaaldatum bedrag'!B332)</f>
        <v>0</v>
      </c>
      <c r="AW332" s="4">
        <f>SUMIFS('grv lys'!$L$2:$L$2863,'grv lys'!$I$2:$I$2863,'bereken betaaldatum bedrag'!$AW$1,'grv lys'!$G$2:$G$2863,'bereken betaaldatum bedrag'!B332)</f>
        <v>0</v>
      </c>
      <c r="AX332" s="4">
        <f>SUMIFS('grv lys'!$L$2:$L$2863,'grv lys'!$I$2:$I$2863,'bereken betaaldatum bedrag'!$AX$1,'grv lys'!$G$2:$G$2863,'bereken betaaldatum bedrag'!B332)</f>
        <v>0</v>
      </c>
      <c r="AY332" s="4">
        <f>SUMIFS('grv lys'!$L$2:$L$2863,'grv lys'!$I$2:$I$2863,'bereken betaaldatum bedrag'!$AY$1,'grv lys'!$G$2:$G$2863,'bereken betaaldatum bedrag'!B332)</f>
        <v>0</v>
      </c>
      <c r="AZ332" s="4">
        <f>SUMIFS('grv lys'!$L$2:$L$2863,'grv lys'!$I$2:$I$2863,'bereken betaaldatum bedrag'!$AZ$1,'grv lys'!$G$2:$G$2863,'bereken betaaldatum bedrag'!B332)</f>
        <v>0</v>
      </c>
      <c r="BA332" s="4">
        <f>SUMIFS('grv lys'!$L$2:$L$2863,'grv lys'!$I$2:$I$2863,'bereken betaaldatum bedrag'!$BA$1,'grv lys'!$G$2:$G$2863,'bereken betaaldatum bedrag'!B332)</f>
        <v>0</v>
      </c>
    </row>
    <row r="333" spans="1:53" x14ac:dyDescent="0.25">
      <c r="A333" s="19" t="s">
        <v>140</v>
      </c>
      <c r="B333" s="20">
        <v>41909</v>
      </c>
      <c r="C333" s="7"/>
      <c r="D333" s="15" t="s">
        <v>148</v>
      </c>
      <c r="E333" s="14"/>
      <c r="F333" s="12"/>
      <c r="G333" s="16"/>
      <c r="H333" s="16"/>
      <c r="I333" s="4">
        <f>SUMIFS('grv lys'!$L$2:$L$2863,'grv lys'!$G$2:$G$2863,'bereken betaaldatum bedrag'!B333,'grv lys'!$I$2:$I$2863,'bereken betaaldatum bedrag'!I$1)</f>
        <v>0</v>
      </c>
      <c r="J333" s="4">
        <f>SUMIFS('grv lys'!$L$2:$L$2863,'grv lys'!$I$2:$I$2863,'bereken betaaldatum bedrag'!$J$1,'grv lys'!$T$2:$T$2863,'bereken betaaldatum bedrag'!B333)</f>
        <v>0</v>
      </c>
      <c r="K333" s="4">
        <f>SUMIFS('grv lys'!$L$2:$L$2863,'grv lys'!$I$2:$I$2863,'bereken betaaldatum bedrag'!$K$1,'grv lys'!$T$2:$T$2863,'bereken betaaldatum bedrag'!B333)</f>
        <v>0</v>
      </c>
      <c r="L333" s="4">
        <f>SUMIFS('grv lys'!$L$2:$L$2863,'grv lys'!$I$2:$I$2863,'bereken betaaldatum bedrag'!$L$1,'grv lys'!$T$2:$T$2863,'bereken betaaldatum bedrag'!B333)</f>
        <v>0</v>
      </c>
      <c r="M333" s="4">
        <f>SUMIFS('grv lys'!$L$2:$L$2863,'grv lys'!$I$2:$I$2863,'bereken betaaldatum bedrag'!$M$1,'grv lys'!$T$2:$T$2863,'bereken betaaldatum bedrag'!B333)</f>
        <v>0</v>
      </c>
      <c r="N333" s="4">
        <f>SUMIFS('grv lys'!$L$2:$L$2863,'grv lys'!$I$2:$I$2863,'bereken betaaldatum bedrag'!$N$1,'grv lys'!$T$2:$T$2863,'bereken betaaldatum bedrag'!B333)</f>
        <v>0</v>
      </c>
      <c r="O333" s="4">
        <f>SUMIFS('grv lys'!$L$2:$L$2863,'grv lys'!$I$2:$I$2863,'bereken betaaldatum bedrag'!$O$1,'grv lys'!$T$2:$T$2863,'bereken betaaldatum bedrag'!B333)</f>
        <v>0</v>
      </c>
      <c r="P333" s="4">
        <f>SUMIFS('grv lys'!$L$2:$L$2863,'grv lys'!$I$2:$I$2863,'bereken betaaldatum bedrag'!$P$1,'grv lys'!$T$2:$T$2863,'bereken betaaldatum bedrag'!B333)</f>
        <v>0</v>
      </c>
      <c r="Q333" s="4">
        <f>SUMIFS('grv lys'!$L$2:$L$2863,'grv lys'!$I$2:$I$2863,'bereken betaaldatum bedrag'!$Q$1,'grv lys'!$T$2:$T$2863,'bereken betaaldatum bedrag'!B333)</f>
        <v>0</v>
      </c>
      <c r="R333" s="4">
        <f>SUMIFS('grv lys'!$L$2:$L$2863,'grv lys'!$I$2:$I$2863,'bereken betaaldatum bedrag'!$R$1,'grv lys'!$T$2:$T$2863,'bereken betaaldatum bedrag'!B333)</f>
        <v>0</v>
      </c>
      <c r="S333" s="4">
        <f>SUMIFS('grv lys'!Y332:Y3595,'grv lys'!T332:T3595,'bereken betaaldatum bedrag'!B333,'grv lys'!V332:V3595,'bereken betaaldatum bedrag'!$S$1)</f>
        <v>0</v>
      </c>
      <c r="T333" s="4">
        <f>SUMIFS('grv lys'!Z332:Z3595,'grv lys'!U332:U3595,'bereken betaaldatum bedrag'!B333,'grv lys'!W332:W3595,'bereken betaaldatum bedrag'!$T$1)</f>
        <v>0</v>
      </c>
      <c r="U333" s="4">
        <f>SUMIFS('grv lys'!$L$2:$L$2863,'grv lys'!$I$2:$I$2863,'bereken betaaldatum bedrag'!$U$1,'grv lys'!$T$2:$T$2863,'bereken betaaldatum bedrag'!B333)</f>
        <v>0</v>
      </c>
      <c r="V333" s="4">
        <f>SUMIFS('grv lys'!$L$2:$L$2863,'grv lys'!$I$2:$I$2863,'bereken betaaldatum bedrag'!$V$1,'grv lys'!$T$2:$T$2863,'bereken betaaldatum bedrag'!B333)</f>
        <v>0</v>
      </c>
      <c r="W333" s="4">
        <f>SUMIFS('grv lys'!$L$2:$L$2863,'grv lys'!$I$2:$I$2863,'bereken betaaldatum bedrag'!$W$1,'grv lys'!$T$2:$T$2863,'bereken betaaldatum bedrag'!B333)</f>
        <v>0</v>
      </c>
      <c r="X333" s="4">
        <f>SUMIFS('grv lys'!$L$2:$L$2863,'grv lys'!$I$2:$I$2863,'bereken betaaldatum bedrag'!$X$1,'grv lys'!$T$2:$T$2863,'bereken betaaldatum bedrag'!B333)</f>
        <v>0</v>
      </c>
      <c r="Y333" s="4">
        <f>SUMIFS('grv lys'!$L$2:$L$2863,'grv lys'!$I$2:$I$2863,'bereken betaaldatum bedrag'!$Y$1,'grv lys'!$G$2:$G$2863,'bereken betaaldatum bedrag'!B333)</f>
        <v>0</v>
      </c>
      <c r="Z333" s="4">
        <f>SUMIFS('grv lys'!$L$2:$L$2863,'grv lys'!$I$2:$I$2863,'bereken betaaldatum bedrag'!$Z$1,'grv lys'!$G$2:$G$2863,'bereken betaaldatum bedrag'!B333)</f>
        <v>0</v>
      </c>
      <c r="AA333" s="4">
        <f>SUMIFS('grv lys'!$L$2:$L$2863,'grv lys'!$I$2:$I$2863,'bereken betaaldatum bedrag'!$AA$1,'grv lys'!$G$2:$G$2863,'bereken betaaldatum bedrag'!B333)</f>
        <v>0</v>
      </c>
      <c r="AB333" s="4">
        <f>SUMIFS('grv lys'!$L$2:$L$2863,'grv lys'!$I$2:$I$2863,'bereken betaaldatum bedrag'!$AB$1,'grv lys'!$G$2:$G$2863,'bereken betaaldatum bedrag'!B333)</f>
        <v>0</v>
      </c>
      <c r="AC333" s="4">
        <f>SUMIFS('grv lys'!$L$2:$L$2863,'grv lys'!$I$2:$I$2863,'bereken betaaldatum bedrag'!$AC$1,'grv lys'!$G$2:$G$2863,'bereken betaaldatum bedrag'!B333)</f>
        <v>0</v>
      </c>
      <c r="AD333" s="4">
        <f>SUMIFS('grv lys'!$L$2:$L$2863,'grv lys'!$I$2:$I$2863,'bereken betaaldatum bedrag'!$AD$1,'grv lys'!$G$2:$G$2863,'bereken betaaldatum bedrag'!B333)</f>
        <v>0</v>
      </c>
      <c r="AE333" s="4">
        <f>SUMIFS('grv lys'!$L$2:$L$2863,'grv lys'!$I$2:$I$2863,'bereken betaaldatum bedrag'!$AE$1,'grv lys'!$G$2:$G$2863,'bereken betaaldatum bedrag'!B333)</f>
        <v>0</v>
      </c>
      <c r="AF333" s="4">
        <f>SUMIFS('grv lys'!$L$2:$L$2863,'grv lys'!$I$2:$I$2863,'bereken betaaldatum bedrag'!$AF$1,'grv lys'!$G$2:$G$2863,'bereken betaaldatum bedrag'!B333)</f>
        <v>0</v>
      </c>
      <c r="AG333" s="4">
        <f>SUMIFS('grv lys'!$L$2:$L$2863,'grv lys'!$I$2:$I$2863,'bereken betaaldatum bedrag'!$AG$1,'grv lys'!$G$2:$G$2863,'bereken betaaldatum bedrag'!B333)</f>
        <v>0</v>
      </c>
      <c r="AH333" s="4">
        <f>SUMIFS('grv lys'!$L$2:$L$2863,'grv lys'!$I$2:$I$2863,'bereken betaaldatum bedrag'!$AH$1,'grv lys'!$G$2:$G$2863,'bereken betaaldatum bedrag'!B333)</f>
        <v>0</v>
      </c>
      <c r="AI333" s="4">
        <f>SUMIFS('grv lys'!$L$2:$L$2863,'grv lys'!$I$2:$I$2863,'bereken betaaldatum bedrag'!$AI$1,'grv lys'!$G$2:$G$2863,'bereken betaaldatum bedrag'!B333)</f>
        <v>0</v>
      </c>
      <c r="AJ333" s="4">
        <f>SUMIFS('grv lys'!$L$2:$L$2863,'grv lys'!$I$2:$I$2863,'bereken betaaldatum bedrag'!$AJ$1,'grv lys'!$G$2:$G$2863,'bereken betaaldatum bedrag'!B333)</f>
        <v>0</v>
      </c>
      <c r="AK333" s="4">
        <f>SUMIFS('grv lys'!$L$2:$L$2863,'grv lys'!$I$2:$I$2863,'bereken betaaldatum bedrag'!$AK$1,'grv lys'!$G$2:$G$2863,'bereken betaaldatum bedrag'!B333)</f>
        <v>0</v>
      </c>
      <c r="AL333" s="4">
        <f>SUMIFS('grv lys'!$L$2:$L$2863,'grv lys'!$I$2:$I$2863,'bereken betaaldatum bedrag'!$AL$1,'grv lys'!$G$2:$G$2863,'bereken betaaldatum bedrag'!B333)</f>
        <v>0</v>
      </c>
      <c r="AM333" s="4">
        <f>SUMIFS('grv lys'!$L$2:$L$2863,'grv lys'!$I$2:$I$2863,'bereken betaaldatum bedrag'!$AM$1,'grv lys'!$G$2:$G$2863,'bereken betaaldatum bedrag'!B333)</f>
        <v>0</v>
      </c>
      <c r="AN333" s="4">
        <f>SUMIFS('grv lys'!$L$2:$L$2863,'grv lys'!$I$2:$I$2863,'bereken betaaldatum bedrag'!$AN$1,'grv lys'!$G$2:$G$2863,'bereken betaaldatum bedrag'!B333)</f>
        <v>0</v>
      </c>
      <c r="AO333" s="4">
        <f>SUMIFS('grv lys'!$L$2:$L$2863,'grv lys'!$I$2:$I$2863,'bereken betaaldatum bedrag'!$AO$1,'grv lys'!$G$2:$G$2863,'bereken betaaldatum bedrag'!B333)</f>
        <v>0</v>
      </c>
      <c r="AP333" s="4">
        <f>SUMIFS('grv lys'!$L$2:$L$2863,'grv lys'!$I$2:$I$2863,'bereken betaaldatum bedrag'!$AP$1,'grv lys'!$G$2:$G$2863,'bereken betaaldatum bedrag'!B333)</f>
        <v>0</v>
      </c>
      <c r="AQ333" s="4">
        <f>SUMIFS('grv lys'!$L$2:$L$2863,'grv lys'!$I$2:$I$2863,'bereken betaaldatum bedrag'!$AQ$1,'grv lys'!$G$2:$G$2863,'bereken betaaldatum bedrag'!B333)</f>
        <v>0</v>
      </c>
      <c r="AR333" s="4">
        <f>SUMIFS('grv lys'!$L$2:$L$2863,'grv lys'!$I$2:$I$2863,'bereken betaaldatum bedrag'!$AR$1,'grv lys'!$G$2:$G$2863,'bereken betaaldatum bedrag'!B333)</f>
        <v>0</v>
      </c>
      <c r="AS333" s="4">
        <f>SUMIFS('grv lys'!$L$2:$L$2863,'grv lys'!$I$2:$I$2863,'bereken betaaldatum bedrag'!$AS$1,'grv lys'!$G$2:$G$2863,'bereken betaaldatum bedrag'!B333)</f>
        <v>0</v>
      </c>
      <c r="AT333" s="4">
        <f>SUMIFS('grv lys'!$L$2:$L$2863,'grv lys'!$I$2:$I$2863,'bereken betaaldatum bedrag'!$AT$1,'grv lys'!$G$2:$G$2863,'bereken betaaldatum bedrag'!B333)</f>
        <v>0</v>
      </c>
      <c r="AU333" s="4">
        <f>SUMIFS('grv lys'!$L$2:$L$2863,'grv lys'!$I$2:$I$2863,'bereken betaaldatum bedrag'!$AU$1,'grv lys'!$G$2:$G$2863,'bereken betaaldatum bedrag'!B333)</f>
        <v>0</v>
      </c>
      <c r="AV333" s="4">
        <f>SUMIFS('grv lys'!$L$2:$L$2863,'grv lys'!$I$2:$I$2863,'bereken betaaldatum bedrag'!$AV$1,'grv lys'!$G$2:$G$2863,'bereken betaaldatum bedrag'!B333)</f>
        <v>0</v>
      </c>
      <c r="AW333" s="4">
        <f>SUMIFS('grv lys'!$L$2:$L$2863,'grv lys'!$I$2:$I$2863,'bereken betaaldatum bedrag'!$AW$1,'grv lys'!$G$2:$G$2863,'bereken betaaldatum bedrag'!B333)</f>
        <v>0</v>
      </c>
      <c r="AX333" s="4">
        <f>SUMIFS('grv lys'!$L$2:$L$2863,'grv lys'!$I$2:$I$2863,'bereken betaaldatum bedrag'!$AX$1,'grv lys'!$G$2:$G$2863,'bereken betaaldatum bedrag'!B333)</f>
        <v>0</v>
      </c>
      <c r="AY333" s="4">
        <f>SUMIFS('grv lys'!$L$2:$L$2863,'grv lys'!$I$2:$I$2863,'bereken betaaldatum bedrag'!$AY$1,'grv lys'!$G$2:$G$2863,'bereken betaaldatum bedrag'!B333)</f>
        <v>0</v>
      </c>
      <c r="AZ333" s="4">
        <f>SUMIFS('grv lys'!$L$2:$L$2863,'grv lys'!$I$2:$I$2863,'bereken betaaldatum bedrag'!$AZ$1,'grv lys'!$G$2:$G$2863,'bereken betaaldatum bedrag'!B333)</f>
        <v>0</v>
      </c>
      <c r="BA333" s="4">
        <f>SUMIFS('grv lys'!$L$2:$L$2863,'grv lys'!$I$2:$I$2863,'bereken betaaldatum bedrag'!$BA$1,'grv lys'!$G$2:$G$2863,'bereken betaaldatum bedrag'!B333)</f>
        <v>0</v>
      </c>
    </row>
    <row r="334" spans="1:53" x14ac:dyDescent="0.25">
      <c r="A334" s="19" t="s">
        <v>134</v>
      </c>
      <c r="B334" s="20">
        <v>41910</v>
      </c>
      <c r="C334" s="7"/>
      <c r="D334" s="15" t="s">
        <v>148</v>
      </c>
      <c r="E334" s="14"/>
      <c r="F334" s="12"/>
      <c r="G334" s="16"/>
      <c r="H334" s="16"/>
      <c r="I334" s="4">
        <f>SUMIFS('grv lys'!$L$2:$L$2863,'grv lys'!$G$2:$G$2863,'bereken betaaldatum bedrag'!B334,'grv lys'!$I$2:$I$2863,'bereken betaaldatum bedrag'!I$1)</f>
        <v>0</v>
      </c>
      <c r="J334" s="4">
        <f>SUMIFS('grv lys'!$L$2:$L$2863,'grv lys'!$I$2:$I$2863,'bereken betaaldatum bedrag'!$J$1,'grv lys'!$T$2:$T$2863,'bereken betaaldatum bedrag'!B334)</f>
        <v>0</v>
      </c>
      <c r="K334" s="4">
        <f>SUMIFS('grv lys'!$L$2:$L$2863,'grv lys'!$I$2:$I$2863,'bereken betaaldatum bedrag'!$K$1,'grv lys'!$T$2:$T$2863,'bereken betaaldatum bedrag'!B334)</f>
        <v>0</v>
      </c>
      <c r="L334" s="4">
        <f>SUMIFS('grv lys'!$L$2:$L$2863,'grv lys'!$I$2:$I$2863,'bereken betaaldatum bedrag'!$L$1,'grv lys'!$T$2:$T$2863,'bereken betaaldatum bedrag'!B334)</f>
        <v>0</v>
      </c>
      <c r="M334" s="4">
        <f>SUMIFS('grv lys'!$L$2:$L$2863,'grv lys'!$I$2:$I$2863,'bereken betaaldatum bedrag'!$M$1,'grv lys'!$T$2:$T$2863,'bereken betaaldatum bedrag'!B334)</f>
        <v>0</v>
      </c>
      <c r="N334" s="4">
        <f>SUMIFS('grv lys'!$L$2:$L$2863,'grv lys'!$I$2:$I$2863,'bereken betaaldatum bedrag'!$N$1,'grv lys'!$T$2:$T$2863,'bereken betaaldatum bedrag'!B334)</f>
        <v>0</v>
      </c>
      <c r="O334" s="4">
        <f>SUMIFS('grv lys'!$L$2:$L$2863,'grv lys'!$I$2:$I$2863,'bereken betaaldatum bedrag'!$O$1,'grv lys'!$T$2:$T$2863,'bereken betaaldatum bedrag'!B334)</f>
        <v>0</v>
      </c>
      <c r="P334" s="4">
        <f>SUMIFS('grv lys'!$L$2:$L$2863,'grv lys'!$I$2:$I$2863,'bereken betaaldatum bedrag'!$P$1,'grv lys'!$T$2:$T$2863,'bereken betaaldatum bedrag'!B334)</f>
        <v>0</v>
      </c>
      <c r="Q334" s="4">
        <f>SUMIFS('grv lys'!$L$2:$L$2863,'grv lys'!$I$2:$I$2863,'bereken betaaldatum bedrag'!$Q$1,'grv lys'!$T$2:$T$2863,'bereken betaaldatum bedrag'!B334)</f>
        <v>0</v>
      </c>
      <c r="R334" s="4">
        <f>SUMIFS('grv lys'!$L$2:$L$2863,'grv lys'!$I$2:$I$2863,'bereken betaaldatum bedrag'!$R$1,'grv lys'!$T$2:$T$2863,'bereken betaaldatum bedrag'!B334)</f>
        <v>0</v>
      </c>
      <c r="S334" s="4">
        <f>SUMIFS('grv lys'!Y333:Y3596,'grv lys'!T333:T3596,'bereken betaaldatum bedrag'!B334,'grv lys'!V333:V3596,'bereken betaaldatum bedrag'!$S$1)</f>
        <v>0</v>
      </c>
      <c r="T334" s="4">
        <f>SUMIFS('grv lys'!Z333:Z3596,'grv lys'!U333:U3596,'bereken betaaldatum bedrag'!B334,'grv lys'!W333:W3596,'bereken betaaldatum bedrag'!$T$1)</f>
        <v>0</v>
      </c>
      <c r="U334" s="4">
        <f>SUMIFS('grv lys'!$L$2:$L$2863,'grv lys'!$I$2:$I$2863,'bereken betaaldatum bedrag'!$U$1,'grv lys'!$T$2:$T$2863,'bereken betaaldatum bedrag'!B334)</f>
        <v>0</v>
      </c>
      <c r="V334" s="4">
        <f>SUMIFS('grv lys'!$L$2:$L$2863,'grv lys'!$I$2:$I$2863,'bereken betaaldatum bedrag'!$V$1,'grv lys'!$T$2:$T$2863,'bereken betaaldatum bedrag'!B334)</f>
        <v>0</v>
      </c>
      <c r="W334" s="4">
        <f>SUMIFS('grv lys'!$L$2:$L$2863,'grv lys'!$I$2:$I$2863,'bereken betaaldatum bedrag'!$W$1,'grv lys'!$T$2:$T$2863,'bereken betaaldatum bedrag'!B334)</f>
        <v>0</v>
      </c>
      <c r="X334" s="4">
        <f>SUMIFS('grv lys'!$L$2:$L$2863,'grv lys'!$I$2:$I$2863,'bereken betaaldatum bedrag'!$X$1,'grv lys'!$T$2:$T$2863,'bereken betaaldatum bedrag'!B334)</f>
        <v>0</v>
      </c>
      <c r="Y334" s="4">
        <f>SUMIFS('grv lys'!$L$2:$L$2863,'grv lys'!$I$2:$I$2863,'bereken betaaldatum bedrag'!$Y$1,'grv lys'!$G$2:$G$2863,'bereken betaaldatum bedrag'!B334)</f>
        <v>0</v>
      </c>
      <c r="Z334" s="4">
        <f>SUMIFS('grv lys'!$L$2:$L$2863,'grv lys'!$I$2:$I$2863,'bereken betaaldatum bedrag'!$Z$1,'grv lys'!$G$2:$G$2863,'bereken betaaldatum bedrag'!B334)</f>
        <v>0</v>
      </c>
      <c r="AA334" s="4">
        <f>SUMIFS('grv lys'!$L$2:$L$2863,'grv lys'!$I$2:$I$2863,'bereken betaaldatum bedrag'!$AA$1,'grv lys'!$G$2:$G$2863,'bereken betaaldatum bedrag'!B334)</f>
        <v>0</v>
      </c>
      <c r="AB334" s="4">
        <f>SUMIFS('grv lys'!$L$2:$L$2863,'grv lys'!$I$2:$I$2863,'bereken betaaldatum bedrag'!$AB$1,'grv lys'!$G$2:$G$2863,'bereken betaaldatum bedrag'!B334)</f>
        <v>0</v>
      </c>
      <c r="AC334" s="4">
        <f>SUMIFS('grv lys'!$L$2:$L$2863,'grv lys'!$I$2:$I$2863,'bereken betaaldatum bedrag'!$AC$1,'grv lys'!$G$2:$G$2863,'bereken betaaldatum bedrag'!B334)</f>
        <v>0</v>
      </c>
      <c r="AD334" s="4">
        <f>SUMIFS('grv lys'!$L$2:$L$2863,'grv lys'!$I$2:$I$2863,'bereken betaaldatum bedrag'!$AD$1,'grv lys'!$G$2:$G$2863,'bereken betaaldatum bedrag'!B334)</f>
        <v>0</v>
      </c>
      <c r="AE334" s="4">
        <f>SUMIFS('grv lys'!$L$2:$L$2863,'grv lys'!$I$2:$I$2863,'bereken betaaldatum bedrag'!$AE$1,'grv lys'!$G$2:$G$2863,'bereken betaaldatum bedrag'!B334)</f>
        <v>0</v>
      </c>
      <c r="AF334" s="4">
        <f>SUMIFS('grv lys'!$L$2:$L$2863,'grv lys'!$I$2:$I$2863,'bereken betaaldatum bedrag'!$AF$1,'grv lys'!$G$2:$G$2863,'bereken betaaldatum bedrag'!B334)</f>
        <v>0</v>
      </c>
      <c r="AG334" s="4">
        <f>SUMIFS('grv lys'!$L$2:$L$2863,'grv lys'!$I$2:$I$2863,'bereken betaaldatum bedrag'!$AG$1,'grv lys'!$G$2:$G$2863,'bereken betaaldatum bedrag'!B334)</f>
        <v>0</v>
      </c>
      <c r="AH334" s="4">
        <f>SUMIFS('grv lys'!$L$2:$L$2863,'grv lys'!$I$2:$I$2863,'bereken betaaldatum bedrag'!$AH$1,'grv lys'!$G$2:$G$2863,'bereken betaaldatum bedrag'!B334)</f>
        <v>0</v>
      </c>
      <c r="AI334" s="4">
        <f>SUMIFS('grv lys'!$L$2:$L$2863,'grv lys'!$I$2:$I$2863,'bereken betaaldatum bedrag'!$AI$1,'grv lys'!$G$2:$G$2863,'bereken betaaldatum bedrag'!B334)</f>
        <v>0</v>
      </c>
      <c r="AJ334" s="4">
        <f>SUMIFS('grv lys'!$L$2:$L$2863,'grv lys'!$I$2:$I$2863,'bereken betaaldatum bedrag'!$AJ$1,'grv lys'!$G$2:$G$2863,'bereken betaaldatum bedrag'!B334)</f>
        <v>0</v>
      </c>
      <c r="AK334" s="4">
        <f>SUMIFS('grv lys'!$L$2:$L$2863,'grv lys'!$I$2:$I$2863,'bereken betaaldatum bedrag'!$AK$1,'grv lys'!$G$2:$G$2863,'bereken betaaldatum bedrag'!B334)</f>
        <v>0</v>
      </c>
      <c r="AL334" s="4">
        <f>SUMIFS('grv lys'!$L$2:$L$2863,'grv lys'!$I$2:$I$2863,'bereken betaaldatum bedrag'!$AL$1,'grv lys'!$G$2:$G$2863,'bereken betaaldatum bedrag'!B334)</f>
        <v>0</v>
      </c>
      <c r="AM334" s="4">
        <f>SUMIFS('grv lys'!$L$2:$L$2863,'grv lys'!$I$2:$I$2863,'bereken betaaldatum bedrag'!$AM$1,'grv lys'!$G$2:$G$2863,'bereken betaaldatum bedrag'!B334)</f>
        <v>0</v>
      </c>
      <c r="AN334" s="4">
        <f>SUMIFS('grv lys'!$L$2:$L$2863,'grv lys'!$I$2:$I$2863,'bereken betaaldatum bedrag'!$AN$1,'grv lys'!$G$2:$G$2863,'bereken betaaldatum bedrag'!B334)</f>
        <v>0</v>
      </c>
      <c r="AO334" s="4">
        <f>SUMIFS('grv lys'!$L$2:$L$2863,'grv lys'!$I$2:$I$2863,'bereken betaaldatum bedrag'!$AO$1,'grv lys'!$G$2:$G$2863,'bereken betaaldatum bedrag'!B334)</f>
        <v>0</v>
      </c>
      <c r="AP334" s="4">
        <f>SUMIFS('grv lys'!$L$2:$L$2863,'grv lys'!$I$2:$I$2863,'bereken betaaldatum bedrag'!$AP$1,'grv lys'!$G$2:$G$2863,'bereken betaaldatum bedrag'!B334)</f>
        <v>0</v>
      </c>
      <c r="AQ334" s="4">
        <f>SUMIFS('grv lys'!$L$2:$L$2863,'grv lys'!$I$2:$I$2863,'bereken betaaldatum bedrag'!$AQ$1,'grv lys'!$G$2:$G$2863,'bereken betaaldatum bedrag'!B334)</f>
        <v>0</v>
      </c>
      <c r="AR334" s="4">
        <f>SUMIFS('grv lys'!$L$2:$L$2863,'grv lys'!$I$2:$I$2863,'bereken betaaldatum bedrag'!$AR$1,'grv lys'!$G$2:$G$2863,'bereken betaaldatum bedrag'!B334)</f>
        <v>0</v>
      </c>
      <c r="AS334" s="4">
        <f>SUMIFS('grv lys'!$L$2:$L$2863,'grv lys'!$I$2:$I$2863,'bereken betaaldatum bedrag'!$AS$1,'grv lys'!$G$2:$G$2863,'bereken betaaldatum bedrag'!B334)</f>
        <v>0</v>
      </c>
      <c r="AT334" s="4">
        <f>SUMIFS('grv lys'!$L$2:$L$2863,'grv lys'!$I$2:$I$2863,'bereken betaaldatum bedrag'!$AT$1,'grv lys'!$G$2:$G$2863,'bereken betaaldatum bedrag'!B334)</f>
        <v>0</v>
      </c>
      <c r="AU334" s="4">
        <f>SUMIFS('grv lys'!$L$2:$L$2863,'grv lys'!$I$2:$I$2863,'bereken betaaldatum bedrag'!$AU$1,'grv lys'!$G$2:$G$2863,'bereken betaaldatum bedrag'!B334)</f>
        <v>0</v>
      </c>
      <c r="AV334" s="4">
        <f>SUMIFS('grv lys'!$L$2:$L$2863,'grv lys'!$I$2:$I$2863,'bereken betaaldatum bedrag'!$AV$1,'grv lys'!$G$2:$G$2863,'bereken betaaldatum bedrag'!B334)</f>
        <v>0</v>
      </c>
      <c r="AW334" s="4">
        <f>SUMIFS('grv lys'!$L$2:$L$2863,'grv lys'!$I$2:$I$2863,'bereken betaaldatum bedrag'!$AW$1,'grv lys'!$G$2:$G$2863,'bereken betaaldatum bedrag'!B334)</f>
        <v>0</v>
      </c>
      <c r="AX334" s="4">
        <f>SUMIFS('grv lys'!$L$2:$L$2863,'grv lys'!$I$2:$I$2863,'bereken betaaldatum bedrag'!$AX$1,'grv lys'!$G$2:$G$2863,'bereken betaaldatum bedrag'!B334)</f>
        <v>0</v>
      </c>
      <c r="AY334" s="4">
        <f>SUMIFS('grv lys'!$L$2:$L$2863,'grv lys'!$I$2:$I$2863,'bereken betaaldatum bedrag'!$AY$1,'grv lys'!$G$2:$G$2863,'bereken betaaldatum bedrag'!B334)</f>
        <v>0</v>
      </c>
      <c r="AZ334" s="4">
        <f>SUMIFS('grv lys'!$L$2:$L$2863,'grv lys'!$I$2:$I$2863,'bereken betaaldatum bedrag'!$AZ$1,'grv lys'!$G$2:$G$2863,'bereken betaaldatum bedrag'!B334)</f>
        <v>0</v>
      </c>
      <c r="BA334" s="4">
        <f>SUMIFS('grv lys'!$L$2:$L$2863,'grv lys'!$I$2:$I$2863,'bereken betaaldatum bedrag'!$BA$1,'grv lys'!$G$2:$G$2863,'bereken betaaldatum bedrag'!B334)</f>
        <v>0</v>
      </c>
    </row>
    <row r="335" spans="1:53" x14ac:dyDescent="0.25">
      <c r="A335" s="19" t="s">
        <v>135</v>
      </c>
      <c r="B335" s="20">
        <v>41911</v>
      </c>
      <c r="C335" s="7"/>
      <c r="D335" s="15" t="s">
        <v>148</v>
      </c>
      <c r="E335" s="14"/>
      <c r="F335" s="12"/>
      <c r="G335" s="16"/>
      <c r="H335" s="16"/>
      <c r="I335" s="4">
        <f>SUMIFS('grv lys'!$L$2:$L$2863,'grv lys'!$G$2:$G$2863,'bereken betaaldatum bedrag'!B335,'grv lys'!$I$2:$I$2863,'bereken betaaldatum bedrag'!I$1)</f>
        <v>0</v>
      </c>
      <c r="J335" s="4">
        <f>SUMIFS('grv lys'!$L$2:$L$2863,'grv lys'!$I$2:$I$2863,'bereken betaaldatum bedrag'!$J$1,'grv lys'!$T$2:$T$2863,'bereken betaaldatum bedrag'!B335)</f>
        <v>0</v>
      </c>
      <c r="K335" s="4">
        <f>SUMIFS('grv lys'!$L$2:$L$2863,'grv lys'!$I$2:$I$2863,'bereken betaaldatum bedrag'!$K$1,'grv lys'!$T$2:$T$2863,'bereken betaaldatum bedrag'!B335)</f>
        <v>0</v>
      </c>
      <c r="L335" s="4">
        <f>SUMIFS('grv lys'!$L$2:$L$2863,'grv lys'!$I$2:$I$2863,'bereken betaaldatum bedrag'!$L$1,'grv lys'!$T$2:$T$2863,'bereken betaaldatum bedrag'!B335)</f>
        <v>0</v>
      </c>
      <c r="M335" s="4">
        <f>SUMIFS('grv lys'!$L$2:$L$2863,'grv lys'!$I$2:$I$2863,'bereken betaaldatum bedrag'!$M$1,'grv lys'!$T$2:$T$2863,'bereken betaaldatum bedrag'!B335)</f>
        <v>0</v>
      </c>
      <c r="N335" s="4">
        <f>SUMIFS('grv lys'!$L$2:$L$2863,'grv lys'!$I$2:$I$2863,'bereken betaaldatum bedrag'!$N$1,'grv lys'!$T$2:$T$2863,'bereken betaaldatum bedrag'!B335)</f>
        <v>0</v>
      </c>
      <c r="O335" s="4">
        <f>SUMIFS('grv lys'!$L$2:$L$2863,'grv lys'!$I$2:$I$2863,'bereken betaaldatum bedrag'!$O$1,'grv lys'!$T$2:$T$2863,'bereken betaaldatum bedrag'!B335)</f>
        <v>0</v>
      </c>
      <c r="P335" s="4">
        <f>SUMIFS('grv lys'!$L$2:$L$2863,'grv lys'!$I$2:$I$2863,'bereken betaaldatum bedrag'!$P$1,'grv lys'!$T$2:$T$2863,'bereken betaaldatum bedrag'!B335)</f>
        <v>0</v>
      </c>
      <c r="Q335" s="4">
        <f>SUMIFS('grv lys'!$L$2:$L$2863,'grv lys'!$I$2:$I$2863,'bereken betaaldatum bedrag'!$Q$1,'grv lys'!$T$2:$T$2863,'bereken betaaldatum bedrag'!B335)</f>
        <v>0</v>
      </c>
      <c r="R335" s="4">
        <f>SUMIFS('grv lys'!$L$2:$L$2863,'grv lys'!$I$2:$I$2863,'bereken betaaldatum bedrag'!$R$1,'grv lys'!$T$2:$T$2863,'bereken betaaldatum bedrag'!B335)</f>
        <v>0</v>
      </c>
      <c r="S335" s="4">
        <f>SUMIFS('grv lys'!Y334:Y3597,'grv lys'!T334:T3597,'bereken betaaldatum bedrag'!B335,'grv lys'!V334:V3597,'bereken betaaldatum bedrag'!$S$1)</f>
        <v>0</v>
      </c>
      <c r="T335" s="4">
        <f>SUMIFS('grv lys'!Z334:Z3597,'grv lys'!U334:U3597,'bereken betaaldatum bedrag'!B335,'grv lys'!W334:W3597,'bereken betaaldatum bedrag'!$T$1)</f>
        <v>0</v>
      </c>
      <c r="U335" s="4">
        <f>SUMIFS('grv lys'!$L$2:$L$2863,'grv lys'!$I$2:$I$2863,'bereken betaaldatum bedrag'!$U$1,'grv lys'!$T$2:$T$2863,'bereken betaaldatum bedrag'!B335)</f>
        <v>0</v>
      </c>
      <c r="V335" s="4">
        <f>SUMIFS('grv lys'!$L$2:$L$2863,'grv lys'!$I$2:$I$2863,'bereken betaaldatum bedrag'!$V$1,'grv lys'!$T$2:$T$2863,'bereken betaaldatum bedrag'!B335)</f>
        <v>0</v>
      </c>
      <c r="W335" s="4">
        <f>SUMIFS('grv lys'!$L$2:$L$2863,'grv lys'!$I$2:$I$2863,'bereken betaaldatum bedrag'!$W$1,'grv lys'!$T$2:$T$2863,'bereken betaaldatum bedrag'!B335)</f>
        <v>0</v>
      </c>
      <c r="X335" s="4">
        <f>SUMIFS('grv lys'!$L$2:$L$2863,'grv lys'!$I$2:$I$2863,'bereken betaaldatum bedrag'!$X$1,'grv lys'!$T$2:$T$2863,'bereken betaaldatum bedrag'!B335)</f>
        <v>0</v>
      </c>
      <c r="Y335" s="4">
        <f>SUMIFS('grv lys'!$L$2:$L$2863,'grv lys'!$I$2:$I$2863,'bereken betaaldatum bedrag'!$Y$1,'grv lys'!$G$2:$G$2863,'bereken betaaldatum bedrag'!B335)</f>
        <v>0</v>
      </c>
      <c r="Z335" s="4">
        <f>SUMIFS('grv lys'!$L$2:$L$2863,'grv lys'!$I$2:$I$2863,'bereken betaaldatum bedrag'!$Z$1,'grv lys'!$G$2:$G$2863,'bereken betaaldatum bedrag'!B335)</f>
        <v>0</v>
      </c>
      <c r="AA335" s="4">
        <f>SUMIFS('grv lys'!$L$2:$L$2863,'grv lys'!$I$2:$I$2863,'bereken betaaldatum bedrag'!$AA$1,'grv lys'!$G$2:$G$2863,'bereken betaaldatum bedrag'!B335)</f>
        <v>0</v>
      </c>
      <c r="AB335" s="4">
        <f>SUMIFS('grv lys'!$L$2:$L$2863,'grv lys'!$I$2:$I$2863,'bereken betaaldatum bedrag'!$AB$1,'grv lys'!$G$2:$G$2863,'bereken betaaldatum bedrag'!B335)</f>
        <v>0</v>
      </c>
      <c r="AC335" s="4">
        <f>SUMIFS('grv lys'!$L$2:$L$2863,'grv lys'!$I$2:$I$2863,'bereken betaaldatum bedrag'!$AC$1,'grv lys'!$G$2:$G$2863,'bereken betaaldatum bedrag'!B335)</f>
        <v>0</v>
      </c>
      <c r="AD335" s="4">
        <f>SUMIFS('grv lys'!$L$2:$L$2863,'grv lys'!$I$2:$I$2863,'bereken betaaldatum bedrag'!$AD$1,'grv lys'!$G$2:$G$2863,'bereken betaaldatum bedrag'!B335)</f>
        <v>0</v>
      </c>
      <c r="AE335" s="4">
        <f>SUMIFS('grv lys'!$L$2:$L$2863,'grv lys'!$I$2:$I$2863,'bereken betaaldatum bedrag'!$AE$1,'grv lys'!$G$2:$G$2863,'bereken betaaldatum bedrag'!B335)</f>
        <v>0</v>
      </c>
      <c r="AF335" s="4">
        <f>SUMIFS('grv lys'!$L$2:$L$2863,'grv lys'!$I$2:$I$2863,'bereken betaaldatum bedrag'!$AF$1,'grv lys'!$G$2:$G$2863,'bereken betaaldatum bedrag'!B335)</f>
        <v>0</v>
      </c>
      <c r="AG335" s="4">
        <f>SUMIFS('grv lys'!$L$2:$L$2863,'grv lys'!$I$2:$I$2863,'bereken betaaldatum bedrag'!$AG$1,'grv lys'!$G$2:$G$2863,'bereken betaaldatum bedrag'!B335)</f>
        <v>0</v>
      </c>
      <c r="AH335" s="4">
        <f>SUMIFS('grv lys'!$L$2:$L$2863,'grv lys'!$I$2:$I$2863,'bereken betaaldatum bedrag'!$AH$1,'grv lys'!$G$2:$G$2863,'bereken betaaldatum bedrag'!B335)</f>
        <v>0</v>
      </c>
      <c r="AI335" s="4">
        <f>SUMIFS('grv lys'!$L$2:$L$2863,'grv lys'!$I$2:$I$2863,'bereken betaaldatum bedrag'!$AI$1,'grv lys'!$G$2:$G$2863,'bereken betaaldatum bedrag'!B335)</f>
        <v>0</v>
      </c>
      <c r="AJ335" s="4">
        <f>SUMIFS('grv lys'!$L$2:$L$2863,'grv lys'!$I$2:$I$2863,'bereken betaaldatum bedrag'!$AJ$1,'grv lys'!$G$2:$G$2863,'bereken betaaldatum bedrag'!B335)</f>
        <v>0</v>
      </c>
      <c r="AK335" s="4">
        <f>SUMIFS('grv lys'!$L$2:$L$2863,'grv lys'!$I$2:$I$2863,'bereken betaaldatum bedrag'!$AK$1,'grv lys'!$G$2:$G$2863,'bereken betaaldatum bedrag'!B335)</f>
        <v>0</v>
      </c>
      <c r="AL335" s="4">
        <f>SUMIFS('grv lys'!$L$2:$L$2863,'grv lys'!$I$2:$I$2863,'bereken betaaldatum bedrag'!$AL$1,'grv lys'!$G$2:$G$2863,'bereken betaaldatum bedrag'!B335)</f>
        <v>0</v>
      </c>
      <c r="AM335" s="4">
        <f>SUMIFS('grv lys'!$L$2:$L$2863,'grv lys'!$I$2:$I$2863,'bereken betaaldatum bedrag'!$AM$1,'grv lys'!$G$2:$G$2863,'bereken betaaldatum bedrag'!B335)</f>
        <v>0</v>
      </c>
      <c r="AN335" s="4">
        <f>SUMIFS('grv lys'!$L$2:$L$2863,'grv lys'!$I$2:$I$2863,'bereken betaaldatum bedrag'!$AN$1,'grv lys'!$G$2:$G$2863,'bereken betaaldatum bedrag'!B335)</f>
        <v>0</v>
      </c>
      <c r="AO335" s="4">
        <f>SUMIFS('grv lys'!$L$2:$L$2863,'grv lys'!$I$2:$I$2863,'bereken betaaldatum bedrag'!$AO$1,'grv lys'!$G$2:$G$2863,'bereken betaaldatum bedrag'!B335)</f>
        <v>0</v>
      </c>
      <c r="AP335" s="4">
        <f>SUMIFS('grv lys'!$L$2:$L$2863,'grv lys'!$I$2:$I$2863,'bereken betaaldatum bedrag'!$AP$1,'grv lys'!$G$2:$G$2863,'bereken betaaldatum bedrag'!B335)</f>
        <v>0</v>
      </c>
      <c r="AQ335" s="4">
        <f>SUMIFS('grv lys'!$L$2:$L$2863,'grv lys'!$I$2:$I$2863,'bereken betaaldatum bedrag'!$AQ$1,'grv lys'!$G$2:$G$2863,'bereken betaaldatum bedrag'!B335)</f>
        <v>0</v>
      </c>
      <c r="AR335" s="4">
        <f>SUMIFS('grv lys'!$L$2:$L$2863,'grv lys'!$I$2:$I$2863,'bereken betaaldatum bedrag'!$AR$1,'grv lys'!$G$2:$G$2863,'bereken betaaldatum bedrag'!B335)</f>
        <v>0</v>
      </c>
      <c r="AS335" s="4">
        <f>SUMIFS('grv lys'!$L$2:$L$2863,'grv lys'!$I$2:$I$2863,'bereken betaaldatum bedrag'!$AS$1,'grv lys'!$G$2:$G$2863,'bereken betaaldatum bedrag'!B335)</f>
        <v>0</v>
      </c>
      <c r="AT335" s="4">
        <f>SUMIFS('grv lys'!$L$2:$L$2863,'grv lys'!$I$2:$I$2863,'bereken betaaldatum bedrag'!$AT$1,'grv lys'!$G$2:$G$2863,'bereken betaaldatum bedrag'!B335)</f>
        <v>0</v>
      </c>
      <c r="AU335" s="4">
        <f>SUMIFS('grv lys'!$L$2:$L$2863,'grv lys'!$I$2:$I$2863,'bereken betaaldatum bedrag'!$AU$1,'grv lys'!$G$2:$G$2863,'bereken betaaldatum bedrag'!B335)</f>
        <v>0</v>
      </c>
      <c r="AV335" s="4">
        <f>SUMIFS('grv lys'!$L$2:$L$2863,'grv lys'!$I$2:$I$2863,'bereken betaaldatum bedrag'!$AV$1,'grv lys'!$G$2:$G$2863,'bereken betaaldatum bedrag'!B335)</f>
        <v>0</v>
      </c>
      <c r="AW335" s="4">
        <f>SUMIFS('grv lys'!$L$2:$L$2863,'grv lys'!$I$2:$I$2863,'bereken betaaldatum bedrag'!$AW$1,'grv lys'!$G$2:$G$2863,'bereken betaaldatum bedrag'!B335)</f>
        <v>0</v>
      </c>
      <c r="AX335" s="4">
        <f>SUMIFS('grv lys'!$L$2:$L$2863,'grv lys'!$I$2:$I$2863,'bereken betaaldatum bedrag'!$AX$1,'grv lys'!$G$2:$G$2863,'bereken betaaldatum bedrag'!B335)</f>
        <v>0</v>
      </c>
      <c r="AY335" s="4">
        <f>SUMIFS('grv lys'!$L$2:$L$2863,'grv lys'!$I$2:$I$2863,'bereken betaaldatum bedrag'!$AY$1,'grv lys'!$G$2:$G$2863,'bereken betaaldatum bedrag'!B335)</f>
        <v>0</v>
      </c>
      <c r="AZ335" s="4">
        <f>SUMIFS('grv lys'!$L$2:$L$2863,'grv lys'!$I$2:$I$2863,'bereken betaaldatum bedrag'!$AZ$1,'grv lys'!$G$2:$G$2863,'bereken betaaldatum bedrag'!B335)</f>
        <v>0</v>
      </c>
      <c r="BA335" s="4">
        <f>SUMIFS('grv lys'!$L$2:$L$2863,'grv lys'!$I$2:$I$2863,'bereken betaaldatum bedrag'!$BA$1,'grv lys'!$G$2:$G$2863,'bereken betaaldatum bedrag'!B335)</f>
        <v>0</v>
      </c>
    </row>
    <row r="336" spans="1:53" x14ac:dyDescent="0.25">
      <c r="A336" s="19" t="s">
        <v>136</v>
      </c>
      <c r="B336" s="20">
        <v>41912</v>
      </c>
      <c r="C336" s="7"/>
      <c r="D336" s="15" t="s">
        <v>148</v>
      </c>
      <c r="E336" s="14"/>
      <c r="F336" s="12"/>
      <c r="G336" s="16"/>
      <c r="H336" s="16"/>
      <c r="I336" s="4">
        <f>SUMIFS('grv lys'!$L$2:$L$2863,'grv lys'!$G$2:$G$2863,'bereken betaaldatum bedrag'!B336,'grv lys'!$I$2:$I$2863,'bereken betaaldatum bedrag'!I$1)</f>
        <v>0</v>
      </c>
      <c r="J336" s="4">
        <f>SUMIFS('grv lys'!$L$2:$L$2863,'grv lys'!$I$2:$I$2863,'bereken betaaldatum bedrag'!$J$1,'grv lys'!$T$2:$T$2863,'bereken betaaldatum bedrag'!B336)</f>
        <v>0</v>
      </c>
      <c r="K336" s="4">
        <f>SUMIFS('grv lys'!$L$2:$L$2863,'grv lys'!$I$2:$I$2863,'bereken betaaldatum bedrag'!$K$1,'grv lys'!$T$2:$T$2863,'bereken betaaldatum bedrag'!B336)</f>
        <v>0</v>
      </c>
      <c r="L336" s="4">
        <f>SUMIFS('grv lys'!$L$2:$L$2863,'grv lys'!$I$2:$I$2863,'bereken betaaldatum bedrag'!$L$1,'grv lys'!$T$2:$T$2863,'bereken betaaldatum bedrag'!B336)</f>
        <v>0</v>
      </c>
      <c r="M336" s="4">
        <f>SUMIFS('grv lys'!$L$2:$L$2863,'grv lys'!$I$2:$I$2863,'bereken betaaldatum bedrag'!$M$1,'grv lys'!$T$2:$T$2863,'bereken betaaldatum bedrag'!B336)</f>
        <v>0</v>
      </c>
      <c r="N336" s="4">
        <f>SUMIFS('grv lys'!$L$2:$L$2863,'grv lys'!$I$2:$I$2863,'bereken betaaldatum bedrag'!$N$1,'grv lys'!$T$2:$T$2863,'bereken betaaldatum bedrag'!B336)</f>
        <v>0</v>
      </c>
      <c r="O336" s="4">
        <f>SUMIFS('grv lys'!$L$2:$L$2863,'grv lys'!$I$2:$I$2863,'bereken betaaldatum bedrag'!$O$1,'grv lys'!$T$2:$T$2863,'bereken betaaldatum bedrag'!B336)</f>
        <v>0</v>
      </c>
      <c r="P336" s="4">
        <f>SUMIFS('grv lys'!$L$2:$L$2863,'grv lys'!$I$2:$I$2863,'bereken betaaldatum bedrag'!$P$1,'grv lys'!$T$2:$T$2863,'bereken betaaldatum bedrag'!B336)</f>
        <v>0</v>
      </c>
      <c r="Q336" s="4">
        <f>SUMIFS('grv lys'!$L$2:$L$2863,'grv lys'!$I$2:$I$2863,'bereken betaaldatum bedrag'!$Q$1,'grv lys'!$T$2:$T$2863,'bereken betaaldatum bedrag'!B336)</f>
        <v>0</v>
      </c>
      <c r="R336" s="4">
        <f>SUMIFS('grv lys'!$L$2:$L$2863,'grv lys'!$I$2:$I$2863,'bereken betaaldatum bedrag'!$R$1,'grv lys'!$T$2:$T$2863,'bereken betaaldatum bedrag'!B336)</f>
        <v>0</v>
      </c>
      <c r="S336" s="4">
        <f>SUMIFS('grv lys'!Y335:Y3598,'grv lys'!T335:T3598,'bereken betaaldatum bedrag'!B336,'grv lys'!V335:V3598,'bereken betaaldatum bedrag'!$S$1)</f>
        <v>0</v>
      </c>
      <c r="T336" s="4">
        <f>SUMIFS('grv lys'!Z335:Z3598,'grv lys'!U335:U3598,'bereken betaaldatum bedrag'!B336,'grv lys'!W335:W3598,'bereken betaaldatum bedrag'!$T$1)</f>
        <v>0</v>
      </c>
      <c r="U336" s="4">
        <f>SUMIFS('grv lys'!$L$2:$L$2863,'grv lys'!$I$2:$I$2863,'bereken betaaldatum bedrag'!$U$1,'grv lys'!$T$2:$T$2863,'bereken betaaldatum bedrag'!B336)</f>
        <v>0</v>
      </c>
      <c r="V336" s="4">
        <f>SUMIFS('grv lys'!$L$2:$L$2863,'grv lys'!$I$2:$I$2863,'bereken betaaldatum bedrag'!$V$1,'grv lys'!$T$2:$T$2863,'bereken betaaldatum bedrag'!B336)</f>
        <v>0</v>
      </c>
      <c r="W336" s="4">
        <f>SUMIFS('grv lys'!$L$2:$L$2863,'grv lys'!$I$2:$I$2863,'bereken betaaldatum bedrag'!$W$1,'grv lys'!$T$2:$T$2863,'bereken betaaldatum bedrag'!B336)</f>
        <v>0</v>
      </c>
      <c r="X336" s="4">
        <f>SUMIFS('grv lys'!$L$2:$L$2863,'grv lys'!$I$2:$I$2863,'bereken betaaldatum bedrag'!$X$1,'grv lys'!$T$2:$T$2863,'bereken betaaldatum bedrag'!B336)</f>
        <v>0</v>
      </c>
      <c r="Y336" s="4">
        <f>SUMIFS('grv lys'!$L$2:$L$2863,'grv lys'!$I$2:$I$2863,'bereken betaaldatum bedrag'!$Y$1,'grv lys'!$G$2:$G$2863,'bereken betaaldatum bedrag'!B336)</f>
        <v>0</v>
      </c>
      <c r="Z336" s="4">
        <f>SUMIFS('grv lys'!$L$2:$L$2863,'grv lys'!$I$2:$I$2863,'bereken betaaldatum bedrag'!$Z$1,'grv lys'!$G$2:$G$2863,'bereken betaaldatum bedrag'!B336)</f>
        <v>0</v>
      </c>
      <c r="AA336" s="4">
        <f>SUMIFS('grv lys'!$L$2:$L$2863,'grv lys'!$I$2:$I$2863,'bereken betaaldatum bedrag'!$AA$1,'grv lys'!$G$2:$G$2863,'bereken betaaldatum bedrag'!B336)</f>
        <v>0</v>
      </c>
      <c r="AB336" s="4">
        <f>SUMIFS('grv lys'!$L$2:$L$2863,'grv lys'!$I$2:$I$2863,'bereken betaaldatum bedrag'!$AB$1,'grv lys'!$G$2:$G$2863,'bereken betaaldatum bedrag'!B336)</f>
        <v>0</v>
      </c>
      <c r="AC336" s="4">
        <f>SUMIFS('grv lys'!$L$2:$L$2863,'grv lys'!$I$2:$I$2863,'bereken betaaldatum bedrag'!$AC$1,'grv lys'!$G$2:$G$2863,'bereken betaaldatum bedrag'!B336)</f>
        <v>0</v>
      </c>
      <c r="AD336" s="4">
        <f>SUMIFS('grv lys'!$L$2:$L$2863,'grv lys'!$I$2:$I$2863,'bereken betaaldatum bedrag'!$AD$1,'grv lys'!$G$2:$G$2863,'bereken betaaldatum bedrag'!B336)</f>
        <v>0</v>
      </c>
      <c r="AE336" s="4">
        <f>SUMIFS('grv lys'!$L$2:$L$2863,'grv lys'!$I$2:$I$2863,'bereken betaaldatum bedrag'!$AE$1,'grv lys'!$G$2:$G$2863,'bereken betaaldatum bedrag'!B336)</f>
        <v>0</v>
      </c>
      <c r="AF336" s="4">
        <f>SUMIFS('grv lys'!$L$2:$L$2863,'grv lys'!$I$2:$I$2863,'bereken betaaldatum bedrag'!$AF$1,'grv lys'!$G$2:$G$2863,'bereken betaaldatum bedrag'!B336)</f>
        <v>0</v>
      </c>
      <c r="AG336" s="4">
        <f>SUMIFS('grv lys'!$L$2:$L$2863,'grv lys'!$I$2:$I$2863,'bereken betaaldatum bedrag'!$AG$1,'grv lys'!$G$2:$G$2863,'bereken betaaldatum bedrag'!B336)</f>
        <v>0</v>
      </c>
      <c r="AH336" s="4">
        <f>SUMIFS('grv lys'!$L$2:$L$2863,'grv lys'!$I$2:$I$2863,'bereken betaaldatum bedrag'!$AH$1,'grv lys'!$G$2:$G$2863,'bereken betaaldatum bedrag'!B336)</f>
        <v>0</v>
      </c>
      <c r="AI336" s="4">
        <f>SUMIFS('grv lys'!$L$2:$L$2863,'grv lys'!$I$2:$I$2863,'bereken betaaldatum bedrag'!$AI$1,'grv lys'!$G$2:$G$2863,'bereken betaaldatum bedrag'!B336)</f>
        <v>0</v>
      </c>
      <c r="AJ336" s="4">
        <f>SUMIFS('grv lys'!$L$2:$L$2863,'grv lys'!$I$2:$I$2863,'bereken betaaldatum bedrag'!$AJ$1,'grv lys'!$G$2:$G$2863,'bereken betaaldatum bedrag'!B336)</f>
        <v>0</v>
      </c>
      <c r="AK336" s="4">
        <f>SUMIFS('grv lys'!$L$2:$L$2863,'grv lys'!$I$2:$I$2863,'bereken betaaldatum bedrag'!$AK$1,'grv lys'!$G$2:$G$2863,'bereken betaaldatum bedrag'!B336)</f>
        <v>0</v>
      </c>
      <c r="AL336" s="4">
        <f>SUMIFS('grv lys'!$L$2:$L$2863,'grv lys'!$I$2:$I$2863,'bereken betaaldatum bedrag'!$AL$1,'grv lys'!$G$2:$G$2863,'bereken betaaldatum bedrag'!B336)</f>
        <v>0</v>
      </c>
      <c r="AM336" s="4">
        <f>SUMIFS('grv lys'!$L$2:$L$2863,'grv lys'!$I$2:$I$2863,'bereken betaaldatum bedrag'!$AM$1,'grv lys'!$G$2:$G$2863,'bereken betaaldatum bedrag'!B336)</f>
        <v>0</v>
      </c>
      <c r="AN336" s="4">
        <f>SUMIFS('grv lys'!$L$2:$L$2863,'grv lys'!$I$2:$I$2863,'bereken betaaldatum bedrag'!$AN$1,'grv lys'!$G$2:$G$2863,'bereken betaaldatum bedrag'!B336)</f>
        <v>0</v>
      </c>
      <c r="AO336" s="4">
        <f>SUMIFS('grv lys'!$L$2:$L$2863,'grv lys'!$I$2:$I$2863,'bereken betaaldatum bedrag'!$AO$1,'grv lys'!$G$2:$G$2863,'bereken betaaldatum bedrag'!B336)</f>
        <v>0</v>
      </c>
      <c r="AP336" s="4">
        <f>SUMIFS('grv lys'!$L$2:$L$2863,'grv lys'!$I$2:$I$2863,'bereken betaaldatum bedrag'!$AP$1,'grv lys'!$G$2:$G$2863,'bereken betaaldatum bedrag'!B336)</f>
        <v>0</v>
      </c>
      <c r="AQ336" s="4">
        <f>SUMIFS('grv lys'!$L$2:$L$2863,'grv lys'!$I$2:$I$2863,'bereken betaaldatum bedrag'!$AQ$1,'grv lys'!$G$2:$G$2863,'bereken betaaldatum bedrag'!B336)</f>
        <v>0</v>
      </c>
      <c r="AR336" s="4">
        <f>SUMIFS('grv lys'!$L$2:$L$2863,'grv lys'!$I$2:$I$2863,'bereken betaaldatum bedrag'!$AR$1,'grv lys'!$G$2:$G$2863,'bereken betaaldatum bedrag'!B336)</f>
        <v>0</v>
      </c>
      <c r="AS336" s="4">
        <f>SUMIFS('grv lys'!$L$2:$L$2863,'grv lys'!$I$2:$I$2863,'bereken betaaldatum bedrag'!$AS$1,'grv lys'!$G$2:$G$2863,'bereken betaaldatum bedrag'!B336)</f>
        <v>0</v>
      </c>
      <c r="AT336" s="4">
        <f>SUMIFS('grv lys'!$L$2:$L$2863,'grv lys'!$I$2:$I$2863,'bereken betaaldatum bedrag'!$AT$1,'grv lys'!$G$2:$G$2863,'bereken betaaldatum bedrag'!B336)</f>
        <v>0</v>
      </c>
      <c r="AU336" s="4">
        <f>SUMIFS('grv lys'!$L$2:$L$2863,'grv lys'!$I$2:$I$2863,'bereken betaaldatum bedrag'!$AU$1,'grv lys'!$G$2:$G$2863,'bereken betaaldatum bedrag'!B336)</f>
        <v>0</v>
      </c>
      <c r="AV336" s="4">
        <f>SUMIFS('grv lys'!$L$2:$L$2863,'grv lys'!$I$2:$I$2863,'bereken betaaldatum bedrag'!$AV$1,'grv lys'!$G$2:$G$2863,'bereken betaaldatum bedrag'!B336)</f>
        <v>0</v>
      </c>
      <c r="AW336" s="4">
        <f>SUMIFS('grv lys'!$L$2:$L$2863,'grv lys'!$I$2:$I$2863,'bereken betaaldatum bedrag'!$AW$1,'grv lys'!$G$2:$G$2863,'bereken betaaldatum bedrag'!B336)</f>
        <v>0</v>
      </c>
      <c r="AX336" s="4">
        <f>SUMIFS('grv lys'!$L$2:$L$2863,'grv lys'!$I$2:$I$2863,'bereken betaaldatum bedrag'!$AX$1,'grv lys'!$G$2:$G$2863,'bereken betaaldatum bedrag'!B336)</f>
        <v>0</v>
      </c>
      <c r="AY336" s="4">
        <f>SUMIFS('grv lys'!$L$2:$L$2863,'grv lys'!$I$2:$I$2863,'bereken betaaldatum bedrag'!$AY$1,'grv lys'!$G$2:$G$2863,'bereken betaaldatum bedrag'!B336)</f>
        <v>0</v>
      </c>
      <c r="AZ336" s="4">
        <f>SUMIFS('grv lys'!$L$2:$L$2863,'grv lys'!$I$2:$I$2863,'bereken betaaldatum bedrag'!$AZ$1,'grv lys'!$G$2:$G$2863,'bereken betaaldatum bedrag'!B336)</f>
        <v>0</v>
      </c>
      <c r="BA336" s="4">
        <f>SUMIFS('grv lys'!$L$2:$L$2863,'grv lys'!$I$2:$I$2863,'bereken betaaldatum bedrag'!$BA$1,'grv lys'!$G$2:$G$2863,'bereken betaaldatum bedrag'!B336)</f>
        <v>0</v>
      </c>
    </row>
    <row r="337" spans="1:53" x14ac:dyDescent="0.25">
      <c r="A337" s="19" t="s">
        <v>137</v>
      </c>
      <c r="B337" s="20">
        <v>41913</v>
      </c>
      <c r="C337" s="7"/>
      <c r="D337" s="15" t="s">
        <v>148</v>
      </c>
      <c r="E337" s="14"/>
      <c r="F337" s="12"/>
      <c r="G337" s="16"/>
      <c r="H337" s="16"/>
      <c r="I337" s="4">
        <f>SUMIFS('grv lys'!$L$2:$L$2863,'grv lys'!$G$2:$G$2863,'bereken betaaldatum bedrag'!B337,'grv lys'!$I$2:$I$2863,'bereken betaaldatum bedrag'!I$1)</f>
        <v>0</v>
      </c>
      <c r="J337" s="4">
        <f>SUMIFS('grv lys'!$L$2:$L$2863,'grv lys'!$I$2:$I$2863,'bereken betaaldatum bedrag'!$J$1,'grv lys'!$T$2:$T$2863,'bereken betaaldatum bedrag'!B337)</f>
        <v>0</v>
      </c>
      <c r="K337" s="4">
        <f>SUMIFS('grv lys'!$L$2:$L$2863,'grv lys'!$I$2:$I$2863,'bereken betaaldatum bedrag'!$K$1,'grv lys'!$T$2:$T$2863,'bereken betaaldatum bedrag'!B337)</f>
        <v>0</v>
      </c>
      <c r="L337" s="4">
        <f>SUMIFS('grv lys'!$L$2:$L$2863,'grv lys'!$I$2:$I$2863,'bereken betaaldatum bedrag'!$L$1,'grv lys'!$T$2:$T$2863,'bereken betaaldatum bedrag'!B337)</f>
        <v>0</v>
      </c>
      <c r="M337" s="4">
        <f>SUMIFS('grv lys'!$L$2:$L$2863,'grv lys'!$I$2:$I$2863,'bereken betaaldatum bedrag'!$M$1,'grv lys'!$T$2:$T$2863,'bereken betaaldatum bedrag'!B337)</f>
        <v>0</v>
      </c>
      <c r="N337" s="4">
        <f>SUMIFS('grv lys'!$L$2:$L$2863,'grv lys'!$I$2:$I$2863,'bereken betaaldatum bedrag'!$N$1,'grv lys'!$T$2:$T$2863,'bereken betaaldatum bedrag'!B337)</f>
        <v>0</v>
      </c>
      <c r="O337" s="4">
        <f>SUMIFS('grv lys'!$L$2:$L$2863,'grv lys'!$I$2:$I$2863,'bereken betaaldatum bedrag'!$O$1,'grv lys'!$T$2:$T$2863,'bereken betaaldatum bedrag'!B337)</f>
        <v>0</v>
      </c>
      <c r="P337" s="4">
        <f>SUMIFS('grv lys'!$L$2:$L$2863,'grv lys'!$I$2:$I$2863,'bereken betaaldatum bedrag'!$P$1,'grv lys'!$T$2:$T$2863,'bereken betaaldatum bedrag'!B337)</f>
        <v>0</v>
      </c>
      <c r="Q337" s="4">
        <f>SUMIFS('grv lys'!$L$2:$L$2863,'grv lys'!$I$2:$I$2863,'bereken betaaldatum bedrag'!$Q$1,'grv lys'!$T$2:$T$2863,'bereken betaaldatum bedrag'!B337)</f>
        <v>0</v>
      </c>
      <c r="R337" s="4">
        <f>SUMIFS('grv lys'!$L$2:$L$2863,'grv lys'!$I$2:$I$2863,'bereken betaaldatum bedrag'!$R$1,'grv lys'!$T$2:$T$2863,'bereken betaaldatum bedrag'!B337)</f>
        <v>0</v>
      </c>
      <c r="S337" s="4">
        <f>SUMIFS('grv lys'!Y336:Y3599,'grv lys'!T336:T3599,'bereken betaaldatum bedrag'!B337,'grv lys'!V336:V3599,'bereken betaaldatum bedrag'!$S$1)</f>
        <v>0</v>
      </c>
      <c r="T337" s="4">
        <f>SUMIFS('grv lys'!Z336:Z3599,'grv lys'!U336:U3599,'bereken betaaldatum bedrag'!B337,'grv lys'!W336:W3599,'bereken betaaldatum bedrag'!$T$1)</f>
        <v>0</v>
      </c>
      <c r="U337" s="4">
        <f>SUMIFS('grv lys'!$L$2:$L$2863,'grv lys'!$I$2:$I$2863,'bereken betaaldatum bedrag'!$U$1,'grv lys'!$T$2:$T$2863,'bereken betaaldatum bedrag'!B337)</f>
        <v>0</v>
      </c>
      <c r="V337" s="4">
        <f>SUMIFS('grv lys'!$L$2:$L$2863,'grv lys'!$I$2:$I$2863,'bereken betaaldatum bedrag'!$V$1,'grv lys'!$T$2:$T$2863,'bereken betaaldatum bedrag'!B337)</f>
        <v>0</v>
      </c>
      <c r="W337" s="4">
        <f>SUMIFS('grv lys'!$L$2:$L$2863,'grv lys'!$I$2:$I$2863,'bereken betaaldatum bedrag'!$W$1,'grv lys'!$T$2:$T$2863,'bereken betaaldatum bedrag'!B337)</f>
        <v>0</v>
      </c>
      <c r="X337" s="4">
        <f>SUMIFS('grv lys'!$L$2:$L$2863,'grv lys'!$I$2:$I$2863,'bereken betaaldatum bedrag'!$X$1,'grv lys'!$T$2:$T$2863,'bereken betaaldatum bedrag'!B337)</f>
        <v>0</v>
      </c>
      <c r="Y337" s="4">
        <f>SUMIFS('grv lys'!$L$2:$L$2863,'grv lys'!$I$2:$I$2863,'bereken betaaldatum bedrag'!$Y$1,'grv lys'!$G$2:$G$2863,'bereken betaaldatum bedrag'!B337)</f>
        <v>0</v>
      </c>
      <c r="Z337" s="4">
        <f>SUMIFS('grv lys'!$L$2:$L$2863,'grv lys'!$I$2:$I$2863,'bereken betaaldatum bedrag'!$Z$1,'grv lys'!$G$2:$G$2863,'bereken betaaldatum bedrag'!B337)</f>
        <v>0</v>
      </c>
      <c r="AA337" s="4">
        <f>SUMIFS('grv lys'!$L$2:$L$2863,'grv lys'!$I$2:$I$2863,'bereken betaaldatum bedrag'!$AA$1,'grv lys'!$G$2:$G$2863,'bereken betaaldatum bedrag'!B337)</f>
        <v>0</v>
      </c>
      <c r="AB337" s="4">
        <f>SUMIFS('grv lys'!$L$2:$L$2863,'grv lys'!$I$2:$I$2863,'bereken betaaldatum bedrag'!$AB$1,'grv lys'!$G$2:$G$2863,'bereken betaaldatum bedrag'!B337)</f>
        <v>0</v>
      </c>
      <c r="AC337" s="4">
        <f>SUMIFS('grv lys'!$L$2:$L$2863,'grv lys'!$I$2:$I$2863,'bereken betaaldatum bedrag'!$AC$1,'grv lys'!$G$2:$G$2863,'bereken betaaldatum bedrag'!B337)</f>
        <v>0</v>
      </c>
      <c r="AD337" s="4">
        <f>SUMIFS('grv lys'!$L$2:$L$2863,'grv lys'!$I$2:$I$2863,'bereken betaaldatum bedrag'!$AD$1,'grv lys'!$G$2:$G$2863,'bereken betaaldatum bedrag'!B337)</f>
        <v>0</v>
      </c>
      <c r="AE337" s="4">
        <f>SUMIFS('grv lys'!$L$2:$L$2863,'grv lys'!$I$2:$I$2863,'bereken betaaldatum bedrag'!$AE$1,'grv lys'!$G$2:$G$2863,'bereken betaaldatum bedrag'!B337)</f>
        <v>0</v>
      </c>
      <c r="AF337" s="4">
        <f>SUMIFS('grv lys'!$L$2:$L$2863,'grv lys'!$I$2:$I$2863,'bereken betaaldatum bedrag'!$AF$1,'grv lys'!$G$2:$G$2863,'bereken betaaldatum bedrag'!B337)</f>
        <v>0</v>
      </c>
      <c r="AG337" s="4">
        <f>SUMIFS('grv lys'!$L$2:$L$2863,'grv lys'!$I$2:$I$2863,'bereken betaaldatum bedrag'!$AG$1,'grv lys'!$G$2:$G$2863,'bereken betaaldatum bedrag'!B337)</f>
        <v>0</v>
      </c>
      <c r="AH337" s="4">
        <f>SUMIFS('grv lys'!$L$2:$L$2863,'grv lys'!$I$2:$I$2863,'bereken betaaldatum bedrag'!$AH$1,'grv lys'!$G$2:$G$2863,'bereken betaaldatum bedrag'!B337)</f>
        <v>0</v>
      </c>
      <c r="AI337" s="4">
        <f>SUMIFS('grv lys'!$L$2:$L$2863,'grv lys'!$I$2:$I$2863,'bereken betaaldatum bedrag'!$AI$1,'grv lys'!$G$2:$G$2863,'bereken betaaldatum bedrag'!B337)</f>
        <v>0</v>
      </c>
      <c r="AJ337" s="4">
        <f>SUMIFS('grv lys'!$L$2:$L$2863,'grv lys'!$I$2:$I$2863,'bereken betaaldatum bedrag'!$AJ$1,'grv lys'!$G$2:$G$2863,'bereken betaaldatum bedrag'!B337)</f>
        <v>0</v>
      </c>
      <c r="AK337" s="4">
        <f>SUMIFS('grv lys'!$L$2:$L$2863,'grv lys'!$I$2:$I$2863,'bereken betaaldatum bedrag'!$AK$1,'grv lys'!$G$2:$G$2863,'bereken betaaldatum bedrag'!B337)</f>
        <v>0</v>
      </c>
      <c r="AL337" s="4">
        <f>SUMIFS('grv lys'!$L$2:$L$2863,'grv lys'!$I$2:$I$2863,'bereken betaaldatum bedrag'!$AL$1,'grv lys'!$G$2:$G$2863,'bereken betaaldatum bedrag'!B337)</f>
        <v>0</v>
      </c>
      <c r="AM337" s="4">
        <f>SUMIFS('grv lys'!$L$2:$L$2863,'grv lys'!$I$2:$I$2863,'bereken betaaldatum bedrag'!$AM$1,'grv lys'!$G$2:$G$2863,'bereken betaaldatum bedrag'!B337)</f>
        <v>0</v>
      </c>
      <c r="AN337" s="4">
        <f>SUMIFS('grv lys'!$L$2:$L$2863,'grv lys'!$I$2:$I$2863,'bereken betaaldatum bedrag'!$AN$1,'grv lys'!$G$2:$G$2863,'bereken betaaldatum bedrag'!B337)</f>
        <v>0</v>
      </c>
      <c r="AO337" s="4">
        <f>SUMIFS('grv lys'!$L$2:$L$2863,'grv lys'!$I$2:$I$2863,'bereken betaaldatum bedrag'!$AO$1,'grv lys'!$G$2:$G$2863,'bereken betaaldatum bedrag'!B337)</f>
        <v>0</v>
      </c>
      <c r="AP337" s="4">
        <f>SUMIFS('grv lys'!$L$2:$L$2863,'grv lys'!$I$2:$I$2863,'bereken betaaldatum bedrag'!$AP$1,'grv lys'!$G$2:$G$2863,'bereken betaaldatum bedrag'!B337)</f>
        <v>0</v>
      </c>
      <c r="AQ337" s="4">
        <f>SUMIFS('grv lys'!$L$2:$L$2863,'grv lys'!$I$2:$I$2863,'bereken betaaldatum bedrag'!$AQ$1,'grv lys'!$G$2:$G$2863,'bereken betaaldatum bedrag'!B337)</f>
        <v>0</v>
      </c>
      <c r="AR337" s="4">
        <f>SUMIFS('grv lys'!$L$2:$L$2863,'grv lys'!$I$2:$I$2863,'bereken betaaldatum bedrag'!$AR$1,'grv lys'!$G$2:$G$2863,'bereken betaaldatum bedrag'!B337)</f>
        <v>0</v>
      </c>
      <c r="AS337" s="4">
        <f>SUMIFS('grv lys'!$L$2:$L$2863,'grv lys'!$I$2:$I$2863,'bereken betaaldatum bedrag'!$AS$1,'grv lys'!$G$2:$G$2863,'bereken betaaldatum bedrag'!B337)</f>
        <v>0</v>
      </c>
      <c r="AT337" s="4">
        <f>SUMIFS('grv lys'!$L$2:$L$2863,'grv lys'!$I$2:$I$2863,'bereken betaaldatum bedrag'!$AT$1,'grv lys'!$G$2:$G$2863,'bereken betaaldatum bedrag'!B337)</f>
        <v>0</v>
      </c>
      <c r="AU337" s="4">
        <f>SUMIFS('grv lys'!$L$2:$L$2863,'grv lys'!$I$2:$I$2863,'bereken betaaldatum bedrag'!$AU$1,'grv lys'!$G$2:$G$2863,'bereken betaaldatum bedrag'!B337)</f>
        <v>0</v>
      </c>
      <c r="AV337" s="4">
        <f>SUMIFS('grv lys'!$L$2:$L$2863,'grv lys'!$I$2:$I$2863,'bereken betaaldatum bedrag'!$AV$1,'grv lys'!$G$2:$G$2863,'bereken betaaldatum bedrag'!B337)</f>
        <v>0</v>
      </c>
      <c r="AW337" s="4">
        <f>SUMIFS('grv lys'!$L$2:$L$2863,'grv lys'!$I$2:$I$2863,'bereken betaaldatum bedrag'!$AW$1,'grv lys'!$G$2:$G$2863,'bereken betaaldatum bedrag'!B337)</f>
        <v>0</v>
      </c>
      <c r="AX337" s="4">
        <f>SUMIFS('grv lys'!$L$2:$L$2863,'grv lys'!$I$2:$I$2863,'bereken betaaldatum bedrag'!$AX$1,'grv lys'!$G$2:$G$2863,'bereken betaaldatum bedrag'!B337)</f>
        <v>0</v>
      </c>
      <c r="AY337" s="4">
        <f>SUMIFS('grv lys'!$L$2:$L$2863,'grv lys'!$I$2:$I$2863,'bereken betaaldatum bedrag'!$AY$1,'grv lys'!$G$2:$G$2863,'bereken betaaldatum bedrag'!B337)</f>
        <v>0</v>
      </c>
      <c r="AZ337" s="4">
        <f>SUMIFS('grv lys'!$L$2:$L$2863,'grv lys'!$I$2:$I$2863,'bereken betaaldatum bedrag'!$AZ$1,'grv lys'!$G$2:$G$2863,'bereken betaaldatum bedrag'!B337)</f>
        <v>0</v>
      </c>
      <c r="BA337" s="4">
        <f>SUMIFS('grv lys'!$L$2:$L$2863,'grv lys'!$I$2:$I$2863,'bereken betaaldatum bedrag'!$BA$1,'grv lys'!$G$2:$G$2863,'bereken betaaldatum bedrag'!B337)</f>
        <v>0</v>
      </c>
    </row>
    <row r="338" spans="1:53" x14ac:dyDescent="0.25">
      <c r="A338" s="19" t="s">
        <v>138</v>
      </c>
      <c r="B338" s="20">
        <v>41914</v>
      </c>
      <c r="C338" s="7"/>
      <c r="D338" s="15" t="s">
        <v>148</v>
      </c>
      <c r="E338" s="14"/>
      <c r="F338" s="12"/>
      <c r="G338" s="16"/>
      <c r="H338" s="16"/>
      <c r="I338" s="4">
        <f>SUMIFS('grv lys'!$L$2:$L$2863,'grv lys'!$G$2:$G$2863,'bereken betaaldatum bedrag'!B338,'grv lys'!$I$2:$I$2863,'bereken betaaldatum bedrag'!I$1)</f>
        <v>0</v>
      </c>
      <c r="J338" s="4">
        <f>SUMIFS('grv lys'!$L$2:$L$2863,'grv lys'!$I$2:$I$2863,'bereken betaaldatum bedrag'!$J$1,'grv lys'!$T$2:$T$2863,'bereken betaaldatum bedrag'!B338)</f>
        <v>0</v>
      </c>
      <c r="K338" s="4">
        <f>SUMIFS('grv lys'!$L$2:$L$2863,'grv lys'!$I$2:$I$2863,'bereken betaaldatum bedrag'!$K$1,'grv lys'!$T$2:$T$2863,'bereken betaaldatum bedrag'!B338)</f>
        <v>0</v>
      </c>
      <c r="L338" s="4">
        <f>SUMIFS('grv lys'!$L$2:$L$2863,'grv lys'!$I$2:$I$2863,'bereken betaaldatum bedrag'!$L$1,'grv lys'!$T$2:$T$2863,'bereken betaaldatum bedrag'!B338)</f>
        <v>0</v>
      </c>
      <c r="M338" s="4">
        <f>SUMIFS('grv lys'!$L$2:$L$2863,'grv lys'!$I$2:$I$2863,'bereken betaaldatum bedrag'!$M$1,'grv lys'!$T$2:$T$2863,'bereken betaaldatum bedrag'!B338)</f>
        <v>0</v>
      </c>
      <c r="N338" s="4">
        <f>SUMIFS('grv lys'!$L$2:$L$2863,'grv lys'!$I$2:$I$2863,'bereken betaaldatum bedrag'!$N$1,'grv lys'!$T$2:$T$2863,'bereken betaaldatum bedrag'!B338)</f>
        <v>0</v>
      </c>
      <c r="O338" s="4">
        <f>SUMIFS('grv lys'!$L$2:$L$2863,'grv lys'!$I$2:$I$2863,'bereken betaaldatum bedrag'!$O$1,'grv lys'!$T$2:$T$2863,'bereken betaaldatum bedrag'!B338)</f>
        <v>0</v>
      </c>
      <c r="P338" s="4">
        <f>SUMIFS('grv lys'!$L$2:$L$2863,'grv lys'!$I$2:$I$2863,'bereken betaaldatum bedrag'!$P$1,'grv lys'!$T$2:$T$2863,'bereken betaaldatum bedrag'!B338)</f>
        <v>0</v>
      </c>
      <c r="Q338" s="4">
        <f>SUMIFS('grv lys'!$L$2:$L$2863,'grv lys'!$I$2:$I$2863,'bereken betaaldatum bedrag'!$Q$1,'grv lys'!$T$2:$T$2863,'bereken betaaldatum bedrag'!B338)</f>
        <v>0</v>
      </c>
      <c r="R338" s="4">
        <f>SUMIFS('grv lys'!$L$2:$L$2863,'grv lys'!$I$2:$I$2863,'bereken betaaldatum bedrag'!$R$1,'grv lys'!$T$2:$T$2863,'bereken betaaldatum bedrag'!B338)</f>
        <v>0</v>
      </c>
      <c r="S338" s="4">
        <f>SUMIFS('grv lys'!Y337:Y3600,'grv lys'!T337:T3600,'bereken betaaldatum bedrag'!B338,'grv lys'!V337:V3600,'bereken betaaldatum bedrag'!$S$1)</f>
        <v>0</v>
      </c>
      <c r="T338" s="4">
        <f>SUMIFS('grv lys'!Z337:Z3600,'grv lys'!U337:U3600,'bereken betaaldatum bedrag'!B338,'grv lys'!W337:W3600,'bereken betaaldatum bedrag'!$T$1)</f>
        <v>0</v>
      </c>
      <c r="U338" s="4">
        <f>SUMIFS('grv lys'!$L$2:$L$2863,'grv lys'!$I$2:$I$2863,'bereken betaaldatum bedrag'!$U$1,'grv lys'!$T$2:$T$2863,'bereken betaaldatum bedrag'!B338)</f>
        <v>0</v>
      </c>
      <c r="V338" s="4">
        <f>SUMIFS('grv lys'!$L$2:$L$2863,'grv lys'!$I$2:$I$2863,'bereken betaaldatum bedrag'!$V$1,'grv lys'!$T$2:$T$2863,'bereken betaaldatum bedrag'!B338)</f>
        <v>0</v>
      </c>
      <c r="W338" s="4">
        <f>SUMIFS('grv lys'!$L$2:$L$2863,'grv lys'!$I$2:$I$2863,'bereken betaaldatum bedrag'!$W$1,'grv lys'!$T$2:$T$2863,'bereken betaaldatum bedrag'!B338)</f>
        <v>0</v>
      </c>
      <c r="X338" s="4">
        <f>SUMIFS('grv lys'!$L$2:$L$2863,'grv lys'!$I$2:$I$2863,'bereken betaaldatum bedrag'!$X$1,'grv lys'!$T$2:$T$2863,'bereken betaaldatum bedrag'!B338)</f>
        <v>0</v>
      </c>
      <c r="Y338" s="4">
        <f>SUMIFS('grv lys'!$L$2:$L$2863,'grv lys'!$I$2:$I$2863,'bereken betaaldatum bedrag'!$Y$1,'grv lys'!$G$2:$G$2863,'bereken betaaldatum bedrag'!B338)</f>
        <v>0</v>
      </c>
      <c r="Z338" s="4">
        <f>SUMIFS('grv lys'!$L$2:$L$2863,'grv lys'!$I$2:$I$2863,'bereken betaaldatum bedrag'!$Z$1,'grv lys'!$G$2:$G$2863,'bereken betaaldatum bedrag'!B338)</f>
        <v>0</v>
      </c>
      <c r="AA338" s="4">
        <f>SUMIFS('grv lys'!$L$2:$L$2863,'grv lys'!$I$2:$I$2863,'bereken betaaldatum bedrag'!$AA$1,'grv lys'!$G$2:$G$2863,'bereken betaaldatum bedrag'!B338)</f>
        <v>0</v>
      </c>
      <c r="AB338" s="4">
        <f>SUMIFS('grv lys'!$L$2:$L$2863,'grv lys'!$I$2:$I$2863,'bereken betaaldatum bedrag'!$AB$1,'grv lys'!$G$2:$G$2863,'bereken betaaldatum bedrag'!B338)</f>
        <v>0</v>
      </c>
      <c r="AC338" s="4">
        <f>SUMIFS('grv lys'!$L$2:$L$2863,'grv lys'!$I$2:$I$2863,'bereken betaaldatum bedrag'!$AC$1,'grv lys'!$G$2:$G$2863,'bereken betaaldatum bedrag'!B338)</f>
        <v>0</v>
      </c>
      <c r="AD338" s="4">
        <f>SUMIFS('grv lys'!$L$2:$L$2863,'grv lys'!$I$2:$I$2863,'bereken betaaldatum bedrag'!$AD$1,'grv lys'!$G$2:$G$2863,'bereken betaaldatum bedrag'!B338)</f>
        <v>0</v>
      </c>
      <c r="AE338" s="4">
        <f>SUMIFS('grv lys'!$L$2:$L$2863,'grv lys'!$I$2:$I$2863,'bereken betaaldatum bedrag'!$AE$1,'grv lys'!$G$2:$G$2863,'bereken betaaldatum bedrag'!B338)</f>
        <v>0</v>
      </c>
      <c r="AF338" s="4">
        <f>SUMIFS('grv lys'!$L$2:$L$2863,'grv lys'!$I$2:$I$2863,'bereken betaaldatum bedrag'!$AF$1,'grv lys'!$G$2:$G$2863,'bereken betaaldatum bedrag'!B338)</f>
        <v>0</v>
      </c>
      <c r="AG338" s="4">
        <f>SUMIFS('grv lys'!$L$2:$L$2863,'grv lys'!$I$2:$I$2863,'bereken betaaldatum bedrag'!$AG$1,'grv lys'!$G$2:$G$2863,'bereken betaaldatum bedrag'!B338)</f>
        <v>0</v>
      </c>
      <c r="AH338" s="4">
        <f>SUMIFS('grv lys'!$L$2:$L$2863,'grv lys'!$I$2:$I$2863,'bereken betaaldatum bedrag'!$AH$1,'grv lys'!$G$2:$G$2863,'bereken betaaldatum bedrag'!B338)</f>
        <v>0</v>
      </c>
      <c r="AI338" s="4">
        <f>SUMIFS('grv lys'!$L$2:$L$2863,'grv lys'!$I$2:$I$2863,'bereken betaaldatum bedrag'!$AI$1,'grv lys'!$G$2:$G$2863,'bereken betaaldatum bedrag'!B338)</f>
        <v>0</v>
      </c>
      <c r="AJ338" s="4">
        <f>SUMIFS('grv lys'!$L$2:$L$2863,'grv lys'!$I$2:$I$2863,'bereken betaaldatum bedrag'!$AJ$1,'grv lys'!$G$2:$G$2863,'bereken betaaldatum bedrag'!B338)</f>
        <v>0</v>
      </c>
      <c r="AK338" s="4">
        <f>SUMIFS('grv lys'!$L$2:$L$2863,'grv lys'!$I$2:$I$2863,'bereken betaaldatum bedrag'!$AK$1,'grv lys'!$G$2:$G$2863,'bereken betaaldatum bedrag'!B338)</f>
        <v>0</v>
      </c>
      <c r="AL338" s="4">
        <f>SUMIFS('grv lys'!$L$2:$L$2863,'grv lys'!$I$2:$I$2863,'bereken betaaldatum bedrag'!$AL$1,'grv lys'!$G$2:$G$2863,'bereken betaaldatum bedrag'!B338)</f>
        <v>0</v>
      </c>
      <c r="AM338" s="4">
        <f>SUMIFS('grv lys'!$L$2:$L$2863,'grv lys'!$I$2:$I$2863,'bereken betaaldatum bedrag'!$AM$1,'grv lys'!$G$2:$G$2863,'bereken betaaldatum bedrag'!B338)</f>
        <v>0</v>
      </c>
      <c r="AN338" s="4">
        <f>SUMIFS('grv lys'!$L$2:$L$2863,'grv lys'!$I$2:$I$2863,'bereken betaaldatum bedrag'!$AN$1,'grv lys'!$G$2:$G$2863,'bereken betaaldatum bedrag'!B338)</f>
        <v>0</v>
      </c>
      <c r="AO338" s="4">
        <f>SUMIFS('grv lys'!$L$2:$L$2863,'grv lys'!$I$2:$I$2863,'bereken betaaldatum bedrag'!$AO$1,'grv lys'!$G$2:$G$2863,'bereken betaaldatum bedrag'!B338)</f>
        <v>0</v>
      </c>
      <c r="AP338" s="4">
        <f>SUMIFS('grv lys'!$L$2:$L$2863,'grv lys'!$I$2:$I$2863,'bereken betaaldatum bedrag'!$AP$1,'grv lys'!$G$2:$G$2863,'bereken betaaldatum bedrag'!B338)</f>
        <v>0</v>
      </c>
      <c r="AQ338" s="4">
        <f>SUMIFS('grv lys'!$L$2:$L$2863,'grv lys'!$I$2:$I$2863,'bereken betaaldatum bedrag'!$AQ$1,'grv lys'!$G$2:$G$2863,'bereken betaaldatum bedrag'!B338)</f>
        <v>0</v>
      </c>
      <c r="AR338" s="4">
        <f>SUMIFS('grv lys'!$L$2:$L$2863,'grv lys'!$I$2:$I$2863,'bereken betaaldatum bedrag'!$AR$1,'grv lys'!$G$2:$G$2863,'bereken betaaldatum bedrag'!B338)</f>
        <v>0</v>
      </c>
      <c r="AS338" s="4">
        <f>SUMIFS('grv lys'!$L$2:$L$2863,'grv lys'!$I$2:$I$2863,'bereken betaaldatum bedrag'!$AS$1,'grv lys'!$G$2:$G$2863,'bereken betaaldatum bedrag'!B338)</f>
        <v>0</v>
      </c>
      <c r="AT338" s="4">
        <f>SUMIFS('grv lys'!$L$2:$L$2863,'grv lys'!$I$2:$I$2863,'bereken betaaldatum bedrag'!$AT$1,'grv lys'!$G$2:$G$2863,'bereken betaaldatum bedrag'!B338)</f>
        <v>0</v>
      </c>
      <c r="AU338" s="4">
        <f>SUMIFS('grv lys'!$L$2:$L$2863,'grv lys'!$I$2:$I$2863,'bereken betaaldatum bedrag'!$AU$1,'grv lys'!$G$2:$G$2863,'bereken betaaldatum bedrag'!B338)</f>
        <v>0</v>
      </c>
      <c r="AV338" s="4">
        <f>SUMIFS('grv lys'!$L$2:$L$2863,'grv lys'!$I$2:$I$2863,'bereken betaaldatum bedrag'!$AV$1,'grv lys'!$G$2:$G$2863,'bereken betaaldatum bedrag'!B338)</f>
        <v>0</v>
      </c>
      <c r="AW338" s="4">
        <f>SUMIFS('grv lys'!$L$2:$L$2863,'grv lys'!$I$2:$I$2863,'bereken betaaldatum bedrag'!$AW$1,'grv lys'!$G$2:$G$2863,'bereken betaaldatum bedrag'!B338)</f>
        <v>0</v>
      </c>
      <c r="AX338" s="4">
        <f>SUMIFS('grv lys'!$L$2:$L$2863,'grv lys'!$I$2:$I$2863,'bereken betaaldatum bedrag'!$AX$1,'grv lys'!$G$2:$G$2863,'bereken betaaldatum bedrag'!B338)</f>
        <v>0</v>
      </c>
      <c r="AY338" s="4">
        <f>SUMIFS('grv lys'!$L$2:$L$2863,'grv lys'!$I$2:$I$2863,'bereken betaaldatum bedrag'!$AY$1,'grv lys'!$G$2:$G$2863,'bereken betaaldatum bedrag'!B338)</f>
        <v>0</v>
      </c>
      <c r="AZ338" s="4">
        <f>SUMIFS('grv lys'!$L$2:$L$2863,'grv lys'!$I$2:$I$2863,'bereken betaaldatum bedrag'!$AZ$1,'grv lys'!$G$2:$G$2863,'bereken betaaldatum bedrag'!B338)</f>
        <v>0</v>
      </c>
      <c r="BA338" s="4">
        <f>SUMIFS('grv lys'!$L$2:$L$2863,'grv lys'!$I$2:$I$2863,'bereken betaaldatum bedrag'!$BA$1,'grv lys'!$G$2:$G$2863,'bereken betaaldatum bedrag'!B338)</f>
        <v>0</v>
      </c>
    </row>
    <row r="339" spans="1:53" x14ac:dyDescent="0.25">
      <c r="A339" s="19" t="s">
        <v>139</v>
      </c>
      <c r="B339" s="20">
        <v>41915</v>
      </c>
      <c r="C339" s="7">
        <f>B339+19</f>
        <v>41934</v>
      </c>
      <c r="D339" s="6">
        <f>SUM(I333:I339)</f>
        <v>0</v>
      </c>
      <c r="E339" s="14">
        <f>B339+31</f>
        <v>41946</v>
      </c>
      <c r="F339" s="12">
        <f>SUM(Y333:BA339)</f>
        <v>0</v>
      </c>
      <c r="G339" s="10">
        <f>B339</f>
        <v>41915</v>
      </c>
      <c r="H339" s="9">
        <f>SUM(J333:X339)</f>
        <v>0</v>
      </c>
      <c r="I339" s="4">
        <f>SUMIFS('grv lys'!$L$2:$L$2863,'grv lys'!$G$2:$G$2863,'bereken betaaldatum bedrag'!B339,'grv lys'!$I$2:$I$2863,'bereken betaaldatum bedrag'!I$1)</f>
        <v>0</v>
      </c>
      <c r="J339" s="4">
        <f>SUMIFS('grv lys'!$L$2:$L$2863,'grv lys'!$I$2:$I$2863,'bereken betaaldatum bedrag'!$J$1,'grv lys'!$T$2:$T$2863,'bereken betaaldatum bedrag'!B339)</f>
        <v>0</v>
      </c>
      <c r="K339" s="4">
        <f>SUMIFS('grv lys'!$L$2:$L$2863,'grv lys'!$I$2:$I$2863,'bereken betaaldatum bedrag'!$K$1,'grv lys'!$T$2:$T$2863,'bereken betaaldatum bedrag'!B339)</f>
        <v>0</v>
      </c>
      <c r="L339" s="4">
        <f>SUMIFS('grv lys'!$L$2:$L$2863,'grv lys'!$I$2:$I$2863,'bereken betaaldatum bedrag'!$L$1,'grv lys'!$T$2:$T$2863,'bereken betaaldatum bedrag'!B339)</f>
        <v>0</v>
      </c>
      <c r="M339" s="4">
        <f>SUMIFS('grv lys'!$L$2:$L$2863,'grv lys'!$I$2:$I$2863,'bereken betaaldatum bedrag'!$M$1,'grv lys'!$T$2:$T$2863,'bereken betaaldatum bedrag'!B339)</f>
        <v>0</v>
      </c>
      <c r="N339" s="4">
        <f>SUMIFS('grv lys'!$L$2:$L$2863,'grv lys'!$I$2:$I$2863,'bereken betaaldatum bedrag'!$N$1,'grv lys'!$T$2:$T$2863,'bereken betaaldatum bedrag'!B339)</f>
        <v>0</v>
      </c>
      <c r="O339" s="4">
        <f>SUMIFS('grv lys'!$L$2:$L$2863,'grv lys'!$I$2:$I$2863,'bereken betaaldatum bedrag'!$O$1,'grv lys'!$T$2:$T$2863,'bereken betaaldatum bedrag'!B339)</f>
        <v>0</v>
      </c>
      <c r="P339" s="4">
        <f>SUMIFS('grv lys'!$L$2:$L$2863,'grv lys'!$I$2:$I$2863,'bereken betaaldatum bedrag'!$P$1,'grv lys'!$T$2:$T$2863,'bereken betaaldatum bedrag'!B339)</f>
        <v>0</v>
      </c>
      <c r="Q339" s="4">
        <f>SUMIFS('grv lys'!$L$2:$L$2863,'grv lys'!$I$2:$I$2863,'bereken betaaldatum bedrag'!$Q$1,'grv lys'!$T$2:$T$2863,'bereken betaaldatum bedrag'!B339)</f>
        <v>0</v>
      </c>
      <c r="R339" s="4">
        <f>SUMIFS('grv lys'!$L$2:$L$2863,'grv lys'!$I$2:$I$2863,'bereken betaaldatum bedrag'!$R$1,'grv lys'!$T$2:$T$2863,'bereken betaaldatum bedrag'!B339)</f>
        <v>0</v>
      </c>
      <c r="S339" s="4">
        <f>SUMIFS('grv lys'!Y338:Y3601,'grv lys'!T338:T3601,'bereken betaaldatum bedrag'!B339,'grv lys'!V338:V3601,'bereken betaaldatum bedrag'!$S$1)</f>
        <v>0</v>
      </c>
      <c r="T339" s="4">
        <f>SUMIFS('grv lys'!Z338:Z3601,'grv lys'!U338:U3601,'bereken betaaldatum bedrag'!B339,'grv lys'!W338:W3601,'bereken betaaldatum bedrag'!$T$1)</f>
        <v>0</v>
      </c>
      <c r="U339" s="4">
        <f>SUMIFS('grv lys'!$L$2:$L$2863,'grv lys'!$I$2:$I$2863,'bereken betaaldatum bedrag'!$U$1,'grv lys'!$T$2:$T$2863,'bereken betaaldatum bedrag'!B339)</f>
        <v>0</v>
      </c>
      <c r="V339" s="4">
        <f>SUMIFS('grv lys'!$L$2:$L$2863,'grv lys'!$I$2:$I$2863,'bereken betaaldatum bedrag'!$V$1,'grv lys'!$T$2:$T$2863,'bereken betaaldatum bedrag'!B339)</f>
        <v>0</v>
      </c>
      <c r="W339" s="4">
        <f>SUMIFS('grv lys'!$L$2:$L$2863,'grv lys'!$I$2:$I$2863,'bereken betaaldatum bedrag'!$W$1,'grv lys'!$T$2:$T$2863,'bereken betaaldatum bedrag'!B339)</f>
        <v>0</v>
      </c>
      <c r="X339" s="4">
        <f>SUMIFS('grv lys'!$L$2:$L$2863,'grv lys'!$I$2:$I$2863,'bereken betaaldatum bedrag'!$X$1,'grv lys'!$T$2:$T$2863,'bereken betaaldatum bedrag'!B339)</f>
        <v>0</v>
      </c>
      <c r="Y339" s="4">
        <f>SUMIFS('grv lys'!$L$2:$L$2863,'grv lys'!$I$2:$I$2863,'bereken betaaldatum bedrag'!$Y$1,'grv lys'!$G$2:$G$2863,'bereken betaaldatum bedrag'!B339)</f>
        <v>0</v>
      </c>
      <c r="Z339" s="4">
        <f>SUMIFS('grv lys'!$L$2:$L$2863,'grv lys'!$I$2:$I$2863,'bereken betaaldatum bedrag'!$Z$1,'grv lys'!$G$2:$G$2863,'bereken betaaldatum bedrag'!B339)</f>
        <v>0</v>
      </c>
      <c r="AA339" s="4">
        <f>SUMIFS('grv lys'!$L$2:$L$2863,'grv lys'!$I$2:$I$2863,'bereken betaaldatum bedrag'!$AA$1,'grv lys'!$G$2:$G$2863,'bereken betaaldatum bedrag'!B339)</f>
        <v>0</v>
      </c>
      <c r="AB339" s="4">
        <f>SUMIFS('grv lys'!$L$2:$L$2863,'grv lys'!$I$2:$I$2863,'bereken betaaldatum bedrag'!$AB$1,'grv lys'!$G$2:$G$2863,'bereken betaaldatum bedrag'!B339)</f>
        <v>0</v>
      </c>
      <c r="AC339" s="4">
        <f>SUMIFS('grv lys'!$L$2:$L$2863,'grv lys'!$I$2:$I$2863,'bereken betaaldatum bedrag'!$AC$1,'grv lys'!$G$2:$G$2863,'bereken betaaldatum bedrag'!B339)</f>
        <v>0</v>
      </c>
      <c r="AD339" s="4">
        <f>SUMIFS('grv lys'!$L$2:$L$2863,'grv lys'!$I$2:$I$2863,'bereken betaaldatum bedrag'!$AD$1,'grv lys'!$G$2:$G$2863,'bereken betaaldatum bedrag'!B339)</f>
        <v>0</v>
      </c>
      <c r="AE339" s="4">
        <f>SUMIFS('grv lys'!$L$2:$L$2863,'grv lys'!$I$2:$I$2863,'bereken betaaldatum bedrag'!$AE$1,'grv lys'!$G$2:$G$2863,'bereken betaaldatum bedrag'!B339)</f>
        <v>0</v>
      </c>
      <c r="AF339" s="4">
        <f>SUMIFS('grv lys'!$L$2:$L$2863,'grv lys'!$I$2:$I$2863,'bereken betaaldatum bedrag'!$AF$1,'grv lys'!$G$2:$G$2863,'bereken betaaldatum bedrag'!B339)</f>
        <v>0</v>
      </c>
      <c r="AG339" s="4">
        <f>SUMIFS('grv lys'!$L$2:$L$2863,'grv lys'!$I$2:$I$2863,'bereken betaaldatum bedrag'!$AG$1,'grv lys'!$G$2:$G$2863,'bereken betaaldatum bedrag'!B339)</f>
        <v>0</v>
      </c>
      <c r="AH339" s="4">
        <f>SUMIFS('grv lys'!$L$2:$L$2863,'grv lys'!$I$2:$I$2863,'bereken betaaldatum bedrag'!$AH$1,'grv lys'!$G$2:$G$2863,'bereken betaaldatum bedrag'!B339)</f>
        <v>0</v>
      </c>
      <c r="AI339" s="4">
        <f>SUMIFS('grv lys'!$L$2:$L$2863,'grv lys'!$I$2:$I$2863,'bereken betaaldatum bedrag'!$AI$1,'grv lys'!$G$2:$G$2863,'bereken betaaldatum bedrag'!B339)</f>
        <v>0</v>
      </c>
      <c r="AJ339" s="4">
        <f>SUMIFS('grv lys'!$L$2:$L$2863,'grv lys'!$I$2:$I$2863,'bereken betaaldatum bedrag'!$AJ$1,'grv lys'!$G$2:$G$2863,'bereken betaaldatum bedrag'!B339)</f>
        <v>0</v>
      </c>
      <c r="AK339" s="4">
        <f>SUMIFS('grv lys'!$L$2:$L$2863,'grv lys'!$I$2:$I$2863,'bereken betaaldatum bedrag'!$AK$1,'grv lys'!$G$2:$G$2863,'bereken betaaldatum bedrag'!B339)</f>
        <v>0</v>
      </c>
      <c r="AL339" s="4">
        <f>SUMIFS('grv lys'!$L$2:$L$2863,'grv lys'!$I$2:$I$2863,'bereken betaaldatum bedrag'!$AL$1,'grv lys'!$G$2:$G$2863,'bereken betaaldatum bedrag'!B339)</f>
        <v>0</v>
      </c>
      <c r="AM339" s="4">
        <f>SUMIFS('grv lys'!$L$2:$L$2863,'grv lys'!$I$2:$I$2863,'bereken betaaldatum bedrag'!$AM$1,'grv lys'!$G$2:$G$2863,'bereken betaaldatum bedrag'!B339)</f>
        <v>0</v>
      </c>
      <c r="AN339" s="4">
        <f>SUMIFS('grv lys'!$L$2:$L$2863,'grv lys'!$I$2:$I$2863,'bereken betaaldatum bedrag'!$AN$1,'grv lys'!$G$2:$G$2863,'bereken betaaldatum bedrag'!B339)</f>
        <v>0</v>
      </c>
      <c r="AO339" s="4">
        <f>SUMIFS('grv lys'!$L$2:$L$2863,'grv lys'!$I$2:$I$2863,'bereken betaaldatum bedrag'!$AO$1,'grv lys'!$G$2:$G$2863,'bereken betaaldatum bedrag'!B339)</f>
        <v>0</v>
      </c>
      <c r="AP339" s="4">
        <f>SUMIFS('grv lys'!$L$2:$L$2863,'grv lys'!$I$2:$I$2863,'bereken betaaldatum bedrag'!$AP$1,'grv lys'!$G$2:$G$2863,'bereken betaaldatum bedrag'!B339)</f>
        <v>0</v>
      </c>
      <c r="AQ339" s="4">
        <f>SUMIFS('grv lys'!$L$2:$L$2863,'grv lys'!$I$2:$I$2863,'bereken betaaldatum bedrag'!$AQ$1,'grv lys'!$G$2:$G$2863,'bereken betaaldatum bedrag'!B339)</f>
        <v>0</v>
      </c>
      <c r="AR339" s="4">
        <f>SUMIFS('grv lys'!$L$2:$L$2863,'grv lys'!$I$2:$I$2863,'bereken betaaldatum bedrag'!$AR$1,'grv lys'!$G$2:$G$2863,'bereken betaaldatum bedrag'!B339)</f>
        <v>0</v>
      </c>
      <c r="AS339" s="4">
        <f>SUMIFS('grv lys'!$L$2:$L$2863,'grv lys'!$I$2:$I$2863,'bereken betaaldatum bedrag'!$AS$1,'grv lys'!$G$2:$G$2863,'bereken betaaldatum bedrag'!B339)</f>
        <v>0</v>
      </c>
      <c r="AT339" s="4">
        <f>SUMIFS('grv lys'!$L$2:$L$2863,'grv lys'!$I$2:$I$2863,'bereken betaaldatum bedrag'!$AT$1,'grv lys'!$G$2:$G$2863,'bereken betaaldatum bedrag'!B339)</f>
        <v>0</v>
      </c>
      <c r="AU339" s="4">
        <f>SUMIFS('grv lys'!$L$2:$L$2863,'grv lys'!$I$2:$I$2863,'bereken betaaldatum bedrag'!$AU$1,'grv lys'!$G$2:$G$2863,'bereken betaaldatum bedrag'!B339)</f>
        <v>0</v>
      </c>
      <c r="AV339" s="4">
        <f>SUMIFS('grv lys'!$L$2:$L$2863,'grv lys'!$I$2:$I$2863,'bereken betaaldatum bedrag'!$AV$1,'grv lys'!$G$2:$G$2863,'bereken betaaldatum bedrag'!B339)</f>
        <v>0</v>
      </c>
      <c r="AW339" s="4">
        <f>SUMIFS('grv lys'!$L$2:$L$2863,'grv lys'!$I$2:$I$2863,'bereken betaaldatum bedrag'!$AW$1,'grv lys'!$G$2:$G$2863,'bereken betaaldatum bedrag'!B339)</f>
        <v>0</v>
      </c>
      <c r="AX339" s="4">
        <f>SUMIFS('grv lys'!$L$2:$L$2863,'grv lys'!$I$2:$I$2863,'bereken betaaldatum bedrag'!$AX$1,'grv lys'!$G$2:$G$2863,'bereken betaaldatum bedrag'!B339)</f>
        <v>0</v>
      </c>
      <c r="AY339" s="4">
        <f>SUMIFS('grv lys'!$L$2:$L$2863,'grv lys'!$I$2:$I$2863,'bereken betaaldatum bedrag'!$AY$1,'grv lys'!$G$2:$G$2863,'bereken betaaldatum bedrag'!B339)</f>
        <v>0</v>
      </c>
      <c r="AZ339" s="4">
        <f>SUMIFS('grv lys'!$L$2:$L$2863,'grv lys'!$I$2:$I$2863,'bereken betaaldatum bedrag'!$AZ$1,'grv lys'!$G$2:$G$2863,'bereken betaaldatum bedrag'!B339)</f>
        <v>0</v>
      </c>
      <c r="BA339" s="4">
        <f>SUMIFS('grv lys'!$L$2:$L$2863,'grv lys'!$I$2:$I$2863,'bereken betaaldatum bedrag'!$BA$1,'grv lys'!$G$2:$G$2863,'bereken betaaldatum bedrag'!B339)</f>
        <v>0</v>
      </c>
    </row>
    <row r="340" spans="1:53" x14ac:dyDescent="0.25">
      <c r="A340" s="21" t="s">
        <v>140</v>
      </c>
      <c r="B340" s="22">
        <v>41916</v>
      </c>
      <c r="C340" s="7"/>
      <c r="D340" s="15" t="s">
        <v>148</v>
      </c>
      <c r="E340" s="14"/>
      <c r="F340" s="12"/>
      <c r="G340" s="16"/>
      <c r="H340" s="16"/>
      <c r="I340" s="4">
        <f>SUMIFS('grv lys'!$L$2:$L$2863,'grv lys'!$G$2:$G$2863,'bereken betaaldatum bedrag'!B340,'grv lys'!$I$2:$I$2863,'bereken betaaldatum bedrag'!I$1)</f>
        <v>0</v>
      </c>
      <c r="J340" s="4">
        <f>SUMIFS('grv lys'!$L$2:$L$2863,'grv lys'!$I$2:$I$2863,'bereken betaaldatum bedrag'!$J$1,'grv lys'!$T$2:$T$2863,'bereken betaaldatum bedrag'!B340)</f>
        <v>0</v>
      </c>
      <c r="K340" s="4">
        <f>SUMIFS('grv lys'!$L$2:$L$2863,'grv lys'!$I$2:$I$2863,'bereken betaaldatum bedrag'!$K$1,'grv lys'!$T$2:$T$2863,'bereken betaaldatum bedrag'!B340)</f>
        <v>0</v>
      </c>
      <c r="L340" s="4">
        <f>SUMIFS('grv lys'!$L$2:$L$2863,'grv lys'!$I$2:$I$2863,'bereken betaaldatum bedrag'!$L$1,'grv lys'!$T$2:$T$2863,'bereken betaaldatum bedrag'!B340)</f>
        <v>0</v>
      </c>
      <c r="M340" s="4">
        <f>SUMIFS('grv lys'!$L$2:$L$2863,'grv lys'!$I$2:$I$2863,'bereken betaaldatum bedrag'!$M$1,'grv lys'!$T$2:$T$2863,'bereken betaaldatum bedrag'!B340)</f>
        <v>0</v>
      </c>
      <c r="N340" s="4">
        <f>SUMIFS('grv lys'!$L$2:$L$2863,'grv lys'!$I$2:$I$2863,'bereken betaaldatum bedrag'!$N$1,'grv lys'!$T$2:$T$2863,'bereken betaaldatum bedrag'!B340)</f>
        <v>0</v>
      </c>
      <c r="O340" s="4">
        <f>SUMIFS('grv lys'!$L$2:$L$2863,'grv lys'!$I$2:$I$2863,'bereken betaaldatum bedrag'!$O$1,'grv lys'!$T$2:$T$2863,'bereken betaaldatum bedrag'!B340)</f>
        <v>0</v>
      </c>
      <c r="P340" s="4">
        <f>SUMIFS('grv lys'!$L$2:$L$2863,'grv lys'!$I$2:$I$2863,'bereken betaaldatum bedrag'!$P$1,'grv lys'!$T$2:$T$2863,'bereken betaaldatum bedrag'!B340)</f>
        <v>0</v>
      </c>
      <c r="Q340" s="4">
        <f>SUMIFS('grv lys'!$L$2:$L$2863,'grv lys'!$I$2:$I$2863,'bereken betaaldatum bedrag'!$Q$1,'grv lys'!$T$2:$T$2863,'bereken betaaldatum bedrag'!B340)</f>
        <v>0</v>
      </c>
      <c r="R340" s="4">
        <f>SUMIFS('grv lys'!$L$2:$L$2863,'grv lys'!$I$2:$I$2863,'bereken betaaldatum bedrag'!$R$1,'grv lys'!$T$2:$T$2863,'bereken betaaldatum bedrag'!B340)</f>
        <v>0</v>
      </c>
      <c r="S340" s="4">
        <f>SUMIFS('grv lys'!Y339:Y3602,'grv lys'!T339:T3602,'bereken betaaldatum bedrag'!B340,'grv lys'!V339:V3602,'bereken betaaldatum bedrag'!$S$1)</f>
        <v>0</v>
      </c>
      <c r="T340" s="4">
        <f>SUMIFS('grv lys'!Z339:Z3602,'grv lys'!U339:U3602,'bereken betaaldatum bedrag'!B340,'grv lys'!W339:W3602,'bereken betaaldatum bedrag'!$T$1)</f>
        <v>0</v>
      </c>
      <c r="U340" s="4">
        <f>SUMIFS('grv lys'!$L$2:$L$2863,'grv lys'!$I$2:$I$2863,'bereken betaaldatum bedrag'!$U$1,'grv lys'!$T$2:$T$2863,'bereken betaaldatum bedrag'!B340)</f>
        <v>0</v>
      </c>
      <c r="V340" s="4">
        <f>SUMIFS('grv lys'!$L$2:$L$2863,'grv lys'!$I$2:$I$2863,'bereken betaaldatum bedrag'!$V$1,'grv lys'!$T$2:$T$2863,'bereken betaaldatum bedrag'!B340)</f>
        <v>0</v>
      </c>
      <c r="W340" s="4">
        <f>SUMIFS('grv lys'!$L$2:$L$2863,'grv lys'!$I$2:$I$2863,'bereken betaaldatum bedrag'!$W$1,'grv lys'!$T$2:$T$2863,'bereken betaaldatum bedrag'!B340)</f>
        <v>0</v>
      </c>
      <c r="X340" s="4">
        <f>SUMIFS('grv lys'!$L$2:$L$2863,'grv lys'!$I$2:$I$2863,'bereken betaaldatum bedrag'!$X$1,'grv lys'!$T$2:$T$2863,'bereken betaaldatum bedrag'!B340)</f>
        <v>0</v>
      </c>
      <c r="Y340" s="4">
        <f>SUMIFS('grv lys'!$L$2:$L$2863,'grv lys'!$I$2:$I$2863,'bereken betaaldatum bedrag'!$Y$1,'grv lys'!$G$2:$G$2863,'bereken betaaldatum bedrag'!B340)</f>
        <v>0</v>
      </c>
      <c r="Z340" s="4">
        <f>SUMIFS('grv lys'!$L$2:$L$2863,'grv lys'!$I$2:$I$2863,'bereken betaaldatum bedrag'!$Z$1,'grv lys'!$G$2:$G$2863,'bereken betaaldatum bedrag'!B340)</f>
        <v>0</v>
      </c>
      <c r="AA340" s="4">
        <f>SUMIFS('grv lys'!$L$2:$L$2863,'grv lys'!$I$2:$I$2863,'bereken betaaldatum bedrag'!$AA$1,'grv lys'!$G$2:$G$2863,'bereken betaaldatum bedrag'!B340)</f>
        <v>0</v>
      </c>
      <c r="AB340" s="4">
        <f>SUMIFS('grv lys'!$L$2:$L$2863,'grv lys'!$I$2:$I$2863,'bereken betaaldatum bedrag'!$AB$1,'grv lys'!$G$2:$G$2863,'bereken betaaldatum bedrag'!B340)</f>
        <v>0</v>
      </c>
      <c r="AC340" s="4">
        <f>SUMIFS('grv lys'!$L$2:$L$2863,'grv lys'!$I$2:$I$2863,'bereken betaaldatum bedrag'!$AC$1,'grv lys'!$G$2:$G$2863,'bereken betaaldatum bedrag'!B340)</f>
        <v>0</v>
      </c>
      <c r="AD340" s="4">
        <f>SUMIFS('grv lys'!$L$2:$L$2863,'grv lys'!$I$2:$I$2863,'bereken betaaldatum bedrag'!$AD$1,'grv lys'!$G$2:$G$2863,'bereken betaaldatum bedrag'!B340)</f>
        <v>0</v>
      </c>
      <c r="AE340" s="4">
        <f>SUMIFS('grv lys'!$L$2:$L$2863,'grv lys'!$I$2:$I$2863,'bereken betaaldatum bedrag'!$AE$1,'grv lys'!$G$2:$G$2863,'bereken betaaldatum bedrag'!B340)</f>
        <v>0</v>
      </c>
      <c r="AF340" s="4">
        <f>SUMIFS('grv lys'!$L$2:$L$2863,'grv lys'!$I$2:$I$2863,'bereken betaaldatum bedrag'!$AF$1,'grv lys'!$G$2:$G$2863,'bereken betaaldatum bedrag'!B340)</f>
        <v>0</v>
      </c>
      <c r="AG340" s="4">
        <f>SUMIFS('grv lys'!$L$2:$L$2863,'grv lys'!$I$2:$I$2863,'bereken betaaldatum bedrag'!$AG$1,'grv lys'!$G$2:$G$2863,'bereken betaaldatum bedrag'!B340)</f>
        <v>0</v>
      </c>
      <c r="AH340" s="4">
        <f>SUMIFS('grv lys'!$L$2:$L$2863,'grv lys'!$I$2:$I$2863,'bereken betaaldatum bedrag'!$AH$1,'grv lys'!$G$2:$G$2863,'bereken betaaldatum bedrag'!B340)</f>
        <v>0</v>
      </c>
      <c r="AI340" s="4">
        <f>SUMIFS('grv lys'!$L$2:$L$2863,'grv lys'!$I$2:$I$2863,'bereken betaaldatum bedrag'!$AI$1,'grv lys'!$G$2:$G$2863,'bereken betaaldatum bedrag'!B340)</f>
        <v>0</v>
      </c>
      <c r="AJ340" s="4">
        <f>SUMIFS('grv lys'!$L$2:$L$2863,'grv lys'!$I$2:$I$2863,'bereken betaaldatum bedrag'!$AJ$1,'grv lys'!$G$2:$G$2863,'bereken betaaldatum bedrag'!B340)</f>
        <v>0</v>
      </c>
      <c r="AK340" s="4">
        <f>SUMIFS('grv lys'!$L$2:$L$2863,'grv lys'!$I$2:$I$2863,'bereken betaaldatum bedrag'!$AK$1,'grv lys'!$G$2:$G$2863,'bereken betaaldatum bedrag'!B340)</f>
        <v>0</v>
      </c>
      <c r="AL340" s="4">
        <f>SUMIFS('grv lys'!$L$2:$L$2863,'grv lys'!$I$2:$I$2863,'bereken betaaldatum bedrag'!$AL$1,'grv lys'!$G$2:$G$2863,'bereken betaaldatum bedrag'!B340)</f>
        <v>0</v>
      </c>
      <c r="AM340" s="4">
        <f>SUMIFS('grv lys'!$L$2:$L$2863,'grv lys'!$I$2:$I$2863,'bereken betaaldatum bedrag'!$AM$1,'grv lys'!$G$2:$G$2863,'bereken betaaldatum bedrag'!B340)</f>
        <v>0</v>
      </c>
      <c r="AN340" s="4">
        <f>SUMIFS('grv lys'!$L$2:$L$2863,'grv lys'!$I$2:$I$2863,'bereken betaaldatum bedrag'!$AN$1,'grv lys'!$G$2:$G$2863,'bereken betaaldatum bedrag'!B340)</f>
        <v>0</v>
      </c>
      <c r="AO340" s="4">
        <f>SUMIFS('grv lys'!$L$2:$L$2863,'grv lys'!$I$2:$I$2863,'bereken betaaldatum bedrag'!$AO$1,'grv lys'!$G$2:$G$2863,'bereken betaaldatum bedrag'!B340)</f>
        <v>0</v>
      </c>
      <c r="AP340" s="4">
        <f>SUMIFS('grv lys'!$L$2:$L$2863,'grv lys'!$I$2:$I$2863,'bereken betaaldatum bedrag'!$AP$1,'grv lys'!$G$2:$G$2863,'bereken betaaldatum bedrag'!B340)</f>
        <v>0</v>
      </c>
      <c r="AQ340" s="4">
        <f>SUMIFS('grv lys'!$L$2:$L$2863,'grv lys'!$I$2:$I$2863,'bereken betaaldatum bedrag'!$AQ$1,'grv lys'!$G$2:$G$2863,'bereken betaaldatum bedrag'!B340)</f>
        <v>0</v>
      </c>
      <c r="AR340" s="4">
        <f>SUMIFS('grv lys'!$L$2:$L$2863,'grv lys'!$I$2:$I$2863,'bereken betaaldatum bedrag'!$AR$1,'grv lys'!$G$2:$G$2863,'bereken betaaldatum bedrag'!B340)</f>
        <v>0</v>
      </c>
      <c r="AS340" s="4">
        <f>SUMIFS('grv lys'!$L$2:$L$2863,'grv lys'!$I$2:$I$2863,'bereken betaaldatum bedrag'!$AS$1,'grv lys'!$G$2:$G$2863,'bereken betaaldatum bedrag'!B340)</f>
        <v>0</v>
      </c>
      <c r="AT340" s="4">
        <f>SUMIFS('grv lys'!$L$2:$L$2863,'grv lys'!$I$2:$I$2863,'bereken betaaldatum bedrag'!$AT$1,'grv lys'!$G$2:$G$2863,'bereken betaaldatum bedrag'!B340)</f>
        <v>0</v>
      </c>
      <c r="AU340" s="4">
        <f>SUMIFS('grv lys'!$L$2:$L$2863,'grv lys'!$I$2:$I$2863,'bereken betaaldatum bedrag'!$AU$1,'grv lys'!$G$2:$G$2863,'bereken betaaldatum bedrag'!B340)</f>
        <v>0</v>
      </c>
      <c r="AV340" s="4">
        <f>SUMIFS('grv lys'!$L$2:$L$2863,'grv lys'!$I$2:$I$2863,'bereken betaaldatum bedrag'!$AV$1,'grv lys'!$G$2:$G$2863,'bereken betaaldatum bedrag'!B340)</f>
        <v>0</v>
      </c>
      <c r="AW340" s="4">
        <f>SUMIFS('grv lys'!$L$2:$L$2863,'grv lys'!$I$2:$I$2863,'bereken betaaldatum bedrag'!$AW$1,'grv lys'!$G$2:$G$2863,'bereken betaaldatum bedrag'!B340)</f>
        <v>0</v>
      </c>
      <c r="AX340" s="4">
        <f>SUMIFS('grv lys'!$L$2:$L$2863,'grv lys'!$I$2:$I$2863,'bereken betaaldatum bedrag'!$AX$1,'grv lys'!$G$2:$G$2863,'bereken betaaldatum bedrag'!B340)</f>
        <v>0</v>
      </c>
      <c r="AY340" s="4">
        <f>SUMIFS('grv lys'!$L$2:$L$2863,'grv lys'!$I$2:$I$2863,'bereken betaaldatum bedrag'!$AY$1,'grv lys'!$G$2:$G$2863,'bereken betaaldatum bedrag'!B340)</f>
        <v>0</v>
      </c>
      <c r="AZ340" s="4">
        <f>SUMIFS('grv lys'!$L$2:$L$2863,'grv lys'!$I$2:$I$2863,'bereken betaaldatum bedrag'!$AZ$1,'grv lys'!$G$2:$G$2863,'bereken betaaldatum bedrag'!B340)</f>
        <v>0</v>
      </c>
      <c r="BA340" s="4">
        <f>SUMIFS('grv lys'!$L$2:$L$2863,'grv lys'!$I$2:$I$2863,'bereken betaaldatum bedrag'!$BA$1,'grv lys'!$G$2:$G$2863,'bereken betaaldatum bedrag'!B340)</f>
        <v>0</v>
      </c>
    </row>
    <row r="341" spans="1:53" x14ac:dyDescent="0.25">
      <c r="A341" s="21" t="s">
        <v>134</v>
      </c>
      <c r="B341" s="22">
        <v>41917</v>
      </c>
      <c r="C341" s="7"/>
      <c r="D341" s="15" t="s">
        <v>148</v>
      </c>
      <c r="E341" s="14"/>
      <c r="F341" s="12"/>
      <c r="G341" s="16"/>
      <c r="H341" s="16"/>
      <c r="I341" s="4">
        <f>SUMIFS('grv lys'!$L$2:$L$2863,'grv lys'!$G$2:$G$2863,'bereken betaaldatum bedrag'!B341,'grv lys'!$I$2:$I$2863,'bereken betaaldatum bedrag'!I$1)</f>
        <v>0</v>
      </c>
      <c r="J341" s="4">
        <f>SUMIFS('grv lys'!$L$2:$L$2863,'grv lys'!$I$2:$I$2863,'bereken betaaldatum bedrag'!$J$1,'grv lys'!$T$2:$T$2863,'bereken betaaldatum bedrag'!B341)</f>
        <v>0</v>
      </c>
      <c r="K341" s="4">
        <f>SUMIFS('grv lys'!$L$2:$L$2863,'grv lys'!$I$2:$I$2863,'bereken betaaldatum bedrag'!$K$1,'grv lys'!$T$2:$T$2863,'bereken betaaldatum bedrag'!B341)</f>
        <v>0</v>
      </c>
      <c r="L341" s="4">
        <f>SUMIFS('grv lys'!$L$2:$L$2863,'grv lys'!$I$2:$I$2863,'bereken betaaldatum bedrag'!$L$1,'grv lys'!$T$2:$T$2863,'bereken betaaldatum bedrag'!B341)</f>
        <v>0</v>
      </c>
      <c r="M341" s="4">
        <f>SUMIFS('grv lys'!$L$2:$L$2863,'grv lys'!$I$2:$I$2863,'bereken betaaldatum bedrag'!$M$1,'grv lys'!$T$2:$T$2863,'bereken betaaldatum bedrag'!B341)</f>
        <v>0</v>
      </c>
      <c r="N341" s="4">
        <f>SUMIFS('grv lys'!$L$2:$L$2863,'grv lys'!$I$2:$I$2863,'bereken betaaldatum bedrag'!$N$1,'grv lys'!$T$2:$T$2863,'bereken betaaldatum bedrag'!B341)</f>
        <v>0</v>
      </c>
      <c r="O341" s="4">
        <f>SUMIFS('grv lys'!$L$2:$L$2863,'grv lys'!$I$2:$I$2863,'bereken betaaldatum bedrag'!$O$1,'grv lys'!$T$2:$T$2863,'bereken betaaldatum bedrag'!B341)</f>
        <v>0</v>
      </c>
      <c r="P341" s="4">
        <f>SUMIFS('grv lys'!$L$2:$L$2863,'grv lys'!$I$2:$I$2863,'bereken betaaldatum bedrag'!$P$1,'grv lys'!$T$2:$T$2863,'bereken betaaldatum bedrag'!B341)</f>
        <v>0</v>
      </c>
      <c r="Q341" s="4">
        <f>SUMIFS('grv lys'!$L$2:$L$2863,'grv lys'!$I$2:$I$2863,'bereken betaaldatum bedrag'!$Q$1,'grv lys'!$T$2:$T$2863,'bereken betaaldatum bedrag'!B341)</f>
        <v>0</v>
      </c>
      <c r="R341" s="4">
        <f>SUMIFS('grv lys'!$L$2:$L$2863,'grv lys'!$I$2:$I$2863,'bereken betaaldatum bedrag'!$R$1,'grv lys'!$T$2:$T$2863,'bereken betaaldatum bedrag'!B341)</f>
        <v>0</v>
      </c>
      <c r="S341" s="4">
        <f>SUMIFS('grv lys'!Y340:Y3603,'grv lys'!T340:T3603,'bereken betaaldatum bedrag'!B341,'grv lys'!V340:V3603,'bereken betaaldatum bedrag'!$S$1)</f>
        <v>0</v>
      </c>
      <c r="T341" s="4">
        <f>SUMIFS('grv lys'!Z340:Z3603,'grv lys'!U340:U3603,'bereken betaaldatum bedrag'!B341,'grv lys'!W340:W3603,'bereken betaaldatum bedrag'!$T$1)</f>
        <v>0</v>
      </c>
      <c r="U341" s="4">
        <f>SUMIFS('grv lys'!$L$2:$L$2863,'grv lys'!$I$2:$I$2863,'bereken betaaldatum bedrag'!$U$1,'grv lys'!$T$2:$T$2863,'bereken betaaldatum bedrag'!B341)</f>
        <v>0</v>
      </c>
      <c r="V341" s="4">
        <f>SUMIFS('grv lys'!$L$2:$L$2863,'grv lys'!$I$2:$I$2863,'bereken betaaldatum bedrag'!$V$1,'grv lys'!$T$2:$T$2863,'bereken betaaldatum bedrag'!B341)</f>
        <v>0</v>
      </c>
      <c r="W341" s="4">
        <f>SUMIFS('grv lys'!$L$2:$L$2863,'grv lys'!$I$2:$I$2863,'bereken betaaldatum bedrag'!$W$1,'grv lys'!$T$2:$T$2863,'bereken betaaldatum bedrag'!B341)</f>
        <v>0</v>
      </c>
      <c r="X341" s="4">
        <f>SUMIFS('grv lys'!$L$2:$L$2863,'grv lys'!$I$2:$I$2863,'bereken betaaldatum bedrag'!$X$1,'grv lys'!$T$2:$T$2863,'bereken betaaldatum bedrag'!B341)</f>
        <v>0</v>
      </c>
      <c r="Y341" s="4">
        <f>SUMIFS('grv lys'!$L$2:$L$2863,'grv lys'!$I$2:$I$2863,'bereken betaaldatum bedrag'!$Y$1,'grv lys'!$G$2:$G$2863,'bereken betaaldatum bedrag'!B341)</f>
        <v>0</v>
      </c>
      <c r="Z341" s="4">
        <f>SUMIFS('grv lys'!$L$2:$L$2863,'grv lys'!$I$2:$I$2863,'bereken betaaldatum bedrag'!$Z$1,'grv lys'!$G$2:$G$2863,'bereken betaaldatum bedrag'!B341)</f>
        <v>0</v>
      </c>
      <c r="AA341" s="4">
        <f>SUMIFS('grv lys'!$L$2:$L$2863,'grv lys'!$I$2:$I$2863,'bereken betaaldatum bedrag'!$AA$1,'grv lys'!$G$2:$G$2863,'bereken betaaldatum bedrag'!B341)</f>
        <v>0</v>
      </c>
      <c r="AB341" s="4">
        <f>SUMIFS('grv lys'!$L$2:$L$2863,'grv lys'!$I$2:$I$2863,'bereken betaaldatum bedrag'!$AB$1,'grv lys'!$G$2:$G$2863,'bereken betaaldatum bedrag'!B341)</f>
        <v>0</v>
      </c>
      <c r="AC341" s="4">
        <f>SUMIFS('grv lys'!$L$2:$L$2863,'grv lys'!$I$2:$I$2863,'bereken betaaldatum bedrag'!$AC$1,'grv lys'!$G$2:$G$2863,'bereken betaaldatum bedrag'!B341)</f>
        <v>0</v>
      </c>
      <c r="AD341" s="4">
        <f>SUMIFS('grv lys'!$L$2:$L$2863,'grv lys'!$I$2:$I$2863,'bereken betaaldatum bedrag'!$AD$1,'grv lys'!$G$2:$G$2863,'bereken betaaldatum bedrag'!B341)</f>
        <v>0</v>
      </c>
      <c r="AE341" s="4">
        <f>SUMIFS('grv lys'!$L$2:$L$2863,'grv lys'!$I$2:$I$2863,'bereken betaaldatum bedrag'!$AE$1,'grv lys'!$G$2:$G$2863,'bereken betaaldatum bedrag'!B341)</f>
        <v>0</v>
      </c>
      <c r="AF341" s="4">
        <f>SUMIFS('grv lys'!$L$2:$L$2863,'grv lys'!$I$2:$I$2863,'bereken betaaldatum bedrag'!$AF$1,'grv lys'!$G$2:$G$2863,'bereken betaaldatum bedrag'!B341)</f>
        <v>0</v>
      </c>
      <c r="AG341" s="4">
        <f>SUMIFS('grv lys'!$L$2:$L$2863,'grv lys'!$I$2:$I$2863,'bereken betaaldatum bedrag'!$AG$1,'grv lys'!$G$2:$G$2863,'bereken betaaldatum bedrag'!B341)</f>
        <v>0</v>
      </c>
      <c r="AH341" s="4">
        <f>SUMIFS('grv lys'!$L$2:$L$2863,'grv lys'!$I$2:$I$2863,'bereken betaaldatum bedrag'!$AH$1,'grv lys'!$G$2:$G$2863,'bereken betaaldatum bedrag'!B341)</f>
        <v>0</v>
      </c>
      <c r="AI341" s="4">
        <f>SUMIFS('grv lys'!$L$2:$L$2863,'grv lys'!$I$2:$I$2863,'bereken betaaldatum bedrag'!$AI$1,'grv lys'!$G$2:$G$2863,'bereken betaaldatum bedrag'!B341)</f>
        <v>0</v>
      </c>
      <c r="AJ341" s="4">
        <f>SUMIFS('grv lys'!$L$2:$L$2863,'grv lys'!$I$2:$I$2863,'bereken betaaldatum bedrag'!$AJ$1,'grv lys'!$G$2:$G$2863,'bereken betaaldatum bedrag'!B341)</f>
        <v>0</v>
      </c>
      <c r="AK341" s="4">
        <f>SUMIFS('grv lys'!$L$2:$L$2863,'grv lys'!$I$2:$I$2863,'bereken betaaldatum bedrag'!$AK$1,'grv lys'!$G$2:$G$2863,'bereken betaaldatum bedrag'!B341)</f>
        <v>0</v>
      </c>
      <c r="AL341" s="4">
        <f>SUMIFS('grv lys'!$L$2:$L$2863,'grv lys'!$I$2:$I$2863,'bereken betaaldatum bedrag'!$AL$1,'grv lys'!$G$2:$G$2863,'bereken betaaldatum bedrag'!B341)</f>
        <v>0</v>
      </c>
      <c r="AM341" s="4">
        <f>SUMIFS('grv lys'!$L$2:$L$2863,'grv lys'!$I$2:$I$2863,'bereken betaaldatum bedrag'!$AM$1,'grv lys'!$G$2:$G$2863,'bereken betaaldatum bedrag'!B341)</f>
        <v>0</v>
      </c>
      <c r="AN341" s="4">
        <f>SUMIFS('grv lys'!$L$2:$L$2863,'grv lys'!$I$2:$I$2863,'bereken betaaldatum bedrag'!$AN$1,'grv lys'!$G$2:$G$2863,'bereken betaaldatum bedrag'!B341)</f>
        <v>0</v>
      </c>
      <c r="AO341" s="4">
        <f>SUMIFS('grv lys'!$L$2:$L$2863,'grv lys'!$I$2:$I$2863,'bereken betaaldatum bedrag'!$AO$1,'grv lys'!$G$2:$G$2863,'bereken betaaldatum bedrag'!B341)</f>
        <v>0</v>
      </c>
      <c r="AP341" s="4">
        <f>SUMIFS('grv lys'!$L$2:$L$2863,'grv lys'!$I$2:$I$2863,'bereken betaaldatum bedrag'!$AP$1,'grv lys'!$G$2:$G$2863,'bereken betaaldatum bedrag'!B341)</f>
        <v>0</v>
      </c>
      <c r="AQ341" s="4">
        <f>SUMIFS('grv lys'!$L$2:$L$2863,'grv lys'!$I$2:$I$2863,'bereken betaaldatum bedrag'!$AQ$1,'grv lys'!$G$2:$G$2863,'bereken betaaldatum bedrag'!B341)</f>
        <v>0</v>
      </c>
      <c r="AR341" s="4">
        <f>SUMIFS('grv lys'!$L$2:$L$2863,'grv lys'!$I$2:$I$2863,'bereken betaaldatum bedrag'!$AR$1,'grv lys'!$G$2:$G$2863,'bereken betaaldatum bedrag'!B341)</f>
        <v>0</v>
      </c>
      <c r="AS341" s="4">
        <f>SUMIFS('grv lys'!$L$2:$L$2863,'grv lys'!$I$2:$I$2863,'bereken betaaldatum bedrag'!$AS$1,'grv lys'!$G$2:$G$2863,'bereken betaaldatum bedrag'!B341)</f>
        <v>0</v>
      </c>
      <c r="AT341" s="4">
        <f>SUMIFS('grv lys'!$L$2:$L$2863,'grv lys'!$I$2:$I$2863,'bereken betaaldatum bedrag'!$AT$1,'grv lys'!$G$2:$G$2863,'bereken betaaldatum bedrag'!B341)</f>
        <v>0</v>
      </c>
      <c r="AU341" s="4">
        <f>SUMIFS('grv lys'!$L$2:$L$2863,'grv lys'!$I$2:$I$2863,'bereken betaaldatum bedrag'!$AU$1,'grv lys'!$G$2:$G$2863,'bereken betaaldatum bedrag'!B341)</f>
        <v>0</v>
      </c>
      <c r="AV341" s="4">
        <f>SUMIFS('grv lys'!$L$2:$L$2863,'grv lys'!$I$2:$I$2863,'bereken betaaldatum bedrag'!$AV$1,'grv lys'!$G$2:$G$2863,'bereken betaaldatum bedrag'!B341)</f>
        <v>0</v>
      </c>
      <c r="AW341" s="4">
        <f>SUMIFS('grv lys'!$L$2:$L$2863,'grv lys'!$I$2:$I$2863,'bereken betaaldatum bedrag'!$AW$1,'grv lys'!$G$2:$G$2863,'bereken betaaldatum bedrag'!B341)</f>
        <v>0</v>
      </c>
      <c r="AX341" s="4">
        <f>SUMIFS('grv lys'!$L$2:$L$2863,'grv lys'!$I$2:$I$2863,'bereken betaaldatum bedrag'!$AX$1,'grv lys'!$G$2:$G$2863,'bereken betaaldatum bedrag'!B341)</f>
        <v>0</v>
      </c>
      <c r="AY341" s="4">
        <f>SUMIFS('grv lys'!$L$2:$L$2863,'grv lys'!$I$2:$I$2863,'bereken betaaldatum bedrag'!$AY$1,'grv lys'!$G$2:$G$2863,'bereken betaaldatum bedrag'!B341)</f>
        <v>0</v>
      </c>
      <c r="AZ341" s="4">
        <f>SUMIFS('grv lys'!$L$2:$L$2863,'grv lys'!$I$2:$I$2863,'bereken betaaldatum bedrag'!$AZ$1,'grv lys'!$G$2:$G$2863,'bereken betaaldatum bedrag'!B341)</f>
        <v>0</v>
      </c>
      <c r="BA341" s="4">
        <f>SUMIFS('grv lys'!$L$2:$L$2863,'grv lys'!$I$2:$I$2863,'bereken betaaldatum bedrag'!$BA$1,'grv lys'!$G$2:$G$2863,'bereken betaaldatum bedrag'!B341)</f>
        <v>0</v>
      </c>
    </row>
    <row r="342" spans="1:53" x14ac:dyDescent="0.25">
      <c r="A342" s="21" t="s">
        <v>135</v>
      </c>
      <c r="B342" s="22">
        <v>41918</v>
      </c>
      <c r="C342" s="7"/>
      <c r="D342" s="15" t="s">
        <v>148</v>
      </c>
      <c r="E342" s="14"/>
      <c r="F342" s="12"/>
      <c r="G342" s="16"/>
      <c r="H342" s="16"/>
      <c r="I342" s="4">
        <f>SUMIFS('grv lys'!$L$2:$L$2863,'grv lys'!$G$2:$G$2863,'bereken betaaldatum bedrag'!B342,'grv lys'!$I$2:$I$2863,'bereken betaaldatum bedrag'!I$1)</f>
        <v>0</v>
      </c>
      <c r="J342" s="4">
        <f>SUMIFS('grv lys'!$L$2:$L$2863,'grv lys'!$I$2:$I$2863,'bereken betaaldatum bedrag'!$J$1,'grv lys'!$T$2:$T$2863,'bereken betaaldatum bedrag'!B342)</f>
        <v>0</v>
      </c>
      <c r="K342" s="4">
        <f>SUMIFS('grv lys'!$L$2:$L$2863,'grv lys'!$I$2:$I$2863,'bereken betaaldatum bedrag'!$K$1,'grv lys'!$T$2:$T$2863,'bereken betaaldatum bedrag'!B342)</f>
        <v>0</v>
      </c>
      <c r="L342" s="4">
        <f>SUMIFS('grv lys'!$L$2:$L$2863,'grv lys'!$I$2:$I$2863,'bereken betaaldatum bedrag'!$L$1,'grv lys'!$T$2:$T$2863,'bereken betaaldatum bedrag'!B342)</f>
        <v>0</v>
      </c>
      <c r="M342" s="4">
        <f>SUMIFS('grv lys'!$L$2:$L$2863,'grv lys'!$I$2:$I$2863,'bereken betaaldatum bedrag'!$M$1,'grv lys'!$T$2:$T$2863,'bereken betaaldatum bedrag'!B342)</f>
        <v>0</v>
      </c>
      <c r="N342" s="4">
        <f>SUMIFS('grv lys'!$L$2:$L$2863,'grv lys'!$I$2:$I$2863,'bereken betaaldatum bedrag'!$N$1,'grv lys'!$T$2:$T$2863,'bereken betaaldatum bedrag'!B342)</f>
        <v>0</v>
      </c>
      <c r="O342" s="4">
        <f>SUMIFS('grv lys'!$L$2:$L$2863,'grv lys'!$I$2:$I$2863,'bereken betaaldatum bedrag'!$O$1,'grv lys'!$T$2:$T$2863,'bereken betaaldatum bedrag'!B342)</f>
        <v>0</v>
      </c>
      <c r="P342" s="4">
        <f>SUMIFS('grv lys'!$L$2:$L$2863,'grv lys'!$I$2:$I$2863,'bereken betaaldatum bedrag'!$P$1,'grv lys'!$T$2:$T$2863,'bereken betaaldatum bedrag'!B342)</f>
        <v>0</v>
      </c>
      <c r="Q342" s="4">
        <f>SUMIFS('grv lys'!$L$2:$L$2863,'grv lys'!$I$2:$I$2863,'bereken betaaldatum bedrag'!$Q$1,'grv lys'!$T$2:$T$2863,'bereken betaaldatum bedrag'!B342)</f>
        <v>0</v>
      </c>
      <c r="R342" s="4">
        <f>SUMIFS('grv lys'!$L$2:$L$2863,'grv lys'!$I$2:$I$2863,'bereken betaaldatum bedrag'!$R$1,'grv lys'!$T$2:$T$2863,'bereken betaaldatum bedrag'!B342)</f>
        <v>0</v>
      </c>
      <c r="S342" s="4">
        <f>SUMIFS('grv lys'!Y341:Y3604,'grv lys'!T341:T3604,'bereken betaaldatum bedrag'!B342,'grv lys'!V341:V3604,'bereken betaaldatum bedrag'!$S$1)</f>
        <v>0</v>
      </c>
      <c r="T342" s="4">
        <f>SUMIFS('grv lys'!Z341:Z3604,'grv lys'!U341:U3604,'bereken betaaldatum bedrag'!B342,'grv lys'!W341:W3604,'bereken betaaldatum bedrag'!$T$1)</f>
        <v>0</v>
      </c>
      <c r="U342" s="4">
        <f>SUMIFS('grv lys'!$L$2:$L$2863,'grv lys'!$I$2:$I$2863,'bereken betaaldatum bedrag'!$U$1,'grv lys'!$T$2:$T$2863,'bereken betaaldatum bedrag'!B342)</f>
        <v>0</v>
      </c>
      <c r="V342" s="4">
        <f>SUMIFS('grv lys'!$L$2:$L$2863,'grv lys'!$I$2:$I$2863,'bereken betaaldatum bedrag'!$V$1,'grv lys'!$T$2:$T$2863,'bereken betaaldatum bedrag'!B342)</f>
        <v>0</v>
      </c>
      <c r="W342" s="4">
        <f>SUMIFS('grv lys'!$L$2:$L$2863,'grv lys'!$I$2:$I$2863,'bereken betaaldatum bedrag'!$W$1,'grv lys'!$T$2:$T$2863,'bereken betaaldatum bedrag'!B342)</f>
        <v>0</v>
      </c>
      <c r="X342" s="4">
        <f>SUMIFS('grv lys'!$L$2:$L$2863,'grv lys'!$I$2:$I$2863,'bereken betaaldatum bedrag'!$X$1,'grv lys'!$T$2:$T$2863,'bereken betaaldatum bedrag'!B342)</f>
        <v>0</v>
      </c>
      <c r="Y342" s="4">
        <f>SUMIFS('grv lys'!$L$2:$L$2863,'grv lys'!$I$2:$I$2863,'bereken betaaldatum bedrag'!$Y$1,'grv lys'!$G$2:$G$2863,'bereken betaaldatum bedrag'!B342)</f>
        <v>0</v>
      </c>
      <c r="Z342" s="4">
        <f>SUMIFS('grv lys'!$L$2:$L$2863,'grv lys'!$I$2:$I$2863,'bereken betaaldatum bedrag'!$Z$1,'grv lys'!$G$2:$G$2863,'bereken betaaldatum bedrag'!B342)</f>
        <v>0</v>
      </c>
      <c r="AA342" s="4">
        <f>SUMIFS('grv lys'!$L$2:$L$2863,'grv lys'!$I$2:$I$2863,'bereken betaaldatum bedrag'!$AA$1,'grv lys'!$G$2:$G$2863,'bereken betaaldatum bedrag'!B342)</f>
        <v>0</v>
      </c>
      <c r="AB342" s="4">
        <f>SUMIFS('grv lys'!$L$2:$L$2863,'grv lys'!$I$2:$I$2863,'bereken betaaldatum bedrag'!$AB$1,'grv lys'!$G$2:$G$2863,'bereken betaaldatum bedrag'!B342)</f>
        <v>0</v>
      </c>
      <c r="AC342" s="4">
        <f>SUMIFS('grv lys'!$L$2:$L$2863,'grv lys'!$I$2:$I$2863,'bereken betaaldatum bedrag'!$AC$1,'grv lys'!$G$2:$G$2863,'bereken betaaldatum bedrag'!B342)</f>
        <v>0</v>
      </c>
      <c r="AD342" s="4">
        <f>SUMIFS('grv lys'!$L$2:$L$2863,'grv lys'!$I$2:$I$2863,'bereken betaaldatum bedrag'!$AD$1,'grv lys'!$G$2:$G$2863,'bereken betaaldatum bedrag'!B342)</f>
        <v>0</v>
      </c>
      <c r="AE342" s="4">
        <f>SUMIFS('grv lys'!$L$2:$L$2863,'grv lys'!$I$2:$I$2863,'bereken betaaldatum bedrag'!$AE$1,'grv lys'!$G$2:$G$2863,'bereken betaaldatum bedrag'!B342)</f>
        <v>0</v>
      </c>
      <c r="AF342" s="4">
        <f>SUMIFS('grv lys'!$L$2:$L$2863,'grv lys'!$I$2:$I$2863,'bereken betaaldatum bedrag'!$AF$1,'grv lys'!$G$2:$G$2863,'bereken betaaldatum bedrag'!B342)</f>
        <v>0</v>
      </c>
      <c r="AG342" s="4">
        <f>SUMIFS('grv lys'!$L$2:$L$2863,'grv lys'!$I$2:$I$2863,'bereken betaaldatum bedrag'!$AG$1,'grv lys'!$G$2:$G$2863,'bereken betaaldatum bedrag'!B342)</f>
        <v>0</v>
      </c>
      <c r="AH342" s="4">
        <f>SUMIFS('grv lys'!$L$2:$L$2863,'grv lys'!$I$2:$I$2863,'bereken betaaldatum bedrag'!$AH$1,'grv lys'!$G$2:$G$2863,'bereken betaaldatum bedrag'!B342)</f>
        <v>0</v>
      </c>
      <c r="AI342" s="4">
        <f>SUMIFS('grv lys'!$L$2:$L$2863,'grv lys'!$I$2:$I$2863,'bereken betaaldatum bedrag'!$AI$1,'grv lys'!$G$2:$G$2863,'bereken betaaldatum bedrag'!B342)</f>
        <v>0</v>
      </c>
      <c r="AJ342" s="4">
        <f>SUMIFS('grv lys'!$L$2:$L$2863,'grv lys'!$I$2:$I$2863,'bereken betaaldatum bedrag'!$AJ$1,'grv lys'!$G$2:$G$2863,'bereken betaaldatum bedrag'!B342)</f>
        <v>0</v>
      </c>
      <c r="AK342" s="4">
        <f>SUMIFS('grv lys'!$L$2:$L$2863,'grv lys'!$I$2:$I$2863,'bereken betaaldatum bedrag'!$AK$1,'grv lys'!$G$2:$G$2863,'bereken betaaldatum bedrag'!B342)</f>
        <v>0</v>
      </c>
      <c r="AL342" s="4">
        <f>SUMIFS('grv lys'!$L$2:$L$2863,'grv lys'!$I$2:$I$2863,'bereken betaaldatum bedrag'!$AL$1,'grv lys'!$G$2:$G$2863,'bereken betaaldatum bedrag'!B342)</f>
        <v>0</v>
      </c>
      <c r="AM342" s="4">
        <f>SUMIFS('grv lys'!$L$2:$L$2863,'grv lys'!$I$2:$I$2863,'bereken betaaldatum bedrag'!$AM$1,'grv lys'!$G$2:$G$2863,'bereken betaaldatum bedrag'!B342)</f>
        <v>0</v>
      </c>
      <c r="AN342" s="4">
        <f>SUMIFS('grv lys'!$L$2:$L$2863,'grv lys'!$I$2:$I$2863,'bereken betaaldatum bedrag'!$AN$1,'grv lys'!$G$2:$G$2863,'bereken betaaldatum bedrag'!B342)</f>
        <v>0</v>
      </c>
      <c r="AO342" s="4">
        <f>SUMIFS('grv lys'!$L$2:$L$2863,'grv lys'!$I$2:$I$2863,'bereken betaaldatum bedrag'!$AO$1,'grv lys'!$G$2:$G$2863,'bereken betaaldatum bedrag'!B342)</f>
        <v>0</v>
      </c>
      <c r="AP342" s="4">
        <f>SUMIFS('grv lys'!$L$2:$L$2863,'grv lys'!$I$2:$I$2863,'bereken betaaldatum bedrag'!$AP$1,'grv lys'!$G$2:$G$2863,'bereken betaaldatum bedrag'!B342)</f>
        <v>0</v>
      </c>
      <c r="AQ342" s="4">
        <f>SUMIFS('grv lys'!$L$2:$L$2863,'grv lys'!$I$2:$I$2863,'bereken betaaldatum bedrag'!$AQ$1,'grv lys'!$G$2:$G$2863,'bereken betaaldatum bedrag'!B342)</f>
        <v>0</v>
      </c>
      <c r="AR342" s="4">
        <f>SUMIFS('grv lys'!$L$2:$L$2863,'grv lys'!$I$2:$I$2863,'bereken betaaldatum bedrag'!$AR$1,'grv lys'!$G$2:$G$2863,'bereken betaaldatum bedrag'!B342)</f>
        <v>0</v>
      </c>
      <c r="AS342" s="4">
        <f>SUMIFS('grv lys'!$L$2:$L$2863,'grv lys'!$I$2:$I$2863,'bereken betaaldatum bedrag'!$AS$1,'grv lys'!$G$2:$G$2863,'bereken betaaldatum bedrag'!B342)</f>
        <v>0</v>
      </c>
      <c r="AT342" s="4">
        <f>SUMIFS('grv lys'!$L$2:$L$2863,'grv lys'!$I$2:$I$2863,'bereken betaaldatum bedrag'!$AT$1,'grv lys'!$G$2:$G$2863,'bereken betaaldatum bedrag'!B342)</f>
        <v>0</v>
      </c>
      <c r="AU342" s="4">
        <f>SUMIFS('grv lys'!$L$2:$L$2863,'grv lys'!$I$2:$I$2863,'bereken betaaldatum bedrag'!$AU$1,'grv lys'!$G$2:$G$2863,'bereken betaaldatum bedrag'!B342)</f>
        <v>0</v>
      </c>
      <c r="AV342" s="4">
        <f>SUMIFS('grv lys'!$L$2:$L$2863,'grv lys'!$I$2:$I$2863,'bereken betaaldatum bedrag'!$AV$1,'grv lys'!$G$2:$G$2863,'bereken betaaldatum bedrag'!B342)</f>
        <v>0</v>
      </c>
      <c r="AW342" s="4">
        <f>SUMIFS('grv lys'!$L$2:$L$2863,'grv lys'!$I$2:$I$2863,'bereken betaaldatum bedrag'!$AW$1,'grv lys'!$G$2:$G$2863,'bereken betaaldatum bedrag'!B342)</f>
        <v>0</v>
      </c>
      <c r="AX342" s="4">
        <f>SUMIFS('grv lys'!$L$2:$L$2863,'grv lys'!$I$2:$I$2863,'bereken betaaldatum bedrag'!$AX$1,'grv lys'!$G$2:$G$2863,'bereken betaaldatum bedrag'!B342)</f>
        <v>0</v>
      </c>
      <c r="AY342" s="4">
        <f>SUMIFS('grv lys'!$L$2:$L$2863,'grv lys'!$I$2:$I$2863,'bereken betaaldatum bedrag'!$AY$1,'grv lys'!$G$2:$G$2863,'bereken betaaldatum bedrag'!B342)</f>
        <v>0</v>
      </c>
      <c r="AZ342" s="4">
        <f>SUMIFS('grv lys'!$L$2:$L$2863,'grv lys'!$I$2:$I$2863,'bereken betaaldatum bedrag'!$AZ$1,'grv lys'!$G$2:$G$2863,'bereken betaaldatum bedrag'!B342)</f>
        <v>0</v>
      </c>
      <c r="BA342" s="4">
        <f>SUMIFS('grv lys'!$L$2:$L$2863,'grv lys'!$I$2:$I$2863,'bereken betaaldatum bedrag'!$BA$1,'grv lys'!$G$2:$G$2863,'bereken betaaldatum bedrag'!B342)</f>
        <v>0</v>
      </c>
    </row>
    <row r="343" spans="1:53" x14ac:dyDescent="0.25">
      <c r="A343" s="21" t="s">
        <v>136</v>
      </c>
      <c r="B343" s="22">
        <v>41919</v>
      </c>
      <c r="C343" s="7"/>
      <c r="D343" s="15" t="s">
        <v>148</v>
      </c>
      <c r="E343" s="14"/>
      <c r="F343" s="12"/>
      <c r="G343" s="16"/>
      <c r="H343" s="16"/>
      <c r="I343" s="4">
        <f>SUMIFS('grv lys'!$L$2:$L$2863,'grv lys'!$G$2:$G$2863,'bereken betaaldatum bedrag'!B343,'grv lys'!$I$2:$I$2863,'bereken betaaldatum bedrag'!I$1)</f>
        <v>0</v>
      </c>
      <c r="J343" s="4">
        <f>SUMIFS('grv lys'!$L$2:$L$2863,'grv lys'!$I$2:$I$2863,'bereken betaaldatum bedrag'!$J$1,'grv lys'!$T$2:$T$2863,'bereken betaaldatum bedrag'!B343)</f>
        <v>0</v>
      </c>
      <c r="K343" s="4">
        <f>SUMIFS('grv lys'!$L$2:$L$2863,'grv lys'!$I$2:$I$2863,'bereken betaaldatum bedrag'!$K$1,'grv lys'!$T$2:$T$2863,'bereken betaaldatum bedrag'!B343)</f>
        <v>0</v>
      </c>
      <c r="L343" s="4">
        <f>SUMIFS('grv lys'!$L$2:$L$2863,'grv lys'!$I$2:$I$2863,'bereken betaaldatum bedrag'!$L$1,'grv lys'!$T$2:$T$2863,'bereken betaaldatum bedrag'!B343)</f>
        <v>0</v>
      </c>
      <c r="M343" s="4">
        <f>SUMIFS('grv lys'!$L$2:$L$2863,'grv lys'!$I$2:$I$2863,'bereken betaaldatum bedrag'!$M$1,'grv lys'!$T$2:$T$2863,'bereken betaaldatum bedrag'!B343)</f>
        <v>0</v>
      </c>
      <c r="N343" s="4">
        <f>SUMIFS('grv lys'!$L$2:$L$2863,'grv lys'!$I$2:$I$2863,'bereken betaaldatum bedrag'!$N$1,'grv lys'!$T$2:$T$2863,'bereken betaaldatum bedrag'!B343)</f>
        <v>0</v>
      </c>
      <c r="O343" s="4">
        <f>SUMIFS('grv lys'!$L$2:$L$2863,'grv lys'!$I$2:$I$2863,'bereken betaaldatum bedrag'!$O$1,'grv lys'!$T$2:$T$2863,'bereken betaaldatum bedrag'!B343)</f>
        <v>0</v>
      </c>
      <c r="P343" s="4">
        <f>SUMIFS('grv lys'!$L$2:$L$2863,'grv lys'!$I$2:$I$2863,'bereken betaaldatum bedrag'!$P$1,'grv lys'!$T$2:$T$2863,'bereken betaaldatum bedrag'!B343)</f>
        <v>0</v>
      </c>
      <c r="Q343" s="4">
        <f>SUMIFS('grv lys'!$L$2:$L$2863,'grv lys'!$I$2:$I$2863,'bereken betaaldatum bedrag'!$Q$1,'grv lys'!$T$2:$T$2863,'bereken betaaldatum bedrag'!B343)</f>
        <v>0</v>
      </c>
      <c r="R343" s="4">
        <f>SUMIFS('grv lys'!$L$2:$L$2863,'grv lys'!$I$2:$I$2863,'bereken betaaldatum bedrag'!$R$1,'grv lys'!$T$2:$T$2863,'bereken betaaldatum bedrag'!B343)</f>
        <v>0</v>
      </c>
      <c r="S343" s="4">
        <f>SUMIFS('grv lys'!Y342:Y3605,'grv lys'!T342:T3605,'bereken betaaldatum bedrag'!B343,'grv lys'!V342:V3605,'bereken betaaldatum bedrag'!$S$1)</f>
        <v>0</v>
      </c>
      <c r="T343" s="4">
        <f>SUMIFS('grv lys'!Z342:Z3605,'grv lys'!U342:U3605,'bereken betaaldatum bedrag'!B343,'grv lys'!W342:W3605,'bereken betaaldatum bedrag'!$T$1)</f>
        <v>0</v>
      </c>
      <c r="U343" s="4">
        <f>SUMIFS('grv lys'!$L$2:$L$2863,'grv lys'!$I$2:$I$2863,'bereken betaaldatum bedrag'!$U$1,'grv lys'!$T$2:$T$2863,'bereken betaaldatum bedrag'!B343)</f>
        <v>0</v>
      </c>
      <c r="V343" s="4">
        <f>SUMIFS('grv lys'!$L$2:$L$2863,'grv lys'!$I$2:$I$2863,'bereken betaaldatum bedrag'!$V$1,'grv lys'!$T$2:$T$2863,'bereken betaaldatum bedrag'!B343)</f>
        <v>0</v>
      </c>
      <c r="W343" s="4">
        <f>SUMIFS('grv lys'!$L$2:$L$2863,'grv lys'!$I$2:$I$2863,'bereken betaaldatum bedrag'!$W$1,'grv lys'!$T$2:$T$2863,'bereken betaaldatum bedrag'!B343)</f>
        <v>0</v>
      </c>
      <c r="X343" s="4">
        <f>SUMIFS('grv lys'!$L$2:$L$2863,'grv lys'!$I$2:$I$2863,'bereken betaaldatum bedrag'!$X$1,'grv lys'!$T$2:$T$2863,'bereken betaaldatum bedrag'!B343)</f>
        <v>0</v>
      </c>
      <c r="Y343" s="4">
        <f>SUMIFS('grv lys'!$L$2:$L$2863,'grv lys'!$I$2:$I$2863,'bereken betaaldatum bedrag'!$Y$1,'grv lys'!$G$2:$G$2863,'bereken betaaldatum bedrag'!B343)</f>
        <v>0</v>
      </c>
      <c r="Z343" s="4">
        <f>SUMIFS('grv lys'!$L$2:$L$2863,'grv lys'!$I$2:$I$2863,'bereken betaaldatum bedrag'!$Z$1,'grv lys'!$G$2:$G$2863,'bereken betaaldatum bedrag'!B343)</f>
        <v>0</v>
      </c>
      <c r="AA343" s="4">
        <f>SUMIFS('grv lys'!$L$2:$L$2863,'grv lys'!$I$2:$I$2863,'bereken betaaldatum bedrag'!$AA$1,'grv lys'!$G$2:$G$2863,'bereken betaaldatum bedrag'!B343)</f>
        <v>0</v>
      </c>
      <c r="AB343" s="4">
        <f>SUMIFS('grv lys'!$L$2:$L$2863,'grv lys'!$I$2:$I$2863,'bereken betaaldatum bedrag'!$AB$1,'grv lys'!$G$2:$G$2863,'bereken betaaldatum bedrag'!B343)</f>
        <v>0</v>
      </c>
      <c r="AC343" s="4">
        <f>SUMIFS('grv lys'!$L$2:$L$2863,'grv lys'!$I$2:$I$2863,'bereken betaaldatum bedrag'!$AC$1,'grv lys'!$G$2:$G$2863,'bereken betaaldatum bedrag'!B343)</f>
        <v>0</v>
      </c>
      <c r="AD343" s="4">
        <f>SUMIFS('grv lys'!$L$2:$L$2863,'grv lys'!$I$2:$I$2863,'bereken betaaldatum bedrag'!$AD$1,'grv lys'!$G$2:$G$2863,'bereken betaaldatum bedrag'!B343)</f>
        <v>0</v>
      </c>
      <c r="AE343" s="4">
        <f>SUMIFS('grv lys'!$L$2:$L$2863,'grv lys'!$I$2:$I$2863,'bereken betaaldatum bedrag'!$AE$1,'grv lys'!$G$2:$G$2863,'bereken betaaldatum bedrag'!B343)</f>
        <v>0</v>
      </c>
      <c r="AF343" s="4">
        <f>SUMIFS('grv lys'!$L$2:$L$2863,'grv lys'!$I$2:$I$2863,'bereken betaaldatum bedrag'!$AF$1,'grv lys'!$G$2:$G$2863,'bereken betaaldatum bedrag'!B343)</f>
        <v>0</v>
      </c>
      <c r="AG343" s="4">
        <f>SUMIFS('grv lys'!$L$2:$L$2863,'grv lys'!$I$2:$I$2863,'bereken betaaldatum bedrag'!$AG$1,'grv lys'!$G$2:$G$2863,'bereken betaaldatum bedrag'!B343)</f>
        <v>0</v>
      </c>
      <c r="AH343" s="4">
        <f>SUMIFS('grv lys'!$L$2:$L$2863,'grv lys'!$I$2:$I$2863,'bereken betaaldatum bedrag'!$AH$1,'grv lys'!$G$2:$G$2863,'bereken betaaldatum bedrag'!B343)</f>
        <v>0</v>
      </c>
      <c r="AI343" s="4">
        <f>SUMIFS('grv lys'!$L$2:$L$2863,'grv lys'!$I$2:$I$2863,'bereken betaaldatum bedrag'!$AI$1,'grv lys'!$G$2:$G$2863,'bereken betaaldatum bedrag'!B343)</f>
        <v>0</v>
      </c>
      <c r="AJ343" s="4">
        <f>SUMIFS('grv lys'!$L$2:$L$2863,'grv lys'!$I$2:$I$2863,'bereken betaaldatum bedrag'!$AJ$1,'grv lys'!$G$2:$G$2863,'bereken betaaldatum bedrag'!B343)</f>
        <v>0</v>
      </c>
      <c r="AK343" s="4">
        <f>SUMIFS('grv lys'!$L$2:$L$2863,'grv lys'!$I$2:$I$2863,'bereken betaaldatum bedrag'!$AK$1,'grv lys'!$G$2:$G$2863,'bereken betaaldatum bedrag'!B343)</f>
        <v>0</v>
      </c>
      <c r="AL343" s="4">
        <f>SUMIFS('grv lys'!$L$2:$L$2863,'grv lys'!$I$2:$I$2863,'bereken betaaldatum bedrag'!$AL$1,'grv lys'!$G$2:$G$2863,'bereken betaaldatum bedrag'!B343)</f>
        <v>0</v>
      </c>
      <c r="AM343" s="4">
        <f>SUMIFS('grv lys'!$L$2:$L$2863,'grv lys'!$I$2:$I$2863,'bereken betaaldatum bedrag'!$AM$1,'grv lys'!$G$2:$G$2863,'bereken betaaldatum bedrag'!B343)</f>
        <v>0</v>
      </c>
      <c r="AN343" s="4">
        <f>SUMIFS('grv lys'!$L$2:$L$2863,'grv lys'!$I$2:$I$2863,'bereken betaaldatum bedrag'!$AN$1,'grv lys'!$G$2:$G$2863,'bereken betaaldatum bedrag'!B343)</f>
        <v>0</v>
      </c>
      <c r="AO343" s="4">
        <f>SUMIFS('grv lys'!$L$2:$L$2863,'grv lys'!$I$2:$I$2863,'bereken betaaldatum bedrag'!$AO$1,'grv lys'!$G$2:$G$2863,'bereken betaaldatum bedrag'!B343)</f>
        <v>0</v>
      </c>
      <c r="AP343" s="4">
        <f>SUMIFS('grv lys'!$L$2:$L$2863,'grv lys'!$I$2:$I$2863,'bereken betaaldatum bedrag'!$AP$1,'grv lys'!$G$2:$G$2863,'bereken betaaldatum bedrag'!B343)</f>
        <v>0</v>
      </c>
      <c r="AQ343" s="4">
        <f>SUMIFS('grv lys'!$L$2:$L$2863,'grv lys'!$I$2:$I$2863,'bereken betaaldatum bedrag'!$AQ$1,'grv lys'!$G$2:$G$2863,'bereken betaaldatum bedrag'!B343)</f>
        <v>0</v>
      </c>
      <c r="AR343" s="4">
        <f>SUMIFS('grv lys'!$L$2:$L$2863,'grv lys'!$I$2:$I$2863,'bereken betaaldatum bedrag'!$AR$1,'grv lys'!$G$2:$G$2863,'bereken betaaldatum bedrag'!B343)</f>
        <v>0</v>
      </c>
      <c r="AS343" s="4">
        <f>SUMIFS('grv lys'!$L$2:$L$2863,'grv lys'!$I$2:$I$2863,'bereken betaaldatum bedrag'!$AS$1,'grv lys'!$G$2:$G$2863,'bereken betaaldatum bedrag'!B343)</f>
        <v>0</v>
      </c>
      <c r="AT343" s="4">
        <f>SUMIFS('grv lys'!$L$2:$L$2863,'grv lys'!$I$2:$I$2863,'bereken betaaldatum bedrag'!$AT$1,'grv lys'!$G$2:$G$2863,'bereken betaaldatum bedrag'!B343)</f>
        <v>0</v>
      </c>
      <c r="AU343" s="4">
        <f>SUMIFS('grv lys'!$L$2:$L$2863,'grv lys'!$I$2:$I$2863,'bereken betaaldatum bedrag'!$AU$1,'grv lys'!$G$2:$G$2863,'bereken betaaldatum bedrag'!B343)</f>
        <v>0</v>
      </c>
      <c r="AV343" s="4">
        <f>SUMIFS('grv lys'!$L$2:$L$2863,'grv lys'!$I$2:$I$2863,'bereken betaaldatum bedrag'!$AV$1,'grv lys'!$G$2:$G$2863,'bereken betaaldatum bedrag'!B343)</f>
        <v>0</v>
      </c>
      <c r="AW343" s="4">
        <f>SUMIFS('grv lys'!$L$2:$L$2863,'grv lys'!$I$2:$I$2863,'bereken betaaldatum bedrag'!$AW$1,'grv lys'!$G$2:$G$2863,'bereken betaaldatum bedrag'!B343)</f>
        <v>0</v>
      </c>
      <c r="AX343" s="4">
        <f>SUMIFS('grv lys'!$L$2:$L$2863,'grv lys'!$I$2:$I$2863,'bereken betaaldatum bedrag'!$AX$1,'grv lys'!$G$2:$G$2863,'bereken betaaldatum bedrag'!B343)</f>
        <v>0</v>
      </c>
      <c r="AY343" s="4">
        <f>SUMIFS('grv lys'!$L$2:$L$2863,'grv lys'!$I$2:$I$2863,'bereken betaaldatum bedrag'!$AY$1,'grv lys'!$G$2:$G$2863,'bereken betaaldatum bedrag'!B343)</f>
        <v>0</v>
      </c>
      <c r="AZ343" s="4">
        <f>SUMIFS('grv lys'!$L$2:$L$2863,'grv lys'!$I$2:$I$2863,'bereken betaaldatum bedrag'!$AZ$1,'grv lys'!$G$2:$G$2863,'bereken betaaldatum bedrag'!B343)</f>
        <v>0</v>
      </c>
      <c r="BA343" s="4">
        <f>SUMIFS('grv lys'!$L$2:$L$2863,'grv lys'!$I$2:$I$2863,'bereken betaaldatum bedrag'!$BA$1,'grv lys'!$G$2:$G$2863,'bereken betaaldatum bedrag'!B343)</f>
        <v>0</v>
      </c>
    </row>
    <row r="344" spans="1:53" x14ac:dyDescent="0.25">
      <c r="A344" s="21" t="s">
        <v>137</v>
      </c>
      <c r="B344" s="22">
        <v>41920</v>
      </c>
      <c r="C344" s="7"/>
      <c r="D344" s="15" t="s">
        <v>148</v>
      </c>
      <c r="E344" s="14"/>
      <c r="F344" s="12"/>
      <c r="G344" s="16"/>
      <c r="H344" s="16"/>
      <c r="I344" s="4">
        <f>SUMIFS('grv lys'!$L$2:$L$2863,'grv lys'!$G$2:$G$2863,'bereken betaaldatum bedrag'!B344,'grv lys'!$I$2:$I$2863,'bereken betaaldatum bedrag'!I$1)</f>
        <v>0</v>
      </c>
      <c r="J344" s="4">
        <f>SUMIFS('grv lys'!$L$2:$L$2863,'grv lys'!$I$2:$I$2863,'bereken betaaldatum bedrag'!$J$1,'grv lys'!$T$2:$T$2863,'bereken betaaldatum bedrag'!B344)</f>
        <v>0</v>
      </c>
      <c r="K344" s="4">
        <f>SUMIFS('grv lys'!$L$2:$L$2863,'grv lys'!$I$2:$I$2863,'bereken betaaldatum bedrag'!$K$1,'grv lys'!$T$2:$T$2863,'bereken betaaldatum bedrag'!B344)</f>
        <v>0</v>
      </c>
      <c r="L344" s="4">
        <f>SUMIFS('grv lys'!$L$2:$L$2863,'grv lys'!$I$2:$I$2863,'bereken betaaldatum bedrag'!$L$1,'grv lys'!$T$2:$T$2863,'bereken betaaldatum bedrag'!B344)</f>
        <v>0</v>
      </c>
      <c r="M344" s="4">
        <f>SUMIFS('grv lys'!$L$2:$L$2863,'grv lys'!$I$2:$I$2863,'bereken betaaldatum bedrag'!$M$1,'grv lys'!$T$2:$T$2863,'bereken betaaldatum bedrag'!B344)</f>
        <v>0</v>
      </c>
      <c r="N344" s="4">
        <f>SUMIFS('grv lys'!$L$2:$L$2863,'grv lys'!$I$2:$I$2863,'bereken betaaldatum bedrag'!$N$1,'grv lys'!$T$2:$T$2863,'bereken betaaldatum bedrag'!B344)</f>
        <v>0</v>
      </c>
      <c r="O344" s="4">
        <f>SUMIFS('grv lys'!$L$2:$L$2863,'grv lys'!$I$2:$I$2863,'bereken betaaldatum bedrag'!$O$1,'grv lys'!$T$2:$T$2863,'bereken betaaldatum bedrag'!B344)</f>
        <v>0</v>
      </c>
      <c r="P344" s="4">
        <f>SUMIFS('grv lys'!$L$2:$L$2863,'grv lys'!$I$2:$I$2863,'bereken betaaldatum bedrag'!$P$1,'grv lys'!$T$2:$T$2863,'bereken betaaldatum bedrag'!B344)</f>
        <v>0</v>
      </c>
      <c r="Q344" s="4">
        <f>SUMIFS('grv lys'!$L$2:$L$2863,'grv lys'!$I$2:$I$2863,'bereken betaaldatum bedrag'!$Q$1,'grv lys'!$T$2:$T$2863,'bereken betaaldatum bedrag'!B344)</f>
        <v>0</v>
      </c>
      <c r="R344" s="4">
        <f>SUMIFS('grv lys'!$L$2:$L$2863,'grv lys'!$I$2:$I$2863,'bereken betaaldatum bedrag'!$R$1,'grv lys'!$T$2:$T$2863,'bereken betaaldatum bedrag'!B344)</f>
        <v>0</v>
      </c>
      <c r="S344" s="4">
        <f>SUMIFS('grv lys'!Y343:Y3606,'grv lys'!T343:T3606,'bereken betaaldatum bedrag'!B344,'grv lys'!V343:V3606,'bereken betaaldatum bedrag'!$S$1)</f>
        <v>0</v>
      </c>
      <c r="T344" s="4">
        <f>SUMIFS('grv lys'!Z343:Z3606,'grv lys'!U343:U3606,'bereken betaaldatum bedrag'!B344,'grv lys'!W343:W3606,'bereken betaaldatum bedrag'!$T$1)</f>
        <v>0</v>
      </c>
      <c r="U344" s="4">
        <f>SUMIFS('grv lys'!$L$2:$L$2863,'grv lys'!$I$2:$I$2863,'bereken betaaldatum bedrag'!$U$1,'grv lys'!$T$2:$T$2863,'bereken betaaldatum bedrag'!B344)</f>
        <v>0</v>
      </c>
      <c r="V344" s="4">
        <f>SUMIFS('grv lys'!$L$2:$L$2863,'grv lys'!$I$2:$I$2863,'bereken betaaldatum bedrag'!$V$1,'grv lys'!$T$2:$T$2863,'bereken betaaldatum bedrag'!B344)</f>
        <v>0</v>
      </c>
      <c r="W344" s="4">
        <f>SUMIFS('grv lys'!$L$2:$L$2863,'grv lys'!$I$2:$I$2863,'bereken betaaldatum bedrag'!$W$1,'grv lys'!$T$2:$T$2863,'bereken betaaldatum bedrag'!B344)</f>
        <v>0</v>
      </c>
      <c r="X344" s="4">
        <f>SUMIFS('grv lys'!$L$2:$L$2863,'grv lys'!$I$2:$I$2863,'bereken betaaldatum bedrag'!$X$1,'grv lys'!$T$2:$T$2863,'bereken betaaldatum bedrag'!B344)</f>
        <v>0</v>
      </c>
      <c r="Y344" s="4">
        <f>SUMIFS('grv lys'!$L$2:$L$2863,'grv lys'!$I$2:$I$2863,'bereken betaaldatum bedrag'!$Y$1,'grv lys'!$G$2:$G$2863,'bereken betaaldatum bedrag'!B344)</f>
        <v>0</v>
      </c>
      <c r="Z344" s="4">
        <f>SUMIFS('grv lys'!$L$2:$L$2863,'grv lys'!$I$2:$I$2863,'bereken betaaldatum bedrag'!$Z$1,'grv lys'!$G$2:$G$2863,'bereken betaaldatum bedrag'!B344)</f>
        <v>0</v>
      </c>
      <c r="AA344" s="4">
        <f>SUMIFS('grv lys'!$L$2:$L$2863,'grv lys'!$I$2:$I$2863,'bereken betaaldatum bedrag'!$AA$1,'grv lys'!$G$2:$G$2863,'bereken betaaldatum bedrag'!B344)</f>
        <v>0</v>
      </c>
      <c r="AB344" s="4">
        <f>SUMIFS('grv lys'!$L$2:$L$2863,'grv lys'!$I$2:$I$2863,'bereken betaaldatum bedrag'!$AB$1,'grv lys'!$G$2:$G$2863,'bereken betaaldatum bedrag'!B344)</f>
        <v>0</v>
      </c>
      <c r="AC344" s="4">
        <f>SUMIFS('grv lys'!$L$2:$L$2863,'grv lys'!$I$2:$I$2863,'bereken betaaldatum bedrag'!$AC$1,'grv lys'!$G$2:$G$2863,'bereken betaaldatum bedrag'!B344)</f>
        <v>0</v>
      </c>
      <c r="AD344" s="4">
        <f>SUMIFS('grv lys'!$L$2:$L$2863,'grv lys'!$I$2:$I$2863,'bereken betaaldatum bedrag'!$AD$1,'grv lys'!$G$2:$G$2863,'bereken betaaldatum bedrag'!B344)</f>
        <v>0</v>
      </c>
      <c r="AE344" s="4">
        <f>SUMIFS('grv lys'!$L$2:$L$2863,'grv lys'!$I$2:$I$2863,'bereken betaaldatum bedrag'!$AE$1,'grv lys'!$G$2:$G$2863,'bereken betaaldatum bedrag'!B344)</f>
        <v>0</v>
      </c>
      <c r="AF344" s="4">
        <f>SUMIFS('grv lys'!$L$2:$L$2863,'grv lys'!$I$2:$I$2863,'bereken betaaldatum bedrag'!$AF$1,'grv lys'!$G$2:$G$2863,'bereken betaaldatum bedrag'!B344)</f>
        <v>0</v>
      </c>
      <c r="AG344" s="4">
        <f>SUMIFS('grv lys'!$L$2:$L$2863,'grv lys'!$I$2:$I$2863,'bereken betaaldatum bedrag'!$AG$1,'grv lys'!$G$2:$G$2863,'bereken betaaldatum bedrag'!B344)</f>
        <v>0</v>
      </c>
      <c r="AH344" s="4">
        <f>SUMIFS('grv lys'!$L$2:$L$2863,'grv lys'!$I$2:$I$2863,'bereken betaaldatum bedrag'!$AH$1,'grv lys'!$G$2:$G$2863,'bereken betaaldatum bedrag'!B344)</f>
        <v>0</v>
      </c>
      <c r="AI344" s="4">
        <f>SUMIFS('grv lys'!$L$2:$L$2863,'grv lys'!$I$2:$I$2863,'bereken betaaldatum bedrag'!$AI$1,'grv lys'!$G$2:$G$2863,'bereken betaaldatum bedrag'!B344)</f>
        <v>0</v>
      </c>
      <c r="AJ344" s="4">
        <f>SUMIFS('grv lys'!$L$2:$L$2863,'grv lys'!$I$2:$I$2863,'bereken betaaldatum bedrag'!$AJ$1,'grv lys'!$G$2:$G$2863,'bereken betaaldatum bedrag'!B344)</f>
        <v>0</v>
      </c>
      <c r="AK344" s="4">
        <f>SUMIFS('grv lys'!$L$2:$L$2863,'grv lys'!$I$2:$I$2863,'bereken betaaldatum bedrag'!$AK$1,'grv lys'!$G$2:$G$2863,'bereken betaaldatum bedrag'!B344)</f>
        <v>0</v>
      </c>
      <c r="AL344" s="4">
        <f>SUMIFS('grv lys'!$L$2:$L$2863,'grv lys'!$I$2:$I$2863,'bereken betaaldatum bedrag'!$AL$1,'grv lys'!$G$2:$G$2863,'bereken betaaldatum bedrag'!B344)</f>
        <v>0</v>
      </c>
      <c r="AM344" s="4">
        <f>SUMIFS('grv lys'!$L$2:$L$2863,'grv lys'!$I$2:$I$2863,'bereken betaaldatum bedrag'!$AM$1,'grv lys'!$G$2:$G$2863,'bereken betaaldatum bedrag'!B344)</f>
        <v>0</v>
      </c>
      <c r="AN344" s="4">
        <f>SUMIFS('grv lys'!$L$2:$L$2863,'grv lys'!$I$2:$I$2863,'bereken betaaldatum bedrag'!$AN$1,'grv lys'!$G$2:$G$2863,'bereken betaaldatum bedrag'!B344)</f>
        <v>0</v>
      </c>
      <c r="AO344" s="4">
        <f>SUMIFS('grv lys'!$L$2:$L$2863,'grv lys'!$I$2:$I$2863,'bereken betaaldatum bedrag'!$AO$1,'grv lys'!$G$2:$G$2863,'bereken betaaldatum bedrag'!B344)</f>
        <v>0</v>
      </c>
      <c r="AP344" s="4">
        <f>SUMIFS('grv lys'!$L$2:$L$2863,'grv lys'!$I$2:$I$2863,'bereken betaaldatum bedrag'!$AP$1,'grv lys'!$G$2:$G$2863,'bereken betaaldatum bedrag'!B344)</f>
        <v>0</v>
      </c>
      <c r="AQ344" s="4">
        <f>SUMIFS('grv lys'!$L$2:$L$2863,'grv lys'!$I$2:$I$2863,'bereken betaaldatum bedrag'!$AQ$1,'grv lys'!$G$2:$G$2863,'bereken betaaldatum bedrag'!B344)</f>
        <v>0</v>
      </c>
      <c r="AR344" s="4">
        <f>SUMIFS('grv lys'!$L$2:$L$2863,'grv lys'!$I$2:$I$2863,'bereken betaaldatum bedrag'!$AR$1,'grv lys'!$G$2:$G$2863,'bereken betaaldatum bedrag'!B344)</f>
        <v>0</v>
      </c>
      <c r="AS344" s="4">
        <f>SUMIFS('grv lys'!$L$2:$L$2863,'grv lys'!$I$2:$I$2863,'bereken betaaldatum bedrag'!$AS$1,'grv lys'!$G$2:$G$2863,'bereken betaaldatum bedrag'!B344)</f>
        <v>0</v>
      </c>
      <c r="AT344" s="4">
        <f>SUMIFS('grv lys'!$L$2:$L$2863,'grv lys'!$I$2:$I$2863,'bereken betaaldatum bedrag'!$AT$1,'grv lys'!$G$2:$G$2863,'bereken betaaldatum bedrag'!B344)</f>
        <v>0</v>
      </c>
      <c r="AU344" s="4">
        <f>SUMIFS('grv lys'!$L$2:$L$2863,'grv lys'!$I$2:$I$2863,'bereken betaaldatum bedrag'!$AU$1,'grv lys'!$G$2:$G$2863,'bereken betaaldatum bedrag'!B344)</f>
        <v>0</v>
      </c>
      <c r="AV344" s="4">
        <f>SUMIFS('grv lys'!$L$2:$L$2863,'grv lys'!$I$2:$I$2863,'bereken betaaldatum bedrag'!$AV$1,'grv lys'!$G$2:$G$2863,'bereken betaaldatum bedrag'!B344)</f>
        <v>0</v>
      </c>
      <c r="AW344" s="4">
        <f>SUMIFS('grv lys'!$L$2:$L$2863,'grv lys'!$I$2:$I$2863,'bereken betaaldatum bedrag'!$AW$1,'grv lys'!$G$2:$G$2863,'bereken betaaldatum bedrag'!B344)</f>
        <v>0</v>
      </c>
      <c r="AX344" s="4">
        <f>SUMIFS('grv lys'!$L$2:$L$2863,'grv lys'!$I$2:$I$2863,'bereken betaaldatum bedrag'!$AX$1,'grv lys'!$G$2:$G$2863,'bereken betaaldatum bedrag'!B344)</f>
        <v>0</v>
      </c>
      <c r="AY344" s="4">
        <f>SUMIFS('grv lys'!$L$2:$L$2863,'grv lys'!$I$2:$I$2863,'bereken betaaldatum bedrag'!$AY$1,'grv lys'!$G$2:$G$2863,'bereken betaaldatum bedrag'!B344)</f>
        <v>0</v>
      </c>
      <c r="AZ344" s="4">
        <f>SUMIFS('grv lys'!$L$2:$L$2863,'grv lys'!$I$2:$I$2863,'bereken betaaldatum bedrag'!$AZ$1,'grv lys'!$G$2:$G$2863,'bereken betaaldatum bedrag'!B344)</f>
        <v>0</v>
      </c>
      <c r="BA344" s="4">
        <f>SUMIFS('grv lys'!$L$2:$L$2863,'grv lys'!$I$2:$I$2863,'bereken betaaldatum bedrag'!$BA$1,'grv lys'!$G$2:$G$2863,'bereken betaaldatum bedrag'!B344)</f>
        <v>0</v>
      </c>
    </row>
    <row r="345" spans="1:53" x14ac:dyDescent="0.25">
      <c r="A345" s="21" t="s">
        <v>138</v>
      </c>
      <c r="B345" s="22">
        <v>41921</v>
      </c>
      <c r="C345" s="7"/>
      <c r="D345" s="15" t="s">
        <v>148</v>
      </c>
      <c r="E345" s="14"/>
      <c r="F345" s="12"/>
      <c r="G345" s="16"/>
      <c r="H345" s="16"/>
      <c r="I345" s="4">
        <f>SUMIFS('grv lys'!$L$2:$L$2863,'grv lys'!$G$2:$G$2863,'bereken betaaldatum bedrag'!B345,'grv lys'!$I$2:$I$2863,'bereken betaaldatum bedrag'!I$1)</f>
        <v>0</v>
      </c>
      <c r="J345" s="4">
        <f>SUMIFS('grv lys'!$L$2:$L$2863,'grv lys'!$I$2:$I$2863,'bereken betaaldatum bedrag'!$J$1,'grv lys'!$T$2:$T$2863,'bereken betaaldatum bedrag'!B345)</f>
        <v>0</v>
      </c>
      <c r="K345" s="4">
        <f>SUMIFS('grv lys'!$L$2:$L$2863,'grv lys'!$I$2:$I$2863,'bereken betaaldatum bedrag'!$K$1,'grv lys'!$T$2:$T$2863,'bereken betaaldatum bedrag'!B345)</f>
        <v>0</v>
      </c>
      <c r="L345" s="4">
        <f>SUMIFS('grv lys'!$L$2:$L$2863,'grv lys'!$I$2:$I$2863,'bereken betaaldatum bedrag'!$L$1,'grv lys'!$T$2:$T$2863,'bereken betaaldatum bedrag'!B345)</f>
        <v>0</v>
      </c>
      <c r="M345" s="4">
        <f>SUMIFS('grv lys'!$L$2:$L$2863,'grv lys'!$I$2:$I$2863,'bereken betaaldatum bedrag'!$M$1,'grv lys'!$T$2:$T$2863,'bereken betaaldatum bedrag'!B345)</f>
        <v>0</v>
      </c>
      <c r="N345" s="4">
        <f>SUMIFS('grv lys'!$L$2:$L$2863,'grv lys'!$I$2:$I$2863,'bereken betaaldatum bedrag'!$N$1,'grv lys'!$T$2:$T$2863,'bereken betaaldatum bedrag'!B345)</f>
        <v>0</v>
      </c>
      <c r="O345" s="4">
        <f>SUMIFS('grv lys'!$L$2:$L$2863,'grv lys'!$I$2:$I$2863,'bereken betaaldatum bedrag'!$O$1,'grv lys'!$T$2:$T$2863,'bereken betaaldatum bedrag'!B345)</f>
        <v>0</v>
      </c>
      <c r="P345" s="4">
        <f>SUMIFS('grv lys'!$L$2:$L$2863,'grv lys'!$I$2:$I$2863,'bereken betaaldatum bedrag'!$P$1,'grv lys'!$T$2:$T$2863,'bereken betaaldatum bedrag'!B345)</f>
        <v>0</v>
      </c>
      <c r="Q345" s="4">
        <f>SUMIFS('grv lys'!$L$2:$L$2863,'grv lys'!$I$2:$I$2863,'bereken betaaldatum bedrag'!$Q$1,'grv lys'!$T$2:$T$2863,'bereken betaaldatum bedrag'!B345)</f>
        <v>0</v>
      </c>
      <c r="R345" s="4">
        <f>SUMIFS('grv lys'!$L$2:$L$2863,'grv lys'!$I$2:$I$2863,'bereken betaaldatum bedrag'!$R$1,'grv lys'!$T$2:$T$2863,'bereken betaaldatum bedrag'!B345)</f>
        <v>0</v>
      </c>
      <c r="S345" s="4">
        <f>SUMIFS('grv lys'!Y344:Y3607,'grv lys'!T344:T3607,'bereken betaaldatum bedrag'!B345,'grv lys'!V344:V3607,'bereken betaaldatum bedrag'!$S$1)</f>
        <v>0</v>
      </c>
      <c r="T345" s="4">
        <f>SUMIFS('grv lys'!Z344:Z3607,'grv lys'!U344:U3607,'bereken betaaldatum bedrag'!B345,'grv lys'!W344:W3607,'bereken betaaldatum bedrag'!$T$1)</f>
        <v>0</v>
      </c>
      <c r="U345" s="4">
        <f>SUMIFS('grv lys'!$L$2:$L$2863,'grv lys'!$I$2:$I$2863,'bereken betaaldatum bedrag'!$U$1,'grv lys'!$T$2:$T$2863,'bereken betaaldatum bedrag'!B345)</f>
        <v>0</v>
      </c>
      <c r="V345" s="4">
        <f>SUMIFS('grv lys'!$L$2:$L$2863,'grv lys'!$I$2:$I$2863,'bereken betaaldatum bedrag'!$V$1,'grv lys'!$T$2:$T$2863,'bereken betaaldatum bedrag'!B345)</f>
        <v>0</v>
      </c>
      <c r="W345" s="4">
        <f>SUMIFS('grv lys'!$L$2:$L$2863,'grv lys'!$I$2:$I$2863,'bereken betaaldatum bedrag'!$W$1,'grv lys'!$T$2:$T$2863,'bereken betaaldatum bedrag'!B345)</f>
        <v>0</v>
      </c>
      <c r="X345" s="4">
        <f>SUMIFS('grv lys'!$L$2:$L$2863,'grv lys'!$I$2:$I$2863,'bereken betaaldatum bedrag'!$X$1,'grv lys'!$T$2:$T$2863,'bereken betaaldatum bedrag'!B345)</f>
        <v>0</v>
      </c>
      <c r="Y345" s="4">
        <f>SUMIFS('grv lys'!$L$2:$L$2863,'grv lys'!$I$2:$I$2863,'bereken betaaldatum bedrag'!$Y$1,'grv lys'!$G$2:$G$2863,'bereken betaaldatum bedrag'!B345)</f>
        <v>0</v>
      </c>
      <c r="Z345" s="4">
        <f>SUMIFS('grv lys'!$L$2:$L$2863,'grv lys'!$I$2:$I$2863,'bereken betaaldatum bedrag'!$Z$1,'grv lys'!$G$2:$G$2863,'bereken betaaldatum bedrag'!B345)</f>
        <v>0</v>
      </c>
      <c r="AA345" s="4">
        <f>SUMIFS('grv lys'!$L$2:$L$2863,'grv lys'!$I$2:$I$2863,'bereken betaaldatum bedrag'!$AA$1,'grv lys'!$G$2:$G$2863,'bereken betaaldatum bedrag'!B345)</f>
        <v>0</v>
      </c>
      <c r="AB345" s="4">
        <f>SUMIFS('grv lys'!$L$2:$L$2863,'grv lys'!$I$2:$I$2863,'bereken betaaldatum bedrag'!$AB$1,'grv lys'!$G$2:$G$2863,'bereken betaaldatum bedrag'!B345)</f>
        <v>0</v>
      </c>
      <c r="AC345" s="4">
        <f>SUMIFS('grv lys'!$L$2:$L$2863,'grv lys'!$I$2:$I$2863,'bereken betaaldatum bedrag'!$AC$1,'grv lys'!$G$2:$G$2863,'bereken betaaldatum bedrag'!B345)</f>
        <v>0</v>
      </c>
      <c r="AD345" s="4">
        <f>SUMIFS('grv lys'!$L$2:$L$2863,'grv lys'!$I$2:$I$2863,'bereken betaaldatum bedrag'!$AD$1,'grv lys'!$G$2:$G$2863,'bereken betaaldatum bedrag'!B345)</f>
        <v>0</v>
      </c>
      <c r="AE345" s="4">
        <f>SUMIFS('grv lys'!$L$2:$L$2863,'grv lys'!$I$2:$I$2863,'bereken betaaldatum bedrag'!$AE$1,'grv lys'!$G$2:$G$2863,'bereken betaaldatum bedrag'!B345)</f>
        <v>0</v>
      </c>
      <c r="AF345" s="4">
        <f>SUMIFS('grv lys'!$L$2:$L$2863,'grv lys'!$I$2:$I$2863,'bereken betaaldatum bedrag'!$AF$1,'grv lys'!$G$2:$G$2863,'bereken betaaldatum bedrag'!B345)</f>
        <v>0</v>
      </c>
      <c r="AG345" s="4">
        <f>SUMIFS('grv lys'!$L$2:$L$2863,'grv lys'!$I$2:$I$2863,'bereken betaaldatum bedrag'!$AG$1,'grv lys'!$G$2:$G$2863,'bereken betaaldatum bedrag'!B345)</f>
        <v>0</v>
      </c>
      <c r="AH345" s="4">
        <f>SUMIFS('grv lys'!$L$2:$L$2863,'grv lys'!$I$2:$I$2863,'bereken betaaldatum bedrag'!$AH$1,'grv lys'!$G$2:$G$2863,'bereken betaaldatum bedrag'!B345)</f>
        <v>0</v>
      </c>
      <c r="AI345" s="4">
        <f>SUMIFS('grv lys'!$L$2:$L$2863,'grv lys'!$I$2:$I$2863,'bereken betaaldatum bedrag'!$AI$1,'grv lys'!$G$2:$G$2863,'bereken betaaldatum bedrag'!B345)</f>
        <v>0</v>
      </c>
      <c r="AJ345" s="4">
        <f>SUMIFS('grv lys'!$L$2:$L$2863,'grv lys'!$I$2:$I$2863,'bereken betaaldatum bedrag'!$AJ$1,'grv lys'!$G$2:$G$2863,'bereken betaaldatum bedrag'!B345)</f>
        <v>0</v>
      </c>
      <c r="AK345" s="4">
        <f>SUMIFS('grv lys'!$L$2:$L$2863,'grv lys'!$I$2:$I$2863,'bereken betaaldatum bedrag'!$AK$1,'grv lys'!$G$2:$G$2863,'bereken betaaldatum bedrag'!B345)</f>
        <v>0</v>
      </c>
      <c r="AL345" s="4">
        <f>SUMIFS('grv lys'!$L$2:$L$2863,'grv lys'!$I$2:$I$2863,'bereken betaaldatum bedrag'!$AL$1,'grv lys'!$G$2:$G$2863,'bereken betaaldatum bedrag'!B345)</f>
        <v>0</v>
      </c>
      <c r="AM345" s="4">
        <f>SUMIFS('grv lys'!$L$2:$L$2863,'grv lys'!$I$2:$I$2863,'bereken betaaldatum bedrag'!$AM$1,'grv lys'!$G$2:$G$2863,'bereken betaaldatum bedrag'!B345)</f>
        <v>0</v>
      </c>
      <c r="AN345" s="4">
        <f>SUMIFS('grv lys'!$L$2:$L$2863,'grv lys'!$I$2:$I$2863,'bereken betaaldatum bedrag'!$AN$1,'grv lys'!$G$2:$G$2863,'bereken betaaldatum bedrag'!B345)</f>
        <v>0</v>
      </c>
      <c r="AO345" s="4">
        <f>SUMIFS('grv lys'!$L$2:$L$2863,'grv lys'!$I$2:$I$2863,'bereken betaaldatum bedrag'!$AO$1,'grv lys'!$G$2:$G$2863,'bereken betaaldatum bedrag'!B345)</f>
        <v>0</v>
      </c>
      <c r="AP345" s="4">
        <f>SUMIFS('grv lys'!$L$2:$L$2863,'grv lys'!$I$2:$I$2863,'bereken betaaldatum bedrag'!$AP$1,'grv lys'!$G$2:$G$2863,'bereken betaaldatum bedrag'!B345)</f>
        <v>0</v>
      </c>
      <c r="AQ345" s="4">
        <f>SUMIFS('grv lys'!$L$2:$L$2863,'grv lys'!$I$2:$I$2863,'bereken betaaldatum bedrag'!$AQ$1,'grv lys'!$G$2:$G$2863,'bereken betaaldatum bedrag'!B345)</f>
        <v>0</v>
      </c>
      <c r="AR345" s="4">
        <f>SUMIFS('grv lys'!$L$2:$L$2863,'grv lys'!$I$2:$I$2863,'bereken betaaldatum bedrag'!$AR$1,'grv lys'!$G$2:$G$2863,'bereken betaaldatum bedrag'!B345)</f>
        <v>0</v>
      </c>
      <c r="AS345" s="4">
        <f>SUMIFS('grv lys'!$L$2:$L$2863,'grv lys'!$I$2:$I$2863,'bereken betaaldatum bedrag'!$AS$1,'grv lys'!$G$2:$G$2863,'bereken betaaldatum bedrag'!B345)</f>
        <v>0</v>
      </c>
      <c r="AT345" s="4">
        <f>SUMIFS('grv lys'!$L$2:$L$2863,'grv lys'!$I$2:$I$2863,'bereken betaaldatum bedrag'!$AT$1,'grv lys'!$G$2:$G$2863,'bereken betaaldatum bedrag'!B345)</f>
        <v>0</v>
      </c>
      <c r="AU345" s="4">
        <f>SUMIFS('grv lys'!$L$2:$L$2863,'grv lys'!$I$2:$I$2863,'bereken betaaldatum bedrag'!$AU$1,'grv lys'!$G$2:$G$2863,'bereken betaaldatum bedrag'!B345)</f>
        <v>0</v>
      </c>
      <c r="AV345" s="4">
        <f>SUMIFS('grv lys'!$L$2:$L$2863,'grv lys'!$I$2:$I$2863,'bereken betaaldatum bedrag'!$AV$1,'grv lys'!$G$2:$G$2863,'bereken betaaldatum bedrag'!B345)</f>
        <v>0</v>
      </c>
      <c r="AW345" s="4">
        <f>SUMIFS('grv lys'!$L$2:$L$2863,'grv lys'!$I$2:$I$2863,'bereken betaaldatum bedrag'!$AW$1,'grv lys'!$G$2:$G$2863,'bereken betaaldatum bedrag'!B345)</f>
        <v>0</v>
      </c>
      <c r="AX345" s="4">
        <f>SUMIFS('grv lys'!$L$2:$L$2863,'grv lys'!$I$2:$I$2863,'bereken betaaldatum bedrag'!$AX$1,'grv lys'!$G$2:$G$2863,'bereken betaaldatum bedrag'!B345)</f>
        <v>0</v>
      </c>
      <c r="AY345" s="4">
        <f>SUMIFS('grv lys'!$L$2:$L$2863,'grv lys'!$I$2:$I$2863,'bereken betaaldatum bedrag'!$AY$1,'grv lys'!$G$2:$G$2863,'bereken betaaldatum bedrag'!B345)</f>
        <v>0</v>
      </c>
      <c r="AZ345" s="4">
        <f>SUMIFS('grv lys'!$L$2:$L$2863,'grv lys'!$I$2:$I$2863,'bereken betaaldatum bedrag'!$AZ$1,'grv lys'!$G$2:$G$2863,'bereken betaaldatum bedrag'!B345)</f>
        <v>0</v>
      </c>
      <c r="BA345" s="4">
        <f>SUMIFS('grv lys'!$L$2:$L$2863,'grv lys'!$I$2:$I$2863,'bereken betaaldatum bedrag'!$BA$1,'grv lys'!$G$2:$G$2863,'bereken betaaldatum bedrag'!B345)</f>
        <v>0</v>
      </c>
    </row>
    <row r="346" spans="1:53" x14ac:dyDescent="0.25">
      <c r="A346" s="21" t="s">
        <v>139</v>
      </c>
      <c r="B346" s="22">
        <v>41922</v>
      </c>
      <c r="C346" s="7">
        <f>B346+19</f>
        <v>41941</v>
      </c>
      <c r="D346" s="6">
        <f>SUM(I340:I346)</f>
        <v>0</v>
      </c>
      <c r="E346" s="14">
        <f>B346+31</f>
        <v>41953</v>
      </c>
      <c r="F346" s="12">
        <f>SUM(Y340:BA346)</f>
        <v>0</v>
      </c>
      <c r="G346" s="10">
        <f>B346</f>
        <v>41922</v>
      </c>
      <c r="H346" s="9">
        <f>SUM(J340:X346)</f>
        <v>0</v>
      </c>
      <c r="I346" s="4">
        <f>SUMIFS('grv lys'!$L$2:$L$2863,'grv lys'!$G$2:$G$2863,'bereken betaaldatum bedrag'!B346,'grv lys'!$I$2:$I$2863,'bereken betaaldatum bedrag'!I$1)</f>
        <v>0</v>
      </c>
      <c r="J346" s="4">
        <f>SUMIFS('grv lys'!$L$2:$L$2863,'grv lys'!$I$2:$I$2863,'bereken betaaldatum bedrag'!$J$1,'grv lys'!$T$2:$T$2863,'bereken betaaldatum bedrag'!B346)</f>
        <v>0</v>
      </c>
      <c r="K346" s="4">
        <f>SUMIFS('grv lys'!$L$2:$L$2863,'grv lys'!$I$2:$I$2863,'bereken betaaldatum bedrag'!$K$1,'grv lys'!$T$2:$T$2863,'bereken betaaldatum bedrag'!B346)</f>
        <v>0</v>
      </c>
      <c r="L346" s="4">
        <f>SUMIFS('grv lys'!$L$2:$L$2863,'grv lys'!$I$2:$I$2863,'bereken betaaldatum bedrag'!$L$1,'grv lys'!$T$2:$T$2863,'bereken betaaldatum bedrag'!B346)</f>
        <v>0</v>
      </c>
      <c r="M346" s="4">
        <f>SUMIFS('grv lys'!$L$2:$L$2863,'grv lys'!$I$2:$I$2863,'bereken betaaldatum bedrag'!$M$1,'grv lys'!$T$2:$T$2863,'bereken betaaldatum bedrag'!B346)</f>
        <v>0</v>
      </c>
      <c r="N346" s="4">
        <f>SUMIFS('grv lys'!$L$2:$L$2863,'grv lys'!$I$2:$I$2863,'bereken betaaldatum bedrag'!$N$1,'grv lys'!$T$2:$T$2863,'bereken betaaldatum bedrag'!B346)</f>
        <v>0</v>
      </c>
      <c r="O346" s="4">
        <f>SUMIFS('grv lys'!$L$2:$L$2863,'grv lys'!$I$2:$I$2863,'bereken betaaldatum bedrag'!$O$1,'grv lys'!$T$2:$T$2863,'bereken betaaldatum bedrag'!B346)</f>
        <v>0</v>
      </c>
      <c r="P346" s="4">
        <f>SUMIFS('grv lys'!$L$2:$L$2863,'grv lys'!$I$2:$I$2863,'bereken betaaldatum bedrag'!$P$1,'grv lys'!$T$2:$T$2863,'bereken betaaldatum bedrag'!B346)</f>
        <v>0</v>
      </c>
      <c r="Q346" s="4">
        <f>SUMIFS('grv lys'!$L$2:$L$2863,'grv lys'!$I$2:$I$2863,'bereken betaaldatum bedrag'!$Q$1,'grv lys'!$T$2:$T$2863,'bereken betaaldatum bedrag'!B346)</f>
        <v>0</v>
      </c>
      <c r="R346" s="4">
        <f>SUMIFS('grv lys'!$L$2:$L$2863,'grv lys'!$I$2:$I$2863,'bereken betaaldatum bedrag'!$R$1,'grv lys'!$T$2:$T$2863,'bereken betaaldatum bedrag'!B346)</f>
        <v>0</v>
      </c>
      <c r="S346" s="4">
        <f>SUMIFS('grv lys'!Y345:Y3608,'grv lys'!T345:T3608,'bereken betaaldatum bedrag'!B346,'grv lys'!V345:V3608,'bereken betaaldatum bedrag'!$S$1)</f>
        <v>0</v>
      </c>
      <c r="T346" s="4">
        <f>SUMIFS('grv lys'!Z345:Z3608,'grv lys'!U345:U3608,'bereken betaaldatum bedrag'!B346,'grv lys'!W345:W3608,'bereken betaaldatum bedrag'!$T$1)</f>
        <v>0</v>
      </c>
      <c r="U346" s="4">
        <f>SUMIFS('grv lys'!$L$2:$L$2863,'grv lys'!$I$2:$I$2863,'bereken betaaldatum bedrag'!$U$1,'grv lys'!$T$2:$T$2863,'bereken betaaldatum bedrag'!B346)</f>
        <v>0</v>
      </c>
      <c r="V346" s="4">
        <f>SUMIFS('grv lys'!$L$2:$L$2863,'grv lys'!$I$2:$I$2863,'bereken betaaldatum bedrag'!$V$1,'grv lys'!$T$2:$T$2863,'bereken betaaldatum bedrag'!B346)</f>
        <v>0</v>
      </c>
      <c r="W346" s="4">
        <f>SUMIFS('grv lys'!$L$2:$L$2863,'grv lys'!$I$2:$I$2863,'bereken betaaldatum bedrag'!$W$1,'grv lys'!$T$2:$T$2863,'bereken betaaldatum bedrag'!B346)</f>
        <v>0</v>
      </c>
      <c r="X346" s="4">
        <f>SUMIFS('grv lys'!$L$2:$L$2863,'grv lys'!$I$2:$I$2863,'bereken betaaldatum bedrag'!$X$1,'grv lys'!$T$2:$T$2863,'bereken betaaldatum bedrag'!B346)</f>
        <v>0</v>
      </c>
      <c r="Y346" s="4">
        <f>SUMIFS('grv lys'!$L$2:$L$2863,'grv lys'!$I$2:$I$2863,'bereken betaaldatum bedrag'!$Y$1,'grv lys'!$G$2:$G$2863,'bereken betaaldatum bedrag'!B346)</f>
        <v>0</v>
      </c>
      <c r="Z346" s="4">
        <f>SUMIFS('grv lys'!$L$2:$L$2863,'grv lys'!$I$2:$I$2863,'bereken betaaldatum bedrag'!$Z$1,'grv lys'!$G$2:$G$2863,'bereken betaaldatum bedrag'!B346)</f>
        <v>0</v>
      </c>
      <c r="AA346" s="4">
        <f>SUMIFS('grv lys'!$L$2:$L$2863,'grv lys'!$I$2:$I$2863,'bereken betaaldatum bedrag'!$AA$1,'grv lys'!$G$2:$G$2863,'bereken betaaldatum bedrag'!B346)</f>
        <v>0</v>
      </c>
      <c r="AB346" s="4">
        <f>SUMIFS('grv lys'!$L$2:$L$2863,'grv lys'!$I$2:$I$2863,'bereken betaaldatum bedrag'!$AB$1,'grv lys'!$G$2:$G$2863,'bereken betaaldatum bedrag'!B346)</f>
        <v>0</v>
      </c>
      <c r="AC346" s="4">
        <f>SUMIFS('grv lys'!$L$2:$L$2863,'grv lys'!$I$2:$I$2863,'bereken betaaldatum bedrag'!$AC$1,'grv lys'!$G$2:$G$2863,'bereken betaaldatum bedrag'!B346)</f>
        <v>0</v>
      </c>
      <c r="AD346" s="4">
        <f>SUMIFS('grv lys'!$L$2:$L$2863,'grv lys'!$I$2:$I$2863,'bereken betaaldatum bedrag'!$AD$1,'grv lys'!$G$2:$G$2863,'bereken betaaldatum bedrag'!B346)</f>
        <v>0</v>
      </c>
      <c r="AE346" s="4">
        <f>SUMIFS('grv lys'!$L$2:$L$2863,'grv lys'!$I$2:$I$2863,'bereken betaaldatum bedrag'!$AE$1,'grv lys'!$G$2:$G$2863,'bereken betaaldatum bedrag'!B346)</f>
        <v>0</v>
      </c>
      <c r="AF346" s="4">
        <f>SUMIFS('grv lys'!$L$2:$L$2863,'grv lys'!$I$2:$I$2863,'bereken betaaldatum bedrag'!$AF$1,'grv lys'!$G$2:$G$2863,'bereken betaaldatum bedrag'!B346)</f>
        <v>0</v>
      </c>
      <c r="AG346" s="4">
        <f>SUMIFS('grv lys'!$L$2:$L$2863,'grv lys'!$I$2:$I$2863,'bereken betaaldatum bedrag'!$AG$1,'grv lys'!$G$2:$G$2863,'bereken betaaldatum bedrag'!B346)</f>
        <v>0</v>
      </c>
      <c r="AH346" s="4">
        <f>SUMIFS('grv lys'!$L$2:$L$2863,'grv lys'!$I$2:$I$2863,'bereken betaaldatum bedrag'!$AH$1,'grv lys'!$G$2:$G$2863,'bereken betaaldatum bedrag'!B346)</f>
        <v>0</v>
      </c>
      <c r="AI346" s="4">
        <f>SUMIFS('grv lys'!$L$2:$L$2863,'grv lys'!$I$2:$I$2863,'bereken betaaldatum bedrag'!$AI$1,'grv lys'!$G$2:$G$2863,'bereken betaaldatum bedrag'!B346)</f>
        <v>0</v>
      </c>
      <c r="AJ346" s="4">
        <f>SUMIFS('grv lys'!$L$2:$L$2863,'grv lys'!$I$2:$I$2863,'bereken betaaldatum bedrag'!$AJ$1,'grv lys'!$G$2:$G$2863,'bereken betaaldatum bedrag'!B346)</f>
        <v>0</v>
      </c>
      <c r="AK346" s="4">
        <f>SUMIFS('grv lys'!$L$2:$L$2863,'grv lys'!$I$2:$I$2863,'bereken betaaldatum bedrag'!$AK$1,'grv lys'!$G$2:$G$2863,'bereken betaaldatum bedrag'!B346)</f>
        <v>0</v>
      </c>
      <c r="AL346" s="4">
        <f>SUMIFS('grv lys'!$L$2:$L$2863,'grv lys'!$I$2:$I$2863,'bereken betaaldatum bedrag'!$AL$1,'grv lys'!$G$2:$G$2863,'bereken betaaldatum bedrag'!B346)</f>
        <v>0</v>
      </c>
      <c r="AM346" s="4">
        <f>SUMIFS('grv lys'!$L$2:$L$2863,'grv lys'!$I$2:$I$2863,'bereken betaaldatum bedrag'!$AM$1,'grv lys'!$G$2:$G$2863,'bereken betaaldatum bedrag'!B346)</f>
        <v>0</v>
      </c>
      <c r="AN346" s="4">
        <f>SUMIFS('grv lys'!$L$2:$L$2863,'grv lys'!$I$2:$I$2863,'bereken betaaldatum bedrag'!$AN$1,'grv lys'!$G$2:$G$2863,'bereken betaaldatum bedrag'!B346)</f>
        <v>0</v>
      </c>
      <c r="AO346" s="4">
        <f>SUMIFS('grv lys'!$L$2:$L$2863,'grv lys'!$I$2:$I$2863,'bereken betaaldatum bedrag'!$AO$1,'grv lys'!$G$2:$G$2863,'bereken betaaldatum bedrag'!B346)</f>
        <v>0</v>
      </c>
      <c r="AP346" s="4">
        <f>SUMIFS('grv lys'!$L$2:$L$2863,'grv lys'!$I$2:$I$2863,'bereken betaaldatum bedrag'!$AP$1,'grv lys'!$G$2:$G$2863,'bereken betaaldatum bedrag'!B346)</f>
        <v>0</v>
      </c>
      <c r="AQ346" s="4">
        <f>SUMIFS('grv lys'!$L$2:$L$2863,'grv lys'!$I$2:$I$2863,'bereken betaaldatum bedrag'!$AQ$1,'grv lys'!$G$2:$G$2863,'bereken betaaldatum bedrag'!B346)</f>
        <v>0</v>
      </c>
      <c r="AR346" s="4">
        <f>SUMIFS('grv lys'!$L$2:$L$2863,'grv lys'!$I$2:$I$2863,'bereken betaaldatum bedrag'!$AR$1,'grv lys'!$G$2:$G$2863,'bereken betaaldatum bedrag'!B346)</f>
        <v>0</v>
      </c>
      <c r="AS346" s="4">
        <f>SUMIFS('grv lys'!$L$2:$L$2863,'grv lys'!$I$2:$I$2863,'bereken betaaldatum bedrag'!$AS$1,'grv lys'!$G$2:$G$2863,'bereken betaaldatum bedrag'!B346)</f>
        <v>0</v>
      </c>
      <c r="AT346" s="4">
        <f>SUMIFS('grv lys'!$L$2:$L$2863,'grv lys'!$I$2:$I$2863,'bereken betaaldatum bedrag'!$AT$1,'grv lys'!$G$2:$G$2863,'bereken betaaldatum bedrag'!B346)</f>
        <v>0</v>
      </c>
      <c r="AU346" s="4">
        <f>SUMIFS('grv lys'!$L$2:$L$2863,'grv lys'!$I$2:$I$2863,'bereken betaaldatum bedrag'!$AU$1,'grv lys'!$G$2:$G$2863,'bereken betaaldatum bedrag'!B346)</f>
        <v>0</v>
      </c>
      <c r="AV346" s="4">
        <f>SUMIFS('grv lys'!$L$2:$L$2863,'grv lys'!$I$2:$I$2863,'bereken betaaldatum bedrag'!$AV$1,'grv lys'!$G$2:$G$2863,'bereken betaaldatum bedrag'!B346)</f>
        <v>0</v>
      </c>
      <c r="AW346" s="4">
        <f>SUMIFS('grv lys'!$L$2:$L$2863,'grv lys'!$I$2:$I$2863,'bereken betaaldatum bedrag'!$AW$1,'grv lys'!$G$2:$G$2863,'bereken betaaldatum bedrag'!B346)</f>
        <v>0</v>
      </c>
      <c r="AX346" s="4">
        <f>SUMIFS('grv lys'!$L$2:$L$2863,'grv lys'!$I$2:$I$2863,'bereken betaaldatum bedrag'!$AX$1,'grv lys'!$G$2:$G$2863,'bereken betaaldatum bedrag'!B346)</f>
        <v>0</v>
      </c>
      <c r="AY346" s="4">
        <f>SUMIFS('grv lys'!$L$2:$L$2863,'grv lys'!$I$2:$I$2863,'bereken betaaldatum bedrag'!$AY$1,'grv lys'!$G$2:$G$2863,'bereken betaaldatum bedrag'!B346)</f>
        <v>0</v>
      </c>
      <c r="AZ346" s="4">
        <f>SUMIFS('grv lys'!$L$2:$L$2863,'grv lys'!$I$2:$I$2863,'bereken betaaldatum bedrag'!$AZ$1,'grv lys'!$G$2:$G$2863,'bereken betaaldatum bedrag'!B346)</f>
        <v>0</v>
      </c>
      <c r="BA346" s="4">
        <f>SUMIFS('grv lys'!$L$2:$L$2863,'grv lys'!$I$2:$I$2863,'bereken betaaldatum bedrag'!$BA$1,'grv lys'!$G$2:$G$2863,'bereken betaaldatum bedrag'!B346)</f>
        <v>0</v>
      </c>
    </row>
    <row r="347" spans="1:53" x14ac:dyDescent="0.25">
      <c r="A347" s="19" t="s">
        <v>140</v>
      </c>
      <c r="B347" s="20">
        <v>41923</v>
      </c>
      <c r="C347" s="7"/>
      <c r="D347" s="15" t="s">
        <v>148</v>
      </c>
      <c r="E347" s="14"/>
      <c r="F347" s="12"/>
      <c r="G347" s="16"/>
      <c r="H347" s="16"/>
      <c r="I347" s="4">
        <f>SUMIFS('grv lys'!$L$2:$L$2863,'grv lys'!$G$2:$G$2863,'bereken betaaldatum bedrag'!B347,'grv lys'!$I$2:$I$2863,'bereken betaaldatum bedrag'!I$1)</f>
        <v>0</v>
      </c>
      <c r="J347" s="4">
        <f>SUMIFS('grv lys'!$L$2:$L$2863,'grv lys'!$I$2:$I$2863,'bereken betaaldatum bedrag'!$J$1,'grv lys'!$T$2:$T$2863,'bereken betaaldatum bedrag'!B347)</f>
        <v>0</v>
      </c>
      <c r="K347" s="4">
        <f>SUMIFS('grv lys'!$L$2:$L$2863,'grv lys'!$I$2:$I$2863,'bereken betaaldatum bedrag'!$K$1,'grv lys'!$T$2:$T$2863,'bereken betaaldatum bedrag'!B347)</f>
        <v>0</v>
      </c>
      <c r="L347" s="4">
        <f>SUMIFS('grv lys'!$L$2:$L$2863,'grv lys'!$I$2:$I$2863,'bereken betaaldatum bedrag'!$L$1,'grv lys'!$T$2:$T$2863,'bereken betaaldatum bedrag'!B347)</f>
        <v>0</v>
      </c>
      <c r="M347" s="4">
        <f>SUMIFS('grv lys'!$L$2:$L$2863,'grv lys'!$I$2:$I$2863,'bereken betaaldatum bedrag'!$M$1,'grv lys'!$T$2:$T$2863,'bereken betaaldatum bedrag'!B347)</f>
        <v>0</v>
      </c>
      <c r="N347" s="4">
        <f>SUMIFS('grv lys'!$L$2:$L$2863,'grv lys'!$I$2:$I$2863,'bereken betaaldatum bedrag'!$N$1,'grv lys'!$T$2:$T$2863,'bereken betaaldatum bedrag'!B347)</f>
        <v>0</v>
      </c>
      <c r="O347" s="4">
        <f>SUMIFS('grv lys'!$L$2:$L$2863,'grv lys'!$I$2:$I$2863,'bereken betaaldatum bedrag'!$O$1,'grv lys'!$T$2:$T$2863,'bereken betaaldatum bedrag'!B347)</f>
        <v>0</v>
      </c>
      <c r="P347" s="4">
        <f>SUMIFS('grv lys'!$L$2:$L$2863,'grv lys'!$I$2:$I$2863,'bereken betaaldatum bedrag'!$P$1,'grv lys'!$T$2:$T$2863,'bereken betaaldatum bedrag'!B347)</f>
        <v>0</v>
      </c>
      <c r="Q347" s="4">
        <f>SUMIFS('grv lys'!$L$2:$L$2863,'grv lys'!$I$2:$I$2863,'bereken betaaldatum bedrag'!$Q$1,'grv lys'!$T$2:$T$2863,'bereken betaaldatum bedrag'!B347)</f>
        <v>0</v>
      </c>
      <c r="R347" s="4">
        <f>SUMIFS('grv lys'!$L$2:$L$2863,'grv lys'!$I$2:$I$2863,'bereken betaaldatum bedrag'!$R$1,'grv lys'!$T$2:$T$2863,'bereken betaaldatum bedrag'!B347)</f>
        <v>0</v>
      </c>
      <c r="S347" s="4">
        <f>SUMIFS('grv lys'!Y346:Y3609,'grv lys'!T346:T3609,'bereken betaaldatum bedrag'!B347,'grv lys'!V346:V3609,'bereken betaaldatum bedrag'!$S$1)</f>
        <v>0</v>
      </c>
      <c r="T347" s="4">
        <f>SUMIFS('grv lys'!Z346:Z3609,'grv lys'!U346:U3609,'bereken betaaldatum bedrag'!B347,'grv lys'!W346:W3609,'bereken betaaldatum bedrag'!$T$1)</f>
        <v>0</v>
      </c>
      <c r="U347" s="4">
        <f>SUMIFS('grv lys'!$L$2:$L$2863,'grv lys'!$I$2:$I$2863,'bereken betaaldatum bedrag'!$U$1,'grv lys'!$T$2:$T$2863,'bereken betaaldatum bedrag'!B347)</f>
        <v>0</v>
      </c>
      <c r="V347" s="4">
        <f>SUMIFS('grv lys'!$L$2:$L$2863,'grv lys'!$I$2:$I$2863,'bereken betaaldatum bedrag'!$V$1,'grv lys'!$T$2:$T$2863,'bereken betaaldatum bedrag'!B347)</f>
        <v>0</v>
      </c>
      <c r="W347" s="4">
        <f>SUMIFS('grv lys'!$L$2:$L$2863,'grv lys'!$I$2:$I$2863,'bereken betaaldatum bedrag'!$W$1,'grv lys'!$T$2:$T$2863,'bereken betaaldatum bedrag'!B347)</f>
        <v>0</v>
      </c>
      <c r="X347" s="4">
        <f>SUMIFS('grv lys'!$L$2:$L$2863,'grv lys'!$I$2:$I$2863,'bereken betaaldatum bedrag'!$X$1,'grv lys'!$T$2:$T$2863,'bereken betaaldatum bedrag'!B347)</f>
        <v>0</v>
      </c>
      <c r="Y347" s="4">
        <f>SUMIFS('grv lys'!$L$2:$L$2863,'grv lys'!$I$2:$I$2863,'bereken betaaldatum bedrag'!$Y$1,'grv lys'!$G$2:$G$2863,'bereken betaaldatum bedrag'!B347)</f>
        <v>0</v>
      </c>
      <c r="Z347" s="4">
        <f>SUMIFS('grv lys'!$L$2:$L$2863,'grv lys'!$I$2:$I$2863,'bereken betaaldatum bedrag'!$Z$1,'grv lys'!$G$2:$G$2863,'bereken betaaldatum bedrag'!B347)</f>
        <v>0</v>
      </c>
      <c r="AA347" s="4">
        <f>SUMIFS('grv lys'!$L$2:$L$2863,'grv lys'!$I$2:$I$2863,'bereken betaaldatum bedrag'!$AA$1,'grv lys'!$G$2:$G$2863,'bereken betaaldatum bedrag'!B347)</f>
        <v>0</v>
      </c>
      <c r="AB347" s="4">
        <f>SUMIFS('grv lys'!$L$2:$L$2863,'grv lys'!$I$2:$I$2863,'bereken betaaldatum bedrag'!$AB$1,'grv lys'!$G$2:$G$2863,'bereken betaaldatum bedrag'!B347)</f>
        <v>0</v>
      </c>
      <c r="AC347" s="4">
        <f>SUMIFS('grv lys'!$L$2:$L$2863,'grv lys'!$I$2:$I$2863,'bereken betaaldatum bedrag'!$AC$1,'grv lys'!$G$2:$G$2863,'bereken betaaldatum bedrag'!B347)</f>
        <v>0</v>
      </c>
      <c r="AD347" s="4">
        <f>SUMIFS('grv lys'!$L$2:$L$2863,'grv lys'!$I$2:$I$2863,'bereken betaaldatum bedrag'!$AD$1,'grv lys'!$G$2:$G$2863,'bereken betaaldatum bedrag'!B347)</f>
        <v>0</v>
      </c>
      <c r="AE347" s="4">
        <f>SUMIFS('grv lys'!$L$2:$L$2863,'grv lys'!$I$2:$I$2863,'bereken betaaldatum bedrag'!$AE$1,'grv lys'!$G$2:$G$2863,'bereken betaaldatum bedrag'!B347)</f>
        <v>0</v>
      </c>
      <c r="AF347" s="4">
        <f>SUMIFS('grv lys'!$L$2:$L$2863,'grv lys'!$I$2:$I$2863,'bereken betaaldatum bedrag'!$AF$1,'grv lys'!$G$2:$G$2863,'bereken betaaldatum bedrag'!B347)</f>
        <v>0</v>
      </c>
      <c r="AG347" s="4">
        <f>SUMIFS('grv lys'!$L$2:$L$2863,'grv lys'!$I$2:$I$2863,'bereken betaaldatum bedrag'!$AG$1,'grv lys'!$G$2:$G$2863,'bereken betaaldatum bedrag'!B347)</f>
        <v>0</v>
      </c>
      <c r="AH347" s="4">
        <f>SUMIFS('grv lys'!$L$2:$L$2863,'grv lys'!$I$2:$I$2863,'bereken betaaldatum bedrag'!$AH$1,'grv lys'!$G$2:$G$2863,'bereken betaaldatum bedrag'!B347)</f>
        <v>0</v>
      </c>
      <c r="AI347" s="4">
        <f>SUMIFS('grv lys'!$L$2:$L$2863,'grv lys'!$I$2:$I$2863,'bereken betaaldatum bedrag'!$AI$1,'grv lys'!$G$2:$G$2863,'bereken betaaldatum bedrag'!B347)</f>
        <v>0</v>
      </c>
      <c r="AJ347" s="4">
        <f>SUMIFS('grv lys'!$L$2:$L$2863,'grv lys'!$I$2:$I$2863,'bereken betaaldatum bedrag'!$AJ$1,'grv lys'!$G$2:$G$2863,'bereken betaaldatum bedrag'!B347)</f>
        <v>0</v>
      </c>
      <c r="AK347" s="4">
        <f>SUMIFS('grv lys'!$L$2:$L$2863,'grv lys'!$I$2:$I$2863,'bereken betaaldatum bedrag'!$AK$1,'grv lys'!$G$2:$G$2863,'bereken betaaldatum bedrag'!B347)</f>
        <v>0</v>
      </c>
      <c r="AL347" s="4">
        <f>SUMIFS('grv lys'!$L$2:$L$2863,'grv lys'!$I$2:$I$2863,'bereken betaaldatum bedrag'!$AL$1,'grv lys'!$G$2:$G$2863,'bereken betaaldatum bedrag'!B347)</f>
        <v>0</v>
      </c>
      <c r="AM347" s="4">
        <f>SUMIFS('grv lys'!$L$2:$L$2863,'grv lys'!$I$2:$I$2863,'bereken betaaldatum bedrag'!$AM$1,'grv lys'!$G$2:$G$2863,'bereken betaaldatum bedrag'!B347)</f>
        <v>0</v>
      </c>
      <c r="AN347" s="4">
        <f>SUMIFS('grv lys'!$L$2:$L$2863,'grv lys'!$I$2:$I$2863,'bereken betaaldatum bedrag'!$AN$1,'grv lys'!$G$2:$G$2863,'bereken betaaldatum bedrag'!B347)</f>
        <v>0</v>
      </c>
      <c r="AO347" s="4">
        <f>SUMIFS('grv lys'!$L$2:$L$2863,'grv lys'!$I$2:$I$2863,'bereken betaaldatum bedrag'!$AO$1,'grv lys'!$G$2:$G$2863,'bereken betaaldatum bedrag'!B347)</f>
        <v>0</v>
      </c>
      <c r="AP347" s="4">
        <f>SUMIFS('grv lys'!$L$2:$L$2863,'grv lys'!$I$2:$I$2863,'bereken betaaldatum bedrag'!$AP$1,'grv lys'!$G$2:$G$2863,'bereken betaaldatum bedrag'!B347)</f>
        <v>0</v>
      </c>
      <c r="AQ347" s="4">
        <f>SUMIFS('grv lys'!$L$2:$L$2863,'grv lys'!$I$2:$I$2863,'bereken betaaldatum bedrag'!$AQ$1,'grv lys'!$G$2:$G$2863,'bereken betaaldatum bedrag'!B347)</f>
        <v>0</v>
      </c>
      <c r="AR347" s="4">
        <f>SUMIFS('grv lys'!$L$2:$L$2863,'grv lys'!$I$2:$I$2863,'bereken betaaldatum bedrag'!$AR$1,'grv lys'!$G$2:$G$2863,'bereken betaaldatum bedrag'!B347)</f>
        <v>0</v>
      </c>
      <c r="AS347" s="4">
        <f>SUMIFS('grv lys'!$L$2:$L$2863,'grv lys'!$I$2:$I$2863,'bereken betaaldatum bedrag'!$AS$1,'grv lys'!$G$2:$G$2863,'bereken betaaldatum bedrag'!B347)</f>
        <v>0</v>
      </c>
      <c r="AT347" s="4">
        <f>SUMIFS('grv lys'!$L$2:$L$2863,'grv lys'!$I$2:$I$2863,'bereken betaaldatum bedrag'!$AT$1,'grv lys'!$G$2:$G$2863,'bereken betaaldatum bedrag'!B347)</f>
        <v>0</v>
      </c>
      <c r="AU347" s="4">
        <f>SUMIFS('grv lys'!$L$2:$L$2863,'grv lys'!$I$2:$I$2863,'bereken betaaldatum bedrag'!$AU$1,'grv lys'!$G$2:$G$2863,'bereken betaaldatum bedrag'!B347)</f>
        <v>0</v>
      </c>
      <c r="AV347" s="4">
        <f>SUMIFS('grv lys'!$L$2:$L$2863,'grv lys'!$I$2:$I$2863,'bereken betaaldatum bedrag'!$AV$1,'grv lys'!$G$2:$G$2863,'bereken betaaldatum bedrag'!B347)</f>
        <v>0</v>
      </c>
      <c r="AW347" s="4">
        <f>SUMIFS('grv lys'!$L$2:$L$2863,'grv lys'!$I$2:$I$2863,'bereken betaaldatum bedrag'!$AW$1,'grv lys'!$G$2:$G$2863,'bereken betaaldatum bedrag'!B347)</f>
        <v>0</v>
      </c>
      <c r="AX347" s="4">
        <f>SUMIFS('grv lys'!$L$2:$L$2863,'grv lys'!$I$2:$I$2863,'bereken betaaldatum bedrag'!$AX$1,'grv lys'!$G$2:$G$2863,'bereken betaaldatum bedrag'!B347)</f>
        <v>0</v>
      </c>
      <c r="AY347" s="4">
        <f>SUMIFS('grv lys'!$L$2:$L$2863,'grv lys'!$I$2:$I$2863,'bereken betaaldatum bedrag'!$AY$1,'grv lys'!$G$2:$G$2863,'bereken betaaldatum bedrag'!B347)</f>
        <v>0</v>
      </c>
      <c r="AZ347" s="4">
        <f>SUMIFS('grv lys'!$L$2:$L$2863,'grv lys'!$I$2:$I$2863,'bereken betaaldatum bedrag'!$AZ$1,'grv lys'!$G$2:$G$2863,'bereken betaaldatum bedrag'!B347)</f>
        <v>0</v>
      </c>
      <c r="BA347" s="4">
        <f>SUMIFS('grv lys'!$L$2:$L$2863,'grv lys'!$I$2:$I$2863,'bereken betaaldatum bedrag'!$BA$1,'grv lys'!$G$2:$G$2863,'bereken betaaldatum bedrag'!B347)</f>
        <v>0</v>
      </c>
    </row>
    <row r="348" spans="1:53" x14ac:dyDescent="0.25">
      <c r="A348" s="19" t="s">
        <v>134</v>
      </c>
      <c r="B348" s="20">
        <v>41924</v>
      </c>
      <c r="C348" s="7"/>
      <c r="D348" s="15" t="s">
        <v>148</v>
      </c>
      <c r="E348" s="14"/>
      <c r="F348" s="12"/>
      <c r="G348" s="16"/>
      <c r="H348" s="16"/>
      <c r="I348" s="4">
        <f>SUMIFS('grv lys'!$L$2:$L$2863,'grv lys'!$G$2:$G$2863,'bereken betaaldatum bedrag'!B348,'grv lys'!$I$2:$I$2863,'bereken betaaldatum bedrag'!I$1)</f>
        <v>0</v>
      </c>
      <c r="J348" s="4">
        <f>SUMIFS('grv lys'!$L$2:$L$2863,'grv lys'!$I$2:$I$2863,'bereken betaaldatum bedrag'!$J$1,'grv lys'!$T$2:$T$2863,'bereken betaaldatum bedrag'!B348)</f>
        <v>0</v>
      </c>
      <c r="K348" s="4">
        <f>SUMIFS('grv lys'!$L$2:$L$2863,'grv lys'!$I$2:$I$2863,'bereken betaaldatum bedrag'!$K$1,'grv lys'!$T$2:$T$2863,'bereken betaaldatum bedrag'!B348)</f>
        <v>0</v>
      </c>
      <c r="L348" s="4">
        <f>SUMIFS('grv lys'!$L$2:$L$2863,'grv lys'!$I$2:$I$2863,'bereken betaaldatum bedrag'!$L$1,'grv lys'!$T$2:$T$2863,'bereken betaaldatum bedrag'!B348)</f>
        <v>0</v>
      </c>
      <c r="M348" s="4">
        <f>SUMIFS('grv lys'!$L$2:$L$2863,'grv lys'!$I$2:$I$2863,'bereken betaaldatum bedrag'!$M$1,'grv lys'!$T$2:$T$2863,'bereken betaaldatum bedrag'!B348)</f>
        <v>0</v>
      </c>
      <c r="N348" s="4">
        <f>SUMIFS('grv lys'!$L$2:$L$2863,'grv lys'!$I$2:$I$2863,'bereken betaaldatum bedrag'!$N$1,'grv lys'!$T$2:$T$2863,'bereken betaaldatum bedrag'!B348)</f>
        <v>0</v>
      </c>
      <c r="O348" s="4">
        <f>SUMIFS('grv lys'!$L$2:$L$2863,'grv lys'!$I$2:$I$2863,'bereken betaaldatum bedrag'!$O$1,'grv lys'!$T$2:$T$2863,'bereken betaaldatum bedrag'!B348)</f>
        <v>0</v>
      </c>
      <c r="P348" s="4">
        <f>SUMIFS('grv lys'!$L$2:$L$2863,'grv lys'!$I$2:$I$2863,'bereken betaaldatum bedrag'!$P$1,'grv lys'!$T$2:$T$2863,'bereken betaaldatum bedrag'!B348)</f>
        <v>0</v>
      </c>
      <c r="Q348" s="4">
        <f>SUMIFS('grv lys'!$L$2:$L$2863,'grv lys'!$I$2:$I$2863,'bereken betaaldatum bedrag'!$Q$1,'grv lys'!$T$2:$T$2863,'bereken betaaldatum bedrag'!B348)</f>
        <v>0</v>
      </c>
      <c r="R348" s="4">
        <f>SUMIFS('grv lys'!$L$2:$L$2863,'grv lys'!$I$2:$I$2863,'bereken betaaldatum bedrag'!$R$1,'grv lys'!$T$2:$T$2863,'bereken betaaldatum bedrag'!B348)</f>
        <v>0</v>
      </c>
      <c r="S348" s="4">
        <f>SUMIFS('grv lys'!Y347:Y3610,'grv lys'!T347:T3610,'bereken betaaldatum bedrag'!B348,'grv lys'!V347:V3610,'bereken betaaldatum bedrag'!$S$1)</f>
        <v>0</v>
      </c>
      <c r="T348" s="4">
        <f>SUMIFS('grv lys'!Z347:Z3610,'grv lys'!U347:U3610,'bereken betaaldatum bedrag'!B348,'grv lys'!W347:W3610,'bereken betaaldatum bedrag'!$T$1)</f>
        <v>0</v>
      </c>
      <c r="U348" s="4">
        <f>SUMIFS('grv lys'!$L$2:$L$2863,'grv lys'!$I$2:$I$2863,'bereken betaaldatum bedrag'!$U$1,'grv lys'!$T$2:$T$2863,'bereken betaaldatum bedrag'!B348)</f>
        <v>0</v>
      </c>
      <c r="V348" s="4">
        <f>SUMIFS('grv lys'!$L$2:$L$2863,'grv lys'!$I$2:$I$2863,'bereken betaaldatum bedrag'!$V$1,'grv lys'!$T$2:$T$2863,'bereken betaaldatum bedrag'!B348)</f>
        <v>0</v>
      </c>
      <c r="W348" s="4">
        <f>SUMIFS('grv lys'!$L$2:$L$2863,'grv lys'!$I$2:$I$2863,'bereken betaaldatum bedrag'!$W$1,'grv lys'!$T$2:$T$2863,'bereken betaaldatum bedrag'!B348)</f>
        <v>0</v>
      </c>
      <c r="X348" s="4">
        <f>SUMIFS('grv lys'!$L$2:$L$2863,'grv lys'!$I$2:$I$2863,'bereken betaaldatum bedrag'!$X$1,'grv lys'!$T$2:$T$2863,'bereken betaaldatum bedrag'!B348)</f>
        <v>0</v>
      </c>
      <c r="Y348" s="4">
        <f>SUMIFS('grv lys'!$L$2:$L$2863,'grv lys'!$I$2:$I$2863,'bereken betaaldatum bedrag'!$Y$1,'grv lys'!$G$2:$G$2863,'bereken betaaldatum bedrag'!B348)</f>
        <v>0</v>
      </c>
      <c r="Z348" s="4">
        <f>SUMIFS('grv lys'!$L$2:$L$2863,'grv lys'!$I$2:$I$2863,'bereken betaaldatum bedrag'!$Z$1,'grv lys'!$G$2:$G$2863,'bereken betaaldatum bedrag'!B348)</f>
        <v>0</v>
      </c>
      <c r="AA348" s="4">
        <f>SUMIFS('grv lys'!$L$2:$L$2863,'grv lys'!$I$2:$I$2863,'bereken betaaldatum bedrag'!$AA$1,'grv lys'!$G$2:$G$2863,'bereken betaaldatum bedrag'!B348)</f>
        <v>0</v>
      </c>
      <c r="AB348" s="4">
        <f>SUMIFS('grv lys'!$L$2:$L$2863,'grv lys'!$I$2:$I$2863,'bereken betaaldatum bedrag'!$AB$1,'grv lys'!$G$2:$G$2863,'bereken betaaldatum bedrag'!B348)</f>
        <v>0</v>
      </c>
      <c r="AC348" s="4">
        <f>SUMIFS('grv lys'!$L$2:$L$2863,'grv lys'!$I$2:$I$2863,'bereken betaaldatum bedrag'!$AC$1,'grv lys'!$G$2:$G$2863,'bereken betaaldatum bedrag'!B348)</f>
        <v>0</v>
      </c>
      <c r="AD348" s="4">
        <f>SUMIFS('grv lys'!$L$2:$L$2863,'grv lys'!$I$2:$I$2863,'bereken betaaldatum bedrag'!$AD$1,'grv lys'!$G$2:$G$2863,'bereken betaaldatum bedrag'!B348)</f>
        <v>0</v>
      </c>
      <c r="AE348" s="4">
        <f>SUMIFS('grv lys'!$L$2:$L$2863,'grv lys'!$I$2:$I$2863,'bereken betaaldatum bedrag'!$AE$1,'grv lys'!$G$2:$G$2863,'bereken betaaldatum bedrag'!B348)</f>
        <v>0</v>
      </c>
      <c r="AF348" s="4">
        <f>SUMIFS('grv lys'!$L$2:$L$2863,'grv lys'!$I$2:$I$2863,'bereken betaaldatum bedrag'!$AF$1,'grv lys'!$G$2:$G$2863,'bereken betaaldatum bedrag'!B348)</f>
        <v>0</v>
      </c>
      <c r="AG348" s="4">
        <f>SUMIFS('grv lys'!$L$2:$L$2863,'grv lys'!$I$2:$I$2863,'bereken betaaldatum bedrag'!$AG$1,'grv lys'!$G$2:$G$2863,'bereken betaaldatum bedrag'!B348)</f>
        <v>0</v>
      </c>
      <c r="AH348" s="4">
        <f>SUMIFS('grv lys'!$L$2:$L$2863,'grv lys'!$I$2:$I$2863,'bereken betaaldatum bedrag'!$AH$1,'grv lys'!$G$2:$G$2863,'bereken betaaldatum bedrag'!B348)</f>
        <v>0</v>
      </c>
      <c r="AI348" s="4">
        <f>SUMIFS('grv lys'!$L$2:$L$2863,'grv lys'!$I$2:$I$2863,'bereken betaaldatum bedrag'!$AI$1,'grv lys'!$G$2:$G$2863,'bereken betaaldatum bedrag'!B348)</f>
        <v>0</v>
      </c>
      <c r="AJ348" s="4">
        <f>SUMIFS('grv lys'!$L$2:$L$2863,'grv lys'!$I$2:$I$2863,'bereken betaaldatum bedrag'!$AJ$1,'grv lys'!$G$2:$G$2863,'bereken betaaldatum bedrag'!B348)</f>
        <v>0</v>
      </c>
      <c r="AK348" s="4">
        <f>SUMIFS('grv lys'!$L$2:$L$2863,'grv lys'!$I$2:$I$2863,'bereken betaaldatum bedrag'!$AK$1,'grv lys'!$G$2:$G$2863,'bereken betaaldatum bedrag'!B348)</f>
        <v>0</v>
      </c>
      <c r="AL348" s="4">
        <f>SUMIFS('grv lys'!$L$2:$L$2863,'grv lys'!$I$2:$I$2863,'bereken betaaldatum bedrag'!$AL$1,'grv lys'!$G$2:$G$2863,'bereken betaaldatum bedrag'!B348)</f>
        <v>0</v>
      </c>
      <c r="AM348" s="4">
        <f>SUMIFS('grv lys'!$L$2:$L$2863,'grv lys'!$I$2:$I$2863,'bereken betaaldatum bedrag'!$AM$1,'grv lys'!$G$2:$G$2863,'bereken betaaldatum bedrag'!B348)</f>
        <v>0</v>
      </c>
      <c r="AN348" s="4">
        <f>SUMIFS('grv lys'!$L$2:$L$2863,'grv lys'!$I$2:$I$2863,'bereken betaaldatum bedrag'!$AN$1,'grv lys'!$G$2:$G$2863,'bereken betaaldatum bedrag'!B348)</f>
        <v>0</v>
      </c>
      <c r="AO348" s="4">
        <f>SUMIFS('grv lys'!$L$2:$L$2863,'grv lys'!$I$2:$I$2863,'bereken betaaldatum bedrag'!$AO$1,'grv lys'!$G$2:$G$2863,'bereken betaaldatum bedrag'!B348)</f>
        <v>0</v>
      </c>
      <c r="AP348" s="4">
        <f>SUMIFS('grv lys'!$L$2:$L$2863,'grv lys'!$I$2:$I$2863,'bereken betaaldatum bedrag'!$AP$1,'grv lys'!$G$2:$G$2863,'bereken betaaldatum bedrag'!B348)</f>
        <v>0</v>
      </c>
      <c r="AQ348" s="4">
        <f>SUMIFS('grv lys'!$L$2:$L$2863,'grv lys'!$I$2:$I$2863,'bereken betaaldatum bedrag'!$AQ$1,'grv lys'!$G$2:$G$2863,'bereken betaaldatum bedrag'!B348)</f>
        <v>0</v>
      </c>
      <c r="AR348" s="4">
        <f>SUMIFS('grv lys'!$L$2:$L$2863,'grv lys'!$I$2:$I$2863,'bereken betaaldatum bedrag'!$AR$1,'grv lys'!$G$2:$G$2863,'bereken betaaldatum bedrag'!B348)</f>
        <v>0</v>
      </c>
      <c r="AS348" s="4">
        <f>SUMIFS('grv lys'!$L$2:$L$2863,'grv lys'!$I$2:$I$2863,'bereken betaaldatum bedrag'!$AS$1,'grv lys'!$G$2:$G$2863,'bereken betaaldatum bedrag'!B348)</f>
        <v>0</v>
      </c>
      <c r="AT348" s="4">
        <f>SUMIFS('grv lys'!$L$2:$L$2863,'grv lys'!$I$2:$I$2863,'bereken betaaldatum bedrag'!$AT$1,'grv lys'!$G$2:$G$2863,'bereken betaaldatum bedrag'!B348)</f>
        <v>0</v>
      </c>
      <c r="AU348" s="4">
        <f>SUMIFS('grv lys'!$L$2:$L$2863,'grv lys'!$I$2:$I$2863,'bereken betaaldatum bedrag'!$AU$1,'grv lys'!$G$2:$G$2863,'bereken betaaldatum bedrag'!B348)</f>
        <v>0</v>
      </c>
      <c r="AV348" s="4">
        <f>SUMIFS('grv lys'!$L$2:$L$2863,'grv lys'!$I$2:$I$2863,'bereken betaaldatum bedrag'!$AV$1,'grv lys'!$G$2:$G$2863,'bereken betaaldatum bedrag'!B348)</f>
        <v>0</v>
      </c>
      <c r="AW348" s="4">
        <f>SUMIFS('grv lys'!$L$2:$L$2863,'grv lys'!$I$2:$I$2863,'bereken betaaldatum bedrag'!$AW$1,'grv lys'!$G$2:$G$2863,'bereken betaaldatum bedrag'!B348)</f>
        <v>0</v>
      </c>
      <c r="AX348" s="4">
        <f>SUMIFS('grv lys'!$L$2:$L$2863,'grv lys'!$I$2:$I$2863,'bereken betaaldatum bedrag'!$AX$1,'grv lys'!$G$2:$G$2863,'bereken betaaldatum bedrag'!B348)</f>
        <v>0</v>
      </c>
      <c r="AY348" s="4">
        <f>SUMIFS('grv lys'!$L$2:$L$2863,'grv lys'!$I$2:$I$2863,'bereken betaaldatum bedrag'!$AY$1,'grv lys'!$G$2:$G$2863,'bereken betaaldatum bedrag'!B348)</f>
        <v>0</v>
      </c>
      <c r="AZ348" s="4">
        <f>SUMIFS('grv lys'!$L$2:$L$2863,'grv lys'!$I$2:$I$2863,'bereken betaaldatum bedrag'!$AZ$1,'grv lys'!$G$2:$G$2863,'bereken betaaldatum bedrag'!B348)</f>
        <v>0</v>
      </c>
      <c r="BA348" s="4">
        <f>SUMIFS('grv lys'!$L$2:$L$2863,'grv lys'!$I$2:$I$2863,'bereken betaaldatum bedrag'!$BA$1,'grv lys'!$G$2:$G$2863,'bereken betaaldatum bedrag'!B348)</f>
        <v>0</v>
      </c>
    </row>
    <row r="349" spans="1:53" x14ac:dyDescent="0.25">
      <c r="A349" s="19" t="s">
        <v>135</v>
      </c>
      <c r="B349" s="20">
        <v>41925</v>
      </c>
      <c r="C349" s="7"/>
      <c r="D349" s="15" t="s">
        <v>148</v>
      </c>
      <c r="E349" s="14"/>
      <c r="F349" s="12"/>
      <c r="G349" s="16"/>
      <c r="H349" s="16"/>
      <c r="I349" s="4">
        <f>SUMIFS('grv lys'!$L$2:$L$2863,'grv lys'!$G$2:$G$2863,'bereken betaaldatum bedrag'!B349,'grv lys'!$I$2:$I$2863,'bereken betaaldatum bedrag'!I$1)</f>
        <v>0</v>
      </c>
      <c r="J349" s="4">
        <f>SUMIFS('grv lys'!$L$2:$L$2863,'grv lys'!$I$2:$I$2863,'bereken betaaldatum bedrag'!$J$1,'grv lys'!$T$2:$T$2863,'bereken betaaldatum bedrag'!B349)</f>
        <v>0</v>
      </c>
      <c r="K349" s="4">
        <f>SUMIFS('grv lys'!$L$2:$L$2863,'grv lys'!$I$2:$I$2863,'bereken betaaldatum bedrag'!$K$1,'grv lys'!$T$2:$T$2863,'bereken betaaldatum bedrag'!B349)</f>
        <v>0</v>
      </c>
      <c r="L349" s="4">
        <f>SUMIFS('grv lys'!$L$2:$L$2863,'grv lys'!$I$2:$I$2863,'bereken betaaldatum bedrag'!$L$1,'grv lys'!$T$2:$T$2863,'bereken betaaldatum bedrag'!B349)</f>
        <v>0</v>
      </c>
      <c r="M349" s="4">
        <f>SUMIFS('grv lys'!$L$2:$L$2863,'grv lys'!$I$2:$I$2863,'bereken betaaldatum bedrag'!$M$1,'grv lys'!$T$2:$T$2863,'bereken betaaldatum bedrag'!B349)</f>
        <v>0</v>
      </c>
      <c r="N349" s="4">
        <f>SUMIFS('grv lys'!$L$2:$L$2863,'grv lys'!$I$2:$I$2863,'bereken betaaldatum bedrag'!$N$1,'grv lys'!$T$2:$T$2863,'bereken betaaldatum bedrag'!B349)</f>
        <v>0</v>
      </c>
      <c r="O349" s="4">
        <f>SUMIFS('grv lys'!$L$2:$L$2863,'grv lys'!$I$2:$I$2863,'bereken betaaldatum bedrag'!$O$1,'grv lys'!$T$2:$T$2863,'bereken betaaldatum bedrag'!B349)</f>
        <v>0</v>
      </c>
      <c r="P349" s="4">
        <f>SUMIFS('grv lys'!$L$2:$L$2863,'grv lys'!$I$2:$I$2863,'bereken betaaldatum bedrag'!$P$1,'grv lys'!$T$2:$T$2863,'bereken betaaldatum bedrag'!B349)</f>
        <v>0</v>
      </c>
      <c r="Q349" s="4">
        <f>SUMIFS('grv lys'!$L$2:$L$2863,'grv lys'!$I$2:$I$2863,'bereken betaaldatum bedrag'!$Q$1,'grv lys'!$T$2:$T$2863,'bereken betaaldatum bedrag'!B349)</f>
        <v>0</v>
      </c>
      <c r="R349" s="4">
        <f>SUMIFS('grv lys'!$L$2:$L$2863,'grv lys'!$I$2:$I$2863,'bereken betaaldatum bedrag'!$R$1,'grv lys'!$T$2:$T$2863,'bereken betaaldatum bedrag'!B349)</f>
        <v>0</v>
      </c>
      <c r="S349" s="4">
        <f>SUMIFS('grv lys'!Y348:Y3611,'grv lys'!T348:T3611,'bereken betaaldatum bedrag'!B349,'grv lys'!V348:V3611,'bereken betaaldatum bedrag'!$S$1)</f>
        <v>0</v>
      </c>
      <c r="T349" s="4">
        <f>SUMIFS('grv lys'!Z348:Z3611,'grv lys'!U348:U3611,'bereken betaaldatum bedrag'!B349,'grv lys'!W348:W3611,'bereken betaaldatum bedrag'!$T$1)</f>
        <v>0</v>
      </c>
      <c r="U349" s="4">
        <f>SUMIFS('grv lys'!$L$2:$L$2863,'grv lys'!$I$2:$I$2863,'bereken betaaldatum bedrag'!$U$1,'grv lys'!$T$2:$T$2863,'bereken betaaldatum bedrag'!B349)</f>
        <v>0</v>
      </c>
      <c r="V349" s="4">
        <f>SUMIFS('grv lys'!$L$2:$L$2863,'grv lys'!$I$2:$I$2863,'bereken betaaldatum bedrag'!$V$1,'grv lys'!$T$2:$T$2863,'bereken betaaldatum bedrag'!B349)</f>
        <v>0</v>
      </c>
      <c r="W349" s="4">
        <f>SUMIFS('grv lys'!$L$2:$L$2863,'grv lys'!$I$2:$I$2863,'bereken betaaldatum bedrag'!$W$1,'grv lys'!$T$2:$T$2863,'bereken betaaldatum bedrag'!B349)</f>
        <v>0</v>
      </c>
      <c r="X349" s="4">
        <f>SUMIFS('grv lys'!$L$2:$L$2863,'grv lys'!$I$2:$I$2863,'bereken betaaldatum bedrag'!$X$1,'grv lys'!$T$2:$T$2863,'bereken betaaldatum bedrag'!B349)</f>
        <v>0</v>
      </c>
      <c r="Y349" s="4">
        <f>SUMIFS('grv lys'!$L$2:$L$2863,'grv lys'!$I$2:$I$2863,'bereken betaaldatum bedrag'!$Y$1,'grv lys'!$G$2:$G$2863,'bereken betaaldatum bedrag'!B349)</f>
        <v>0</v>
      </c>
      <c r="Z349" s="4">
        <f>SUMIFS('grv lys'!$L$2:$L$2863,'grv lys'!$I$2:$I$2863,'bereken betaaldatum bedrag'!$Z$1,'grv lys'!$G$2:$G$2863,'bereken betaaldatum bedrag'!B349)</f>
        <v>0</v>
      </c>
      <c r="AA349" s="4">
        <f>SUMIFS('grv lys'!$L$2:$L$2863,'grv lys'!$I$2:$I$2863,'bereken betaaldatum bedrag'!$AA$1,'grv lys'!$G$2:$G$2863,'bereken betaaldatum bedrag'!B349)</f>
        <v>0</v>
      </c>
      <c r="AB349" s="4">
        <f>SUMIFS('grv lys'!$L$2:$L$2863,'grv lys'!$I$2:$I$2863,'bereken betaaldatum bedrag'!$AB$1,'grv lys'!$G$2:$G$2863,'bereken betaaldatum bedrag'!B349)</f>
        <v>0</v>
      </c>
      <c r="AC349" s="4">
        <f>SUMIFS('grv lys'!$L$2:$L$2863,'grv lys'!$I$2:$I$2863,'bereken betaaldatum bedrag'!$AC$1,'grv lys'!$G$2:$G$2863,'bereken betaaldatum bedrag'!B349)</f>
        <v>0</v>
      </c>
      <c r="AD349" s="4">
        <f>SUMIFS('grv lys'!$L$2:$L$2863,'grv lys'!$I$2:$I$2863,'bereken betaaldatum bedrag'!$AD$1,'grv lys'!$G$2:$G$2863,'bereken betaaldatum bedrag'!B349)</f>
        <v>0</v>
      </c>
      <c r="AE349" s="4">
        <f>SUMIFS('grv lys'!$L$2:$L$2863,'grv lys'!$I$2:$I$2863,'bereken betaaldatum bedrag'!$AE$1,'grv lys'!$G$2:$G$2863,'bereken betaaldatum bedrag'!B349)</f>
        <v>0</v>
      </c>
      <c r="AF349" s="4">
        <f>SUMIFS('grv lys'!$L$2:$L$2863,'grv lys'!$I$2:$I$2863,'bereken betaaldatum bedrag'!$AF$1,'grv lys'!$G$2:$G$2863,'bereken betaaldatum bedrag'!B349)</f>
        <v>0</v>
      </c>
      <c r="AG349" s="4">
        <f>SUMIFS('grv lys'!$L$2:$L$2863,'grv lys'!$I$2:$I$2863,'bereken betaaldatum bedrag'!$AG$1,'grv lys'!$G$2:$G$2863,'bereken betaaldatum bedrag'!B349)</f>
        <v>0</v>
      </c>
      <c r="AH349" s="4">
        <f>SUMIFS('grv lys'!$L$2:$L$2863,'grv lys'!$I$2:$I$2863,'bereken betaaldatum bedrag'!$AH$1,'grv lys'!$G$2:$G$2863,'bereken betaaldatum bedrag'!B349)</f>
        <v>0</v>
      </c>
      <c r="AI349" s="4">
        <f>SUMIFS('grv lys'!$L$2:$L$2863,'grv lys'!$I$2:$I$2863,'bereken betaaldatum bedrag'!$AI$1,'grv lys'!$G$2:$G$2863,'bereken betaaldatum bedrag'!B349)</f>
        <v>0</v>
      </c>
      <c r="AJ349" s="4">
        <f>SUMIFS('grv lys'!$L$2:$L$2863,'grv lys'!$I$2:$I$2863,'bereken betaaldatum bedrag'!$AJ$1,'grv lys'!$G$2:$G$2863,'bereken betaaldatum bedrag'!B349)</f>
        <v>0</v>
      </c>
      <c r="AK349" s="4">
        <f>SUMIFS('grv lys'!$L$2:$L$2863,'grv lys'!$I$2:$I$2863,'bereken betaaldatum bedrag'!$AK$1,'grv lys'!$G$2:$G$2863,'bereken betaaldatum bedrag'!B349)</f>
        <v>0</v>
      </c>
      <c r="AL349" s="4">
        <f>SUMIFS('grv lys'!$L$2:$L$2863,'grv lys'!$I$2:$I$2863,'bereken betaaldatum bedrag'!$AL$1,'grv lys'!$G$2:$G$2863,'bereken betaaldatum bedrag'!B349)</f>
        <v>0</v>
      </c>
      <c r="AM349" s="4">
        <f>SUMIFS('grv lys'!$L$2:$L$2863,'grv lys'!$I$2:$I$2863,'bereken betaaldatum bedrag'!$AM$1,'grv lys'!$G$2:$G$2863,'bereken betaaldatum bedrag'!B349)</f>
        <v>0</v>
      </c>
      <c r="AN349" s="4">
        <f>SUMIFS('grv lys'!$L$2:$L$2863,'grv lys'!$I$2:$I$2863,'bereken betaaldatum bedrag'!$AN$1,'grv lys'!$G$2:$G$2863,'bereken betaaldatum bedrag'!B349)</f>
        <v>0</v>
      </c>
      <c r="AO349" s="4">
        <f>SUMIFS('grv lys'!$L$2:$L$2863,'grv lys'!$I$2:$I$2863,'bereken betaaldatum bedrag'!$AO$1,'grv lys'!$G$2:$G$2863,'bereken betaaldatum bedrag'!B349)</f>
        <v>0</v>
      </c>
      <c r="AP349" s="4">
        <f>SUMIFS('grv lys'!$L$2:$L$2863,'grv lys'!$I$2:$I$2863,'bereken betaaldatum bedrag'!$AP$1,'grv lys'!$G$2:$G$2863,'bereken betaaldatum bedrag'!B349)</f>
        <v>0</v>
      </c>
      <c r="AQ349" s="4">
        <f>SUMIFS('grv lys'!$L$2:$L$2863,'grv lys'!$I$2:$I$2863,'bereken betaaldatum bedrag'!$AQ$1,'grv lys'!$G$2:$G$2863,'bereken betaaldatum bedrag'!B349)</f>
        <v>0</v>
      </c>
      <c r="AR349" s="4">
        <f>SUMIFS('grv lys'!$L$2:$L$2863,'grv lys'!$I$2:$I$2863,'bereken betaaldatum bedrag'!$AR$1,'grv lys'!$G$2:$G$2863,'bereken betaaldatum bedrag'!B349)</f>
        <v>0</v>
      </c>
      <c r="AS349" s="4">
        <f>SUMIFS('grv lys'!$L$2:$L$2863,'grv lys'!$I$2:$I$2863,'bereken betaaldatum bedrag'!$AS$1,'grv lys'!$G$2:$G$2863,'bereken betaaldatum bedrag'!B349)</f>
        <v>0</v>
      </c>
      <c r="AT349" s="4">
        <f>SUMIFS('grv lys'!$L$2:$L$2863,'grv lys'!$I$2:$I$2863,'bereken betaaldatum bedrag'!$AT$1,'grv lys'!$G$2:$G$2863,'bereken betaaldatum bedrag'!B349)</f>
        <v>0</v>
      </c>
      <c r="AU349" s="4">
        <f>SUMIFS('grv lys'!$L$2:$L$2863,'grv lys'!$I$2:$I$2863,'bereken betaaldatum bedrag'!$AU$1,'grv lys'!$G$2:$G$2863,'bereken betaaldatum bedrag'!B349)</f>
        <v>0</v>
      </c>
      <c r="AV349" s="4">
        <f>SUMIFS('grv lys'!$L$2:$L$2863,'grv lys'!$I$2:$I$2863,'bereken betaaldatum bedrag'!$AV$1,'grv lys'!$G$2:$G$2863,'bereken betaaldatum bedrag'!B349)</f>
        <v>0</v>
      </c>
      <c r="AW349" s="4">
        <f>SUMIFS('grv lys'!$L$2:$L$2863,'grv lys'!$I$2:$I$2863,'bereken betaaldatum bedrag'!$AW$1,'grv lys'!$G$2:$G$2863,'bereken betaaldatum bedrag'!B349)</f>
        <v>0</v>
      </c>
      <c r="AX349" s="4">
        <f>SUMIFS('grv lys'!$L$2:$L$2863,'grv lys'!$I$2:$I$2863,'bereken betaaldatum bedrag'!$AX$1,'grv lys'!$G$2:$G$2863,'bereken betaaldatum bedrag'!B349)</f>
        <v>0</v>
      </c>
      <c r="AY349" s="4">
        <f>SUMIFS('grv lys'!$L$2:$L$2863,'grv lys'!$I$2:$I$2863,'bereken betaaldatum bedrag'!$AY$1,'grv lys'!$G$2:$G$2863,'bereken betaaldatum bedrag'!B349)</f>
        <v>0</v>
      </c>
      <c r="AZ349" s="4">
        <f>SUMIFS('grv lys'!$L$2:$L$2863,'grv lys'!$I$2:$I$2863,'bereken betaaldatum bedrag'!$AZ$1,'grv lys'!$G$2:$G$2863,'bereken betaaldatum bedrag'!B349)</f>
        <v>0</v>
      </c>
      <c r="BA349" s="4">
        <f>SUMIFS('grv lys'!$L$2:$L$2863,'grv lys'!$I$2:$I$2863,'bereken betaaldatum bedrag'!$BA$1,'grv lys'!$G$2:$G$2863,'bereken betaaldatum bedrag'!B349)</f>
        <v>0</v>
      </c>
    </row>
    <row r="350" spans="1:53" x14ac:dyDescent="0.25">
      <c r="A350" s="19" t="s">
        <v>136</v>
      </c>
      <c r="B350" s="20">
        <v>41926</v>
      </c>
      <c r="C350" s="7"/>
      <c r="D350" s="15" t="s">
        <v>148</v>
      </c>
      <c r="E350" s="14"/>
      <c r="F350" s="12"/>
      <c r="G350" s="16"/>
      <c r="H350" s="16"/>
      <c r="I350" s="4">
        <f>SUMIFS('grv lys'!$L$2:$L$2863,'grv lys'!$G$2:$G$2863,'bereken betaaldatum bedrag'!B350,'grv lys'!$I$2:$I$2863,'bereken betaaldatum bedrag'!I$1)</f>
        <v>0</v>
      </c>
      <c r="J350" s="4">
        <f>SUMIFS('grv lys'!$L$2:$L$2863,'grv lys'!$I$2:$I$2863,'bereken betaaldatum bedrag'!$J$1,'grv lys'!$T$2:$T$2863,'bereken betaaldatum bedrag'!B350)</f>
        <v>0</v>
      </c>
      <c r="K350" s="4">
        <f>SUMIFS('grv lys'!$L$2:$L$2863,'grv lys'!$I$2:$I$2863,'bereken betaaldatum bedrag'!$K$1,'grv lys'!$T$2:$T$2863,'bereken betaaldatum bedrag'!B350)</f>
        <v>0</v>
      </c>
      <c r="L350" s="4">
        <f>SUMIFS('grv lys'!$L$2:$L$2863,'grv lys'!$I$2:$I$2863,'bereken betaaldatum bedrag'!$L$1,'grv lys'!$T$2:$T$2863,'bereken betaaldatum bedrag'!B350)</f>
        <v>0</v>
      </c>
      <c r="M350" s="4">
        <f>SUMIFS('grv lys'!$L$2:$L$2863,'grv lys'!$I$2:$I$2863,'bereken betaaldatum bedrag'!$M$1,'grv lys'!$T$2:$T$2863,'bereken betaaldatum bedrag'!B350)</f>
        <v>0</v>
      </c>
      <c r="N350" s="4">
        <f>SUMIFS('grv lys'!$L$2:$L$2863,'grv lys'!$I$2:$I$2863,'bereken betaaldatum bedrag'!$N$1,'grv lys'!$T$2:$T$2863,'bereken betaaldatum bedrag'!B350)</f>
        <v>0</v>
      </c>
      <c r="O350" s="4">
        <f>SUMIFS('grv lys'!$L$2:$L$2863,'grv lys'!$I$2:$I$2863,'bereken betaaldatum bedrag'!$O$1,'grv lys'!$T$2:$T$2863,'bereken betaaldatum bedrag'!B350)</f>
        <v>0</v>
      </c>
      <c r="P350" s="4">
        <f>SUMIFS('grv lys'!$L$2:$L$2863,'grv lys'!$I$2:$I$2863,'bereken betaaldatum bedrag'!$P$1,'grv lys'!$T$2:$T$2863,'bereken betaaldatum bedrag'!B350)</f>
        <v>0</v>
      </c>
      <c r="Q350" s="4">
        <f>SUMIFS('grv lys'!$L$2:$L$2863,'grv lys'!$I$2:$I$2863,'bereken betaaldatum bedrag'!$Q$1,'grv lys'!$T$2:$T$2863,'bereken betaaldatum bedrag'!B350)</f>
        <v>0</v>
      </c>
      <c r="R350" s="4">
        <f>SUMIFS('grv lys'!$L$2:$L$2863,'grv lys'!$I$2:$I$2863,'bereken betaaldatum bedrag'!$R$1,'grv lys'!$T$2:$T$2863,'bereken betaaldatum bedrag'!B350)</f>
        <v>0</v>
      </c>
      <c r="S350" s="4">
        <f>SUMIFS('grv lys'!Y349:Y3612,'grv lys'!T349:T3612,'bereken betaaldatum bedrag'!B350,'grv lys'!V349:V3612,'bereken betaaldatum bedrag'!$S$1)</f>
        <v>0</v>
      </c>
      <c r="T350" s="4">
        <f>SUMIFS('grv lys'!Z349:Z3612,'grv lys'!U349:U3612,'bereken betaaldatum bedrag'!B350,'grv lys'!W349:W3612,'bereken betaaldatum bedrag'!$T$1)</f>
        <v>0</v>
      </c>
      <c r="U350" s="4">
        <f>SUMIFS('grv lys'!$L$2:$L$2863,'grv lys'!$I$2:$I$2863,'bereken betaaldatum bedrag'!$U$1,'grv lys'!$T$2:$T$2863,'bereken betaaldatum bedrag'!B350)</f>
        <v>0</v>
      </c>
      <c r="V350" s="4">
        <f>SUMIFS('grv lys'!$L$2:$L$2863,'grv lys'!$I$2:$I$2863,'bereken betaaldatum bedrag'!$V$1,'grv lys'!$T$2:$T$2863,'bereken betaaldatum bedrag'!B350)</f>
        <v>0</v>
      </c>
      <c r="W350" s="4">
        <f>SUMIFS('grv lys'!$L$2:$L$2863,'grv lys'!$I$2:$I$2863,'bereken betaaldatum bedrag'!$W$1,'grv lys'!$T$2:$T$2863,'bereken betaaldatum bedrag'!B350)</f>
        <v>0</v>
      </c>
      <c r="X350" s="4">
        <f>SUMIFS('grv lys'!$L$2:$L$2863,'grv lys'!$I$2:$I$2863,'bereken betaaldatum bedrag'!$X$1,'grv lys'!$T$2:$T$2863,'bereken betaaldatum bedrag'!B350)</f>
        <v>0</v>
      </c>
      <c r="Y350" s="4">
        <f>SUMIFS('grv lys'!$L$2:$L$2863,'grv lys'!$I$2:$I$2863,'bereken betaaldatum bedrag'!$Y$1,'grv lys'!$G$2:$G$2863,'bereken betaaldatum bedrag'!B350)</f>
        <v>0</v>
      </c>
      <c r="Z350" s="4">
        <f>SUMIFS('grv lys'!$L$2:$L$2863,'grv lys'!$I$2:$I$2863,'bereken betaaldatum bedrag'!$Z$1,'grv lys'!$G$2:$G$2863,'bereken betaaldatum bedrag'!B350)</f>
        <v>0</v>
      </c>
      <c r="AA350" s="4">
        <f>SUMIFS('grv lys'!$L$2:$L$2863,'grv lys'!$I$2:$I$2863,'bereken betaaldatum bedrag'!$AA$1,'grv lys'!$G$2:$G$2863,'bereken betaaldatum bedrag'!B350)</f>
        <v>0</v>
      </c>
      <c r="AB350" s="4">
        <f>SUMIFS('grv lys'!$L$2:$L$2863,'grv lys'!$I$2:$I$2863,'bereken betaaldatum bedrag'!$AB$1,'grv lys'!$G$2:$G$2863,'bereken betaaldatum bedrag'!B350)</f>
        <v>0</v>
      </c>
      <c r="AC350" s="4">
        <f>SUMIFS('grv lys'!$L$2:$L$2863,'grv lys'!$I$2:$I$2863,'bereken betaaldatum bedrag'!$AC$1,'grv lys'!$G$2:$G$2863,'bereken betaaldatum bedrag'!B350)</f>
        <v>0</v>
      </c>
      <c r="AD350" s="4">
        <f>SUMIFS('grv lys'!$L$2:$L$2863,'grv lys'!$I$2:$I$2863,'bereken betaaldatum bedrag'!$AD$1,'grv lys'!$G$2:$G$2863,'bereken betaaldatum bedrag'!B350)</f>
        <v>0</v>
      </c>
      <c r="AE350" s="4">
        <f>SUMIFS('grv lys'!$L$2:$L$2863,'grv lys'!$I$2:$I$2863,'bereken betaaldatum bedrag'!$AE$1,'grv lys'!$G$2:$G$2863,'bereken betaaldatum bedrag'!B350)</f>
        <v>0</v>
      </c>
      <c r="AF350" s="4">
        <f>SUMIFS('grv lys'!$L$2:$L$2863,'grv lys'!$I$2:$I$2863,'bereken betaaldatum bedrag'!$AF$1,'grv lys'!$G$2:$G$2863,'bereken betaaldatum bedrag'!B350)</f>
        <v>0</v>
      </c>
      <c r="AG350" s="4">
        <f>SUMIFS('grv lys'!$L$2:$L$2863,'grv lys'!$I$2:$I$2863,'bereken betaaldatum bedrag'!$AG$1,'grv lys'!$G$2:$G$2863,'bereken betaaldatum bedrag'!B350)</f>
        <v>0</v>
      </c>
      <c r="AH350" s="4">
        <f>SUMIFS('grv lys'!$L$2:$L$2863,'grv lys'!$I$2:$I$2863,'bereken betaaldatum bedrag'!$AH$1,'grv lys'!$G$2:$G$2863,'bereken betaaldatum bedrag'!B350)</f>
        <v>0</v>
      </c>
      <c r="AI350" s="4">
        <f>SUMIFS('grv lys'!$L$2:$L$2863,'grv lys'!$I$2:$I$2863,'bereken betaaldatum bedrag'!$AI$1,'grv lys'!$G$2:$G$2863,'bereken betaaldatum bedrag'!B350)</f>
        <v>0</v>
      </c>
      <c r="AJ350" s="4">
        <f>SUMIFS('grv lys'!$L$2:$L$2863,'grv lys'!$I$2:$I$2863,'bereken betaaldatum bedrag'!$AJ$1,'grv lys'!$G$2:$G$2863,'bereken betaaldatum bedrag'!B350)</f>
        <v>0</v>
      </c>
      <c r="AK350" s="4">
        <f>SUMIFS('grv lys'!$L$2:$L$2863,'grv lys'!$I$2:$I$2863,'bereken betaaldatum bedrag'!$AK$1,'grv lys'!$G$2:$G$2863,'bereken betaaldatum bedrag'!B350)</f>
        <v>0</v>
      </c>
      <c r="AL350" s="4">
        <f>SUMIFS('grv lys'!$L$2:$L$2863,'grv lys'!$I$2:$I$2863,'bereken betaaldatum bedrag'!$AL$1,'grv lys'!$G$2:$G$2863,'bereken betaaldatum bedrag'!B350)</f>
        <v>0</v>
      </c>
      <c r="AM350" s="4">
        <f>SUMIFS('grv lys'!$L$2:$L$2863,'grv lys'!$I$2:$I$2863,'bereken betaaldatum bedrag'!$AM$1,'grv lys'!$G$2:$G$2863,'bereken betaaldatum bedrag'!B350)</f>
        <v>0</v>
      </c>
      <c r="AN350" s="4">
        <f>SUMIFS('grv lys'!$L$2:$L$2863,'grv lys'!$I$2:$I$2863,'bereken betaaldatum bedrag'!$AN$1,'grv lys'!$G$2:$G$2863,'bereken betaaldatum bedrag'!B350)</f>
        <v>0</v>
      </c>
      <c r="AO350" s="4">
        <f>SUMIFS('grv lys'!$L$2:$L$2863,'grv lys'!$I$2:$I$2863,'bereken betaaldatum bedrag'!$AO$1,'grv lys'!$G$2:$G$2863,'bereken betaaldatum bedrag'!B350)</f>
        <v>0</v>
      </c>
      <c r="AP350" s="4">
        <f>SUMIFS('grv lys'!$L$2:$L$2863,'grv lys'!$I$2:$I$2863,'bereken betaaldatum bedrag'!$AP$1,'grv lys'!$G$2:$G$2863,'bereken betaaldatum bedrag'!B350)</f>
        <v>0</v>
      </c>
      <c r="AQ350" s="4">
        <f>SUMIFS('grv lys'!$L$2:$L$2863,'grv lys'!$I$2:$I$2863,'bereken betaaldatum bedrag'!$AQ$1,'grv lys'!$G$2:$G$2863,'bereken betaaldatum bedrag'!B350)</f>
        <v>0</v>
      </c>
      <c r="AR350" s="4">
        <f>SUMIFS('grv lys'!$L$2:$L$2863,'grv lys'!$I$2:$I$2863,'bereken betaaldatum bedrag'!$AR$1,'grv lys'!$G$2:$G$2863,'bereken betaaldatum bedrag'!B350)</f>
        <v>0</v>
      </c>
      <c r="AS350" s="4">
        <f>SUMIFS('grv lys'!$L$2:$L$2863,'grv lys'!$I$2:$I$2863,'bereken betaaldatum bedrag'!$AS$1,'grv lys'!$G$2:$G$2863,'bereken betaaldatum bedrag'!B350)</f>
        <v>0</v>
      </c>
      <c r="AT350" s="4">
        <f>SUMIFS('grv lys'!$L$2:$L$2863,'grv lys'!$I$2:$I$2863,'bereken betaaldatum bedrag'!$AT$1,'grv lys'!$G$2:$G$2863,'bereken betaaldatum bedrag'!B350)</f>
        <v>0</v>
      </c>
      <c r="AU350" s="4">
        <f>SUMIFS('grv lys'!$L$2:$L$2863,'grv lys'!$I$2:$I$2863,'bereken betaaldatum bedrag'!$AU$1,'grv lys'!$G$2:$G$2863,'bereken betaaldatum bedrag'!B350)</f>
        <v>0</v>
      </c>
      <c r="AV350" s="4">
        <f>SUMIFS('grv lys'!$L$2:$L$2863,'grv lys'!$I$2:$I$2863,'bereken betaaldatum bedrag'!$AV$1,'grv lys'!$G$2:$G$2863,'bereken betaaldatum bedrag'!B350)</f>
        <v>0</v>
      </c>
      <c r="AW350" s="4">
        <f>SUMIFS('grv lys'!$L$2:$L$2863,'grv lys'!$I$2:$I$2863,'bereken betaaldatum bedrag'!$AW$1,'grv lys'!$G$2:$G$2863,'bereken betaaldatum bedrag'!B350)</f>
        <v>0</v>
      </c>
      <c r="AX350" s="4">
        <f>SUMIFS('grv lys'!$L$2:$L$2863,'grv lys'!$I$2:$I$2863,'bereken betaaldatum bedrag'!$AX$1,'grv lys'!$G$2:$G$2863,'bereken betaaldatum bedrag'!B350)</f>
        <v>0</v>
      </c>
      <c r="AY350" s="4">
        <f>SUMIFS('grv lys'!$L$2:$L$2863,'grv lys'!$I$2:$I$2863,'bereken betaaldatum bedrag'!$AY$1,'grv lys'!$G$2:$G$2863,'bereken betaaldatum bedrag'!B350)</f>
        <v>0</v>
      </c>
      <c r="AZ350" s="4">
        <f>SUMIFS('grv lys'!$L$2:$L$2863,'grv lys'!$I$2:$I$2863,'bereken betaaldatum bedrag'!$AZ$1,'grv lys'!$G$2:$G$2863,'bereken betaaldatum bedrag'!B350)</f>
        <v>0</v>
      </c>
      <c r="BA350" s="4">
        <f>SUMIFS('grv lys'!$L$2:$L$2863,'grv lys'!$I$2:$I$2863,'bereken betaaldatum bedrag'!$BA$1,'grv lys'!$G$2:$G$2863,'bereken betaaldatum bedrag'!B350)</f>
        <v>0</v>
      </c>
    </row>
    <row r="351" spans="1:53" x14ac:dyDescent="0.25">
      <c r="A351" s="19" t="s">
        <v>137</v>
      </c>
      <c r="B351" s="20">
        <v>41927</v>
      </c>
      <c r="C351" s="7"/>
      <c r="D351" s="15" t="s">
        <v>148</v>
      </c>
      <c r="E351" s="14"/>
      <c r="F351" s="12"/>
      <c r="G351" s="16"/>
      <c r="H351" s="16"/>
      <c r="I351" s="4">
        <f>SUMIFS('grv lys'!$L$2:$L$2863,'grv lys'!$G$2:$G$2863,'bereken betaaldatum bedrag'!B351,'grv lys'!$I$2:$I$2863,'bereken betaaldatum bedrag'!I$1)</f>
        <v>0</v>
      </c>
      <c r="J351" s="4">
        <f>SUMIFS('grv lys'!$L$2:$L$2863,'grv lys'!$I$2:$I$2863,'bereken betaaldatum bedrag'!$J$1,'grv lys'!$T$2:$T$2863,'bereken betaaldatum bedrag'!B351)</f>
        <v>0</v>
      </c>
      <c r="K351" s="4">
        <f>SUMIFS('grv lys'!$L$2:$L$2863,'grv lys'!$I$2:$I$2863,'bereken betaaldatum bedrag'!$K$1,'grv lys'!$T$2:$T$2863,'bereken betaaldatum bedrag'!B351)</f>
        <v>0</v>
      </c>
      <c r="L351" s="4">
        <f>SUMIFS('grv lys'!$L$2:$L$2863,'grv lys'!$I$2:$I$2863,'bereken betaaldatum bedrag'!$L$1,'grv lys'!$T$2:$T$2863,'bereken betaaldatum bedrag'!B351)</f>
        <v>0</v>
      </c>
      <c r="M351" s="4">
        <f>SUMIFS('grv lys'!$L$2:$L$2863,'grv lys'!$I$2:$I$2863,'bereken betaaldatum bedrag'!$M$1,'grv lys'!$T$2:$T$2863,'bereken betaaldatum bedrag'!B351)</f>
        <v>0</v>
      </c>
      <c r="N351" s="4">
        <f>SUMIFS('grv lys'!$L$2:$L$2863,'grv lys'!$I$2:$I$2863,'bereken betaaldatum bedrag'!$N$1,'grv lys'!$T$2:$T$2863,'bereken betaaldatum bedrag'!B351)</f>
        <v>0</v>
      </c>
      <c r="O351" s="4">
        <f>SUMIFS('grv lys'!$L$2:$L$2863,'grv lys'!$I$2:$I$2863,'bereken betaaldatum bedrag'!$O$1,'grv lys'!$T$2:$T$2863,'bereken betaaldatum bedrag'!B351)</f>
        <v>0</v>
      </c>
      <c r="P351" s="4">
        <f>SUMIFS('grv lys'!$L$2:$L$2863,'grv lys'!$I$2:$I$2863,'bereken betaaldatum bedrag'!$P$1,'grv lys'!$T$2:$T$2863,'bereken betaaldatum bedrag'!B351)</f>
        <v>0</v>
      </c>
      <c r="Q351" s="4">
        <f>SUMIFS('grv lys'!$L$2:$L$2863,'grv lys'!$I$2:$I$2863,'bereken betaaldatum bedrag'!$Q$1,'grv lys'!$T$2:$T$2863,'bereken betaaldatum bedrag'!B351)</f>
        <v>0</v>
      </c>
      <c r="R351" s="4">
        <f>SUMIFS('grv lys'!$L$2:$L$2863,'grv lys'!$I$2:$I$2863,'bereken betaaldatum bedrag'!$R$1,'grv lys'!$T$2:$T$2863,'bereken betaaldatum bedrag'!B351)</f>
        <v>0</v>
      </c>
      <c r="S351" s="4">
        <f>SUMIFS('grv lys'!Y350:Y3613,'grv lys'!T350:T3613,'bereken betaaldatum bedrag'!B351,'grv lys'!V350:V3613,'bereken betaaldatum bedrag'!$S$1)</f>
        <v>0</v>
      </c>
      <c r="T351" s="4">
        <f>SUMIFS('grv lys'!Z350:Z3613,'grv lys'!U350:U3613,'bereken betaaldatum bedrag'!B351,'grv lys'!W350:W3613,'bereken betaaldatum bedrag'!$T$1)</f>
        <v>0</v>
      </c>
      <c r="U351" s="4">
        <f>SUMIFS('grv lys'!$L$2:$L$2863,'grv lys'!$I$2:$I$2863,'bereken betaaldatum bedrag'!$U$1,'grv lys'!$T$2:$T$2863,'bereken betaaldatum bedrag'!B351)</f>
        <v>0</v>
      </c>
      <c r="V351" s="4">
        <f>SUMIFS('grv lys'!$L$2:$L$2863,'grv lys'!$I$2:$I$2863,'bereken betaaldatum bedrag'!$V$1,'grv lys'!$T$2:$T$2863,'bereken betaaldatum bedrag'!B351)</f>
        <v>0</v>
      </c>
      <c r="W351" s="4">
        <f>SUMIFS('grv lys'!$L$2:$L$2863,'grv lys'!$I$2:$I$2863,'bereken betaaldatum bedrag'!$W$1,'grv lys'!$T$2:$T$2863,'bereken betaaldatum bedrag'!B351)</f>
        <v>0</v>
      </c>
      <c r="X351" s="4">
        <f>SUMIFS('grv lys'!$L$2:$L$2863,'grv lys'!$I$2:$I$2863,'bereken betaaldatum bedrag'!$X$1,'grv lys'!$T$2:$T$2863,'bereken betaaldatum bedrag'!B351)</f>
        <v>0</v>
      </c>
      <c r="Y351" s="4">
        <f>SUMIFS('grv lys'!$L$2:$L$2863,'grv lys'!$I$2:$I$2863,'bereken betaaldatum bedrag'!$Y$1,'grv lys'!$G$2:$G$2863,'bereken betaaldatum bedrag'!B351)</f>
        <v>0</v>
      </c>
      <c r="Z351" s="4">
        <f>SUMIFS('grv lys'!$L$2:$L$2863,'grv lys'!$I$2:$I$2863,'bereken betaaldatum bedrag'!$Z$1,'grv lys'!$G$2:$G$2863,'bereken betaaldatum bedrag'!B351)</f>
        <v>0</v>
      </c>
      <c r="AA351" s="4">
        <f>SUMIFS('grv lys'!$L$2:$L$2863,'grv lys'!$I$2:$I$2863,'bereken betaaldatum bedrag'!$AA$1,'grv lys'!$G$2:$G$2863,'bereken betaaldatum bedrag'!B351)</f>
        <v>0</v>
      </c>
      <c r="AB351" s="4">
        <f>SUMIFS('grv lys'!$L$2:$L$2863,'grv lys'!$I$2:$I$2863,'bereken betaaldatum bedrag'!$AB$1,'grv lys'!$G$2:$G$2863,'bereken betaaldatum bedrag'!B351)</f>
        <v>0</v>
      </c>
      <c r="AC351" s="4">
        <f>SUMIFS('grv lys'!$L$2:$L$2863,'grv lys'!$I$2:$I$2863,'bereken betaaldatum bedrag'!$AC$1,'grv lys'!$G$2:$G$2863,'bereken betaaldatum bedrag'!B351)</f>
        <v>0</v>
      </c>
      <c r="AD351" s="4">
        <f>SUMIFS('grv lys'!$L$2:$L$2863,'grv lys'!$I$2:$I$2863,'bereken betaaldatum bedrag'!$AD$1,'grv lys'!$G$2:$G$2863,'bereken betaaldatum bedrag'!B351)</f>
        <v>0</v>
      </c>
      <c r="AE351" s="4">
        <f>SUMIFS('grv lys'!$L$2:$L$2863,'grv lys'!$I$2:$I$2863,'bereken betaaldatum bedrag'!$AE$1,'grv lys'!$G$2:$G$2863,'bereken betaaldatum bedrag'!B351)</f>
        <v>0</v>
      </c>
      <c r="AF351" s="4">
        <f>SUMIFS('grv lys'!$L$2:$L$2863,'grv lys'!$I$2:$I$2863,'bereken betaaldatum bedrag'!$AF$1,'grv lys'!$G$2:$G$2863,'bereken betaaldatum bedrag'!B351)</f>
        <v>0</v>
      </c>
      <c r="AG351" s="4">
        <f>SUMIFS('grv lys'!$L$2:$L$2863,'grv lys'!$I$2:$I$2863,'bereken betaaldatum bedrag'!$AG$1,'grv lys'!$G$2:$G$2863,'bereken betaaldatum bedrag'!B351)</f>
        <v>0</v>
      </c>
      <c r="AH351" s="4">
        <f>SUMIFS('grv lys'!$L$2:$L$2863,'grv lys'!$I$2:$I$2863,'bereken betaaldatum bedrag'!$AH$1,'grv lys'!$G$2:$G$2863,'bereken betaaldatum bedrag'!B351)</f>
        <v>0</v>
      </c>
      <c r="AI351" s="4">
        <f>SUMIFS('grv lys'!$L$2:$L$2863,'grv lys'!$I$2:$I$2863,'bereken betaaldatum bedrag'!$AI$1,'grv lys'!$G$2:$G$2863,'bereken betaaldatum bedrag'!B351)</f>
        <v>0</v>
      </c>
      <c r="AJ351" s="4">
        <f>SUMIFS('grv lys'!$L$2:$L$2863,'grv lys'!$I$2:$I$2863,'bereken betaaldatum bedrag'!$AJ$1,'grv lys'!$G$2:$G$2863,'bereken betaaldatum bedrag'!B351)</f>
        <v>0</v>
      </c>
      <c r="AK351" s="4">
        <f>SUMIFS('grv lys'!$L$2:$L$2863,'grv lys'!$I$2:$I$2863,'bereken betaaldatum bedrag'!$AK$1,'grv lys'!$G$2:$G$2863,'bereken betaaldatum bedrag'!B351)</f>
        <v>0</v>
      </c>
      <c r="AL351" s="4">
        <f>SUMIFS('grv lys'!$L$2:$L$2863,'grv lys'!$I$2:$I$2863,'bereken betaaldatum bedrag'!$AL$1,'grv lys'!$G$2:$G$2863,'bereken betaaldatum bedrag'!B351)</f>
        <v>0</v>
      </c>
      <c r="AM351" s="4">
        <f>SUMIFS('grv lys'!$L$2:$L$2863,'grv lys'!$I$2:$I$2863,'bereken betaaldatum bedrag'!$AM$1,'grv lys'!$G$2:$G$2863,'bereken betaaldatum bedrag'!B351)</f>
        <v>0</v>
      </c>
      <c r="AN351" s="4">
        <f>SUMIFS('grv lys'!$L$2:$L$2863,'grv lys'!$I$2:$I$2863,'bereken betaaldatum bedrag'!$AN$1,'grv lys'!$G$2:$G$2863,'bereken betaaldatum bedrag'!B351)</f>
        <v>0</v>
      </c>
      <c r="AO351" s="4">
        <f>SUMIFS('grv lys'!$L$2:$L$2863,'grv lys'!$I$2:$I$2863,'bereken betaaldatum bedrag'!$AO$1,'grv lys'!$G$2:$G$2863,'bereken betaaldatum bedrag'!B351)</f>
        <v>0</v>
      </c>
      <c r="AP351" s="4">
        <f>SUMIFS('grv lys'!$L$2:$L$2863,'grv lys'!$I$2:$I$2863,'bereken betaaldatum bedrag'!$AP$1,'grv lys'!$G$2:$G$2863,'bereken betaaldatum bedrag'!B351)</f>
        <v>0</v>
      </c>
      <c r="AQ351" s="4">
        <f>SUMIFS('grv lys'!$L$2:$L$2863,'grv lys'!$I$2:$I$2863,'bereken betaaldatum bedrag'!$AQ$1,'grv lys'!$G$2:$G$2863,'bereken betaaldatum bedrag'!B351)</f>
        <v>0</v>
      </c>
      <c r="AR351" s="4">
        <f>SUMIFS('grv lys'!$L$2:$L$2863,'grv lys'!$I$2:$I$2863,'bereken betaaldatum bedrag'!$AR$1,'grv lys'!$G$2:$G$2863,'bereken betaaldatum bedrag'!B351)</f>
        <v>0</v>
      </c>
      <c r="AS351" s="4">
        <f>SUMIFS('grv lys'!$L$2:$L$2863,'grv lys'!$I$2:$I$2863,'bereken betaaldatum bedrag'!$AS$1,'grv lys'!$G$2:$G$2863,'bereken betaaldatum bedrag'!B351)</f>
        <v>0</v>
      </c>
      <c r="AT351" s="4">
        <f>SUMIFS('grv lys'!$L$2:$L$2863,'grv lys'!$I$2:$I$2863,'bereken betaaldatum bedrag'!$AT$1,'grv lys'!$G$2:$G$2863,'bereken betaaldatum bedrag'!B351)</f>
        <v>0</v>
      </c>
      <c r="AU351" s="4">
        <f>SUMIFS('grv lys'!$L$2:$L$2863,'grv lys'!$I$2:$I$2863,'bereken betaaldatum bedrag'!$AU$1,'grv lys'!$G$2:$G$2863,'bereken betaaldatum bedrag'!B351)</f>
        <v>0</v>
      </c>
      <c r="AV351" s="4">
        <f>SUMIFS('grv lys'!$L$2:$L$2863,'grv lys'!$I$2:$I$2863,'bereken betaaldatum bedrag'!$AV$1,'grv lys'!$G$2:$G$2863,'bereken betaaldatum bedrag'!B351)</f>
        <v>0</v>
      </c>
      <c r="AW351" s="4">
        <f>SUMIFS('grv lys'!$L$2:$L$2863,'grv lys'!$I$2:$I$2863,'bereken betaaldatum bedrag'!$AW$1,'grv lys'!$G$2:$G$2863,'bereken betaaldatum bedrag'!B351)</f>
        <v>0</v>
      </c>
      <c r="AX351" s="4">
        <f>SUMIFS('grv lys'!$L$2:$L$2863,'grv lys'!$I$2:$I$2863,'bereken betaaldatum bedrag'!$AX$1,'grv lys'!$G$2:$G$2863,'bereken betaaldatum bedrag'!B351)</f>
        <v>0</v>
      </c>
      <c r="AY351" s="4">
        <f>SUMIFS('grv lys'!$L$2:$L$2863,'grv lys'!$I$2:$I$2863,'bereken betaaldatum bedrag'!$AY$1,'grv lys'!$G$2:$G$2863,'bereken betaaldatum bedrag'!B351)</f>
        <v>0</v>
      </c>
      <c r="AZ351" s="4">
        <f>SUMIFS('grv lys'!$L$2:$L$2863,'grv lys'!$I$2:$I$2863,'bereken betaaldatum bedrag'!$AZ$1,'grv lys'!$G$2:$G$2863,'bereken betaaldatum bedrag'!B351)</f>
        <v>0</v>
      </c>
      <c r="BA351" s="4">
        <f>SUMIFS('grv lys'!$L$2:$L$2863,'grv lys'!$I$2:$I$2863,'bereken betaaldatum bedrag'!$BA$1,'grv lys'!$G$2:$G$2863,'bereken betaaldatum bedrag'!B351)</f>
        <v>0</v>
      </c>
    </row>
    <row r="352" spans="1:53" x14ac:dyDescent="0.25">
      <c r="A352" s="19" t="s">
        <v>138</v>
      </c>
      <c r="B352" s="20">
        <v>41928</v>
      </c>
      <c r="C352" s="7"/>
      <c r="D352" s="15" t="s">
        <v>148</v>
      </c>
      <c r="E352" s="14"/>
      <c r="F352" s="12"/>
      <c r="G352" s="16"/>
      <c r="H352" s="16"/>
      <c r="I352" s="4">
        <f>SUMIFS('grv lys'!$L$2:$L$2863,'grv lys'!$G$2:$G$2863,'bereken betaaldatum bedrag'!B352,'grv lys'!$I$2:$I$2863,'bereken betaaldatum bedrag'!I$1)</f>
        <v>0</v>
      </c>
      <c r="J352" s="4">
        <f>SUMIFS('grv lys'!$L$2:$L$2863,'grv lys'!$I$2:$I$2863,'bereken betaaldatum bedrag'!$J$1,'grv lys'!$T$2:$T$2863,'bereken betaaldatum bedrag'!B352)</f>
        <v>0</v>
      </c>
      <c r="K352" s="4">
        <f>SUMIFS('grv lys'!$L$2:$L$2863,'grv lys'!$I$2:$I$2863,'bereken betaaldatum bedrag'!$K$1,'grv lys'!$T$2:$T$2863,'bereken betaaldatum bedrag'!B352)</f>
        <v>0</v>
      </c>
      <c r="L352" s="4">
        <f>SUMIFS('grv lys'!$L$2:$L$2863,'grv lys'!$I$2:$I$2863,'bereken betaaldatum bedrag'!$L$1,'grv lys'!$T$2:$T$2863,'bereken betaaldatum bedrag'!B352)</f>
        <v>0</v>
      </c>
      <c r="M352" s="4">
        <f>SUMIFS('grv lys'!$L$2:$L$2863,'grv lys'!$I$2:$I$2863,'bereken betaaldatum bedrag'!$M$1,'grv lys'!$T$2:$T$2863,'bereken betaaldatum bedrag'!B352)</f>
        <v>0</v>
      </c>
      <c r="N352" s="4">
        <f>SUMIFS('grv lys'!$L$2:$L$2863,'grv lys'!$I$2:$I$2863,'bereken betaaldatum bedrag'!$N$1,'grv lys'!$T$2:$T$2863,'bereken betaaldatum bedrag'!B352)</f>
        <v>0</v>
      </c>
      <c r="O352" s="4">
        <f>SUMIFS('grv lys'!$L$2:$L$2863,'grv lys'!$I$2:$I$2863,'bereken betaaldatum bedrag'!$O$1,'grv lys'!$T$2:$T$2863,'bereken betaaldatum bedrag'!B352)</f>
        <v>0</v>
      </c>
      <c r="P352" s="4">
        <f>SUMIFS('grv lys'!$L$2:$L$2863,'grv lys'!$I$2:$I$2863,'bereken betaaldatum bedrag'!$P$1,'grv lys'!$T$2:$T$2863,'bereken betaaldatum bedrag'!B352)</f>
        <v>0</v>
      </c>
      <c r="Q352" s="4">
        <f>SUMIFS('grv lys'!$L$2:$L$2863,'grv lys'!$I$2:$I$2863,'bereken betaaldatum bedrag'!$Q$1,'grv lys'!$T$2:$T$2863,'bereken betaaldatum bedrag'!B352)</f>
        <v>0</v>
      </c>
      <c r="R352" s="4">
        <f>SUMIFS('grv lys'!$L$2:$L$2863,'grv lys'!$I$2:$I$2863,'bereken betaaldatum bedrag'!$R$1,'grv lys'!$T$2:$T$2863,'bereken betaaldatum bedrag'!B352)</f>
        <v>0</v>
      </c>
      <c r="S352" s="4">
        <f>SUMIFS('grv lys'!Y351:Y3614,'grv lys'!T351:T3614,'bereken betaaldatum bedrag'!B352,'grv lys'!V351:V3614,'bereken betaaldatum bedrag'!$S$1)</f>
        <v>0</v>
      </c>
      <c r="T352" s="4">
        <f>SUMIFS('grv lys'!Z351:Z3614,'grv lys'!U351:U3614,'bereken betaaldatum bedrag'!B352,'grv lys'!W351:W3614,'bereken betaaldatum bedrag'!$T$1)</f>
        <v>0</v>
      </c>
      <c r="U352" s="4">
        <f>SUMIFS('grv lys'!$L$2:$L$2863,'grv lys'!$I$2:$I$2863,'bereken betaaldatum bedrag'!$U$1,'grv lys'!$T$2:$T$2863,'bereken betaaldatum bedrag'!B352)</f>
        <v>0</v>
      </c>
      <c r="V352" s="4">
        <f>SUMIFS('grv lys'!$L$2:$L$2863,'grv lys'!$I$2:$I$2863,'bereken betaaldatum bedrag'!$V$1,'grv lys'!$T$2:$T$2863,'bereken betaaldatum bedrag'!B352)</f>
        <v>0</v>
      </c>
      <c r="W352" s="4">
        <f>SUMIFS('grv lys'!$L$2:$L$2863,'grv lys'!$I$2:$I$2863,'bereken betaaldatum bedrag'!$W$1,'grv lys'!$T$2:$T$2863,'bereken betaaldatum bedrag'!B352)</f>
        <v>0</v>
      </c>
      <c r="X352" s="4">
        <f>SUMIFS('grv lys'!$L$2:$L$2863,'grv lys'!$I$2:$I$2863,'bereken betaaldatum bedrag'!$X$1,'grv lys'!$T$2:$T$2863,'bereken betaaldatum bedrag'!B352)</f>
        <v>0</v>
      </c>
      <c r="Y352" s="4">
        <f>SUMIFS('grv lys'!$L$2:$L$2863,'grv lys'!$I$2:$I$2863,'bereken betaaldatum bedrag'!$Y$1,'grv lys'!$G$2:$G$2863,'bereken betaaldatum bedrag'!B352)</f>
        <v>0</v>
      </c>
      <c r="Z352" s="4">
        <f>SUMIFS('grv lys'!$L$2:$L$2863,'grv lys'!$I$2:$I$2863,'bereken betaaldatum bedrag'!$Z$1,'grv lys'!$G$2:$G$2863,'bereken betaaldatum bedrag'!B352)</f>
        <v>0</v>
      </c>
      <c r="AA352" s="4">
        <f>SUMIFS('grv lys'!$L$2:$L$2863,'grv lys'!$I$2:$I$2863,'bereken betaaldatum bedrag'!$AA$1,'grv lys'!$G$2:$G$2863,'bereken betaaldatum bedrag'!B352)</f>
        <v>0</v>
      </c>
      <c r="AB352" s="4">
        <f>SUMIFS('grv lys'!$L$2:$L$2863,'grv lys'!$I$2:$I$2863,'bereken betaaldatum bedrag'!$AB$1,'grv lys'!$G$2:$G$2863,'bereken betaaldatum bedrag'!B352)</f>
        <v>0</v>
      </c>
      <c r="AC352" s="4">
        <f>SUMIFS('grv lys'!$L$2:$L$2863,'grv lys'!$I$2:$I$2863,'bereken betaaldatum bedrag'!$AC$1,'grv lys'!$G$2:$G$2863,'bereken betaaldatum bedrag'!B352)</f>
        <v>0</v>
      </c>
      <c r="AD352" s="4">
        <f>SUMIFS('grv lys'!$L$2:$L$2863,'grv lys'!$I$2:$I$2863,'bereken betaaldatum bedrag'!$AD$1,'grv lys'!$G$2:$G$2863,'bereken betaaldatum bedrag'!B352)</f>
        <v>0</v>
      </c>
      <c r="AE352" s="4">
        <f>SUMIFS('grv lys'!$L$2:$L$2863,'grv lys'!$I$2:$I$2863,'bereken betaaldatum bedrag'!$AE$1,'grv lys'!$G$2:$G$2863,'bereken betaaldatum bedrag'!B352)</f>
        <v>0</v>
      </c>
      <c r="AF352" s="4">
        <f>SUMIFS('grv lys'!$L$2:$L$2863,'grv lys'!$I$2:$I$2863,'bereken betaaldatum bedrag'!$AF$1,'grv lys'!$G$2:$G$2863,'bereken betaaldatum bedrag'!B352)</f>
        <v>0</v>
      </c>
      <c r="AG352" s="4">
        <f>SUMIFS('grv lys'!$L$2:$L$2863,'grv lys'!$I$2:$I$2863,'bereken betaaldatum bedrag'!$AG$1,'grv lys'!$G$2:$G$2863,'bereken betaaldatum bedrag'!B352)</f>
        <v>0</v>
      </c>
      <c r="AH352" s="4">
        <f>SUMIFS('grv lys'!$L$2:$L$2863,'grv lys'!$I$2:$I$2863,'bereken betaaldatum bedrag'!$AH$1,'grv lys'!$G$2:$G$2863,'bereken betaaldatum bedrag'!B352)</f>
        <v>0</v>
      </c>
      <c r="AI352" s="4">
        <f>SUMIFS('grv lys'!$L$2:$L$2863,'grv lys'!$I$2:$I$2863,'bereken betaaldatum bedrag'!$AI$1,'grv lys'!$G$2:$G$2863,'bereken betaaldatum bedrag'!B352)</f>
        <v>0</v>
      </c>
      <c r="AJ352" s="4">
        <f>SUMIFS('grv lys'!$L$2:$L$2863,'grv lys'!$I$2:$I$2863,'bereken betaaldatum bedrag'!$AJ$1,'grv lys'!$G$2:$G$2863,'bereken betaaldatum bedrag'!B352)</f>
        <v>0</v>
      </c>
      <c r="AK352" s="4">
        <f>SUMIFS('grv lys'!$L$2:$L$2863,'grv lys'!$I$2:$I$2863,'bereken betaaldatum bedrag'!$AK$1,'grv lys'!$G$2:$G$2863,'bereken betaaldatum bedrag'!B352)</f>
        <v>0</v>
      </c>
      <c r="AL352" s="4">
        <f>SUMIFS('grv lys'!$L$2:$L$2863,'grv lys'!$I$2:$I$2863,'bereken betaaldatum bedrag'!$AL$1,'grv lys'!$G$2:$G$2863,'bereken betaaldatum bedrag'!B352)</f>
        <v>0</v>
      </c>
      <c r="AM352" s="4">
        <f>SUMIFS('grv lys'!$L$2:$L$2863,'grv lys'!$I$2:$I$2863,'bereken betaaldatum bedrag'!$AM$1,'grv lys'!$G$2:$G$2863,'bereken betaaldatum bedrag'!B352)</f>
        <v>0</v>
      </c>
      <c r="AN352" s="4">
        <f>SUMIFS('grv lys'!$L$2:$L$2863,'grv lys'!$I$2:$I$2863,'bereken betaaldatum bedrag'!$AN$1,'grv lys'!$G$2:$G$2863,'bereken betaaldatum bedrag'!B352)</f>
        <v>0</v>
      </c>
      <c r="AO352" s="4">
        <f>SUMIFS('grv lys'!$L$2:$L$2863,'grv lys'!$I$2:$I$2863,'bereken betaaldatum bedrag'!$AO$1,'grv lys'!$G$2:$G$2863,'bereken betaaldatum bedrag'!B352)</f>
        <v>0</v>
      </c>
      <c r="AP352" s="4">
        <f>SUMIFS('grv lys'!$L$2:$L$2863,'grv lys'!$I$2:$I$2863,'bereken betaaldatum bedrag'!$AP$1,'grv lys'!$G$2:$G$2863,'bereken betaaldatum bedrag'!B352)</f>
        <v>0</v>
      </c>
      <c r="AQ352" s="4">
        <f>SUMIFS('grv lys'!$L$2:$L$2863,'grv lys'!$I$2:$I$2863,'bereken betaaldatum bedrag'!$AQ$1,'grv lys'!$G$2:$G$2863,'bereken betaaldatum bedrag'!B352)</f>
        <v>0</v>
      </c>
      <c r="AR352" s="4">
        <f>SUMIFS('grv lys'!$L$2:$L$2863,'grv lys'!$I$2:$I$2863,'bereken betaaldatum bedrag'!$AR$1,'grv lys'!$G$2:$G$2863,'bereken betaaldatum bedrag'!B352)</f>
        <v>0</v>
      </c>
      <c r="AS352" s="4">
        <f>SUMIFS('grv lys'!$L$2:$L$2863,'grv lys'!$I$2:$I$2863,'bereken betaaldatum bedrag'!$AS$1,'grv lys'!$G$2:$G$2863,'bereken betaaldatum bedrag'!B352)</f>
        <v>0</v>
      </c>
      <c r="AT352" s="4">
        <f>SUMIFS('grv lys'!$L$2:$L$2863,'grv lys'!$I$2:$I$2863,'bereken betaaldatum bedrag'!$AT$1,'grv lys'!$G$2:$G$2863,'bereken betaaldatum bedrag'!B352)</f>
        <v>0</v>
      </c>
      <c r="AU352" s="4">
        <f>SUMIFS('grv lys'!$L$2:$L$2863,'grv lys'!$I$2:$I$2863,'bereken betaaldatum bedrag'!$AU$1,'grv lys'!$G$2:$G$2863,'bereken betaaldatum bedrag'!B352)</f>
        <v>0</v>
      </c>
      <c r="AV352" s="4">
        <f>SUMIFS('grv lys'!$L$2:$L$2863,'grv lys'!$I$2:$I$2863,'bereken betaaldatum bedrag'!$AV$1,'grv lys'!$G$2:$G$2863,'bereken betaaldatum bedrag'!B352)</f>
        <v>0</v>
      </c>
      <c r="AW352" s="4">
        <f>SUMIFS('grv lys'!$L$2:$L$2863,'grv lys'!$I$2:$I$2863,'bereken betaaldatum bedrag'!$AW$1,'grv lys'!$G$2:$G$2863,'bereken betaaldatum bedrag'!B352)</f>
        <v>0</v>
      </c>
      <c r="AX352" s="4">
        <f>SUMIFS('grv lys'!$L$2:$L$2863,'grv lys'!$I$2:$I$2863,'bereken betaaldatum bedrag'!$AX$1,'grv lys'!$G$2:$G$2863,'bereken betaaldatum bedrag'!B352)</f>
        <v>0</v>
      </c>
      <c r="AY352" s="4">
        <f>SUMIFS('grv lys'!$L$2:$L$2863,'grv lys'!$I$2:$I$2863,'bereken betaaldatum bedrag'!$AY$1,'grv lys'!$G$2:$G$2863,'bereken betaaldatum bedrag'!B352)</f>
        <v>0</v>
      </c>
      <c r="AZ352" s="4">
        <f>SUMIFS('grv lys'!$L$2:$L$2863,'grv lys'!$I$2:$I$2863,'bereken betaaldatum bedrag'!$AZ$1,'grv lys'!$G$2:$G$2863,'bereken betaaldatum bedrag'!B352)</f>
        <v>0</v>
      </c>
      <c r="BA352" s="4">
        <f>SUMIFS('grv lys'!$L$2:$L$2863,'grv lys'!$I$2:$I$2863,'bereken betaaldatum bedrag'!$BA$1,'grv lys'!$G$2:$G$2863,'bereken betaaldatum bedrag'!B352)</f>
        <v>0</v>
      </c>
    </row>
    <row r="353" spans="1:53" x14ac:dyDescent="0.25">
      <c r="A353" s="19" t="s">
        <v>139</v>
      </c>
      <c r="B353" s="20">
        <v>41929</v>
      </c>
      <c r="C353" s="7">
        <f>B353+19</f>
        <v>41948</v>
      </c>
      <c r="D353" s="6">
        <f>SUM(I347:I353)</f>
        <v>0</v>
      </c>
      <c r="E353" s="14">
        <f>B353+31</f>
        <v>41960</v>
      </c>
      <c r="F353" s="12">
        <f>SUM(Y347:BA353)</f>
        <v>0</v>
      </c>
      <c r="G353" s="10">
        <f>B353</f>
        <v>41929</v>
      </c>
      <c r="H353" s="9">
        <f>SUM(J347:X353)</f>
        <v>0</v>
      </c>
      <c r="I353" s="4">
        <f>SUMIFS('grv lys'!$L$2:$L$2863,'grv lys'!$G$2:$G$2863,'bereken betaaldatum bedrag'!B353,'grv lys'!$I$2:$I$2863,'bereken betaaldatum bedrag'!I$1)</f>
        <v>0</v>
      </c>
      <c r="J353" s="4">
        <f>SUMIFS('grv lys'!$L$2:$L$2863,'grv lys'!$I$2:$I$2863,'bereken betaaldatum bedrag'!$J$1,'grv lys'!$T$2:$T$2863,'bereken betaaldatum bedrag'!B353)</f>
        <v>0</v>
      </c>
      <c r="K353" s="4">
        <f>SUMIFS('grv lys'!$L$2:$L$2863,'grv lys'!$I$2:$I$2863,'bereken betaaldatum bedrag'!$K$1,'grv lys'!$T$2:$T$2863,'bereken betaaldatum bedrag'!B353)</f>
        <v>0</v>
      </c>
      <c r="L353" s="4">
        <f>SUMIFS('grv lys'!$L$2:$L$2863,'grv lys'!$I$2:$I$2863,'bereken betaaldatum bedrag'!$L$1,'grv lys'!$T$2:$T$2863,'bereken betaaldatum bedrag'!B353)</f>
        <v>0</v>
      </c>
      <c r="M353" s="4">
        <f>SUMIFS('grv lys'!$L$2:$L$2863,'grv lys'!$I$2:$I$2863,'bereken betaaldatum bedrag'!$M$1,'grv lys'!$T$2:$T$2863,'bereken betaaldatum bedrag'!B353)</f>
        <v>0</v>
      </c>
      <c r="N353" s="4">
        <f>SUMIFS('grv lys'!$L$2:$L$2863,'grv lys'!$I$2:$I$2863,'bereken betaaldatum bedrag'!$N$1,'grv lys'!$T$2:$T$2863,'bereken betaaldatum bedrag'!B353)</f>
        <v>0</v>
      </c>
      <c r="O353" s="4">
        <f>SUMIFS('grv lys'!$L$2:$L$2863,'grv lys'!$I$2:$I$2863,'bereken betaaldatum bedrag'!$O$1,'grv lys'!$T$2:$T$2863,'bereken betaaldatum bedrag'!B353)</f>
        <v>0</v>
      </c>
      <c r="P353" s="4">
        <f>SUMIFS('grv lys'!$L$2:$L$2863,'grv lys'!$I$2:$I$2863,'bereken betaaldatum bedrag'!$P$1,'grv lys'!$T$2:$T$2863,'bereken betaaldatum bedrag'!B353)</f>
        <v>0</v>
      </c>
      <c r="Q353" s="4">
        <f>SUMIFS('grv lys'!$L$2:$L$2863,'grv lys'!$I$2:$I$2863,'bereken betaaldatum bedrag'!$Q$1,'grv lys'!$T$2:$T$2863,'bereken betaaldatum bedrag'!B353)</f>
        <v>0</v>
      </c>
      <c r="R353" s="4">
        <f>SUMIFS('grv lys'!$L$2:$L$2863,'grv lys'!$I$2:$I$2863,'bereken betaaldatum bedrag'!$R$1,'grv lys'!$T$2:$T$2863,'bereken betaaldatum bedrag'!B353)</f>
        <v>0</v>
      </c>
      <c r="S353" s="4">
        <f>SUMIFS('grv lys'!Y352:Y3615,'grv lys'!T352:T3615,'bereken betaaldatum bedrag'!B353,'grv lys'!V352:V3615,'bereken betaaldatum bedrag'!$S$1)</f>
        <v>0</v>
      </c>
      <c r="T353" s="4">
        <f>SUMIFS('grv lys'!Z352:Z3615,'grv lys'!U352:U3615,'bereken betaaldatum bedrag'!B353,'grv lys'!W352:W3615,'bereken betaaldatum bedrag'!$T$1)</f>
        <v>0</v>
      </c>
      <c r="U353" s="4">
        <f>SUMIFS('grv lys'!$L$2:$L$2863,'grv lys'!$I$2:$I$2863,'bereken betaaldatum bedrag'!$U$1,'grv lys'!$T$2:$T$2863,'bereken betaaldatum bedrag'!B353)</f>
        <v>0</v>
      </c>
      <c r="V353" s="4">
        <f>SUMIFS('grv lys'!$L$2:$L$2863,'grv lys'!$I$2:$I$2863,'bereken betaaldatum bedrag'!$V$1,'grv lys'!$T$2:$T$2863,'bereken betaaldatum bedrag'!B353)</f>
        <v>0</v>
      </c>
      <c r="W353" s="4">
        <f>SUMIFS('grv lys'!$L$2:$L$2863,'grv lys'!$I$2:$I$2863,'bereken betaaldatum bedrag'!$W$1,'grv lys'!$T$2:$T$2863,'bereken betaaldatum bedrag'!B353)</f>
        <v>0</v>
      </c>
      <c r="X353" s="4">
        <f>SUMIFS('grv lys'!$L$2:$L$2863,'grv lys'!$I$2:$I$2863,'bereken betaaldatum bedrag'!$X$1,'grv lys'!$T$2:$T$2863,'bereken betaaldatum bedrag'!B353)</f>
        <v>0</v>
      </c>
      <c r="Y353" s="4">
        <f>SUMIFS('grv lys'!$L$2:$L$2863,'grv lys'!$I$2:$I$2863,'bereken betaaldatum bedrag'!$Y$1,'grv lys'!$G$2:$G$2863,'bereken betaaldatum bedrag'!B353)</f>
        <v>0</v>
      </c>
      <c r="Z353" s="4">
        <f>SUMIFS('grv lys'!$L$2:$L$2863,'grv lys'!$I$2:$I$2863,'bereken betaaldatum bedrag'!$Z$1,'grv lys'!$G$2:$G$2863,'bereken betaaldatum bedrag'!B353)</f>
        <v>0</v>
      </c>
      <c r="AA353" s="4">
        <f>SUMIFS('grv lys'!$L$2:$L$2863,'grv lys'!$I$2:$I$2863,'bereken betaaldatum bedrag'!$AA$1,'grv lys'!$G$2:$G$2863,'bereken betaaldatum bedrag'!B353)</f>
        <v>0</v>
      </c>
      <c r="AB353" s="4">
        <f>SUMIFS('grv lys'!$L$2:$L$2863,'grv lys'!$I$2:$I$2863,'bereken betaaldatum bedrag'!$AB$1,'grv lys'!$G$2:$G$2863,'bereken betaaldatum bedrag'!B353)</f>
        <v>0</v>
      </c>
      <c r="AC353" s="4">
        <f>SUMIFS('grv lys'!$L$2:$L$2863,'grv lys'!$I$2:$I$2863,'bereken betaaldatum bedrag'!$AC$1,'grv lys'!$G$2:$G$2863,'bereken betaaldatum bedrag'!B353)</f>
        <v>0</v>
      </c>
      <c r="AD353" s="4">
        <f>SUMIFS('grv lys'!$L$2:$L$2863,'grv lys'!$I$2:$I$2863,'bereken betaaldatum bedrag'!$AD$1,'grv lys'!$G$2:$G$2863,'bereken betaaldatum bedrag'!B353)</f>
        <v>0</v>
      </c>
      <c r="AE353" s="4">
        <f>SUMIFS('grv lys'!$L$2:$L$2863,'grv lys'!$I$2:$I$2863,'bereken betaaldatum bedrag'!$AE$1,'grv lys'!$G$2:$G$2863,'bereken betaaldatum bedrag'!B353)</f>
        <v>0</v>
      </c>
      <c r="AF353" s="4">
        <f>SUMIFS('grv lys'!$L$2:$L$2863,'grv lys'!$I$2:$I$2863,'bereken betaaldatum bedrag'!$AF$1,'grv lys'!$G$2:$G$2863,'bereken betaaldatum bedrag'!B353)</f>
        <v>0</v>
      </c>
      <c r="AG353" s="4">
        <f>SUMIFS('grv lys'!$L$2:$L$2863,'grv lys'!$I$2:$I$2863,'bereken betaaldatum bedrag'!$AG$1,'grv lys'!$G$2:$G$2863,'bereken betaaldatum bedrag'!B353)</f>
        <v>0</v>
      </c>
      <c r="AH353" s="4">
        <f>SUMIFS('grv lys'!$L$2:$L$2863,'grv lys'!$I$2:$I$2863,'bereken betaaldatum bedrag'!$AH$1,'grv lys'!$G$2:$G$2863,'bereken betaaldatum bedrag'!B353)</f>
        <v>0</v>
      </c>
      <c r="AI353" s="4">
        <f>SUMIFS('grv lys'!$L$2:$L$2863,'grv lys'!$I$2:$I$2863,'bereken betaaldatum bedrag'!$AI$1,'grv lys'!$G$2:$G$2863,'bereken betaaldatum bedrag'!B353)</f>
        <v>0</v>
      </c>
      <c r="AJ353" s="4">
        <f>SUMIFS('grv lys'!$L$2:$L$2863,'grv lys'!$I$2:$I$2863,'bereken betaaldatum bedrag'!$AJ$1,'grv lys'!$G$2:$G$2863,'bereken betaaldatum bedrag'!B353)</f>
        <v>0</v>
      </c>
      <c r="AK353" s="4">
        <f>SUMIFS('grv lys'!$L$2:$L$2863,'grv lys'!$I$2:$I$2863,'bereken betaaldatum bedrag'!$AK$1,'grv lys'!$G$2:$G$2863,'bereken betaaldatum bedrag'!B353)</f>
        <v>0</v>
      </c>
      <c r="AL353" s="4">
        <f>SUMIFS('grv lys'!$L$2:$L$2863,'grv lys'!$I$2:$I$2863,'bereken betaaldatum bedrag'!$AL$1,'grv lys'!$G$2:$G$2863,'bereken betaaldatum bedrag'!B353)</f>
        <v>0</v>
      </c>
      <c r="AM353" s="4">
        <f>SUMIFS('grv lys'!$L$2:$L$2863,'grv lys'!$I$2:$I$2863,'bereken betaaldatum bedrag'!$AM$1,'grv lys'!$G$2:$G$2863,'bereken betaaldatum bedrag'!B353)</f>
        <v>0</v>
      </c>
      <c r="AN353" s="4">
        <f>SUMIFS('grv lys'!$L$2:$L$2863,'grv lys'!$I$2:$I$2863,'bereken betaaldatum bedrag'!$AN$1,'grv lys'!$G$2:$G$2863,'bereken betaaldatum bedrag'!B353)</f>
        <v>0</v>
      </c>
      <c r="AO353" s="4">
        <f>SUMIFS('grv lys'!$L$2:$L$2863,'grv lys'!$I$2:$I$2863,'bereken betaaldatum bedrag'!$AO$1,'grv lys'!$G$2:$G$2863,'bereken betaaldatum bedrag'!B353)</f>
        <v>0</v>
      </c>
      <c r="AP353" s="4">
        <f>SUMIFS('grv lys'!$L$2:$L$2863,'grv lys'!$I$2:$I$2863,'bereken betaaldatum bedrag'!$AP$1,'grv lys'!$G$2:$G$2863,'bereken betaaldatum bedrag'!B353)</f>
        <v>0</v>
      </c>
      <c r="AQ353" s="4">
        <f>SUMIFS('grv lys'!$L$2:$L$2863,'grv lys'!$I$2:$I$2863,'bereken betaaldatum bedrag'!$AQ$1,'grv lys'!$G$2:$G$2863,'bereken betaaldatum bedrag'!B353)</f>
        <v>0</v>
      </c>
      <c r="AR353" s="4">
        <f>SUMIFS('grv lys'!$L$2:$L$2863,'grv lys'!$I$2:$I$2863,'bereken betaaldatum bedrag'!$AR$1,'grv lys'!$G$2:$G$2863,'bereken betaaldatum bedrag'!B353)</f>
        <v>0</v>
      </c>
      <c r="AS353" s="4">
        <f>SUMIFS('grv lys'!$L$2:$L$2863,'grv lys'!$I$2:$I$2863,'bereken betaaldatum bedrag'!$AS$1,'grv lys'!$G$2:$G$2863,'bereken betaaldatum bedrag'!B353)</f>
        <v>0</v>
      </c>
      <c r="AT353" s="4">
        <f>SUMIFS('grv lys'!$L$2:$L$2863,'grv lys'!$I$2:$I$2863,'bereken betaaldatum bedrag'!$AT$1,'grv lys'!$G$2:$G$2863,'bereken betaaldatum bedrag'!B353)</f>
        <v>0</v>
      </c>
      <c r="AU353" s="4">
        <f>SUMIFS('grv lys'!$L$2:$L$2863,'grv lys'!$I$2:$I$2863,'bereken betaaldatum bedrag'!$AU$1,'grv lys'!$G$2:$G$2863,'bereken betaaldatum bedrag'!B353)</f>
        <v>0</v>
      </c>
      <c r="AV353" s="4">
        <f>SUMIFS('grv lys'!$L$2:$L$2863,'grv lys'!$I$2:$I$2863,'bereken betaaldatum bedrag'!$AV$1,'grv lys'!$G$2:$G$2863,'bereken betaaldatum bedrag'!B353)</f>
        <v>0</v>
      </c>
      <c r="AW353" s="4">
        <f>SUMIFS('grv lys'!$L$2:$L$2863,'grv lys'!$I$2:$I$2863,'bereken betaaldatum bedrag'!$AW$1,'grv lys'!$G$2:$G$2863,'bereken betaaldatum bedrag'!B353)</f>
        <v>0</v>
      </c>
      <c r="AX353" s="4">
        <f>SUMIFS('grv lys'!$L$2:$L$2863,'grv lys'!$I$2:$I$2863,'bereken betaaldatum bedrag'!$AX$1,'grv lys'!$G$2:$G$2863,'bereken betaaldatum bedrag'!B353)</f>
        <v>0</v>
      </c>
      <c r="AY353" s="4">
        <f>SUMIFS('grv lys'!$L$2:$L$2863,'grv lys'!$I$2:$I$2863,'bereken betaaldatum bedrag'!$AY$1,'grv lys'!$G$2:$G$2863,'bereken betaaldatum bedrag'!B353)</f>
        <v>0</v>
      </c>
      <c r="AZ353" s="4">
        <f>SUMIFS('grv lys'!$L$2:$L$2863,'grv lys'!$I$2:$I$2863,'bereken betaaldatum bedrag'!$AZ$1,'grv lys'!$G$2:$G$2863,'bereken betaaldatum bedrag'!B353)</f>
        <v>0</v>
      </c>
      <c r="BA353" s="4">
        <f>SUMIFS('grv lys'!$L$2:$L$2863,'grv lys'!$I$2:$I$2863,'bereken betaaldatum bedrag'!$BA$1,'grv lys'!$G$2:$G$2863,'bereken betaaldatum bedrag'!B353)</f>
        <v>0</v>
      </c>
    </row>
    <row r="354" spans="1:53" x14ac:dyDescent="0.25">
      <c r="A354" s="21" t="s">
        <v>140</v>
      </c>
      <c r="B354" s="22">
        <v>41930</v>
      </c>
      <c r="C354" s="7"/>
      <c r="D354" s="15" t="s">
        <v>148</v>
      </c>
      <c r="E354" s="14"/>
      <c r="F354" s="12"/>
      <c r="G354" s="16"/>
      <c r="H354" s="16"/>
      <c r="I354" s="4">
        <f>SUMIFS('grv lys'!$L$2:$L$2863,'grv lys'!$G$2:$G$2863,'bereken betaaldatum bedrag'!B354,'grv lys'!$I$2:$I$2863,'bereken betaaldatum bedrag'!I$1)</f>
        <v>0</v>
      </c>
      <c r="J354" s="4">
        <f>SUMIFS('grv lys'!$L$2:$L$2863,'grv lys'!$I$2:$I$2863,'bereken betaaldatum bedrag'!$J$1,'grv lys'!$T$2:$T$2863,'bereken betaaldatum bedrag'!B354)</f>
        <v>0</v>
      </c>
      <c r="K354" s="4">
        <f>SUMIFS('grv lys'!$L$2:$L$2863,'grv lys'!$I$2:$I$2863,'bereken betaaldatum bedrag'!$K$1,'grv lys'!$T$2:$T$2863,'bereken betaaldatum bedrag'!B354)</f>
        <v>0</v>
      </c>
      <c r="L354" s="4">
        <f>SUMIFS('grv lys'!$L$2:$L$2863,'grv lys'!$I$2:$I$2863,'bereken betaaldatum bedrag'!$L$1,'grv lys'!$T$2:$T$2863,'bereken betaaldatum bedrag'!B354)</f>
        <v>0</v>
      </c>
      <c r="M354" s="4">
        <f>SUMIFS('grv lys'!$L$2:$L$2863,'grv lys'!$I$2:$I$2863,'bereken betaaldatum bedrag'!$M$1,'grv lys'!$T$2:$T$2863,'bereken betaaldatum bedrag'!B354)</f>
        <v>0</v>
      </c>
      <c r="N354" s="4">
        <f>SUMIFS('grv lys'!$L$2:$L$2863,'grv lys'!$I$2:$I$2863,'bereken betaaldatum bedrag'!$N$1,'grv lys'!$T$2:$T$2863,'bereken betaaldatum bedrag'!B354)</f>
        <v>0</v>
      </c>
      <c r="O354" s="4">
        <f>SUMIFS('grv lys'!$L$2:$L$2863,'grv lys'!$I$2:$I$2863,'bereken betaaldatum bedrag'!$O$1,'grv lys'!$T$2:$T$2863,'bereken betaaldatum bedrag'!B354)</f>
        <v>0</v>
      </c>
      <c r="P354" s="4">
        <f>SUMIFS('grv lys'!$L$2:$L$2863,'grv lys'!$I$2:$I$2863,'bereken betaaldatum bedrag'!$P$1,'grv lys'!$T$2:$T$2863,'bereken betaaldatum bedrag'!B354)</f>
        <v>0</v>
      </c>
      <c r="Q354" s="4">
        <f>SUMIFS('grv lys'!$L$2:$L$2863,'grv lys'!$I$2:$I$2863,'bereken betaaldatum bedrag'!$Q$1,'grv lys'!$T$2:$T$2863,'bereken betaaldatum bedrag'!B354)</f>
        <v>0</v>
      </c>
      <c r="R354" s="4">
        <f>SUMIFS('grv lys'!$L$2:$L$2863,'grv lys'!$I$2:$I$2863,'bereken betaaldatum bedrag'!$R$1,'grv lys'!$T$2:$T$2863,'bereken betaaldatum bedrag'!B354)</f>
        <v>0</v>
      </c>
      <c r="S354" s="4">
        <f>SUMIFS('grv lys'!Y353:Y3616,'grv lys'!T353:T3616,'bereken betaaldatum bedrag'!B354,'grv lys'!V353:V3616,'bereken betaaldatum bedrag'!$S$1)</f>
        <v>0</v>
      </c>
      <c r="T354" s="4">
        <f>SUMIFS('grv lys'!Z353:Z3616,'grv lys'!U353:U3616,'bereken betaaldatum bedrag'!B354,'grv lys'!W353:W3616,'bereken betaaldatum bedrag'!$T$1)</f>
        <v>0</v>
      </c>
      <c r="U354" s="4">
        <f>SUMIFS('grv lys'!$L$2:$L$2863,'grv lys'!$I$2:$I$2863,'bereken betaaldatum bedrag'!$U$1,'grv lys'!$T$2:$T$2863,'bereken betaaldatum bedrag'!B354)</f>
        <v>0</v>
      </c>
      <c r="V354" s="4">
        <f>SUMIFS('grv lys'!$L$2:$L$2863,'grv lys'!$I$2:$I$2863,'bereken betaaldatum bedrag'!$V$1,'grv lys'!$T$2:$T$2863,'bereken betaaldatum bedrag'!B354)</f>
        <v>0</v>
      </c>
      <c r="W354" s="4">
        <f>SUMIFS('grv lys'!$L$2:$L$2863,'grv lys'!$I$2:$I$2863,'bereken betaaldatum bedrag'!$W$1,'grv lys'!$T$2:$T$2863,'bereken betaaldatum bedrag'!B354)</f>
        <v>0</v>
      </c>
      <c r="X354" s="4">
        <f>SUMIFS('grv lys'!$L$2:$L$2863,'grv lys'!$I$2:$I$2863,'bereken betaaldatum bedrag'!$X$1,'grv lys'!$T$2:$T$2863,'bereken betaaldatum bedrag'!B354)</f>
        <v>0</v>
      </c>
      <c r="Y354" s="4">
        <f>SUMIFS('grv lys'!$L$2:$L$2863,'grv lys'!$I$2:$I$2863,'bereken betaaldatum bedrag'!$Y$1,'grv lys'!$G$2:$G$2863,'bereken betaaldatum bedrag'!B354)</f>
        <v>0</v>
      </c>
      <c r="Z354" s="4">
        <f>SUMIFS('grv lys'!$L$2:$L$2863,'grv lys'!$I$2:$I$2863,'bereken betaaldatum bedrag'!$Z$1,'grv lys'!$G$2:$G$2863,'bereken betaaldatum bedrag'!B354)</f>
        <v>0</v>
      </c>
      <c r="AA354" s="4">
        <f>SUMIFS('grv lys'!$L$2:$L$2863,'grv lys'!$I$2:$I$2863,'bereken betaaldatum bedrag'!$AA$1,'grv lys'!$G$2:$G$2863,'bereken betaaldatum bedrag'!B354)</f>
        <v>0</v>
      </c>
      <c r="AB354" s="4">
        <f>SUMIFS('grv lys'!$L$2:$L$2863,'grv lys'!$I$2:$I$2863,'bereken betaaldatum bedrag'!$AB$1,'grv lys'!$G$2:$G$2863,'bereken betaaldatum bedrag'!B354)</f>
        <v>0</v>
      </c>
      <c r="AC354" s="4">
        <f>SUMIFS('grv lys'!$L$2:$L$2863,'grv lys'!$I$2:$I$2863,'bereken betaaldatum bedrag'!$AC$1,'grv lys'!$G$2:$G$2863,'bereken betaaldatum bedrag'!B354)</f>
        <v>0</v>
      </c>
      <c r="AD354" s="4">
        <f>SUMIFS('grv lys'!$L$2:$L$2863,'grv lys'!$I$2:$I$2863,'bereken betaaldatum bedrag'!$AD$1,'grv lys'!$G$2:$G$2863,'bereken betaaldatum bedrag'!B354)</f>
        <v>0</v>
      </c>
      <c r="AE354" s="4">
        <f>SUMIFS('grv lys'!$L$2:$L$2863,'grv lys'!$I$2:$I$2863,'bereken betaaldatum bedrag'!$AE$1,'grv lys'!$G$2:$G$2863,'bereken betaaldatum bedrag'!B354)</f>
        <v>0</v>
      </c>
      <c r="AF354" s="4">
        <f>SUMIFS('grv lys'!$L$2:$L$2863,'grv lys'!$I$2:$I$2863,'bereken betaaldatum bedrag'!$AF$1,'grv lys'!$G$2:$G$2863,'bereken betaaldatum bedrag'!B354)</f>
        <v>0</v>
      </c>
      <c r="AG354" s="4">
        <f>SUMIFS('grv lys'!$L$2:$L$2863,'grv lys'!$I$2:$I$2863,'bereken betaaldatum bedrag'!$AG$1,'grv lys'!$G$2:$G$2863,'bereken betaaldatum bedrag'!B354)</f>
        <v>0</v>
      </c>
      <c r="AH354" s="4">
        <f>SUMIFS('grv lys'!$L$2:$L$2863,'grv lys'!$I$2:$I$2863,'bereken betaaldatum bedrag'!$AH$1,'grv lys'!$G$2:$G$2863,'bereken betaaldatum bedrag'!B354)</f>
        <v>0</v>
      </c>
      <c r="AI354" s="4">
        <f>SUMIFS('grv lys'!$L$2:$L$2863,'grv lys'!$I$2:$I$2863,'bereken betaaldatum bedrag'!$AI$1,'grv lys'!$G$2:$G$2863,'bereken betaaldatum bedrag'!B354)</f>
        <v>0</v>
      </c>
      <c r="AJ354" s="4">
        <f>SUMIFS('grv lys'!$L$2:$L$2863,'grv lys'!$I$2:$I$2863,'bereken betaaldatum bedrag'!$AJ$1,'grv lys'!$G$2:$G$2863,'bereken betaaldatum bedrag'!B354)</f>
        <v>0</v>
      </c>
      <c r="AK354" s="4">
        <f>SUMIFS('grv lys'!$L$2:$L$2863,'grv lys'!$I$2:$I$2863,'bereken betaaldatum bedrag'!$AK$1,'grv lys'!$G$2:$G$2863,'bereken betaaldatum bedrag'!B354)</f>
        <v>0</v>
      </c>
      <c r="AL354" s="4">
        <f>SUMIFS('grv lys'!$L$2:$L$2863,'grv lys'!$I$2:$I$2863,'bereken betaaldatum bedrag'!$AL$1,'grv lys'!$G$2:$G$2863,'bereken betaaldatum bedrag'!B354)</f>
        <v>0</v>
      </c>
      <c r="AM354" s="4">
        <f>SUMIFS('grv lys'!$L$2:$L$2863,'grv lys'!$I$2:$I$2863,'bereken betaaldatum bedrag'!$AM$1,'grv lys'!$G$2:$G$2863,'bereken betaaldatum bedrag'!B354)</f>
        <v>0</v>
      </c>
      <c r="AN354" s="4">
        <f>SUMIFS('grv lys'!$L$2:$L$2863,'grv lys'!$I$2:$I$2863,'bereken betaaldatum bedrag'!$AN$1,'grv lys'!$G$2:$G$2863,'bereken betaaldatum bedrag'!B354)</f>
        <v>0</v>
      </c>
      <c r="AO354" s="4">
        <f>SUMIFS('grv lys'!$L$2:$L$2863,'grv lys'!$I$2:$I$2863,'bereken betaaldatum bedrag'!$AO$1,'grv lys'!$G$2:$G$2863,'bereken betaaldatum bedrag'!B354)</f>
        <v>0</v>
      </c>
      <c r="AP354" s="4">
        <f>SUMIFS('grv lys'!$L$2:$L$2863,'grv lys'!$I$2:$I$2863,'bereken betaaldatum bedrag'!$AP$1,'grv lys'!$G$2:$G$2863,'bereken betaaldatum bedrag'!B354)</f>
        <v>0</v>
      </c>
      <c r="AQ354" s="4">
        <f>SUMIFS('grv lys'!$L$2:$L$2863,'grv lys'!$I$2:$I$2863,'bereken betaaldatum bedrag'!$AQ$1,'grv lys'!$G$2:$G$2863,'bereken betaaldatum bedrag'!B354)</f>
        <v>0</v>
      </c>
      <c r="AR354" s="4">
        <f>SUMIFS('grv lys'!$L$2:$L$2863,'grv lys'!$I$2:$I$2863,'bereken betaaldatum bedrag'!$AR$1,'grv lys'!$G$2:$G$2863,'bereken betaaldatum bedrag'!B354)</f>
        <v>0</v>
      </c>
      <c r="AS354" s="4">
        <f>SUMIFS('grv lys'!$L$2:$L$2863,'grv lys'!$I$2:$I$2863,'bereken betaaldatum bedrag'!$AS$1,'grv lys'!$G$2:$G$2863,'bereken betaaldatum bedrag'!B354)</f>
        <v>0</v>
      </c>
      <c r="AT354" s="4">
        <f>SUMIFS('grv lys'!$L$2:$L$2863,'grv lys'!$I$2:$I$2863,'bereken betaaldatum bedrag'!$AT$1,'grv lys'!$G$2:$G$2863,'bereken betaaldatum bedrag'!B354)</f>
        <v>0</v>
      </c>
      <c r="AU354" s="4">
        <f>SUMIFS('grv lys'!$L$2:$L$2863,'grv lys'!$I$2:$I$2863,'bereken betaaldatum bedrag'!$AU$1,'grv lys'!$G$2:$G$2863,'bereken betaaldatum bedrag'!B354)</f>
        <v>0</v>
      </c>
      <c r="AV354" s="4">
        <f>SUMIFS('grv lys'!$L$2:$L$2863,'grv lys'!$I$2:$I$2863,'bereken betaaldatum bedrag'!$AV$1,'grv lys'!$G$2:$G$2863,'bereken betaaldatum bedrag'!B354)</f>
        <v>0</v>
      </c>
      <c r="AW354" s="4">
        <f>SUMIFS('grv lys'!$L$2:$L$2863,'grv lys'!$I$2:$I$2863,'bereken betaaldatum bedrag'!$AW$1,'grv lys'!$G$2:$G$2863,'bereken betaaldatum bedrag'!B354)</f>
        <v>0</v>
      </c>
      <c r="AX354" s="4">
        <f>SUMIFS('grv lys'!$L$2:$L$2863,'grv lys'!$I$2:$I$2863,'bereken betaaldatum bedrag'!$AX$1,'grv lys'!$G$2:$G$2863,'bereken betaaldatum bedrag'!B354)</f>
        <v>0</v>
      </c>
      <c r="AY354" s="4">
        <f>SUMIFS('grv lys'!$L$2:$L$2863,'grv lys'!$I$2:$I$2863,'bereken betaaldatum bedrag'!$AY$1,'grv lys'!$G$2:$G$2863,'bereken betaaldatum bedrag'!B354)</f>
        <v>0</v>
      </c>
      <c r="AZ354" s="4">
        <f>SUMIFS('grv lys'!$L$2:$L$2863,'grv lys'!$I$2:$I$2863,'bereken betaaldatum bedrag'!$AZ$1,'grv lys'!$G$2:$G$2863,'bereken betaaldatum bedrag'!B354)</f>
        <v>0</v>
      </c>
      <c r="BA354" s="4">
        <f>SUMIFS('grv lys'!$L$2:$L$2863,'grv lys'!$I$2:$I$2863,'bereken betaaldatum bedrag'!$BA$1,'grv lys'!$G$2:$G$2863,'bereken betaaldatum bedrag'!B354)</f>
        <v>0</v>
      </c>
    </row>
    <row r="355" spans="1:53" x14ac:dyDescent="0.25">
      <c r="A355" s="21" t="s">
        <v>134</v>
      </c>
      <c r="B355" s="22">
        <v>41931</v>
      </c>
      <c r="C355" s="7"/>
      <c r="D355" s="15" t="s">
        <v>148</v>
      </c>
      <c r="E355" s="14"/>
      <c r="F355" s="12"/>
      <c r="G355" s="16"/>
      <c r="H355" s="16"/>
      <c r="I355" s="4">
        <f>SUMIFS('grv lys'!$L$2:$L$2863,'grv lys'!$G$2:$G$2863,'bereken betaaldatum bedrag'!B355,'grv lys'!$I$2:$I$2863,'bereken betaaldatum bedrag'!I$1)</f>
        <v>0</v>
      </c>
      <c r="J355" s="4">
        <f>SUMIFS('grv lys'!$L$2:$L$2863,'grv lys'!$I$2:$I$2863,'bereken betaaldatum bedrag'!$J$1,'grv lys'!$T$2:$T$2863,'bereken betaaldatum bedrag'!B355)</f>
        <v>0</v>
      </c>
      <c r="K355" s="4">
        <f>SUMIFS('grv lys'!$L$2:$L$2863,'grv lys'!$I$2:$I$2863,'bereken betaaldatum bedrag'!$K$1,'grv lys'!$T$2:$T$2863,'bereken betaaldatum bedrag'!B355)</f>
        <v>0</v>
      </c>
      <c r="L355" s="4">
        <f>SUMIFS('grv lys'!$L$2:$L$2863,'grv lys'!$I$2:$I$2863,'bereken betaaldatum bedrag'!$L$1,'grv lys'!$T$2:$T$2863,'bereken betaaldatum bedrag'!B355)</f>
        <v>0</v>
      </c>
      <c r="M355" s="4">
        <f>SUMIFS('grv lys'!$L$2:$L$2863,'grv lys'!$I$2:$I$2863,'bereken betaaldatum bedrag'!$M$1,'grv lys'!$T$2:$T$2863,'bereken betaaldatum bedrag'!B355)</f>
        <v>0</v>
      </c>
      <c r="N355" s="4">
        <f>SUMIFS('grv lys'!$L$2:$L$2863,'grv lys'!$I$2:$I$2863,'bereken betaaldatum bedrag'!$N$1,'grv lys'!$T$2:$T$2863,'bereken betaaldatum bedrag'!B355)</f>
        <v>0</v>
      </c>
      <c r="O355" s="4">
        <f>SUMIFS('grv lys'!$L$2:$L$2863,'grv lys'!$I$2:$I$2863,'bereken betaaldatum bedrag'!$O$1,'grv lys'!$T$2:$T$2863,'bereken betaaldatum bedrag'!B355)</f>
        <v>0</v>
      </c>
      <c r="P355" s="4">
        <f>SUMIFS('grv lys'!$L$2:$L$2863,'grv lys'!$I$2:$I$2863,'bereken betaaldatum bedrag'!$P$1,'grv lys'!$T$2:$T$2863,'bereken betaaldatum bedrag'!B355)</f>
        <v>0</v>
      </c>
      <c r="Q355" s="4">
        <f>SUMIFS('grv lys'!$L$2:$L$2863,'grv lys'!$I$2:$I$2863,'bereken betaaldatum bedrag'!$Q$1,'grv lys'!$T$2:$T$2863,'bereken betaaldatum bedrag'!B355)</f>
        <v>0</v>
      </c>
      <c r="R355" s="4">
        <f>SUMIFS('grv lys'!$L$2:$L$2863,'grv lys'!$I$2:$I$2863,'bereken betaaldatum bedrag'!$R$1,'grv lys'!$T$2:$T$2863,'bereken betaaldatum bedrag'!B355)</f>
        <v>0</v>
      </c>
      <c r="S355" s="4">
        <f>SUMIFS('grv lys'!Y354:Y3617,'grv lys'!T354:T3617,'bereken betaaldatum bedrag'!B355,'grv lys'!V354:V3617,'bereken betaaldatum bedrag'!$S$1)</f>
        <v>0</v>
      </c>
      <c r="T355" s="4">
        <f>SUMIFS('grv lys'!Z354:Z3617,'grv lys'!U354:U3617,'bereken betaaldatum bedrag'!B355,'grv lys'!W354:W3617,'bereken betaaldatum bedrag'!$T$1)</f>
        <v>0</v>
      </c>
      <c r="U355" s="4">
        <f>SUMIFS('grv lys'!$L$2:$L$2863,'grv lys'!$I$2:$I$2863,'bereken betaaldatum bedrag'!$U$1,'grv lys'!$T$2:$T$2863,'bereken betaaldatum bedrag'!B355)</f>
        <v>0</v>
      </c>
      <c r="V355" s="4">
        <f>SUMIFS('grv lys'!$L$2:$L$2863,'grv lys'!$I$2:$I$2863,'bereken betaaldatum bedrag'!$V$1,'grv lys'!$T$2:$T$2863,'bereken betaaldatum bedrag'!B355)</f>
        <v>0</v>
      </c>
      <c r="W355" s="4">
        <f>SUMIFS('grv lys'!$L$2:$L$2863,'grv lys'!$I$2:$I$2863,'bereken betaaldatum bedrag'!$W$1,'grv lys'!$T$2:$T$2863,'bereken betaaldatum bedrag'!B355)</f>
        <v>0</v>
      </c>
      <c r="X355" s="4">
        <f>SUMIFS('grv lys'!$L$2:$L$2863,'grv lys'!$I$2:$I$2863,'bereken betaaldatum bedrag'!$X$1,'grv lys'!$T$2:$T$2863,'bereken betaaldatum bedrag'!B355)</f>
        <v>0</v>
      </c>
      <c r="Y355" s="4">
        <f>SUMIFS('grv lys'!$L$2:$L$2863,'grv lys'!$I$2:$I$2863,'bereken betaaldatum bedrag'!$Y$1,'grv lys'!$G$2:$G$2863,'bereken betaaldatum bedrag'!B355)</f>
        <v>0</v>
      </c>
      <c r="Z355" s="4">
        <f>SUMIFS('grv lys'!$L$2:$L$2863,'grv lys'!$I$2:$I$2863,'bereken betaaldatum bedrag'!$Z$1,'grv lys'!$G$2:$G$2863,'bereken betaaldatum bedrag'!B355)</f>
        <v>0</v>
      </c>
      <c r="AA355" s="4">
        <f>SUMIFS('grv lys'!$L$2:$L$2863,'grv lys'!$I$2:$I$2863,'bereken betaaldatum bedrag'!$AA$1,'grv lys'!$G$2:$G$2863,'bereken betaaldatum bedrag'!B355)</f>
        <v>0</v>
      </c>
      <c r="AB355" s="4">
        <f>SUMIFS('grv lys'!$L$2:$L$2863,'grv lys'!$I$2:$I$2863,'bereken betaaldatum bedrag'!$AB$1,'grv lys'!$G$2:$G$2863,'bereken betaaldatum bedrag'!B355)</f>
        <v>0</v>
      </c>
      <c r="AC355" s="4">
        <f>SUMIFS('grv lys'!$L$2:$L$2863,'grv lys'!$I$2:$I$2863,'bereken betaaldatum bedrag'!$AC$1,'grv lys'!$G$2:$G$2863,'bereken betaaldatum bedrag'!B355)</f>
        <v>0</v>
      </c>
      <c r="AD355" s="4">
        <f>SUMIFS('grv lys'!$L$2:$L$2863,'grv lys'!$I$2:$I$2863,'bereken betaaldatum bedrag'!$AD$1,'grv lys'!$G$2:$G$2863,'bereken betaaldatum bedrag'!B355)</f>
        <v>0</v>
      </c>
      <c r="AE355" s="4">
        <f>SUMIFS('grv lys'!$L$2:$L$2863,'grv lys'!$I$2:$I$2863,'bereken betaaldatum bedrag'!$AE$1,'grv lys'!$G$2:$G$2863,'bereken betaaldatum bedrag'!B355)</f>
        <v>0</v>
      </c>
      <c r="AF355" s="4">
        <f>SUMIFS('grv lys'!$L$2:$L$2863,'grv lys'!$I$2:$I$2863,'bereken betaaldatum bedrag'!$AF$1,'grv lys'!$G$2:$G$2863,'bereken betaaldatum bedrag'!B355)</f>
        <v>0</v>
      </c>
      <c r="AG355" s="4">
        <f>SUMIFS('grv lys'!$L$2:$L$2863,'grv lys'!$I$2:$I$2863,'bereken betaaldatum bedrag'!$AG$1,'grv lys'!$G$2:$G$2863,'bereken betaaldatum bedrag'!B355)</f>
        <v>0</v>
      </c>
      <c r="AH355" s="4">
        <f>SUMIFS('grv lys'!$L$2:$L$2863,'grv lys'!$I$2:$I$2863,'bereken betaaldatum bedrag'!$AH$1,'grv lys'!$G$2:$G$2863,'bereken betaaldatum bedrag'!B355)</f>
        <v>0</v>
      </c>
      <c r="AI355" s="4">
        <f>SUMIFS('grv lys'!$L$2:$L$2863,'grv lys'!$I$2:$I$2863,'bereken betaaldatum bedrag'!$AI$1,'grv lys'!$G$2:$G$2863,'bereken betaaldatum bedrag'!B355)</f>
        <v>0</v>
      </c>
      <c r="AJ355" s="4">
        <f>SUMIFS('grv lys'!$L$2:$L$2863,'grv lys'!$I$2:$I$2863,'bereken betaaldatum bedrag'!$AJ$1,'grv lys'!$G$2:$G$2863,'bereken betaaldatum bedrag'!B355)</f>
        <v>0</v>
      </c>
      <c r="AK355" s="4">
        <f>SUMIFS('grv lys'!$L$2:$L$2863,'grv lys'!$I$2:$I$2863,'bereken betaaldatum bedrag'!$AK$1,'grv lys'!$G$2:$G$2863,'bereken betaaldatum bedrag'!B355)</f>
        <v>0</v>
      </c>
      <c r="AL355" s="4">
        <f>SUMIFS('grv lys'!$L$2:$L$2863,'grv lys'!$I$2:$I$2863,'bereken betaaldatum bedrag'!$AL$1,'grv lys'!$G$2:$G$2863,'bereken betaaldatum bedrag'!B355)</f>
        <v>0</v>
      </c>
      <c r="AM355" s="4">
        <f>SUMIFS('grv lys'!$L$2:$L$2863,'grv lys'!$I$2:$I$2863,'bereken betaaldatum bedrag'!$AM$1,'grv lys'!$G$2:$G$2863,'bereken betaaldatum bedrag'!B355)</f>
        <v>0</v>
      </c>
      <c r="AN355" s="4">
        <f>SUMIFS('grv lys'!$L$2:$L$2863,'grv lys'!$I$2:$I$2863,'bereken betaaldatum bedrag'!$AN$1,'grv lys'!$G$2:$G$2863,'bereken betaaldatum bedrag'!B355)</f>
        <v>0</v>
      </c>
      <c r="AO355" s="4">
        <f>SUMIFS('grv lys'!$L$2:$L$2863,'grv lys'!$I$2:$I$2863,'bereken betaaldatum bedrag'!$AO$1,'grv lys'!$G$2:$G$2863,'bereken betaaldatum bedrag'!B355)</f>
        <v>0</v>
      </c>
      <c r="AP355" s="4">
        <f>SUMIFS('grv lys'!$L$2:$L$2863,'grv lys'!$I$2:$I$2863,'bereken betaaldatum bedrag'!$AP$1,'grv lys'!$G$2:$G$2863,'bereken betaaldatum bedrag'!B355)</f>
        <v>0</v>
      </c>
      <c r="AQ355" s="4">
        <f>SUMIFS('grv lys'!$L$2:$L$2863,'grv lys'!$I$2:$I$2863,'bereken betaaldatum bedrag'!$AQ$1,'grv lys'!$G$2:$G$2863,'bereken betaaldatum bedrag'!B355)</f>
        <v>0</v>
      </c>
      <c r="AR355" s="4">
        <f>SUMIFS('grv lys'!$L$2:$L$2863,'grv lys'!$I$2:$I$2863,'bereken betaaldatum bedrag'!$AR$1,'grv lys'!$G$2:$G$2863,'bereken betaaldatum bedrag'!B355)</f>
        <v>0</v>
      </c>
      <c r="AS355" s="4">
        <f>SUMIFS('grv lys'!$L$2:$L$2863,'grv lys'!$I$2:$I$2863,'bereken betaaldatum bedrag'!$AS$1,'grv lys'!$G$2:$G$2863,'bereken betaaldatum bedrag'!B355)</f>
        <v>0</v>
      </c>
      <c r="AT355" s="4">
        <f>SUMIFS('grv lys'!$L$2:$L$2863,'grv lys'!$I$2:$I$2863,'bereken betaaldatum bedrag'!$AT$1,'grv lys'!$G$2:$G$2863,'bereken betaaldatum bedrag'!B355)</f>
        <v>0</v>
      </c>
      <c r="AU355" s="4">
        <f>SUMIFS('grv lys'!$L$2:$L$2863,'grv lys'!$I$2:$I$2863,'bereken betaaldatum bedrag'!$AU$1,'grv lys'!$G$2:$G$2863,'bereken betaaldatum bedrag'!B355)</f>
        <v>0</v>
      </c>
      <c r="AV355" s="4">
        <f>SUMIFS('grv lys'!$L$2:$L$2863,'grv lys'!$I$2:$I$2863,'bereken betaaldatum bedrag'!$AV$1,'grv lys'!$G$2:$G$2863,'bereken betaaldatum bedrag'!B355)</f>
        <v>0</v>
      </c>
      <c r="AW355" s="4">
        <f>SUMIFS('grv lys'!$L$2:$L$2863,'grv lys'!$I$2:$I$2863,'bereken betaaldatum bedrag'!$AW$1,'grv lys'!$G$2:$G$2863,'bereken betaaldatum bedrag'!B355)</f>
        <v>0</v>
      </c>
      <c r="AX355" s="4">
        <f>SUMIFS('grv lys'!$L$2:$L$2863,'grv lys'!$I$2:$I$2863,'bereken betaaldatum bedrag'!$AX$1,'grv lys'!$G$2:$G$2863,'bereken betaaldatum bedrag'!B355)</f>
        <v>0</v>
      </c>
      <c r="AY355" s="4">
        <f>SUMIFS('grv lys'!$L$2:$L$2863,'grv lys'!$I$2:$I$2863,'bereken betaaldatum bedrag'!$AY$1,'grv lys'!$G$2:$G$2863,'bereken betaaldatum bedrag'!B355)</f>
        <v>0</v>
      </c>
      <c r="AZ355" s="4">
        <f>SUMIFS('grv lys'!$L$2:$L$2863,'grv lys'!$I$2:$I$2863,'bereken betaaldatum bedrag'!$AZ$1,'grv lys'!$G$2:$G$2863,'bereken betaaldatum bedrag'!B355)</f>
        <v>0</v>
      </c>
      <c r="BA355" s="4">
        <f>SUMIFS('grv lys'!$L$2:$L$2863,'grv lys'!$I$2:$I$2863,'bereken betaaldatum bedrag'!$BA$1,'grv lys'!$G$2:$G$2863,'bereken betaaldatum bedrag'!B355)</f>
        <v>0</v>
      </c>
    </row>
    <row r="356" spans="1:53" x14ac:dyDescent="0.25">
      <c r="A356" s="21" t="s">
        <v>135</v>
      </c>
      <c r="B356" s="22">
        <v>41932</v>
      </c>
      <c r="C356" s="7"/>
      <c r="D356" s="15" t="s">
        <v>148</v>
      </c>
      <c r="E356" s="14"/>
      <c r="F356" s="12"/>
      <c r="G356" s="16"/>
      <c r="H356" s="16"/>
      <c r="I356" s="4">
        <f>SUMIFS('grv lys'!$L$2:$L$2863,'grv lys'!$G$2:$G$2863,'bereken betaaldatum bedrag'!B356,'grv lys'!$I$2:$I$2863,'bereken betaaldatum bedrag'!I$1)</f>
        <v>0</v>
      </c>
      <c r="J356" s="4">
        <f>SUMIFS('grv lys'!$L$2:$L$2863,'grv lys'!$I$2:$I$2863,'bereken betaaldatum bedrag'!$J$1,'grv lys'!$T$2:$T$2863,'bereken betaaldatum bedrag'!B356)</f>
        <v>0</v>
      </c>
      <c r="K356" s="4">
        <f>SUMIFS('grv lys'!$L$2:$L$2863,'grv lys'!$I$2:$I$2863,'bereken betaaldatum bedrag'!$K$1,'grv lys'!$T$2:$T$2863,'bereken betaaldatum bedrag'!B356)</f>
        <v>0</v>
      </c>
      <c r="L356" s="4">
        <f>SUMIFS('grv lys'!$L$2:$L$2863,'grv lys'!$I$2:$I$2863,'bereken betaaldatum bedrag'!$L$1,'grv lys'!$T$2:$T$2863,'bereken betaaldatum bedrag'!B356)</f>
        <v>0</v>
      </c>
      <c r="M356" s="4">
        <f>SUMIFS('grv lys'!$L$2:$L$2863,'grv lys'!$I$2:$I$2863,'bereken betaaldatum bedrag'!$M$1,'grv lys'!$T$2:$T$2863,'bereken betaaldatum bedrag'!B356)</f>
        <v>0</v>
      </c>
      <c r="N356" s="4">
        <f>SUMIFS('grv lys'!$L$2:$L$2863,'grv lys'!$I$2:$I$2863,'bereken betaaldatum bedrag'!$N$1,'grv lys'!$T$2:$T$2863,'bereken betaaldatum bedrag'!B356)</f>
        <v>0</v>
      </c>
      <c r="O356" s="4">
        <f>SUMIFS('grv lys'!$L$2:$L$2863,'grv lys'!$I$2:$I$2863,'bereken betaaldatum bedrag'!$O$1,'grv lys'!$T$2:$T$2863,'bereken betaaldatum bedrag'!B356)</f>
        <v>0</v>
      </c>
      <c r="P356" s="4">
        <f>SUMIFS('grv lys'!$L$2:$L$2863,'grv lys'!$I$2:$I$2863,'bereken betaaldatum bedrag'!$P$1,'grv lys'!$T$2:$T$2863,'bereken betaaldatum bedrag'!B356)</f>
        <v>0</v>
      </c>
      <c r="Q356" s="4">
        <f>SUMIFS('grv lys'!$L$2:$L$2863,'grv lys'!$I$2:$I$2863,'bereken betaaldatum bedrag'!$Q$1,'grv lys'!$T$2:$T$2863,'bereken betaaldatum bedrag'!B356)</f>
        <v>0</v>
      </c>
      <c r="R356" s="4">
        <f>SUMIFS('grv lys'!$L$2:$L$2863,'grv lys'!$I$2:$I$2863,'bereken betaaldatum bedrag'!$R$1,'grv lys'!$T$2:$T$2863,'bereken betaaldatum bedrag'!B356)</f>
        <v>0</v>
      </c>
      <c r="S356" s="4">
        <f>SUMIFS('grv lys'!Y355:Y3618,'grv lys'!T355:T3618,'bereken betaaldatum bedrag'!B356,'grv lys'!V355:V3618,'bereken betaaldatum bedrag'!$S$1)</f>
        <v>0</v>
      </c>
      <c r="T356" s="4">
        <f>SUMIFS('grv lys'!Z355:Z3618,'grv lys'!U355:U3618,'bereken betaaldatum bedrag'!B356,'grv lys'!W355:W3618,'bereken betaaldatum bedrag'!$T$1)</f>
        <v>0</v>
      </c>
      <c r="U356" s="4">
        <f>SUMIFS('grv lys'!$L$2:$L$2863,'grv lys'!$I$2:$I$2863,'bereken betaaldatum bedrag'!$U$1,'grv lys'!$T$2:$T$2863,'bereken betaaldatum bedrag'!B356)</f>
        <v>0</v>
      </c>
      <c r="V356" s="4">
        <f>SUMIFS('grv lys'!$L$2:$L$2863,'grv lys'!$I$2:$I$2863,'bereken betaaldatum bedrag'!$V$1,'grv lys'!$T$2:$T$2863,'bereken betaaldatum bedrag'!B356)</f>
        <v>0</v>
      </c>
      <c r="W356" s="4">
        <f>SUMIFS('grv lys'!$L$2:$L$2863,'grv lys'!$I$2:$I$2863,'bereken betaaldatum bedrag'!$W$1,'grv lys'!$T$2:$T$2863,'bereken betaaldatum bedrag'!B356)</f>
        <v>0</v>
      </c>
      <c r="X356" s="4">
        <f>SUMIFS('grv lys'!$L$2:$L$2863,'grv lys'!$I$2:$I$2863,'bereken betaaldatum bedrag'!$X$1,'grv lys'!$T$2:$T$2863,'bereken betaaldatum bedrag'!B356)</f>
        <v>0</v>
      </c>
      <c r="Y356" s="4">
        <f>SUMIFS('grv lys'!$L$2:$L$2863,'grv lys'!$I$2:$I$2863,'bereken betaaldatum bedrag'!$Y$1,'grv lys'!$G$2:$G$2863,'bereken betaaldatum bedrag'!B356)</f>
        <v>0</v>
      </c>
      <c r="Z356" s="4">
        <f>SUMIFS('grv lys'!$L$2:$L$2863,'grv lys'!$I$2:$I$2863,'bereken betaaldatum bedrag'!$Z$1,'grv lys'!$G$2:$G$2863,'bereken betaaldatum bedrag'!B356)</f>
        <v>0</v>
      </c>
      <c r="AA356" s="4">
        <f>SUMIFS('grv lys'!$L$2:$L$2863,'grv lys'!$I$2:$I$2863,'bereken betaaldatum bedrag'!$AA$1,'grv lys'!$G$2:$G$2863,'bereken betaaldatum bedrag'!B356)</f>
        <v>0</v>
      </c>
      <c r="AB356" s="4">
        <f>SUMIFS('grv lys'!$L$2:$L$2863,'grv lys'!$I$2:$I$2863,'bereken betaaldatum bedrag'!$AB$1,'grv lys'!$G$2:$G$2863,'bereken betaaldatum bedrag'!B356)</f>
        <v>0</v>
      </c>
      <c r="AC356" s="4">
        <f>SUMIFS('grv lys'!$L$2:$L$2863,'grv lys'!$I$2:$I$2863,'bereken betaaldatum bedrag'!$AC$1,'grv lys'!$G$2:$G$2863,'bereken betaaldatum bedrag'!B356)</f>
        <v>0</v>
      </c>
      <c r="AD356" s="4">
        <f>SUMIFS('grv lys'!$L$2:$L$2863,'grv lys'!$I$2:$I$2863,'bereken betaaldatum bedrag'!$AD$1,'grv lys'!$G$2:$G$2863,'bereken betaaldatum bedrag'!B356)</f>
        <v>0</v>
      </c>
      <c r="AE356" s="4">
        <f>SUMIFS('grv lys'!$L$2:$L$2863,'grv lys'!$I$2:$I$2863,'bereken betaaldatum bedrag'!$AE$1,'grv lys'!$G$2:$G$2863,'bereken betaaldatum bedrag'!B356)</f>
        <v>0</v>
      </c>
      <c r="AF356" s="4">
        <f>SUMIFS('grv lys'!$L$2:$L$2863,'grv lys'!$I$2:$I$2863,'bereken betaaldatum bedrag'!$AF$1,'grv lys'!$G$2:$G$2863,'bereken betaaldatum bedrag'!B356)</f>
        <v>0</v>
      </c>
      <c r="AG356" s="4">
        <f>SUMIFS('grv lys'!$L$2:$L$2863,'grv lys'!$I$2:$I$2863,'bereken betaaldatum bedrag'!$AG$1,'grv lys'!$G$2:$G$2863,'bereken betaaldatum bedrag'!B356)</f>
        <v>0</v>
      </c>
      <c r="AH356" s="4">
        <f>SUMIFS('grv lys'!$L$2:$L$2863,'grv lys'!$I$2:$I$2863,'bereken betaaldatum bedrag'!$AH$1,'grv lys'!$G$2:$G$2863,'bereken betaaldatum bedrag'!B356)</f>
        <v>0</v>
      </c>
      <c r="AI356" s="4">
        <f>SUMIFS('grv lys'!$L$2:$L$2863,'grv lys'!$I$2:$I$2863,'bereken betaaldatum bedrag'!$AI$1,'grv lys'!$G$2:$G$2863,'bereken betaaldatum bedrag'!B356)</f>
        <v>0</v>
      </c>
      <c r="AJ356" s="4">
        <f>SUMIFS('grv lys'!$L$2:$L$2863,'grv lys'!$I$2:$I$2863,'bereken betaaldatum bedrag'!$AJ$1,'grv lys'!$G$2:$G$2863,'bereken betaaldatum bedrag'!B356)</f>
        <v>0</v>
      </c>
      <c r="AK356" s="4">
        <f>SUMIFS('grv lys'!$L$2:$L$2863,'grv lys'!$I$2:$I$2863,'bereken betaaldatum bedrag'!$AK$1,'grv lys'!$G$2:$G$2863,'bereken betaaldatum bedrag'!B356)</f>
        <v>0</v>
      </c>
      <c r="AL356" s="4">
        <f>SUMIFS('grv lys'!$L$2:$L$2863,'grv lys'!$I$2:$I$2863,'bereken betaaldatum bedrag'!$AL$1,'grv lys'!$G$2:$G$2863,'bereken betaaldatum bedrag'!B356)</f>
        <v>0</v>
      </c>
      <c r="AM356" s="4">
        <f>SUMIFS('grv lys'!$L$2:$L$2863,'grv lys'!$I$2:$I$2863,'bereken betaaldatum bedrag'!$AM$1,'grv lys'!$G$2:$G$2863,'bereken betaaldatum bedrag'!B356)</f>
        <v>0</v>
      </c>
      <c r="AN356" s="4">
        <f>SUMIFS('grv lys'!$L$2:$L$2863,'grv lys'!$I$2:$I$2863,'bereken betaaldatum bedrag'!$AN$1,'grv lys'!$G$2:$G$2863,'bereken betaaldatum bedrag'!B356)</f>
        <v>0</v>
      </c>
      <c r="AO356" s="4">
        <f>SUMIFS('grv lys'!$L$2:$L$2863,'grv lys'!$I$2:$I$2863,'bereken betaaldatum bedrag'!$AO$1,'grv lys'!$G$2:$G$2863,'bereken betaaldatum bedrag'!B356)</f>
        <v>0</v>
      </c>
      <c r="AP356" s="4">
        <f>SUMIFS('grv lys'!$L$2:$L$2863,'grv lys'!$I$2:$I$2863,'bereken betaaldatum bedrag'!$AP$1,'grv lys'!$G$2:$G$2863,'bereken betaaldatum bedrag'!B356)</f>
        <v>0</v>
      </c>
      <c r="AQ356" s="4">
        <f>SUMIFS('grv lys'!$L$2:$L$2863,'grv lys'!$I$2:$I$2863,'bereken betaaldatum bedrag'!$AQ$1,'grv lys'!$G$2:$G$2863,'bereken betaaldatum bedrag'!B356)</f>
        <v>0</v>
      </c>
      <c r="AR356" s="4">
        <f>SUMIFS('grv lys'!$L$2:$L$2863,'grv lys'!$I$2:$I$2863,'bereken betaaldatum bedrag'!$AR$1,'grv lys'!$G$2:$G$2863,'bereken betaaldatum bedrag'!B356)</f>
        <v>0</v>
      </c>
      <c r="AS356" s="4">
        <f>SUMIFS('grv lys'!$L$2:$L$2863,'grv lys'!$I$2:$I$2863,'bereken betaaldatum bedrag'!$AS$1,'grv lys'!$G$2:$G$2863,'bereken betaaldatum bedrag'!B356)</f>
        <v>0</v>
      </c>
      <c r="AT356" s="4">
        <f>SUMIFS('grv lys'!$L$2:$L$2863,'grv lys'!$I$2:$I$2863,'bereken betaaldatum bedrag'!$AT$1,'grv lys'!$G$2:$G$2863,'bereken betaaldatum bedrag'!B356)</f>
        <v>0</v>
      </c>
      <c r="AU356" s="4">
        <f>SUMIFS('grv lys'!$L$2:$L$2863,'grv lys'!$I$2:$I$2863,'bereken betaaldatum bedrag'!$AU$1,'grv lys'!$G$2:$G$2863,'bereken betaaldatum bedrag'!B356)</f>
        <v>0</v>
      </c>
      <c r="AV356" s="4">
        <f>SUMIFS('grv lys'!$L$2:$L$2863,'grv lys'!$I$2:$I$2863,'bereken betaaldatum bedrag'!$AV$1,'grv lys'!$G$2:$G$2863,'bereken betaaldatum bedrag'!B356)</f>
        <v>0</v>
      </c>
      <c r="AW356" s="4">
        <f>SUMIFS('grv lys'!$L$2:$L$2863,'grv lys'!$I$2:$I$2863,'bereken betaaldatum bedrag'!$AW$1,'grv lys'!$G$2:$G$2863,'bereken betaaldatum bedrag'!B356)</f>
        <v>0</v>
      </c>
      <c r="AX356" s="4">
        <f>SUMIFS('grv lys'!$L$2:$L$2863,'grv lys'!$I$2:$I$2863,'bereken betaaldatum bedrag'!$AX$1,'grv lys'!$G$2:$G$2863,'bereken betaaldatum bedrag'!B356)</f>
        <v>0</v>
      </c>
      <c r="AY356" s="4">
        <f>SUMIFS('grv lys'!$L$2:$L$2863,'grv lys'!$I$2:$I$2863,'bereken betaaldatum bedrag'!$AY$1,'grv lys'!$G$2:$G$2863,'bereken betaaldatum bedrag'!B356)</f>
        <v>0</v>
      </c>
      <c r="AZ356" s="4">
        <f>SUMIFS('grv lys'!$L$2:$L$2863,'grv lys'!$I$2:$I$2863,'bereken betaaldatum bedrag'!$AZ$1,'grv lys'!$G$2:$G$2863,'bereken betaaldatum bedrag'!B356)</f>
        <v>0</v>
      </c>
      <c r="BA356" s="4">
        <f>SUMIFS('grv lys'!$L$2:$L$2863,'grv lys'!$I$2:$I$2863,'bereken betaaldatum bedrag'!$BA$1,'grv lys'!$G$2:$G$2863,'bereken betaaldatum bedrag'!B356)</f>
        <v>0</v>
      </c>
    </row>
    <row r="357" spans="1:53" x14ac:dyDescent="0.25">
      <c r="A357" s="21" t="s">
        <v>136</v>
      </c>
      <c r="B357" s="22">
        <v>41933</v>
      </c>
      <c r="C357" s="7"/>
      <c r="D357" s="15" t="s">
        <v>148</v>
      </c>
      <c r="E357" s="14"/>
      <c r="F357" s="12"/>
      <c r="G357" s="16"/>
      <c r="H357" s="16"/>
      <c r="I357" s="4">
        <f>SUMIFS('grv lys'!$L$2:$L$2863,'grv lys'!$G$2:$G$2863,'bereken betaaldatum bedrag'!B357,'grv lys'!$I$2:$I$2863,'bereken betaaldatum bedrag'!I$1)</f>
        <v>0</v>
      </c>
      <c r="J357" s="4">
        <f>SUMIFS('grv lys'!$L$2:$L$2863,'grv lys'!$I$2:$I$2863,'bereken betaaldatum bedrag'!$J$1,'grv lys'!$T$2:$T$2863,'bereken betaaldatum bedrag'!B357)</f>
        <v>0</v>
      </c>
      <c r="K357" s="4">
        <f>SUMIFS('grv lys'!$L$2:$L$2863,'grv lys'!$I$2:$I$2863,'bereken betaaldatum bedrag'!$K$1,'grv lys'!$T$2:$T$2863,'bereken betaaldatum bedrag'!B357)</f>
        <v>0</v>
      </c>
      <c r="L357" s="4">
        <f>SUMIFS('grv lys'!$L$2:$L$2863,'grv lys'!$I$2:$I$2863,'bereken betaaldatum bedrag'!$L$1,'grv lys'!$T$2:$T$2863,'bereken betaaldatum bedrag'!B357)</f>
        <v>0</v>
      </c>
      <c r="M357" s="4">
        <f>SUMIFS('grv lys'!$L$2:$L$2863,'grv lys'!$I$2:$I$2863,'bereken betaaldatum bedrag'!$M$1,'grv lys'!$T$2:$T$2863,'bereken betaaldatum bedrag'!B357)</f>
        <v>0</v>
      </c>
      <c r="N357" s="4">
        <f>SUMIFS('grv lys'!$L$2:$L$2863,'grv lys'!$I$2:$I$2863,'bereken betaaldatum bedrag'!$N$1,'grv lys'!$T$2:$T$2863,'bereken betaaldatum bedrag'!B357)</f>
        <v>0</v>
      </c>
      <c r="O357" s="4">
        <f>SUMIFS('grv lys'!$L$2:$L$2863,'grv lys'!$I$2:$I$2863,'bereken betaaldatum bedrag'!$O$1,'grv lys'!$T$2:$T$2863,'bereken betaaldatum bedrag'!B357)</f>
        <v>0</v>
      </c>
      <c r="P357" s="4">
        <f>SUMIFS('grv lys'!$L$2:$L$2863,'grv lys'!$I$2:$I$2863,'bereken betaaldatum bedrag'!$P$1,'grv lys'!$T$2:$T$2863,'bereken betaaldatum bedrag'!B357)</f>
        <v>0</v>
      </c>
      <c r="Q357" s="4">
        <f>SUMIFS('grv lys'!$L$2:$L$2863,'grv lys'!$I$2:$I$2863,'bereken betaaldatum bedrag'!$Q$1,'grv lys'!$T$2:$T$2863,'bereken betaaldatum bedrag'!B357)</f>
        <v>0</v>
      </c>
      <c r="R357" s="4">
        <f>SUMIFS('grv lys'!$L$2:$L$2863,'grv lys'!$I$2:$I$2863,'bereken betaaldatum bedrag'!$R$1,'grv lys'!$T$2:$T$2863,'bereken betaaldatum bedrag'!B357)</f>
        <v>0</v>
      </c>
      <c r="S357" s="4">
        <f>SUMIFS('grv lys'!Y356:Y3619,'grv lys'!T356:T3619,'bereken betaaldatum bedrag'!B357,'grv lys'!V356:V3619,'bereken betaaldatum bedrag'!$S$1)</f>
        <v>0</v>
      </c>
      <c r="T357" s="4">
        <f>SUMIFS('grv lys'!Z356:Z3619,'grv lys'!U356:U3619,'bereken betaaldatum bedrag'!B357,'grv lys'!W356:W3619,'bereken betaaldatum bedrag'!$T$1)</f>
        <v>0</v>
      </c>
      <c r="U357" s="4">
        <f>SUMIFS('grv lys'!$L$2:$L$2863,'grv lys'!$I$2:$I$2863,'bereken betaaldatum bedrag'!$U$1,'grv lys'!$T$2:$T$2863,'bereken betaaldatum bedrag'!B357)</f>
        <v>0</v>
      </c>
      <c r="V357" s="4">
        <f>SUMIFS('grv lys'!$L$2:$L$2863,'grv lys'!$I$2:$I$2863,'bereken betaaldatum bedrag'!$V$1,'grv lys'!$T$2:$T$2863,'bereken betaaldatum bedrag'!B357)</f>
        <v>0</v>
      </c>
      <c r="W357" s="4">
        <f>SUMIFS('grv lys'!$L$2:$L$2863,'grv lys'!$I$2:$I$2863,'bereken betaaldatum bedrag'!$W$1,'grv lys'!$T$2:$T$2863,'bereken betaaldatum bedrag'!B357)</f>
        <v>0</v>
      </c>
      <c r="X357" s="4">
        <f>SUMIFS('grv lys'!$L$2:$L$2863,'grv lys'!$I$2:$I$2863,'bereken betaaldatum bedrag'!$X$1,'grv lys'!$T$2:$T$2863,'bereken betaaldatum bedrag'!B357)</f>
        <v>0</v>
      </c>
      <c r="Y357" s="4">
        <f>SUMIFS('grv lys'!$L$2:$L$2863,'grv lys'!$I$2:$I$2863,'bereken betaaldatum bedrag'!$Y$1,'grv lys'!$G$2:$G$2863,'bereken betaaldatum bedrag'!B357)</f>
        <v>0</v>
      </c>
      <c r="Z357" s="4">
        <f>SUMIFS('grv lys'!$L$2:$L$2863,'grv lys'!$I$2:$I$2863,'bereken betaaldatum bedrag'!$Z$1,'grv lys'!$G$2:$G$2863,'bereken betaaldatum bedrag'!B357)</f>
        <v>0</v>
      </c>
      <c r="AA357" s="4">
        <f>SUMIFS('grv lys'!$L$2:$L$2863,'grv lys'!$I$2:$I$2863,'bereken betaaldatum bedrag'!$AA$1,'grv lys'!$G$2:$G$2863,'bereken betaaldatum bedrag'!B357)</f>
        <v>0</v>
      </c>
      <c r="AB357" s="4">
        <f>SUMIFS('grv lys'!$L$2:$L$2863,'grv lys'!$I$2:$I$2863,'bereken betaaldatum bedrag'!$AB$1,'grv lys'!$G$2:$G$2863,'bereken betaaldatum bedrag'!B357)</f>
        <v>0</v>
      </c>
      <c r="AC357" s="4">
        <f>SUMIFS('grv lys'!$L$2:$L$2863,'grv lys'!$I$2:$I$2863,'bereken betaaldatum bedrag'!$AC$1,'grv lys'!$G$2:$G$2863,'bereken betaaldatum bedrag'!B357)</f>
        <v>0</v>
      </c>
      <c r="AD357" s="4">
        <f>SUMIFS('grv lys'!$L$2:$L$2863,'grv lys'!$I$2:$I$2863,'bereken betaaldatum bedrag'!$AD$1,'grv lys'!$G$2:$G$2863,'bereken betaaldatum bedrag'!B357)</f>
        <v>0</v>
      </c>
      <c r="AE357" s="4">
        <f>SUMIFS('grv lys'!$L$2:$L$2863,'grv lys'!$I$2:$I$2863,'bereken betaaldatum bedrag'!$AE$1,'grv lys'!$G$2:$G$2863,'bereken betaaldatum bedrag'!B357)</f>
        <v>0</v>
      </c>
      <c r="AF357" s="4">
        <f>SUMIFS('grv lys'!$L$2:$L$2863,'grv lys'!$I$2:$I$2863,'bereken betaaldatum bedrag'!$AF$1,'grv lys'!$G$2:$G$2863,'bereken betaaldatum bedrag'!B357)</f>
        <v>0</v>
      </c>
      <c r="AG357" s="4">
        <f>SUMIFS('grv lys'!$L$2:$L$2863,'grv lys'!$I$2:$I$2863,'bereken betaaldatum bedrag'!$AG$1,'grv lys'!$G$2:$G$2863,'bereken betaaldatum bedrag'!B357)</f>
        <v>0</v>
      </c>
      <c r="AH357" s="4">
        <f>SUMIFS('grv lys'!$L$2:$L$2863,'grv lys'!$I$2:$I$2863,'bereken betaaldatum bedrag'!$AH$1,'grv lys'!$G$2:$G$2863,'bereken betaaldatum bedrag'!B357)</f>
        <v>0</v>
      </c>
      <c r="AI357" s="4">
        <f>SUMIFS('grv lys'!$L$2:$L$2863,'grv lys'!$I$2:$I$2863,'bereken betaaldatum bedrag'!$AI$1,'grv lys'!$G$2:$G$2863,'bereken betaaldatum bedrag'!B357)</f>
        <v>0</v>
      </c>
      <c r="AJ357" s="4">
        <f>SUMIFS('grv lys'!$L$2:$L$2863,'grv lys'!$I$2:$I$2863,'bereken betaaldatum bedrag'!$AJ$1,'grv lys'!$G$2:$G$2863,'bereken betaaldatum bedrag'!B357)</f>
        <v>0</v>
      </c>
      <c r="AK357" s="4">
        <f>SUMIFS('grv lys'!$L$2:$L$2863,'grv lys'!$I$2:$I$2863,'bereken betaaldatum bedrag'!$AK$1,'grv lys'!$G$2:$G$2863,'bereken betaaldatum bedrag'!B357)</f>
        <v>0</v>
      </c>
      <c r="AL357" s="4">
        <f>SUMIFS('grv lys'!$L$2:$L$2863,'grv lys'!$I$2:$I$2863,'bereken betaaldatum bedrag'!$AL$1,'grv lys'!$G$2:$G$2863,'bereken betaaldatum bedrag'!B357)</f>
        <v>0</v>
      </c>
      <c r="AM357" s="4">
        <f>SUMIFS('grv lys'!$L$2:$L$2863,'grv lys'!$I$2:$I$2863,'bereken betaaldatum bedrag'!$AM$1,'grv lys'!$G$2:$G$2863,'bereken betaaldatum bedrag'!B357)</f>
        <v>0</v>
      </c>
      <c r="AN357" s="4">
        <f>SUMIFS('grv lys'!$L$2:$L$2863,'grv lys'!$I$2:$I$2863,'bereken betaaldatum bedrag'!$AN$1,'grv lys'!$G$2:$G$2863,'bereken betaaldatum bedrag'!B357)</f>
        <v>0</v>
      </c>
      <c r="AO357" s="4">
        <f>SUMIFS('grv lys'!$L$2:$L$2863,'grv lys'!$I$2:$I$2863,'bereken betaaldatum bedrag'!$AO$1,'grv lys'!$G$2:$G$2863,'bereken betaaldatum bedrag'!B357)</f>
        <v>0</v>
      </c>
      <c r="AP357" s="4">
        <f>SUMIFS('grv lys'!$L$2:$L$2863,'grv lys'!$I$2:$I$2863,'bereken betaaldatum bedrag'!$AP$1,'grv lys'!$G$2:$G$2863,'bereken betaaldatum bedrag'!B357)</f>
        <v>0</v>
      </c>
      <c r="AQ357" s="4">
        <f>SUMIFS('grv lys'!$L$2:$L$2863,'grv lys'!$I$2:$I$2863,'bereken betaaldatum bedrag'!$AQ$1,'grv lys'!$G$2:$G$2863,'bereken betaaldatum bedrag'!B357)</f>
        <v>0</v>
      </c>
      <c r="AR357" s="4">
        <f>SUMIFS('grv lys'!$L$2:$L$2863,'grv lys'!$I$2:$I$2863,'bereken betaaldatum bedrag'!$AR$1,'grv lys'!$G$2:$G$2863,'bereken betaaldatum bedrag'!B357)</f>
        <v>0</v>
      </c>
      <c r="AS357" s="4">
        <f>SUMIFS('grv lys'!$L$2:$L$2863,'grv lys'!$I$2:$I$2863,'bereken betaaldatum bedrag'!$AS$1,'grv lys'!$G$2:$G$2863,'bereken betaaldatum bedrag'!B357)</f>
        <v>0</v>
      </c>
      <c r="AT357" s="4">
        <f>SUMIFS('grv lys'!$L$2:$L$2863,'grv lys'!$I$2:$I$2863,'bereken betaaldatum bedrag'!$AT$1,'grv lys'!$G$2:$G$2863,'bereken betaaldatum bedrag'!B357)</f>
        <v>0</v>
      </c>
      <c r="AU357" s="4">
        <f>SUMIFS('grv lys'!$L$2:$L$2863,'grv lys'!$I$2:$I$2863,'bereken betaaldatum bedrag'!$AU$1,'grv lys'!$G$2:$G$2863,'bereken betaaldatum bedrag'!B357)</f>
        <v>0</v>
      </c>
      <c r="AV357" s="4">
        <f>SUMIFS('grv lys'!$L$2:$L$2863,'grv lys'!$I$2:$I$2863,'bereken betaaldatum bedrag'!$AV$1,'grv lys'!$G$2:$G$2863,'bereken betaaldatum bedrag'!B357)</f>
        <v>0</v>
      </c>
      <c r="AW357" s="4">
        <f>SUMIFS('grv lys'!$L$2:$L$2863,'grv lys'!$I$2:$I$2863,'bereken betaaldatum bedrag'!$AW$1,'grv lys'!$G$2:$G$2863,'bereken betaaldatum bedrag'!B357)</f>
        <v>0</v>
      </c>
      <c r="AX357" s="4">
        <f>SUMIFS('grv lys'!$L$2:$L$2863,'grv lys'!$I$2:$I$2863,'bereken betaaldatum bedrag'!$AX$1,'grv lys'!$G$2:$G$2863,'bereken betaaldatum bedrag'!B357)</f>
        <v>0</v>
      </c>
      <c r="AY357" s="4">
        <f>SUMIFS('grv lys'!$L$2:$L$2863,'grv lys'!$I$2:$I$2863,'bereken betaaldatum bedrag'!$AY$1,'grv lys'!$G$2:$G$2863,'bereken betaaldatum bedrag'!B357)</f>
        <v>0</v>
      </c>
      <c r="AZ357" s="4">
        <f>SUMIFS('grv lys'!$L$2:$L$2863,'grv lys'!$I$2:$I$2863,'bereken betaaldatum bedrag'!$AZ$1,'grv lys'!$G$2:$G$2863,'bereken betaaldatum bedrag'!B357)</f>
        <v>0</v>
      </c>
      <c r="BA357" s="4">
        <f>SUMIFS('grv lys'!$L$2:$L$2863,'grv lys'!$I$2:$I$2863,'bereken betaaldatum bedrag'!$BA$1,'grv lys'!$G$2:$G$2863,'bereken betaaldatum bedrag'!B357)</f>
        <v>0</v>
      </c>
    </row>
    <row r="358" spans="1:53" x14ac:dyDescent="0.25">
      <c r="A358" s="21" t="s">
        <v>137</v>
      </c>
      <c r="B358" s="22">
        <v>41934</v>
      </c>
      <c r="C358" s="7"/>
      <c r="D358" s="15" t="s">
        <v>148</v>
      </c>
      <c r="E358" s="14"/>
      <c r="F358" s="12"/>
      <c r="G358" s="16"/>
      <c r="H358" s="16"/>
      <c r="I358" s="4">
        <f>SUMIFS('grv lys'!$L$2:$L$2863,'grv lys'!$G$2:$G$2863,'bereken betaaldatum bedrag'!B358,'grv lys'!$I$2:$I$2863,'bereken betaaldatum bedrag'!I$1)</f>
        <v>0</v>
      </c>
      <c r="J358" s="4">
        <f>SUMIFS('grv lys'!$L$2:$L$2863,'grv lys'!$I$2:$I$2863,'bereken betaaldatum bedrag'!$J$1,'grv lys'!$T$2:$T$2863,'bereken betaaldatum bedrag'!B358)</f>
        <v>0</v>
      </c>
      <c r="K358" s="4">
        <f>SUMIFS('grv lys'!$L$2:$L$2863,'grv lys'!$I$2:$I$2863,'bereken betaaldatum bedrag'!$K$1,'grv lys'!$T$2:$T$2863,'bereken betaaldatum bedrag'!B358)</f>
        <v>0</v>
      </c>
      <c r="L358" s="4">
        <f>SUMIFS('grv lys'!$L$2:$L$2863,'grv lys'!$I$2:$I$2863,'bereken betaaldatum bedrag'!$L$1,'grv lys'!$T$2:$T$2863,'bereken betaaldatum bedrag'!B358)</f>
        <v>0</v>
      </c>
      <c r="M358" s="4">
        <f>SUMIFS('grv lys'!$L$2:$L$2863,'grv lys'!$I$2:$I$2863,'bereken betaaldatum bedrag'!$M$1,'grv lys'!$T$2:$T$2863,'bereken betaaldatum bedrag'!B358)</f>
        <v>0</v>
      </c>
      <c r="N358" s="4">
        <f>SUMIFS('grv lys'!$L$2:$L$2863,'grv lys'!$I$2:$I$2863,'bereken betaaldatum bedrag'!$N$1,'grv lys'!$T$2:$T$2863,'bereken betaaldatum bedrag'!B358)</f>
        <v>0</v>
      </c>
      <c r="O358" s="4">
        <f>SUMIFS('grv lys'!$L$2:$L$2863,'grv lys'!$I$2:$I$2863,'bereken betaaldatum bedrag'!$O$1,'grv lys'!$T$2:$T$2863,'bereken betaaldatum bedrag'!B358)</f>
        <v>0</v>
      </c>
      <c r="P358" s="4">
        <f>SUMIFS('grv lys'!$L$2:$L$2863,'grv lys'!$I$2:$I$2863,'bereken betaaldatum bedrag'!$P$1,'grv lys'!$T$2:$T$2863,'bereken betaaldatum bedrag'!B358)</f>
        <v>0</v>
      </c>
      <c r="Q358" s="4">
        <f>SUMIFS('grv lys'!$L$2:$L$2863,'grv lys'!$I$2:$I$2863,'bereken betaaldatum bedrag'!$Q$1,'grv lys'!$T$2:$T$2863,'bereken betaaldatum bedrag'!B358)</f>
        <v>0</v>
      </c>
      <c r="R358" s="4">
        <f>SUMIFS('grv lys'!$L$2:$L$2863,'grv lys'!$I$2:$I$2863,'bereken betaaldatum bedrag'!$R$1,'grv lys'!$T$2:$T$2863,'bereken betaaldatum bedrag'!B358)</f>
        <v>0</v>
      </c>
      <c r="S358" s="4">
        <f>SUMIFS('grv lys'!Y357:Y3620,'grv lys'!T357:T3620,'bereken betaaldatum bedrag'!B358,'grv lys'!V357:V3620,'bereken betaaldatum bedrag'!$S$1)</f>
        <v>0</v>
      </c>
      <c r="T358" s="4">
        <f>SUMIFS('grv lys'!Z357:Z3620,'grv lys'!U357:U3620,'bereken betaaldatum bedrag'!B358,'grv lys'!W357:W3620,'bereken betaaldatum bedrag'!$T$1)</f>
        <v>0</v>
      </c>
      <c r="U358" s="4">
        <f>SUMIFS('grv lys'!$L$2:$L$2863,'grv lys'!$I$2:$I$2863,'bereken betaaldatum bedrag'!$U$1,'grv lys'!$T$2:$T$2863,'bereken betaaldatum bedrag'!B358)</f>
        <v>0</v>
      </c>
      <c r="V358" s="4">
        <f>SUMIFS('grv lys'!$L$2:$L$2863,'grv lys'!$I$2:$I$2863,'bereken betaaldatum bedrag'!$V$1,'grv lys'!$T$2:$T$2863,'bereken betaaldatum bedrag'!B358)</f>
        <v>0</v>
      </c>
      <c r="W358" s="4">
        <f>SUMIFS('grv lys'!$L$2:$L$2863,'grv lys'!$I$2:$I$2863,'bereken betaaldatum bedrag'!$W$1,'grv lys'!$T$2:$T$2863,'bereken betaaldatum bedrag'!B358)</f>
        <v>0</v>
      </c>
      <c r="X358" s="4">
        <f>SUMIFS('grv lys'!$L$2:$L$2863,'grv lys'!$I$2:$I$2863,'bereken betaaldatum bedrag'!$X$1,'grv lys'!$T$2:$T$2863,'bereken betaaldatum bedrag'!B358)</f>
        <v>0</v>
      </c>
      <c r="Y358" s="4">
        <f>SUMIFS('grv lys'!$L$2:$L$2863,'grv lys'!$I$2:$I$2863,'bereken betaaldatum bedrag'!$Y$1,'grv lys'!$G$2:$G$2863,'bereken betaaldatum bedrag'!B358)</f>
        <v>0</v>
      </c>
      <c r="Z358" s="4">
        <f>SUMIFS('grv lys'!$L$2:$L$2863,'grv lys'!$I$2:$I$2863,'bereken betaaldatum bedrag'!$Z$1,'grv lys'!$G$2:$G$2863,'bereken betaaldatum bedrag'!B358)</f>
        <v>0</v>
      </c>
      <c r="AA358" s="4">
        <f>SUMIFS('grv lys'!$L$2:$L$2863,'grv lys'!$I$2:$I$2863,'bereken betaaldatum bedrag'!$AA$1,'grv lys'!$G$2:$G$2863,'bereken betaaldatum bedrag'!B358)</f>
        <v>0</v>
      </c>
      <c r="AB358" s="4">
        <f>SUMIFS('grv lys'!$L$2:$L$2863,'grv lys'!$I$2:$I$2863,'bereken betaaldatum bedrag'!$AB$1,'grv lys'!$G$2:$G$2863,'bereken betaaldatum bedrag'!B358)</f>
        <v>0</v>
      </c>
      <c r="AC358" s="4">
        <f>SUMIFS('grv lys'!$L$2:$L$2863,'grv lys'!$I$2:$I$2863,'bereken betaaldatum bedrag'!$AC$1,'grv lys'!$G$2:$G$2863,'bereken betaaldatum bedrag'!B358)</f>
        <v>0</v>
      </c>
      <c r="AD358" s="4">
        <f>SUMIFS('grv lys'!$L$2:$L$2863,'grv lys'!$I$2:$I$2863,'bereken betaaldatum bedrag'!$AD$1,'grv lys'!$G$2:$G$2863,'bereken betaaldatum bedrag'!B358)</f>
        <v>0</v>
      </c>
      <c r="AE358" s="4">
        <f>SUMIFS('grv lys'!$L$2:$L$2863,'grv lys'!$I$2:$I$2863,'bereken betaaldatum bedrag'!$AE$1,'grv lys'!$G$2:$G$2863,'bereken betaaldatum bedrag'!B358)</f>
        <v>0</v>
      </c>
      <c r="AF358" s="4">
        <f>SUMIFS('grv lys'!$L$2:$L$2863,'grv lys'!$I$2:$I$2863,'bereken betaaldatum bedrag'!$AF$1,'grv lys'!$G$2:$G$2863,'bereken betaaldatum bedrag'!B358)</f>
        <v>0</v>
      </c>
      <c r="AG358" s="4">
        <f>SUMIFS('grv lys'!$L$2:$L$2863,'grv lys'!$I$2:$I$2863,'bereken betaaldatum bedrag'!$AG$1,'grv lys'!$G$2:$G$2863,'bereken betaaldatum bedrag'!B358)</f>
        <v>0</v>
      </c>
      <c r="AH358" s="4">
        <f>SUMIFS('grv lys'!$L$2:$L$2863,'grv lys'!$I$2:$I$2863,'bereken betaaldatum bedrag'!$AH$1,'grv lys'!$G$2:$G$2863,'bereken betaaldatum bedrag'!B358)</f>
        <v>0</v>
      </c>
      <c r="AI358" s="4">
        <f>SUMIFS('grv lys'!$L$2:$L$2863,'grv lys'!$I$2:$I$2863,'bereken betaaldatum bedrag'!$AI$1,'grv lys'!$G$2:$G$2863,'bereken betaaldatum bedrag'!B358)</f>
        <v>0</v>
      </c>
      <c r="AJ358" s="4">
        <f>SUMIFS('grv lys'!$L$2:$L$2863,'grv lys'!$I$2:$I$2863,'bereken betaaldatum bedrag'!$AJ$1,'grv lys'!$G$2:$G$2863,'bereken betaaldatum bedrag'!B358)</f>
        <v>0</v>
      </c>
      <c r="AK358" s="4">
        <f>SUMIFS('grv lys'!$L$2:$L$2863,'grv lys'!$I$2:$I$2863,'bereken betaaldatum bedrag'!$AK$1,'grv lys'!$G$2:$G$2863,'bereken betaaldatum bedrag'!B358)</f>
        <v>0</v>
      </c>
      <c r="AL358" s="4">
        <f>SUMIFS('grv lys'!$L$2:$L$2863,'grv lys'!$I$2:$I$2863,'bereken betaaldatum bedrag'!$AL$1,'grv lys'!$G$2:$G$2863,'bereken betaaldatum bedrag'!B358)</f>
        <v>0</v>
      </c>
      <c r="AM358" s="4">
        <f>SUMIFS('grv lys'!$L$2:$L$2863,'grv lys'!$I$2:$I$2863,'bereken betaaldatum bedrag'!$AM$1,'grv lys'!$G$2:$G$2863,'bereken betaaldatum bedrag'!B358)</f>
        <v>0</v>
      </c>
      <c r="AN358" s="4">
        <f>SUMIFS('grv lys'!$L$2:$L$2863,'grv lys'!$I$2:$I$2863,'bereken betaaldatum bedrag'!$AN$1,'grv lys'!$G$2:$G$2863,'bereken betaaldatum bedrag'!B358)</f>
        <v>0</v>
      </c>
      <c r="AO358" s="4">
        <f>SUMIFS('grv lys'!$L$2:$L$2863,'grv lys'!$I$2:$I$2863,'bereken betaaldatum bedrag'!$AO$1,'grv lys'!$G$2:$G$2863,'bereken betaaldatum bedrag'!B358)</f>
        <v>0</v>
      </c>
      <c r="AP358" s="4">
        <f>SUMIFS('grv lys'!$L$2:$L$2863,'grv lys'!$I$2:$I$2863,'bereken betaaldatum bedrag'!$AP$1,'grv lys'!$G$2:$G$2863,'bereken betaaldatum bedrag'!B358)</f>
        <v>0</v>
      </c>
      <c r="AQ358" s="4">
        <f>SUMIFS('grv lys'!$L$2:$L$2863,'grv lys'!$I$2:$I$2863,'bereken betaaldatum bedrag'!$AQ$1,'grv lys'!$G$2:$G$2863,'bereken betaaldatum bedrag'!B358)</f>
        <v>0</v>
      </c>
      <c r="AR358" s="4">
        <f>SUMIFS('grv lys'!$L$2:$L$2863,'grv lys'!$I$2:$I$2863,'bereken betaaldatum bedrag'!$AR$1,'grv lys'!$G$2:$G$2863,'bereken betaaldatum bedrag'!B358)</f>
        <v>0</v>
      </c>
      <c r="AS358" s="4">
        <f>SUMIFS('grv lys'!$L$2:$L$2863,'grv lys'!$I$2:$I$2863,'bereken betaaldatum bedrag'!$AS$1,'grv lys'!$G$2:$G$2863,'bereken betaaldatum bedrag'!B358)</f>
        <v>0</v>
      </c>
      <c r="AT358" s="4">
        <f>SUMIFS('grv lys'!$L$2:$L$2863,'grv lys'!$I$2:$I$2863,'bereken betaaldatum bedrag'!$AT$1,'grv lys'!$G$2:$G$2863,'bereken betaaldatum bedrag'!B358)</f>
        <v>0</v>
      </c>
      <c r="AU358" s="4">
        <f>SUMIFS('grv lys'!$L$2:$L$2863,'grv lys'!$I$2:$I$2863,'bereken betaaldatum bedrag'!$AU$1,'grv lys'!$G$2:$G$2863,'bereken betaaldatum bedrag'!B358)</f>
        <v>0</v>
      </c>
      <c r="AV358" s="4">
        <f>SUMIFS('grv lys'!$L$2:$L$2863,'grv lys'!$I$2:$I$2863,'bereken betaaldatum bedrag'!$AV$1,'grv lys'!$G$2:$G$2863,'bereken betaaldatum bedrag'!B358)</f>
        <v>0</v>
      </c>
      <c r="AW358" s="4">
        <f>SUMIFS('grv lys'!$L$2:$L$2863,'grv lys'!$I$2:$I$2863,'bereken betaaldatum bedrag'!$AW$1,'grv lys'!$G$2:$G$2863,'bereken betaaldatum bedrag'!B358)</f>
        <v>0</v>
      </c>
      <c r="AX358" s="4">
        <f>SUMIFS('grv lys'!$L$2:$L$2863,'grv lys'!$I$2:$I$2863,'bereken betaaldatum bedrag'!$AX$1,'grv lys'!$G$2:$G$2863,'bereken betaaldatum bedrag'!B358)</f>
        <v>0</v>
      </c>
      <c r="AY358" s="4">
        <f>SUMIFS('grv lys'!$L$2:$L$2863,'grv lys'!$I$2:$I$2863,'bereken betaaldatum bedrag'!$AY$1,'grv lys'!$G$2:$G$2863,'bereken betaaldatum bedrag'!B358)</f>
        <v>0</v>
      </c>
      <c r="AZ358" s="4">
        <f>SUMIFS('grv lys'!$L$2:$L$2863,'grv lys'!$I$2:$I$2863,'bereken betaaldatum bedrag'!$AZ$1,'grv lys'!$G$2:$G$2863,'bereken betaaldatum bedrag'!B358)</f>
        <v>0</v>
      </c>
      <c r="BA358" s="4">
        <f>SUMIFS('grv lys'!$L$2:$L$2863,'grv lys'!$I$2:$I$2863,'bereken betaaldatum bedrag'!$BA$1,'grv lys'!$G$2:$G$2863,'bereken betaaldatum bedrag'!B358)</f>
        <v>0</v>
      </c>
    </row>
    <row r="359" spans="1:53" x14ac:dyDescent="0.25">
      <c r="A359" s="21" t="s">
        <v>138</v>
      </c>
      <c r="B359" s="22">
        <v>41935</v>
      </c>
      <c r="C359" s="7"/>
      <c r="D359" s="15" t="s">
        <v>148</v>
      </c>
      <c r="E359" s="14"/>
      <c r="F359" s="12"/>
      <c r="G359" s="16"/>
      <c r="H359" s="16"/>
      <c r="I359" s="4">
        <f>SUMIFS('grv lys'!$L$2:$L$2863,'grv lys'!$G$2:$G$2863,'bereken betaaldatum bedrag'!B359,'grv lys'!$I$2:$I$2863,'bereken betaaldatum bedrag'!I$1)</f>
        <v>0</v>
      </c>
      <c r="J359" s="4">
        <f>SUMIFS('grv lys'!$L$2:$L$2863,'grv lys'!$I$2:$I$2863,'bereken betaaldatum bedrag'!$J$1,'grv lys'!$T$2:$T$2863,'bereken betaaldatum bedrag'!B359)</f>
        <v>0</v>
      </c>
      <c r="K359" s="4">
        <f>SUMIFS('grv lys'!$L$2:$L$2863,'grv lys'!$I$2:$I$2863,'bereken betaaldatum bedrag'!$K$1,'grv lys'!$T$2:$T$2863,'bereken betaaldatum bedrag'!B359)</f>
        <v>0</v>
      </c>
      <c r="L359" s="4">
        <f>SUMIFS('grv lys'!$L$2:$L$2863,'grv lys'!$I$2:$I$2863,'bereken betaaldatum bedrag'!$L$1,'grv lys'!$T$2:$T$2863,'bereken betaaldatum bedrag'!B359)</f>
        <v>0</v>
      </c>
      <c r="M359" s="4">
        <f>SUMIFS('grv lys'!$L$2:$L$2863,'grv lys'!$I$2:$I$2863,'bereken betaaldatum bedrag'!$M$1,'grv lys'!$T$2:$T$2863,'bereken betaaldatum bedrag'!B359)</f>
        <v>0</v>
      </c>
      <c r="N359" s="4">
        <f>SUMIFS('grv lys'!$L$2:$L$2863,'grv lys'!$I$2:$I$2863,'bereken betaaldatum bedrag'!$N$1,'grv lys'!$T$2:$T$2863,'bereken betaaldatum bedrag'!B359)</f>
        <v>0</v>
      </c>
      <c r="O359" s="4">
        <f>SUMIFS('grv lys'!$L$2:$L$2863,'grv lys'!$I$2:$I$2863,'bereken betaaldatum bedrag'!$O$1,'grv lys'!$T$2:$T$2863,'bereken betaaldatum bedrag'!B359)</f>
        <v>0</v>
      </c>
      <c r="P359" s="4">
        <f>SUMIFS('grv lys'!$L$2:$L$2863,'grv lys'!$I$2:$I$2863,'bereken betaaldatum bedrag'!$P$1,'grv lys'!$T$2:$T$2863,'bereken betaaldatum bedrag'!B359)</f>
        <v>0</v>
      </c>
      <c r="Q359" s="4">
        <f>SUMIFS('grv lys'!$L$2:$L$2863,'grv lys'!$I$2:$I$2863,'bereken betaaldatum bedrag'!$Q$1,'grv lys'!$T$2:$T$2863,'bereken betaaldatum bedrag'!B359)</f>
        <v>0</v>
      </c>
      <c r="R359" s="4">
        <f>SUMIFS('grv lys'!$L$2:$L$2863,'grv lys'!$I$2:$I$2863,'bereken betaaldatum bedrag'!$R$1,'grv lys'!$T$2:$T$2863,'bereken betaaldatum bedrag'!B359)</f>
        <v>0</v>
      </c>
      <c r="S359" s="4">
        <f>SUMIFS('grv lys'!Y358:Y3621,'grv lys'!T358:T3621,'bereken betaaldatum bedrag'!B359,'grv lys'!V358:V3621,'bereken betaaldatum bedrag'!$S$1)</f>
        <v>0</v>
      </c>
      <c r="T359" s="4">
        <f>SUMIFS('grv lys'!Z358:Z3621,'grv lys'!U358:U3621,'bereken betaaldatum bedrag'!B359,'grv lys'!W358:W3621,'bereken betaaldatum bedrag'!$T$1)</f>
        <v>0</v>
      </c>
      <c r="U359" s="4">
        <f>SUMIFS('grv lys'!$L$2:$L$2863,'grv lys'!$I$2:$I$2863,'bereken betaaldatum bedrag'!$U$1,'grv lys'!$T$2:$T$2863,'bereken betaaldatum bedrag'!B359)</f>
        <v>0</v>
      </c>
      <c r="V359" s="4">
        <f>SUMIFS('grv lys'!$L$2:$L$2863,'grv lys'!$I$2:$I$2863,'bereken betaaldatum bedrag'!$V$1,'grv lys'!$T$2:$T$2863,'bereken betaaldatum bedrag'!B359)</f>
        <v>0</v>
      </c>
      <c r="W359" s="4">
        <f>SUMIFS('grv lys'!$L$2:$L$2863,'grv lys'!$I$2:$I$2863,'bereken betaaldatum bedrag'!$W$1,'grv lys'!$T$2:$T$2863,'bereken betaaldatum bedrag'!B359)</f>
        <v>0</v>
      </c>
      <c r="X359" s="4">
        <f>SUMIFS('grv lys'!$L$2:$L$2863,'grv lys'!$I$2:$I$2863,'bereken betaaldatum bedrag'!$X$1,'grv lys'!$T$2:$T$2863,'bereken betaaldatum bedrag'!B359)</f>
        <v>0</v>
      </c>
      <c r="Y359" s="4">
        <f>SUMIFS('grv lys'!$L$2:$L$2863,'grv lys'!$I$2:$I$2863,'bereken betaaldatum bedrag'!$Y$1,'grv lys'!$G$2:$G$2863,'bereken betaaldatum bedrag'!B359)</f>
        <v>0</v>
      </c>
      <c r="Z359" s="4">
        <f>SUMIFS('grv lys'!$L$2:$L$2863,'grv lys'!$I$2:$I$2863,'bereken betaaldatum bedrag'!$Z$1,'grv lys'!$G$2:$G$2863,'bereken betaaldatum bedrag'!B359)</f>
        <v>0</v>
      </c>
      <c r="AA359" s="4">
        <f>SUMIFS('grv lys'!$L$2:$L$2863,'grv lys'!$I$2:$I$2863,'bereken betaaldatum bedrag'!$AA$1,'grv lys'!$G$2:$G$2863,'bereken betaaldatum bedrag'!B359)</f>
        <v>0</v>
      </c>
      <c r="AB359" s="4">
        <f>SUMIFS('grv lys'!$L$2:$L$2863,'grv lys'!$I$2:$I$2863,'bereken betaaldatum bedrag'!$AB$1,'grv lys'!$G$2:$G$2863,'bereken betaaldatum bedrag'!B359)</f>
        <v>0</v>
      </c>
      <c r="AC359" s="4">
        <f>SUMIFS('grv lys'!$L$2:$L$2863,'grv lys'!$I$2:$I$2863,'bereken betaaldatum bedrag'!$AC$1,'grv lys'!$G$2:$G$2863,'bereken betaaldatum bedrag'!B359)</f>
        <v>0</v>
      </c>
      <c r="AD359" s="4">
        <f>SUMIFS('grv lys'!$L$2:$L$2863,'grv lys'!$I$2:$I$2863,'bereken betaaldatum bedrag'!$AD$1,'grv lys'!$G$2:$G$2863,'bereken betaaldatum bedrag'!B359)</f>
        <v>0</v>
      </c>
      <c r="AE359" s="4">
        <f>SUMIFS('grv lys'!$L$2:$L$2863,'grv lys'!$I$2:$I$2863,'bereken betaaldatum bedrag'!$AE$1,'grv lys'!$G$2:$G$2863,'bereken betaaldatum bedrag'!B359)</f>
        <v>0</v>
      </c>
      <c r="AF359" s="4">
        <f>SUMIFS('grv lys'!$L$2:$L$2863,'grv lys'!$I$2:$I$2863,'bereken betaaldatum bedrag'!$AF$1,'grv lys'!$G$2:$G$2863,'bereken betaaldatum bedrag'!B359)</f>
        <v>0</v>
      </c>
      <c r="AG359" s="4">
        <f>SUMIFS('grv lys'!$L$2:$L$2863,'grv lys'!$I$2:$I$2863,'bereken betaaldatum bedrag'!$AG$1,'grv lys'!$G$2:$G$2863,'bereken betaaldatum bedrag'!B359)</f>
        <v>0</v>
      </c>
      <c r="AH359" s="4">
        <f>SUMIFS('grv lys'!$L$2:$L$2863,'grv lys'!$I$2:$I$2863,'bereken betaaldatum bedrag'!$AH$1,'grv lys'!$G$2:$G$2863,'bereken betaaldatum bedrag'!B359)</f>
        <v>0</v>
      </c>
      <c r="AI359" s="4">
        <f>SUMIFS('grv lys'!$L$2:$L$2863,'grv lys'!$I$2:$I$2863,'bereken betaaldatum bedrag'!$AI$1,'grv lys'!$G$2:$G$2863,'bereken betaaldatum bedrag'!B359)</f>
        <v>0</v>
      </c>
      <c r="AJ359" s="4">
        <f>SUMIFS('grv lys'!$L$2:$L$2863,'grv lys'!$I$2:$I$2863,'bereken betaaldatum bedrag'!$AJ$1,'grv lys'!$G$2:$G$2863,'bereken betaaldatum bedrag'!B359)</f>
        <v>0</v>
      </c>
      <c r="AK359" s="4">
        <f>SUMIFS('grv lys'!$L$2:$L$2863,'grv lys'!$I$2:$I$2863,'bereken betaaldatum bedrag'!$AK$1,'grv lys'!$G$2:$G$2863,'bereken betaaldatum bedrag'!B359)</f>
        <v>0</v>
      </c>
      <c r="AL359" s="4">
        <f>SUMIFS('grv lys'!$L$2:$L$2863,'grv lys'!$I$2:$I$2863,'bereken betaaldatum bedrag'!$AL$1,'grv lys'!$G$2:$G$2863,'bereken betaaldatum bedrag'!B359)</f>
        <v>0</v>
      </c>
      <c r="AM359" s="4">
        <f>SUMIFS('grv lys'!$L$2:$L$2863,'grv lys'!$I$2:$I$2863,'bereken betaaldatum bedrag'!$AM$1,'grv lys'!$G$2:$G$2863,'bereken betaaldatum bedrag'!B359)</f>
        <v>0</v>
      </c>
      <c r="AN359" s="4">
        <f>SUMIFS('grv lys'!$L$2:$L$2863,'grv lys'!$I$2:$I$2863,'bereken betaaldatum bedrag'!$AN$1,'grv lys'!$G$2:$G$2863,'bereken betaaldatum bedrag'!B359)</f>
        <v>0</v>
      </c>
      <c r="AO359" s="4">
        <f>SUMIFS('grv lys'!$L$2:$L$2863,'grv lys'!$I$2:$I$2863,'bereken betaaldatum bedrag'!$AO$1,'grv lys'!$G$2:$G$2863,'bereken betaaldatum bedrag'!B359)</f>
        <v>0</v>
      </c>
      <c r="AP359" s="4">
        <f>SUMIFS('grv lys'!$L$2:$L$2863,'grv lys'!$I$2:$I$2863,'bereken betaaldatum bedrag'!$AP$1,'grv lys'!$G$2:$G$2863,'bereken betaaldatum bedrag'!B359)</f>
        <v>0</v>
      </c>
      <c r="AQ359" s="4">
        <f>SUMIFS('grv lys'!$L$2:$L$2863,'grv lys'!$I$2:$I$2863,'bereken betaaldatum bedrag'!$AQ$1,'grv lys'!$G$2:$G$2863,'bereken betaaldatum bedrag'!B359)</f>
        <v>0</v>
      </c>
      <c r="AR359" s="4">
        <f>SUMIFS('grv lys'!$L$2:$L$2863,'grv lys'!$I$2:$I$2863,'bereken betaaldatum bedrag'!$AR$1,'grv lys'!$G$2:$G$2863,'bereken betaaldatum bedrag'!B359)</f>
        <v>0</v>
      </c>
      <c r="AS359" s="4">
        <f>SUMIFS('grv lys'!$L$2:$L$2863,'grv lys'!$I$2:$I$2863,'bereken betaaldatum bedrag'!$AS$1,'grv lys'!$G$2:$G$2863,'bereken betaaldatum bedrag'!B359)</f>
        <v>0</v>
      </c>
      <c r="AT359" s="4">
        <f>SUMIFS('grv lys'!$L$2:$L$2863,'grv lys'!$I$2:$I$2863,'bereken betaaldatum bedrag'!$AT$1,'grv lys'!$G$2:$G$2863,'bereken betaaldatum bedrag'!B359)</f>
        <v>0</v>
      </c>
      <c r="AU359" s="4">
        <f>SUMIFS('grv lys'!$L$2:$L$2863,'grv lys'!$I$2:$I$2863,'bereken betaaldatum bedrag'!$AU$1,'grv lys'!$G$2:$G$2863,'bereken betaaldatum bedrag'!B359)</f>
        <v>0</v>
      </c>
      <c r="AV359" s="4">
        <f>SUMIFS('grv lys'!$L$2:$L$2863,'grv lys'!$I$2:$I$2863,'bereken betaaldatum bedrag'!$AV$1,'grv lys'!$G$2:$G$2863,'bereken betaaldatum bedrag'!B359)</f>
        <v>0</v>
      </c>
      <c r="AW359" s="4">
        <f>SUMIFS('grv lys'!$L$2:$L$2863,'grv lys'!$I$2:$I$2863,'bereken betaaldatum bedrag'!$AW$1,'grv lys'!$G$2:$G$2863,'bereken betaaldatum bedrag'!B359)</f>
        <v>0</v>
      </c>
      <c r="AX359" s="4">
        <f>SUMIFS('grv lys'!$L$2:$L$2863,'grv lys'!$I$2:$I$2863,'bereken betaaldatum bedrag'!$AX$1,'grv lys'!$G$2:$G$2863,'bereken betaaldatum bedrag'!B359)</f>
        <v>0</v>
      </c>
      <c r="AY359" s="4">
        <f>SUMIFS('grv lys'!$L$2:$L$2863,'grv lys'!$I$2:$I$2863,'bereken betaaldatum bedrag'!$AY$1,'grv lys'!$G$2:$G$2863,'bereken betaaldatum bedrag'!B359)</f>
        <v>0</v>
      </c>
      <c r="AZ359" s="4">
        <f>SUMIFS('grv lys'!$L$2:$L$2863,'grv lys'!$I$2:$I$2863,'bereken betaaldatum bedrag'!$AZ$1,'grv lys'!$G$2:$G$2863,'bereken betaaldatum bedrag'!B359)</f>
        <v>0</v>
      </c>
      <c r="BA359" s="4">
        <f>SUMIFS('grv lys'!$L$2:$L$2863,'grv lys'!$I$2:$I$2863,'bereken betaaldatum bedrag'!$BA$1,'grv lys'!$G$2:$G$2863,'bereken betaaldatum bedrag'!B359)</f>
        <v>0</v>
      </c>
    </row>
    <row r="360" spans="1:53" x14ac:dyDescent="0.25">
      <c r="A360" s="21" t="s">
        <v>139</v>
      </c>
      <c r="B360" s="22">
        <v>41936</v>
      </c>
      <c r="C360" s="7">
        <f>B360+19</f>
        <v>41955</v>
      </c>
      <c r="D360" s="6">
        <f>SUM(I354:I360)</f>
        <v>0</v>
      </c>
      <c r="E360" s="14">
        <f>B360+31</f>
        <v>41967</v>
      </c>
      <c r="F360" s="12">
        <f>SUM(Y354:BA360)</f>
        <v>0</v>
      </c>
      <c r="G360" s="10">
        <f>B360</f>
        <v>41936</v>
      </c>
      <c r="H360" s="9">
        <f>SUM(J354:X360)</f>
        <v>0</v>
      </c>
      <c r="I360" s="4">
        <f>SUMIFS('grv lys'!$L$2:$L$2863,'grv lys'!$G$2:$G$2863,'bereken betaaldatum bedrag'!B360,'grv lys'!$I$2:$I$2863,'bereken betaaldatum bedrag'!I$1)</f>
        <v>0</v>
      </c>
      <c r="J360" s="4">
        <f>SUMIFS('grv lys'!$L$2:$L$2863,'grv lys'!$I$2:$I$2863,'bereken betaaldatum bedrag'!$J$1,'grv lys'!$T$2:$T$2863,'bereken betaaldatum bedrag'!B360)</f>
        <v>0</v>
      </c>
      <c r="K360" s="4">
        <f>SUMIFS('grv lys'!$L$2:$L$2863,'grv lys'!$I$2:$I$2863,'bereken betaaldatum bedrag'!$K$1,'grv lys'!$T$2:$T$2863,'bereken betaaldatum bedrag'!B360)</f>
        <v>0</v>
      </c>
      <c r="L360" s="4">
        <f>SUMIFS('grv lys'!$L$2:$L$2863,'grv lys'!$I$2:$I$2863,'bereken betaaldatum bedrag'!$L$1,'grv lys'!$T$2:$T$2863,'bereken betaaldatum bedrag'!B360)</f>
        <v>0</v>
      </c>
      <c r="M360" s="4">
        <f>SUMIFS('grv lys'!$L$2:$L$2863,'grv lys'!$I$2:$I$2863,'bereken betaaldatum bedrag'!$M$1,'grv lys'!$T$2:$T$2863,'bereken betaaldatum bedrag'!B360)</f>
        <v>0</v>
      </c>
      <c r="N360" s="4">
        <f>SUMIFS('grv lys'!$L$2:$L$2863,'grv lys'!$I$2:$I$2863,'bereken betaaldatum bedrag'!$N$1,'grv lys'!$T$2:$T$2863,'bereken betaaldatum bedrag'!B360)</f>
        <v>0</v>
      </c>
      <c r="O360" s="4">
        <f>SUMIFS('grv lys'!$L$2:$L$2863,'grv lys'!$I$2:$I$2863,'bereken betaaldatum bedrag'!$O$1,'grv lys'!$T$2:$T$2863,'bereken betaaldatum bedrag'!B360)</f>
        <v>0</v>
      </c>
      <c r="P360" s="4">
        <f>SUMIFS('grv lys'!$L$2:$L$2863,'grv lys'!$I$2:$I$2863,'bereken betaaldatum bedrag'!$P$1,'grv lys'!$T$2:$T$2863,'bereken betaaldatum bedrag'!B360)</f>
        <v>0</v>
      </c>
      <c r="Q360" s="4">
        <f>SUMIFS('grv lys'!$L$2:$L$2863,'grv lys'!$I$2:$I$2863,'bereken betaaldatum bedrag'!$Q$1,'grv lys'!$T$2:$T$2863,'bereken betaaldatum bedrag'!B360)</f>
        <v>0</v>
      </c>
      <c r="R360" s="4">
        <f>SUMIFS('grv lys'!$L$2:$L$2863,'grv lys'!$I$2:$I$2863,'bereken betaaldatum bedrag'!$R$1,'grv lys'!$T$2:$T$2863,'bereken betaaldatum bedrag'!B360)</f>
        <v>0</v>
      </c>
      <c r="S360" s="4">
        <f>SUMIFS('grv lys'!Y359:Y3622,'grv lys'!T359:T3622,'bereken betaaldatum bedrag'!B360,'grv lys'!V359:V3622,'bereken betaaldatum bedrag'!$S$1)</f>
        <v>0</v>
      </c>
      <c r="T360" s="4">
        <f>SUMIFS('grv lys'!Z359:Z3622,'grv lys'!U359:U3622,'bereken betaaldatum bedrag'!B360,'grv lys'!W359:W3622,'bereken betaaldatum bedrag'!$T$1)</f>
        <v>0</v>
      </c>
      <c r="U360" s="4">
        <f>SUMIFS('grv lys'!$L$2:$L$2863,'grv lys'!$I$2:$I$2863,'bereken betaaldatum bedrag'!$U$1,'grv lys'!$T$2:$T$2863,'bereken betaaldatum bedrag'!B360)</f>
        <v>0</v>
      </c>
      <c r="V360" s="4">
        <f>SUMIFS('grv lys'!$L$2:$L$2863,'grv lys'!$I$2:$I$2863,'bereken betaaldatum bedrag'!$V$1,'grv lys'!$T$2:$T$2863,'bereken betaaldatum bedrag'!B360)</f>
        <v>0</v>
      </c>
      <c r="W360" s="4">
        <f>SUMIFS('grv lys'!$L$2:$L$2863,'grv lys'!$I$2:$I$2863,'bereken betaaldatum bedrag'!$W$1,'grv lys'!$T$2:$T$2863,'bereken betaaldatum bedrag'!B360)</f>
        <v>0</v>
      </c>
      <c r="X360" s="4">
        <f>SUMIFS('grv lys'!$L$2:$L$2863,'grv lys'!$I$2:$I$2863,'bereken betaaldatum bedrag'!$X$1,'grv lys'!$T$2:$T$2863,'bereken betaaldatum bedrag'!B360)</f>
        <v>0</v>
      </c>
      <c r="Y360" s="4">
        <f>SUMIFS('grv lys'!$L$2:$L$2863,'grv lys'!$I$2:$I$2863,'bereken betaaldatum bedrag'!$Y$1,'grv lys'!$G$2:$G$2863,'bereken betaaldatum bedrag'!B360)</f>
        <v>0</v>
      </c>
      <c r="Z360" s="4">
        <f>SUMIFS('grv lys'!$L$2:$L$2863,'grv lys'!$I$2:$I$2863,'bereken betaaldatum bedrag'!$Z$1,'grv lys'!$G$2:$G$2863,'bereken betaaldatum bedrag'!B360)</f>
        <v>0</v>
      </c>
      <c r="AA360" s="4">
        <f>SUMIFS('grv lys'!$L$2:$L$2863,'grv lys'!$I$2:$I$2863,'bereken betaaldatum bedrag'!$AA$1,'grv lys'!$G$2:$G$2863,'bereken betaaldatum bedrag'!B360)</f>
        <v>0</v>
      </c>
      <c r="AB360" s="4">
        <f>SUMIFS('grv lys'!$L$2:$L$2863,'grv lys'!$I$2:$I$2863,'bereken betaaldatum bedrag'!$AB$1,'grv lys'!$G$2:$G$2863,'bereken betaaldatum bedrag'!B360)</f>
        <v>0</v>
      </c>
      <c r="AC360" s="4">
        <f>SUMIFS('grv lys'!$L$2:$L$2863,'grv lys'!$I$2:$I$2863,'bereken betaaldatum bedrag'!$AC$1,'grv lys'!$G$2:$G$2863,'bereken betaaldatum bedrag'!B360)</f>
        <v>0</v>
      </c>
      <c r="AD360" s="4">
        <f>SUMIFS('grv lys'!$L$2:$L$2863,'grv lys'!$I$2:$I$2863,'bereken betaaldatum bedrag'!$AD$1,'grv lys'!$G$2:$G$2863,'bereken betaaldatum bedrag'!B360)</f>
        <v>0</v>
      </c>
      <c r="AE360" s="4">
        <f>SUMIFS('grv lys'!$L$2:$L$2863,'grv lys'!$I$2:$I$2863,'bereken betaaldatum bedrag'!$AE$1,'grv lys'!$G$2:$G$2863,'bereken betaaldatum bedrag'!B360)</f>
        <v>0</v>
      </c>
      <c r="AF360" s="4">
        <f>SUMIFS('grv lys'!$L$2:$L$2863,'grv lys'!$I$2:$I$2863,'bereken betaaldatum bedrag'!$AF$1,'grv lys'!$G$2:$G$2863,'bereken betaaldatum bedrag'!B360)</f>
        <v>0</v>
      </c>
      <c r="AG360" s="4">
        <f>SUMIFS('grv lys'!$L$2:$L$2863,'grv lys'!$I$2:$I$2863,'bereken betaaldatum bedrag'!$AG$1,'grv lys'!$G$2:$G$2863,'bereken betaaldatum bedrag'!B360)</f>
        <v>0</v>
      </c>
      <c r="AH360" s="4">
        <f>SUMIFS('grv lys'!$L$2:$L$2863,'grv lys'!$I$2:$I$2863,'bereken betaaldatum bedrag'!$AH$1,'grv lys'!$G$2:$G$2863,'bereken betaaldatum bedrag'!B360)</f>
        <v>0</v>
      </c>
      <c r="AI360" s="4">
        <f>SUMIFS('grv lys'!$L$2:$L$2863,'grv lys'!$I$2:$I$2863,'bereken betaaldatum bedrag'!$AI$1,'grv lys'!$G$2:$G$2863,'bereken betaaldatum bedrag'!B360)</f>
        <v>0</v>
      </c>
      <c r="AJ360" s="4">
        <f>SUMIFS('grv lys'!$L$2:$L$2863,'grv lys'!$I$2:$I$2863,'bereken betaaldatum bedrag'!$AJ$1,'grv lys'!$G$2:$G$2863,'bereken betaaldatum bedrag'!B360)</f>
        <v>0</v>
      </c>
      <c r="AK360" s="4">
        <f>SUMIFS('grv lys'!$L$2:$L$2863,'grv lys'!$I$2:$I$2863,'bereken betaaldatum bedrag'!$AK$1,'grv lys'!$G$2:$G$2863,'bereken betaaldatum bedrag'!B360)</f>
        <v>0</v>
      </c>
      <c r="AL360" s="4">
        <f>SUMIFS('grv lys'!$L$2:$L$2863,'grv lys'!$I$2:$I$2863,'bereken betaaldatum bedrag'!$AL$1,'grv lys'!$G$2:$G$2863,'bereken betaaldatum bedrag'!B360)</f>
        <v>0</v>
      </c>
      <c r="AM360" s="4">
        <f>SUMIFS('grv lys'!$L$2:$L$2863,'grv lys'!$I$2:$I$2863,'bereken betaaldatum bedrag'!$AM$1,'grv lys'!$G$2:$G$2863,'bereken betaaldatum bedrag'!B360)</f>
        <v>0</v>
      </c>
      <c r="AN360" s="4">
        <f>SUMIFS('grv lys'!$L$2:$L$2863,'grv lys'!$I$2:$I$2863,'bereken betaaldatum bedrag'!$AN$1,'grv lys'!$G$2:$G$2863,'bereken betaaldatum bedrag'!B360)</f>
        <v>0</v>
      </c>
      <c r="AO360" s="4">
        <f>SUMIFS('grv lys'!$L$2:$L$2863,'grv lys'!$I$2:$I$2863,'bereken betaaldatum bedrag'!$AO$1,'grv lys'!$G$2:$G$2863,'bereken betaaldatum bedrag'!B360)</f>
        <v>0</v>
      </c>
      <c r="AP360" s="4">
        <f>SUMIFS('grv lys'!$L$2:$L$2863,'grv lys'!$I$2:$I$2863,'bereken betaaldatum bedrag'!$AP$1,'grv lys'!$G$2:$G$2863,'bereken betaaldatum bedrag'!B360)</f>
        <v>0</v>
      </c>
      <c r="AQ360" s="4">
        <f>SUMIFS('grv lys'!$L$2:$L$2863,'grv lys'!$I$2:$I$2863,'bereken betaaldatum bedrag'!$AQ$1,'grv lys'!$G$2:$G$2863,'bereken betaaldatum bedrag'!B360)</f>
        <v>0</v>
      </c>
      <c r="AR360" s="4">
        <f>SUMIFS('grv lys'!$L$2:$L$2863,'grv lys'!$I$2:$I$2863,'bereken betaaldatum bedrag'!$AR$1,'grv lys'!$G$2:$G$2863,'bereken betaaldatum bedrag'!B360)</f>
        <v>0</v>
      </c>
      <c r="AS360" s="4">
        <f>SUMIFS('grv lys'!$L$2:$L$2863,'grv lys'!$I$2:$I$2863,'bereken betaaldatum bedrag'!$AS$1,'grv lys'!$G$2:$G$2863,'bereken betaaldatum bedrag'!B360)</f>
        <v>0</v>
      </c>
      <c r="AT360" s="4">
        <f>SUMIFS('grv lys'!$L$2:$L$2863,'grv lys'!$I$2:$I$2863,'bereken betaaldatum bedrag'!$AT$1,'grv lys'!$G$2:$G$2863,'bereken betaaldatum bedrag'!B360)</f>
        <v>0</v>
      </c>
      <c r="AU360" s="4">
        <f>SUMIFS('grv lys'!$L$2:$L$2863,'grv lys'!$I$2:$I$2863,'bereken betaaldatum bedrag'!$AU$1,'grv lys'!$G$2:$G$2863,'bereken betaaldatum bedrag'!B360)</f>
        <v>0</v>
      </c>
      <c r="AV360" s="4">
        <f>SUMIFS('grv lys'!$L$2:$L$2863,'grv lys'!$I$2:$I$2863,'bereken betaaldatum bedrag'!$AV$1,'grv lys'!$G$2:$G$2863,'bereken betaaldatum bedrag'!B360)</f>
        <v>0</v>
      </c>
      <c r="AW360" s="4">
        <f>SUMIFS('grv lys'!$L$2:$L$2863,'grv lys'!$I$2:$I$2863,'bereken betaaldatum bedrag'!$AW$1,'grv lys'!$G$2:$G$2863,'bereken betaaldatum bedrag'!B360)</f>
        <v>0</v>
      </c>
      <c r="AX360" s="4">
        <f>SUMIFS('grv lys'!$L$2:$L$2863,'grv lys'!$I$2:$I$2863,'bereken betaaldatum bedrag'!$AX$1,'grv lys'!$G$2:$G$2863,'bereken betaaldatum bedrag'!B360)</f>
        <v>0</v>
      </c>
      <c r="AY360" s="4">
        <f>SUMIFS('grv lys'!$L$2:$L$2863,'grv lys'!$I$2:$I$2863,'bereken betaaldatum bedrag'!$AY$1,'grv lys'!$G$2:$G$2863,'bereken betaaldatum bedrag'!B360)</f>
        <v>0</v>
      </c>
      <c r="AZ360" s="4">
        <f>SUMIFS('grv lys'!$L$2:$L$2863,'grv lys'!$I$2:$I$2863,'bereken betaaldatum bedrag'!$AZ$1,'grv lys'!$G$2:$G$2863,'bereken betaaldatum bedrag'!B360)</f>
        <v>0</v>
      </c>
      <c r="BA360" s="4">
        <f>SUMIFS('grv lys'!$L$2:$L$2863,'grv lys'!$I$2:$I$2863,'bereken betaaldatum bedrag'!$BA$1,'grv lys'!$G$2:$G$2863,'bereken betaaldatum bedrag'!B360)</f>
        <v>0</v>
      </c>
    </row>
    <row r="361" spans="1:53" x14ac:dyDescent="0.25">
      <c r="A361" s="19" t="s">
        <v>140</v>
      </c>
      <c r="B361" s="20">
        <v>41937</v>
      </c>
      <c r="C361" s="7"/>
      <c r="D361" s="15" t="s">
        <v>148</v>
      </c>
      <c r="E361" s="14"/>
      <c r="F361" s="12"/>
      <c r="G361" s="16"/>
      <c r="H361" s="16"/>
      <c r="I361" s="4">
        <f>SUMIFS('grv lys'!$L$2:$L$2863,'grv lys'!$G$2:$G$2863,'bereken betaaldatum bedrag'!B361,'grv lys'!$I$2:$I$2863,'bereken betaaldatum bedrag'!I$1)</f>
        <v>0</v>
      </c>
      <c r="J361" s="4">
        <f>SUMIFS('grv lys'!$L$2:$L$2863,'grv lys'!$I$2:$I$2863,'bereken betaaldatum bedrag'!$J$1,'grv lys'!$T$2:$T$2863,'bereken betaaldatum bedrag'!B361)</f>
        <v>0</v>
      </c>
      <c r="K361" s="4">
        <f>SUMIFS('grv lys'!$L$2:$L$2863,'grv lys'!$I$2:$I$2863,'bereken betaaldatum bedrag'!$K$1,'grv lys'!$T$2:$T$2863,'bereken betaaldatum bedrag'!B361)</f>
        <v>0</v>
      </c>
      <c r="L361" s="4">
        <f>SUMIFS('grv lys'!$L$2:$L$2863,'grv lys'!$I$2:$I$2863,'bereken betaaldatum bedrag'!$L$1,'grv lys'!$T$2:$T$2863,'bereken betaaldatum bedrag'!B361)</f>
        <v>0</v>
      </c>
      <c r="M361" s="4">
        <f>SUMIFS('grv lys'!$L$2:$L$2863,'grv lys'!$I$2:$I$2863,'bereken betaaldatum bedrag'!$M$1,'grv lys'!$T$2:$T$2863,'bereken betaaldatum bedrag'!B361)</f>
        <v>0</v>
      </c>
      <c r="N361" s="4">
        <f>SUMIFS('grv lys'!$L$2:$L$2863,'grv lys'!$I$2:$I$2863,'bereken betaaldatum bedrag'!$N$1,'grv lys'!$T$2:$T$2863,'bereken betaaldatum bedrag'!B361)</f>
        <v>0</v>
      </c>
      <c r="O361" s="4">
        <f>SUMIFS('grv lys'!$L$2:$L$2863,'grv lys'!$I$2:$I$2863,'bereken betaaldatum bedrag'!$O$1,'grv lys'!$T$2:$T$2863,'bereken betaaldatum bedrag'!B361)</f>
        <v>0</v>
      </c>
      <c r="P361" s="4">
        <f>SUMIFS('grv lys'!$L$2:$L$2863,'grv lys'!$I$2:$I$2863,'bereken betaaldatum bedrag'!$P$1,'grv lys'!$T$2:$T$2863,'bereken betaaldatum bedrag'!B361)</f>
        <v>0</v>
      </c>
      <c r="Q361" s="4">
        <f>SUMIFS('grv lys'!$L$2:$L$2863,'grv lys'!$I$2:$I$2863,'bereken betaaldatum bedrag'!$Q$1,'grv lys'!$T$2:$T$2863,'bereken betaaldatum bedrag'!B361)</f>
        <v>0</v>
      </c>
      <c r="R361" s="4">
        <f>SUMIFS('grv lys'!$L$2:$L$2863,'grv lys'!$I$2:$I$2863,'bereken betaaldatum bedrag'!$R$1,'grv lys'!$T$2:$T$2863,'bereken betaaldatum bedrag'!B361)</f>
        <v>0</v>
      </c>
      <c r="S361" s="4">
        <f>SUMIFS('grv lys'!Y360:Y3623,'grv lys'!T360:T3623,'bereken betaaldatum bedrag'!B361,'grv lys'!V360:V3623,'bereken betaaldatum bedrag'!$S$1)</f>
        <v>0</v>
      </c>
      <c r="T361" s="4">
        <f>SUMIFS('grv lys'!Z360:Z3623,'grv lys'!U360:U3623,'bereken betaaldatum bedrag'!B361,'grv lys'!W360:W3623,'bereken betaaldatum bedrag'!$T$1)</f>
        <v>0</v>
      </c>
      <c r="U361" s="4">
        <f>SUMIFS('grv lys'!$L$2:$L$2863,'grv lys'!$I$2:$I$2863,'bereken betaaldatum bedrag'!$U$1,'grv lys'!$T$2:$T$2863,'bereken betaaldatum bedrag'!B361)</f>
        <v>0</v>
      </c>
      <c r="V361" s="4">
        <f>SUMIFS('grv lys'!$L$2:$L$2863,'grv lys'!$I$2:$I$2863,'bereken betaaldatum bedrag'!$V$1,'grv lys'!$T$2:$T$2863,'bereken betaaldatum bedrag'!B361)</f>
        <v>0</v>
      </c>
      <c r="W361" s="4">
        <f>SUMIFS('grv lys'!$L$2:$L$2863,'grv lys'!$I$2:$I$2863,'bereken betaaldatum bedrag'!$W$1,'grv lys'!$T$2:$T$2863,'bereken betaaldatum bedrag'!B361)</f>
        <v>0</v>
      </c>
      <c r="X361" s="4">
        <f>SUMIFS('grv lys'!$L$2:$L$2863,'grv lys'!$I$2:$I$2863,'bereken betaaldatum bedrag'!$X$1,'grv lys'!$T$2:$T$2863,'bereken betaaldatum bedrag'!B361)</f>
        <v>0</v>
      </c>
      <c r="Y361" s="4">
        <f>SUMIFS('grv lys'!$L$2:$L$2863,'grv lys'!$I$2:$I$2863,'bereken betaaldatum bedrag'!$Y$1,'grv lys'!$G$2:$G$2863,'bereken betaaldatum bedrag'!B361)</f>
        <v>0</v>
      </c>
      <c r="Z361" s="4">
        <f>SUMIFS('grv lys'!$L$2:$L$2863,'grv lys'!$I$2:$I$2863,'bereken betaaldatum bedrag'!$Z$1,'grv lys'!$G$2:$G$2863,'bereken betaaldatum bedrag'!B361)</f>
        <v>0</v>
      </c>
      <c r="AA361" s="4">
        <f>SUMIFS('grv lys'!$L$2:$L$2863,'grv lys'!$I$2:$I$2863,'bereken betaaldatum bedrag'!$AA$1,'grv lys'!$G$2:$G$2863,'bereken betaaldatum bedrag'!B361)</f>
        <v>0</v>
      </c>
      <c r="AB361" s="4">
        <f>SUMIFS('grv lys'!$L$2:$L$2863,'grv lys'!$I$2:$I$2863,'bereken betaaldatum bedrag'!$AB$1,'grv lys'!$G$2:$G$2863,'bereken betaaldatum bedrag'!B361)</f>
        <v>0</v>
      </c>
      <c r="AC361" s="4">
        <f>SUMIFS('grv lys'!$L$2:$L$2863,'grv lys'!$I$2:$I$2863,'bereken betaaldatum bedrag'!$AC$1,'grv lys'!$G$2:$G$2863,'bereken betaaldatum bedrag'!B361)</f>
        <v>0</v>
      </c>
      <c r="AD361" s="4">
        <f>SUMIFS('grv lys'!$L$2:$L$2863,'grv lys'!$I$2:$I$2863,'bereken betaaldatum bedrag'!$AD$1,'grv lys'!$G$2:$G$2863,'bereken betaaldatum bedrag'!B361)</f>
        <v>0</v>
      </c>
      <c r="AE361" s="4">
        <f>SUMIFS('grv lys'!$L$2:$L$2863,'grv lys'!$I$2:$I$2863,'bereken betaaldatum bedrag'!$AE$1,'grv lys'!$G$2:$G$2863,'bereken betaaldatum bedrag'!B361)</f>
        <v>0</v>
      </c>
      <c r="AF361" s="4">
        <f>SUMIFS('grv lys'!$L$2:$L$2863,'grv lys'!$I$2:$I$2863,'bereken betaaldatum bedrag'!$AF$1,'grv lys'!$G$2:$G$2863,'bereken betaaldatum bedrag'!B361)</f>
        <v>0</v>
      </c>
      <c r="AG361" s="4">
        <f>SUMIFS('grv lys'!$L$2:$L$2863,'grv lys'!$I$2:$I$2863,'bereken betaaldatum bedrag'!$AG$1,'grv lys'!$G$2:$G$2863,'bereken betaaldatum bedrag'!B361)</f>
        <v>0</v>
      </c>
      <c r="AH361" s="4">
        <f>SUMIFS('grv lys'!$L$2:$L$2863,'grv lys'!$I$2:$I$2863,'bereken betaaldatum bedrag'!$AH$1,'grv lys'!$G$2:$G$2863,'bereken betaaldatum bedrag'!B361)</f>
        <v>0</v>
      </c>
      <c r="AI361" s="4">
        <f>SUMIFS('grv lys'!$L$2:$L$2863,'grv lys'!$I$2:$I$2863,'bereken betaaldatum bedrag'!$AI$1,'grv lys'!$G$2:$G$2863,'bereken betaaldatum bedrag'!B361)</f>
        <v>0</v>
      </c>
      <c r="AJ361" s="4">
        <f>SUMIFS('grv lys'!$L$2:$L$2863,'grv lys'!$I$2:$I$2863,'bereken betaaldatum bedrag'!$AJ$1,'grv lys'!$G$2:$G$2863,'bereken betaaldatum bedrag'!B361)</f>
        <v>0</v>
      </c>
      <c r="AK361" s="4">
        <f>SUMIFS('grv lys'!$L$2:$L$2863,'grv lys'!$I$2:$I$2863,'bereken betaaldatum bedrag'!$AK$1,'grv lys'!$G$2:$G$2863,'bereken betaaldatum bedrag'!B361)</f>
        <v>0</v>
      </c>
      <c r="AL361" s="4">
        <f>SUMIFS('grv lys'!$L$2:$L$2863,'grv lys'!$I$2:$I$2863,'bereken betaaldatum bedrag'!$AL$1,'grv lys'!$G$2:$G$2863,'bereken betaaldatum bedrag'!B361)</f>
        <v>0</v>
      </c>
      <c r="AM361" s="4">
        <f>SUMIFS('grv lys'!$L$2:$L$2863,'grv lys'!$I$2:$I$2863,'bereken betaaldatum bedrag'!$AM$1,'grv lys'!$G$2:$G$2863,'bereken betaaldatum bedrag'!B361)</f>
        <v>0</v>
      </c>
      <c r="AN361" s="4">
        <f>SUMIFS('grv lys'!$L$2:$L$2863,'grv lys'!$I$2:$I$2863,'bereken betaaldatum bedrag'!$AN$1,'grv lys'!$G$2:$G$2863,'bereken betaaldatum bedrag'!B361)</f>
        <v>0</v>
      </c>
      <c r="AO361" s="4">
        <f>SUMIFS('grv lys'!$L$2:$L$2863,'grv lys'!$I$2:$I$2863,'bereken betaaldatum bedrag'!$AO$1,'grv lys'!$G$2:$G$2863,'bereken betaaldatum bedrag'!B361)</f>
        <v>0</v>
      </c>
      <c r="AP361" s="4">
        <f>SUMIFS('grv lys'!$L$2:$L$2863,'grv lys'!$I$2:$I$2863,'bereken betaaldatum bedrag'!$AP$1,'grv lys'!$G$2:$G$2863,'bereken betaaldatum bedrag'!B361)</f>
        <v>0</v>
      </c>
      <c r="AQ361" s="4">
        <f>SUMIFS('grv lys'!$L$2:$L$2863,'grv lys'!$I$2:$I$2863,'bereken betaaldatum bedrag'!$AQ$1,'grv lys'!$G$2:$G$2863,'bereken betaaldatum bedrag'!B361)</f>
        <v>0</v>
      </c>
      <c r="AR361" s="4">
        <f>SUMIFS('grv lys'!$L$2:$L$2863,'grv lys'!$I$2:$I$2863,'bereken betaaldatum bedrag'!$AR$1,'grv lys'!$G$2:$G$2863,'bereken betaaldatum bedrag'!B361)</f>
        <v>0</v>
      </c>
      <c r="AS361" s="4">
        <f>SUMIFS('grv lys'!$L$2:$L$2863,'grv lys'!$I$2:$I$2863,'bereken betaaldatum bedrag'!$AS$1,'grv lys'!$G$2:$G$2863,'bereken betaaldatum bedrag'!B361)</f>
        <v>0</v>
      </c>
      <c r="AT361" s="4">
        <f>SUMIFS('grv lys'!$L$2:$L$2863,'grv lys'!$I$2:$I$2863,'bereken betaaldatum bedrag'!$AT$1,'grv lys'!$G$2:$G$2863,'bereken betaaldatum bedrag'!B361)</f>
        <v>0</v>
      </c>
      <c r="AU361" s="4">
        <f>SUMIFS('grv lys'!$L$2:$L$2863,'grv lys'!$I$2:$I$2863,'bereken betaaldatum bedrag'!$AU$1,'grv lys'!$G$2:$G$2863,'bereken betaaldatum bedrag'!B361)</f>
        <v>0</v>
      </c>
      <c r="AV361" s="4">
        <f>SUMIFS('grv lys'!$L$2:$L$2863,'grv lys'!$I$2:$I$2863,'bereken betaaldatum bedrag'!$AV$1,'grv lys'!$G$2:$G$2863,'bereken betaaldatum bedrag'!B361)</f>
        <v>0</v>
      </c>
      <c r="AW361" s="4">
        <f>SUMIFS('grv lys'!$L$2:$L$2863,'grv lys'!$I$2:$I$2863,'bereken betaaldatum bedrag'!$AW$1,'grv lys'!$G$2:$G$2863,'bereken betaaldatum bedrag'!B361)</f>
        <v>0</v>
      </c>
      <c r="AX361" s="4">
        <f>SUMIFS('grv lys'!$L$2:$L$2863,'grv lys'!$I$2:$I$2863,'bereken betaaldatum bedrag'!$AX$1,'grv lys'!$G$2:$G$2863,'bereken betaaldatum bedrag'!B361)</f>
        <v>0</v>
      </c>
      <c r="AY361" s="4">
        <f>SUMIFS('grv lys'!$L$2:$L$2863,'grv lys'!$I$2:$I$2863,'bereken betaaldatum bedrag'!$AY$1,'grv lys'!$G$2:$G$2863,'bereken betaaldatum bedrag'!B361)</f>
        <v>0</v>
      </c>
      <c r="AZ361" s="4">
        <f>SUMIFS('grv lys'!$L$2:$L$2863,'grv lys'!$I$2:$I$2863,'bereken betaaldatum bedrag'!$AZ$1,'grv lys'!$G$2:$G$2863,'bereken betaaldatum bedrag'!B361)</f>
        <v>0</v>
      </c>
      <c r="BA361" s="4">
        <f>SUMIFS('grv lys'!$L$2:$L$2863,'grv lys'!$I$2:$I$2863,'bereken betaaldatum bedrag'!$BA$1,'grv lys'!$G$2:$G$2863,'bereken betaaldatum bedrag'!B361)</f>
        <v>0</v>
      </c>
    </row>
    <row r="362" spans="1:53" x14ac:dyDescent="0.25">
      <c r="A362" s="19" t="s">
        <v>134</v>
      </c>
      <c r="B362" s="20">
        <v>41938</v>
      </c>
      <c r="C362" s="7"/>
      <c r="D362" s="15" t="s">
        <v>148</v>
      </c>
      <c r="E362" s="14"/>
      <c r="F362" s="12"/>
      <c r="G362" s="16"/>
      <c r="H362" s="16"/>
      <c r="I362" s="4">
        <f>SUMIFS('grv lys'!$L$2:$L$2863,'grv lys'!$G$2:$G$2863,'bereken betaaldatum bedrag'!B362,'grv lys'!$I$2:$I$2863,'bereken betaaldatum bedrag'!I$1)</f>
        <v>0</v>
      </c>
      <c r="J362" s="4">
        <f>SUMIFS('grv lys'!$L$2:$L$2863,'grv lys'!$I$2:$I$2863,'bereken betaaldatum bedrag'!$J$1,'grv lys'!$T$2:$T$2863,'bereken betaaldatum bedrag'!B362)</f>
        <v>0</v>
      </c>
      <c r="K362" s="4">
        <f>SUMIFS('grv lys'!$L$2:$L$2863,'grv lys'!$I$2:$I$2863,'bereken betaaldatum bedrag'!$K$1,'grv lys'!$T$2:$T$2863,'bereken betaaldatum bedrag'!B362)</f>
        <v>0</v>
      </c>
      <c r="L362" s="4">
        <f>SUMIFS('grv lys'!$L$2:$L$2863,'grv lys'!$I$2:$I$2863,'bereken betaaldatum bedrag'!$L$1,'grv lys'!$T$2:$T$2863,'bereken betaaldatum bedrag'!B362)</f>
        <v>0</v>
      </c>
      <c r="M362" s="4">
        <f>SUMIFS('grv lys'!$L$2:$L$2863,'grv lys'!$I$2:$I$2863,'bereken betaaldatum bedrag'!$M$1,'grv lys'!$T$2:$T$2863,'bereken betaaldatum bedrag'!B362)</f>
        <v>0</v>
      </c>
      <c r="N362" s="4">
        <f>SUMIFS('grv lys'!$L$2:$L$2863,'grv lys'!$I$2:$I$2863,'bereken betaaldatum bedrag'!$N$1,'grv lys'!$T$2:$T$2863,'bereken betaaldatum bedrag'!B362)</f>
        <v>0</v>
      </c>
      <c r="O362" s="4">
        <f>SUMIFS('grv lys'!$L$2:$L$2863,'grv lys'!$I$2:$I$2863,'bereken betaaldatum bedrag'!$O$1,'grv lys'!$T$2:$T$2863,'bereken betaaldatum bedrag'!B362)</f>
        <v>0</v>
      </c>
      <c r="P362" s="4">
        <f>SUMIFS('grv lys'!$L$2:$L$2863,'grv lys'!$I$2:$I$2863,'bereken betaaldatum bedrag'!$P$1,'grv lys'!$T$2:$T$2863,'bereken betaaldatum bedrag'!B362)</f>
        <v>0</v>
      </c>
      <c r="Q362" s="4">
        <f>SUMIFS('grv lys'!$L$2:$L$2863,'grv lys'!$I$2:$I$2863,'bereken betaaldatum bedrag'!$Q$1,'grv lys'!$T$2:$T$2863,'bereken betaaldatum bedrag'!B362)</f>
        <v>0</v>
      </c>
      <c r="R362" s="4">
        <f>SUMIFS('grv lys'!$L$2:$L$2863,'grv lys'!$I$2:$I$2863,'bereken betaaldatum bedrag'!$R$1,'grv lys'!$T$2:$T$2863,'bereken betaaldatum bedrag'!B362)</f>
        <v>0</v>
      </c>
      <c r="S362" s="4">
        <f>SUMIFS('grv lys'!Y361:Y3624,'grv lys'!T361:T3624,'bereken betaaldatum bedrag'!B362,'grv lys'!V361:V3624,'bereken betaaldatum bedrag'!$S$1)</f>
        <v>0</v>
      </c>
      <c r="T362" s="4">
        <f>SUMIFS('grv lys'!Z361:Z3624,'grv lys'!U361:U3624,'bereken betaaldatum bedrag'!B362,'grv lys'!W361:W3624,'bereken betaaldatum bedrag'!$T$1)</f>
        <v>0</v>
      </c>
      <c r="U362" s="4">
        <f>SUMIFS('grv lys'!$L$2:$L$2863,'grv lys'!$I$2:$I$2863,'bereken betaaldatum bedrag'!$U$1,'grv lys'!$T$2:$T$2863,'bereken betaaldatum bedrag'!B362)</f>
        <v>0</v>
      </c>
      <c r="V362" s="4">
        <f>SUMIFS('grv lys'!$L$2:$L$2863,'grv lys'!$I$2:$I$2863,'bereken betaaldatum bedrag'!$V$1,'grv lys'!$T$2:$T$2863,'bereken betaaldatum bedrag'!B362)</f>
        <v>0</v>
      </c>
      <c r="W362" s="4">
        <f>SUMIFS('grv lys'!$L$2:$L$2863,'grv lys'!$I$2:$I$2863,'bereken betaaldatum bedrag'!$W$1,'grv lys'!$T$2:$T$2863,'bereken betaaldatum bedrag'!B362)</f>
        <v>0</v>
      </c>
      <c r="X362" s="4">
        <f>SUMIFS('grv lys'!$L$2:$L$2863,'grv lys'!$I$2:$I$2863,'bereken betaaldatum bedrag'!$X$1,'grv lys'!$T$2:$T$2863,'bereken betaaldatum bedrag'!B362)</f>
        <v>0</v>
      </c>
      <c r="Y362" s="4">
        <f>SUMIFS('grv lys'!$L$2:$L$2863,'grv lys'!$I$2:$I$2863,'bereken betaaldatum bedrag'!$Y$1,'grv lys'!$G$2:$G$2863,'bereken betaaldatum bedrag'!B362)</f>
        <v>0</v>
      </c>
      <c r="Z362" s="4">
        <f>SUMIFS('grv lys'!$L$2:$L$2863,'grv lys'!$I$2:$I$2863,'bereken betaaldatum bedrag'!$Z$1,'grv lys'!$G$2:$G$2863,'bereken betaaldatum bedrag'!B362)</f>
        <v>0</v>
      </c>
      <c r="AA362" s="4">
        <f>SUMIFS('grv lys'!$L$2:$L$2863,'grv lys'!$I$2:$I$2863,'bereken betaaldatum bedrag'!$AA$1,'grv lys'!$G$2:$G$2863,'bereken betaaldatum bedrag'!B362)</f>
        <v>0</v>
      </c>
      <c r="AB362" s="4">
        <f>SUMIFS('grv lys'!$L$2:$L$2863,'grv lys'!$I$2:$I$2863,'bereken betaaldatum bedrag'!$AB$1,'grv lys'!$G$2:$G$2863,'bereken betaaldatum bedrag'!B362)</f>
        <v>0</v>
      </c>
      <c r="AC362" s="4">
        <f>SUMIFS('grv lys'!$L$2:$L$2863,'grv lys'!$I$2:$I$2863,'bereken betaaldatum bedrag'!$AC$1,'grv lys'!$G$2:$G$2863,'bereken betaaldatum bedrag'!B362)</f>
        <v>0</v>
      </c>
      <c r="AD362" s="4">
        <f>SUMIFS('grv lys'!$L$2:$L$2863,'grv lys'!$I$2:$I$2863,'bereken betaaldatum bedrag'!$AD$1,'grv lys'!$G$2:$G$2863,'bereken betaaldatum bedrag'!B362)</f>
        <v>0</v>
      </c>
      <c r="AE362" s="4">
        <f>SUMIFS('grv lys'!$L$2:$L$2863,'grv lys'!$I$2:$I$2863,'bereken betaaldatum bedrag'!$AE$1,'grv lys'!$G$2:$G$2863,'bereken betaaldatum bedrag'!B362)</f>
        <v>0</v>
      </c>
      <c r="AF362" s="4">
        <f>SUMIFS('grv lys'!$L$2:$L$2863,'grv lys'!$I$2:$I$2863,'bereken betaaldatum bedrag'!$AF$1,'grv lys'!$G$2:$G$2863,'bereken betaaldatum bedrag'!B362)</f>
        <v>0</v>
      </c>
      <c r="AG362" s="4">
        <f>SUMIFS('grv lys'!$L$2:$L$2863,'grv lys'!$I$2:$I$2863,'bereken betaaldatum bedrag'!$AG$1,'grv lys'!$G$2:$G$2863,'bereken betaaldatum bedrag'!B362)</f>
        <v>0</v>
      </c>
      <c r="AH362" s="4">
        <f>SUMIFS('grv lys'!$L$2:$L$2863,'grv lys'!$I$2:$I$2863,'bereken betaaldatum bedrag'!$AH$1,'grv lys'!$G$2:$G$2863,'bereken betaaldatum bedrag'!B362)</f>
        <v>0</v>
      </c>
      <c r="AI362" s="4">
        <f>SUMIFS('grv lys'!$L$2:$L$2863,'grv lys'!$I$2:$I$2863,'bereken betaaldatum bedrag'!$AI$1,'grv lys'!$G$2:$G$2863,'bereken betaaldatum bedrag'!B362)</f>
        <v>0</v>
      </c>
      <c r="AJ362" s="4">
        <f>SUMIFS('grv lys'!$L$2:$L$2863,'grv lys'!$I$2:$I$2863,'bereken betaaldatum bedrag'!$AJ$1,'grv lys'!$G$2:$G$2863,'bereken betaaldatum bedrag'!B362)</f>
        <v>0</v>
      </c>
      <c r="AK362" s="4">
        <f>SUMIFS('grv lys'!$L$2:$L$2863,'grv lys'!$I$2:$I$2863,'bereken betaaldatum bedrag'!$AK$1,'grv lys'!$G$2:$G$2863,'bereken betaaldatum bedrag'!B362)</f>
        <v>0</v>
      </c>
      <c r="AL362" s="4">
        <f>SUMIFS('grv lys'!$L$2:$L$2863,'grv lys'!$I$2:$I$2863,'bereken betaaldatum bedrag'!$AL$1,'grv lys'!$G$2:$G$2863,'bereken betaaldatum bedrag'!B362)</f>
        <v>0</v>
      </c>
      <c r="AM362" s="4">
        <f>SUMIFS('grv lys'!$L$2:$L$2863,'grv lys'!$I$2:$I$2863,'bereken betaaldatum bedrag'!$AM$1,'grv lys'!$G$2:$G$2863,'bereken betaaldatum bedrag'!B362)</f>
        <v>0</v>
      </c>
      <c r="AN362" s="4">
        <f>SUMIFS('grv lys'!$L$2:$L$2863,'grv lys'!$I$2:$I$2863,'bereken betaaldatum bedrag'!$AN$1,'grv lys'!$G$2:$G$2863,'bereken betaaldatum bedrag'!B362)</f>
        <v>0</v>
      </c>
      <c r="AO362" s="4">
        <f>SUMIFS('grv lys'!$L$2:$L$2863,'grv lys'!$I$2:$I$2863,'bereken betaaldatum bedrag'!$AO$1,'grv lys'!$G$2:$G$2863,'bereken betaaldatum bedrag'!B362)</f>
        <v>0</v>
      </c>
      <c r="AP362" s="4">
        <f>SUMIFS('grv lys'!$L$2:$L$2863,'grv lys'!$I$2:$I$2863,'bereken betaaldatum bedrag'!$AP$1,'grv lys'!$G$2:$G$2863,'bereken betaaldatum bedrag'!B362)</f>
        <v>0</v>
      </c>
      <c r="AQ362" s="4">
        <f>SUMIFS('grv lys'!$L$2:$L$2863,'grv lys'!$I$2:$I$2863,'bereken betaaldatum bedrag'!$AQ$1,'grv lys'!$G$2:$G$2863,'bereken betaaldatum bedrag'!B362)</f>
        <v>0</v>
      </c>
      <c r="AR362" s="4">
        <f>SUMIFS('grv lys'!$L$2:$L$2863,'grv lys'!$I$2:$I$2863,'bereken betaaldatum bedrag'!$AR$1,'grv lys'!$G$2:$G$2863,'bereken betaaldatum bedrag'!B362)</f>
        <v>0</v>
      </c>
      <c r="AS362" s="4">
        <f>SUMIFS('grv lys'!$L$2:$L$2863,'grv lys'!$I$2:$I$2863,'bereken betaaldatum bedrag'!$AS$1,'grv lys'!$G$2:$G$2863,'bereken betaaldatum bedrag'!B362)</f>
        <v>0</v>
      </c>
      <c r="AT362" s="4">
        <f>SUMIFS('grv lys'!$L$2:$L$2863,'grv lys'!$I$2:$I$2863,'bereken betaaldatum bedrag'!$AT$1,'grv lys'!$G$2:$G$2863,'bereken betaaldatum bedrag'!B362)</f>
        <v>0</v>
      </c>
      <c r="AU362" s="4">
        <f>SUMIFS('grv lys'!$L$2:$L$2863,'grv lys'!$I$2:$I$2863,'bereken betaaldatum bedrag'!$AU$1,'grv lys'!$G$2:$G$2863,'bereken betaaldatum bedrag'!B362)</f>
        <v>0</v>
      </c>
      <c r="AV362" s="4">
        <f>SUMIFS('grv lys'!$L$2:$L$2863,'grv lys'!$I$2:$I$2863,'bereken betaaldatum bedrag'!$AV$1,'grv lys'!$G$2:$G$2863,'bereken betaaldatum bedrag'!B362)</f>
        <v>0</v>
      </c>
      <c r="AW362" s="4">
        <f>SUMIFS('grv lys'!$L$2:$L$2863,'grv lys'!$I$2:$I$2863,'bereken betaaldatum bedrag'!$AW$1,'grv lys'!$G$2:$G$2863,'bereken betaaldatum bedrag'!B362)</f>
        <v>0</v>
      </c>
      <c r="AX362" s="4">
        <f>SUMIFS('grv lys'!$L$2:$L$2863,'grv lys'!$I$2:$I$2863,'bereken betaaldatum bedrag'!$AX$1,'grv lys'!$G$2:$G$2863,'bereken betaaldatum bedrag'!B362)</f>
        <v>0</v>
      </c>
      <c r="AY362" s="4">
        <f>SUMIFS('grv lys'!$L$2:$L$2863,'grv lys'!$I$2:$I$2863,'bereken betaaldatum bedrag'!$AY$1,'grv lys'!$G$2:$G$2863,'bereken betaaldatum bedrag'!B362)</f>
        <v>0</v>
      </c>
      <c r="AZ362" s="4">
        <f>SUMIFS('grv lys'!$L$2:$L$2863,'grv lys'!$I$2:$I$2863,'bereken betaaldatum bedrag'!$AZ$1,'grv lys'!$G$2:$G$2863,'bereken betaaldatum bedrag'!B362)</f>
        <v>0</v>
      </c>
      <c r="BA362" s="4">
        <f>SUMIFS('grv lys'!$L$2:$L$2863,'grv lys'!$I$2:$I$2863,'bereken betaaldatum bedrag'!$BA$1,'grv lys'!$G$2:$G$2863,'bereken betaaldatum bedrag'!B362)</f>
        <v>0</v>
      </c>
    </row>
    <row r="363" spans="1:53" x14ac:dyDescent="0.25">
      <c r="A363" s="19" t="s">
        <v>135</v>
      </c>
      <c r="B363" s="20">
        <v>41939</v>
      </c>
      <c r="C363" s="7"/>
      <c r="D363" s="15" t="s">
        <v>148</v>
      </c>
      <c r="E363" s="14"/>
      <c r="F363" s="12"/>
      <c r="G363" s="16"/>
      <c r="H363" s="16"/>
      <c r="I363" s="4">
        <f>SUMIFS('grv lys'!$L$2:$L$2863,'grv lys'!$G$2:$G$2863,'bereken betaaldatum bedrag'!B363,'grv lys'!$I$2:$I$2863,'bereken betaaldatum bedrag'!I$1)</f>
        <v>0</v>
      </c>
      <c r="J363" s="4">
        <f>SUMIFS('grv lys'!$L$2:$L$2863,'grv lys'!$I$2:$I$2863,'bereken betaaldatum bedrag'!$J$1,'grv lys'!$T$2:$T$2863,'bereken betaaldatum bedrag'!B363)</f>
        <v>0</v>
      </c>
      <c r="K363" s="4">
        <f>SUMIFS('grv lys'!$L$2:$L$2863,'grv lys'!$I$2:$I$2863,'bereken betaaldatum bedrag'!$K$1,'grv lys'!$T$2:$T$2863,'bereken betaaldatum bedrag'!B363)</f>
        <v>0</v>
      </c>
      <c r="L363" s="4">
        <f>SUMIFS('grv lys'!$L$2:$L$2863,'grv lys'!$I$2:$I$2863,'bereken betaaldatum bedrag'!$L$1,'grv lys'!$T$2:$T$2863,'bereken betaaldatum bedrag'!B363)</f>
        <v>0</v>
      </c>
      <c r="M363" s="4">
        <f>SUMIFS('grv lys'!$L$2:$L$2863,'grv lys'!$I$2:$I$2863,'bereken betaaldatum bedrag'!$M$1,'grv lys'!$T$2:$T$2863,'bereken betaaldatum bedrag'!B363)</f>
        <v>0</v>
      </c>
      <c r="N363" s="4">
        <f>SUMIFS('grv lys'!$L$2:$L$2863,'grv lys'!$I$2:$I$2863,'bereken betaaldatum bedrag'!$N$1,'grv lys'!$T$2:$T$2863,'bereken betaaldatum bedrag'!B363)</f>
        <v>0</v>
      </c>
      <c r="O363" s="4">
        <f>SUMIFS('grv lys'!$L$2:$L$2863,'grv lys'!$I$2:$I$2863,'bereken betaaldatum bedrag'!$O$1,'grv lys'!$T$2:$T$2863,'bereken betaaldatum bedrag'!B363)</f>
        <v>0</v>
      </c>
      <c r="P363" s="4">
        <f>SUMIFS('grv lys'!$L$2:$L$2863,'grv lys'!$I$2:$I$2863,'bereken betaaldatum bedrag'!$P$1,'grv lys'!$T$2:$T$2863,'bereken betaaldatum bedrag'!B363)</f>
        <v>0</v>
      </c>
      <c r="Q363" s="4">
        <f>SUMIFS('grv lys'!$L$2:$L$2863,'grv lys'!$I$2:$I$2863,'bereken betaaldatum bedrag'!$Q$1,'grv lys'!$T$2:$T$2863,'bereken betaaldatum bedrag'!B363)</f>
        <v>0</v>
      </c>
      <c r="R363" s="4">
        <f>SUMIFS('grv lys'!$L$2:$L$2863,'grv lys'!$I$2:$I$2863,'bereken betaaldatum bedrag'!$R$1,'grv lys'!$T$2:$T$2863,'bereken betaaldatum bedrag'!B363)</f>
        <v>0</v>
      </c>
      <c r="S363" s="4">
        <f>SUMIFS('grv lys'!Y362:Y3625,'grv lys'!T362:T3625,'bereken betaaldatum bedrag'!B363,'grv lys'!V362:V3625,'bereken betaaldatum bedrag'!$S$1)</f>
        <v>0</v>
      </c>
      <c r="T363" s="4">
        <f>SUMIFS('grv lys'!Z362:Z3625,'grv lys'!U362:U3625,'bereken betaaldatum bedrag'!B363,'grv lys'!W362:W3625,'bereken betaaldatum bedrag'!$T$1)</f>
        <v>0</v>
      </c>
      <c r="U363" s="4">
        <f>SUMIFS('grv lys'!$L$2:$L$2863,'grv lys'!$I$2:$I$2863,'bereken betaaldatum bedrag'!$U$1,'grv lys'!$T$2:$T$2863,'bereken betaaldatum bedrag'!B363)</f>
        <v>0</v>
      </c>
      <c r="V363" s="4">
        <f>SUMIFS('grv lys'!$L$2:$L$2863,'grv lys'!$I$2:$I$2863,'bereken betaaldatum bedrag'!$V$1,'grv lys'!$T$2:$T$2863,'bereken betaaldatum bedrag'!B363)</f>
        <v>0</v>
      </c>
      <c r="W363" s="4">
        <f>SUMIFS('grv lys'!$L$2:$L$2863,'grv lys'!$I$2:$I$2863,'bereken betaaldatum bedrag'!$W$1,'grv lys'!$T$2:$T$2863,'bereken betaaldatum bedrag'!B363)</f>
        <v>0</v>
      </c>
      <c r="X363" s="4">
        <f>SUMIFS('grv lys'!$L$2:$L$2863,'grv lys'!$I$2:$I$2863,'bereken betaaldatum bedrag'!$X$1,'grv lys'!$T$2:$T$2863,'bereken betaaldatum bedrag'!B363)</f>
        <v>0</v>
      </c>
      <c r="Y363" s="4">
        <f>SUMIFS('grv lys'!$L$2:$L$2863,'grv lys'!$I$2:$I$2863,'bereken betaaldatum bedrag'!$Y$1,'grv lys'!$G$2:$G$2863,'bereken betaaldatum bedrag'!B363)</f>
        <v>0</v>
      </c>
      <c r="Z363" s="4">
        <f>SUMIFS('grv lys'!$L$2:$L$2863,'grv lys'!$I$2:$I$2863,'bereken betaaldatum bedrag'!$Z$1,'grv lys'!$G$2:$G$2863,'bereken betaaldatum bedrag'!B363)</f>
        <v>0</v>
      </c>
      <c r="AA363" s="4">
        <f>SUMIFS('grv lys'!$L$2:$L$2863,'grv lys'!$I$2:$I$2863,'bereken betaaldatum bedrag'!$AA$1,'grv lys'!$G$2:$G$2863,'bereken betaaldatum bedrag'!B363)</f>
        <v>0</v>
      </c>
      <c r="AB363" s="4">
        <f>SUMIFS('grv lys'!$L$2:$L$2863,'grv lys'!$I$2:$I$2863,'bereken betaaldatum bedrag'!$AB$1,'grv lys'!$G$2:$G$2863,'bereken betaaldatum bedrag'!B363)</f>
        <v>0</v>
      </c>
      <c r="AC363" s="4">
        <f>SUMIFS('grv lys'!$L$2:$L$2863,'grv lys'!$I$2:$I$2863,'bereken betaaldatum bedrag'!$AC$1,'grv lys'!$G$2:$G$2863,'bereken betaaldatum bedrag'!B363)</f>
        <v>0</v>
      </c>
      <c r="AD363" s="4">
        <f>SUMIFS('grv lys'!$L$2:$L$2863,'grv lys'!$I$2:$I$2863,'bereken betaaldatum bedrag'!$AD$1,'grv lys'!$G$2:$G$2863,'bereken betaaldatum bedrag'!B363)</f>
        <v>0</v>
      </c>
      <c r="AE363" s="4">
        <f>SUMIFS('grv lys'!$L$2:$L$2863,'grv lys'!$I$2:$I$2863,'bereken betaaldatum bedrag'!$AE$1,'grv lys'!$G$2:$G$2863,'bereken betaaldatum bedrag'!B363)</f>
        <v>0</v>
      </c>
      <c r="AF363" s="4">
        <f>SUMIFS('grv lys'!$L$2:$L$2863,'grv lys'!$I$2:$I$2863,'bereken betaaldatum bedrag'!$AF$1,'grv lys'!$G$2:$G$2863,'bereken betaaldatum bedrag'!B363)</f>
        <v>0</v>
      </c>
      <c r="AG363" s="4">
        <f>SUMIFS('grv lys'!$L$2:$L$2863,'grv lys'!$I$2:$I$2863,'bereken betaaldatum bedrag'!$AG$1,'grv lys'!$G$2:$G$2863,'bereken betaaldatum bedrag'!B363)</f>
        <v>0</v>
      </c>
      <c r="AH363" s="4">
        <f>SUMIFS('grv lys'!$L$2:$L$2863,'grv lys'!$I$2:$I$2863,'bereken betaaldatum bedrag'!$AH$1,'grv lys'!$G$2:$G$2863,'bereken betaaldatum bedrag'!B363)</f>
        <v>0</v>
      </c>
      <c r="AI363" s="4">
        <f>SUMIFS('grv lys'!$L$2:$L$2863,'grv lys'!$I$2:$I$2863,'bereken betaaldatum bedrag'!$AI$1,'grv lys'!$G$2:$G$2863,'bereken betaaldatum bedrag'!B363)</f>
        <v>0</v>
      </c>
      <c r="AJ363" s="4">
        <f>SUMIFS('grv lys'!$L$2:$L$2863,'grv lys'!$I$2:$I$2863,'bereken betaaldatum bedrag'!$AJ$1,'grv lys'!$G$2:$G$2863,'bereken betaaldatum bedrag'!B363)</f>
        <v>0</v>
      </c>
      <c r="AK363" s="4">
        <f>SUMIFS('grv lys'!$L$2:$L$2863,'grv lys'!$I$2:$I$2863,'bereken betaaldatum bedrag'!$AK$1,'grv lys'!$G$2:$G$2863,'bereken betaaldatum bedrag'!B363)</f>
        <v>0</v>
      </c>
      <c r="AL363" s="4">
        <f>SUMIFS('grv lys'!$L$2:$L$2863,'grv lys'!$I$2:$I$2863,'bereken betaaldatum bedrag'!$AL$1,'grv lys'!$G$2:$G$2863,'bereken betaaldatum bedrag'!B363)</f>
        <v>0</v>
      </c>
      <c r="AM363" s="4">
        <f>SUMIFS('grv lys'!$L$2:$L$2863,'grv lys'!$I$2:$I$2863,'bereken betaaldatum bedrag'!$AM$1,'grv lys'!$G$2:$G$2863,'bereken betaaldatum bedrag'!B363)</f>
        <v>0</v>
      </c>
      <c r="AN363" s="4">
        <f>SUMIFS('grv lys'!$L$2:$L$2863,'grv lys'!$I$2:$I$2863,'bereken betaaldatum bedrag'!$AN$1,'grv lys'!$G$2:$G$2863,'bereken betaaldatum bedrag'!B363)</f>
        <v>0</v>
      </c>
      <c r="AO363" s="4">
        <f>SUMIFS('grv lys'!$L$2:$L$2863,'grv lys'!$I$2:$I$2863,'bereken betaaldatum bedrag'!$AO$1,'grv lys'!$G$2:$G$2863,'bereken betaaldatum bedrag'!B363)</f>
        <v>0</v>
      </c>
      <c r="AP363" s="4">
        <f>SUMIFS('grv lys'!$L$2:$L$2863,'grv lys'!$I$2:$I$2863,'bereken betaaldatum bedrag'!$AP$1,'grv lys'!$G$2:$G$2863,'bereken betaaldatum bedrag'!B363)</f>
        <v>0</v>
      </c>
      <c r="AQ363" s="4">
        <f>SUMIFS('grv lys'!$L$2:$L$2863,'grv lys'!$I$2:$I$2863,'bereken betaaldatum bedrag'!$AQ$1,'grv lys'!$G$2:$G$2863,'bereken betaaldatum bedrag'!B363)</f>
        <v>0</v>
      </c>
      <c r="AR363" s="4">
        <f>SUMIFS('grv lys'!$L$2:$L$2863,'grv lys'!$I$2:$I$2863,'bereken betaaldatum bedrag'!$AR$1,'grv lys'!$G$2:$G$2863,'bereken betaaldatum bedrag'!B363)</f>
        <v>0</v>
      </c>
      <c r="AS363" s="4">
        <f>SUMIFS('grv lys'!$L$2:$L$2863,'grv lys'!$I$2:$I$2863,'bereken betaaldatum bedrag'!$AS$1,'grv lys'!$G$2:$G$2863,'bereken betaaldatum bedrag'!B363)</f>
        <v>0</v>
      </c>
      <c r="AT363" s="4">
        <f>SUMIFS('grv lys'!$L$2:$L$2863,'grv lys'!$I$2:$I$2863,'bereken betaaldatum bedrag'!$AT$1,'grv lys'!$G$2:$G$2863,'bereken betaaldatum bedrag'!B363)</f>
        <v>0</v>
      </c>
      <c r="AU363" s="4">
        <f>SUMIFS('grv lys'!$L$2:$L$2863,'grv lys'!$I$2:$I$2863,'bereken betaaldatum bedrag'!$AU$1,'grv lys'!$G$2:$G$2863,'bereken betaaldatum bedrag'!B363)</f>
        <v>0</v>
      </c>
      <c r="AV363" s="4">
        <f>SUMIFS('grv lys'!$L$2:$L$2863,'grv lys'!$I$2:$I$2863,'bereken betaaldatum bedrag'!$AV$1,'grv lys'!$G$2:$G$2863,'bereken betaaldatum bedrag'!B363)</f>
        <v>0</v>
      </c>
      <c r="AW363" s="4">
        <f>SUMIFS('grv lys'!$L$2:$L$2863,'grv lys'!$I$2:$I$2863,'bereken betaaldatum bedrag'!$AW$1,'grv lys'!$G$2:$G$2863,'bereken betaaldatum bedrag'!B363)</f>
        <v>0</v>
      </c>
      <c r="AX363" s="4">
        <f>SUMIFS('grv lys'!$L$2:$L$2863,'grv lys'!$I$2:$I$2863,'bereken betaaldatum bedrag'!$AX$1,'grv lys'!$G$2:$G$2863,'bereken betaaldatum bedrag'!B363)</f>
        <v>0</v>
      </c>
      <c r="AY363" s="4">
        <f>SUMIFS('grv lys'!$L$2:$L$2863,'grv lys'!$I$2:$I$2863,'bereken betaaldatum bedrag'!$AY$1,'grv lys'!$G$2:$G$2863,'bereken betaaldatum bedrag'!B363)</f>
        <v>0</v>
      </c>
      <c r="AZ363" s="4">
        <f>SUMIFS('grv lys'!$L$2:$L$2863,'grv lys'!$I$2:$I$2863,'bereken betaaldatum bedrag'!$AZ$1,'grv lys'!$G$2:$G$2863,'bereken betaaldatum bedrag'!B363)</f>
        <v>0</v>
      </c>
      <c r="BA363" s="4">
        <f>SUMIFS('grv lys'!$L$2:$L$2863,'grv lys'!$I$2:$I$2863,'bereken betaaldatum bedrag'!$BA$1,'grv lys'!$G$2:$G$2863,'bereken betaaldatum bedrag'!B363)</f>
        <v>0</v>
      </c>
    </row>
    <row r="364" spans="1:53" x14ac:dyDescent="0.25">
      <c r="A364" s="19" t="s">
        <v>136</v>
      </c>
      <c r="B364" s="20">
        <v>41940</v>
      </c>
      <c r="C364" s="7"/>
      <c r="D364" s="15" t="s">
        <v>148</v>
      </c>
      <c r="E364" s="14"/>
      <c r="F364" s="12"/>
      <c r="G364" s="16"/>
      <c r="H364" s="16"/>
      <c r="I364" s="4">
        <f>SUMIFS('grv lys'!$L$2:$L$2863,'grv lys'!$G$2:$G$2863,'bereken betaaldatum bedrag'!B364,'grv lys'!$I$2:$I$2863,'bereken betaaldatum bedrag'!I$1)</f>
        <v>0</v>
      </c>
      <c r="J364" s="4">
        <f>SUMIFS('grv lys'!$L$2:$L$2863,'grv lys'!$I$2:$I$2863,'bereken betaaldatum bedrag'!$J$1,'grv lys'!$T$2:$T$2863,'bereken betaaldatum bedrag'!B364)</f>
        <v>0</v>
      </c>
      <c r="K364" s="4">
        <f>SUMIFS('grv lys'!$L$2:$L$2863,'grv lys'!$I$2:$I$2863,'bereken betaaldatum bedrag'!$K$1,'grv lys'!$T$2:$T$2863,'bereken betaaldatum bedrag'!B364)</f>
        <v>0</v>
      </c>
      <c r="L364" s="4">
        <f>SUMIFS('grv lys'!$L$2:$L$2863,'grv lys'!$I$2:$I$2863,'bereken betaaldatum bedrag'!$L$1,'grv lys'!$T$2:$T$2863,'bereken betaaldatum bedrag'!B364)</f>
        <v>0</v>
      </c>
      <c r="M364" s="4">
        <f>SUMIFS('grv lys'!$L$2:$L$2863,'grv lys'!$I$2:$I$2863,'bereken betaaldatum bedrag'!$M$1,'grv lys'!$T$2:$T$2863,'bereken betaaldatum bedrag'!B364)</f>
        <v>0</v>
      </c>
      <c r="N364" s="4">
        <f>SUMIFS('grv lys'!$L$2:$L$2863,'grv lys'!$I$2:$I$2863,'bereken betaaldatum bedrag'!$N$1,'grv lys'!$T$2:$T$2863,'bereken betaaldatum bedrag'!B364)</f>
        <v>0</v>
      </c>
      <c r="O364" s="4">
        <f>SUMIFS('grv lys'!$L$2:$L$2863,'grv lys'!$I$2:$I$2863,'bereken betaaldatum bedrag'!$O$1,'grv lys'!$T$2:$T$2863,'bereken betaaldatum bedrag'!B364)</f>
        <v>0</v>
      </c>
      <c r="P364" s="4">
        <f>SUMIFS('grv lys'!$L$2:$L$2863,'grv lys'!$I$2:$I$2863,'bereken betaaldatum bedrag'!$P$1,'grv lys'!$T$2:$T$2863,'bereken betaaldatum bedrag'!B364)</f>
        <v>0</v>
      </c>
      <c r="Q364" s="4">
        <f>SUMIFS('grv lys'!$L$2:$L$2863,'grv lys'!$I$2:$I$2863,'bereken betaaldatum bedrag'!$Q$1,'grv lys'!$T$2:$T$2863,'bereken betaaldatum bedrag'!B364)</f>
        <v>0</v>
      </c>
      <c r="R364" s="4">
        <f>SUMIFS('grv lys'!$L$2:$L$2863,'grv lys'!$I$2:$I$2863,'bereken betaaldatum bedrag'!$R$1,'grv lys'!$T$2:$T$2863,'bereken betaaldatum bedrag'!B364)</f>
        <v>0</v>
      </c>
      <c r="S364" s="4">
        <f>SUMIFS('grv lys'!Y363:Y3626,'grv lys'!T363:T3626,'bereken betaaldatum bedrag'!B364,'grv lys'!V363:V3626,'bereken betaaldatum bedrag'!$S$1)</f>
        <v>0</v>
      </c>
      <c r="T364" s="4">
        <f>SUMIFS('grv lys'!Z363:Z3626,'grv lys'!U363:U3626,'bereken betaaldatum bedrag'!B364,'grv lys'!W363:W3626,'bereken betaaldatum bedrag'!$T$1)</f>
        <v>0</v>
      </c>
      <c r="U364" s="4">
        <f>SUMIFS('grv lys'!$L$2:$L$2863,'grv lys'!$I$2:$I$2863,'bereken betaaldatum bedrag'!$U$1,'grv lys'!$T$2:$T$2863,'bereken betaaldatum bedrag'!B364)</f>
        <v>0</v>
      </c>
      <c r="V364" s="4">
        <f>SUMIFS('grv lys'!$L$2:$L$2863,'grv lys'!$I$2:$I$2863,'bereken betaaldatum bedrag'!$V$1,'grv lys'!$T$2:$T$2863,'bereken betaaldatum bedrag'!B364)</f>
        <v>0</v>
      </c>
      <c r="W364" s="4">
        <f>SUMIFS('grv lys'!$L$2:$L$2863,'grv lys'!$I$2:$I$2863,'bereken betaaldatum bedrag'!$W$1,'grv lys'!$T$2:$T$2863,'bereken betaaldatum bedrag'!B364)</f>
        <v>0</v>
      </c>
      <c r="X364" s="4">
        <f>SUMIFS('grv lys'!$L$2:$L$2863,'grv lys'!$I$2:$I$2863,'bereken betaaldatum bedrag'!$X$1,'grv lys'!$T$2:$T$2863,'bereken betaaldatum bedrag'!B364)</f>
        <v>0</v>
      </c>
      <c r="Y364" s="4">
        <f>SUMIFS('grv lys'!$L$2:$L$2863,'grv lys'!$I$2:$I$2863,'bereken betaaldatum bedrag'!$Y$1,'grv lys'!$G$2:$G$2863,'bereken betaaldatum bedrag'!B364)</f>
        <v>0</v>
      </c>
      <c r="Z364" s="4">
        <f>SUMIFS('grv lys'!$L$2:$L$2863,'grv lys'!$I$2:$I$2863,'bereken betaaldatum bedrag'!$Z$1,'grv lys'!$G$2:$G$2863,'bereken betaaldatum bedrag'!B364)</f>
        <v>0</v>
      </c>
      <c r="AA364" s="4">
        <f>SUMIFS('grv lys'!$L$2:$L$2863,'grv lys'!$I$2:$I$2863,'bereken betaaldatum bedrag'!$AA$1,'grv lys'!$G$2:$G$2863,'bereken betaaldatum bedrag'!B364)</f>
        <v>0</v>
      </c>
      <c r="AB364" s="4">
        <f>SUMIFS('grv lys'!$L$2:$L$2863,'grv lys'!$I$2:$I$2863,'bereken betaaldatum bedrag'!$AB$1,'grv lys'!$G$2:$G$2863,'bereken betaaldatum bedrag'!B364)</f>
        <v>0</v>
      </c>
      <c r="AC364" s="4">
        <f>SUMIFS('grv lys'!$L$2:$L$2863,'grv lys'!$I$2:$I$2863,'bereken betaaldatum bedrag'!$AC$1,'grv lys'!$G$2:$G$2863,'bereken betaaldatum bedrag'!B364)</f>
        <v>0</v>
      </c>
      <c r="AD364" s="4">
        <f>SUMIFS('grv lys'!$L$2:$L$2863,'grv lys'!$I$2:$I$2863,'bereken betaaldatum bedrag'!$AD$1,'grv lys'!$G$2:$G$2863,'bereken betaaldatum bedrag'!B364)</f>
        <v>0</v>
      </c>
      <c r="AE364" s="4">
        <f>SUMIFS('grv lys'!$L$2:$L$2863,'grv lys'!$I$2:$I$2863,'bereken betaaldatum bedrag'!$AE$1,'grv lys'!$G$2:$G$2863,'bereken betaaldatum bedrag'!B364)</f>
        <v>0</v>
      </c>
      <c r="AF364" s="4">
        <f>SUMIFS('grv lys'!$L$2:$L$2863,'grv lys'!$I$2:$I$2863,'bereken betaaldatum bedrag'!$AF$1,'grv lys'!$G$2:$G$2863,'bereken betaaldatum bedrag'!B364)</f>
        <v>0</v>
      </c>
      <c r="AG364" s="4">
        <f>SUMIFS('grv lys'!$L$2:$L$2863,'grv lys'!$I$2:$I$2863,'bereken betaaldatum bedrag'!$AG$1,'grv lys'!$G$2:$G$2863,'bereken betaaldatum bedrag'!B364)</f>
        <v>0</v>
      </c>
      <c r="AH364" s="4">
        <f>SUMIFS('grv lys'!$L$2:$L$2863,'grv lys'!$I$2:$I$2863,'bereken betaaldatum bedrag'!$AH$1,'grv lys'!$G$2:$G$2863,'bereken betaaldatum bedrag'!B364)</f>
        <v>0</v>
      </c>
      <c r="AI364" s="4">
        <f>SUMIFS('grv lys'!$L$2:$L$2863,'grv lys'!$I$2:$I$2863,'bereken betaaldatum bedrag'!$AI$1,'grv lys'!$G$2:$G$2863,'bereken betaaldatum bedrag'!B364)</f>
        <v>0</v>
      </c>
      <c r="AJ364" s="4">
        <f>SUMIFS('grv lys'!$L$2:$L$2863,'grv lys'!$I$2:$I$2863,'bereken betaaldatum bedrag'!$AJ$1,'grv lys'!$G$2:$G$2863,'bereken betaaldatum bedrag'!B364)</f>
        <v>0</v>
      </c>
      <c r="AK364" s="4">
        <f>SUMIFS('grv lys'!$L$2:$L$2863,'grv lys'!$I$2:$I$2863,'bereken betaaldatum bedrag'!$AK$1,'grv lys'!$G$2:$G$2863,'bereken betaaldatum bedrag'!B364)</f>
        <v>0</v>
      </c>
      <c r="AL364" s="4">
        <f>SUMIFS('grv lys'!$L$2:$L$2863,'grv lys'!$I$2:$I$2863,'bereken betaaldatum bedrag'!$AL$1,'grv lys'!$G$2:$G$2863,'bereken betaaldatum bedrag'!B364)</f>
        <v>0</v>
      </c>
      <c r="AM364" s="4">
        <f>SUMIFS('grv lys'!$L$2:$L$2863,'grv lys'!$I$2:$I$2863,'bereken betaaldatum bedrag'!$AM$1,'grv lys'!$G$2:$G$2863,'bereken betaaldatum bedrag'!B364)</f>
        <v>0</v>
      </c>
      <c r="AN364" s="4">
        <f>SUMIFS('grv lys'!$L$2:$L$2863,'grv lys'!$I$2:$I$2863,'bereken betaaldatum bedrag'!$AN$1,'grv lys'!$G$2:$G$2863,'bereken betaaldatum bedrag'!B364)</f>
        <v>0</v>
      </c>
      <c r="AO364" s="4">
        <f>SUMIFS('grv lys'!$L$2:$L$2863,'grv lys'!$I$2:$I$2863,'bereken betaaldatum bedrag'!$AO$1,'grv lys'!$G$2:$G$2863,'bereken betaaldatum bedrag'!B364)</f>
        <v>0</v>
      </c>
      <c r="AP364" s="4">
        <f>SUMIFS('grv lys'!$L$2:$L$2863,'grv lys'!$I$2:$I$2863,'bereken betaaldatum bedrag'!$AP$1,'grv lys'!$G$2:$G$2863,'bereken betaaldatum bedrag'!B364)</f>
        <v>0</v>
      </c>
      <c r="AQ364" s="4">
        <f>SUMIFS('grv lys'!$L$2:$L$2863,'grv lys'!$I$2:$I$2863,'bereken betaaldatum bedrag'!$AQ$1,'grv lys'!$G$2:$G$2863,'bereken betaaldatum bedrag'!B364)</f>
        <v>0</v>
      </c>
      <c r="AR364" s="4">
        <f>SUMIFS('grv lys'!$L$2:$L$2863,'grv lys'!$I$2:$I$2863,'bereken betaaldatum bedrag'!$AR$1,'grv lys'!$G$2:$G$2863,'bereken betaaldatum bedrag'!B364)</f>
        <v>0</v>
      </c>
      <c r="AS364" s="4">
        <f>SUMIFS('grv lys'!$L$2:$L$2863,'grv lys'!$I$2:$I$2863,'bereken betaaldatum bedrag'!$AS$1,'grv lys'!$G$2:$G$2863,'bereken betaaldatum bedrag'!B364)</f>
        <v>0</v>
      </c>
      <c r="AT364" s="4">
        <f>SUMIFS('grv lys'!$L$2:$L$2863,'grv lys'!$I$2:$I$2863,'bereken betaaldatum bedrag'!$AT$1,'grv lys'!$G$2:$G$2863,'bereken betaaldatum bedrag'!B364)</f>
        <v>0</v>
      </c>
      <c r="AU364" s="4">
        <f>SUMIFS('grv lys'!$L$2:$L$2863,'grv lys'!$I$2:$I$2863,'bereken betaaldatum bedrag'!$AU$1,'grv lys'!$G$2:$G$2863,'bereken betaaldatum bedrag'!B364)</f>
        <v>0</v>
      </c>
      <c r="AV364" s="4">
        <f>SUMIFS('grv lys'!$L$2:$L$2863,'grv lys'!$I$2:$I$2863,'bereken betaaldatum bedrag'!$AV$1,'grv lys'!$G$2:$G$2863,'bereken betaaldatum bedrag'!B364)</f>
        <v>0</v>
      </c>
      <c r="AW364" s="4">
        <f>SUMIFS('grv lys'!$L$2:$L$2863,'grv lys'!$I$2:$I$2863,'bereken betaaldatum bedrag'!$AW$1,'grv lys'!$G$2:$G$2863,'bereken betaaldatum bedrag'!B364)</f>
        <v>0</v>
      </c>
      <c r="AX364" s="4">
        <f>SUMIFS('grv lys'!$L$2:$L$2863,'grv lys'!$I$2:$I$2863,'bereken betaaldatum bedrag'!$AX$1,'grv lys'!$G$2:$G$2863,'bereken betaaldatum bedrag'!B364)</f>
        <v>0</v>
      </c>
      <c r="AY364" s="4">
        <f>SUMIFS('grv lys'!$L$2:$L$2863,'grv lys'!$I$2:$I$2863,'bereken betaaldatum bedrag'!$AY$1,'grv lys'!$G$2:$G$2863,'bereken betaaldatum bedrag'!B364)</f>
        <v>0</v>
      </c>
      <c r="AZ364" s="4">
        <f>SUMIFS('grv lys'!$L$2:$L$2863,'grv lys'!$I$2:$I$2863,'bereken betaaldatum bedrag'!$AZ$1,'grv lys'!$G$2:$G$2863,'bereken betaaldatum bedrag'!B364)</f>
        <v>0</v>
      </c>
      <c r="BA364" s="4">
        <f>SUMIFS('grv lys'!$L$2:$L$2863,'grv lys'!$I$2:$I$2863,'bereken betaaldatum bedrag'!$BA$1,'grv lys'!$G$2:$G$2863,'bereken betaaldatum bedrag'!B364)</f>
        <v>0</v>
      </c>
    </row>
    <row r="365" spans="1:53" x14ac:dyDescent="0.25">
      <c r="A365" s="19" t="s">
        <v>137</v>
      </c>
      <c r="B365" s="20">
        <v>41941</v>
      </c>
      <c r="C365" s="7"/>
      <c r="D365" s="15" t="s">
        <v>148</v>
      </c>
      <c r="E365" s="14"/>
      <c r="F365" s="12"/>
      <c r="G365" s="16"/>
      <c r="H365" s="16"/>
      <c r="I365" s="4">
        <f>SUMIFS('grv lys'!$L$2:$L$2863,'grv lys'!$G$2:$G$2863,'bereken betaaldatum bedrag'!B365,'grv lys'!$I$2:$I$2863,'bereken betaaldatum bedrag'!I$1)</f>
        <v>0</v>
      </c>
      <c r="J365" s="4">
        <f>SUMIFS('grv lys'!$L$2:$L$2863,'grv lys'!$I$2:$I$2863,'bereken betaaldatum bedrag'!$J$1,'grv lys'!$T$2:$T$2863,'bereken betaaldatum bedrag'!B365)</f>
        <v>0</v>
      </c>
      <c r="K365" s="4">
        <f>SUMIFS('grv lys'!$L$2:$L$2863,'grv lys'!$I$2:$I$2863,'bereken betaaldatum bedrag'!$K$1,'grv lys'!$T$2:$T$2863,'bereken betaaldatum bedrag'!B365)</f>
        <v>0</v>
      </c>
      <c r="L365" s="4">
        <f>SUMIFS('grv lys'!$L$2:$L$2863,'grv lys'!$I$2:$I$2863,'bereken betaaldatum bedrag'!$L$1,'grv lys'!$T$2:$T$2863,'bereken betaaldatum bedrag'!B365)</f>
        <v>0</v>
      </c>
      <c r="M365" s="4">
        <f>SUMIFS('grv lys'!$L$2:$L$2863,'grv lys'!$I$2:$I$2863,'bereken betaaldatum bedrag'!$M$1,'grv lys'!$T$2:$T$2863,'bereken betaaldatum bedrag'!B365)</f>
        <v>0</v>
      </c>
      <c r="N365" s="4">
        <f>SUMIFS('grv lys'!$L$2:$L$2863,'grv lys'!$I$2:$I$2863,'bereken betaaldatum bedrag'!$N$1,'grv lys'!$T$2:$T$2863,'bereken betaaldatum bedrag'!B365)</f>
        <v>0</v>
      </c>
      <c r="O365" s="4">
        <f>SUMIFS('grv lys'!$L$2:$L$2863,'grv lys'!$I$2:$I$2863,'bereken betaaldatum bedrag'!$O$1,'grv lys'!$T$2:$T$2863,'bereken betaaldatum bedrag'!B365)</f>
        <v>0</v>
      </c>
      <c r="P365" s="4">
        <f>SUMIFS('grv lys'!$L$2:$L$2863,'grv lys'!$I$2:$I$2863,'bereken betaaldatum bedrag'!$P$1,'grv lys'!$T$2:$T$2863,'bereken betaaldatum bedrag'!B365)</f>
        <v>0</v>
      </c>
      <c r="Q365" s="4">
        <f>SUMIFS('grv lys'!$L$2:$L$2863,'grv lys'!$I$2:$I$2863,'bereken betaaldatum bedrag'!$Q$1,'grv lys'!$T$2:$T$2863,'bereken betaaldatum bedrag'!B365)</f>
        <v>0</v>
      </c>
      <c r="R365" s="4">
        <f>SUMIFS('grv lys'!$L$2:$L$2863,'grv lys'!$I$2:$I$2863,'bereken betaaldatum bedrag'!$R$1,'grv lys'!$T$2:$T$2863,'bereken betaaldatum bedrag'!B365)</f>
        <v>0</v>
      </c>
      <c r="S365" s="4">
        <f>SUMIFS('grv lys'!Y364:Y3627,'grv lys'!T364:T3627,'bereken betaaldatum bedrag'!B365,'grv lys'!V364:V3627,'bereken betaaldatum bedrag'!$S$1)</f>
        <v>0</v>
      </c>
      <c r="T365" s="4">
        <f>SUMIFS('grv lys'!Z364:Z3627,'grv lys'!U364:U3627,'bereken betaaldatum bedrag'!B365,'grv lys'!W364:W3627,'bereken betaaldatum bedrag'!$T$1)</f>
        <v>0</v>
      </c>
      <c r="U365" s="4">
        <f>SUMIFS('grv lys'!$L$2:$L$2863,'grv lys'!$I$2:$I$2863,'bereken betaaldatum bedrag'!$U$1,'grv lys'!$T$2:$T$2863,'bereken betaaldatum bedrag'!B365)</f>
        <v>0</v>
      </c>
      <c r="V365" s="4">
        <f>SUMIFS('grv lys'!$L$2:$L$2863,'grv lys'!$I$2:$I$2863,'bereken betaaldatum bedrag'!$V$1,'grv lys'!$T$2:$T$2863,'bereken betaaldatum bedrag'!B365)</f>
        <v>0</v>
      </c>
      <c r="W365" s="4">
        <f>SUMIFS('grv lys'!$L$2:$L$2863,'grv lys'!$I$2:$I$2863,'bereken betaaldatum bedrag'!$W$1,'grv lys'!$T$2:$T$2863,'bereken betaaldatum bedrag'!B365)</f>
        <v>0</v>
      </c>
      <c r="X365" s="4">
        <f>SUMIFS('grv lys'!$L$2:$L$2863,'grv lys'!$I$2:$I$2863,'bereken betaaldatum bedrag'!$X$1,'grv lys'!$T$2:$T$2863,'bereken betaaldatum bedrag'!B365)</f>
        <v>0</v>
      </c>
      <c r="Y365" s="4">
        <f>SUMIFS('grv lys'!$L$2:$L$2863,'grv lys'!$I$2:$I$2863,'bereken betaaldatum bedrag'!$Y$1,'grv lys'!$G$2:$G$2863,'bereken betaaldatum bedrag'!B365)</f>
        <v>0</v>
      </c>
      <c r="Z365" s="4">
        <f>SUMIFS('grv lys'!$L$2:$L$2863,'grv lys'!$I$2:$I$2863,'bereken betaaldatum bedrag'!$Z$1,'grv lys'!$G$2:$G$2863,'bereken betaaldatum bedrag'!B365)</f>
        <v>0</v>
      </c>
      <c r="AA365" s="4">
        <f>SUMIFS('grv lys'!$L$2:$L$2863,'grv lys'!$I$2:$I$2863,'bereken betaaldatum bedrag'!$AA$1,'grv lys'!$G$2:$G$2863,'bereken betaaldatum bedrag'!B365)</f>
        <v>0</v>
      </c>
      <c r="AB365" s="4">
        <f>SUMIFS('grv lys'!$L$2:$L$2863,'grv lys'!$I$2:$I$2863,'bereken betaaldatum bedrag'!$AB$1,'grv lys'!$G$2:$G$2863,'bereken betaaldatum bedrag'!B365)</f>
        <v>0</v>
      </c>
      <c r="AC365" s="4">
        <f>SUMIFS('grv lys'!$L$2:$L$2863,'grv lys'!$I$2:$I$2863,'bereken betaaldatum bedrag'!$AC$1,'grv lys'!$G$2:$G$2863,'bereken betaaldatum bedrag'!B365)</f>
        <v>0</v>
      </c>
      <c r="AD365" s="4">
        <f>SUMIFS('grv lys'!$L$2:$L$2863,'grv lys'!$I$2:$I$2863,'bereken betaaldatum bedrag'!$AD$1,'grv lys'!$G$2:$G$2863,'bereken betaaldatum bedrag'!B365)</f>
        <v>0</v>
      </c>
      <c r="AE365" s="4">
        <f>SUMIFS('grv lys'!$L$2:$L$2863,'grv lys'!$I$2:$I$2863,'bereken betaaldatum bedrag'!$AE$1,'grv lys'!$G$2:$G$2863,'bereken betaaldatum bedrag'!B365)</f>
        <v>0</v>
      </c>
      <c r="AF365" s="4">
        <f>SUMIFS('grv lys'!$L$2:$L$2863,'grv lys'!$I$2:$I$2863,'bereken betaaldatum bedrag'!$AF$1,'grv lys'!$G$2:$G$2863,'bereken betaaldatum bedrag'!B365)</f>
        <v>0</v>
      </c>
      <c r="AG365" s="4">
        <f>SUMIFS('grv lys'!$L$2:$L$2863,'grv lys'!$I$2:$I$2863,'bereken betaaldatum bedrag'!$AG$1,'grv lys'!$G$2:$G$2863,'bereken betaaldatum bedrag'!B365)</f>
        <v>0</v>
      </c>
      <c r="AH365" s="4">
        <f>SUMIFS('grv lys'!$L$2:$L$2863,'grv lys'!$I$2:$I$2863,'bereken betaaldatum bedrag'!$AH$1,'grv lys'!$G$2:$G$2863,'bereken betaaldatum bedrag'!B365)</f>
        <v>0</v>
      </c>
      <c r="AI365" s="4">
        <f>SUMIFS('grv lys'!$L$2:$L$2863,'grv lys'!$I$2:$I$2863,'bereken betaaldatum bedrag'!$AI$1,'grv lys'!$G$2:$G$2863,'bereken betaaldatum bedrag'!B365)</f>
        <v>0</v>
      </c>
      <c r="AJ365" s="4">
        <f>SUMIFS('grv lys'!$L$2:$L$2863,'grv lys'!$I$2:$I$2863,'bereken betaaldatum bedrag'!$AJ$1,'grv lys'!$G$2:$G$2863,'bereken betaaldatum bedrag'!B365)</f>
        <v>0</v>
      </c>
      <c r="AK365" s="4">
        <f>SUMIFS('grv lys'!$L$2:$L$2863,'grv lys'!$I$2:$I$2863,'bereken betaaldatum bedrag'!$AK$1,'grv lys'!$G$2:$G$2863,'bereken betaaldatum bedrag'!B365)</f>
        <v>0</v>
      </c>
      <c r="AL365" s="4">
        <f>SUMIFS('grv lys'!$L$2:$L$2863,'grv lys'!$I$2:$I$2863,'bereken betaaldatum bedrag'!$AL$1,'grv lys'!$G$2:$G$2863,'bereken betaaldatum bedrag'!B365)</f>
        <v>0</v>
      </c>
      <c r="AM365" s="4">
        <f>SUMIFS('grv lys'!$L$2:$L$2863,'grv lys'!$I$2:$I$2863,'bereken betaaldatum bedrag'!$AM$1,'grv lys'!$G$2:$G$2863,'bereken betaaldatum bedrag'!B365)</f>
        <v>0</v>
      </c>
      <c r="AN365" s="4">
        <f>SUMIFS('grv lys'!$L$2:$L$2863,'grv lys'!$I$2:$I$2863,'bereken betaaldatum bedrag'!$AN$1,'grv lys'!$G$2:$G$2863,'bereken betaaldatum bedrag'!B365)</f>
        <v>0</v>
      </c>
      <c r="AO365" s="4">
        <f>SUMIFS('grv lys'!$L$2:$L$2863,'grv lys'!$I$2:$I$2863,'bereken betaaldatum bedrag'!$AO$1,'grv lys'!$G$2:$G$2863,'bereken betaaldatum bedrag'!B365)</f>
        <v>0</v>
      </c>
      <c r="AP365" s="4">
        <f>SUMIFS('grv lys'!$L$2:$L$2863,'grv lys'!$I$2:$I$2863,'bereken betaaldatum bedrag'!$AP$1,'grv lys'!$G$2:$G$2863,'bereken betaaldatum bedrag'!B365)</f>
        <v>0</v>
      </c>
      <c r="AQ365" s="4">
        <f>SUMIFS('grv lys'!$L$2:$L$2863,'grv lys'!$I$2:$I$2863,'bereken betaaldatum bedrag'!$AQ$1,'grv lys'!$G$2:$G$2863,'bereken betaaldatum bedrag'!B365)</f>
        <v>0</v>
      </c>
      <c r="AR365" s="4">
        <f>SUMIFS('grv lys'!$L$2:$L$2863,'grv lys'!$I$2:$I$2863,'bereken betaaldatum bedrag'!$AR$1,'grv lys'!$G$2:$G$2863,'bereken betaaldatum bedrag'!B365)</f>
        <v>0</v>
      </c>
      <c r="AS365" s="4">
        <f>SUMIFS('grv lys'!$L$2:$L$2863,'grv lys'!$I$2:$I$2863,'bereken betaaldatum bedrag'!$AS$1,'grv lys'!$G$2:$G$2863,'bereken betaaldatum bedrag'!B365)</f>
        <v>0</v>
      </c>
      <c r="AT365" s="4">
        <f>SUMIFS('grv lys'!$L$2:$L$2863,'grv lys'!$I$2:$I$2863,'bereken betaaldatum bedrag'!$AT$1,'grv lys'!$G$2:$G$2863,'bereken betaaldatum bedrag'!B365)</f>
        <v>0</v>
      </c>
      <c r="AU365" s="4">
        <f>SUMIFS('grv lys'!$L$2:$L$2863,'grv lys'!$I$2:$I$2863,'bereken betaaldatum bedrag'!$AU$1,'grv lys'!$G$2:$G$2863,'bereken betaaldatum bedrag'!B365)</f>
        <v>0</v>
      </c>
      <c r="AV365" s="4">
        <f>SUMIFS('grv lys'!$L$2:$L$2863,'grv lys'!$I$2:$I$2863,'bereken betaaldatum bedrag'!$AV$1,'grv lys'!$G$2:$G$2863,'bereken betaaldatum bedrag'!B365)</f>
        <v>0</v>
      </c>
      <c r="AW365" s="4">
        <f>SUMIFS('grv lys'!$L$2:$L$2863,'grv lys'!$I$2:$I$2863,'bereken betaaldatum bedrag'!$AW$1,'grv lys'!$G$2:$G$2863,'bereken betaaldatum bedrag'!B365)</f>
        <v>0</v>
      </c>
      <c r="AX365" s="4">
        <f>SUMIFS('grv lys'!$L$2:$L$2863,'grv lys'!$I$2:$I$2863,'bereken betaaldatum bedrag'!$AX$1,'grv lys'!$G$2:$G$2863,'bereken betaaldatum bedrag'!B365)</f>
        <v>0</v>
      </c>
      <c r="AY365" s="4">
        <f>SUMIFS('grv lys'!$L$2:$L$2863,'grv lys'!$I$2:$I$2863,'bereken betaaldatum bedrag'!$AY$1,'grv lys'!$G$2:$G$2863,'bereken betaaldatum bedrag'!B365)</f>
        <v>0</v>
      </c>
      <c r="AZ365" s="4">
        <f>SUMIFS('grv lys'!$L$2:$L$2863,'grv lys'!$I$2:$I$2863,'bereken betaaldatum bedrag'!$AZ$1,'grv lys'!$G$2:$G$2863,'bereken betaaldatum bedrag'!B365)</f>
        <v>0</v>
      </c>
      <c r="BA365" s="4">
        <f>SUMIFS('grv lys'!$L$2:$L$2863,'grv lys'!$I$2:$I$2863,'bereken betaaldatum bedrag'!$BA$1,'grv lys'!$G$2:$G$2863,'bereken betaaldatum bedrag'!B365)</f>
        <v>0</v>
      </c>
    </row>
    <row r="366" spans="1:53" x14ac:dyDescent="0.25">
      <c r="A366" s="19" t="s">
        <v>138</v>
      </c>
      <c r="B366" s="20">
        <v>41942</v>
      </c>
      <c r="C366" s="7"/>
      <c r="D366" s="15" t="s">
        <v>148</v>
      </c>
      <c r="E366" s="14"/>
      <c r="F366" s="12"/>
      <c r="G366" s="16"/>
      <c r="H366" s="16"/>
      <c r="I366" s="4">
        <f>SUMIFS('grv lys'!$L$2:$L$2863,'grv lys'!$G$2:$G$2863,'bereken betaaldatum bedrag'!B366,'grv lys'!$I$2:$I$2863,'bereken betaaldatum bedrag'!I$1)</f>
        <v>0</v>
      </c>
      <c r="J366" s="4">
        <f>SUMIFS('grv lys'!$L$2:$L$2863,'grv lys'!$I$2:$I$2863,'bereken betaaldatum bedrag'!$J$1,'grv lys'!$T$2:$T$2863,'bereken betaaldatum bedrag'!B366)</f>
        <v>0</v>
      </c>
      <c r="K366" s="4">
        <f>SUMIFS('grv lys'!$L$2:$L$2863,'grv lys'!$I$2:$I$2863,'bereken betaaldatum bedrag'!$K$1,'grv lys'!$T$2:$T$2863,'bereken betaaldatum bedrag'!B366)</f>
        <v>0</v>
      </c>
      <c r="L366" s="4">
        <f>SUMIFS('grv lys'!$L$2:$L$2863,'grv lys'!$I$2:$I$2863,'bereken betaaldatum bedrag'!$L$1,'grv lys'!$T$2:$T$2863,'bereken betaaldatum bedrag'!B366)</f>
        <v>0</v>
      </c>
      <c r="M366" s="4">
        <f>SUMIFS('grv lys'!$L$2:$L$2863,'grv lys'!$I$2:$I$2863,'bereken betaaldatum bedrag'!$M$1,'grv lys'!$T$2:$T$2863,'bereken betaaldatum bedrag'!B366)</f>
        <v>0</v>
      </c>
      <c r="N366" s="4">
        <f>SUMIFS('grv lys'!$L$2:$L$2863,'grv lys'!$I$2:$I$2863,'bereken betaaldatum bedrag'!$N$1,'grv lys'!$T$2:$T$2863,'bereken betaaldatum bedrag'!B366)</f>
        <v>0</v>
      </c>
      <c r="O366" s="4">
        <f>SUMIFS('grv lys'!$L$2:$L$2863,'grv lys'!$I$2:$I$2863,'bereken betaaldatum bedrag'!$O$1,'grv lys'!$T$2:$T$2863,'bereken betaaldatum bedrag'!B366)</f>
        <v>0</v>
      </c>
      <c r="P366" s="4">
        <f>SUMIFS('grv lys'!$L$2:$L$2863,'grv lys'!$I$2:$I$2863,'bereken betaaldatum bedrag'!$P$1,'grv lys'!$T$2:$T$2863,'bereken betaaldatum bedrag'!B366)</f>
        <v>0</v>
      </c>
      <c r="Q366" s="4">
        <f>SUMIFS('grv lys'!$L$2:$L$2863,'grv lys'!$I$2:$I$2863,'bereken betaaldatum bedrag'!$Q$1,'grv lys'!$T$2:$T$2863,'bereken betaaldatum bedrag'!B366)</f>
        <v>0</v>
      </c>
      <c r="R366" s="4">
        <f>SUMIFS('grv lys'!$L$2:$L$2863,'grv lys'!$I$2:$I$2863,'bereken betaaldatum bedrag'!$R$1,'grv lys'!$T$2:$T$2863,'bereken betaaldatum bedrag'!B366)</f>
        <v>0</v>
      </c>
      <c r="S366" s="4">
        <f>SUMIFS('grv lys'!Y365:Y3628,'grv lys'!T365:T3628,'bereken betaaldatum bedrag'!B366,'grv lys'!V365:V3628,'bereken betaaldatum bedrag'!$S$1)</f>
        <v>0</v>
      </c>
      <c r="T366" s="4">
        <f>SUMIFS('grv lys'!Z365:Z3628,'grv lys'!U365:U3628,'bereken betaaldatum bedrag'!B366,'grv lys'!W365:W3628,'bereken betaaldatum bedrag'!$T$1)</f>
        <v>0</v>
      </c>
      <c r="U366" s="4">
        <f>SUMIFS('grv lys'!$L$2:$L$2863,'grv lys'!$I$2:$I$2863,'bereken betaaldatum bedrag'!$U$1,'grv lys'!$T$2:$T$2863,'bereken betaaldatum bedrag'!B366)</f>
        <v>0</v>
      </c>
      <c r="V366" s="4">
        <f>SUMIFS('grv lys'!$L$2:$L$2863,'grv lys'!$I$2:$I$2863,'bereken betaaldatum bedrag'!$V$1,'grv lys'!$T$2:$T$2863,'bereken betaaldatum bedrag'!B366)</f>
        <v>0</v>
      </c>
      <c r="W366" s="4">
        <f>SUMIFS('grv lys'!$L$2:$L$2863,'grv lys'!$I$2:$I$2863,'bereken betaaldatum bedrag'!$W$1,'grv lys'!$T$2:$T$2863,'bereken betaaldatum bedrag'!B366)</f>
        <v>0</v>
      </c>
      <c r="X366" s="4">
        <f>SUMIFS('grv lys'!$L$2:$L$2863,'grv lys'!$I$2:$I$2863,'bereken betaaldatum bedrag'!$X$1,'grv lys'!$T$2:$T$2863,'bereken betaaldatum bedrag'!B366)</f>
        <v>0</v>
      </c>
      <c r="Y366" s="4">
        <f>SUMIFS('grv lys'!$L$2:$L$2863,'grv lys'!$I$2:$I$2863,'bereken betaaldatum bedrag'!$Y$1,'grv lys'!$G$2:$G$2863,'bereken betaaldatum bedrag'!B366)</f>
        <v>0</v>
      </c>
      <c r="Z366" s="4">
        <f>SUMIFS('grv lys'!$L$2:$L$2863,'grv lys'!$I$2:$I$2863,'bereken betaaldatum bedrag'!$Z$1,'grv lys'!$G$2:$G$2863,'bereken betaaldatum bedrag'!B366)</f>
        <v>0</v>
      </c>
      <c r="AA366" s="4">
        <f>SUMIFS('grv lys'!$L$2:$L$2863,'grv lys'!$I$2:$I$2863,'bereken betaaldatum bedrag'!$AA$1,'grv lys'!$G$2:$G$2863,'bereken betaaldatum bedrag'!B366)</f>
        <v>0</v>
      </c>
      <c r="AB366" s="4">
        <f>SUMIFS('grv lys'!$L$2:$L$2863,'grv lys'!$I$2:$I$2863,'bereken betaaldatum bedrag'!$AB$1,'grv lys'!$G$2:$G$2863,'bereken betaaldatum bedrag'!B366)</f>
        <v>0</v>
      </c>
      <c r="AC366" s="4">
        <f>SUMIFS('grv lys'!$L$2:$L$2863,'grv lys'!$I$2:$I$2863,'bereken betaaldatum bedrag'!$AC$1,'grv lys'!$G$2:$G$2863,'bereken betaaldatum bedrag'!B366)</f>
        <v>0</v>
      </c>
      <c r="AD366" s="4">
        <f>SUMIFS('grv lys'!$L$2:$L$2863,'grv lys'!$I$2:$I$2863,'bereken betaaldatum bedrag'!$AD$1,'grv lys'!$G$2:$G$2863,'bereken betaaldatum bedrag'!B366)</f>
        <v>0</v>
      </c>
      <c r="AE366" s="4">
        <f>SUMIFS('grv lys'!$L$2:$L$2863,'grv lys'!$I$2:$I$2863,'bereken betaaldatum bedrag'!$AE$1,'grv lys'!$G$2:$G$2863,'bereken betaaldatum bedrag'!B366)</f>
        <v>0</v>
      </c>
      <c r="AF366" s="4">
        <f>SUMIFS('grv lys'!$L$2:$L$2863,'grv lys'!$I$2:$I$2863,'bereken betaaldatum bedrag'!$AF$1,'grv lys'!$G$2:$G$2863,'bereken betaaldatum bedrag'!B366)</f>
        <v>0</v>
      </c>
      <c r="AG366" s="4">
        <f>SUMIFS('grv lys'!$L$2:$L$2863,'grv lys'!$I$2:$I$2863,'bereken betaaldatum bedrag'!$AG$1,'grv lys'!$G$2:$G$2863,'bereken betaaldatum bedrag'!B366)</f>
        <v>0</v>
      </c>
      <c r="AH366" s="4">
        <f>SUMIFS('grv lys'!$L$2:$L$2863,'grv lys'!$I$2:$I$2863,'bereken betaaldatum bedrag'!$AH$1,'grv lys'!$G$2:$G$2863,'bereken betaaldatum bedrag'!B366)</f>
        <v>0</v>
      </c>
      <c r="AI366" s="4">
        <f>SUMIFS('grv lys'!$L$2:$L$2863,'grv lys'!$I$2:$I$2863,'bereken betaaldatum bedrag'!$AI$1,'grv lys'!$G$2:$G$2863,'bereken betaaldatum bedrag'!B366)</f>
        <v>0</v>
      </c>
      <c r="AJ366" s="4">
        <f>SUMIFS('grv lys'!$L$2:$L$2863,'grv lys'!$I$2:$I$2863,'bereken betaaldatum bedrag'!$AJ$1,'grv lys'!$G$2:$G$2863,'bereken betaaldatum bedrag'!B366)</f>
        <v>0</v>
      </c>
      <c r="AK366" s="4">
        <f>SUMIFS('grv lys'!$L$2:$L$2863,'grv lys'!$I$2:$I$2863,'bereken betaaldatum bedrag'!$AK$1,'grv lys'!$G$2:$G$2863,'bereken betaaldatum bedrag'!B366)</f>
        <v>0</v>
      </c>
      <c r="AL366" s="4">
        <f>SUMIFS('grv lys'!$L$2:$L$2863,'grv lys'!$I$2:$I$2863,'bereken betaaldatum bedrag'!$AL$1,'grv lys'!$G$2:$G$2863,'bereken betaaldatum bedrag'!B366)</f>
        <v>0</v>
      </c>
      <c r="AM366" s="4">
        <f>SUMIFS('grv lys'!$L$2:$L$2863,'grv lys'!$I$2:$I$2863,'bereken betaaldatum bedrag'!$AM$1,'grv lys'!$G$2:$G$2863,'bereken betaaldatum bedrag'!B366)</f>
        <v>0</v>
      </c>
      <c r="AN366" s="4">
        <f>SUMIFS('grv lys'!$L$2:$L$2863,'grv lys'!$I$2:$I$2863,'bereken betaaldatum bedrag'!$AN$1,'grv lys'!$G$2:$G$2863,'bereken betaaldatum bedrag'!B366)</f>
        <v>0</v>
      </c>
      <c r="AO366" s="4">
        <f>SUMIFS('grv lys'!$L$2:$L$2863,'grv lys'!$I$2:$I$2863,'bereken betaaldatum bedrag'!$AO$1,'grv lys'!$G$2:$G$2863,'bereken betaaldatum bedrag'!B366)</f>
        <v>0</v>
      </c>
      <c r="AP366" s="4">
        <f>SUMIFS('grv lys'!$L$2:$L$2863,'grv lys'!$I$2:$I$2863,'bereken betaaldatum bedrag'!$AP$1,'grv lys'!$G$2:$G$2863,'bereken betaaldatum bedrag'!B366)</f>
        <v>0</v>
      </c>
      <c r="AQ366" s="4">
        <f>SUMIFS('grv lys'!$L$2:$L$2863,'grv lys'!$I$2:$I$2863,'bereken betaaldatum bedrag'!$AQ$1,'grv lys'!$G$2:$G$2863,'bereken betaaldatum bedrag'!B366)</f>
        <v>0</v>
      </c>
      <c r="AR366" s="4">
        <f>SUMIFS('grv lys'!$L$2:$L$2863,'grv lys'!$I$2:$I$2863,'bereken betaaldatum bedrag'!$AR$1,'grv lys'!$G$2:$G$2863,'bereken betaaldatum bedrag'!B366)</f>
        <v>0</v>
      </c>
      <c r="AS366" s="4">
        <f>SUMIFS('grv lys'!$L$2:$L$2863,'grv lys'!$I$2:$I$2863,'bereken betaaldatum bedrag'!$AS$1,'grv lys'!$G$2:$G$2863,'bereken betaaldatum bedrag'!B366)</f>
        <v>0</v>
      </c>
      <c r="AT366" s="4">
        <f>SUMIFS('grv lys'!$L$2:$L$2863,'grv lys'!$I$2:$I$2863,'bereken betaaldatum bedrag'!$AT$1,'grv lys'!$G$2:$G$2863,'bereken betaaldatum bedrag'!B366)</f>
        <v>0</v>
      </c>
      <c r="AU366" s="4">
        <f>SUMIFS('grv lys'!$L$2:$L$2863,'grv lys'!$I$2:$I$2863,'bereken betaaldatum bedrag'!$AU$1,'grv lys'!$G$2:$G$2863,'bereken betaaldatum bedrag'!B366)</f>
        <v>0</v>
      </c>
      <c r="AV366" s="4">
        <f>SUMIFS('grv lys'!$L$2:$L$2863,'grv lys'!$I$2:$I$2863,'bereken betaaldatum bedrag'!$AV$1,'grv lys'!$G$2:$G$2863,'bereken betaaldatum bedrag'!B366)</f>
        <v>0</v>
      </c>
      <c r="AW366" s="4">
        <f>SUMIFS('grv lys'!$L$2:$L$2863,'grv lys'!$I$2:$I$2863,'bereken betaaldatum bedrag'!$AW$1,'grv lys'!$G$2:$G$2863,'bereken betaaldatum bedrag'!B366)</f>
        <v>0</v>
      </c>
      <c r="AX366" s="4">
        <f>SUMIFS('grv lys'!$L$2:$L$2863,'grv lys'!$I$2:$I$2863,'bereken betaaldatum bedrag'!$AX$1,'grv lys'!$G$2:$G$2863,'bereken betaaldatum bedrag'!B366)</f>
        <v>0</v>
      </c>
      <c r="AY366" s="4">
        <f>SUMIFS('grv lys'!$L$2:$L$2863,'grv lys'!$I$2:$I$2863,'bereken betaaldatum bedrag'!$AY$1,'grv lys'!$G$2:$G$2863,'bereken betaaldatum bedrag'!B366)</f>
        <v>0</v>
      </c>
      <c r="AZ366" s="4">
        <f>SUMIFS('grv lys'!$L$2:$L$2863,'grv lys'!$I$2:$I$2863,'bereken betaaldatum bedrag'!$AZ$1,'grv lys'!$G$2:$G$2863,'bereken betaaldatum bedrag'!B366)</f>
        <v>0</v>
      </c>
      <c r="BA366" s="4">
        <f>SUMIFS('grv lys'!$L$2:$L$2863,'grv lys'!$I$2:$I$2863,'bereken betaaldatum bedrag'!$BA$1,'grv lys'!$G$2:$G$2863,'bereken betaaldatum bedrag'!B366)</f>
        <v>0</v>
      </c>
    </row>
    <row r="367" spans="1:53" x14ac:dyDescent="0.25">
      <c r="A367" s="19" t="s">
        <v>139</v>
      </c>
      <c r="B367" s="20">
        <v>41943</v>
      </c>
      <c r="C367" s="7">
        <f>B367+19</f>
        <v>41962</v>
      </c>
      <c r="D367" s="6">
        <f>SUM(I361:I367)</f>
        <v>0</v>
      </c>
      <c r="E367" s="14">
        <f>B367+31</f>
        <v>41974</v>
      </c>
      <c r="F367" s="12">
        <f>SUM(Y361:BA367)</f>
        <v>0</v>
      </c>
      <c r="G367" s="10">
        <f>B367</f>
        <v>41943</v>
      </c>
      <c r="H367" s="9">
        <f>SUM(J361:X367)</f>
        <v>0</v>
      </c>
      <c r="I367" s="4">
        <f>SUMIFS('grv lys'!$L$2:$L$2863,'grv lys'!$G$2:$G$2863,'bereken betaaldatum bedrag'!B367,'grv lys'!$I$2:$I$2863,'bereken betaaldatum bedrag'!I$1)</f>
        <v>0</v>
      </c>
      <c r="J367" s="4">
        <f>SUMIFS('grv lys'!$L$2:$L$2863,'grv lys'!$I$2:$I$2863,'bereken betaaldatum bedrag'!$J$1,'grv lys'!$T$2:$T$2863,'bereken betaaldatum bedrag'!B367)</f>
        <v>0</v>
      </c>
      <c r="K367" s="4">
        <f>SUMIFS('grv lys'!$L$2:$L$2863,'grv lys'!$I$2:$I$2863,'bereken betaaldatum bedrag'!$K$1,'grv lys'!$T$2:$T$2863,'bereken betaaldatum bedrag'!B367)</f>
        <v>0</v>
      </c>
      <c r="L367" s="4">
        <f>SUMIFS('grv lys'!$L$2:$L$2863,'grv lys'!$I$2:$I$2863,'bereken betaaldatum bedrag'!$L$1,'grv lys'!$T$2:$T$2863,'bereken betaaldatum bedrag'!B367)</f>
        <v>0</v>
      </c>
      <c r="M367" s="4">
        <f>SUMIFS('grv lys'!$L$2:$L$2863,'grv lys'!$I$2:$I$2863,'bereken betaaldatum bedrag'!$M$1,'grv lys'!$T$2:$T$2863,'bereken betaaldatum bedrag'!B367)</f>
        <v>0</v>
      </c>
      <c r="N367" s="4">
        <f>SUMIFS('grv lys'!$L$2:$L$2863,'grv lys'!$I$2:$I$2863,'bereken betaaldatum bedrag'!$N$1,'grv lys'!$T$2:$T$2863,'bereken betaaldatum bedrag'!B367)</f>
        <v>0</v>
      </c>
      <c r="O367" s="4">
        <f>SUMIFS('grv lys'!$L$2:$L$2863,'grv lys'!$I$2:$I$2863,'bereken betaaldatum bedrag'!$O$1,'grv lys'!$T$2:$T$2863,'bereken betaaldatum bedrag'!B367)</f>
        <v>0</v>
      </c>
      <c r="P367" s="4">
        <f>SUMIFS('grv lys'!$L$2:$L$2863,'grv lys'!$I$2:$I$2863,'bereken betaaldatum bedrag'!$P$1,'grv lys'!$T$2:$T$2863,'bereken betaaldatum bedrag'!B367)</f>
        <v>0</v>
      </c>
      <c r="Q367" s="4">
        <f>SUMIFS('grv lys'!$L$2:$L$2863,'grv lys'!$I$2:$I$2863,'bereken betaaldatum bedrag'!$Q$1,'grv lys'!$T$2:$T$2863,'bereken betaaldatum bedrag'!B367)</f>
        <v>0</v>
      </c>
      <c r="R367" s="4">
        <f>SUMIFS('grv lys'!$L$2:$L$2863,'grv lys'!$I$2:$I$2863,'bereken betaaldatum bedrag'!$R$1,'grv lys'!$T$2:$T$2863,'bereken betaaldatum bedrag'!B367)</f>
        <v>0</v>
      </c>
      <c r="S367" s="4">
        <f>SUMIFS('grv lys'!Y366:Y3629,'grv lys'!T366:T3629,'bereken betaaldatum bedrag'!B367,'grv lys'!V366:V3629,'bereken betaaldatum bedrag'!$S$1)</f>
        <v>0</v>
      </c>
      <c r="T367" s="4">
        <f>SUMIFS('grv lys'!Z366:Z3629,'grv lys'!U366:U3629,'bereken betaaldatum bedrag'!B367,'grv lys'!W366:W3629,'bereken betaaldatum bedrag'!$T$1)</f>
        <v>0</v>
      </c>
      <c r="U367" s="4">
        <f>SUMIFS('grv lys'!$L$2:$L$2863,'grv lys'!$I$2:$I$2863,'bereken betaaldatum bedrag'!$U$1,'grv lys'!$T$2:$T$2863,'bereken betaaldatum bedrag'!B367)</f>
        <v>0</v>
      </c>
      <c r="V367" s="4">
        <f>SUMIFS('grv lys'!$L$2:$L$2863,'grv lys'!$I$2:$I$2863,'bereken betaaldatum bedrag'!$V$1,'grv lys'!$T$2:$T$2863,'bereken betaaldatum bedrag'!B367)</f>
        <v>0</v>
      </c>
      <c r="W367" s="4">
        <f>SUMIFS('grv lys'!$L$2:$L$2863,'grv lys'!$I$2:$I$2863,'bereken betaaldatum bedrag'!$W$1,'grv lys'!$T$2:$T$2863,'bereken betaaldatum bedrag'!B367)</f>
        <v>0</v>
      </c>
      <c r="X367" s="4">
        <f>SUMIFS('grv lys'!$L$2:$L$2863,'grv lys'!$I$2:$I$2863,'bereken betaaldatum bedrag'!$X$1,'grv lys'!$T$2:$T$2863,'bereken betaaldatum bedrag'!B367)</f>
        <v>0</v>
      </c>
      <c r="Y367" s="4">
        <f>SUMIFS('grv lys'!$L$2:$L$2863,'grv lys'!$I$2:$I$2863,'bereken betaaldatum bedrag'!$Y$1,'grv lys'!$G$2:$G$2863,'bereken betaaldatum bedrag'!B367)</f>
        <v>0</v>
      </c>
      <c r="Z367" s="4">
        <f>SUMIFS('grv lys'!$L$2:$L$2863,'grv lys'!$I$2:$I$2863,'bereken betaaldatum bedrag'!$Z$1,'grv lys'!$G$2:$G$2863,'bereken betaaldatum bedrag'!B367)</f>
        <v>0</v>
      </c>
      <c r="AA367" s="4">
        <f>SUMIFS('grv lys'!$L$2:$L$2863,'grv lys'!$I$2:$I$2863,'bereken betaaldatum bedrag'!$AA$1,'grv lys'!$G$2:$G$2863,'bereken betaaldatum bedrag'!B367)</f>
        <v>0</v>
      </c>
      <c r="AB367" s="4">
        <f>SUMIFS('grv lys'!$L$2:$L$2863,'grv lys'!$I$2:$I$2863,'bereken betaaldatum bedrag'!$AB$1,'grv lys'!$G$2:$G$2863,'bereken betaaldatum bedrag'!B367)</f>
        <v>0</v>
      </c>
      <c r="AC367" s="4">
        <f>SUMIFS('grv lys'!$L$2:$L$2863,'grv lys'!$I$2:$I$2863,'bereken betaaldatum bedrag'!$AC$1,'grv lys'!$G$2:$G$2863,'bereken betaaldatum bedrag'!B367)</f>
        <v>0</v>
      </c>
      <c r="AD367" s="4">
        <f>SUMIFS('grv lys'!$L$2:$L$2863,'grv lys'!$I$2:$I$2863,'bereken betaaldatum bedrag'!$AD$1,'grv lys'!$G$2:$G$2863,'bereken betaaldatum bedrag'!B367)</f>
        <v>0</v>
      </c>
      <c r="AE367" s="4">
        <f>SUMIFS('grv lys'!$L$2:$L$2863,'grv lys'!$I$2:$I$2863,'bereken betaaldatum bedrag'!$AE$1,'grv lys'!$G$2:$G$2863,'bereken betaaldatum bedrag'!B367)</f>
        <v>0</v>
      </c>
      <c r="AF367" s="4">
        <f>SUMIFS('grv lys'!$L$2:$L$2863,'grv lys'!$I$2:$I$2863,'bereken betaaldatum bedrag'!$AF$1,'grv lys'!$G$2:$G$2863,'bereken betaaldatum bedrag'!B367)</f>
        <v>0</v>
      </c>
      <c r="AG367" s="4">
        <f>SUMIFS('grv lys'!$L$2:$L$2863,'grv lys'!$I$2:$I$2863,'bereken betaaldatum bedrag'!$AG$1,'grv lys'!$G$2:$G$2863,'bereken betaaldatum bedrag'!B367)</f>
        <v>0</v>
      </c>
      <c r="AH367" s="4">
        <f>SUMIFS('grv lys'!$L$2:$L$2863,'grv lys'!$I$2:$I$2863,'bereken betaaldatum bedrag'!$AH$1,'grv lys'!$G$2:$G$2863,'bereken betaaldatum bedrag'!B367)</f>
        <v>0</v>
      </c>
      <c r="AI367" s="4">
        <f>SUMIFS('grv lys'!$L$2:$L$2863,'grv lys'!$I$2:$I$2863,'bereken betaaldatum bedrag'!$AI$1,'grv lys'!$G$2:$G$2863,'bereken betaaldatum bedrag'!B367)</f>
        <v>0</v>
      </c>
      <c r="AJ367" s="4">
        <f>SUMIFS('grv lys'!$L$2:$L$2863,'grv lys'!$I$2:$I$2863,'bereken betaaldatum bedrag'!$AJ$1,'grv lys'!$G$2:$G$2863,'bereken betaaldatum bedrag'!B367)</f>
        <v>0</v>
      </c>
      <c r="AK367" s="4">
        <f>SUMIFS('grv lys'!$L$2:$L$2863,'grv lys'!$I$2:$I$2863,'bereken betaaldatum bedrag'!$AK$1,'grv lys'!$G$2:$G$2863,'bereken betaaldatum bedrag'!B367)</f>
        <v>0</v>
      </c>
      <c r="AL367" s="4">
        <f>SUMIFS('grv lys'!$L$2:$L$2863,'grv lys'!$I$2:$I$2863,'bereken betaaldatum bedrag'!$AL$1,'grv lys'!$G$2:$G$2863,'bereken betaaldatum bedrag'!B367)</f>
        <v>0</v>
      </c>
      <c r="AM367" s="4">
        <f>SUMIFS('grv lys'!$L$2:$L$2863,'grv lys'!$I$2:$I$2863,'bereken betaaldatum bedrag'!$AM$1,'grv lys'!$G$2:$G$2863,'bereken betaaldatum bedrag'!B367)</f>
        <v>0</v>
      </c>
      <c r="AN367" s="4">
        <f>SUMIFS('grv lys'!$L$2:$L$2863,'grv lys'!$I$2:$I$2863,'bereken betaaldatum bedrag'!$AN$1,'grv lys'!$G$2:$G$2863,'bereken betaaldatum bedrag'!B367)</f>
        <v>0</v>
      </c>
      <c r="AO367" s="4">
        <f>SUMIFS('grv lys'!$L$2:$L$2863,'grv lys'!$I$2:$I$2863,'bereken betaaldatum bedrag'!$AO$1,'grv lys'!$G$2:$G$2863,'bereken betaaldatum bedrag'!B367)</f>
        <v>0</v>
      </c>
      <c r="AP367" s="4">
        <f>SUMIFS('grv lys'!$L$2:$L$2863,'grv lys'!$I$2:$I$2863,'bereken betaaldatum bedrag'!$AP$1,'grv lys'!$G$2:$G$2863,'bereken betaaldatum bedrag'!B367)</f>
        <v>0</v>
      </c>
      <c r="AQ367" s="4">
        <f>SUMIFS('grv lys'!$L$2:$L$2863,'grv lys'!$I$2:$I$2863,'bereken betaaldatum bedrag'!$AQ$1,'grv lys'!$G$2:$G$2863,'bereken betaaldatum bedrag'!B367)</f>
        <v>0</v>
      </c>
      <c r="AR367" s="4">
        <f>SUMIFS('grv lys'!$L$2:$L$2863,'grv lys'!$I$2:$I$2863,'bereken betaaldatum bedrag'!$AR$1,'grv lys'!$G$2:$G$2863,'bereken betaaldatum bedrag'!B367)</f>
        <v>0</v>
      </c>
      <c r="AS367" s="4">
        <f>SUMIFS('grv lys'!$L$2:$L$2863,'grv lys'!$I$2:$I$2863,'bereken betaaldatum bedrag'!$AS$1,'grv lys'!$G$2:$G$2863,'bereken betaaldatum bedrag'!B367)</f>
        <v>0</v>
      </c>
      <c r="AT367" s="4">
        <f>SUMIFS('grv lys'!$L$2:$L$2863,'grv lys'!$I$2:$I$2863,'bereken betaaldatum bedrag'!$AT$1,'grv lys'!$G$2:$G$2863,'bereken betaaldatum bedrag'!B367)</f>
        <v>0</v>
      </c>
      <c r="AU367" s="4">
        <f>SUMIFS('grv lys'!$L$2:$L$2863,'grv lys'!$I$2:$I$2863,'bereken betaaldatum bedrag'!$AU$1,'grv lys'!$G$2:$G$2863,'bereken betaaldatum bedrag'!B367)</f>
        <v>0</v>
      </c>
      <c r="AV367" s="4">
        <f>SUMIFS('grv lys'!$L$2:$L$2863,'grv lys'!$I$2:$I$2863,'bereken betaaldatum bedrag'!$AV$1,'grv lys'!$G$2:$G$2863,'bereken betaaldatum bedrag'!B367)</f>
        <v>0</v>
      </c>
      <c r="AW367" s="4">
        <f>SUMIFS('grv lys'!$L$2:$L$2863,'grv lys'!$I$2:$I$2863,'bereken betaaldatum bedrag'!$AW$1,'grv lys'!$G$2:$G$2863,'bereken betaaldatum bedrag'!B367)</f>
        <v>0</v>
      </c>
      <c r="AX367" s="4">
        <f>SUMIFS('grv lys'!$L$2:$L$2863,'grv lys'!$I$2:$I$2863,'bereken betaaldatum bedrag'!$AX$1,'grv lys'!$G$2:$G$2863,'bereken betaaldatum bedrag'!B367)</f>
        <v>0</v>
      </c>
      <c r="AY367" s="4">
        <f>SUMIFS('grv lys'!$L$2:$L$2863,'grv lys'!$I$2:$I$2863,'bereken betaaldatum bedrag'!$AY$1,'grv lys'!$G$2:$G$2863,'bereken betaaldatum bedrag'!B367)</f>
        <v>0</v>
      </c>
      <c r="AZ367" s="4">
        <f>SUMIFS('grv lys'!$L$2:$L$2863,'grv lys'!$I$2:$I$2863,'bereken betaaldatum bedrag'!$AZ$1,'grv lys'!$G$2:$G$2863,'bereken betaaldatum bedrag'!B367)</f>
        <v>0</v>
      </c>
      <c r="BA367" s="4">
        <f>SUMIFS('grv lys'!$L$2:$L$2863,'grv lys'!$I$2:$I$2863,'bereken betaaldatum bedrag'!$BA$1,'grv lys'!$G$2:$G$2863,'bereken betaaldatum bedrag'!B367)</f>
        <v>0</v>
      </c>
    </row>
    <row r="368" spans="1:53" x14ac:dyDescent="0.25">
      <c r="A368" s="21" t="s">
        <v>140</v>
      </c>
      <c r="B368" s="22">
        <v>41944</v>
      </c>
      <c r="C368" s="7"/>
      <c r="D368" s="15" t="s">
        <v>148</v>
      </c>
      <c r="E368" s="14"/>
      <c r="F368" s="12"/>
      <c r="G368" s="16"/>
      <c r="H368" s="16"/>
      <c r="I368" s="4">
        <f>SUMIFS('grv lys'!$L$2:$L$2863,'grv lys'!$G$2:$G$2863,'bereken betaaldatum bedrag'!B368,'grv lys'!$I$2:$I$2863,'bereken betaaldatum bedrag'!I$1)</f>
        <v>0</v>
      </c>
      <c r="J368" s="4">
        <f>SUMIFS('grv lys'!$L$2:$L$2863,'grv lys'!$I$2:$I$2863,'bereken betaaldatum bedrag'!$J$1,'grv lys'!$T$2:$T$2863,'bereken betaaldatum bedrag'!B368)</f>
        <v>0</v>
      </c>
      <c r="K368" s="4">
        <f>SUMIFS('grv lys'!$L$2:$L$2863,'grv lys'!$I$2:$I$2863,'bereken betaaldatum bedrag'!$K$1,'grv lys'!$T$2:$T$2863,'bereken betaaldatum bedrag'!B368)</f>
        <v>0</v>
      </c>
      <c r="L368" s="4">
        <f>SUMIFS('grv lys'!$L$2:$L$2863,'grv lys'!$I$2:$I$2863,'bereken betaaldatum bedrag'!$L$1,'grv lys'!$T$2:$T$2863,'bereken betaaldatum bedrag'!B368)</f>
        <v>0</v>
      </c>
      <c r="M368" s="4">
        <f>SUMIFS('grv lys'!$L$2:$L$2863,'grv lys'!$I$2:$I$2863,'bereken betaaldatum bedrag'!$M$1,'grv lys'!$T$2:$T$2863,'bereken betaaldatum bedrag'!B368)</f>
        <v>0</v>
      </c>
      <c r="N368" s="4">
        <f>SUMIFS('grv lys'!$L$2:$L$2863,'grv lys'!$I$2:$I$2863,'bereken betaaldatum bedrag'!$N$1,'grv lys'!$T$2:$T$2863,'bereken betaaldatum bedrag'!B368)</f>
        <v>0</v>
      </c>
      <c r="O368" s="4">
        <f>SUMIFS('grv lys'!$L$2:$L$2863,'grv lys'!$I$2:$I$2863,'bereken betaaldatum bedrag'!$O$1,'grv lys'!$T$2:$T$2863,'bereken betaaldatum bedrag'!B368)</f>
        <v>0</v>
      </c>
      <c r="P368" s="4">
        <f>SUMIFS('grv lys'!$L$2:$L$2863,'grv lys'!$I$2:$I$2863,'bereken betaaldatum bedrag'!$P$1,'grv lys'!$T$2:$T$2863,'bereken betaaldatum bedrag'!B368)</f>
        <v>0</v>
      </c>
      <c r="Q368" s="4">
        <f>SUMIFS('grv lys'!$L$2:$L$2863,'grv lys'!$I$2:$I$2863,'bereken betaaldatum bedrag'!$Q$1,'grv lys'!$T$2:$T$2863,'bereken betaaldatum bedrag'!B368)</f>
        <v>0</v>
      </c>
      <c r="R368" s="4">
        <f>SUMIFS('grv lys'!$L$2:$L$2863,'grv lys'!$I$2:$I$2863,'bereken betaaldatum bedrag'!$R$1,'grv lys'!$T$2:$T$2863,'bereken betaaldatum bedrag'!B368)</f>
        <v>0</v>
      </c>
      <c r="S368" s="4">
        <f>SUMIFS('grv lys'!Y367:Y3630,'grv lys'!T367:T3630,'bereken betaaldatum bedrag'!B368,'grv lys'!V367:V3630,'bereken betaaldatum bedrag'!$S$1)</f>
        <v>0</v>
      </c>
      <c r="T368" s="4">
        <f>SUMIFS('grv lys'!Z367:Z3630,'grv lys'!U367:U3630,'bereken betaaldatum bedrag'!B368,'grv lys'!W367:W3630,'bereken betaaldatum bedrag'!$T$1)</f>
        <v>0</v>
      </c>
      <c r="U368" s="4">
        <f>SUMIFS('grv lys'!$L$2:$L$2863,'grv lys'!$I$2:$I$2863,'bereken betaaldatum bedrag'!$U$1,'grv lys'!$T$2:$T$2863,'bereken betaaldatum bedrag'!B368)</f>
        <v>0</v>
      </c>
      <c r="V368" s="4">
        <f>SUMIFS('grv lys'!$L$2:$L$2863,'grv lys'!$I$2:$I$2863,'bereken betaaldatum bedrag'!$V$1,'grv lys'!$T$2:$T$2863,'bereken betaaldatum bedrag'!B368)</f>
        <v>0</v>
      </c>
      <c r="W368" s="4">
        <f>SUMIFS('grv lys'!$L$2:$L$2863,'grv lys'!$I$2:$I$2863,'bereken betaaldatum bedrag'!$W$1,'grv lys'!$T$2:$T$2863,'bereken betaaldatum bedrag'!B368)</f>
        <v>0</v>
      </c>
      <c r="X368" s="4">
        <f>SUMIFS('grv lys'!$L$2:$L$2863,'grv lys'!$I$2:$I$2863,'bereken betaaldatum bedrag'!$X$1,'grv lys'!$T$2:$T$2863,'bereken betaaldatum bedrag'!B368)</f>
        <v>0</v>
      </c>
      <c r="Y368" s="4">
        <f>SUMIFS('grv lys'!$L$2:$L$2863,'grv lys'!$I$2:$I$2863,'bereken betaaldatum bedrag'!$Y$1,'grv lys'!$G$2:$G$2863,'bereken betaaldatum bedrag'!B368)</f>
        <v>0</v>
      </c>
      <c r="Z368" s="4">
        <f>SUMIFS('grv lys'!$L$2:$L$2863,'grv lys'!$I$2:$I$2863,'bereken betaaldatum bedrag'!$Z$1,'grv lys'!$G$2:$G$2863,'bereken betaaldatum bedrag'!B368)</f>
        <v>0</v>
      </c>
      <c r="AA368" s="4">
        <f>SUMIFS('grv lys'!$L$2:$L$2863,'grv lys'!$I$2:$I$2863,'bereken betaaldatum bedrag'!$AA$1,'grv lys'!$G$2:$G$2863,'bereken betaaldatum bedrag'!B368)</f>
        <v>0</v>
      </c>
      <c r="AB368" s="4">
        <f>SUMIFS('grv lys'!$L$2:$L$2863,'grv lys'!$I$2:$I$2863,'bereken betaaldatum bedrag'!$AB$1,'grv lys'!$G$2:$G$2863,'bereken betaaldatum bedrag'!B368)</f>
        <v>0</v>
      </c>
      <c r="AC368" s="4">
        <f>SUMIFS('grv lys'!$L$2:$L$2863,'grv lys'!$I$2:$I$2863,'bereken betaaldatum bedrag'!$AC$1,'grv lys'!$G$2:$G$2863,'bereken betaaldatum bedrag'!B368)</f>
        <v>0</v>
      </c>
      <c r="AD368" s="4">
        <f>SUMIFS('grv lys'!$L$2:$L$2863,'grv lys'!$I$2:$I$2863,'bereken betaaldatum bedrag'!$AD$1,'grv lys'!$G$2:$G$2863,'bereken betaaldatum bedrag'!B368)</f>
        <v>0</v>
      </c>
      <c r="AE368" s="4">
        <f>SUMIFS('grv lys'!$L$2:$L$2863,'grv lys'!$I$2:$I$2863,'bereken betaaldatum bedrag'!$AE$1,'grv lys'!$G$2:$G$2863,'bereken betaaldatum bedrag'!B368)</f>
        <v>0</v>
      </c>
      <c r="AF368" s="4">
        <f>SUMIFS('grv lys'!$L$2:$L$2863,'grv lys'!$I$2:$I$2863,'bereken betaaldatum bedrag'!$AF$1,'grv lys'!$G$2:$G$2863,'bereken betaaldatum bedrag'!B368)</f>
        <v>0</v>
      </c>
      <c r="AG368" s="4">
        <f>SUMIFS('grv lys'!$L$2:$L$2863,'grv lys'!$I$2:$I$2863,'bereken betaaldatum bedrag'!$AG$1,'grv lys'!$G$2:$G$2863,'bereken betaaldatum bedrag'!B368)</f>
        <v>0</v>
      </c>
      <c r="AH368" s="4">
        <f>SUMIFS('grv lys'!$L$2:$L$2863,'grv lys'!$I$2:$I$2863,'bereken betaaldatum bedrag'!$AH$1,'grv lys'!$G$2:$G$2863,'bereken betaaldatum bedrag'!B368)</f>
        <v>0</v>
      </c>
      <c r="AI368" s="4">
        <f>SUMIFS('grv lys'!$L$2:$L$2863,'grv lys'!$I$2:$I$2863,'bereken betaaldatum bedrag'!$AI$1,'grv lys'!$G$2:$G$2863,'bereken betaaldatum bedrag'!B368)</f>
        <v>0</v>
      </c>
      <c r="AJ368" s="4">
        <f>SUMIFS('grv lys'!$L$2:$L$2863,'grv lys'!$I$2:$I$2863,'bereken betaaldatum bedrag'!$AJ$1,'grv lys'!$G$2:$G$2863,'bereken betaaldatum bedrag'!B368)</f>
        <v>0</v>
      </c>
      <c r="AK368" s="4">
        <f>SUMIFS('grv lys'!$L$2:$L$2863,'grv lys'!$I$2:$I$2863,'bereken betaaldatum bedrag'!$AK$1,'grv lys'!$G$2:$G$2863,'bereken betaaldatum bedrag'!B368)</f>
        <v>0</v>
      </c>
      <c r="AL368" s="4">
        <f>SUMIFS('grv lys'!$L$2:$L$2863,'grv lys'!$I$2:$I$2863,'bereken betaaldatum bedrag'!$AL$1,'grv lys'!$G$2:$G$2863,'bereken betaaldatum bedrag'!B368)</f>
        <v>0</v>
      </c>
      <c r="AM368" s="4">
        <f>SUMIFS('grv lys'!$L$2:$L$2863,'grv lys'!$I$2:$I$2863,'bereken betaaldatum bedrag'!$AM$1,'grv lys'!$G$2:$G$2863,'bereken betaaldatum bedrag'!B368)</f>
        <v>0</v>
      </c>
      <c r="AN368" s="4">
        <f>SUMIFS('grv lys'!$L$2:$L$2863,'grv lys'!$I$2:$I$2863,'bereken betaaldatum bedrag'!$AN$1,'grv lys'!$G$2:$G$2863,'bereken betaaldatum bedrag'!B368)</f>
        <v>0</v>
      </c>
      <c r="AO368" s="4">
        <f>SUMIFS('grv lys'!$L$2:$L$2863,'grv lys'!$I$2:$I$2863,'bereken betaaldatum bedrag'!$AO$1,'grv lys'!$G$2:$G$2863,'bereken betaaldatum bedrag'!B368)</f>
        <v>0</v>
      </c>
      <c r="AP368" s="4">
        <f>SUMIFS('grv lys'!$L$2:$L$2863,'grv lys'!$I$2:$I$2863,'bereken betaaldatum bedrag'!$AP$1,'grv lys'!$G$2:$G$2863,'bereken betaaldatum bedrag'!B368)</f>
        <v>0</v>
      </c>
      <c r="AQ368" s="4">
        <f>SUMIFS('grv lys'!$L$2:$L$2863,'grv lys'!$I$2:$I$2863,'bereken betaaldatum bedrag'!$AQ$1,'grv lys'!$G$2:$G$2863,'bereken betaaldatum bedrag'!B368)</f>
        <v>0</v>
      </c>
      <c r="AR368" s="4">
        <f>SUMIFS('grv lys'!$L$2:$L$2863,'grv lys'!$I$2:$I$2863,'bereken betaaldatum bedrag'!$AR$1,'grv lys'!$G$2:$G$2863,'bereken betaaldatum bedrag'!B368)</f>
        <v>0</v>
      </c>
      <c r="AS368" s="4">
        <f>SUMIFS('grv lys'!$L$2:$L$2863,'grv lys'!$I$2:$I$2863,'bereken betaaldatum bedrag'!$AS$1,'grv lys'!$G$2:$G$2863,'bereken betaaldatum bedrag'!B368)</f>
        <v>0</v>
      </c>
      <c r="AT368" s="4">
        <f>SUMIFS('grv lys'!$L$2:$L$2863,'grv lys'!$I$2:$I$2863,'bereken betaaldatum bedrag'!$AT$1,'grv lys'!$G$2:$G$2863,'bereken betaaldatum bedrag'!B368)</f>
        <v>0</v>
      </c>
      <c r="AU368" s="4">
        <f>SUMIFS('grv lys'!$L$2:$L$2863,'grv lys'!$I$2:$I$2863,'bereken betaaldatum bedrag'!$AU$1,'grv lys'!$G$2:$G$2863,'bereken betaaldatum bedrag'!B368)</f>
        <v>0</v>
      </c>
      <c r="AV368" s="4">
        <f>SUMIFS('grv lys'!$L$2:$L$2863,'grv lys'!$I$2:$I$2863,'bereken betaaldatum bedrag'!$AV$1,'grv lys'!$G$2:$G$2863,'bereken betaaldatum bedrag'!B368)</f>
        <v>0</v>
      </c>
      <c r="AW368" s="4">
        <f>SUMIFS('grv lys'!$L$2:$L$2863,'grv lys'!$I$2:$I$2863,'bereken betaaldatum bedrag'!$AW$1,'grv lys'!$G$2:$G$2863,'bereken betaaldatum bedrag'!B368)</f>
        <v>0</v>
      </c>
      <c r="AX368" s="4">
        <f>SUMIFS('grv lys'!$L$2:$L$2863,'grv lys'!$I$2:$I$2863,'bereken betaaldatum bedrag'!$AX$1,'grv lys'!$G$2:$G$2863,'bereken betaaldatum bedrag'!B368)</f>
        <v>0</v>
      </c>
      <c r="AY368" s="4">
        <f>SUMIFS('grv lys'!$L$2:$L$2863,'grv lys'!$I$2:$I$2863,'bereken betaaldatum bedrag'!$AY$1,'grv lys'!$G$2:$G$2863,'bereken betaaldatum bedrag'!B368)</f>
        <v>0</v>
      </c>
      <c r="AZ368" s="4">
        <f>SUMIFS('grv lys'!$L$2:$L$2863,'grv lys'!$I$2:$I$2863,'bereken betaaldatum bedrag'!$AZ$1,'grv lys'!$G$2:$G$2863,'bereken betaaldatum bedrag'!B368)</f>
        <v>0</v>
      </c>
      <c r="BA368" s="4">
        <f>SUMIFS('grv lys'!$L$2:$L$2863,'grv lys'!$I$2:$I$2863,'bereken betaaldatum bedrag'!$BA$1,'grv lys'!$G$2:$G$2863,'bereken betaaldatum bedrag'!B368)</f>
        <v>0</v>
      </c>
    </row>
    <row r="369" spans="1:53" x14ac:dyDescent="0.25">
      <c r="A369" s="21" t="s">
        <v>134</v>
      </c>
      <c r="B369" s="22">
        <v>41945</v>
      </c>
      <c r="C369" s="7"/>
      <c r="D369" s="15" t="s">
        <v>148</v>
      </c>
      <c r="E369" s="14"/>
      <c r="F369" s="12"/>
      <c r="G369" s="16"/>
      <c r="H369" s="16"/>
      <c r="I369" s="4">
        <f>SUMIFS('grv lys'!$L$2:$L$2863,'grv lys'!$G$2:$G$2863,'bereken betaaldatum bedrag'!B369,'grv lys'!$I$2:$I$2863,'bereken betaaldatum bedrag'!I$1)</f>
        <v>0</v>
      </c>
      <c r="J369" s="4">
        <f>SUMIFS('grv lys'!$L$2:$L$2863,'grv lys'!$I$2:$I$2863,'bereken betaaldatum bedrag'!$J$1,'grv lys'!$T$2:$T$2863,'bereken betaaldatum bedrag'!B369)</f>
        <v>0</v>
      </c>
      <c r="K369" s="4">
        <f>SUMIFS('grv lys'!$L$2:$L$2863,'grv lys'!$I$2:$I$2863,'bereken betaaldatum bedrag'!$K$1,'grv lys'!$T$2:$T$2863,'bereken betaaldatum bedrag'!B369)</f>
        <v>0</v>
      </c>
      <c r="L369" s="4">
        <f>SUMIFS('grv lys'!$L$2:$L$2863,'grv lys'!$I$2:$I$2863,'bereken betaaldatum bedrag'!$L$1,'grv lys'!$T$2:$T$2863,'bereken betaaldatum bedrag'!B369)</f>
        <v>0</v>
      </c>
      <c r="M369" s="4">
        <f>SUMIFS('grv lys'!$L$2:$L$2863,'grv lys'!$I$2:$I$2863,'bereken betaaldatum bedrag'!$M$1,'grv lys'!$T$2:$T$2863,'bereken betaaldatum bedrag'!B369)</f>
        <v>0</v>
      </c>
      <c r="N369" s="4">
        <f>SUMIFS('grv lys'!$L$2:$L$2863,'grv lys'!$I$2:$I$2863,'bereken betaaldatum bedrag'!$N$1,'grv lys'!$T$2:$T$2863,'bereken betaaldatum bedrag'!B369)</f>
        <v>0</v>
      </c>
      <c r="O369" s="4">
        <f>SUMIFS('grv lys'!$L$2:$L$2863,'grv lys'!$I$2:$I$2863,'bereken betaaldatum bedrag'!$O$1,'grv lys'!$T$2:$T$2863,'bereken betaaldatum bedrag'!B369)</f>
        <v>0</v>
      </c>
      <c r="P369" s="4">
        <f>SUMIFS('grv lys'!$L$2:$L$2863,'grv lys'!$I$2:$I$2863,'bereken betaaldatum bedrag'!$P$1,'grv lys'!$T$2:$T$2863,'bereken betaaldatum bedrag'!B369)</f>
        <v>0</v>
      </c>
      <c r="Q369" s="4">
        <f>SUMIFS('grv lys'!$L$2:$L$2863,'grv lys'!$I$2:$I$2863,'bereken betaaldatum bedrag'!$Q$1,'grv lys'!$T$2:$T$2863,'bereken betaaldatum bedrag'!B369)</f>
        <v>0</v>
      </c>
      <c r="R369" s="4">
        <f>SUMIFS('grv lys'!$L$2:$L$2863,'grv lys'!$I$2:$I$2863,'bereken betaaldatum bedrag'!$R$1,'grv lys'!$T$2:$T$2863,'bereken betaaldatum bedrag'!B369)</f>
        <v>0</v>
      </c>
      <c r="S369" s="4">
        <f>SUMIFS('grv lys'!Y368:Y3631,'grv lys'!T368:T3631,'bereken betaaldatum bedrag'!B369,'grv lys'!V368:V3631,'bereken betaaldatum bedrag'!$S$1)</f>
        <v>0</v>
      </c>
      <c r="T369" s="4">
        <f>SUMIFS('grv lys'!Z368:Z3631,'grv lys'!U368:U3631,'bereken betaaldatum bedrag'!B369,'grv lys'!W368:W3631,'bereken betaaldatum bedrag'!$T$1)</f>
        <v>0</v>
      </c>
      <c r="U369" s="4">
        <f>SUMIFS('grv lys'!$L$2:$L$2863,'grv lys'!$I$2:$I$2863,'bereken betaaldatum bedrag'!$U$1,'grv lys'!$T$2:$T$2863,'bereken betaaldatum bedrag'!B369)</f>
        <v>0</v>
      </c>
      <c r="V369" s="4">
        <f>SUMIFS('grv lys'!$L$2:$L$2863,'grv lys'!$I$2:$I$2863,'bereken betaaldatum bedrag'!$V$1,'grv lys'!$T$2:$T$2863,'bereken betaaldatum bedrag'!B369)</f>
        <v>0</v>
      </c>
      <c r="W369" s="4">
        <f>SUMIFS('grv lys'!$L$2:$L$2863,'grv lys'!$I$2:$I$2863,'bereken betaaldatum bedrag'!$W$1,'grv lys'!$T$2:$T$2863,'bereken betaaldatum bedrag'!B369)</f>
        <v>0</v>
      </c>
      <c r="X369" s="4">
        <f>SUMIFS('grv lys'!$L$2:$L$2863,'grv lys'!$I$2:$I$2863,'bereken betaaldatum bedrag'!$X$1,'grv lys'!$T$2:$T$2863,'bereken betaaldatum bedrag'!B369)</f>
        <v>0</v>
      </c>
      <c r="Y369" s="4">
        <f>SUMIFS('grv lys'!$L$2:$L$2863,'grv lys'!$I$2:$I$2863,'bereken betaaldatum bedrag'!$Y$1,'grv lys'!$G$2:$G$2863,'bereken betaaldatum bedrag'!B369)</f>
        <v>0</v>
      </c>
      <c r="Z369" s="4">
        <f>SUMIFS('grv lys'!$L$2:$L$2863,'grv lys'!$I$2:$I$2863,'bereken betaaldatum bedrag'!$Z$1,'grv lys'!$G$2:$G$2863,'bereken betaaldatum bedrag'!B369)</f>
        <v>0</v>
      </c>
      <c r="AA369" s="4">
        <f>SUMIFS('grv lys'!$L$2:$L$2863,'grv lys'!$I$2:$I$2863,'bereken betaaldatum bedrag'!$AA$1,'grv lys'!$G$2:$G$2863,'bereken betaaldatum bedrag'!B369)</f>
        <v>0</v>
      </c>
      <c r="AB369" s="4">
        <f>SUMIFS('grv lys'!$L$2:$L$2863,'grv lys'!$I$2:$I$2863,'bereken betaaldatum bedrag'!$AB$1,'grv lys'!$G$2:$G$2863,'bereken betaaldatum bedrag'!B369)</f>
        <v>0</v>
      </c>
      <c r="AC369" s="4">
        <f>SUMIFS('grv lys'!$L$2:$L$2863,'grv lys'!$I$2:$I$2863,'bereken betaaldatum bedrag'!$AC$1,'grv lys'!$G$2:$G$2863,'bereken betaaldatum bedrag'!B369)</f>
        <v>0</v>
      </c>
      <c r="AD369" s="4">
        <f>SUMIFS('grv lys'!$L$2:$L$2863,'grv lys'!$I$2:$I$2863,'bereken betaaldatum bedrag'!$AD$1,'grv lys'!$G$2:$G$2863,'bereken betaaldatum bedrag'!B369)</f>
        <v>0</v>
      </c>
      <c r="AE369" s="4">
        <f>SUMIFS('grv lys'!$L$2:$L$2863,'grv lys'!$I$2:$I$2863,'bereken betaaldatum bedrag'!$AE$1,'grv lys'!$G$2:$G$2863,'bereken betaaldatum bedrag'!B369)</f>
        <v>0</v>
      </c>
      <c r="AF369" s="4">
        <f>SUMIFS('grv lys'!$L$2:$L$2863,'grv lys'!$I$2:$I$2863,'bereken betaaldatum bedrag'!$AF$1,'grv lys'!$G$2:$G$2863,'bereken betaaldatum bedrag'!B369)</f>
        <v>0</v>
      </c>
      <c r="AG369" s="4">
        <f>SUMIFS('grv lys'!$L$2:$L$2863,'grv lys'!$I$2:$I$2863,'bereken betaaldatum bedrag'!$AG$1,'grv lys'!$G$2:$G$2863,'bereken betaaldatum bedrag'!B369)</f>
        <v>0</v>
      </c>
      <c r="AH369" s="4">
        <f>SUMIFS('grv lys'!$L$2:$L$2863,'grv lys'!$I$2:$I$2863,'bereken betaaldatum bedrag'!$AH$1,'grv lys'!$G$2:$G$2863,'bereken betaaldatum bedrag'!B369)</f>
        <v>0</v>
      </c>
      <c r="AI369" s="4">
        <f>SUMIFS('grv lys'!$L$2:$L$2863,'grv lys'!$I$2:$I$2863,'bereken betaaldatum bedrag'!$AI$1,'grv lys'!$G$2:$G$2863,'bereken betaaldatum bedrag'!B369)</f>
        <v>0</v>
      </c>
      <c r="AJ369" s="4">
        <f>SUMIFS('grv lys'!$L$2:$L$2863,'grv lys'!$I$2:$I$2863,'bereken betaaldatum bedrag'!$AJ$1,'grv lys'!$G$2:$G$2863,'bereken betaaldatum bedrag'!B369)</f>
        <v>0</v>
      </c>
      <c r="AK369" s="4">
        <f>SUMIFS('grv lys'!$L$2:$L$2863,'grv lys'!$I$2:$I$2863,'bereken betaaldatum bedrag'!$AK$1,'grv lys'!$G$2:$G$2863,'bereken betaaldatum bedrag'!B369)</f>
        <v>0</v>
      </c>
      <c r="AL369" s="4">
        <f>SUMIFS('grv lys'!$L$2:$L$2863,'grv lys'!$I$2:$I$2863,'bereken betaaldatum bedrag'!$AL$1,'grv lys'!$G$2:$G$2863,'bereken betaaldatum bedrag'!B369)</f>
        <v>0</v>
      </c>
      <c r="AM369" s="4">
        <f>SUMIFS('grv lys'!$L$2:$L$2863,'grv lys'!$I$2:$I$2863,'bereken betaaldatum bedrag'!$AM$1,'grv lys'!$G$2:$G$2863,'bereken betaaldatum bedrag'!B369)</f>
        <v>0</v>
      </c>
      <c r="AN369" s="4">
        <f>SUMIFS('grv lys'!$L$2:$L$2863,'grv lys'!$I$2:$I$2863,'bereken betaaldatum bedrag'!$AN$1,'grv lys'!$G$2:$G$2863,'bereken betaaldatum bedrag'!B369)</f>
        <v>0</v>
      </c>
      <c r="AO369" s="4">
        <f>SUMIFS('grv lys'!$L$2:$L$2863,'grv lys'!$I$2:$I$2863,'bereken betaaldatum bedrag'!$AO$1,'grv lys'!$G$2:$G$2863,'bereken betaaldatum bedrag'!B369)</f>
        <v>0</v>
      </c>
      <c r="AP369" s="4">
        <f>SUMIFS('grv lys'!$L$2:$L$2863,'grv lys'!$I$2:$I$2863,'bereken betaaldatum bedrag'!$AP$1,'grv lys'!$G$2:$G$2863,'bereken betaaldatum bedrag'!B369)</f>
        <v>0</v>
      </c>
      <c r="AQ369" s="4">
        <f>SUMIFS('grv lys'!$L$2:$L$2863,'grv lys'!$I$2:$I$2863,'bereken betaaldatum bedrag'!$AQ$1,'grv lys'!$G$2:$G$2863,'bereken betaaldatum bedrag'!B369)</f>
        <v>0</v>
      </c>
      <c r="AR369" s="4">
        <f>SUMIFS('grv lys'!$L$2:$L$2863,'grv lys'!$I$2:$I$2863,'bereken betaaldatum bedrag'!$AR$1,'grv lys'!$G$2:$G$2863,'bereken betaaldatum bedrag'!B369)</f>
        <v>0</v>
      </c>
      <c r="AS369" s="4">
        <f>SUMIFS('grv lys'!$L$2:$L$2863,'grv lys'!$I$2:$I$2863,'bereken betaaldatum bedrag'!$AS$1,'grv lys'!$G$2:$G$2863,'bereken betaaldatum bedrag'!B369)</f>
        <v>0</v>
      </c>
      <c r="AT369" s="4">
        <f>SUMIFS('grv lys'!$L$2:$L$2863,'grv lys'!$I$2:$I$2863,'bereken betaaldatum bedrag'!$AT$1,'grv lys'!$G$2:$G$2863,'bereken betaaldatum bedrag'!B369)</f>
        <v>0</v>
      </c>
      <c r="AU369" s="4">
        <f>SUMIFS('grv lys'!$L$2:$L$2863,'grv lys'!$I$2:$I$2863,'bereken betaaldatum bedrag'!$AU$1,'grv lys'!$G$2:$G$2863,'bereken betaaldatum bedrag'!B369)</f>
        <v>0</v>
      </c>
      <c r="AV369" s="4">
        <f>SUMIFS('grv lys'!$L$2:$L$2863,'grv lys'!$I$2:$I$2863,'bereken betaaldatum bedrag'!$AV$1,'grv lys'!$G$2:$G$2863,'bereken betaaldatum bedrag'!B369)</f>
        <v>0</v>
      </c>
      <c r="AW369" s="4">
        <f>SUMIFS('grv lys'!$L$2:$L$2863,'grv lys'!$I$2:$I$2863,'bereken betaaldatum bedrag'!$AW$1,'grv lys'!$G$2:$G$2863,'bereken betaaldatum bedrag'!B369)</f>
        <v>0</v>
      </c>
      <c r="AX369" s="4">
        <f>SUMIFS('grv lys'!$L$2:$L$2863,'grv lys'!$I$2:$I$2863,'bereken betaaldatum bedrag'!$AX$1,'grv lys'!$G$2:$G$2863,'bereken betaaldatum bedrag'!B369)</f>
        <v>0</v>
      </c>
      <c r="AY369" s="4">
        <f>SUMIFS('grv lys'!$L$2:$L$2863,'grv lys'!$I$2:$I$2863,'bereken betaaldatum bedrag'!$AY$1,'grv lys'!$G$2:$G$2863,'bereken betaaldatum bedrag'!B369)</f>
        <v>0</v>
      </c>
      <c r="AZ369" s="4">
        <f>SUMIFS('grv lys'!$L$2:$L$2863,'grv lys'!$I$2:$I$2863,'bereken betaaldatum bedrag'!$AZ$1,'grv lys'!$G$2:$G$2863,'bereken betaaldatum bedrag'!B369)</f>
        <v>0</v>
      </c>
      <c r="BA369" s="4">
        <f>SUMIFS('grv lys'!$L$2:$L$2863,'grv lys'!$I$2:$I$2863,'bereken betaaldatum bedrag'!$BA$1,'grv lys'!$G$2:$G$2863,'bereken betaaldatum bedrag'!B369)</f>
        <v>0</v>
      </c>
    </row>
    <row r="370" spans="1:53" x14ac:dyDescent="0.25">
      <c r="A370" s="21" t="s">
        <v>135</v>
      </c>
      <c r="B370" s="22">
        <v>41946</v>
      </c>
      <c r="C370" s="7"/>
      <c r="D370" s="15" t="s">
        <v>148</v>
      </c>
      <c r="E370" s="14"/>
      <c r="F370" s="12"/>
      <c r="G370" s="16"/>
      <c r="H370" s="16"/>
      <c r="I370" s="4">
        <f>SUMIFS('grv lys'!$L$2:$L$2863,'grv lys'!$G$2:$G$2863,'bereken betaaldatum bedrag'!B370,'grv lys'!$I$2:$I$2863,'bereken betaaldatum bedrag'!I$1)</f>
        <v>0</v>
      </c>
      <c r="J370" s="4">
        <f>SUMIFS('grv lys'!$L$2:$L$2863,'grv lys'!$I$2:$I$2863,'bereken betaaldatum bedrag'!$J$1,'grv lys'!$T$2:$T$2863,'bereken betaaldatum bedrag'!B370)</f>
        <v>0</v>
      </c>
      <c r="K370" s="4">
        <f>SUMIFS('grv lys'!$L$2:$L$2863,'grv lys'!$I$2:$I$2863,'bereken betaaldatum bedrag'!$K$1,'grv lys'!$T$2:$T$2863,'bereken betaaldatum bedrag'!B370)</f>
        <v>0</v>
      </c>
      <c r="L370" s="4">
        <f>SUMIFS('grv lys'!$L$2:$L$2863,'grv lys'!$I$2:$I$2863,'bereken betaaldatum bedrag'!$L$1,'grv lys'!$T$2:$T$2863,'bereken betaaldatum bedrag'!B370)</f>
        <v>0</v>
      </c>
      <c r="M370" s="4">
        <f>SUMIFS('grv lys'!$L$2:$L$2863,'grv lys'!$I$2:$I$2863,'bereken betaaldatum bedrag'!$M$1,'grv lys'!$T$2:$T$2863,'bereken betaaldatum bedrag'!B370)</f>
        <v>0</v>
      </c>
      <c r="N370" s="4">
        <f>SUMIFS('grv lys'!$L$2:$L$2863,'grv lys'!$I$2:$I$2863,'bereken betaaldatum bedrag'!$N$1,'grv lys'!$T$2:$T$2863,'bereken betaaldatum bedrag'!B370)</f>
        <v>0</v>
      </c>
      <c r="O370" s="4">
        <f>SUMIFS('grv lys'!$L$2:$L$2863,'grv lys'!$I$2:$I$2863,'bereken betaaldatum bedrag'!$O$1,'grv lys'!$T$2:$T$2863,'bereken betaaldatum bedrag'!B370)</f>
        <v>0</v>
      </c>
      <c r="P370" s="4">
        <f>SUMIFS('grv lys'!$L$2:$L$2863,'grv lys'!$I$2:$I$2863,'bereken betaaldatum bedrag'!$P$1,'grv lys'!$T$2:$T$2863,'bereken betaaldatum bedrag'!B370)</f>
        <v>0</v>
      </c>
      <c r="Q370" s="4">
        <f>SUMIFS('grv lys'!$L$2:$L$2863,'grv lys'!$I$2:$I$2863,'bereken betaaldatum bedrag'!$Q$1,'grv lys'!$T$2:$T$2863,'bereken betaaldatum bedrag'!B370)</f>
        <v>0</v>
      </c>
      <c r="R370" s="4">
        <f>SUMIFS('grv lys'!$L$2:$L$2863,'grv lys'!$I$2:$I$2863,'bereken betaaldatum bedrag'!$R$1,'grv lys'!$T$2:$T$2863,'bereken betaaldatum bedrag'!B370)</f>
        <v>0</v>
      </c>
      <c r="S370" s="4">
        <f>SUMIFS('grv lys'!Y369:Y3632,'grv lys'!T369:T3632,'bereken betaaldatum bedrag'!B370,'grv lys'!V369:V3632,'bereken betaaldatum bedrag'!$S$1)</f>
        <v>0</v>
      </c>
      <c r="T370" s="4">
        <f>SUMIFS('grv lys'!Z369:Z3632,'grv lys'!U369:U3632,'bereken betaaldatum bedrag'!B370,'grv lys'!W369:W3632,'bereken betaaldatum bedrag'!$T$1)</f>
        <v>0</v>
      </c>
      <c r="U370" s="4">
        <f>SUMIFS('grv lys'!$L$2:$L$2863,'grv lys'!$I$2:$I$2863,'bereken betaaldatum bedrag'!$U$1,'grv lys'!$T$2:$T$2863,'bereken betaaldatum bedrag'!B370)</f>
        <v>0</v>
      </c>
      <c r="V370" s="4">
        <f>SUMIFS('grv lys'!$L$2:$L$2863,'grv lys'!$I$2:$I$2863,'bereken betaaldatum bedrag'!$V$1,'grv lys'!$T$2:$T$2863,'bereken betaaldatum bedrag'!B370)</f>
        <v>0</v>
      </c>
      <c r="W370" s="4">
        <f>SUMIFS('grv lys'!$L$2:$L$2863,'grv lys'!$I$2:$I$2863,'bereken betaaldatum bedrag'!$W$1,'grv lys'!$T$2:$T$2863,'bereken betaaldatum bedrag'!B370)</f>
        <v>0</v>
      </c>
      <c r="X370" s="4">
        <f>SUMIFS('grv lys'!$L$2:$L$2863,'grv lys'!$I$2:$I$2863,'bereken betaaldatum bedrag'!$X$1,'grv lys'!$T$2:$T$2863,'bereken betaaldatum bedrag'!B370)</f>
        <v>0</v>
      </c>
      <c r="Y370" s="4">
        <f>SUMIFS('grv lys'!$L$2:$L$2863,'grv lys'!$I$2:$I$2863,'bereken betaaldatum bedrag'!$Y$1,'grv lys'!$G$2:$G$2863,'bereken betaaldatum bedrag'!B370)</f>
        <v>0</v>
      </c>
      <c r="Z370" s="4">
        <f>SUMIFS('grv lys'!$L$2:$L$2863,'grv lys'!$I$2:$I$2863,'bereken betaaldatum bedrag'!$Z$1,'grv lys'!$G$2:$G$2863,'bereken betaaldatum bedrag'!B370)</f>
        <v>0</v>
      </c>
      <c r="AA370" s="4">
        <f>SUMIFS('grv lys'!$L$2:$L$2863,'grv lys'!$I$2:$I$2863,'bereken betaaldatum bedrag'!$AA$1,'grv lys'!$G$2:$G$2863,'bereken betaaldatum bedrag'!B370)</f>
        <v>0</v>
      </c>
      <c r="AB370" s="4">
        <f>SUMIFS('grv lys'!$L$2:$L$2863,'grv lys'!$I$2:$I$2863,'bereken betaaldatum bedrag'!$AB$1,'grv lys'!$G$2:$G$2863,'bereken betaaldatum bedrag'!B370)</f>
        <v>0</v>
      </c>
      <c r="AC370" s="4">
        <f>SUMIFS('grv lys'!$L$2:$L$2863,'grv lys'!$I$2:$I$2863,'bereken betaaldatum bedrag'!$AC$1,'grv lys'!$G$2:$G$2863,'bereken betaaldatum bedrag'!B370)</f>
        <v>0</v>
      </c>
      <c r="AD370" s="4">
        <f>SUMIFS('grv lys'!$L$2:$L$2863,'grv lys'!$I$2:$I$2863,'bereken betaaldatum bedrag'!$AD$1,'grv lys'!$G$2:$G$2863,'bereken betaaldatum bedrag'!B370)</f>
        <v>0</v>
      </c>
      <c r="AE370" s="4">
        <f>SUMIFS('grv lys'!$L$2:$L$2863,'grv lys'!$I$2:$I$2863,'bereken betaaldatum bedrag'!$AE$1,'grv lys'!$G$2:$G$2863,'bereken betaaldatum bedrag'!B370)</f>
        <v>0</v>
      </c>
      <c r="AF370" s="4">
        <f>SUMIFS('grv lys'!$L$2:$L$2863,'grv lys'!$I$2:$I$2863,'bereken betaaldatum bedrag'!$AF$1,'grv lys'!$G$2:$G$2863,'bereken betaaldatum bedrag'!B370)</f>
        <v>0</v>
      </c>
      <c r="AG370" s="4">
        <f>SUMIFS('grv lys'!$L$2:$L$2863,'grv lys'!$I$2:$I$2863,'bereken betaaldatum bedrag'!$AG$1,'grv lys'!$G$2:$G$2863,'bereken betaaldatum bedrag'!B370)</f>
        <v>0</v>
      </c>
      <c r="AH370" s="4">
        <f>SUMIFS('grv lys'!$L$2:$L$2863,'grv lys'!$I$2:$I$2863,'bereken betaaldatum bedrag'!$AH$1,'grv lys'!$G$2:$G$2863,'bereken betaaldatum bedrag'!B370)</f>
        <v>0</v>
      </c>
      <c r="AI370" s="4">
        <f>SUMIFS('grv lys'!$L$2:$L$2863,'grv lys'!$I$2:$I$2863,'bereken betaaldatum bedrag'!$AI$1,'grv lys'!$G$2:$G$2863,'bereken betaaldatum bedrag'!B370)</f>
        <v>0</v>
      </c>
      <c r="AJ370" s="4">
        <f>SUMIFS('grv lys'!$L$2:$L$2863,'grv lys'!$I$2:$I$2863,'bereken betaaldatum bedrag'!$AJ$1,'grv lys'!$G$2:$G$2863,'bereken betaaldatum bedrag'!B370)</f>
        <v>0</v>
      </c>
      <c r="AK370" s="4">
        <f>SUMIFS('grv lys'!$L$2:$L$2863,'grv lys'!$I$2:$I$2863,'bereken betaaldatum bedrag'!$AK$1,'grv lys'!$G$2:$G$2863,'bereken betaaldatum bedrag'!B370)</f>
        <v>0</v>
      </c>
      <c r="AL370" s="4">
        <f>SUMIFS('grv lys'!$L$2:$L$2863,'grv lys'!$I$2:$I$2863,'bereken betaaldatum bedrag'!$AL$1,'grv lys'!$G$2:$G$2863,'bereken betaaldatum bedrag'!B370)</f>
        <v>0</v>
      </c>
      <c r="AM370" s="4">
        <f>SUMIFS('grv lys'!$L$2:$L$2863,'grv lys'!$I$2:$I$2863,'bereken betaaldatum bedrag'!$AM$1,'grv lys'!$G$2:$G$2863,'bereken betaaldatum bedrag'!B370)</f>
        <v>0</v>
      </c>
      <c r="AN370" s="4">
        <f>SUMIFS('grv lys'!$L$2:$L$2863,'grv lys'!$I$2:$I$2863,'bereken betaaldatum bedrag'!$AN$1,'grv lys'!$G$2:$G$2863,'bereken betaaldatum bedrag'!B370)</f>
        <v>0</v>
      </c>
      <c r="AO370" s="4">
        <f>SUMIFS('grv lys'!$L$2:$L$2863,'grv lys'!$I$2:$I$2863,'bereken betaaldatum bedrag'!$AO$1,'grv lys'!$G$2:$G$2863,'bereken betaaldatum bedrag'!B370)</f>
        <v>0</v>
      </c>
      <c r="AP370" s="4">
        <f>SUMIFS('grv lys'!$L$2:$L$2863,'grv lys'!$I$2:$I$2863,'bereken betaaldatum bedrag'!$AP$1,'grv lys'!$G$2:$G$2863,'bereken betaaldatum bedrag'!B370)</f>
        <v>0</v>
      </c>
      <c r="AQ370" s="4">
        <f>SUMIFS('grv lys'!$L$2:$L$2863,'grv lys'!$I$2:$I$2863,'bereken betaaldatum bedrag'!$AQ$1,'grv lys'!$G$2:$G$2863,'bereken betaaldatum bedrag'!B370)</f>
        <v>0</v>
      </c>
      <c r="AR370" s="4">
        <f>SUMIFS('grv lys'!$L$2:$L$2863,'grv lys'!$I$2:$I$2863,'bereken betaaldatum bedrag'!$AR$1,'grv lys'!$G$2:$G$2863,'bereken betaaldatum bedrag'!B370)</f>
        <v>0</v>
      </c>
      <c r="AS370" s="4">
        <f>SUMIFS('grv lys'!$L$2:$L$2863,'grv lys'!$I$2:$I$2863,'bereken betaaldatum bedrag'!$AS$1,'grv lys'!$G$2:$G$2863,'bereken betaaldatum bedrag'!B370)</f>
        <v>0</v>
      </c>
      <c r="AT370" s="4">
        <f>SUMIFS('grv lys'!$L$2:$L$2863,'grv lys'!$I$2:$I$2863,'bereken betaaldatum bedrag'!$AT$1,'grv lys'!$G$2:$G$2863,'bereken betaaldatum bedrag'!B370)</f>
        <v>0</v>
      </c>
      <c r="AU370" s="4">
        <f>SUMIFS('grv lys'!$L$2:$L$2863,'grv lys'!$I$2:$I$2863,'bereken betaaldatum bedrag'!$AU$1,'grv lys'!$G$2:$G$2863,'bereken betaaldatum bedrag'!B370)</f>
        <v>0</v>
      </c>
      <c r="AV370" s="4">
        <f>SUMIFS('grv lys'!$L$2:$L$2863,'grv lys'!$I$2:$I$2863,'bereken betaaldatum bedrag'!$AV$1,'grv lys'!$G$2:$G$2863,'bereken betaaldatum bedrag'!B370)</f>
        <v>0</v>
      </c>
      <c r="AW370" s="4">
        <f>SUMIFS('grv lys'!$L$2:$L$2863,'grv lys'!$I$2:$I$2863,'bereken betaaldatum bedrag'!$AW$1,'grv lys'!$G$2:$G$2863,'bereken betaaldatum bedrag'!B370)</f>
        <v>0</v>
      </c>
      <c r="AX370" s="4">
        <f>SUMIFS('grv lys'!$L$2:$L$2863,'grv lys'!$I$2:$I$2863,'bereken betaaldatum bedrag'!$AX$1,'grv lys'!$G$2:$G$2863,'bereken betaaldatum bedrag'!B370)</f>
        <v>0</v>
      </c>
      <c r="AY370" s="4">
        <f>SUMIFS('grv lys'!$L$2:$L$2863,'grv lys'!$I$2:$I$2863,'bereken betaaldatum bedrag'!$AY$1,'grv lys'!$G$2:$G$2863,'bereken betaaldatum bedrag'!B370)</f>
        <v>0</v>
      </c>
      <c r="AZ370" s="4">
        <f>SUMIFS('grv lys'!$L$2:$L$2863,'grv lys'!$I$2:$I$2863,'bereken betaaldatum bedrag'!$AZ$1,'grv lys'!$G$2:$G$2863,'bereken betaaldatum bedrag'!B370)</f>
        <v>0</v>
      </c>
      <c r="BA370" s="4">
        <f>SUMIFS('grv lys'!$L$2:$L$2863,'grv lys'!$I$2:$I$2863,'bereken betaaldatum bedrag'!$BA$1,'grv lys'!$G$2:$G$2863,'bereken betaaldatum bedrag'!B370)</f>
        <v>0</v>
      </c>
    </row>
    <row r="371" spans="1:53" x14ac:dyDescent="0.25">
      <c r="A371" s="21" t="s">
        <v>136</v>
      </c>
      <c r="B371" s="22">
        <v>41947</v>
      </c>
      <c r="C371" s="7"/>
      <c r="D371" s="15" t="s">
        <v>148</v>
      </c>
      <c r="E371" s="14"/>
      <c r="F371" s="12"/>
      <c r="G371" s="16"/>
      <c r="H371" s="16"/>
      <c r="I371" s="4">
        <f>SUMIFS('grv lys'!$L$2:$L$2863,'grv lys'!$G$2:$G$2863,'bereken betaaldatum bedrag'!B371,'grv lys'!$I$2:$I$2863,'bereken betaaldatum bedrag'!I$1)</f>
        <v>0</v>
      </c>
      <c r="J371" s="4">
        <f>SUMIFS('grv lys'!$L$2:$L$2863,'grv lys'!$I$2:$I$2863,'bereken betaaldatum bedrag'!$J$1,'grv lys'!$T$2:$T$2863,'bereken betaaldatum bedrag'!B371)</f>
        <v>0</v>
      </c>
      <c r="K371" s="4">
        <f>SUMIFS('grv lys'!$L$2:$L$2863,'grv lys'!$I$2:$I$2863,'bereken betaaldatum bedrag'!$K$1,'grv lys'!$T$2:$T$2863,'bereken betaaldatum bedrag'!B371)</f>
        <v>0</v>
      </c>
      <c r="L371" s="4">
        <f>SUMIFS('grv lys'!$L$2:$L$2863,'grv lys'!$I$2:$I$2863,'bereken betaaldatum bedrag'!$L$1,'grv lys'!$T$2:$T$2863,'bereken betaaldatum bedrag'!B371)</f>
        <v>0</v>
      </c>
      <c r="M371" s="4">
        <f>SUMIFS('grv lys'!$L$2:$L$2863,'grv lys'!$I$2:$I$2863,'bereken betaaldatum bedrag'!$M$1,'grv lys'!$T$2:$T$2863,'bereken betaaldatum bedrag'!B371)</f>
        <v>0</v>
      </c>
      <c r="N371" s="4">
        <f>SUMIFS('grv lys'!$L$2:$L$2863,'grv lys'!$I$2:$I$2863,'bereken betaaldatum bedrag'!$N$1,'grv lys'!$T$2:$T$2863,'bereken betaaldatum bedrag'!B371)</f>
        <v>0</v>
      </c>
      <c r="O371" s="4">
        <f>SUMIFS('grv lys'!$L$2:$L$2863,'grv lys'!$I$2:$I$2863,'bereken betaaldatum bedrag'!$O$1,'grv lys'!$T$2:$T$2863,'bereken betaaldatum bedrag'!B371)</f>
        <v>0</v>
      </c>
      <c r="P371" s="4">
        <f>SUMIFS('grv lys'!$L$2:$L$2863,'grv lys'!$I$2:$I$2863,'bereken betaaldatum bedrag'!$P$1,'grv lys'!$T$2:$T$2863,'bereken betaaldatum bedrag'!B371)</f>
        <v>0</v>
      </c>
      <c r="Q371" s="4">
        <f>SUMIFS('grv lys'!$L$2:$L$2863,'grv lys'!$I$2:$I$2863,'bereken betaaldatum bedrag'!$Q$1,'grv lys'!$T$2:$T$2863,'bereken betaaldatum bedrag'!B371)</f>
        <v>0</v>
      </c>
      <c r="R371" s="4">
        <f>SUMIFS('grv lys'!$L$2:$L$2863,'grv lys'!$I$2:$I$2863,'bereken betaaldatum bedrag'!$R$1,'grv lys'!$T$2:$T$2863,'bereken betaaldatum bedrag'!B371)</f>
        <v>0</v>
      </c>
      <c r="S371" s="4">
        <f>SUMIFS('grv lys'!Y370:Y3633,'grv lys'!T370:T3633,'bereken betaaldatum bedrag'!B371,'grv lys'!V370:V3633,'bereken betaaldatum bedrag'!$S$1)</f>
        <v>0</v>
      </c>
      <c r="T371" s="4">
        <f>SUMIFS('grv lys'!Z370:Z3633,'grv lys'!U370:U3633,'bereken betaaldatum bedrag'!B371,'grv lys'!W370:W3633,'bereken betaaldatum bedrag'!$T$1)</f>
        <v>0</v>
      </c>
      <c r="U371" s="4">
        <f>SUMIFS('grv lys'!$L$2:$L$2863,'grv lys'!$I$2:$I$2863,'bereken betaaldatum bedrag'!$U$1,'grv lys'!$T$2:$T$2863,'bereken betaaldatum bedrag'!B371)</f>
        <v>0</v>
      </c>
      <c r="V371" s="4">
        <f>SUMIFS('grv lys'!$L$2:$L$2863,'grv lys'!$I$2:$I$2863,'bereken betaaldatum bedrag'!$V$1,'grv lys'!$T$2:$T$2863,'bereken betaaldatum bedrag'!B371)</f>
        <v>0</v>
      </c>
      <c r="W371" s="4">
        <f>SUMIFS('grv lys'!$L$2:$L$2863,'grv lys'!$I$2:$I$2863,'bereken betaaldatum bedrag'!$W$1,'grv lys'!$T$2:$T$2863,'bereken betaaldatum bedrag'!B371)</f>
        <v>0</v>
      </c>
      <c r="X371" s="4">
        <f>SUMIFS('grv lys'!$L$2:$L$2863,'grv lys'!$I$2:$I$2863,'bereken betaaldatum bedrag'!$X$1,'grv lys'!$T$2:$T$2863,'bereken betaaldatum bedrag'!B371)</f>
        <v>0</v>
      </c>
      <c r="Y371" s="4">
        <f>SUMIFS('grv lys'!$L$2:$L$2863,'grv lys'!$I$2:$I$2863,'bereken betaaldatum bedrag'!$Y$1,'grv lys'!$G$2:$G$2863,'bereken betaaldatum bedrag'!B371)</f>
        <v>0</v>
      </c>
      <c r="Z371" s="4">
        <f>SUMIFS('grv lys'!$L$2:$L$2863,'grv lys'!$I$2:$I$2863,'bereken betaaldatum bedrag'!$Z$1,'grv lys'!$G$2:$G$2863,'bereken betaaldatum bedrag'!B371)</f>
        <v>0</v>
      </c>
      <c r="AA371" s="4">
        <f>SUMIFS('grv lys'!$L$2:$L$2863,'grv lys'!$I$2:$I$2863,'bereken betaaldatum bedrag'!$AA$1,'grv lys'!$G$2:$G$2863,'bereken betaaldatum bedrag'!B371)</f>
        <v>0</v>
      </c>
      <c r="AB371" s="4">
        <f>SUMIFS('grv lys'!$L$2:$L$2863,'grv lys'!$I$2:$I$2863,'bereken betaaldatum bedrag'!$AB$1,'grv lys'!$G$2:$G$2863,'bereken betaaldatum bedrag'!B371)</f>
        <v>0</v>
      </c>
      <c r="AC371" s="4">
        <f>SUMIFS('grv lys'!$L$2:$L$2863,'grv lys'!$I$2:$I$2863,'bereken betaaldatum bedrag'!$AC$1,'grv lys'!$G$2:$G$2863,'bereken betaaldatum bedrag'!B371)</f>
        <v>0</v>
      </c>
      <c r="AD371" s="4">
        <f>SUMIFS('grv lys'!$L$2:$L$2863,'grv lys'!$I$2:$I$2863,'bereken betaaldatum bedrag'!$AD$1,'grv lys'!$G$2:$G$2863,'bereken betaaldatum bedrag'!B371)</f>
        <v>0</v>
      </c>
      <c r="AE371" s="4">
        <f>SUMIFS('grv lys'!$L$2:$L$2863,'grv lys'!$I$2:$I$2863,'bereken betaaldatum bedrag'!$AE$1,'grv lys'!$G$2:$G$2863,'bereken betaaldatum bedrag'!B371)</f>
        <v>0</v>
      </c>
      <c r="AF371" s="4">
        <f>SUMIFS('grv lys'!$L$2:$L$2863,'grv lys'!$I$2:$I$2863,'bereken betaaldatum bedrag'!$AF$1,'grv lys'!$G$2:$G$2863,'bereken betaaldatum bedrag'!B371)</f>
        <v>0</v>
      </c>
      <c r="AG371" s="4">
        <f>SUMIFS('grv lys'!$L$2:$L$2863,'grv lys'!$I$2:$I$2863,'bereken betaaldatum bedrag'!$AG$1,'grv lys'!$G$2:$G$2863,'bereken betaaldatum bedrag'!B371)</f>
        <v>0</v>
      </c>
      <c r="AH371" s="4">
        <f>SUMIFS('grv lys'!$L$2:$L$2863,'grv lys'!$I$2:$I$2863,'bereken betaaldatum bedrag'!$AH$1,'grv lys'!$G$2:$G$2863,'bereken betaaldatum bedrag'!B371)</f>
        <v>0</v>
      </c>
      <c r="AI371" s="4">
        <f>SUMIFS('grv lys'!$L$2:$L$2863,'grv lys'!$I$2:$I$2863,'bereken betaaldatum bedrag'!$AI$1,'grv lys'!$G$2:$G$2863,'bereken betaaldatum bedrag'!B371)</f>
        <v>0</v>
      </c>
      <c r="AJ371" s="4">
        <f>SUMIFS('grv lys'!$L$2:$L$2863,'grv lys'!$I$2:$I$2863,'bereken betaaldatum bedrag'!$AJ$1,'grv lys'!$G$2:$G$2863,'bereken betaaldatum bedrag'!B371)</f>
        <v>0</v>
      </c>
      <c r="AK371" s="4">
        <f>SUMIFS('grv lys'!$L$2:$L$2863,'grv lys'!$I$2:$I$2863,'bereken betaaldatum bedrag'!$AK$1,'grv lys'!$G$2:$G$2863,'bereken betaaldatum bedrag'!B371)</f>
        <v>0</v>
      </c>
      <c r="AL371" s="4">
        <f>SUMIFS('grv lys'!$L$2:$L$2863,'grv lys'!$I$2:$I$2863,'bereken betaaldatum bedrag'!$AL$1,'grv lys'!$G$2:$G$2863,'bereken betaaldatum bedrag'!B371)</f>
        <v>0</v>
      </c>
      <c r="AM371" s="4">
        <f>SUMIFS('grv lys'!$L$2:$L$2863,'grv lys'!$I$2:$I$2863,'bereken betaaldatum bedrag'!$AM$1,'grv lys'!$G$2:$G$2863,'bereken betaaldatum bedrag'!B371)</f>
        <v>0</v>
      </c>
      <c r="AN371" s="4">
        <f>SUMIFS('grv lys'!$L$2:$L$2863,'grv lys'!$I$2:$I$2863,'bereken betaaldatum bedrag'!$AN$1,'grv lys'!$G$2:$G$2863,'bereken betaaldatum bedrag'!B371)</f>
        <v>0</v>
      </c>
      <c r="AO371" s="4">
        <f>SUMIFS('grv lys'!$L$2:$L$2863,'grv lys'!$I$2:$I$2863,'bereken betaaldatum bedrag'!$AO$1,'grv lys'!$G$2:$G$2863,'bereken betaaldatum bedrag'!B371)</f>
        <v>0</v>
      </c>
      <c r="AP371" s="4">
        <f>SUMIFS('grv lys'!$L$2:$L$2863,'grv lys'!$I$2:$I$2863,'bereken betaaldatum bedrag'!$AP$1,'grv lys'!$G$2:$G$2863,'bereken betaaldatum bedrag'!B371)</f>
        <v>0</v>
      </c>
      <c r="AQ371" s="4">
        <f>SUMIFS('grv lys'!$L$2:$L$2863,'grv lys'!$I$2:$I$2863,'bereken betaaldatum bedrag'!$AQ$1,'grv lys'!$G$2:$G$2863,'bereken betaaldatum bedrag'!B371)</f>
        <v>0</v>
      </c>
      <c r="AR371" s="4">
        <f>SUMIFS('grv lys'!$L$2:$L$2863,'grv lys'!$I$2:$I$2863,'bereken betaaldatum bedrag'!$AR$1,'grv lys'!$G$2:$G$2863,'bereken betaaldatum bedrag'!B371)</f>
        <v>0</v>
      </c>
      <c r="AS371" s="4">
        <f>SUMIFS('grv lys'!$L$2:$L$2863,'grv lys'!$I$2:$I$2863,'bereken betaaldatum bedrag'!$AS$1,'grv lys'!$G$2:$G$2863,'bereken betaaldatum bedrag'!B371)</f>
        <v>0</v>
      </c>
      <c r="AT371" s="4">
        <f>SUMIFS('grv lys'!$L$2:$L$2863,'grv lys'!$I$2:$I$2863,'bereken betaaldatum bedrag'!$AT$1,'grv lys'!$G$2:$G$2863,'bereken betaaldatum bedrag'!B371)</f>
        <v>0</v>
      </c>
      <c r="AU371" s="4">
        <f>SUMIFS('grv lys'!$L$2:$L$2863,'grv lys'!$I$2:$I$2863,'bereken betaaldatum bedrag'!$AU$1,'grv lys'!$G$2:$G$2863,'bereken betaaldatum bedrag'!B371)</f>
        <v>0</v>
      </c>
      <c r="AV371" s="4">
        <f>SUMIFS('grv lys'!$L$2:$L$2863,'grv lys'!$I$2:$I$2863,'bereken betaaldatum bedrag'!$AV$1,'grv lys'!$G$2:$G$2863,'bereken betaaldatum bedrag'!B371)</f>
        <v>0</v>
      </c>
      <c r="AW371" s="4">
        <f>SUMIFS('grv lys'!$L$2:$L$2863,'grv lys'!$I$2:$I$2863,'bereken betaaldatum bedrag'!$AW$1,'grv lys'!$G$2:$G$2863,'bereken betaaldatum bedrag'!B371)</f>
        <v>0</v>
      </c>
      <c r="AX371" s="4">
        <f>SUMIFS('grv lys'!$L$2:$L$2863,'grv lys'!$I$2:$I$2863,'bereken betaaldatum bedrag'!$AX$1,'grv lys'!$G$2:$G$2863,'bereken betaaldatum bedrag'!B371)</f>
        <v>0</v>
      </c>
      <c r="AY371" s="4">
        <f>SUMIFS('grv lys'!$L$2:$L$2863,'grv lys'!$I$2:$I$2863,'bereken betaaldatum bedrag'!$AY$1,'grv lys'!$G$2:$G$2863,'bereken betaaldatum bedrag'!B371)</f>
        <v>0</v>
      </c>
      <c r="AZ371" s="4">
        <f>SUMIFS('grv lys'!$L$2:$L$2863,'grv lys'!$I$2:$I$2863,'bereken betaaldatum bedrag'!$AZ$1,'grv lys'!$G$2:$G$2863,'bereken betaaldatum bedrag'!B371)</f>
        <v>0</v>
      </c>
      <c r="BA371" s="4">
        <f>SUMIFS('grv lys'!$L$2:$L$2863,'grv lys'!$I$2:$I$2863,'bereken betaaldatum bedrag'!$BA$1,'grv lys'!$G$2:$G$2863,'bereken betaaldatum bedrag'!B371)</f>
        <v>0</v>
      </c>
    </row>
    <row r="372" spans="1:53" x14ac:dyDescent="0.25">
      <c r="A372" s="21" t="s">
        <v>137</v>
      </c>
      <c r="B372" s="22">
        <v>41948</v>
      </c>
      <c r="C372" s="7"/>
      <c r="D372" s="15" t="s">
        <v>148</v>
      </c>
      <c r="E372" s="14"/>
      <c r="F372" s="12"/>
      <c r="G372" s="16"/>
      <c r="H372" s="16"/>
      <c r="I372" s="4">
        <f>SUMIFS('grv lys'!$L$2:$L$2863,'grv lys'!$G$2:$G$2863,'bereken betaaldatum bedrag'!B372,'grv lys'!$I$2:$I$2863,'bereken betaaldatum bedrag'!I$1)</f>
        <v>0</v>
      </c>
      <c r="J372" s="4">
        <f>SUMIFS('grv lys'!$L$2:$L$2863,'grv lys'!$I$2:$I$2863,'bereken betaaldatum bedrag'!$J$1,'grv lys'!$T$2:$T$2863,'bereken betaaldatum bedrag'!B372)</f>
        <v>0</v>
      </c>
      <c r="K372" s="4">
        <f>SUMIFS('grv lys'!$L$2:$L$2863,'grv lys'!$I$2:$I$2863,'bereken betaaldatum bedrag'!$K$1,'grv lys'!$T$2:$T$2863,'bereken betaaldatum bedrag'!B372)</f>
        <v>0</v>
      </c>
      <c r="L372" s="4">
        <f>SUMIFS('grv lys'!$L$2:$L$2863,'grv lys'!$I$2:$I$2863,'bereken betaaldatum bedrag'!$L$1,'grv lys'!$T$2:$T$2863,'bereken betaaldatum bedrag'!B372)</f>
        <v>0</v>
      </c>
      <c r="M372" s="4">
        <f>SUMIFS('grv lys'!$L$2:$L$2863,'grv lys'!$I$2:$I$2863,'bereken betaaldatum bedrag'!$M$1,'grv lys'!$T$2:$T$2863,'bereken betaaldatum bedrag'!B372)</f>
        <v>0</v>
      </c>
      <c r="N372" s="4">
        <f>SUMIFS('grv lys'!$L$2:$L$2863,'grv lys'!$I$2:$I$2863,'bereken betaaldatum bedrag'!$N$1,'grv lys'!$T$2:$T$2863,'bereken betaaldatum bedrag'!B372)</f>
        <v>0</v>
      </c>
      <c r="O372" s="4">
        <f>SUMIFS('grv lys'!$L$2:$L$2863,'grv lys'!$I$2:$I$2863,'bereken betaaldatum bedrag'!$O$1,'grv lys'!$T$2:$T$2863,'bereken betaaldatum bedrag'!B372)</f>
        <v>0</v>
      </c>
      <c r="P372" s="4">
        <f>SUMIFS('grv lys'!$L$2:$L$2863,'grv lys'!$I$2:$I$2863,'bereken betaaldatum bedrag'!$P$1,'grv lys'!$T$2:$T$2863,'bereken betaaldatum bedrag'!B372)</f>
        <v>0</v>
      </c>
      <c r="Q372" s="4">
        <f>SUMIFS('grv lys'!$L$2:$L$2863,'grv lys'!$I$2:$I$2863,'bereken betaaldatum bedrag'!$Q$1,'grv lys'!$T$2:$T$2863,'bereken betaaldatum bedrag'!B372)</f>
        <v>0</v>
      </c>
      <c r="R372" s="4">
        <f>SUMIFS('grv lys'!$L$2:$L$2863,'grv lys'!$I$2:$I$2863,'bereken betaaldatum bedrag'!$R$1,'grv lys'!$T$2:$T$2863,'bereken betaaldatum bedrag'!B372)</f>
        <v>0</v>
      </c>
      <c r="S372" s="4">
        <f>SUMIFS('grv lys'!Y371:Y3634,'grv lys'!T371:T3634,'bereken betaaldatum bedrag'!B372,'grv lys'!V371:V3634,'bereken betaaldatum bedrag'!$S$1)</f>
        <v>0</v>
      </c>
      <c r="T372" s="4">
        <f>SUMIFS('grv lys'!Z371:Z3634,'grv lys'!U371:U3634,'bereken betaaldatum bedrag'!B372,'grv lys'!W371:W3634,'bereken betaaldatum bedrag'!$T$1)</f>
        <v>0</v>
      </c>
      <c r="U372" s="4">
        <f>SUMIFS('grv lys'!$L$2:$L$2863,'grv lys'!$I$2:$I$2863,'bereken betaaldatum bedrag'!$U$1,'grv lys'!$T$2:$T$2863,'bereken betaaldatum bedrag'!B372)</f>
        <v>0</v>
      </c>
      <c r="V372" s="4">
        <f>SUMIFS('grv lys'!$L$2:$L$2863,'grv lys'!$I$2:$I$2863,'bereken betaaldatum bedrag'!$V$1,'grv lys'!$T$2:$T$2863,'bereken betaaldatum bedrag'!B372)</f>
        <v>0</v>
      </c>
      <c r="W372" s="4">
        <f>SUMIFS('grv lys'!$L$2:$L$2863,'grv lys'!$I$2:$I$2863,'bereken betaaldatum bedrag'!$W$1,'grv lys'!$T$2:$T$2863,'bereken betaaldatum bedrag'!B372)</f>
        <v>0</v>
      </c>
      <c r="X372" s="4">
        <f>SUMIFS('grv lys'!$L$2:$L$2863,'grv lys'!$I$2:$I$2863,'bereken betaaldatum bedrag'!$X$1,'grv lys'!$T$2:$T$2863,'bereken betaaldatum bedrag'!B372)</f>
        <v>0</v>
      </c>
      <c r="Y372" s="4">
        <f>SUMIFS('grv lys'!$L$2:$L$2863,'grv lys'!$I$2:$I$2863,'bereken betaaldatum bedrag'!$Y$1,'grv lys'!$G$2:$G$2863,'bereken betaaldatum bedrag'!B372)</f>
        <v>0</v>
      </c>
      <c r="Z372" s="4">
        <f>SUMIFS('grv lys'!$L$2:$L$2863,'grv lys'!$I$2:$I$2863,'bereken betaaldatum bedrag'!$Z$1,'grv lys'!$G$2:$G$2863,'bereken betaaldatum bedrag'!B372)</f>
        <v>0</v>
      </c>
      <c r="AA372" s="4">
        <f>SUMIFS('grv lys'!$L$2:$L$2863,'grv lys'!$I$2:$I$2863,'bereken betaaldatum bedrag'!$AA$1,'grv lys'!$G$2:$G$2863,'bereken betaaldatum bedrag'!B372)</f>
        <v>0</v>
      </c>
      <c r="AB372" s="4">
        <f>SUMIFS('grv lys'!$L$2:$L$2863,'grv lys'!$I$2:$I$2863,'bereken betaaldatum bedrag'!$AB$1,'grv lys'!$G$2:$G$2863,'bereken betaaldatum bedrag'!B372)</f>
        <v>0</v>
      </c>
      <c r="AC372" s="4">
        <f>SUMIFS('grv lys'!$L$2:$L$2863,'grv lys'!$I$2:$I$2863,'bereken betaaldatum bedrag'!$AC$1,'grv lys'!$G$2:$G$2863,'bereken betaaldatum bedrag'!B372)</f>
        <v>0</v>
      </c>
      <c r="AD372" s="4">
        <f>SUMIFS('grv lys'!$L$2:$L$2863,'grv lys'!$I$2:$I$2863,'bereken betaaldatum bedrag'!$AD$1,'grv lys'!$G$2:$G$2863,'bereken betaaldatum bedrag'!B372)</f>
        <v>0</v>
      </c>
      <c r="AE372" s="4">
        <f>SUMIFS('grv lys'!$L$2:$L$2863,'grv lys'!$I$2:$I$2863,'bereken betaaldatum bedrag'!$AE$1,'grv lys'!$G$2:$G$2863,'bereken betaaldatum bedrag'!B372)</f>
        <v>0</v>
      </c>
      <c r="AF372" s="4">
        <f>SUMIFS('grv lys'!$L$2:$L$2863,'grv lys'!$I$2:$I$2863,'bereken betaaldatum bedrag'!$AF$1,'grv lys'!$G$2:$G$2863,'bereken betaaldatum bedrag'!B372)</f>
        <v>0</v>
      </c>
      <c r="AG372" s="4">
        <f>SUMIFS('grv lys'!$L$2:$L$2863,'grv lys'!$I$2:$I$2863,'bereken betaaldatum bedrag'!$AG$1,'grv lys'!$G$2:$G$2863,'bereken betaaldatum bedrag'!B372)</f>
        <v>0</v>
      </c>
      <c r="AH372" s="4">
        <f>SUMIFS('grv lys'!$L$2:$L$2863,'grv lys'!$I$2:$I$2863,'bereken betaaldatum bedrag'!$AH$1,'grv lys'!$G$2:$G$2863,'bereken betaaldatum bedrag'!B372)</f>
        <v>0</v>
      </c>
      <c r="AI372" s="4">
        <f>SUMIFS('grv lys'!$L$2:$L$2863,'grv lys'!$I$2:$I$2863,'bereken betaaldatum bedrag'!$AI$1,'grv lys'!$G$2:$G$2863,'bereken betaaldatum bedrag'!B372)</f>
        <v>0</v>
      </c>
      <c r="AJ372" s="4">
        <f>SUMIFS('grv lys'!$L$2:$L$2863,'grv lys'!$I$2:$I$2863,'bereken betaaldatum bedrag'!$AJ$1,'grv lys'!$G$2:$G$2863,'bereken betaaldatum bedrag'!B372)</f>
        <v>0</v>
      </c>
      <c r="AK372" s="4">
        <f>SUMIFS('grv lys'!$L$2:$L$2863,'grv lys'!$I$2:$I$2863,'bereken betaaldatum bedrag'!$AK$1,'grv lys'!$G$2:$G$2863,'bereken betaaldatum bedrag'!B372)</f>
        <v>0</v>
      </c>
      <c r="AL372" s="4">
        <f>SUMIFS('grv lys'!$L$2:$L$2863,'grv lys'!$I$2:$I$2863,'bereken betaaldatum bedrag'!$AL$1,'grv lys'!$G$2:$G$2863,'bereken betaaldatum bedrag'!B372)</f>
        <v>0</v>
      </c>
      <c r="AM372" s="4">
        <f>SUMIFS('grv lys'!$L$2:$L$2863,'grv lys'!$I$2:$I$2863,'bereken betaaldatum bedrag'!$AM$1,'grv lys'!$G$2:$G$2863,'bereken betaaldatum bedrag'!B372)</f>
        <v>0</v>
      </c>
      <c r="AN372" s="4">
        <f>SUMIFS('grv lys'!$L$2:$L$2863,'grv lys'!$I$2:$I$2863,'bereken betaaldatum bedrag'!$AN$1,'grv lys'!$G$2:$G$2863,'bereken betaaldatum bedrag'!B372)</f>
        <v>0</v>
      </c>
      <c r="AO372" s="4">
        <f>SUMIFS('grv lys'!$L$2:$L$2863,'grv lys'!$I$2:$I$2863,'bereken betaaldatum bedrag'!$AO$1,'grv lys'!$G$2:$G$2863,'bereken betaaldatum bedrag'!B372)</f>
        <v>0</v>
      </c>
      <c r="AP372" s="4">
        <f>SUMIFS('grv lys'!$L$2:$L$2863,'grv lys'!$I$2:$I$2863,'bereken betaaldatum bedrag'!$AP$1,'grv lys'!$G$2:$G$2863,'bereken betaaldatum bedrag'!B372)</f>
        <v>0</v>
      </c>
      <c r="AQ372" s="4">
        <f>SUMIFS('grv lys'!$L$2:$L$2863,'grv lys'!$I$2:$I$2863,'bereken betaaldatum bedrag'!$AQ$1,'grv lys'!$G$2:$G$2863,'bereken betaaldatum bedrag'!B372)</f>
        <v>0</v>
      </c>
      <c r="AR372" s="4">
        <f>SUMIFS('grv lys'!$L$2:$L$2863,'grv lys'!$I$2:$I$2863,'bereken betaaldatum bedrag'!$AR$1,'grv lys'!$G$2:$G$2863,'bereken betaaldatum bedrag'!B372)</f>
        <v>0</v>
      </c>
      <c r="AS372" s="4">
        <f>SUMIFS('grv lys'!$L$2:$L$2863,'grv lys'!$I$2:$I$2863,'bereken betaaldatum bedrag'!$AS$1,'grv lys'!$G$2:$G$2863,'bereken betaaldatum bedrag'!B372)</f>
        <v>0</v>
      </c>
      <c r="AT372" s="4">
        <f>SUMIFS('grv lys'!$L$2:$L$2863,'grv lys'!$I$2:$I$2863,'bereken betaaldatum bedrag'!$AT$1,'grv lys'!$G$2:$G$2863,'bereken betaaldatum bedrag'!B372)</f>
        <v>0</v>
      </c>
      <c r="AU372" s="4">
        <f>SUMIFS('grv lys'!$L$2:$L$2863,'grv lys'!$I$2:$I$2863,'bereken betaaldatum bedrag'!$AU$1,'grv lys'!$G$2:$G$2863,'bereken betaaldatum bedrag'!B372)</f>
        <v>0</v>
      </c>
      <c r="AV372" s="4">
        <f>SUMIFS('grv lys'!$L$2:$L$2863,'grv lys'!$I$2:$I$2863,'bereken betaaldatum bedrag'!$AV$1,'grv lys'!$G$2:$G$2863,'bereken betaaldatum bedrag'!B372)</f>
        <v>0</v>
      </c>
      <c r="AW372" s="4">
        <f>SUMIFS('grv lys'!$L$2:$L$2863,'grv lys'!$I$2:$I$2863,'bereken betaaldatum bedrag'!$AW$1,'grv lys'!$G$2:$G$2863,'bereken betaaldatum bedrag'!B372)</f>
        <v>0</v>
      </c>
      <c r="AX372" s="4">
        <f>SUMIFS('grv lys'!$L$2:$L$2863,'grv lys'!$I$2:$I$2863,'bereken betaaldatum bedrag'!$AX$1,'grv lys'!$G$2:$G$2863,'bereken betaaldatum bedrag'!B372)</f>
        <v>0</v>
      </c>
      <c r="AY372" s="4">
        <f>SUMIFS('grv lys'!$L$2:$L$2863,'grv lys'!$I$2:$I$2863,'bereken betaaldatum bedrag'!$AY$1,'grv lys'!$G$2:$G$2863,'bereken betaaldatum bedrag'!B372)</f>
        <v>0</v>
      </c>
      <c r="AZ372" s="4">
        <f>SUMIFS('grv lys'!$L$2:$L$2863,'grv lys'!$I$2:$I$2863,'bereken betaaldatum bedrag'!$AZ$1,'grv lys'!$G$2:$G$2863,'bereken betaaldatum bedrag'!B372)</f>
        <v>0</v>
      </c>
      <c r="BA372" s="4">
        <f>SUMIFS('grv lys'!$L$2:$L$2863,'grv lys'!$I$2:$I$2863,'bereken betaaldatum bedrag'!$BA$1,'grv lys'!$G$2:$G$2863,'bereken betaaldatum bedrag'!B372)</f>
        <v>0</v>
      </c>
    </row>
    <row r="373" spans="1:53" x14ac:dyDescent="0.25">
      <c r="A373" s="21" t="s">
        <v>138</v>
      </c>
      <c r="B373" s="22">
        <v>41949</v>
      </c>
      <c r="C373" s="7"/>
      <c r="D373" s="15" t="s">
        <v>148</v>
      </c>
      <c r="E373" s="14"/>
      <c r="F373" s="12"/>
      <c r="G373" s="16"/>
      <c r="H373" s="16"/>
      <c r="I373" s="4">
        <f>SUMIFS('grv lys'!$L$2:$L$2863,'grv lys'!$G$2:$G$2863,'bereken betaaldatum bedrag'!B373,'grv lys'!$I$2:$I$2863,'bereken betaaldatum bedrag'!I$1)</f>
        <v>0</v>
      </c>
      <c r="J373" s="4">
        <f>SUMIFS('grv lys'!$L$2:$L$2863,'grv lys'!$I$2:$I$2863,'bereken betaaldatum bedrag'!$J$1,'grv lys'!$T$2:$T$2863,'bereken betaaldatum bedrag'!B373)</f>
        <v>0</v>
      </c>
      <c r="K373" s="4">
        <f>SUMIFS('grv lys'!$L$2:$L$2863,'grv lys'!$I$2:$I$2863,'bereken betaaldatum bedrag'!$K$1,'grv lys'!$T$2:$T$2863,'bereken betaaldatum bedrag'!B373)</f>
        <v>0</v>
      </c>
      <c r="L373" s="4">
        <f>SUMIFS('grv lys'!$L$2:$L$2863,'grv lys'!$I$2:$I$2863,'bereken betaaldatum bedrag'!$L$1,'grv lys'!$T$2:$T$2863,'bereken betaaldatum bedrag'!B373)</f>
        <v>0</v>
      </c>
      <c r="M373" s="4">
        <f>SUMIFS('grv lys'!$L$2:$L$2863,'grv lys'!$I$2:$I$2863,'bereken betaaldatum bedrag'!$M$1,'grv lys'!$T$2:$T$2863,'bereken betaaldatum bedrag'!B373)</f>
        <v>0</v>
      </c>
      <c r="N373" s="4">
        <f>SUMIFS('grv lys'!$L$2:$L$2863,'grv lys'!$I$2:$I$2863,'bereken betaaldatum bedrag'!$N$1,'grv lys'!$T$2:$T$2863,'bereken betaaldatum bedrag'!B373)</f>
        <v>0</v>
      </c>
      <c r="O373" s="4">
        <f>SUMIFS('grv lys'!$L$2:$L$2863,'grv lys'!$I$2:$I$2863,'bereken betaaldatum bedrag'!$O$1,'grv lys'!$T$2:$T$2863,'bereken betaaldatum bedrag'!B373)</f>
        <v>0</v>
      </c>
      <c r="P373" s="4">
        <f>SUMIFS('grv lys'!$L$2:$L$2863,'grv lys'!$I$2:$I$2863,'bereken betaaldatum bedrag'!$P$1,'grv lys'!$T$2:$T$2863,'bereken betaaldatum bedrag'!B373)</f>
        <v>0</v>
      </c>
      <c r="Q373" s="4">
        <f>SUMIFS('grv lys'!$L$2:$L$2863,'grv lys'!$I$2:$I$2863,'bereken betaaldatum bedrag'!$Q$1,'grv lys'!$T$2:$T$2863,'bereken betaaldatum bedrag'!B373)</f>
        <v>0</v>
      </c>
      <c r="R373" s="4">
        <f>SUMIFS('grv lys'!$L$2:$L$2863,'grv lys'!$I$2:$I$2863,'bereken betaaldatum bedrag'!$R$1,'grv lys'!$T$2:$T$2863,'bereken betaaldatum bedrag'!B373)</f>
        <v>0</v>
      </c>
      <c r="S373" s="4">
        <f>SUMIFS('grv lys'!Y372:Y3635,'grv lys'!T372:T3635,'bereken betaaldatum bedrag'!B373,'grv lys'!V372:V3635,'bereken betaaldatum bedrag'!$S$1)</f>
        <v>0</v>
      </c>
      <c r="T373" s="4">
        <f>SUMIFS('grv lys'!Z372:Z3635,'grv lys'!U372:U3635,'bereken betaaldatum bedrag'!B373,'grv lys'!W372:W3635,'bereken betaaldatum bedrag'!$T$1)</f>
        <v>0</v>
      </c>
      <c r="U373" s="4">
        <f>SUMIFS('grv lys'!$L$2:$L$2863,'grv lys'!$I$2:$I$2863,'bereken betaaldatum bedrag'!$U$1,'grv lys'!$T$2:$T$2863,'bereken betaaldatum bedrag'!B373)</f>
        <v>0</v>
      </c>
      <c r="V373" s="4">
        <f>SUMIFS('grv lys'!$L$2:$L$2863,'grv lys'!$I$2:$I$2863,'bereken betaaldatum bedrag'!$V$1,'grv lys'!$T$2:$T$2863,'bereken betaaldatum bedrag'!B373)</f>
        <v>0</v>
      </c>
      <c r="W373" s="4">
        <f>SUMIFS('grv lys'!$L$2:$L$2863,'grv lys'!$I$2:$I$2863,'bereken betaaldatum bedrag'!$W$1,'grv lys'!$T$2:$T$2863,'bereken betaaldatum bedrag'!B373)</f>
        <v>0</v>
      </c>
      <c r="X373" s="4">
        <f>SUMIFS('grv lys'!$L$2:$L$2863,'grv lys'!$I$2:$I$2863,'bereken betaaldatum bedrag'!$X$1,'grv lys'!$T$2:$T$2863,'bereken betaaldatum bedrag'!B373)</f>
        <v>0</v>
      </c>
      <c r="Y373" s="4">
        <f>SUMIFS('grv lys'!$L$2:$L$2863,'grv lys'!$I$2:$I$2863,'bereken betaaldatum bedrag'!$Y$1,'grv lys'!$G$2:$G$2863,'bereken betaaldatum bedrag'!B373)</f>
        <v>0</v>
      </c>
      <c r="Z373" s="4">
        <f>SUMIFS('grv lys'!$L$2:$L$2863,'grv lys'!$I$2:$I$2863,'bereken betaaldatum bedrag'!$Z$1,'grv lys'!$G$2:$G$2863,'bereken betaaldatum bedrag'!B373)</f>
        <v>0</v>
      </c>
      <c r="AA373" s="4">
        <f>SUMIFS('grv lys'!$L$2:$L$2863,'grv lys'!$I$2:$I$2863,'bereken betaaldatum bedrag'!$AA$1,'grv lys'!$G$2:$G$2863,'bereken betaaldatum bedrag'!B373)</f>
        <v>0</v>
      </c>
      <c r="AB373" s="4">
        <f>SUMIFS('grv lys'!$L$2:$L$2863,'grv lys'!$I$2:$I$2863,'bereken betaaldatum bedrag'!$AB$1,'grv lys'!$G$2:$G$2863,'bereken betaaldatum bedrag'!B373)</f>
        <v>0</v>
      </c>
      <c r="AC373" s="4">
        <f>SUMIFS('grv lys'!$L$2:$L$2863,'grv lys'!$I$2:$I$2863,'bereken betaaldatum bedrag'!$AC$1,'grv lys'!$G$2:$G$2863,'bereken betaaldatum bedrag'!B373)</f>
        <v>0</v>
      </c>
      <c r="AD373" s="4">
        <f>SUMIFS('grv lys'!$L$2:$L$2863,'grv lys'!$I$2:$I$2863,'bereken betaaldatum bedrag'!$AD$1,'grv lys'!$G$2:$G$2863,'bereken betaaldatum bedrag'!B373)</f>
        <v>0</v>
      </c>
      <c r="AE373" s="4">
        <f>SUMIFS('grv lys'!$L$2:$L$2863,'grv lys'!$I$2:$I$2863,'bereken betaaldatum bedrag'!$AE$1,'grv lys'!$G$2:$G$2863,'bereken betaaldatum bedrag'!B373)</f>
        <v>0</v>
      </c>
      <c r="AF373" s="4">
        <f>SUMIFS('grv lys'!$L$2:$L$2863,'grv lys'!$I$2:$I$2863,'bereken betaaldatum bedrag'!$AF$1,'grv lys'!$G$2:$G$2863,'bereken betaaldatum bedrag'!B373)</f>
        <v>0</v>
      </c>
      <c r="AG373" s="4">
        <f>SUMIFS('grv lys'!$L$2:$L$2863,'grv lys'!$I$2:$I$2863,'bereken betaaldatum bedrag'!$AG$1,'grv lys'!$G$2:$G$2863,'bereken betaaldatum bedrag'!B373)</f>
        <v>0</v>
      </c>
      <c r="AH373" s="4">
        <f>SUMIFS('grv lys'!$L$2:$L$2863,'grv lys'!$I$2:$I$2863,'bereken betaaldatum bedrag'!$AH$1,'grv lys'!$G$2:$G$2863,'bereken betaaldatum bedrag'!B373)</f>
        <v>0</v>
      </c>
      <c r="AI373" s="4">
        <f>SUMIFS('grv lys'!$L$2:$L$2863,'grv lys'!$I$2:$I$2863,'bereken betaaldatum bedrag'!$AI$1,'grv lys'!$G$2:$G$2863,'bereken betaaldatum bedrag'!B373)</f>
        <v>0</v>
      </c>
      <c r="AJ373" s="4">
        <f>SUMIFS('grv lys'!$L$2:$L$2863,'grv lys'!$I$2:$I$2863,'bereken betaaldatum bedrag'!$AJ$1,'grv lys'!$G$2:$G$2863,'bereken betaaldatum bedrag'!B373)</f>
        <v>0</v>
      </c>
      <c r="AK373" s="4">
        <f>SUMIFS('grv lys'!$L$2:$L$2863,'grv lys'!$I$2:$I$2863,'bereken betaaldatum bedrag'!$AK$1,'grv lys'!$G$2:$G$2863,'bereken betaaldatum bedrag'!B373)</f>
        <v>0</v>
      </c>
      <c r="AL373" s="4">
        <f>SUMIFS('grv lys'!$L$2:$L$2863,'grv lys'!$I$2:$I$2863,'bereken betaaldatum bedrag'!$AL$1,'grv lys'!$G$2:$G$2863,'bereken betaaldatum bedrag'!B373)</f>
        <v>0</v>
      </c>
      <c r="AM373" s="4">
        <f>SUMIFS('grv lys'!$L$2:$L$2863,'grv lys'!$I$2:$I$2863,'bereken betaaldatum bedrag'!$AM$1,'grv lys'!$G$2:$G$2863,'bereken betaaldatum bedrag'!B373)</f>
        <v>0</v>
      </c>
      <c r="AN373" s="4">
        <f>SUMIFS('grv lys'!$L$2:$L$2863,'grv lys'!$I$2:$I$2863,'bereken betaaldatum bedrag'!$AN$1,'grv lys'!$G$2:$G$2863,'bereken betaaldatum bedrag'!B373)</f>
        <v>0</v>
      </c>
      <c r="AO373" s="4">
        <f>SUMIFS('grv lys'!$L$2:$L$2863,'grv lys'!$I$2:$I$2863,'bereken betaaldatum bedrag'!$AO$1,'grv lys'!$G$2:$G$2863,'bereken betaaldatum bedrag'!B373)</f>
        <v>0</v>
      </c>
      <c r="AP373" s="4">
        <f>SUMIFS('grv lys'!$L$2:$L$2863,'grv lys'!$I$2:$I$2863,'bereken betaaldatum bedrag'!$AP$1,'grv lys'!$G$2:$G$2863,'bereken betaaldatum bedrag'!B373)</f>
        <v>0</v>
      </c>
      <c r="AQ373" s="4">
        <f>SUMIFS('grv lys'!$L$2:$L$2863,'grv lys'!$I$2:$I$2863,'bereken betaaldatum bedrag'!$AQ$1,'grv lys'!$G$2:$G$2863,'bereken betaaldatum bedrag'!B373)</f>
        <v>0</v>
      </c>
      <c r="AR373" s="4">
        <f>SUMIFS('grv lys'!$L$2:$L$2863,'grv lys'!$I$2:$I$2863,'bereken betaaldatum bedrag'!$AR$1,'grv lys'!$G$2:$G$2863,'bereken betaaldatum bedrag'!B373)</f>
        <v>0</v>
      </c>
      <c r="AS373" s="4">
        <f>SUMIFS('grv lys'!$L$2:$L$2863,'grv lys'!$I$2:$I$2863,'bereken betaaldatum bedrag'!$AS$1,'grv lys'!$G$2:$G$2863,'bereken betaaldatum bedrag'!B373)</f>
        <v>0</v>
      </c>
      <c r="AT373" s="4">
        <f>SUMIFS('grv lys'!$L$2:$L$2863,'grv lys'!$I$2:$I$2863,'bereken betaaldatum bedrag'!$AT$1,'grv lys'!$G$2:$G$2863,'bereken betaaldatum bedrag'!B373)</f>
        <v>0</v>
      </c>
      <c r="AU373" s="4">
        <f>SUMIFS('grv lys'!$L$2:$L$2863,'grv lys'!$I$2:$I$2863,'bereken betaaldatum bedrag'!$AU$1,'grv lys'!$G$2:$G$2863,'bereken betaaldatum bedrag'!B373)</f>
        <v>0</v>
      </c>
      <c r="AV373" s="4">
        <f>SUMIFS('grv lys'!$L$2:$L$2863,'grv lys'!$I$2:$I$2863,'bereken betaaldatum bedrag'!$AV$1,'grv lys'!$G$2:$G$2863,'bereken betaaldatum bedrag'!B373)</f>
        <v>0</v>
      </c>
      <c r="AW373" s="4">
        <f>SUMIFS('grv lys'!$L$2:$L$2863,'grv lys'!$I$2:$I$2863,'bereken betaaldatum bedrag'!$AW$1,'grv lys'!$G$2:$G$2863,'bereken betaaldatum bedrag'!B373)</f>
        <v>0</v>
      </c>
      <c r="AX373" s="4">
        <f>SUMIFS('grv lys'!$L$2:$L$2863,'grv lys'!$I$2:$I$2863,'bereken betaaldatum bedrag'!$AX$1,'grv lys'!$G$2:$G$2863,'bereken betaaldatum bedrag'!B373)</f>
        <v>0</v>
      </c>
      <c r="AY373" s="4">
        <f>SUMIFS('grv lys'!$L$2:$L$2863,'grv lys'!$I$2:$I$2863,'bereken betaaldatum bedrag'!$AY$1,'grv lys'!$G$2:$G$2863,'bereken betaaldatum bedrag'!B373)</f>
        <v>0</v>
      </c>
      <c r="AZ373" s="4">
        <f>SUMIFS('grv lys'!$L$2:$L$2863,'grv lys'!$I$2:$I$2863,'bereken betaaldatum bedrag'!$AZ$1,'grv lys'!$G$2:$G$2863,'bereken betaaldatum bedrag'!B373)</f>
        <v>0</v>
      </c>
      <c r="BA373" s="4">
        <f>SUMIFS('grv lys'!$L$2:$L$2863,'grv lys'!$I$2:$I$2863,'bereken betaaldatum bedrag'!$BA$1,'grv lys'!$G$2:$G$2863,'bereken betaaldatum bedrag'!B373)</f>
        <v>0</v>
      </c>
    </row>
    <row r="374" spans="1:53" x14ac:dyDescent="0.25">
      <c r="A374" s="21" t="s">
        <v>139</v>
      </c>
      <c r="B374" s="22">
        <v>41950</v>
      </c>
      <c r="C374" s="7">
        <f>B374+19</f>
        <v>41969</v>
      </c>
      <c r="D374" s="6">
        <f>SUM(I368:I374)</f>
        <v>0</v>
      </c>
      <c r="E374" s="14">
        <f>B374+31</f>
        <v>41981</v>
      </c>
      <c r="F374" s="12">
        <f>SUM(Y368:BA374)</f>
        <v>0</v>
      </c>
      <c r="G374" s="10">
        <f>B374</f>
        <v>41950</v>
      </c>
      <c r="H374" s="9">
        <f>SUM(J368:X374)</f>
        <v>0</v>
      </c>
      <c r="I374" s="4">
        <f>SUMIFS('grv lys'!$L$2:$L$2863,'grv lys'!$G$2:$G$2863,'bereken betaaldatum bedrag'!B374,'grv lys'!$I$2:$I$2863,'bereken betaaldatum bedrag'!I$1)</f>
        <v>0</v>
      </c>
      <c r="J374" s="4">
        <f>SUMIFS('grv lys'!$L$2:$L$2863,'grv lys'!$I$2:$I$2863,'bereken betaaldatum bedrag'!$J$1,'grv lys'!$T$2:$T$2863,'bereken betaaldatum bedrag'!B374)</f>
        <v>0</v>
      </c>
      <c r="K374" s="4">
        <f>SUMIFS('grv lys'!$L$2:$L$2863,'grv lys'!$I$2:$I$2863,'bereken betaaldatum bedrag'!$K$1,'grv lys'!$T$2:$T$2863,'bereken betaaldatum bedrag'!B374)</f>
        <v>0</v>
      </c>
      <c r="L374" s="4">
        <f>SUMIFS('grv lys'!$L$2:$L$2863,'grv lys'!$I$2:$I$2863,'bereken betaaldatum bedrag'!$L$1,'grv lys'!$T$2:$T$2863,'bereken betaaldatum bedrag'!B374)</f>
        <v>0</v>
      </c>
      <c r="M374" s="4">
        <f>SUMIFS('grv lys'!$L$2:$L$2863,'grv lys'!$I$2:$I$2863,'bereken betaaldatum bedrag'!$M$1,'grv lys'!$T$2:$T$2863,'bereken betaaldatum bedrag'!B374)</f>
        <v>0</v>
      </c>
      <c r="N374" s="4">
        <f>SUMIFS('grv lys'!$L$2:$L$2863,'grv lys'!$I$2:$I$2863,'bereken betaaldatum bedrag'!$N$1,'grv lys'!$T$2:$T$2863,'bereken betaaldatum bedrag'!B374)</f>
        <v>0</v>
      </c>
      <c r="O374" s="4">
        <f>SUMIFS('grv lys'!$L$2:$L$2863,'grv lys'!$I$2:$I$2863,'bereken betaaldatum bedrag'!$O$1,'grv lys'!$T$2:$T$2863,'bereken betaaldatum bedrag'!B374)</f>
        <v>0</v>
      </c>
      <c r="P374" s="4">
        <f>SUMIFS('grv lys'!$L$2:$L$2863,'grv lys'!$I$2:$I$2863,'bereken betaaldatum bedrag'!$P$1,'grv lys'!$T$2:$T$2863,'bereken betaaldatum bedrag'!B374)</f>
        <v>0</v>
      </c>
      <c r="Q374" s="4">
        <f>SUMIFS('grv lys'!$L$2:$L$2863,'grv lys'!$I$2:$I$2863,'bereken betaaldatum bedrag'!$Q$1,'grv lys'!$T$2:$T$2863,'bereken betaaldatum bedrag'!B374)</f>
        <v>0</v>
      </c>
      <c r="R374" s="4">
        <f>SUMIFS('grv lys'!$L$2:$L$2863,'grv lys'!$I$2:$I$2863,'bereken betaaldatum bedrag'!$R$1,'grv lys'!$T$2:$T$2863,'bereken betaaldatum bedrag'!B374)</f>
        <v>0</v>
      </c>
      <c r="S374" s="4">
        <f>SUMIFS('grv lys'!Y373:Y3636,'grv lys'!T373:T3636,'bereken betaaldatum bedrag'!B374,'grv lys'!V373:V3636,'bereken betaaldatum bedrag'!$S$1)</f>
        <v>0</v>
      </c>
      <c r="T374" s="4">
        <f>SUMIFS('grv lys'!Z373:Z3636,'grv lys'!U373:U3636,'bereken betaaldatum bedrag'!B374,'grv lys'!W373:W3636,'bereken betaaldatum bedrag'!$T$1)</f>
        <v>0</v>
      </c>
      <c r="U374" s="4">
        <f>SUMIFS('grv lys'!$L$2:$L$2863,'grv lys'!$I$2:$I$2863,'bereken betaaldatum bedrag'!$U$1,'grv lys'!$T$2:$T$2863,'bereken betaaldatum bedrag'!B374)</f>
        <v>0</v>
      </c>
      <c r="V374" s="4">
        <f>SUMIFS('grv lys'!$L$2:$L$2863,'grv lys'!$I$2:$I$2863,'bereken betaaldatum bedrag'!$V$1,'grv lys'!$T$2:$T$2863,'bereken betaaldatum bedrag'!B374)</f>
        <v>0</v>
      </c>
      <c r="W374" s="4">
        <f>SUMIFS('grv lys'!$L$2:$L$2863,'grv lys'!$I$2:$I$2863,'bereken betaaldatum bedrag'!$W$1,'grv lys'!$T$2:$T$2863,'bereken betaaldatum bedrag'!B374)</f>
        <v>0</v>
      </c>
      <c r="X374" s="4">
        <f>SUMIFS('grv lys'!$L$2:$L$2863,'grv lys'!$I$2:$I$2863,'bereken betaaldatum bedrag'!$X$1,'grv lys'!$T$2:$T$2863,'bereken betaaldatum bedrag'!B374)</f>
        <v>0</v>
      </c>
      <c r="Y374" s="4">
        <f>SUMIFS('grv lys'!$L$2:$L$2863,'grv lys'!$I$2:$I$2863,'bereken betaaldatum bedrag'!$Y$1,'grv lys'!$G$2:$G$2863,'bereken betaaldatum bedrag'!B374)</f>
        <v>0</v>
      </c>
      <c r="Z374" s="4">
        <f>SUMIFS('grv lys'!$L$2:$L$2863,'grv lys'!$I$2:$I$2863,'bereken betaaldatum bedrag'!$Z$1,'grv lys'!$G$2:$G$2863,'bereken betaaldatum bedrag'!B374)</f>
        <v>0</v>
      </c>
      <c r="AA374" s="4">
        <f>SUMIFS('grv lys'!$L$2:$L$2863,'grv lys'!$I$2:$I$2863,'bereken betaaldatum bedrag'!$AA$1,'grv lys'!$G$2:$G$2863,'bereken betaaldatum bedrag'!B374)</f>
        <v>0</v>
      </c>
      <c r="AB374" s="4">
        <f>SUMIFS('grv lys'!$L$2:$L$2863,'grv lys'!$I$2:$I$2863,'bereken betaaldatum bedrag'!$AB$1,'grv lys'!$G$2:$G$2863,'bereken betaaldatum bedrag'!B374)</f>
        <v>0</v>
      </c>
      <c r="AC374" s="4">
        <f>SUMIFS('grv lys'!$L$2:$L$2863,'grv lys'!$I$2:$I$2863,'bereken betaaldatum bedrag'!$AC$1,'grv lys'!$G$2:$G$2863,'bereken betaaldatum bedrag'!B374)</f>
        <v>0</v>
      </c>
      <c r="AD374" s="4">
        <f>SUMIFS('grv lys'!$L$2:$L$2863,'grv lys'!$I$2:$I$2863,'bereken betaaldatum bedrag'!$AD$1,'grv lys'!$G$2:$G$2863,'bereken betaaldatum bedrag'!B374)</f>
        <v>0</v>
      </c>
      <c r="AE374" s="4">
        <f>SUMIFS('grv lys'!$L$2:$L$2863,'grv lys'!$I$2:$I$2863,'bereken betaaldatum bedrag'!$AE$1,'grv lys'!$G$2:$G$2863,'bereken betaaldatum bedrag'!B374)</f>
        <v>0</v>
      </c>
      <c r="AF374" s="4">
        <f>SUMIFS('grv lys'!$L$2:$L$2863,'grv lys'!$I$2:$I$2863,'bereken betaaldatum bedrag'!$AF$1,'grv lys'!$G$2:$G$2863,'bereken betaaldatum bedrag'!B374)</f>
        <v>0</v>
      </c>
      <c r="AG374" s="4">
        <f>SUMIFS('grv lys'!$L$2:$L$2863,'grv lys'!$I$2:$I$2863,'bereken betaaldatum bedrag'!$AG$1,'grv lys'!$G$2:$G$2863,'bereken betaaldatum bedrag'!B374)</f>
        <v>0</v>
      </c>
      <c r="AH374" s="4">
        <f>SUMIFS('grv lys'!$L$2:$L$2863,'grv lys'!$I$2:$I$2863,'bereken betaaldatum bedrag'!$AH$1,'grv lys'!$G$2:$G$2863,'bereken betaaldatum bedrag'!B374)</f>
        <v>0</v>
      </c>
      <c r="AI374" s="4">
        <f>SUMIFS('grv lys'!$L$2:$L$2863,'grv lys'!$I$2:$I$2863,'bereken betaaldatum bedrag'!$AI$1,'grv lys'!$G$2:$G$2863,'bereken betaaldatum bedrag'!B374)</f>
        <v>0</v>
      </c>
      <c r="AJ374" s="4">
        <f>SUMIFS('grv lys'!$L$2:$L$2863,'grv lys'!$I$2:$I$2863,'bereken betaaldatum bedrag'!$AJ$1,'grv lys'!$G$2:$G$2863,'bereken betaaldatum bedrag'!B374)</f>
        <v>0</v>
      </c>
      <c r="AK374" s="4">
        <f>SUMIFS('grv lys'!$L$2:$L$2863,'grv lys'!$I$2:$I$2863,'bereken betaaldatum bedrag'!$AK$1,'grv lys'!$G$2:$G$2863,'bereken betaaldatum bedrag'!B374)</f>
        <v>0</v>
      </c>
      <c r="AL374" s="4">
        <f>SUMIFS('grv lys'!$L$2:$L$2863,'grv lys'!$I$2:$I$2863,'bereken betaaldatum bedrag'!$AL$1,'grv lys'!$G$2:$G$2863,'bereken betaaldatum bedrag'!B374)</f>
        <v>0</v>
      </c>
      <c r="AM374" s="4">
        <f>SUMIFS('grv lys'!$L$2:$L$2863,'grv lys'!$I$2:$I$2863,'bereken betaaldatum bedrag'!$AM$1,'grv lys'!$G$2:$G$2863,'bereken betaaldatum bedrag'!B374)</f>
        <v>0</v>
      </c>
      <c r="AN374" s="4">
        <f>SUMIFS('grv lys'!$L$2:$L$2863,'grv lys'!$I$2:$I$2863,'bereken betaaldatum bedrag'!$AN$1,'grv lys'!$G$2:$G$2863,'bereken betaaldatum bedrag'!B374)</f>
        <v>0</v>
      </c>
      <c r="AO374" s="4">
        <f>SUMIFS('grv lys'!$L$2:$L$2863,'grv lys'!$I$2:$I$2863,'bereken betaaldatum bedrag'!$AO$1,'grv lys'!$G$2:$G$2863,'bereken betaaldatum bedrag'!B374)</f>
        <v>0</v>
      </c>
      <c r="AP374" s="4">
        <f>SUMIFS('grv lys'!$L$2:$L$2863,'grv lys'!$I$2:$I$2863,'bereken betaaldatum bedrag'!$AP$1,'grv lys'!$G$2:$G$2863,'bereken betaaldatum bedrag'!B374)</f>
        <v>0</v>
      </c>
      <c r="AQ374" s="4">
        <f>SUMIFS('grv lys'!$L$2:$L$2863,'grv lys'!$I$2:$I$2863,'bereken betaaldatum bedrag'!$AQ$1,'grv lys'!$G$2:$G$2863,'bereken betaaldatum bedrag'!B374)</f>
        <v>0</v>
      </c>
      <c r="AR374" s="4">
        <f>SUMIFS('grv lys'!$L$2:$L$2863,'grv lys'!$I$2:$I$2863,'bereken betaaldatum bedrag'!$AR$1,'grv lys'!$G$2:$G$2863,'bereken betaaldatum bedrag'!B374)</f>
        <v>0</v>
      </c>
      <c r="AS374" s="4">
        <f>SUMIFS('grv lys'!$L$2:$L$2863,'grv lys'!$I$2:$I$2863,'bereken betaaldatum bedrag'!$AS$1,'grv lys'!$G$2:$G$2863,'bereken betaaldatum bedrag'!B374)</f>
        <v>0</v>
      </c>
      <c r="AT374" s="4">
        <f>SUMIFS('grv lys'!$L$2:$L$2863,'grv lys'!$I$2:$I$2863,'bereken betaaldatum bedrag'!$AT$1,'grv lys'!$G$2:$G$2863,'bereken betaaldatum bedrag'!B374)</f>
        <v>0</v>
      </c>
      <c r="AU374" s="4">
        <f>SUMIFS('grv lys'!$L$2:$L$2863,'grv lys'!$I$2:$I$2863,'bereken betaaldatum bedrag'!$AU$1,'grv lys'!$G$2:$G$2863,'bereken betaaldatum bedrag'!B374)</f>
        <v>0</v>
      </c>
      <c r="AV374" s="4">
        <f>SUMIFS('grv lys'!$L$2:$L$2863,'grv lys'!$I$2:$I$2863,'bereken betaaldatum bedrag'!$AV$1,'grv lys'!$G$2:$G$2863,'bereken betaaldatum bedrag'!B374)</f>
        <v>0</v>
      </c>
      <c r="AW374" s="4">
        <f>SUMIFS('grv lys'!$L$2:$L$2863,'grv lys'!$I$2:$I$2863,'bereken betaaldatum bedrag'!$AW$1,'grv lys'!$G$2:$G$2863,'bereken betaaldatum bedrag'!B374)</f>
        <v>0</v>
      </c>
      <c r="AX374" s="4">
        <f>SUMIFS('grv lys'!$L$2:$L$2863,'grv lys'!$I$2:$I$2863,'bereken betaaldatum bedrag'!$AX$1,'grv lys'!$G$2:$G$2863,'bereken betaaldatum bedrag'!B374)</f>
        <v>0</v>
      </c>
      <c r="AY374" s="4">
        <f>SUMIFS('grv lys'!$L$2:$L$2863,'grv lys'!$I$2:$I$2863,'bereken betaaldatum bedrag'!$AY$1,'grv lys'!$G$2:$G$2863,'bereken betaaldatum bedrag'!B374)</f>
        <v>0</v>
      </c>
      <c r="AZ374" s="4">
        <f>SUMIFS('grv lys'!$L$2:$L$2863,'grv lys'!$I$2:$I$2863,'bereken betaaldatum bedrag'!$AZ$1,'grv lys'!$G$2:$G$2863,'bereken betaaldatum bedrag'!B374)</f>
        <v>0</v>
      </c>
      <c r="BA374" s="4">
        <f>SUMIFS('grv lys'!$L$2:$L$2863,'grv lys'!$I$2:$I$2863,'bereken betaaldatum bedrag'!$BA$1,'grv lys'!$G$2:$G$2863,'bereken betaaldatum bedrag'!B374)</f>
        <v>0</v>
      </c>
    </row>
    <row r="375" spans="1:53" x14ac:dyDescent="0.25">
      <c r="A375" s="19" t="s">
        <v>140</v>
      </c>
      <c r="B375" s="20">
        <v>41951</v>
      </c>
      <c r="C375" s="7"/>
      <c r="D375" s="15" t="s">
        <v>148</v>
      </c>
      <c r="E375" s="14"/>
      <c r="F375" s="12"/>
      <c r="G375" s="16"/>
      <c r="H375" s="16"/>
      <c r="I375" s="4">
        <f>SUMIFS('grv lys'!$L$2:$L$2863,'grv lys'!$G$2:$G$2863,'bereken betaaldatum bedrag'!B375,'grv lys'!$I$2:$I$2863,'bereken betaaldatum bedrag'!I$1)</f>
        <v>0</v>
      </c>
      <c r="J375" s="4">
        <f>SUMIFS('grv lys'!$L$2:$L$2863,'grv lys'!$I$2:$I$2863,'bereken betaaldatum bedrag'!$J$1,'grv lys'!$T$2:$T$2863,'bereken betaaldatum bedrag'!B375)</f>
        <v>0</v>
      </c>
      <c r="K375" s="4">
        <f>SUMIFS('grv lys'!$L$2:$L$2863,'grv lys'!$I$2:$I$2863,'bereken betaaldatum bedrag'!$K$1,'grv lys'!$T$2:$T$2863,'bereken betaaldatum bedrag'!B375)</f>
        <v>0</v>
      </c>
      <c r="L375" s="4">
        <f>SUMIFS('grv lys'!$L$2:$L$2863,'grv lys'!$I$2:$I$2863,'bereken betaaldatum bedrag'!$L$1,'grv lys'!$T$2:$T$2863,'bereken betaaldatum bedrag'!B375)</f>
        <v>0</v>
      </c>
      <c r="M375" s="4">
        <f>SUMIFS('grv lys'!$L$2:$L$2863,'grv lys'!$I$2:$I$2863,'bereken betaaldatum bedrag'!$M$1,'grv lys'!$T$2:$T$2863,'bereken betaaldatum bedrag'!B375)</f>
        <v>0</v>
      </c>
      <c r="N375" s="4">
        <f>SUMIFS('grv lys'!$L$2:$L$2863,'grv lys'!$I$2:$I$2863,'bereken betaaldatum bedrag'!$N$1,'grv lys'!$T$2:$T$2863,'bereken betaaldatum bedrag'!B375)</f>
        <v>0</v>
      </c>
      <c r="O375" s="4">
        <f>SUMIFS('grv lys'!$L$2:$L$2863,'grv lys'!$I$2:$I$2863,'bereken betaaldatum bedrag'!$O$1,'grv lys'!$T$2:$T$2863,'bereken betaaldatum bedrag'!B375)</f>
        <v>0</v>
      </c>
      <c r="P375" s="4">
        <f>SUMIFS('grv lys'!$L$2:$L$2863,'grv lys'!$I$2:$I$2863,'bereken betaaldatum bedrag'!$P$1,'grv lys'!$T$2:$T$2863,'bereken betaaldatum bedrag'!B375)</f>
        <v>0</v>
      </c>
      <c r="Q375" s="4">
        <f>SUMIFS('grv lys'!$L$2:$L$2863,'grv lys'!$I$2:$I$2863,'bereken betaaldatum bedrag'!$Q$1,'grv lys'!$T$2:$T$2863,'bereken betaaldatum bedrag'!B375)</f>
        <v>0</v>
      </c>
      <c r="R375" s="4">
        <f>SUMIFS('grv lys'!$L$2:$L$2863,'grv lys'!$I$2:$I$2863,'bereken betaaldatum bedrag'!$R$1,'grv lys'!$T$2:$T$2863,'bereken betaaldatum bedrag'!B375)</f>
        <v>0</v>
      </c>
      <c r="S375" s="4">
        <f>SUMIFS('grv lys'!Y374:Y3637,'grv lys'!T374:T3637,'bereken betaaldatum bedrag'!B375,'grv lys'!V374:V3637,'bereken betaaldatum bedrag'!$S$1)</f>
        <v>0</v>
      </c>
      <c r="T375" s="4">
        <f>SUMIFS('grv lys'!Z374:Z3637,'grv lys'!U374:U3637,'bereken betaaldatum bedrag'!B375,'grv lys'!W374:W3637,'bereken betaaldatum bedrag'!$T$1)</f>
        <v>0</v>
      </c>
      <c r="U375" s="4">
        <f>SUMIFS('grv lys'!$L$2:$L$2863,'grv lys'!$I$2:$I$2863,'bereken betaaldatum bedrag'!$U$1,'grv lys'!$T$2:$T$2863,'bereken betaaldatum bedrag'!B375)</f>
        <v>0</v>
      </c>
      <c r="V375" s="4">
        <f>SUMIFS('grv lys'!$L$2:$L$2863,'grv lys'!$I$2:$I$2863,'bereken betaaldatum bedrag'!$V$1,'grv lys'!$T$2:$T$2863,'bereken betaaldatum bedrag'!B375)</f>
        <v>0</v>
      </c>
      <c r="W375" s="4">
        <f>SUMIFS('grv lys'!$L$2:$L$2863,'grv lys'!$I$2:$I$2863,'bereken betaaldatum bedrag'!$W$1,'grv lys'!$T$2:$T$2863,'bereken betaaldatum bedrag'!B375)</f>
        <v>0</v>
      </c>
      <c r="X375" s="4">
        <f>SUMIFS('grv lys'!$L$2:$L$2863,'grv lys'!$I$2:$I$2863,'bereken betaaldatum bedrag'!$X$1,'grv lys'!$T$2:$T$2863,'bereken betaaldatum bedrag'!B375)</f>
        <v>0</v>
      </c>
      <c r="Y375" s="4">
        <f>SUMIFS('grv lys'!$L$2:$L$2863,'grv lys'!$I$2:$I$2863,'bereken betaaldatum bedrag'!$Y$1,'grv lys'!$G$2:$G$2863,'bereken betaaldatum bedrag'!B375)</f>
        <v>0</v>
      </c>
      <c r="Z375" s="4">
        <f>SUMIFS('grv lys'!$L$2:$L$2863,'grv lys'!$I$2:$I$2863,'bereken betaaldatum bedrag'!$Z$1,'grv lys'!$G$2:$G$2863,'bereken betaaldatum bedrag'!B375)</f>
        <v>0</v>
      </c>
      <c r="AA375" s="4">
        <f>SUMIFS('grv lys'!$L$2:$L$2863,'grv lys'!$I$2:$I$2863,'bereken betaaldatum bedrag'!$AA$1,'grv lys'!$G$2:$G$2863,'bereken betaaldatum bedrag'!B375)</f>
        <v>0</v>
      </c>
      <c r="AB375" s="4">
        <f>SUMIFS('grv lys'!$L$2:$L$2863,'grv lys'!$I$2:$I$2863,'bereken betaaldatum bedrag'!$AB$1,'grv lys'!$G$2:$G$2863,'bereken betaaldatum bedrag'!B375)</f>
        <v>0</v>
      </c>
      <c r="AC375" s="4">
        <f>SUMIFS('grv lys'!$L$2:$L$2863,'grv lys'!$I$2:$I$2863,'bereken betaaldatum bedrag'!$AC$1,'grv lys'!$G$2:$G$2863,'bereken betaaldatum bedrag'!B375)</f>
        <v>0</v>
      </c>
      <c r="AD375" s="4">
        <f>SUMIFS('grv lys'!$L$2:$L$2863,'grv lys'!$I$2:$I$2863,'bereken betaaldatum bedrag'!$AD$1,'grv lys'!$G$2:$G$2863,'bereken betaaldatum bedrag'!B375)</f>
        <v>0</v>
      </c>
      <c r="AE375" s="4">
        <f>SUMIFS('grv lys'!$L$2:$L$2863,'grv lys'!$I$2:$I$2863,'bereken betaaldatum bedrag'!$AE$1,'grv lys'!$G$2:$G$2863,'bereken betaaldatum bedrag'!B375)</f>
        <v>0</v>
      </c>
      <c r="AF375" s="4">
        <f>SUMIFS('grv lys'!$L$2:$L$2863,'grv lys'!$I$2:$I$2863,'bereken betaaldatum bedrag'!$AF$1,'grv lys'!$G$2:$G$2863,'bereken betaaldatum bedrag'!B375)</f>
        <v>0</v>
      </c>
      <c r="AG375" s="4">
        <f>SUMIFS('grv lys'!$L$2:$L$2863,'grv lys'!$I$2:$I$2863,'bereken betaaldatum bedrag'!$AG$1,'grv lys'!$G$2:$G$2863,'bereken betaaldatum bedrag'!B375)</f>
        <v>0</v>
      </c>
      <c r="AH375" s="4">
        <f>SUMIFS('grv lys'!$L$2:$L$2863,'grv lys'!$I$2:$I$2863,'bereken betaaldatum bedrag'!$AH$1,'grv lys'!$G$2:$G$2863,'bereken betaaldatum bedrag'!B375)</f>
        <v>0</v>
      </c>
      <c r="AI375" s="4">
        <f>SUMIFS('grv lys'!$L$2:$L$2863,'grv lys'!$I$2:$I$2863,'bereken betaaldatum bedrag'!$AI$1,'grv lys'!$G$2:$G$2863,'bereken betaaldatum bedrag'!B375)</f>
        <v>0</v>
      </c>
      <c r="AJ375" s="4">
        <f>SUMIFS('grv lys'!$L$2:$L$2863,'grv lys'!$I$2:$I$2863,'bereken betaaldatum bedrag'!$AJ$1,'grv lys'!$G$2:$G$2863,'bereken betaaldatum bedrag'!B375)</f>
        <v>0</v>
      </c>
      <c r="AK375" s="4">
        <f>SUMIFS('grv lys'!$L$2:$L$2863,'grv lys'!$I$2:$I$2863,'bereken betaaldatum bedrag'!$AK$1,'grv lys'!$G$2:$G$2863,'bereken betaaldatum bedrag'!B375)</f>
        <v>0</v>
      </c>
      <c r="AL375" s="4">
        <f>SUMIFS('grv lys'!$L$2:$L$2863,'grv lys'!$I$2:$I$2863,'bereken betaaldatum bedrag'!$AL$1,'grv lys'!$G$2:$G$2863,'bereken betaaldatum bedrag'!B375)</f>
        <v>0</v>
      </c>
      <c r="AM375" s="4">
        <f>SUMIFS('grv lys'!$L$2:$L$2863,'grv lys'!$I$2:$I$2863,'bereken betaaldatum bedrag'!$AM$1,'grv lys'!$G$2:$G$2863,'bereken betaaldatum bedrag'!B375)</f>
        <v>0</v>
      </c>
      <c r="AN375" s="4">
        <f>SUMIFS('grv lys'!$L$2:$L$2863,'grv lys'!$I$2:$I$2863,'bereken betaaldatum bedrag'!$AN$1,'grv lys'!$G$2:$G$2863,'bereken betaaldatum bedrag'!B375)</f>
        <v>0</v>
      </c>
      <c r="AO375" s="4">
        <f>SUMIFS('grv lys'!$L$2:$L$2863,'grv lys'!$I$2:$I$2863,'bereken betaaldatum bedrag'!$AO$1,'grv lys'!$G$2:$G$2863,'bereken betaaldatum bedrag'!B375)</f>
        <v>0</v>
      </c>
      <c r="AP375" s="4">
        <f>SUMIFS('grv lys'!$L$2:$L$2863,'grv lys'!$I$2:$I$2863,'bereken betaaldatum bedrag'!$AP$1,'grv lys'!$G$2:$G$2863,'bereken betaaldatum bedrag'!B375)</f>
        <v>0</v>
      </c>
      <c r="AQ375" s="4">
        <f>SUMIFS('grv lys'!$L$2:$L$2863,'grv lys'!$I$2:$I$2863,'bereken betaaldatum bedrag'!$AQ$1,'grv lys'!$G$2:$G$2863,'bereken betaaldatum bedrag'!B375)</f>
        <v>0</v>
      </c>
      <c r="AR375" s="4">
        <f>SUMIFS('grv lys'!$L$2:$L$2863,'grv lys'!$I$2:$I$2863,'bereken betaaldatum bedrag'!$AR$1,'grv lys'!$G$2:$G$2863,'bereken betaaldatum bedrag'!B375)</f>
        <v>0</v>
      </c>
      <c r="AS375" s="4">
        <f>SUMIFS('grv lys'!$L$2:$L$2863,'grv lys'!$I$2:$I$2863,'bereken betaaldatum bedrag'!$AS$1,'grv lys'!$G$2:$G$2863,'bereken betaaldatum bedrag'!B375)</f>
        <v>0</v>
      </c>
      <c r="AT375" s="4">
        <f>SUMIFS('grv lys'!$L$2:$L$2863,'grv lys'!$I$2:$I$2863,'bereken betaaldatum bedrag'!$AT$1,'grv lys'!$G$2:$G$2863,'bereken betaaldatum bedrag'!B375)</f>
        <v>0</v>
      </c>
      <c r="AU375" s="4">
        <f>SUMIFS('grv lys'!$L$2:$L$2863,'grv lys'!$I$2:$I$2863,'bereken betaaldatum bedrag'!$AU$1,'grv lys'!$G$2:$G$2863,'bereken betaaldatum bedrag'!B375)</f>
        <v>0</v>
      </c>
      <c r="AV375" s="4">
        <f>SUMIFS('grv lys'!$L$2:$L$2863,'grv lys'!$I$2:$I$2863,'bereken betaaldatum bedrag'!$AV$1,'grv lys'!$G$2:$G$2863,'bereken betaaldatum bedrag'!B375)</f>
        <v>0</v>
      </c>
      <c r="AW375" s="4">
        <f>SUMIFS('grv lys'!$L$2:$L$2863,'grv lys'!$I$2:$I$2863,'bereken betaaldatum bedrag'!$AW$1,'grv lys'!$G$2:$G$2863,'bereken betaaldatum bedrag'!B375)</f>
        <v>0</v>
      </c>
      <c r="AX375" s="4">
        <f>SUMIFS('grv lys'!$L$2:$L$2863,'grv lys'!$I$2:$I$2863,'bereken betaaldatum bedrag'!$AX$1,'grv lys'!$G$2:$G$2863,'bereken betaaldatum bedrag'!B375)</f>
        <v>0</v>
      </c>
      <c r="AY375" s="4">
        <f>SUMIFS('grv lys'!$L$2:$L$2863,'grv lys'!$I$2:$I$2863,'bereken betaaldatum bedrag'!$AY$1,'grv lys'!$G$2:$G$2863,'bereken betaaldatum bedrag'!B375)</f>
        <v>0</v>
      </c>
      <c r="AZ375" s="4">
        <f>SUMIFS('grv lys'!$L$2:$L$2863,'grv lys'!$I$2:$I$2863,'bereken betaaldatum bedrag'!$AZ$1,'grv lys'!$G$2:$G$2863,'bereken betaaldatum bedrag'!B375)</f>
        <v>0</v>
      </c>
      <c r="BA375" s="4">
        <f>SUMIFS('grv lys'!$L$2:$L$2863,'grv lys'!$I$2:$I$2863,'bereken betaaldatum bedrag'!$BA$1,'grv lys'!$G$2:$G$2863,'bereken betaaldatum bedrag'!B375)</f>
        <v>0</v>
      </c>
    </row>
    <row r="376" spans="1:53" x14ac:dyDescent="0.25">
      <c r="A376" s="19" t="s">
        <v>134</v>
      </c>
      <c r="B376" s="20">
        <v>41952</v>
      </c>
      <c r="C376" s="7"/>
      <c r="D376" s="15" t="s">
        <v>148</v>
      </c>
      <c r="E376" s="14"/>
      <c r="F376" s="12"/>
      <c r="G376" s="16"/>
      <c r="H376" s="16"/>
      <c r="I376" s="4">
        <f>SUMIFS('grv lys'!$L$2:$L$2863,'grv lys'!$G$2:$G$2863,'bereken betaaldatum bedrag'!B376,'grv lys'!$I$2:$I$2863,'bereken betaaldatum bedrag'!I$1)</f>
        <v>0</v>
      </c>
      <c r="J376" s="4">
        <f>SUMIFS('grv lys'!$L$2:$L$2863,'grv lys'!$I$2:$I$2863,'bereken betaaldatum bedrag'!$J$1,'grv lys'!$T$2:$T$2863,'bereken betaaldatum bedrag'!B376)</f>
        <v>0</v>
      </c>
      <c r="K376" s="4">
        <f>SUMIFS('grv lys'!$L$2:$L$2863,'grv lys'!$I$2:$I$2863,'bereken betaaldatum bedrag'!$K$1,'grv lys'!$T$2:$T$2863,'bereken betaaldatum bedrag'!B376)</f>
        <v>0</v>
      </c>
      <c r="L376" s="4">
        <f>SUMIFS('grv lys'!$L$2:$L$2863,'grv lys'!$I$2:$I$2863,'bereken betaaldatum bedrag'!$L$1,'grv lys'!$T$2:$T$2863,'bereken betaaldatum bedrag'!B376)</f>
        <v>0</v>
      </c>
      <c r="M376" s="4">
        <f>SUMIFS('grv lys'!$L$2:$L$2863,'grv lys'!$I$2:$I$2863,'bereken betaaldatum bedrag'!$M$1,'grv lys'!$T$2:$T$2863,'bereken betaaldatum bedrag'!B376)</f>
        <v>0</v>
      </c>
      <c r="N376" s="4">
        <f>SUMIFS('grv lys'!$L$2:$L$2863,'grv lys'!$I$2:$I$2863,'bereken betaaldatum bedrag'!$N$1,'grv lys'!$T$2:$T$2863,'bereken betaaldatum bedrag'!B376)</f>
        <v>0</v>
      </c>
      <c r="O376" s="4">
        <f>SUMIFS('grv lys'!$L$2:$L$2863,'grv lys'!$I$2:$I$2863,'bereken betaaldatum bedrag'!$O$1,'grv lys'!$T$2:$T$2863,'bereken betaaldatum bedrag'!B376)</f>
        <v>0</v>
      </c>
      <c r="P376" s="4">
        <f>SUMIFS('grv lys'!$L$2:$L$2863,'grv lys'!$I$2:$I$2863,'bereken betaaldatum bedrag'!$P$1,'grv lys'!$T$2:$T$2863,'bereken betaaldatum bedrag'!B376)</f>
        <v>0</v>
      </c>
      <c r="Q376" s="4">
        <f>SUMIFS('grv lys'!$L$2:$L$2863,'grv lys'!$I$2:$I$2863,'bereken betaaldatum bedrag'!$Q$1,'grv lys'!$T$2:$T$2863,'bereken betaaldatum bedrag'!B376)</f>
        <v>0</v>
      </c>
      <c r="R376" s="4">
        <f>SUMIFS('grv lys'!$L$2:$L$2863,'grv lys'!$I$2:$I$2863,'bereken betaaldatum bedrag'!$R$1,'grv lys'!$T$2:$T$2863,'bereken betaaldatum bedrag'!B376)</f>
        <v>0</v>
      </c>
      <c r="S376" s="4">
        <f>SUMIFS('grv lys'!Y375:Y3638,'grv lys'!T375:T3638,'bereken betaaldatum bedrag'!B376,'grv lys'!V375:V3638,'bereken betaaldatum bedrag'!$S$1)</f>
        <v>0</v>
      </c>
      <c r="T376" s="4">
        <f>SUMIFS('grv lys'!Z375:Z3638,'grv lys'!U375:U3638,'bereken betaaldatum bedrag'!B376,'grv lys'!W375:W3638,'bereken betaaldatum bedrag'!$T$1)</f>
        <v>0</v>
      </c>
      <c r="U376" s="4">
        <f>SUMIFS('grv lys'!$L$2:$L$2863,'grv lys'!$I$2:$I$2863,'bereken betaaldatum bedrag'!$U$1,'grv lys'!$T$2:$T$2863,'bereken betaaldatum bedrag'!B376)</f>
        <v>0</v>
      </c>
      <c r="V376" s="4">
        <f>SUMIFS('grv lys'!$L$2:$L$2863,'grv lys'!$I$2:$I$2863,'bereken betaaldatum bedrag'!$V$1,'grv lys'!$T$2:$T$2863,'bereken betaaldatum bedrag'!B376)</f>
        <v>0</v>
      </c>
      <c r="W376" s="4">
        <f>SUMIFS('grv lys'!$L$2:$L$2863,'grv lys'!$I$2:$I$2863,'bereken betaaldatum bedrag'!$W$1,'grv lys'!$T$2:$T$2863,'bereken betaaldatum bedrag'!B376)</f>
        <v>0</v>
      </c>
      <c r="X376" s="4">
        <f>SUMIFS('grv lys'!$L$2:$L$2863,'grv lys'!$I$2:$I$2863,'bereken betaaldatum bedrag'!$X$1,'grv lys'!$T$2:$T$2863,'bereken betaaldatum bedrag'!B376)</f>
        <v>0</v>
      </c>
      <c r="Y376" s="4">
        <f>SUMIFS('grv lys'!$L$2:$L$2863,'grv lys'!$I$2:$I$2863,'bereken betaaldatum bedrag'!$Y$1,'grv lys'!$G$2:$G$2863,'bereken betaaldatum bedrag'!B376)</f>
        <v>0</v>
      </c>
      <c r="Z376" s="4">
        <f>SUMIFS('grv lys'!$L$2:$L$2863,'grv lys'!$I$2:$I$2863,'bereken betaaldatum bedrag'!$Z$1,'grv lys'!$G$2:$G$2863,'bereken betaaldatum bedrag'!B376)</f>
        <v>0</v>
      </c>
      <c r="AA376" s="4">
        <f>SUMIFS('grv lys'!$L$2:$L$2863,'grv lys'!$I$2:$I$2863,'bereken betaaldatum bedrag'!$AA$1,'grv lys'!$G$2:$G$2863,'bereken betaaldatum bedrag'!B376)</f>
        <v>0</v>
      </c>
      <c r="AB376" s="4">
        <f>SUMIFS('grv lys'!$L$2:$L$2863,'grv lys'!$I$2:$I$2863,'bereken betaaldatum bedrag'!$AB$1,'grv lys'!$G$2:$G$2863,'bereken betaaldatum bedrag'!B376)</f>
        <v>0</v>
      </c>
      <c r="AC376" s="4">
        <f>SUMIFS('grv lys'!$L$2:$L$2863,'grv lys'!$I$2:$I$2863,'bereken betaaldatum bedrag'!$AC$1,'grv lys'!$G$2:$G$2863,'bereken betaaldatum bedrag'!B376)</f>
        <v>0</v>
      </c>
      <c r="AD376" s="4">
        <f>SUMIFS('grv lys'!$L$2:$L$2863,'grv lys'!$I$2:$I$2863,'bereken betaaldatum bedrag'!$AD$1,'grv lys'!$G$2:$G$2863,'bereken betaaldatum bedrag'!B376)</f>
        <v>0</v>
      </c>
      <c r="AE376" s="4">
        <f>SUMIFS('grv lys'!$L$2:$L$2863,'grv lys'!$I$2:$I$2863,'bereken betaaldatum bedrag'!$AE$1,'grv lys'!$G$2:$G$2863,'bereken betaaldatum bedrag'!B376)</f>
        <v>0</v>
      </c>
      <c r="AF376" s="4">
        <f>SUMIFS('grv lys'!$L$2:$L$2863,'grv lys'!$I$2:$I$2863,'bereken betaaldatum bedrag'!$AF$1,'grv lys'!$G$2:$G$2863,'bereken betaaldatum bedrag'!B376)</f>
        <v>0</v>
      </c>
      <c r="AG376" s="4">
        <f>SUMIFS('grv lys'!$L$2:$L$2863,'grv lys'!$I$2:$I$2863,'bereken betaaldatum bedrag'!$AG$1,'grv lys'!$G$2:$G$2863,'bereken betaaldatum bedrag'!B376)</f>
        <v>0</v>
      </c>
      <c r="AH376" s="4">
        <f>SUMIFS('grv lys'!$L$2:$L$2863,'grv lys'!$I$2:$I$2863,'bereken betaaldatum bedrag'!$AH$1,'grv lys'!$G$2:$G$2863,'bereken betaaldatum bedrag'!B376)</f>
        <v>0</v>
      </c>
      <c r="AI376" s="4">
        <f>SUMIFS('grv lys'!$L$2:$L$2863,'grv lys'!$I$2:$I$2863,'bereken betaaldatum bedrag'!$AI$1,'grv lys'!$G$2:$G$2863,'bereken betaaldatum bedrag'!B376)</f>
        <v>0</v>
      </c>
      <c r="AJ376" s="4">
        <f>SUMIFS('grv lys'!$L$2:$L$2863,'grv lys'!$I$2:$I$2863,'bereken betaaldatum bedrag'!$AJ$1,'grv lys'!$G$2:$G$2863,'bereken betaaldatum bedrag'!B376)</f>
        <v>0</v>
      </c>
      <c r="AK376" s="4">
        <f>SUMIFS('grv lys'!$L$2:$L$2863,'grv lys'!$I$2:$I$2863,'bereken betaaldatum bedrag'!$AK$1,'grv lys'!$G$2:$G$2863,'bereken betaaldatum bedrag'!B376)</f>
        <v>0</v>
      </c>
      <c r="AL376" s="4">
        <f>SUMIFS('grv lys'!$L$2:$L$2863,'grv lys'!$I$2:$I$2863,'bereken betaaldatum bedrag'!$AL$1,'grv lys'!$G$2:$G$2863,'bereken betaaldatum bedrag'!B376)</f>
        <v>0</v>
      </c>
      <c r="AM376" s="4">
        <f>SUMIFS('grv lys'!$L$2:$L$2863,'grv lys'!$I$2:$I$2863,'bereken betaaldatum bedrag'!$AM$1,'grv lys'!$G$2:$G$2863,'bereken betaaldatum bedrag'!B376)</f>
        <v>0</v>
      </c>
      <c r="AN376" s="4">
        <f>SUMIFS('grv lys'!$L$2:$L$2863,'grv lys'!$I$2:$I$2863,'bereken betaaldatum bedrag'!$AN$1,'grv lys'!$G$2:$G$2863,'bereken betaaldatum bedrag'!B376)</f>
        <v>0</v>
      </c>
      <c r="AO376" s="4">
        <f>SUMIFS('grv lys'!$L$2:$L$2863,'grv lys'!$I$2:$I$2863,'bereken betaaldatum bedrag'!$AO$1,'grv lys'!$G$2:$G$2863,'bereken betaaldatum bedrag'!B376)</f>
        <v>0</v>
      </c>
      <c r="AP376" s="4">
        <f>SUMIFS('grv lys'!$L$2:$L$2863,'grv lys'!$I$2:$I$2863,'bereken betaaldatum bedrag'!$AP$1,'grv lys'!$G$2:$G$2863,'bereken betaaldatum bedrag'!B376)</f>
        <v>0</v>
      </c>
      <c r="AQ376" s="4">
        <f>SUMIFS('grv lys'!$L$2:$L$2863,'grv lys'!$I$2:$I$2863,'bereken betaaldatum bedrag'!$AQ$1,'grv lys'!$G$2:$G$2863,'bereken betaaldatum bedrag'!B376)</f>
        <v>0</v>
      </c>
      <c r="AR376" s="4">
        <f>SUMIFS('grv lys'!$L$2:$L$2863,'grv lys'!$I$2:$I$2863,'bereken betaaldatum bedrag'!$AR$1,'grv lys'!$G$2:$G$2863,'bereken betaaldatum bedrag'!B376)</f>
        <v>0</v>
      </c>
      <c r="AS376" s="4">
        <f>SUMIFS('grv lys'!$L$2:$L$2863,'grv lys'!$I$2:$I$2863,'bereken betaaldatum bedrag'!$AS$1,'grv lys'!$G$2:$G$2863,'bereken betaaldatum bedrag'!B376)</f>
        <v>0</v>
      </c>
      <c r="AT376" s="4">
        <f>SUMIFS('grv lys'!$L$2:$L$2863,'grv lys'!$I$2:$I$2863,'bereken betaaldatum bedrag'!$AT$1,'grv lys'!$G$2:$G$2863,'bereken betaaldatum bedrag'!B376)</f>
        <v>0</v>
      </c>
      <c r="AU376" s="4">
        <f>SUMIFS('grv lys'!$L$2:$L$2863,'grv lys'!$I$2:$I$2863,'bereken betaaldatum bedrag'!$AU$1,'grv lys'!$G$2:$G$2863,'bereken betaaldatum bedrag'!B376)</f>
        <v>0</v>
      </c>
      <c r="AV376" s="4">
        <f>SUMIFS('grv lys'!$L$2:$L$2863,'grv lys'!$I$2:$I$2863,'bereken betaaldatum bedrag'!$AV$1,'grv lys'!$G$2:$G$2863,'bereken betaaldatum bedrag'!B376)</f>
        <v>0</v>
      </c>
      <c r="AW376" s="4">
        <f>SUMIFS('grv lys'!$L$2:$L$2863,'grv lys'!$I$2:$I$2863,'bereken betaaldatum bedrag'!$AW$1,'grv lys'!$G$2:$G$2863,'bereken betaaldatum bedrag'!B376)</f>
        <v>0</v>
      </c>
      <c r="AX376" s="4">
        <f>SUMIFS('grv lys'!$L$2:$L$2863,'grv lys'!$I$2:$I$2863,'bereken betaaldatum bedrag'!$AX$1,'grv lys'!$G$2:$G$2863,'bereken betaaldatum bedrag'!B376)</f>
        <v>0</v>
      </c>
      <c r="AY376" s="4">
        <f>SUMIFS('grv lys'!$L$2:$L$2863,'grv lys'!$I$2:$I$2863,'bereken betaaldatum bedrag'!$AY$1,'grv lys'!$G$2:$G$2863,'bereken betaaldatum bedrag'!B376)</f>
        <v>0</v>
      </c>
      <c r="AZ376" s="4">
        <f>SUMIFS('grv lys'!$L$2:$L$2863,'grv lys'!$I$2:$I$2863,'bereken betaaldatum bedrag'!$AZ$1,'grv lys'!$G$2:$G$2863,'bereken betaaldatum bedrag'!B376)</f>
        <v>0</v>
      </c>
      <c r="BA376" s="4">
        <f>SUMIFS('grv lys'!$L$2:$L$2863,'grv lys'!$I$2:$I$2863,'bereken betaaldatum bedrag'!$BA$1,'grv lys'!$G$2:$G$2863,'bereken betaaldatum bedrag'!B376)</f>
        <v>0</v>
      </c>
    </row>
    <row r="377" spans="1:53" x14ac:dyDescent="0.25">
      <c r="A377" s="19" t="s">
        <v>135</v>
      </c>
      <c r="B377" s="20">
        <v>41953</v>
      </c>
      <c r="C377" s="7"/>
      <c r="D377" s="15" t="s">
        <v>148</v>
      </c>
      <c r="E377" s="14"/>
      <c r="F377" s="12"/>
      <c r="G377" s="16"/>
      <c r="H377" s="16"/>
      <c r="I377" s="4">
        <f>SUMIFS('grv lys'!$L$2:$L$2863,'grv lys'!$G$2:$G$2863,'bereken betaaldatum bedrag'!B377,'grv lys'!$I$2:$I$2863,'bereken betaaldatum bedrag'!I$1)</f>
        <v>0</v>
      </c>
      <c r="J377" s="4">
        <f>SUMIFS('grv lys'!$L$2:$L$2863,'grv lys'!$I$2:$I$2863,'bereken betaaldatum bedrag'!$J$1,'grv lys'!$T$2:$T$2863,'bereken betaaldatum bedrag'!B377)</f>
        <v>0</v>
      </c>
      <c r="K377" s="4">
        <f>SUMIFS('grv lys'!$L$2:$L$2863,'grv lys'!$I$2:$I$2863,'bereken betaaldatum bedrag'!$K$1,'grv lys'!$T$2:$T$2863,'bereken betaaldatum bedrag'!B377)</f>
        <v>0</v>
      </c>
      <c r="L377" s="4">
        <f>SUMIFS('grv lys'!$L$2:$L$2863,'grv lys'!$I$2:$I$2863,'bereken betaaldatum bedrag'!$L$1,'grv lys'!$T$2:$T$2863,'bereken betaaldatum bedrag'!B377)</f>
        <v>0</v>
      </c>
      <c r="M377" s="4">
        <f>SUMIFS('grv lys'!$L$2:$L$2863,'grv lys'!$I$2:$I$2863,'bereken betaaldatum bedrag'!$M$1,'grv lys'!$T$2:$T$2863,'bereken betaaldatum bedrag'!B377)</f>
        <v>0</v>
      </c>
      <c r="N377" s="4">
        <f>SUMIFS('grv lys'!$L$2:$L$2863,'grv lys'!$I$2:$I$2863,'bereken betaaldatum bedrag'!$N$1,'grv lys'!$T$2:$T$2863,'bereken betaaldatum bedrag'!B377)</f>
        <v>0</v>
      </c>
      <c r="O377" s="4">
        <f>SUMIFS('grv lys'!$L$2:$L$2863,'grv lys'!$I$2:$I$2863,'bereken betaaldatum bedrag'!$O$1,'grv lys'!$T$2:$T$2863,'bereken betaaldatum bedrag'!B377)</f>
        <v>0</v>
      </c>
      <c r="P377" s="4">
        <f>SUMIFS('grv lys'!$L$2:$L$2863,'grv lys'!$I$2:$I$2863,'bereken betaaldatum bedrag'!$P$1,'grv lys'!$T$2:$T$2863,'bereken betaaldatum bedrag'!B377)</f>
        <v>0</v>
      </c>
      <c r="Q377" s="4">
        <f>SUMIFS('grv lys'!$L$2:$L$2863,'grv lys'!$I$2:$I$2863,'bereken betaaldatum bedrag'!$Q$1,'grv lys'!$T$2:$T$2863,'bereken betaaldatum bedrag'!B377)</f>
        <v>0</v>
      </c>
      <c r="R377" s="4">
        <f>SUMIFS('grv lys'!$L$2:$L$2863,'grv lys'!$I$2:$I$2863,'bereken betaaldatum bedrag'!$R$1,'grv lys'!$T$2:$T$2863,'bereken betaaldatum bedrag'!B377)</f>
        <v>0</v>
      </c>
      <c r="S377" s="4">
        <f>SUMIFS('grv lys'!Y376:Y3639,'grv lys'!T376:T3639,'bereken betaaldatum bedrag'!B377,'grv lys'!V376:V3639,'bereken betaaldatum bedrag'!$S$1)</f>
        <v>0</v>
      </c>
      <c r="T377" s="4">
        <f>SUMIFS('grv lys'!Z376:Z3639,'grv lys'!U376:U3639,'bereken betaaldatum bedrag'!B377,'grv lys'!W376:W3639,'bereken betaaldatum bedrag'!$T$1)</f>
        <v>0</v>
      </c>
      <c r="U377" s="4">
        <f>SUMIFS('grv lys'!$L$2:$L$2863,'grv lys'!$I$2:$I$2863,'bereken betaaldatum bedrag'!$U$1,'grv lys'!$T$2:$T$2863,'bereken betaaldatum bedrag'!B377)</f>
        <v>0</v>
      </c>
      <c r="V377" s="4">
        <f>SUMIFS('grv lys'!$L$2:$L$2863,'grv lys'!$I$2:$I$2863,'bereken betaaldatum bedrag'!$V$1,'grv lys'!$T$2:$T$2863,'bereken betaaldatum bedrag'!B377)</f>
        <v>0</v>
      </c>
      <c r="W377" s="4">
        <f>SUMIFS('grv lys'!$L$2:$L$2863,'grv lys'!$I$2:$I$2863,'bereken betaaldatum bedrag'!$W$1,'grv lys'!$T$2:$T$2863,'bereken betaaldatum bedrag'!B377)</f>
        <v>0</v>
      </c>
      <c r="X377" s="4">
        <f>SUMIFS('grv lys'!$L$2:$L$2863,'grv lys'!$I$2:$I$2863,'bereken betaaldatum bedrag'!$X$1,'grv lys'!$T$2:$T$2863,'bereken betaaldatum bedrag'!B377)</f>
        <v>0</v>
      </c>
      <c r="Y377" s="4">
        <f>SUMIFS('grv lys'!$L$2:$L$2863,'grv lys'!$I$2:$I$2863,'bereken betaaldatum bedrag'!$Y$1,'grv lys'!$G$2:$G$2863,'bereken betaaldatum bedrag'!B377)</f>
        <v>0</v>
      </c>
      <c r="Z377" s="4">
        <f>SUMIFS('grv lys'!$L$2:$L$2863,'grv lys'!$I$2:$I$2863,'bereken betaaldatum bedrag'!$Z$1,'grv lys'!$G$2:$G$2863,'bereken betaaldatum bedrag'!B377)</f>
        <v>0</v>
      </c>
      <c r="AA377" s="4">
        <f>SUMIFS('grv lys'!$L$2:$L$2863,'grv lys'!$I$2:$I$2863,'bereken betaaldatum bedrag'!$AA$1,'grv lys'!$G$2:$G$2863,'bereken betaaldatum bedrag'!B377)</f>
        <v>0</v>
      </c>
      <c r="AB377" s="4">
        <f>SUMIFS('grv lys'!$L$2:$L$2863,'grv lys'!$I$2:$I$2863,'bereken betaaldatum bedrag'!$AB$1,'grv lys'!$G$2:$G$2863,'bereken betaaldatum bedrag'!B377)</f>
        <v>0</v>
      </c>
      <c r="AC377" s="4">
        <f>SUMIFS('grv lys'!$L$2:$L$2863,'grv lys'!$I$2:$I$2863,'bereken betaaldatum bedrag'!$AC$1,'grv lys'!$G$2:$G$2863,'bereken betaaldatum bedrag'!B377)</f>
        <v>0</v>
      </c>
      <c r="AD377" s="4">
        <f>SUMIFS('grv lys'!$L$2:$L$2863,'grv lys'!$I$2:$I$2863,'bereken betaaldatum bedrag'!$AD$1,'grv lys'!$G$2:$G$2863,'bereken betaaldatum bedrag'!B377)</f>
        <v>0</v>
      </c>
      <c r="AE377" s="4">
        <f>SUMIFS('grv lys'!$L$2:$L$2863,'grv lys'!$I$2:$I$2863,'bereken betaaldatum bedrag'!$AE$1,'grv lys'!$G$2:$G$2863,'bereken betaaldatum bedrag'!B377)</f>
        <v>0</v>
      </c>
      <c r="AF377" s="4">
        <f>SUMIFS('grv lys'!$L$2:$L$2863,'grv lys'!$I$2:$I$2863,'bereken betaaldatum bedrag'!$AF$1,'grv lys'!$G$2:$G$2863,'bereken betaaldatum bedrag'!B377)</f>
        <v>0</v>
      </c>
      <c r="AG377" s="4">
        <f>SUMIFS('grv lys'!$L$2:$L$2863,'grv lys'!$I$2:$I$2863,'bereken betaaldatum bedrag'!$AG$1,'grv lys'!$G$2:$G$2863,'bereken betaaldatum bedrag'!B377)</f>
        <v>0</v>
      </c>
      <c r="AH377" s="4">
        <f>SUMIFS('grv lys'!$L$2:$L$2863,'grv lys'!$I$2:$I$2863,'bereken betaaldatum bedrag'!$AH$1,'grv lys'!$G$2:$G$2863,'bereken betaaldatum bedrag'!B377)</f>
        <v>0</v>
      </c>
      <c r="AI377" s="4">
        <f>SUMIFS('grv lys'!$L$2:$L$2863,'grv lys'!$I$2:$I$2863,'bereken betaaldatum bedrag'!$AI$1,'grv lys'!$G$2:$G$2863,'bereken betaaldatum bedrag'!B377)</f>
        <v>0</v>
      </c>
      <c r="AJ377" s="4">
        <f>SUMIFS('grv lys'!$L$2:$L$2863,'grv lys'!$I$2:$I$2863,'bereken betaaldatum bedrag'!$AJ$1,'grv lys'!$G$2:$G$2863,'bereken betaaldatum bedrag'!B377)</f>
        <v>0</v>
      </c>
      <c r="AK377" s="4">
        <f>SUMIFS('grv lys'!$L$2:$L$2863,'grv lys'!$I$2:$I$2863,'bereken betaaldatum bedrag'!$AK$1,'grv lys'!$G$2:$G$2863,'bereken betaaldatum bedrag'!B377)</f>
        <v>0</v>
      </c>
      <c r="AL377" s="4">
        <f>SUMIFS('grv lys'!$L$2:$L$2863,'grv lys'!$I$2:$I$2863,'bereken betaaldatum bedrag'!$AL$1,'grv lys'!$G$2:$G$2863,'bereken betaaldatum bedrag'!B377)</f>
        <v>0</v>
      </c>
      <c r="AM377" s="4">
        <f>SUMIFS('grv lys'!$L$2:$L$2863,'grv lys'!$I$2:$I$2863,'bereken betaaldatum bedrag'!$AM$1,'grv lys'!$G$2:$G$2863,'bereken betaaldatum bedrag'!B377)</f>
        <v>0</v>
      </c>
      <c r="AN377" s="4">
        <f>SUMIFS('grv lys'!$L$2:$L$2863,'grv lys'!$I$2:$I$2863,'bereken betaaldatum bedrag'!$AN$1,'grv lys'!$G$2:$G$2863,'bereken betaaldatum bedrag'!B377)</f>
        <v>0</v>
      </c>
      <c r="AO377" s="4">
        <f>SUMIFS('grv lys'!$L$2:$L$2863,'grv lys'!$I$2:$I$2863,'bereken betaaldatum bedrag'!$AO$1,'grv lys'!$G$2:$G$2863,'bereken betaaldatum bedrag'!B377)</f>
        <v>0</v>
      </c>
      <c r="AP377" s="4">
        <f>SUMIFS('grv lys'!$L$2:$L$2863,'grv lys'!$I$2:$I$2863,'bereken betaaldatum bedrag'!$AP$1,'grv lys'!$G$2:$G$2863,'bereken betaaldatum bedrag'!B377)</f>
        <v>0</v>
      </c>
      <c r="AQ377" s="4">
        <f>SUMIFS('grv lys'!$L$2:$L$2863,'grv lys'!$I$2:$I$2863,'bereken betaaldatum bedrag'!$AQ$1,'grv lys'!$G$2:$G$2863,'bereken betaaldatum bedrag'!B377)</f>
        <v>0</v>
      </c>
      <c r="AR377" s="4">
        <f>SUMIFS('grv lys'!$L$2:$L$2863,'grv lys'!$I$2:$I$2863,'bereken betaaldatum bedrag'!$AR$1,'grv lys'!$G$2:$G$2863,'bereken betaaldatum bedrag'!B377)</f>
        <v>0</v>
      </c>
      <c r="AS377" s="4">
        <f>SUMIFS('grv lys'!$L$2:$L$2863,'grv lys'!$I$2:$I$2863,'bereken betaaldatum bedrag'!$AS$1,'grv lys'!$G$2:$G$2863,'bereken betaaldatum bedrag'!B377)</f>
        <v>0</v>
      </c>
      <c r="AT377" s="4">
        <f>SUMIFS('grv lys'!$L$2:$L$2863,'grv lys'!$I$2:$I$2863,'bereken betaaldatum bedrag'!$AT$1,'grv lys'!$G$2:$G$2863,'bereken betaaldatum bedrag'!B377)</f>
        <v>0</v>
      </c>
      <c r="AU377" s="4">
        <f>SUMIFS('grv lys'!$L$2:$L$2863,'grv lys'!$I$2:$I$2863,'bereken betaaldatum bedrag'!$AU$1,'grv lys'!$G$2:$G$2863,'bereken betaaldatum bedrag'!B377)</f>
        <v>0</v>
      </c>
      <c r="AV377" s="4">
        <f>SUMIFS('grv lys'!$L$2:$L$2863,'grv lys'!$I$2:$I$2863,'bereken betaaldatum bedrag'!$AV$1,'grv lys'!$G$2:$G$2863,'bereken betaaldatum bedrag'!B377)</f>
        <v>0</v>
      </c>
      <c r="AW377" s="4">
        <f>SUMIFS('grv lys'!$L$2:$L$2863,'grv lys'!$I$2:$I$2863,'bereken betaaldatum bedrag'!$AW$1,'grv lys'!$G$2:$G$2863,'bereken betaaldatum bedrag'!B377)</f>
        <v>0</v>
      </c>
      <c r="AX377" s="4">
        <f>SUMIFS('grv lys'!$L$2:$L$2863,'grv lys'!$I$2:$I$2863,'bereken betaaldatum bedrag'!$AX$1,'grv lys'!$G$2:$G$2863,'bereken betaaldatum bedrag'!B377)</f>
        <v>0</v>
      </c>
      <c r="AY377" s="4">
        <f>SUMIFS('grv lys'!$L$2:$L$2863,'grv lys'!$I$2:$I$2863,'bereken betaaldatum bedrag'!$AY$1,'grv lys'!$G$2:$G$2863,'bereken betaaldatum bedrag'!B377)</f>
        <v>0</v>
      </c>
      <c r="AZ377" s="4">
        <f>SUMIFS('grv lys'!$L$2:$L$2863,'grv lys'!$I$2:$I$2863,'bereken betaaldatum bedrag'!$AZ$1,'grv lys'!$G$2:$G$2863,'bereken betaaldatum bedrag'!B377)</f>
        <v>0</v>
      </c>
      <c r="BA377" s="4">
        <f>SUMIFS('grv lys'!$L$2:$L$2863,'grv lys'!$I$2:$I$2863,'bereken betaaldatum bedrag'!$BA$1,'grv lys'!$G$2:$G$2863,'bereken betaaldatum bedrag'!B377)</f>
        <v>0</v>
      </c>
    </row>
    <row r="378" spans="1:53" x14ac:dyDescent="0.25">
      <c r="A378" s="19" t="s">
        <v>136</v>
      </c>
      <c r="B378" s="20">
        <v>41954</v>
      </c>
      <c r="C378" s="7"/>
      <c r="D378" s="15" t="s">
        <v>148</v>
      </c>
      <c r="E378" s="14"/>
      <c r="F378" s="12"/>
      <c r="G378" s="16"/>
      <c r="H378" s="16"/>
      <c r="I378" s="4">
        <f>SUMIFS('grv lys'!$L$2:$L$2863,'grv lys'!$G$2:$G$2863,'bereken betaaldatum bedrag'!B378,'grv lys'!$I$2:$I$2863,'bereken betaaldatum bedrag'!I$1)</f>
        <v>0</v>
      </c>
      <c r="J378" s="4">
        <f>SUMIFS('grv lys'!$L$2:$L$2863,'grv lys'!$I$2:$I$2863,'bereken betaaldatum bedrag'!$J$1,'grv lys'!$T$2:$T$2863,'bereken betaaldatum bedrag'!B378)</f>
        <v>0</v>
      </c>
      <c r="K378" s="4">
        <f>SUMIFS('grv lys'!$L$2:$L$2863,'grv lys'!$I$2:$I$2863,'bereken betaaldatum bedrag'!$K$1,'grv lys'!$T$2:$T$2863,'bereken betaaldatum bedrag'!B378)</f>
        <v>0</v>
      </c>
      <c r="L378" s="4">
        <f>SUMIFS('grv lys'!$L$2:$L$2863,'grv lys'!$I$2:$I$2863,'bereken betaaldatum bedrag'!$L$1,'grv lys'!$T$2:$T$2863,'bereken betaaldatum bedrag'!B378)</f>
        <v>0</v>
      </c>
      <c r="M378" s="4">
        <f>SUMIFS('grv lys'!$L$2:$L$2863,'grv lys'!$I$2:$I$2863,'bereken betaaldatum bedrag'!$M$1,'grv lys'!$T$2:$T$2863,'bereken betaaldatum bedrag'!B378)</f>
        <v>0</v>
      </c>
      <c r="N378" s="4">
        <f>SUMIFS('grv lys'!$L$2:$L$2863,'grv lys'!$I$2:$I$2863,'bereken betaaldatum bedrag'!$N$1,'grv lys'!$T$2:$T$2863,'bereken betaaldatum bedrag'!B378)</f>
        <v>0</v>
      </c>
      <c r="O378" s="4">
        <f>SUMIFS('grv lys'!$L$2:$L$2863,'grv lys'!$I$2:$I$2863,'bereken betaaldatum bedrag'!$O$1,'grv lys'!$T$2:$T$2863,'bereken betaaldatum bedrag'!B378)</f>
        <v>0</v>
      </c>
      <c r="P378" s="4">
        <f>SUMIFS('grv lys'!$L$2:$L$2863,'grv lys'!$I$2:$I$2863,'bereken betaaldatum bedrag'!$P$1,'grv lys'!$T$2:$T$2863,'bereken betaaldatum bedrag'!B378)</f>
        <v>0</v>
      </c>
      <c r="Q378" s="4">
        <f>SUMIFS('grv lys'!$L$2:$L$2863,'grv lys'!$I$2:$I$2863,'bereken betaaldatum bedrag'!$Q$1,'grv lys'!$T$2:$T$2863,'bereken betaaldatum bedrag'!B378)</f>
        <v>0</v>
      </c>
      <c r="R378" s="4">
        <f>SUMIFS('grv lys'!$L$2:$L$2863,'grv lys'!$I$2:$I$2863,'bereken betaaldatum bedrag'!$R$1,'grv lys'!$T$2:$T$2863,'bereken betaaldatum bedrag'!B378)</f>
        <v>0</v>
      </c>
      <c r="S378" s="4">
        <f>SUMIFS('grv lys'!Y377:Y3640,'grv lys'!T377:T3640,'bereken betaaldatum bedrag'!B378,'grv lys'!V377:V3640,'bereken betaaldatum bedrag'!$S$1)</f>
        <v>0</v>
      </c>
      <c r="T378" s="4">
        <f>SUMIFS('grv lys'!Z377:Z3640,'grv lys'!U377:U3640,'bereken betaaldatum bedrag'!B378,'grv lys'!W377:W3640,'bereken betaaldatum bedrag'!$T$1)</f>
        <v>0</v>
      </c>
      <c r="U378" s="4">
        <f>SUMIFS('grv lys'!$L$2:$L$2863,'grv lys'!$I$2:$I$2863,'bereken betaaldatum bedrag'!$U$1,'grv lys'!$T$2:$T$2863,'bereken betaaldatum bedrag'!B378)</f>
        <v>0</v>
      </c>
      <c r="V378" s="4">
        <f>SUMIFS('grv lys'!$L$2:$L$2863,'grv lys'!$I$2:$I$2863,'bereken betaaldatum bedrag'!$V$1,'grv lys'!$T$2:$T$2863,'bereken betaaldatum bedrag'!B378)</f>
        <v>0</v>
      </c>
      <c r="W378" s="4">
        <f>SUMIFS('grv lys'!$L$2:$L$2863,'grv lys'!$I$2:$I$2863,'bereken betaaldatum bedrag'!$W$1,'grv lys'!$T$2:$T$2863,'bereken betaaldatum bedrag'!B378)</f>
        <v>0</v>
      </c>
      <c r="X378" s="4">
        <f>SUMIFS('grv lys'!$L$2:$L$2863,'grv lys'!$I$2:$I$2863,'bereken betaaldatum bedrag'!$X$1,'grv lys'!$T$2:$T$2863,'bereken betaaldatum bedrag'!B378)</f>
        <v>0</v>
      </c>
      <c r="Y378" s="4">
        <f>SUMIFS('grv lys'!$L$2:$L$2863,'grv lys'!$I$2:$I$2863,'bereken betaaldatum bedrag'!$Y$1,'grv lys'!$G$2:$G$2863,'bereken betaaldatum bedrag'!B378)</f>
        <v>0</v>
      </c>
      <c r="Z378" s="4">
        <f>SUMIFS('grv lys'!$L$2:$L$2863,'grv lys'!$I$2:$I$2863,'bereken betaaldatum bedrag'!$Z$1,'grv lys'!$G$2:$G$2863,'bereken betaaldatum bedrag'!B378)</f>
        <v>0</v>
      </c>
      <c r="AA378" s="4">
        <f>SUMIFS('grv lys'!$L$2:$L$2863,'grv lys'!$I$2:$I$2863,'bereken betaaldatum bedrag'!$AA$1,'grv lys'!$G$2:$G$2863,'bereken betaaldatum bedrag'!B378)</f>
        <v>0</v>
      </c>
      <c r="AB378" s="4">
        <f>SUMIFS('grv lys'!$L$2:$L$2863,'grv lys'!$I$2:$I$2863,'bereken betaaldatum bedrag'!$AB$1,'grv lys'!$G$2:$G$2863,'bereken betaaldatum bedrag'!B378)</f>
        <v>0</v>
      </c>
      <c r="AC378" s="4">
        <f>SUMIFS('grv lys'!$L$2:$L$2863,'grv lys'!$I$2:$I$2863,'bereken betaaldatum bedrag'!$AC$1,'grv lys'!$G$2:$G$2863,'bereken betaaldatum bedrag'!B378)</f>
        <v>0</v>
      </c>
      <c r="AD378" s="4">
        <f>SUMIFS('grv lys'!$L$2:$L$2863,'grv lys'!$I$2:$I$2863,'bereken betaaldatum bedrag'!$AD$1,'grv lys'!$G$2:$G$2863,'bereken betaaldatum bedrag'!B378)</f>
        <v>0</v>
      </c>
      <c r="AE378" s="4">
        <f>SUMIFS('grv lys'!$L$2:$L$2863,'grv lys'!$I$2:$I$2863,'bereken betaaldatum bedrag'!$AE$1,'grv lys'!$G$2:$G$2863,'bereken betaaldatum bedrag'!B378)</f>
        <v>0</v>
      </c>
      <c r="AF378" s="4">
        <f>SUMIFS('grv lys'!$L$2:$L$2863,'grv lys'!$I$2:$I$2863,'bereken betaaldatum bedrag'!$AF$1,'grv lys'!$G$2:$G$2863,'bereken betaaldatum bedrag'!B378)</f>
        <v>0</v>
      </c>
      <c r="AG378" s="4">
        <f>SUMIFS('grv lys'!$L$2:$L$2863,'grv lys'!$I$2:$I$2863,'bereken betaaldatum bedrag'!$AG$1,'grv lys'!$G$2:$G$2863,'bereken betaaldatum bedrag'!B378)</f>
        <v>0</v>
      </c>
      <c r="AH378" s="4">
        <f>SUMIFS('grv lys'!$L$2:$L$2863,'grv lys'!$I$2:$I$2863,'bereken betaaldatum bedrag'!$AH$1,'grv lys'!$G$2:$G$2863,'bereken betaaldatum bedrag'!B378)</f>
        <v>0</v>
      </c>
      <c r="AI378" s="4">
        <f>SUMIFS('grv lys'!$L$2:$L$2863,'grv lys'!$I$2:$I$2863,'bereken betaaldatum bedrag'!$AI$1,'grv lys'!$G$2:$G$2863,'bereken betaaldatum bedrag'!B378)</f>
        <v>0</v>
      </c>
      <c r="AJ378" s="4">
        <f>SUMIFS('grv lys'!$L$2:$L$2863,'grv lys'!$I$2:$I$2863,'bereken betaaldatum bedrag'!$AJ$1,'grv lys'!$G$2:$G$2863,'bereken betaaldatum bedrag'!B378)</f>
        <v>0</v>
      </c>
      <c r="AK378" s="4">
        <f>SUMIFS('grv lys'!$L$2:$L$2863,'grv lys'!$I$2:$I$2863,'bereken betaaldatum bedrag'!$AK$1,'grv lys'!$G$2:$G$2863,'bereken betaaldatum bedrag'!B378)</f>
        <v>0</v>
      </c>
      <c r="AL378" s="4">
        <f>SUMIFS('grv lys'!$L$2:$L$2863,'grv lys'!$I$2:$I$2863,'bereken betaaldatum bedrag'!$AL$1,'grv lys'!$G$2:$G$2863,'bereken betaaldatum bedrag'!B378)</f>
        <v>0</v>
      </c>
      <c r="AM378" s="4">
        <f>SUMIFS('grv lys'!$L$2:$L$2863,'grv lys'!$I$2:$I$2863,'bereken betaaldatum bedrag'!$AM$1,'grv lys'!$G$2:$G$2863,'bereken betaaldatum bedrag'!B378)</f>
        <v>0</v>
      </c>
      <c r="AN378" s="4">
        <f>SUMIFS('grv lys'!$L$2:$L$2863,'grv lys'!$I$2:$I$2863,'bereken betaaldatum bedrag'!$AN$1,'grv lys'!$G$2:$G$2863,'bereken betaaldatum bedrag'!B378)</f>
        <v>0</v>
      </c>
      <c r="AO378" s="4">
        <f>SUMIFS('grv lys'!$L$2:$L$2863,'grv lys'!$I$2:$I$2863,'bereken betaaldatum bedrag'!$AO$1,'grv lys'!$G$2:$G$2863,'bereken betaaldatum bedrag'!B378)</f>
        <v>0</v>
      </c>
      <c r="AP378" s="4">
        <f>SUMIFS('grv lys'!$L$2:$L$2863,'grv lys'!$I$2:$I$2863,'bereken betaaldatum bedrag'!$AP$1,'grv lys'!$G$2:$G$2863,'bereken betaaldatum bedrag'!B378)</f>
        <v>0</v>
      </c>
      <c r="AQ378" s="4">
        <f>SUMIFS('grv lys'!$L$2:$L$2863,'grv lys'!$I$2:$I$2863,'bereken betaaldatum bedrag'!$AQ$1,'grv lys'!$G$2:$G$2863,'bereken betaaldatum bedrag'!B378)</f>
        <v>0</v>
      </c>
      <c r="AR378" s="4">
        <f>SUMIFS('grv lys'!$L$2:$L$2863,'grv lys'!$I$2:$I$2863,'bereken betaaldatum bedrag'!$AR$1,'grv lys'!$G$2:$G$2863,'bereken betaaldatum bedrag'!B378)</f>
        <v>0</v>
      </c>
      <c r="AS378" s="4">
        <f>SUMIFS('grv lys'!$L$2:$L$2863,'grv lys'!$I$2:$I$2863,'bereken betaaldatum bedrag'!$AS$1,'grv lys'!$G$2:$G$2863,'bereken betaaldatum bedrag'!B378)</f>
        <v>0</v>
      </c>
      <c r="AT378" s="4">
        <f>SUMIFS('grv lys'!$L$2:$L$2863,'grv lys'!$I$2:$I$2863,'bereken betaaldatum bedrag'!$AT$1,'grv lys'!$G$2:$G$2863,'bereken betaaldatum bedrag'!B378)</f>
        <v>0</v>
      </c>
      <c r="AU378" s="4">
        <f>SUMIFS('grv lys'!$L$2:$L$2863,'grv lys'!$I$2:$I$2863,'bereken betaaldatum bedrag'!$AU$1,'grv lys'!$G$2:$G$2863,'bereken betaaldatum bedrag'!B378)</f>
        <v>0</v>
      </c>
      <c r="AV378" s="4">
        <f>SUMIFS('grv lys'!$L$2:$L$2863,'grv lys'!$I$2:$I$2863,'bereken betaaldatum bedrag'!$AV$1,'grv lys'!$G$2:$G$2863,'bereken betaaldatum bedrag'!B378)</f>
        <v>0</v>
      </c>
      <c r="AW378" s="4">
        <f>SUMIFS('grv lys'!$L$2:$L$2863,'grv lys'!$I$2:$I$2863,'bereken betaaldatum bedrag'!$AW$1,'grv lys'!$G$2:$G$2863,'bereken betaaldatum bedrag'!B378)</f>
        <v>0</v>
      </c>
      <c r="AX378" s="4">
        <f>SUMIFS('grv lys'!$L$2:$L$2863,'grv lys'!$I$2:$I$2863,'bereken betaaldatum bedrag'!$AX$1,'grv lys'!$G$2:$G$2863,'bereken betaaldatum bedrag'!B378)</f>
        <v>0</v>
      </c>
      <c r="AY378" s="4">
        <f>SUMIFS('grv lys'!$L$2:$L$2863,'grv lys'!$I$2:$I$2863,'bereken betaaldatum bedrag'!$AY$1,'grv lys'!$G$2:$G$2863,'bereken betaaldatum bedrag'!B378)</f>
        <v>0</v>
      </c>
      <c r="AZ378" s="4">
        <f>SUMIFS('grv lys'!$L$2:$L$2863,'grv lys'!$I$2:$I$2863,'bereken betaaldatum bedrag'!$AZ$1,'grv lys'!$G$2:$G$2863,'bereken betaaldatum bedrag'!B378)</f>
        <v>0</v>
      </c>
      <c r="BA378" s="4">
        <f>SUMIFS('grv lys'!$L$2:$L$2863,'grv lys'!$I$2:$I$2863,'bereken betaaldatum bedrag'!$BA$1,'grv lys'!$G$2:$G$2863,'bereken betaaldatum bedrag'!B378)</f>
        <v>0</v>
      </c>
    </row>
    <row r="379" spans="1:53" x14ac:dyDescent="0.25">
      <c r="A379" s="19" t="s">
        <v>137</v>
      </c>
      <c r="B379" s="20">
        <v>41955</v>
      </c>
      <c r="C379" s="7"/>
      <c r="D379" s="15" t="s">
        <v>148</v>
      </c>
      <c r="E379" s="14"/>
      <c r="F379" s="12"/>
      <c r="G379" s="16"/>
      <c r="H379" s="16"/>
      <c r="I379" s="4">
        <f>SUMIFS('grv lys'!$L$2:$L$2863,'grv lys'!$G$2:$G$2863,'bereken betaaldatum bedrag'!B379,'grv lys'!$I$2:$I$2863,'bereken betaaldatum bedrag'!I$1)</f>
        <v>0</v>
      </c>
      <c r="J379" s="4">
        <f>SUMIFS('grv lys'!$L$2:$L$2863,'grv lys'!$I$2:$I$2863,'bereken betaaldatum bedrag'!$J$1,'grv lys'!$T$2:$T$2863,'bereken betaaldatum bedrag'!B379)</f>
        <v>0</v>
      </c>
      <c r="K379" s="4">
        <f>SUMIFS('grv lys'!$L$2:$L$2863,'grv lys'!$I$2:$I$2863,'bereken betaaldatum bedrag'!$K$1,'grv lys'!$T$2:$T$2863,'bereken betaaldatum bedrag'!B379)</f>
        <v>0</v>
      </c>
      <c r="L379" s="4">
        <f>SUMIFS('grv lys'!$L$2:$L$2863,'grv lys'!$I$2:$I$2863,'bereken betaaldatum bedrag'!$L$1,'grv lys'!$T$2:$T$2863,'bereken betaaldatum bedrag'!B379)</f>
        <v>0</v>
      </c>
      <c r="M379" s="4">
        <f>SUMIFS('grv lys'!$L$2:$L$2863,'grv lys'!$I$2:$I$2863,'bereken betaaldatum bedrag'!$M$1,'grv lys'!$T$2:$T$2863,'bereken betaaldatum bedrag'!B379)</f>
        <v>0</v>
      </c>
      <c r="N379" s="4">
        <f>SUMIFS('grv lys'!$L$2:$L$2863,'grv lys'!$I$2:$I$2863,'bereken betaaldatum bedrag'!$N$1,'grv lys'!$T$2:$T$2863,'bereken betaaldatum bedrag'!B379)</f>
        <v>0</v>
      </c>
      <c r="O379" s="4">
        <f>SUMIFS('grv lys'!$L$2:$L$2863,'grv lys'!$I$2:$I$2863,'bereken betaaldatum bedrag'!$O$1,'grv lys'!$T$2:$T$2863,'bereken betaaldatum bedrag'!B379)</f>
        <v>0</v>
      </c>
      <c r="P379" s="4">
        <f>SUMIFS('grv lys'!$L$2:$L$2863,'grv lys'!$I$2:$I$2863,'bereken betaaldatum bedrag'!$P$1,'grv lys'!$T$2:$T$2863,'bereken betaaldatum bedrag'!B379)</f>
        <v>0</v>
      </c>
      <c r="Q379" s="4">
        <f>SUMIFS('grv lys'!$L$2:$L$2863,'grv lys'!$I$2:$I$2863,'bereken betaaldatum bedrag'!$Q$1,'grv lys'!$T$2:$T$2863,'bereken betaaldatum bedrag'!B379)</f>
        <v>0</v>
      </c>
      <c r="R379" s="4">
        <f>SUMIFS('grv lys'!$L$2:$L$2863,'grv lys'!$I$2:$I$2863,'bereken betaaldatum bedrag'!$R$1,'grv lys'!$T$2:$T$2863,'bereken betaaldatum bedrag'!B379)</f>
        <v>0</v>
      </c>
      <c r="S379" s="4">
        <f>SUMIFS('grv lys'!Y378:Y3641,'grv lys'!T378:T3641,'bereken betaaldatum bedrag'!B379,'grv lys'!V378:V3641,'bereken betaaldatum bedrag'!$S$1)</f>
        <v>0</v>
      </c>
      <c r="T379" s="4">
        <f>SUMIFS('grv lys'!Z378:Z3641,'grv lys'!U378:U3641,'bereken betaaldatum bedrag'!B379,'grv lys'!W378:W3641,'bereken betaaldatum bedrag'!$T$1)</f>
        <v>0</v>
      </c>
      <c r="U379" s="4">
        <f>SUMIFS('grv lys'!$L$2:$L$2863,'grv lys'!$I$2:$I$2863,'bereken betaaldatum bedrag'!$U$1,'grv lys'!$T$2:$T$2863,'bereken betaaldatum bedrag'!B379)</f>
        <v>0</v>
      </c>
      <c r="V379" s="4">
        <f>SUMIFS('grv lys'!$L$2:$L$2863,'grv lys'!$I$2:$I$2863,'bereken betaaldatum bedrag'!$V$1,'grv lys'!$T$2:$T$2863,'bereken betaaldatum bedrag'!B379)</f>
        <v>0</v>
      </c>
      <c r="W379" s="4">
        <f>SUMIFS('grv lys'!$L$2:$L$2863,'grv lys'!$I$2:$I$2863,'bereken betaaldatum bedrag'!$W$1,'grv lys'!$T$2:$T$2863,'bereken betaaldatum bedrag'!B379)</f>
        <v>0</v>
      </c>
      <c r="X379" s="4">
        <f>SUMIFS('grv lys'!$L$2:$L$2863,'grv lys'!$I$2:$I$2863,'bereken betaaldatum bedrag'!$X$1,'grv lys'!$T$2:$T$2863,'bereken betaaldatum bedrag'!B379)</f>
        <v>0</v>
      </c>
      <c r="Y379" s="4">
        <f>SUMIFS('grv lys'!$L$2:$L$2863,'grv lys'!$I$2:$I$2863,'bereken betaaldatum bedrag'!$Y$1,'grv lys'!$G$2:$G$2863,'bereken betaaldatum bedrag'!B379)</f>
        <v>0</v>
      </c>
      <c r="Z379" s="4">
        <f>SUMIFS('grv lys'!$L$2:$L$2863,'grv lys'!$I$2:$I$2863,'bereken betaaldatum bedrag'!$Z$1,'grv lys'!$G$2:$G$2863,'bereken betaaldatum bedrag'!B379)</f>
        <v>0</v>
      </c>
      <c r="AA379" s="4">
        <f>SUMIFS('grv lys'!$L$2:$L$2863,'grv lys'!$I$2:$I$2863,'bereken betaaldatum bedrag'!$AA$1,'grv lys'!$G$2:$G$2863,'bereken betaaldatum bedrag'!B379)</f>
        <v>0</v>
      </c>
      <c r="AB379" s="4">
        <f>SUMIFS('grv lys'!$L$2:$L$2863,'grv lys'!$I$2:$I$2863,'bereken betaaldatum bedrag'!$AB$1,'grv lys'!$G$2:$G$2863,'bereken betaaldatum bedrag'!B379)</f>
        <v>0</v>
      </c>
      <c r="AC379" s="4">
        <f>SUMIFS('grv lys'!$L$2:$L$2863,'grv lys'!$I$2:$I$2863,'bereken betaaldatum bedrag'!$AC$1,'grv lys'!$G$2:$G$2863,'bereken betaaldatum bedrag'!B379)</f>
        <v>0</v>
      </c>
      <c r="AD379" s="4">
        <f>SUMIFS('grv lys'!$L$2:$L$2863,'grv lys'!$I$2:$I$2863,'bereken betaaldatum bedrag'!$AD$1,'grv lys'!$G$2:$G$2863,'bereken betaaldatum bedrag'!B379)</f>
        <v>0</v>
      </c>
      <c r="AE379" s="4">
        <f>SUMIFS('grv lys'!$L$2:$L$2863,'grv lys'!$I$2:$I$2863,'bereken betaaldatum bedrag'!$AE$1,'grv lys'!$G$2:$G$2863,'bereken betaaldatum bedrag'!B379)</f>
        <v>0</v>
      </c>
      <c r="AF379" s="4">
        <f>SUMIFS('grv lys'!$L$2:$L$2863,'grv lys'!$I$2:$I$2863,'bereken betaaldatum bedrag'!$AF$1,'grv lys'!$G$2:$G$2863,'bereken betaaldatum bedrag'!B379)</f>
        <v>0</v>
      </c>
      <c r="AG379" s="4">
        <f>SUMIFS('grv lys'!$L$2:$L$2863,'grv lys'!$I$2:$I$2863,'bereken betaaldatum bedrag'!$AG$1,'grv lys'!$G$2:$G$2863,'bereken betaaldatum bedrag'!B379)</f>
        <v>0</v>
      </c>
      <c r="AH379" s="4">
        <f>SUMIFS('grv lys'!$L$2:$L$2863,'grv lys'!$I$2:$I$2863,'bereken betaaldatum bedrag'!$AH$1,'grv lys'!$G$2:$G$2863,'bereken betaaldatum bedrag'!B379)</f>
        <v>0</v>
      </c>
      <c r="AI379" s="4">
        <f>SUMIFS('grv lys'!$L$2:$L$2863,'grv lys'!$I$2:$I$2863,'bereken betaaldatum bedrag'!$AI$1,'grv lys'!$G$2:$G$2863,'bereken betaaldatum bedrag'!B379)</f>
        <v>0</v>
      </c>
      <c r="AJ379" s="4">
        <f>SUMIFS('grv lys'!$L$2:$L$2863,'grv lys'!$I$2:$I$2863,'bereken betaaldatum bedrag'!$AJ$1,'grv lys'!$G$2:$G$2863,'bereken betaaldatum bedrag'!B379)</f>
        <v>0</v>
      </c>
      <c r="AK379" s="4">
        <f>SUMIFS('grv lys'!$L$2:$L$2863,'grv lys'!$I$2:$I$2863,'bereken betaaldatum bedrag'!$AK$1,'grv lys'!$G$2:$G$2863,'bereken betaaldatum bedrag'!B379)</f>
        <v>0</v>
      </c>
      <c r="AL379" s="4">
        <f>SUMIFS('grv lys'!$L$2:$L$2863,'grv lys'!$I$2:$I$2863,'bereken betaaldatum bedrag'!$AL$1,'grv lys'!$G$2:$G$2863,'bereken betaaldatum bedrag'!B379)</f>
        <v>0</v>
      </c>
      <c r="AM379" s="4">
        <f>SUMIFS('grv lys'!$L$2:$L$2863,'grv lys'!$I$2:$I$2863,'bereken betaaldatum bedrag'!$AM$1,'grv lys'!$G$2:$G$2863,'bereken betaaldatum bedrag'!B379)</f>
        <v>0</v>
      </c>
      <c r="AN379" s="4">
        <f>SUMIFS('grv lys'!$L$2:$L$2863,'grv lys'!$I$2:$I$2863,'bereken betaaldatum bedrag'!$AN$1,'grv lys'!$G$2:$G$2863,'bereken betaaldatum bedrag'!B379)</f>
        <v>0</v>
      </c>
      <c r="AO379" s="4">
        <f>SUMIFS('grv lys'!$L$2:$L$2863,'grv lys'!$I$2:$I$2863,'bereken betaaldatum bedrag'!$AO$1,'grv lys'!$G$2:$G$2863,'bereken betaaldatum bedrag'!B379)</f>
        <v>0</v>
      </c>
      <c r="AP379" s="4">
        <f>SUMIFS('grv lys'!$L$2:$L$2863,'grv lys'!$I$2:$I$2863,'bereken betaaldatum bedrag'!$AP$1,'grv lys'!$G$2:$G$2863,'bereken betaaldatum bedrag'!B379)</f>
        <v>0</v>
      </c>
      <c r="AQ379" s="4">
        <f>SUMIFS('grv lys'!$L$2:$L$2863,'grv lys'!$I$2:$I$2863,'bereken betaaldatum bedrag'!$AQ$1,'grv lys'!$G$2:$G$2863,'bereken betaaldatum bedrag'!B379)</f>
        <v>0</v>
      </c>
      <c r="AR379" s="4">
        <f>SUMIFS('grv lys'!$L$2:$L$2863,'grv lys'!$I$2:$I$2863,'bereken betaaldatum bedrag'!$AR$1,'grv lys'!$G$2:$G$2863,'bereken betaaldatum bedrag'!B379)</f>
        <v>0</v>
      </c>
      <c r="AS379" s="4">
        <f>SUMIFS('grv lys'!$L$2:$L$2863,'grv lys'!$I$2:$I$2863,'bereken betaaldatum bedrag'!$AS$1,'grv lys'!$G$2:$G$2863,'bereken betaaldatum bedrag'!B379)</f>
        <v>0</v>
      </c>
      <c r="AT379" s="4">
        <f>SUMIFS('grv lys'!$L$2:$L$2863,'grv lys'!$I$2:$I$2863,'bereken betaaldatum bedrag'!$AT$1,'grv lys'!$G$2:$G$2863,'bereken betaaldatum bedrag'!B379)</f>
        <v>0</v>
      </c>
      <c r="AU379" s="4">
        <f>SUMIFS('grv lys'!$L$2:$L$2863,'grv lys'!$I$2:$I$2863,'bereken betaaldatum bedrag'!$AU$1,'grv lys'!$G$2:$G$2863,'bereken betaaldatum bedrag'!B379)</f>
        <v>0</v>
      </c>
      <c r="AV379" s="4">
        <f>SUMIFS('grv lys'!$L$2:$L$2863,'grv lys'!$I$2:$I$2863,'bereken betaaldatum bedrag'!$AV$1,'grv lys'!$G$2:$G$2863,'bereken betaaldatum bedrag'!B379)</f>
        <v>0</v>
      </c>
      <c r="AW379" s="4">
        <f>SUMIFS('grv lys'!$L$2:$L$2863,'grv lys'!$I$2:$I$2863,'bereken betaaldatum bedrag'!$AW$1,'grv lys'!$G$2:$G$2863,'bereken betaaldatum bedrag'!B379)</f>
        <v>0</v>
      </c>
      <c r="AX379" s="4">
        <f>SUMIFS('grv lys'!$L$2:$L$2863,'grv lys'!$I$2:$I$2863,'bereken betaaldatum bedrag'!$AX$1,'grv lys'!$G$2:$G$2863,'bereken betaaldatum bedrag'!B379)</f>
        <v>0</v>
      </c>
      <c r="AY379" s="4">
        <f>SUMIFS('grv lys'!$L$2:$L$2863,'grv lys'!$I$2:$I$2863,'bereken betaaldatum bedrag'!$AY$1,'grv lys'!$G$2:$G$2863,'bereken betaaldatum bedrag'!B379)</f>
        <v>0</v>
      </c>
      <c r="AZ379" s="4">
        <f>SUMIFS('grv lys'!$L$2:$L$2863,'grv lys'!$I$2:$I$2863,'bereken betaaldatum bedrag'!$AZ$1,'grv lys'!$G$2:$G$2863,'bereken betaaldatum bedrag'!B379)</f>
        <v>0</v>
      </c>
      <c r="BA379" s="4">
        <f>SUMIFS('grv lys'!$L$2:$L$2863,'grv lys'!$I$2:$I$2863,'bereken betaaldatum bedrag'!$BA$1,'grv lys'!$G$2:$G$2863,'bereken betaaldatum bedrag'!B379)</f>
        <v>0</v>
      </c>
    </row>
    <row r="380" spans="1:53" x14ac:dyDescent="0.25">
      <c r="A380" s="19" t="s">
        <v>138</v>
      </c>
      <c r="B380" s="20">
        <v>41956</v>
      </c>
      <c r="C380" s="7"/>
      <c r="D380" s="15" t="s">
        <v>148</v>
      </c>
      <c r="E380" s="14"/>
      <c r="F380" s="12"/>
      <c r="G380" s="16"/>
      <c r="H380" s="16"/>
      <c r="I380" s="4">
        <f>SUMIFS('grv lys'!$L$2:$L$2863,'grv lys'!$G$2:$G$2863,'bereken betaaldatum bedrag'!B380,'grv lys'!$I$2:$I$2863,'bereken betaaldatum bedrag'!I$1)</f>
        <v>0</v>
      </c>
      <c r="J380" s="4">
        <f>SUMIFS('grv lys'!$L$2:$L$2863,'grv lys'!$I$2:$I$2863,'bereken betaaldatum bedrag'!$J$1,'grv lys'!$T$2:$T$2863,'bereken betaaldatum bedrag'!B380)</f>
        <v>0</v>
      </c>
      <c r="K380" s="4">
        <f>SUMIFS('grv lys'!$L$2:$L$2863,'grv lys'!$I$2:$I$2863,'bereken betaaldatum bedrag'!$K$1,'grv lys'!$T$2:$T$2863,'bereken betaaldatum bedrag'!B380)</f>
        <v>0</v>
      </c>
      <c r="L380" s="4">
        <f>SUMIFS('grv lys'!$L$2:$L$2863,'grv lys'!$I$2:$I$2863,'bereken betaaldatum bedrag'!$L$1,'grv lys'!$T$2:$T$2863,'bereken betaaldatum bedrag'!B380)</f>
        <v>0</v>
      </c>
      <c r="M380" s="4">
        <f>SUMIFS('grv lys'!$L$2:$L$2863,'grv lys'!$I$2:$I$2863,'bereken betaaldatum bedrag'!$M$1,'grv lys'!$T$2:$T$2863,'bereken betaaldatum bedrag'!B380)</f>
        <v>0</v>
      </c>
      <c r="N380" s="4">
        <f>SUMIFS('grv lys'!$L$2:$L$2863,'grv lys'!$I$2:$I$2863,'bereken betaaldatum bedrag'!$N$1,'grv lys'!$T$2:$T$2863,'bereken betaaldatum bedrag'!B380)</f>
        <v>0</v>
      </c>
      <c r="O380" s="4">
        <f>SUMIFS('grv lys'!$L$2:$L$2863,'grv lys'!$I$2:$I$2863,'bereken betaaldatum bedrag'!$O$1,'grv lys'!$T$2:$T$2863,'bereken betaaldatum bedrag'!B380)</f>
        <v>0</v>
      </c>
      <c r="P380" s="4">
        <f>SUMIFS('grv lys'!$L$2:$L$2863,'grv lys'!$I$2:$I$2863,'bereken betaaldatum bedrag'!$P$1,'grv lys'!$T$2:$T$2863,'bereken betaaldatum bedrag'!B380)</f>
        <v>0</v>
      </c>
      <c r="Q380" s="4">
        <f>SUMIFS('grv lys'!$L$2:$L$2863,'grv lys'!$I$2:$I$2863,'bereken betaaldatum bedrag'!$Q$1,'grv lys'!$T$2:$T$2863,'bereken betaaldatum bedrag'!B380)</f>
        <v>0</v>
      </c>
      <c r="R380" s="4">
        <f>SUMIFS('grv lys'!$L$2:$L$2863,'grv lys'!$I$2:$I$2863,'bereken betaaldatum bedrag'!$R$1,'grv lys'!$T$2:$T$2863,'bereken betaaldatum bedrag'!B380)</f>
        <v>0</v>
      </c>
      <c r="S380" s="4">
        <f>SUMIFS('grv lys'!Y379:Y3642,'grv lys'!T379:T3642,'bereken betaaldatum bedrag'!B380,'grv lys'!V379:V3642,'bereken betaaldatum bedrag'!$S$1)</f>
        <v>0</v>
      </c>
      <c r="T380" s="4">
        <f>SUMIFS('grv lys'!Z379:Z3642,'grv lys'!U379:U3642,'bereken betaaldatum bedrag'!B380,'grv lys'!W379:W3642,'bereken betaaldatum bedrag'!$T$1)</f>
        <v>0</v>
      </c>
      <c r="U380" s="4">
        <f>SUMIFS('grv lys'!$L$2:$L$2863,'grv lys'!$I$2:$I$2863,'bereken betaaldatum bedrag'!$U$1,'grv lys'!$T$2:$T$2863,'bereken betaaldatum bedrag'!B380)</f>
        <v>0</v>
      </c>
      <c r="V380" s="4">
        <f>SUMIFS('grv lys'!$L$2:$L$2863,'grv lys'!$I$2:$I$2863,'bereken betaaldatum bedrag'!$V$1,'grv lys'!$T$2:$T$2863,'bereken betaaldatum bedrag'!B380)</f>
        <v>0</v>
      </c>
      <c r="W380" s="4">
        <f>SUMIFS('grv lys'!$L$2:$L$2863,'grv lys'!$I$2:$I$2863,'bereken betaaldatum bedrag'!$W$1,'grv lys'!$T$2:$T$2863,'bereken betaaldatum bedrag'!B380)</f>
        <v>0</v>
      </c>
      <c r="X380" s="4">
        <f>SUMIFS('grv lys'!$L$2:$L$2863,'grv lys'!$I$2:$I$2863,'bereken betaaldatum bedrag'!$X$1,'grv lys'!$T$2:$T$2863,'bereken betaaldatum bedrag'!B380)</f>
        <v>0</v>
      </c>
      <c r="Y380" s="4">
        <f>SUMIFS('grv lys'!$L$2:$L$2863,'grv lys'!$I$2:$I$2863,'bereken betaaldatum bedrag'!$Y$1,'grv lys'!$G$2:$G$2863,'bereken betaaldatum bedrag'!B380)</f>
        <v>0</v>
      </c>
      <c r="Z380" s="4">
        <f>SUMIFS('grv lys'!$L$2:$L$2863,'grv lys'!$I$2:$I$2863,'bereken betaaldatum bedrag'!$Z$1,'grv lys'!$G$2:$G$2863,'bereken betaaldatum bedrag'!B380)</f>
        <v>0</v>
      </c>
      <c r="AA380" s="4">
        <f>SUMIFS('grv lys'!$L$2:$L$2863,'grv lys'!$I$2:$I$2863,'bereken betaaldatum bedrag'!$AA$1,'grv lys'!$G$2:$G$2863,'bereken betaaldatum bedrag'!B380)</f>
        <v>0</v>
      </c>
      <c r="AB380" s="4">
        <f>SUMIFS('grv lys'!$L$2:$L$2863,'grv lys'!$I$2:$I$2863,'bereken betaaldatum bedrag'!$AB$1,'grv lys'!$G$2:$G$2863,'bereken betaaldatum bedrag'!B380)</f>
        <v>0</v>
      </c>
      <c r="AC380" s="4">
        <f>SUMIFS('grv lys'!$L$2:$L$2863,'grv lys'!$I$2:$I$2863,'bereken betaaldatum bedrag'!$AC$1,'grv lys'!$G$2:$G$2863,'bereken betaaldatum bedrag'!B380)</f>
        <v>0</v>
      </c>
      <c r="AD380" s="4">
        <f>SUMIFS('grv lys'!$L$2:$L$2863,'grv lys'!$I$2:$I$2863,'bereken betaaldatum bedrag'!$AD$1,'grv lys'!$G$2:$G$2863,'bereken betaaldatum bedrag'!B380)</f>
        <v>0</v>
      </c>
      <c r="AE380" s="4">
        <f>SUMIFS('grv lys'!$L$2:$L$2863,'grv lys'!$I$2:$I$2863,'bereken betaaldatum bedrag'!$AE$1,'grv lys'!$G$2:$G$2863,'bereken betaaldatum bedrag'!B380)</f>
        <v>0</v>
      </c>
      <c r="AF380" s="4">
        <f>SUMIFS('grv lys'!$L$2:$L$2863,'grv lys'!$I$2:$I$2863,'bereken betaaldatum bedrag'!$AF$1,'grv lys'!$G$2:$G$2863,'bereken betaaldatum bedrag'!B380)</f>
        <v>0</v>
      </c>
      <c r="AG380" s="4">
        <f>SUMIFS('grv lys'!$L$2:$L$2863,'grv lys'!$I$2:$I$2863,'bereken betaaldatum bedrag'!$AG$1,'grv lys'!$G$2:$G$2863,'bereken betaaldatum bedrag'!B380)</f>
        <v>0</v>
      </c>
      <c r="AH380" s="4">
        <f>SUMIFS('grv lys'!$L$2:$L$2863,'grv lys'!$I$2:$I$2863,'bereken betaaldatum bedrag'!$AH$1,'grv lys'!$G$2:$G$2863,'bereken betaaldatum bedrag'!B380)</f>
        <v>0</v>
      </c>
      <c r="AI380" s="4">
        <f>SUMIFS('grv lys'!$L$2:$L$2863,'grv lys'!$I$2:$I$2863,'bereken betaaldatum bedrag'!$AI$1,'grv lys'!$G$2:$G$2863,'bereken betaaldatum bedrag'!B380)</f>
        <v>0</v>
      </c>
      <c r="AJ380" s="4">
        <f>SUMIFS('grv lys'!$L$2:$L$2863,'grv lys'!$I$2:$I$2863,'bereken betaaldatum bedrag'!$AJ$1,'grv lys'!$G$2:$G$2863,'bereken betaaldatum bedrag'!B380)</f>
        <v>0</v>
      </c>
      <c r="AK380" s="4">
        <f>SUMIFS('grv lys'!$L$2:$L$2863,'grv lys'!$I$2:$I$2863,'bereken betaaldatum bedrag'!$AK$1,'grv lys'!$G$2:$G$2863,'bereken betaaldatum bedrag'!B380)</f>
        <v>0</v>
      </c>
      <c r="AL380" s="4">
        <f>SUMIFS('grv lys'!$L$2:$L$2863,'grv lys'!$I$2:$I$2863,'bereken betaaldatum bedrag'!$AL$1,'grv lys'!$G$2:$G$2863,'bereken betaaldatum bedrag'!B380)</f>
        <v>0</v>
      </c>
      <c r="AM380" s="4">
        <f>SUMIFS('grv lys'!$L$2:$L$2863,'grv lys'!$I$2:$I$2863,'bereken betaaldatum bedrag'!$AM$1,'grv lys'!$G$2:$G$2863,'bereken betaaldatum bedrag'!B380)</f>
        <v>0</v>
      </c>
      <c r="AN380" s="4">
        <f>SUMIFS('grv lys'!$L$2:$L$2863,'grv lys'!$I$2:$I$2863,'bereken betaaldatum bedrag'!$AN$1,'grv lys'!$G$2:$G$2863,'bereken betaaldatum bedrag'!B380)</f>
        <v>0</v>
      </c>
      <c r="AO380" s="4">
        <f>SUMIFS('grv lys'!$L$2:$L$2863,'grv lys'!$I$2:$I$2863,'bereken betaaldatum bedrag'!$AO$1,'grv lys'!$G$2:$G$2863,'bereken betaaldatum bedrag'!B380)</f>
        <v>0</v>
      </c>
      <c r="AP380" s="4">
        <f>SUMIFS('grv lys'!$L$2:$L$2863,'grv lys'!$I$2:$I$2863,'bereken betaaldatum bedrag'!$AP$1,'grv lys'!$G$2:$G$2863,'bereken betaaldatum bedrag'!B380)</f>
        <v>0</v>
      </c>
      <c r="AQ380" s="4">
        <f>SUMIFS('grv lys'!$L$2:$L$2863,'grv lys'!$I$2:$I$2863,'bereken betaaldatum bedrag'!$AQ$1,'grv lys'!$G$2:$G$2863,'bereken betaaldatum bedrag'!B380)</f>
        <v>0</v>
      </c>
      <c r="AR380" s="4">
        <f>SUMIFS('grv lys'!$L$2:$L$2863,'grv lys'!$I$2:$I$2863,'bereken betaaldatum bedrag'!$AR$1,'grv lys'!$G$2:$G$2863,'bereken betaaldatum bedrag'!B380)</f>
        <v>0</v>
      </c>
      <c r="AS380" s="4">
        <f>SUMIFS('grv lys'!$L$2:$L$2863,'grv lys'!$I$2:$I$2863,'bereken betaaldatum bedrag'!$AS$1,'grv lys'!$G$2:$G$2863,'bereken betaaldatum bedrag'!B380)</f>
        <v>0</v>
      </c>
      <c r="AT380" s="4">
        <f>SUMIFS('grv lys'!$L$2:$L$2863,'grv lys'!$I$2:$I$2863,'bereken betaaldatum bedrag'!$AT$1,'grv lys'!$G$2:$G$2863,'bereken betaaldatum bedrag'!B380)</f>
        <v>0</v>
      </c>
      <c r="AU380" s="4">
        <f>SUMIFS('grv lys'!$L$2:$L$2863,'grv lys'!$I$2:$I$2863,'bereken betaaldatum bedrag'!$AU$1,'grv lys'!$G$2:$G$2863,'bereken betaaldatum bedrag'!B380)</f>
        <v>0</v>
      </c>
      <c r="AV380" s="4">
        <f>SUMIFS('grv lys'!$L$2:$L$2863,'grv lys'!$I$2:$I$2863,'bereken betaaldatum bedrag'!$AV$1,'grv lys'!$G$2:$G$2863,'bereken betaaldatum bedrag'!B380)</f>
        <v>0</v>
      </c>
      <c r="AW380" s="4">
        <f>SUMIFS('grv lys'!$L$2:$L$2863,'grv lys'!$I$2:$I$2863,'bereken betaaldatum bedrag'!$AW$1,'grv lys'!$G$2:$G$2863,'bereken betaaldatum bedrag'!B380)</f>
        <v>0</v>
      </c>
      <c r="AX380" s="4">
        <f>SUMIFS('grv lys'!$L$2:$L$2863,'grv lys'!$I$2:$I$2863,'bereken betaaldatum bedrag'!$AX$1,'grv lys'!$G$2:$G$2863,'bereken betaaldatum bedrag'!B380)</f>
        <v>0</v>
      </c>
      <c r="AY380" s="4">
        <f>SUMIFS('grv lys'!$L$2:$L$2863,'grv lys'!$I$2:$I$2863,'bereken betaaldatum bedrag'!$AY$1,'grv lys'!$G$2:$G$2863,'bereken betaaldatum bedrag'!B380)</f>
        <v>0</v>
      </c>
      <c r="AZ380" s="4">
        <f>SUMIFS('grv lys'!$L$2:$L$2863,'grv lys'!$I$2:$I$2863,'bereken betaaldatum bedrag'!$AZ$1,'grv lys'!$G$2:$G$2863,'bereken betaaldatum bedrag'!B380)</f>
        <v>0</v>
      </c>
      <c r="BA380" s="4">
        <f>SUMIFS('grv lys'!$L$2:$L$2863,'grv lys'!$I$2:$I$2863,'bereken betaaldatum bedrag'!$BA$1,'grv lys'!$G$2:$G$2863,'bereken betaaldatum bedrag'!B380)</f>
        <v>0</v>
      </c>
    </row>
    <row r="381" spans="1:53" x14ac:dyDescent="0.25">
      <c r="A381" s="19" t="s">
        <v>139</v>
      </c>
      <c r="B381" s="20">
        <v>41957</v>
      </c>
      <c r="C381" s="7">
        <f>B381+19</f>
        <v>41976</v>
      </c>
      <c r="D381" s="6">
        <f>SUM(I375:I381)</f>
        <v>0</v>
      </c>
      <c r="E381" s="14">
        <f>B381+31</f>
        <v>41988</v>
      </c>
      <c r="F381" s="12">
        <f>SUM(Y375:BA381)</f>
        <v>0</v>
      </c>
      <c r="G381" s="10">
        <f>B381</f>
        <v>41957</v>
      </c>
      <c r="H381" s="9">
        <f>SUM(J375:X381)</f>
        <v>0</v>
      </c>
      <c r="I381" s="4">
        <f>SUMIFS('grv lys'!$L$2:$L$2863,'grv lys'!$G$2:$G$2863,'bereken betaaldatum bedrag'!B381,'grv lys'!$I$2:$I$2863,'bereken betaaldatum bedrag'!I$1)</f>
        <v>0</v>
      </c>
      <c r="J381" s="4">
        <f>SUMIFS('grv lys'!$L$2:$L$2863,'grv lys'!$I$2:$I$2863,'bereken betaaldatum bedrag'!$J$1,'grv lys'!$T$2:$T$2863,'bereken betaaldatum bedrag'!B381)</f>
        <v>0</v>
      </c>
      <c r="K381" s="4">
        <f>SUMIFS('grv lys'!$L$2:$L$2863,'grv lys'!$I$2:$I$2863,'bereken betaaldatum bedrag'!$K$1,'grv lys'!$T$2:$T$2863,'bereken betaaldatum bedrag'!B381)</f>
        <v>0</v>
      </c>
      <c r="L381" s="4">
        <f>SUMIFS('grv lys'!$L$2:$L$2863,'grv lys'!$I$2:$I$2863,'bereken betaaldatum bedrag'!$L$1,'grv lys'!$T$2:$T$2863,'bereken betaaldatum bedrag'!B381)</f>
        <v>0</v>
      </c>
      <c r="M381" s="4">
        <f>SUMIFS('grv lys'!$L$2:$L$2863,'grv lys'!$I$2:$I$2863,'bereken betaaldatum bedrag'!$M$1,'grv lys'!$T$2:$T$2863,'bereken betaaldatum bedrag'!B381)</f>
        <v>0</v>
      </c>
      <c r="N381" s="4">
        <f>SUMIFS('grv lys'!$L$2:$L$2863,'grv lys'!$I$2:$I$2863,'bereken betaaldatum bedrag'!$N$1,'grv lys'!$T$2:$T$2863,'bereken betaaldatum bedrag'!B381)</f>
        <v>0</v>
      </c>
      <c r="O381" s="4">
        <f>SUMIFS('grv lys'!$L$2:$L$2863,'grv lys'!$I$2:$I$2863,'bereken betaaldatum bedrag'!$O$1,'grv lys'!$T$2:$T$2863,'bereken betaaldatum bedrag'!B381)</f>
        <v>0</v>
      </c>
      <c r="P381" s="4">
        <f>SUMIFS('grv lys'!$L$2:$L$2863,'grv lys'!$I$2:$I$2863,'bereken betaaldatum bedrag'!$P$1,'grv lys'!$T$2:$T$2863,'bereken betaaldatum bedrag'!B381)</f>
        <v>0</v>
      </c>
      <c r="Q381" s="4">
        <f>SUMIFS('grv lys'!$L$2:$L$2863,'grv lys'!$I$2:$I$2863,'bereken betaaldatum bedrag'!$Q$1,'grv lys'!$T$2:$T$2863,'bereken betaaldatum bedrag'!B381)</f>
        <v>0</v>
      </c>
      <c r="R381" s="4">
        <f>SUMIFS('grv lys'!$L$2:$L$2863,'grv lys'!$I$2:$I$2863,'bereken betaaldatum bedrag'!$R$1,'grv lys'!$T$2:$T$2863,'bereken betaaldatum bedrag'!B381)</f>
        <v>0</v>
      </c>
      <c r="S381" s="4">
        <f>SUMIFS('grv lys'!Y380:Y3643,'grv lys'!T380:T3643,'bereken betaaldatum bedrag'!B381,'grv lys'!V380:V3643,'bereken betaaldatum bedrag'!$S$1)</f>
        <v>0</v>
      </c>
      <c r="T381" s="4">
        <f>SUMIFS('grv lys'!Z380:Z3643,'grv lys'!U380:U3643,'bereken betaaldatum bedrag'!B381,'grv lys'!W380:W3643,'bereken betaaldatum bedrag'!$T$1)</f>
        <v>0</v>
      </c>
      <c r="U381" s="4">
        <f>SUMIFS('grv lys'!$L$2:$L$2863,'grv lys'!$I$2:$I$2863,'bereken betaaldatum bedrag'!$U$1,'grv lys'!$T$2:$T$2863,'bereken betaaldatum bedrag'!B381)</f>
        <v>0</v>
      </c>
      <c r="V381" s="4">
        <f>SUMIFS('grv lys'!$L$2:$L$2863,'grv lys'!$I$2:$I$2863,'bereken betaaldatum bedrag'!$V$1,'grv lys'!$T$2:$T$2863,'bereken betaaldatum bedrag'!B381)</f>
        <v>0</v>
      </c>
      <c r="W381" s="4">
        <f>SUMIFS('grv lys'!$L$2:$L$2863,'grv lys'!$I$2:$I$2863,'bereken betaaldatum bedrag'!$W$1,'grv lys'!$T$2:$T$2863,'bereken betaaldatum bedrag'!B381)</f>
        <v>0</v>
      </c>
      <c r="X381" s="4">
        <f>SUMIFS('grv lys'!$L$2:$L$2863,'grv lys'!$I$2:$I$2863,'bereken betaaldatum bedrag'!$X$1,'grv lys'!$T$2:$T$2863,'bereken betaaldatum bedrag'!B381)</f>
        <v>0</v>
      </c>
      <c r="Y381" s="4">
        <f>SUMIFS('grv lys'!$L$2:$L$2863,'grv lys'!$I$2:$I$2863,'bereken betaaldatum bedrag'!$Y$1,'grv lys'!$G$2:$G$2863,'bereken betaaldatum bedrag'!B381)</f>
        <v>0</v>
      </c>
      <c r="Z381" s="4">
        <f>SUMIFS('grv lys'!$L$2:$L$2863,'grv lys'!$I$2:$I$2863,'bereken betaaldatum bedrag'!$Z$1,'grv lys'!$G$2:$G$2863,'bereken betaaldatum bedrag'!B381)</f>
        <v>0</v>
      </c>
      <c r="AA381" s="4">
        <f>SUMIFS('grv lys'!$L$2:$L$2863,'grv lys'!$I$2:$I$2863,'bereken betaaldatum bedrag'!$AA$1,'grv lys'!$G$2:$G$2863,'bereken betaaldatum bedrag'!B381)</f>
        <v>0</v>
      </c>
      <c r="AB381" s="4">
        <f>SUMIFS('grv lys'!$L$2:$L$2863,'grv lys'!$I$2:$I$2863,'bereken betaaldatum bedrag'!$AB$1,'grv lys'!$G$2:$G$2863,'bereken betaaldatum bedrag'!B381)</f>
        <v>0</v>
      </c>
      <c r="AC381" s="4">
        <f>SUMIFS('grv lys'!$L$2:$L$2863,'grv lys'!$I$2:$I$2863,'bereken betaaldatum bedrag'!$AC$1,'grv lys'!$G$2:$G$2863,'bereken betaaldatum bedrag'!B381)</f>
        <v>0</v>
      </c>
      <c r="AD381" s="4">
        <f>SUMIFS('grv lys'!$L$2:$L$2863,'grv lys'!$I$2:$I$2863,'bereken betaaldatum bedrag'!$AD$1,'grv lys'!$G$2:$G$2863,'bereken betaaldatum bedrag'!B381)</f>
        <v>0</v>
      </c>
      <c r="AE381" s="4">
        <f>SUMIFS('grv lys'!$L$2:$L$2863,'grv lys'!$I$2:$I$2863,'bereken betaaldatum bedrag'!$AE$1,'grv lys'!$G$2:$G$2863,'bereken betaaldatum bedrag'!B381)</f>
        <v>0</v>
      </c>
      <c r="AF381" s="4">
        <f>SUMIFS('grv lys'!$L$2:$L$2863,'grv lys'!$I$2:$I$2863,'bereken betaaldatum bedrag'!$AF$1,'grv lys'!$G$2:$G$2863,'bereken betaaldatum bedrag'!B381)</f>
        <v>0</v>
      </c>
      <c r="AG381" s="4">
        <f>SUMIFS('grv lys'!$L$2:$L$2863,'grv lys'!$I$2:$I$2863,'bereken betaaldatum bedrag'!$AG$1,'grv lys'!$G$2:$G$2863,'bereken betaaldatum bedrag'!B381)</f>
        <v>0</v>
      </c>
      <c r="AH381" s="4">
        <f>SUMIFS('grv lys'!$L$2:$L$2863,'grv lys'!$I$2:$I$2863,'bereken betaaldatum bedrag'!$AH$1,'grv lys'!$G$2:$G$2863,'bereken betaaldatum bedrag'!B381)</f>
        <v>0</v>
      </c>
      <c r="AI381" s="4">
        <f>SUMIFS('grv lys'!$L$2:$L$2863,'grv lys'!$I$2:$I$2863,'bereken betaaldatum bedrag'!$AI$1,'grv lys'!$G$2:$G$2863,'bereken betaaldatum bedrag'!B381)</f>
        <v>0</v>
      </c>
      <c r="AJ381" s="4">
        <f>SUMIFS('grv lys'!$L$2:$L$2863,'grv lys'!$I$2:$I$2863,'bereken betaaldatum bedrag'!$AJ$1,'grv lys'!$G$2:$G$2863,'bereken betaaldatum bedrag'!B381)</f>
        <v>0</v>
      </c>
      <c r="AK381" s="4">
        <f>SUMIFS('grv lys'!$L$2:$L$2863,'grv lys'!$I$2:$I$2863,'bereken betaaldatum bedrag'!$AK$1,'grv lys'!$G$2:$G$2863,'bereken betaaldatum bedrag'!B381)</f>
        <v>0</v>
      </c>
      <c r="AL381" s="4">
        <f>SUMIFS('grv lys'!$L$2:$L$2863,'grv lys'!$I$2:$I$2863,'bereken betaaldatum bedrag'!$AL$1,'grv lys'!$G$2:$G$2863,'bereken betaaldatum bedrag'!B381)</f>
        <v>0</v>
      </c>
      <c r="AM381" s="4">
        <f>SUMIFS('grv lys'!$L$2:$L$2863,'grv lys'!$I$2:$I$2863,'bereken betaaldatum bedrag'!$AM$1,'grv lys'!$G$2:$G$2863,'bereken betaaldatum bedrag'!B381)</f>
        <v>0</v>
      </c>
      <c r="AN381" s="4">
        <f>SUMIFS('grv lys'!$L$2:$L$2863,'grv lys'!$I$2:$I$2863,'bereken betaaldatum bedrag'!$AN$1,'grv lys'!$G$2:$G$2863,'bereken betaaldatum bedrag'!B381)</f>
        <v>0</v>
      </c>
      <c r="AO381" s="4">
        <f>SUMIFS('grv lys'!$L$2:$L$2863,'grv lys'!$I$2:$I$2863,'bereken betaaldatum bedrag'!$AO$1,'grv lys'!$G$2:$G$2863,'bereken betaaldatum bedrag'!B381)</f>
        <v>0</v>
      </c>
      <c r="AP381" s="4">
        <f>SUMIFS('grv lys'!$L$2:$L$2863,'grv lys'!$I$2:$I$2863,'bereken betaaldatum bedrag'!$AP$1,'grv lys'!$G$2:$G$2863,'bereken betaaldatum bedrag'!B381)</f>
        <v>0</v>
      </c>
      <c r="AQ381" s="4">
        <f>SUMIFS('grv lys'!$L$2:$L$2863,'grv lys'!$I$2:$I$2863,'bereken betaaldatum bedrag'!$AQ$1,'grv lys'!$G$2:$G$2863,'bereken betaaldatum bedrag'!B381)</f>
        <v>0</v>
      </c>
      <c r="AR381" s="4">
        <f>SUMIFS('grv lys'!$L$2:$L$2863,'grv lys'!$I$2:$I$2863,'bereken betaaldatum bedrag'!$AR$1,'grv lys'!$G$2:$G$2863,'bereken betaaldatum bedrag'!B381)</f>
        <v>0</v>
      </c>
      <c r="AS381" s="4">
        <f>SUMIFS('grv lys'!$L$2:$L$2863,'grv lys'!$I$2:$I$2863,'bereken betaaldatum bedrag'!$AS$1,'grv lys'!$G$2:$G$2863,'bereken betaaldatum bedrag'!B381)</f>
        <v>0</v>
      </c>
      <c r="AT381" s="4">
        <f>SUMIFS('grv lys'!$L$2:$L$2863,'grv lys'!$I$2:$I$2863,'bereken betaaldatum bedrag'!$AT$1,'grv lys'!$G$2:$G$2863,'bereken betaaldatum bedrag'!B381)</f>
        <v>0</v>
      </c>
      <c r="AU381" s="4">
        <f>SUMIFS('grv lys'!$L$2:$L$2863,'grv lys'!$I$2:$I$2863,'bereken betaaldatum bedrag'!$AU$1,'grv lys'!$G$2:$G$2863,'bereken betaaldatum bedrag'!B381)</f>
        <v>0</v>
      </c>
      <c r="AV381" s="4">
        <f>SUMIFS('grv lys'!$L$2:$L$2863,'grv lys'!$I$2:$I$2863,'bereken betaaldatum bedrag'!$AV$1,'grv lys'!$G$2:$G$2863,'bereken betaaldatum bedrag'!B381)</f>
        <v>0</v>
      </c>
      <c r="AW381" s="4">
        <f>SUMIFS('grv lys'!$L$2:$L$2863,'grv lys'!$I$2:$I$2863,'bereken betaaldatum bedrag'!$AW$1,'grv lys'!$G$2:$G$2863,'bereken betaaldatum bedrag'!B381)</f>
        <v>0</v>
      </c>
      <c r="AX381" s="4">
        <f>SUMIFS('grv lys'!$L$2:$L$2863,'grv lys'!$I$2:$I$2863,'bereken betaaldatum bedrag'!$AX$1,'grv lys'!$G$2:$G$2863,'bereken betaaldatum bedrag'!B381)</f>
        <v>0</v>
      </c>
      <c r="AY381" s="4">
        <f>SUMIFS('grv lys'!$L$2:$L$2863,'grv lys'!$I$2:$I$2863,'bereken betaaldatum bedrag'!$AY$1,'grv lys'!$G$2:$G$2863,'bereken betaaldatum bedrag'!B381)</f>
        <v>0</v>
      </c>
      <c r="AZ381" s="4">
        <f>SUMIFS('grv lys'!$L$2:$L$2863,'grv lys'!$I$2:$I$2863,'bereken betaaldatum bedrag'!$AZ$1,'grv lys'!$G$2:$G$2863,'bereken betaaldatum bedrag'!B381)</f>
        <v>0</v>
      </c>
      <c r="BA381" s="4">
        <f>SUMIFS('grv lys'!$L$2:$L$2863,'grv lys'!$I$2:$I$2863,'bereken betaaldatum bedrag'!$BA$1,'grv lys'!$G$2:$G$2863,'bereken betaaldatum bedrag'!B381)</f>
        <v>0</v>
      </c>
    </row>
    <row r="382" spans="1:53" x14ac:dyDescent="0.25">
      <c r="A382" s="21" t="s">
        <v>140</v>
      </c>
      <c r="B382" s="22">
        <v>41958</v>
      </c>
      <c r="C382" s="7"/>
      <c r="D382" s="15" t="s">
        <v>148</v>
      </c>
      <c r="E382" s="14"/>
      <c r="F382" s="12"/>
      <c r="G382" s="16"/>
      <c r="H382" s="16"/>
      <c r="I382" s="4">
        <f>SUMIFS('grv lys'!$L$2:$L$2863,'grv lys'!$G$2:$G$2863,'bereken betaaldatum bedrag'!B382,'grv lys'!$I$2:$I$2863,'bereken betaaldatum bedrag'!I$1)</f>
        <v>0</v>
      </c>
      <c r="J382" s="4">
        <f>SUMIFS('grv lys'!$L$2:$L$2863,'grv lys'!$I$2:$I$2863,'bereken betaaldatum bedrag'!$J$1,'grv lys'!$T$2:$T$2863,'bereken betaaldatum bedrag'!B382)</f>
        <v>0</v>
      </c>
      <c r="K382" s="4">
        <f>SUMIFS('grv lys'!$L$2:$L$2863,'grv lys'!$I$2:$I$2863,'bereken betaaldatum bedrag'!$K$1,'grv lys'!$T$2:$T$2863,'bereken betaaldatum bedrag'!B382)</f>
        <v>0</v>
      </c>
      <c r="L382" s="4">
        <f>SUMIFS('grv lys'!$L$2:$L$2863,'grv lys'!$I$2:$I$2863,'bereken betaaldatum bedrag'!$L$1,'grv lys'!$T$2:$T$2863,'bereken betaaldatum bedrag'!B382)</f>
        <v>0</v>
      </c>
      <c r="M382" s="4">
        <f>SUMIFS('grv lys'!$L$2:$L$2863,'grv lys'!$I$2:$I$2863,'bereken betaaldatum bedrag'!$M$1,'grv lys'!$T$2:$T$2863,'bereken betaaldatum bedrag'!B382)</f>
        <v>0</v>
      </c>
      <c r="N382" s="4">
        <f>SUMIFS('grv lys'!$L$2:$L$2863,'grv lys'!$I$2:$I$2863,'bereken betaaldatum bedrag'!$N$1,'grv lys'!$T$2:$T$2863,'bereken betaaldatum bedrag'!B382)</f>
        <v>0</v>
      </c>
      <c r="O382" s="4">
        <f>SUMIFS('grv lys'!$L$2:$L$2863,'grv lys'!$I$2:$I$2863,'bereken betaaldatum bedrag'!$O$1,'grv lys'!$T$2:$T$2863,'bereken betaaldatum bedrag'!B382)</f>
        <v>0</v>
      </c>
      <c r="P382" s="4">
        <f>SUMIFS('grv lys'!$L$2:$L$2863,'grv lys'!$I$2:$I$2863,'bereken betaaldatum bedrag'!$P$1,'grv lys'!$T$2:$T$2863,'bereken betaaldatum bedrag'!B382)</f>
        <v>0</v>
      </c>
      <c r="Q382" s="4">
        <f>SUMIFS('grv lys'!$L$2:$L$2863,'grv lys'!$I$2:$I$2863,'bereken betaaldatum bedrag'!$Q$1,'grv lys'!$T$2:$T$2863,'bereken betaaldatum bedrag'!B382)</f>
        <v>0</v>
      </c>
      <c r="R382" s="4">
        <f>SUMIFS('grv lys'!$L$2:$L$2863,'grv lys'!$I$2:$I$2863,'bereken betaaldatum bedrag'!$R$1,'grv lys'!$T$2:$T$2863,'bereken betaaldatum bedrag'!B382)</f>
        <v>0</v>
      </c>
      <c r="S382" s="4">
        <f>SUMIFS('grv lys'!Y381:Y3644,'grv lys'!T381:T3644,'bereken betaaldatum bedrag'!B382,'grv lys'!V381:V3644,'bereken betaaldatum bedrag'!$S$1)</f>
        <v>0</v>
      </c>
      <c r="T382" s="4">
        <f>SUMIFS('grv lys'!Z381:Z3644,'grv lys'!U381:U3644,'bereken betaaldatum bedrag'!B382,'grv lys'!W381:W3644,'bereken betaaldatum bedrag'!$T$1)</f>
        <v>0</v>
      </c>
      <c r="U382" s="4">
        <f>SUMIFS('grv lys'!$L$2:$L$2863,'grv lys'!$I$2:$I$2863,'bereken betaaldatum bedrag'!$U$1,'grv lys'!$T$2:$T$2863,'bereken betaaldatum bedrag'!B382)</f>
        <v>0</v>
      </c>
      <c r="V382" s="4">
        <f>SUMIFS('grv lys'!$L$2:$L$2863,'grv lys'!$I$2:$I$2863,'bereken betaaldatum bedrag'!$V$1,'grv lys'!$T$2:$T$2863,'bereken betaaldatum bedrag'!B382)</f>
        <v>0</v>
      </c>
      <c r="W382" s="4">
        <f>SUMIFS('grv lys'!$L$2:$L$2863,'grv lys'!$I$2:$I$2863,'bereken betaaldatum bedrag'!$W$1,'grv lys'!$T$2:$T$2863,'bereken betaaldatum bedrag'!B382)</f>
        <v>0</v>
      </c>
      <c r="X382" s="4">
        <f>SUMIFS('grv lys'!$L$2:$L$2863,'grv lys'!$I$2:$I$2863,'bereken betaaldatum bedrag'!$X$1,'grv lys'!$T$2:$T$2863,'bereken betaaldatum bedrag'!B382)</f>
        <v>0</v>
      </c>
      <c r="Y382" s="4">
        <f>SUMIFS('grv lys'!$L$2:$L$2863,'grv lys'!$I$2:$I$2863,'bereken betaaldatum bedrag'!$Y$1,'grv lys'!$G$2:$G$2863,'bereken betaaldatum bedrag'!B382)</f>
        <v>0</v>
      </c>
      <c r="Z382" s="4">
        <f>SUMIFS('grv lys'!$L$2:$L$2863,'grv lys'!$I$2:$I$2863,'bereken betaaldatum bedrag'!$Z$1,'grv lys'!$G$2:$G$2863,'bereken betaaldatum bedrag'!B382)</f>
        <v>0</v>
      </c>
      <c r="AA382" s="4">
        <f>SUMIFS('grv lys'!$L$2:$L$2863,'grv lys'!$I$2:$I$2863,'bereken betaaldatum bedrag'!$AA$1,'grv lys'!$G$2:$G$2863,'bereken betaaldatum bedrag'!B382)</f>
        <v>0</v>
      </c>
      <c r="AB382" s="4">
        <f>SUMIFS('grv lys'!$L$2:$L$2863,'grv lys'!$I$2:$I$2863,'bereken betaaldatum bedrag'!$AB$1,'grv lys'!$G$2:$G$2863,'bereken betaaldatum bedrag'!B382)</f>
        <v>0</v>
      </c>
      <c r="AC382" s="4">
        <f>SUMIFS('grv lys'!$L$2:$L$2863,'grv lys'!$I$2:$I$2863,'bereken betaaldatum bedrag'!$AC$1,'grv lys'!$G$2:$G$2863,'bereken betaaldatum bedrag'!B382)</f>
        <v>0</v>
      </c>
      <c r="AD382" s="4">
        <f>SUMIFS('grv lys'!$L$2:$L$2863,'grv lys'!$I$2:$I$2863,'bereken betaaldatum bedrag'!$AD$1,'grv lys'!$G$2:$G$2863,'bereken betaaldatum bedrag'!B382)</f>
        <v>0</v>
      </c>
      <c r="AE382" s="4">
        <f>SUMIFS('grv lys'!$L$2:$L$2863,'grv lys'!$I$2:$I$2863,'bereken betaaldatum bedrag'!$AE$1,'grv lys'!$G$2:$G$2863,'bereken betaaldatum bedrag'!B382)</f>
        <v>0</v>
      </c>
      <c r="AF382" s="4">
        <f>SUMIFS('grv lys'!$L$2:$L$2863,'grv lys'!$I$2:$I$2863,'bereken betaaldatum bedrag'!$AF$1,'grv lys'!$G$2:$G$2863,'bereken betaaldatum bedrag'!B382)</f>
        <v>0</v>
      </c>
      <c r="AG382" s="4">
        <f>SUMIFS('grv lys'!$L$2:$L$2863,'grv lys'!$I$2:$I$2863,'bereken betaaldatum bedrag'!$AG$1,'grv lys'!$G$2:$G$2863,'bereken betaaldatum bedrag'!B382)</f>
        <v>0</v>
      </c>
      <c r="AH382" s="4">
        <f>SUMIFS('grv lys'!$L$2:$L$2863,'grv lys'!$I$2:$I$2863,'bereken betaaldatum bedrag'!$AH$1,'grv lys'!$G$2:$G$2863,'bereken betaaldatum bedrag'!B382)</f>
        <v>0</v>
      </c>
      <c r="AI382" s="4">
        <f>SUMIFS('grv lys'!$L$2:$L$2863,'grv lys'!$I$2:$I$2863,'bereken betaaldatum bedrag'!$AI$1,'grv lys'!$G$2:$G$2863,'bereken betaaldatum bedrag'!B382)</f>
        <v>0</v>
      </c>
      <c r="AJ382" s="4">
        <f>SUMIFS('grv lys'!$L$2:$L$2863,'grv lys'!$I$2:$I$2863,'bereken betaaldatum bedrag'!$AJ$1,'grv lys'!$G$2:$G$2863,'bereken betaaldatum bedrag'!B382)</f>
        <v>0</v>
      </c>
      <c r="AK382" s="4">
        <f>SUMIFS('grv lys'!$L$2:$L$2863,'grv lys'!$I$2:$I$2863,'bereken betaaldatum bedrag'!$AK$1,'grv lys'!$G$2:$G$2863,'bereken betaaldatum bedrag'!B382)</f>
        <v>0</v>
      </c>
      <c r="AL382" s="4">
        <f>SUMIFS('grv lys'!$L$2:$L$2863,'grv lys'!$I$2:$I$2863,'bereken betaaldatum bedrag'!$AL$1,'grv lys'!$G$2:$G$2863,'bereken betaaldatum bedrag'!B382)</f>
        <v>0</v>
      </c>
      <c r="AM382" s="4">
        <f>SUMIFS('grv lys'!$L$2:$L$2863,'grv lys'!$I$2:$I$2863,'bereken betaaldatum bedrag'!$AM$1,'grv lys'!$G$2:$G$2863,'bereken betaaldatum bedrag'!B382)</f>
        <v>0</v>
      </c>
      <c r="AN382" s="4">
        <f>SUMIFS('grv lys'!$L$2:$L$2863,'grv lys'!$I$2:$I$2863,'bereken betaaldatum bedrag'!$AN$1,'grv lys'!$G$2:$G$2863,'bereken betaaldatum bedrag'!B382)</f>
        <v>0</v>
      </c>
      <c r="AO382" s="4">
        <f>SUMIFS('grv lys'!$L$2:$L$2863,'grv lys'!$I$2:$I$2863,'bereken betaaldatum bedrag'!$AO$1,'grv lys'!$G$2:$G$2863,'bereken betaaldatum bedrag'!B382)</f>
        <v>0</v>
      </c>
      <c r="AP382" s="4">
        <f>SUMIFS('grv lys'!$L$2:$L$2863,'grv lys'!$I$2:$I$2863,'bereken betaaldatum bedrag'!$AP$1,'grv lys'!$G$2:$G$2863,'bereken betaaldatum bedrag'!B382)</f>
        <v>0</v>
      </c>
      <c r="AQ382" s="4">
        <f>SUMIFS('grv lys'!$L$2:$L$2863,'grv lys'!$I$2:$I$2863,'bereken betaaldatum bedrag'!$AQ$1,'grv lys'!$G$2:$G$2863,'bereken betaaldatum bedrag'!B382)</f>
        <v>0</v>
      </c>
      <c r="AR382" s="4">
        <f>SUMIFS('grv lys'!$L$2:$L$2863,'grv lys'!$I$2:$I$2863,'bereken betaaldatum bedrag'!$AR$1,'grv lys'!$G$2:$G$2863,'bereken betaaldatum bedrag'!B382)</f>
        <v>0</v>
      </c>
      <c r="AS382" s="4">
        <f>SUMIFS('grv lys'!$L$2:$L$2863,'grv lys'!$I$2:$I$2863,'bereken betaaldatum bedrag'!$AS$1,'grv lys'!$G$2:$G$2863,'bereken betaaldatum bedrag'!B382)</f>
        <v>0</v>
      </c>
      <c r="AT382" s="4">
        <f>SUMIFS('grv lys'!$L$2:$L$2863,'grv lys'!$I$2:$I$2863,'bereken betaaldatum bedrag'!$AT$1,'grv lys'!$G$2:$G$2863,'bereken betaaldatum bedrag'!B382)</f>
        <v>0</v>
      </c>
      <c r="AU382" s="4">
        <f>SUMIFS('grv lys'!$L$2:$L$2863,'grv lys'!$I$2:$I$2863,'bereken betaaldatum bedrag'!$AU$1,'grv lys'!$G$2:$G$2863,'bereken betaaldatum bedrag'!B382)</f>
        <v>0</v>
      </c>
      <c r="AV382" s="4">
        <f>SUMIFS('grv lys'!$L$2:$L$2863,'grv lys'!$I$2:$I$2863,'bereken betaaldatum bedrag'!$AV$1,'grv lys'!$G$2:$G$2863,'bereken betaaldatum bedrag'!B382)</f>
        <v>0</v>
      </c>
      <c r="AW382" s="4">
        <f>SUMIFS('grv lys'!$L$2:$L$2863,'grv lys'!$I$2:$I$2863,'bereken betaaldatum bedrag'!$AW$1,'grv lys'!$G$2:$G$2863,'bereken betaaldatum bedrag'!B382)</f>
        <v>0</v>
      </c>
      <c r="AX382" s="4">
        <f>SUMIFS('grv lys'!$L$2:$L$2863,'grv lys'!$I$2:$I$2863,'bereken betaaldatum bedrag'!$AX$1,'grv lys'!$G$2:$G$2863,'bereken betaaldatum bedrag'!B382)</f>
        <v>0</v>
      </c>
      <c r="AY382" s="4">
        <f>SUMIFS('grv lys'!$L$2:$L$2863,'grv lys'!$I$2:$I$2863,'bereken betaaldatum bedrag'!$AY$1,'grv lys'!$G$2:$G$2863,'bereken betaaldatum bedrag'!B382)</f>
        <v>0</v>
      </c>
      <c r="AZ382" s="4">
        <f>SUMIFS('grv lys'!$L$2:$L$2863,'grv lys'!$I$2:$I$2863,'bereken betaaldatum bedrag'!$AZ$1,'grv lys'!$G$2:$G$2863,'bereken betaaldatum bedrag'!B382)</f>
        <v>0</v>
      </c>
      <c r="BA382" s="4">
        <f>SUMIFS('grv lys'!$L$2:$L$2863,'grv lys'!$I$2:$I$2863,'bereken betaaldatum bedrag'!$BA$1,'grv lys'!$G$2:$G$2863,'bereken betaaldatum bedrag'!B382)</f>
        <v>0</v>
      </c>
    </row>
    <row r="383" spans="1:53" x14ac:dyDescent="0.25">
      <c r="A383" s="21" t="s">
        <v>134</v>
      </c>
      <c r="B383" s="22">
        <v>41959</v>
      </c>
      <c r="C383" s="7"/>
      <c r="D383" s="15" t="s">
        <v>148</v>
      </c>
      <c r="E383" s="14"/>
      <c r="F383" s="12"/>
      <c r="G383" s="16"/>
      <c r="H383" s="16"/>
      <c r="I383" s="4">
        <f>SUMIFS('grv lys'!$L$2:$L$2863,'grv lys'!$G$2:$G$2863,'bereken betaaldatum bedrag'!B383,'grv lys'!$I$2:$I$2863,'bereken betaaldatum bedrag'!I$1)</f>
        <v>0</v>
      </c>
      <c r="J383" s="4">
        <f>SUMIFS('grv lys'!$L$2:$L$2863,'grv lys'!$I$2:$I$2863,'bereken betaaldatum bedrag'!$J$1,'grv lys'!$T$2:$T$2863,'bereken betaaldatum bedrag'!B383)</f>
        <v>0</v>
      </c>
      <c r="K383" s="4">
        <f>SUMIFS('grv lys'!$L$2:$L$2863,'grv lys'!$I$2:$I$2863,'bereken betaaldatum bedrag'!$K$1,'grv lys'!$T$2:$T$2863,'bereken betaaldatum bedrag'!B383)</f>
        <v>0</v>
      </c>
      <c r="L383" s="4">
        <f>SUMIFS('grv lys'!$L$2:$L$2863,'grv lys'!$I$2:$I$2863,'bereken betaaldatum bedrag'!$L$1,'grv lys'!$T$2:$T$2863,'bereken betaaldatum bedrag'!B383)</f>
        <v>0</v>
      </c>
      <c r="M383" s="4">
        <f>SUMIFS('grv lys'!$L$2:$L$2863,'grv lys'!$I$2:$I$2863,'bereken betaaldatum bedrag'!$M$1,'grv lys'!$T$2:$T$2863,'bereken betaaldatum bedrag'!B383)</f>
        <v>0</v>
      </c>
      <c r="N383" s="4">
        <f>SUMIFS('grv lys'!$L$2:$L$2863,'grv lys'!$I$2:$I$2863,'bereken betaaldatum bedrag'!$N$1,'grv lys'!$T$2:$T$2863,'bereken betaaldatum bedrag'!B383)</f>
        <v>0</v>
      </c>
      <c r="O383" s="4">
        <f>SUMIFS('grv lys'!$L$2:$L$2863,'grv lys'!$I$2:$I$2863,'bereken betaaldatum bedrag'!$O$1,'grv lys'!$T$2:$T$2863,'bereken betaaldatum bedrag'!B383)</f>
        <v>0</v>
      </c>
      <c r="P383" s="4">
        <f>SUMIFS('grv lys'!$L$2:$L$2863,'grv lys'!$I$2:$I$2863,'bereken betaaldatum bedrag'!$P$1,'grv lys'!$T$2:$T$2863,'bereken betaaldatum bedrag'!B383)</f>
        <v>0</v>
      </c>
      <c r="Q383" s="4">
        <f>SUMIFS('grv lys'!$L$2:$L$2863,'grv lys'!$I$2:$I$2863,'bereken betaaldatum bedrag'!$Q$1,'grv lys'!$T$2:$T$2863,'bereken betaaldatum bedrag'!B383)</f>
        <v>0</v>
      </c>
      <c r="R383" s="4">
        <f>SUMIFS('grv lys'!$L$2:$L$2863,'grv lys'!$I$2:$I$2863,'bereken betaaldatum bedrag'!$R$1,'grv lys'!$T$2:$T$2863,'bereken betaaldatum bedrag'!B383)</f>
        <v>0</v>
      </c>
      <c r="S383" s="4">
        <f>SUMIFS('grv lys'!Y382:Y3645,'grv lys'!T382:T3645,'bereken betaaldatum bedrag'!B383,'grv lys'!V382:V3645,'bereken betaaldatum bedrag'!$S$1)</f>
        <v>0</v>
      </c>
      <c r="T383" s="4">
        <f>SUMIFS('grv lys'!Z382:Z3645,'grv lys'!U382:U3645,'bereken betaaldatum bedrag'!B383,'grv lys'!W382:W3645,'bereken betaaldatum bedrag'!$T$1)</f>
        <v>0</v>
      </c>
      <c r="U383" s="4">
        <f>SUMIFS('grv lys'!$L$2:$L$2863,'grv lys'!$I$2:$I$2863,'bereken betaaldatum bedrag'!$U$1,'grv lys'!$T$2:$T$2863,'bereken betaaldatum bedrag'!B383)</f>
        <v>0</v>
      </c>
      <c r="V383" s="4">
        <f>SUMIFS('grv lys'!$L$2:$L$2863,'grv lys'!$I$2:$I$2863,'bereken betaaldatum bedrag'!$V$1,'grv lys'!$T$2:$T$2863,'bereken betaaldatum bedrag'!B383)</f>
        <v>0</v>
      </c>
      <c r="W383" s="4">
        <f>SUMIFS('grv lys'!$L$2:$L$2863,'grv lys'!$I$2:$I$2863,'bereken betaaldatum bedrag'!$W$1,'grv lys'!$T$2:$T$2863,'bereken betaaldatum bedrag'!B383)</f>
        <v>0</v>
      </c>
      <c r="X383" s="4">
        <f>SUMIFS('grv lys'!$L$2:$L$2863,'grv lys'!$I$2:$I$2863,'bereken betaaldatum bedrag'!$X$1,'grv lys'!$T$2:$T$2863,'bereken betaaldatum bedrag'!B383)</f>
        <v>0</v>
      </c>
      <c r="Y383" s="4">
        <f>SUMIFS('grv lys'!$L$2:$L$2863,'grv lys'!$I$2:$I$2863,'bereken betaaldatum bedrag'!$Y$1,'grv lys'!$G$2:$G$2863,'bereken betaaldatum bedrag'!B383)</f>
        <v>0</v>
      </c>
      <c r="Z383" s="4">
        <f>SUMIFS('grv lys'!$L$2:$L$2863,'grv lys'!$I$2:$I$2863,'bereken betaaldatum bedrag'!$Z$1,'grv lys'!$G$2:$G$2863,'bereken betaaldatum bedrag'!B383)</f>
        <v>0</v>
      </c>
      <c r="AA383" s="4">
        <f>SUMIFS('grv lys'!$L$2:$L$2863,'grv lys'!$I$2:$I$2863,'bereken betaaldatum bedrag'!$AA$1,'grv lys'!$G$2:$G$2863,'bereken betaaldatum bedrag'!B383)</f>
        <v>0</v>
      </c>
      <c r="AB383" s="4">
        <f>SUMIFS('grv lys'!$L$2:$L$2863,'grv lys'!$I$2:$I$2863,'bereken betaaldatum bedrag'!$AB$1,'grv lys'!$G$2:$G$2863,'bereken betaaldatum bedrag'!B383)</f>
        <v>0</v>
      </c>
      <c r="AC383" s="4">
        <f>SUMIFS('grv lys'!$L$2:$L$2863,'grv lys'!$I$2:$I$2863,'bereken betaaldatum bedrag'!$AC$1,'grv lys'!$G$2:$G$2863,'bereken betaaldatum bedrag'!B383)</f>
        <v>0</v>
      </c>
      <c r="AD383" s="4">
        <f>SUMIFS('grv lys'!$L$2:$L$2863,'grv lys'!$I$2:$I$2863,'bereken betaaldatum bedrag'!$AD$1,'grv lys'!$G$2:$G$2863,'bereken betaaldatum bedrag'!B383)</f>
        <v>0</v>
      </c>
      <c r="AE383" s="4">
        <f>SUMIFS('grv lys'!$L$2:$L$2863,'grv lys'!$I$2:$I$2863,'bereken betaaldatum bedrag'!$AE$1,'grv lys'!$G$2:$G$2863,'bereken betaaldatum bedrag'!B383)</f>
        <v>0</v>
      </c>
      <c r="AF383" s="4">
        <f>SUMIFS('grv lys'!$L$2:$L$2863,'grv lys'!$I$2:$I$2863,'bereken betaaldatum bedrag'!$AF$1,'grv lys'!$G$2:$G$2863,'bereken betaaldatum bedrag'!B383)</f>
        <v>0</v>
      </c>
      <c r="AG383" s="4">
        <f>SUMIFS('grv lys'!$L$2:$L$2863,'grv lys'!$I$2:$I$2863,'bereken betaaldatum bedrag'!$AG$1,'grv lys'!$G$2:$G$2863,'bereken betaaldatum bedrag'!B383)</f>
        <v>0</v>
      </c>
      <c r="AH383" s="4">
        <f>SUMIFS('grv lys'!$L$2:$L$2863,'grv lys'!$I$2:$I$2863,'bereken betaaldatum bedrag'!$AH$1,'grv lys'!$G$2:$G$2863,'bereken betaaldatum bedrag'!B383)</f>
        <v>0</v>
      </c>
      <c r="AI383" s="4">
        <f>SUMIFS('grv lys'!$L$2:$L$2863,'grv lys'!$I$2:$I$2863,'bereken betaaldatum bedrag'!$AI$1,'grv lys'!$G$2:$G$2863,'bereken betaaldatum bedrag'!B383)</f>
        <v>0</v>
      </c>
      <c r="AJ383" s="4">
        <f>SUMIFS('grv lys'!$L$2:$L$2863,'grv lys'!$I$2:$I$2863,'bereken betaaldatum bedrag'!$AJ$1,'grv lys'!$G$2:$G$2863,'bereken betaaldatum bedrag'!B383)</f>
        <v>0</v>
      </c>
      <c r="AK383" s="4">
        <f>SUMIFS('grv lys'!$L$2:$L$2863,'grv lys'!$I$2:$I$2863,'bereken betaaldatum bedrag'!$AK$1,'grv lys'!$G$2:$G$2863,'bereken betaaldatum bedrag'!B383)</f>
        <v>0</v>
      </c>
      <c r="AL383" s="4">
        <f>SUMIFS('grv lys'!$L$2:$L$2863,'grv lys'!$I$2:$I$2863,'bereken betaaldatum bedrag'!$AL$1,'grv lys'!$G$2:$G$2863,'bereken betaaldatum bedrag'!B383)</f>
        <v>0</v>
      </c>
      <c r="AM383" s="4">
        <f>SUMIFS('grv lys'!$L$2:$L$2863,'grv lys'!$I$2:$I$2863,'bereken betaaldatum bedrag'!$AM$1,'grv lys'!$G$2:$G$2863,'bereken betaaldatum bedrag'!B383)</f>
        <v>0</v>
      </c>
      <c r="AN383" s="4">
        <f>SUMIFS('grv lys'!$L$2:$L$2863,'grv lys'!$I$2:$I$2863,'bereken betaaldatum bedrag'!$AN$1,'grv lys'!$G$2:$G$2863,'bereken betaaldatum bedrag'!B383)</f>
        <v>0</v>
      </c>
      <c r="AO383" s="4">
        <f>SUMIFS('grv lys'!$L$2:$L$2863,'grv lys'!$I$2:$I$2863,'bereken betaaldatum bedrag'!$AO$1,'grv lys'!$G$2:$G$2863,'bereken betaaldatum bedrag'!B383)</f>
        <v>0</v>
      </c>
      <c r="AP383" s="4">
        <f>SUMIFS('grv lys'!$L$2:$L$2863,'grv lys'!$I$2:$I$2863,'bereken betaaldatum bedrag'!$AP$1,'grv lys'!$G$2:$G$2863,'bereken betaaldatum bedrag'!B383)</f>
        <v>0</v>
      </c>
      <c r="AQ383" s="4">
        <f>SUMIFS('grv lys'!$L$2:$L$2863,'grv lys'!$I$2:$I$2863,'bereken betaaldatum bedrag'!$AQ$1,'grv lys'!$G$2:$G$2863,'bereken betaaldatum bedrag'!B383)</f>
        <v>0</v>
      </c>
      <c r="AR383" s="4">
        <f>SUMIFS('grv lys'!$L$2:$L$2863,'grv lys'!$I$2:$I$2863,'bereken betaaldatum bedrag'!$AR$1,'grv lys'!$G$2:$G$2863,'bereken betaaldatum bedrag'!B383)</f>
        <v>0</v>
      </c>
      <c r="AS383" s="4">
        <f>SUMIFS('grv lys'!$L$2:$L$2863,'grv lys'!$I$2:$I$2863,'bereken betaaldatum bedrag'!$AS$1,'grv lys'!$G$2:$G$2863,'bereken betaaldatum bedrag'!B383)</f>
        <v>0</v>
      </c>
      <c r="AT383" s="4">
        <f>SUMIFS('grv lys'!$L$2:$L$2863,'grv lys'!$I$2:$I$2863,'bereken betaaldatum bedrag'!$AT$1,'grv lys'!$G$2:$G$2863,'bereken betaaldatum bedrag'!B383)</f>
        <v>0</v>
      </c>
      <c r="AU383" s="4">
        <f>SUMIFS('grv lys'!$L$2:$L$2863,'grv lys'!$I$2:$I$2863,'bereken betaaldatum bedrag'!$AU$1,'grv lys'!$G$2:$G$2863,'bereken betaaldatum bedrag'!B383)</f>
        <v>0</v>
      </c>
      <c r="AV383" s="4">
        <f>SUMIFS('grv lys'!$L$2:$L$2863,'grv lys'!$I$2:$I$2863,'bereken betaaldatum bedrag'!$AV$1,'grv lys'!$G$2:$G$2863,'bereken betaaldatum bedrag'!B383)</f>
        <v>0</v>
      </c>
      <c r="AW383" s="4">
        <f>SUMIFS('grv lys'!$L$2:$L$2863,'grv lys'!$I$2:$I$2863,'bereken betaaldatum bedrag'!$AW$1,'grv lys'!$G$2:$G$2863,'bereken betaaldatum bedrag'!B383)</f>
        <v>0</v>
      </c>
      <c r="AX383" s="4">
        <f>SUMIFS('grv lys'!$L$2:$L$2863,'grv lys'!$I$2:$I$2863,'bereken betaaldatum bedrag'!$AX$1,'grv lys'!$G$2:$G$2863,'bereken betaaldatum bedrag'!B383)</f>
        <v>0</v>
      </c>
      <c r="AY383" s="4">
        <f>SUMIFS('grv lys'!$L$2:$L$2863,'grv lys'!$I$2:$I$2863,'bereken betaaldatum bedrag'!$AY$1,'grv lys'!$G$2:$G$2863,'bereken betaaldatum bedrag'!B383)</f>
        <v>0</v>
      </c>
      <c r="AZ383" s="4">
        <f>SUMIFS('grv lys'!$L$2:$L$2863,'grv lys'!$I$2:$I$2863,'bereken betaaldatum bedrag'!$AZ$1,'grv lys'!$G$2:$G$2863,'bereken betaaldatum bedrag'!B383)</f>
        <v>0</v>
      </c>
      <c r="BA383" s="4">
        <f>SUMIFS('grv lys'!$L$2:$L$2863,'grv lys'!$I$2:$I$2863,'bereken betaaldatum bedrag'!$BA$1,'grv lys'!$G$2:$G$2863,'bereken betaaldatum bedrag'!B383)</f>
        <v>0</v>
      </c>
    </row>
    <row r="384" spans="1:53" x14ac:dyDescent="0.25">
      <c r="A384" s="21" t="s">
        <v>135</v>
      </c>
      <c r="B384" s="22">
        <v>41960</v>
      </c>
      <c r="C384" s="7"/>
      <c r="D384" s="15" t="s">
        <v>148</v>
      </c>
      <c r="E384" s="14"/>
      <c r="F384" s="12"/>
      <c r="G384" s="16"/>
      <c r="H384" s="16"/>
      <c r="I384" s="4">
        <f>SUMIFS('grv lys'!$L$2:$L$2863,'grv lys'!$G$2:$G$2863,'bereken betaaldatum bedrag'!B384,'grv lys'!$I$2:$I$2863,'bereken betaaldatum bedrag'!I$1)</f>
        <v>0</v>
      </c>
      <c r="J384" s="4">
        <f>SUMIFS('grv lys'!$L$2:$L$2863,'grv lys'!$I$2:$I$2863,'bereken betaaldatum bedrag'!$J$1,'grv lys'!$T$2:$T$2863,'bereken betaaldatum bedrag'!B384)</f>
        <v>0</v>
      </c>
      <c r="K384" s="4">
        <f>SUMIFS('grv lys'!$L$2:$L$2863,'grv lys'!$I$2:$I$2863,'bereken betaaldatum bedrag'!$K$1,'grv lys'!$T$2:$T$2863,'bereken betaaldatum bedrag'!B384)</f>
        <v>0</v>
      </c>
      <c r="L384" s="4">
        <f>SUMIFS('grv lys'!$L$2:$L$2863,'grv lys'!$I$2:$I$2863,'bereken betaaldatum bedrag'!$L$1,'grv lys'!$T$2:$T$2863,'bereken betaaldatum bedrag'!B384)</f>
        <v>0</v>
      </c>
      <c r="M384" s="4">
        <f>SUMIFS('grv lys'!$L$2:$L$2863,'grv lys'!$I$2:$I$2863,'bereken betaaldatum bedrag'!$M$1,'grv lys'!$T$2:$T$2863,'bereken betaaldatum bedrag'!B384)</f>
        <v>0</v>
      </c>
      <c r="N384" s="4">
        <f>SUMIFS('grv lys'!$L$2:$L$2863,'grv lys'!$I$2:$I$2863,'bereken betaaldatum bedrag'!$N$1,'grv lys'!$T$2:$T$2863,'bereken betaaldatum bedrag'!B384)</f>
        <v>0</v>
      </c>
      <c r="O384" s="4">
        <f>SUMIFS('grv lys'!$L$2:$L$2863,'grv lys'!$I$2:$I$2863,'bereken betaaldatum bedrag'!$O$1,'grv lys'!$T$2:$T$2863,'bereken betaaldatum bedrag'!B384)</f>
        <v>0</v>
      </c>
      <c r="P384" s="4">
        <f>SUMIFS('grv lys'!$L$2:$L$2863,'grv lys'!$I$2:$I$2863,'bereken betaaldatum bedrag'!$P$1,'grv lys'!$T$2:$T$2863,'bereken betaaldatum bedrag'!B384)</f>
        <v>0</v>
      </c>
      <c r="Q384" s="4">
        <f>SUMIFS('grv lys'!$L$2:$L$2863,'grv lys'!$I$2:$I$2863,'bereken betaaldatum bedrag'!$Q$1,'grv lys'!$T$2:$T$2863,'bereken betaaldatum bedrag'!B384)</f>
        <v>0</v>
      </c>
      <c r="R384" s="4">
        <f>SUMIFS('grv lys'!$L$2:$L$2863,'grv lys'!$I$2:$I$2863,'bereken betaaldatum bedrag'!$R$1,'grv lys'!$T$2:$T$2863,'bereken betaaldatum bedrag'!B384)</f>
        <v>0</v>
      </c>
      <c r="S384" s="4">
        <f>SUMIFS('grv lys'!Y383:Y3646,'grv lys'!T383:T3646,'bereken betaaldatum bedrag'!B384,'grv lys'!V383:V3646,'bereken betaaldatum bedrag'!$S$1)</f>
        <v>0</v>
      </c>
      <c r="T384" s="4">
        <f>SUMIFS('grv lys'!Z383:Z3646,'grv lys'!U383:U3646,'bereken betaaldatum bedrag'!B384,'grv lys'!W383:W3646,'bereken betaaldatum bedrag'!$T$1)</f>
        <v>0</v>
      </c>
      <c r="U384" s="4">
        <f>SUMIFS('grv lys'!$L$2:$L$2863,'grv lys'!$I$2:$I$2863,'bereken betaaldatum bedrag'!$U$1,'grv lys'!$T$2:$T$2863,'bereken betaaldatum bedrag'!B384)</f>
        <v>0</v>
      </c>
      <c r="V384" s="4">
        <f>SUMIFS('grv lys'!$L$2:$L$2863,'grv lys'!$I$2:$I$2863,'bereken betaaldatum bedrag'!$V$1,'grv lys'!$T$2:$T$2863,'bereken betaaldatum bedrag'!B384)</f>
        <v>0</v>
      </c>
      <c r="W384" s="4">
        <f>SUMIFS('grv lys'!$L$2:$L$2863,'grv lys'!$I$2:$I$2863,'bereken betaaldatum bedrag'!$W$1,'grv lys'!$T$2:$T$2863,'bereken betaaldatum bedrag'!B384)</f>
        <v>0</v>
      </c>
      <c r="X384" s="4">
        <f>SUMIFS('grv lys'!$L$2:$L$2863,'grv lys'!$I$2:$I$2863,'bereken betaaldatum bedrag'!$X$1,'grv lys'!$T$2:$T$2863,'bereken betaaldatum bedrag'!B384)</f>
        <v>0</v>
      </c>
      <c r="Y384" s="4">
        <f>SUMIFS('grv lys'!$L$2:$L$2863,'grv lys'!$I$2:$I$2863,'bereken betaaldatum bedrag'!$Y$1,'grv lys'!$G$2:$G$2863,'bereken betaaldatum bedrag'!B384)</f>
        <v>0</v>
      </c>
      <c r="Z384" s="4">
        <f>SUMIFS('grv lys'!$L$2:$L$2863,'grv lys'!$I$2:$I$2863,'bereken betaaldatum bedrag'!$Z$1,'grv lys'!$G$2:$G$2863,'bereken betaaldatum bedrag'!B384)</f>
        <v>0</v>
      </c>
      <c r="AA384" s="4">
        <f>SUMIFS('grv lys'!$L$2:$L$2863,'grv lys'!$I$2:$I$2863,'bereken betaaldatum bedrag'!$AA$1,'grv lys'!$G$2:$G$2863,'bereken betaaldatum bedrag'!B384)</f>
        <v>0</v>
      </c>
      <c r="AB384" s="4">
        <f>SUMIFS('grv lys'!$L$2:$L$2863,'grv lys'!$I$2:$I$2863,'bereken betaaldatum bedrag'!$AB$1,'grv lys'!$G$2:$G$2863,'bereken betaaldatum bedrag'!B384)</f>
        <v>0</v>
      </c>
      <c r="AC384" s="4">
        <f>SUMIFS('grv lys'!$L$2:$L$2863,'grv lys'!$I$2:$I$2863,'bereken betaaldatum bedrag'!$AC$1,'grv lys'!$G$2:$G$2863,'bereken betaaldatum bedrag'!B384)</f>
        <v>0</v>
      </c>
      <c r="AD384" s="4">
        <f>SUMIFS('grv lys'!$L$2:$L$2863,'grv lys'!$I$2:$I$2863,'bereken betaaldatum bedrag'!$AD$1,'grv lys'!$G$2:$G$2863,'bereken betaaldatum bedrag'!B384)</f>
        <v>0</v>
      </c>
      <c r="AE384" s="4">
        <f>SUMIFS('grv lys'!$L$2:$L$2863,'grv lys'!$I$2:$I$2863,'bereken betaaldatum bedrag'!$AE$1,'grv lys'!$G$2:$G$2863,'bereken betaaldatum bedrag'!B384)</f>
        <v>0</v>
      </c>
      <c r="AF384" s="4">
        <f>SUMIFS('grv lys'!$L$2:$L$2863,'grv lys'!$I$2:$I$2863,'bereken betaaldatum bedrag'!$AF$1,'grv lys'!$G$2:$G$2863,'bereken betaaldatum bedrag'!B384)</f>
        <v>0</v>
      </c>
      <c r="AG384" s="4">
        <f>SUMIFS('grv lys'!$L$2:$L$2863,'grv lys'!$I$2:$I$2863,'bereken betaaldatum bedrag'!$AG$1,'grv lys'!$G$2:$G$2863,'bereken betaaldatum bedrag'!B384)</f>
        <v>0</v>
      </c>
      <c r="AH384" s="4">
        <f>SUMIFS('grv lys'!$L$2:$L$2863,'grv lys'!$I$2:$I$2863,'bereken betaaldatum bedrag'!$AH$1,'grv lys'!$G$2:$G$2863,'bereken betaaldatum bedrag'!B384)</f>
        <v>0</v>
      </c>
      <c r="AI384" s="4">
        <f>SUMIFS('grv lys'!$L$2:$L$2863,'grv lys'!$I$2:$I$2863,'bereken betaaldatum bedrag'!$AI$1,'grv lys'!$G$2:$G$2863,'bereken betaaldatum bedrag'!B384)</f>
        <v>0</v>
      </c>
      <c r="AJ384" s="4">
        <f>SUMIFS('grv lys'!$L$2:$L$2863,'grv lys'!$I$2:$I$2863,'bereken betaaldatum bedrag'!$AJ$1,'grv lys'!$G$2:$G$2863,'bereken betaaldatum bedrag'!B384)</f>
        <v>0</v>
      </c>
      <c r="AK384" s="4">
        <f>SUMIFS('grv lys'!$L$2:$L$2863,'grv lys'!$I$2:$I$2863,'bereken betaaldatum bedrag'!$AK$1,'grv lys'!$G$2:$G$2863,'bereken betaaldatum bedrag'!B384)</f>
        <v>0</v>
      </c>
      <c r="AL384" s="4">
        <f>SUMIFS('grv lys'!$L$2:$L$2863,'grv lys'!$I$2:$I$2863,'bereken betaaldatum bedrag'!$AL$1,'grv lys'!$G$2:$G$2863,'bereken betaaldatum bedrag'!B384)</f>
        <v>0</v>
      </c>
      <c r="AM384" s="4">
        <f>SUMIFS('grv lys'!$L$2:$L$2863,'grv lys'!$I$2:$I$2863,'bereken betaaldatum bedrag'!$AM$1,'grv lys'!$G$2:$G$2863,'bereken betaaldatum bedrag'!B384)</f>
        <v>0</v>
      </c>
      <c r="AN384" s="4">
        <f>SUMIFS('grv lys'!$L$2:$L$2863,'grv lys'!$I$2:$I$2863,'bereken betaaldatum bedrag'!$AN$1,'grv lys'!$G$2:$G$2863,'bereken betaaldatum bedrag'!B384)</f>
        <v>0</v>
      </c>
      <c r="AO384" s="4">
        <f>SUMIFS('grv lys'!$L$2:$L$2863,'grv lys'!$I$2:$I$2863,'bereken betaaldatum bedrag'!$AO$1,'grv lys'!$G$2:$G$2863,'bereken betaaldatum bedrag'!B384)</f>
        <v>0</v>
      </c>
      <c r="AP384" s="4">
        <f>SUMIFS('grv lys'!$L$2:$L$2863,'grv lys'!$I$2:$I$2863,'bereken betaaldatum bedrag'!$AP$1,'grv lys'!$G$2:$G$2863,'bereken betaaldatum bedrag'!B384)</f>
        <v>0</v>
      </c>
      <c r="AQ384" s="4">
        <f>SUMIFS('grv lys'!$L$2:$L$2863,'grv lys'!$I$2:$I$2863,'bereken betaaldatum bedrag'!$AQ$1,'grv lys'!$G$2:$G$2863,'bereken betaaldatum bedrag'!B384)</f>
        <v>0</v>
      </c>
      <c r="AR384" s="4">
        <f>SUMIFS('grv lys'!$L$2:$L$2863,'grv lys'!$I$2:$I$2863,'bereken betaaldatum bedrag'!$AR$1,'grv lys'!$G$2:$G$2863,'bereken betaaldatum bedrag'!B384)</f>
        <v>0</v>
      </c>
      <c r="AS384" s="4">
        <f>SUMIFS('grv lys'!$L$2:$L$2863,'grv lys'!$I$2:$I$2863,'bereken betaaldatum bedrag'!$AS$1,'grv lys'!$G$2:$G$2863,'bereken betaaldatum bedrag'!B384)</f>
        <v>0</v>
      </c>
      <c r="AT384" s="4">
        <f>SUMIFS('grv lys'!$L$2:$L$2863,'grv lys'!$I$2:$I$2863,'bereken betaaldatum bedrag'!$AT$1,'grv lys'!$G$2:$G$2863,'bereken betaaldatum bedrag'!B384)</f>
        <v>0</v>
      </c>
      <c r="AU384" s="4">
        <f>SUMIFS('grv lys'!$L$2:$L$2863,'grv lys'!$I$2:$I$2863,'bereken betaaldatum bedrag'!$AU$1,'grv lys'!$G$2:$G$2863,'bereken betaaldatum bedrag'!B384)</f>
        <v>0</v>
      </c>
      <c r="AV384" s="4">
        <f>SUMIFS('grv lys'!$L$2:$L$2863,'grv lys'!$I$2:$I$2863,'bereken betaaldatum bedrag'!$AV$1,'grv lys'!$G$2:$G$2863,'bereken betaaldatum bedrag'!B384)</f>
        <v>0</v>
      </c>
      <c r="AW384" s="4">
        <f>SUMIFS('grv lys'!$L$2:$L$2863,'grv lys'!$I$2:$I$2863,'bereken betaaldatum bedrag'!$AW$1,'grv lys'!$G$2:$G$2863,'bereken betaaldatum bedrag'!B384)</f>
        <v>0</v>
      </c>
      <c r="AX384" s="4">
        <f>SUMIFS('grv lys'!$L$2:$L$2863,'grv lys'!$I$2:$I$2863,'bereken betaaldatum bedrag'!$AX$1,'grv lys'!$G$2:$G$2863,'bereken betaaldatum bedrag'!B384)</f>
        <v>0</v>
      </c>
      <c r="AY384" s="4">
        <f>SUMIFS('grv lys'!$L$2:$L$2863,'grv lys'!$I$2:$I$2863,'bereken betaaldatum bedrag'!$AY$1,'grv lys'!$G$2:$G$2863,'bereken betaaldatum bedrag'!B384)</f>
        <v>0</v>
      </c>
      <c r="AZ384" s="4">
        <f>SUMIFS('grv lys'!$L$2:$L$2863,'grv lys'!$I$2:$I$2863,'bereken betaaldatum bedrag'!$AZ$1,'grv lys'!$G$2:$G$2863,'bereken betaaldatum bedrag'!B384)</f>
        <v>0</v>
      </c>
      <c r="BA384" s="4">
        <f>SUMIFS('grv lys'!$L$2:$L$2863,'grv lys'!$I$2:$I$2863,'bereken betaaldatum bedrag'!$BA$1,'grv lys'!$G$2:$G$2863,'bereken betaaldatum bedrag'!B384)</f>
        <v>0</v>
      </c>
    </row>
    <row r="385" spans="1:53" x14ac:dyDescent="0.25">
      <c r="A385" s="21" t="s">
        <v>136</v>
      </c>
      <c r="B385" s="22">
        <v>41961</v>
      </c>
      <c r="C385" s="7"/>
      <c r="D385" s="15" t="s">
        <v>148</v>
      </c>
      <c r="E385" s="14"/>
      <c r="F385" s="12"/>
      <c r="G385" s="16"/>
      <c r="H385" s="16"/>
      <c r="I385" s="4">
        <f>SUMIFS('grv lys'!$L$2:$L$2863,'grv lys'!$G$2:$G$2863,'bereken betaaldatum bedrag'!B385,'grv lys'!$I$2:$I$2863,'bereken betaaldatum bedrag'!I$1)</f>
        <v>0</v>
      </c>
      <c r="J385" s="4">
        <f>SUMIFS('grv lys'!$L$2:$L$2863,'grv lys'!$I$2:$I$2863,'bereken betaaldatum bedrag'!$J$1,'grv lys'!$T$2:$T$2863,'bereken betaaldatum bedrag'!B385)</f>
        <v>0</v>
      </c>
      <c r="K385" s="4">
        <f>SUMIFS('grv lys'!$L$2:$L$2863,'grv lys'!$I$2:$I$2863,'bereken betaaldatum bedrag'!$K$1,'grv lys'!$T$2:$T$2863,'bereken betaaldatum bedrag'!B385)</f>
        <v>0</v>
      </c>
      <c r="L385" s="4">
        <f>SUMIFS('grv lys'!$L$2:$L$2863,'grv lys'!$I$2:$I$2863,'bereken betaaldatum bedrag'!$L$1,'grv lys'!$T$2:$T$2863,'bereken betaaldatum bedrag'!B385)</f>
        <v>0</v>
      </c>
      <c r="M385" s="4">
        <f>SUMIFS('grv lys'!$L$2:$L$2863,'grv lys'!$I$2:$I$2863,'bereken betaaldatum bedrag'!$M$1,'grv lys'!$T$2:$T$2863,'bereken betaaldatum bedrag'!B385)</f>
        <v>0</v>
      </c>
      <c r="N385" s="4">
        <f>SUMIFS('grv lys'!$L$2:$L$2863,'grv lys'!$I$2:$I$2863,'bereken betaaldatum bedrag'!$N$1,'grv lys'!$T$2:$T$2863,'bereken betaaldatum bedrag'!B385)</f>
        <v>0</v>
      </c>
      <c r="O385" s="4">
        <f>SUMIFS('grv lys'!$L$2:$L$2863,'grv lys'!$I$2:$I$2863,'bereken betaaldatum bedrag'!$O$1,'grv lys'!$T$2:$T$2863,'bereken betaaldatum bedrag'!B385)</f>
        <v>0</v>
      </c>
      <c r="P385" s="4">
        <f>SUMIFS('grv lys'!$L$2:$L$2863,'grv lys'!$I$2:$I$2863,'bereken betaaldatum bedrag'!$P$1,'grv lys'!$T$2:$T$2863,'bereken betaaldatum bedrag'!B385)</f>
        <v>0</v>
      </c>
      <c r="Q385" s="4">
        <f>SUMIFS('grv lys'!$L$2:$L$2863,'grv lys'!$I$2:$I$2863,'bereken betaaldatum bedrag'!$Q$1,'grv lys'!$T$2:$T$2863,'bereken betaaldatum bedrag'!B385)</f>
        <v>0</v>
      </c>
      <c r="R385" s="4">
        <f>SUMIFS('grv lys'!$L$2:$L$2863,'grv lys'!$I$2:$I$2863,'bereken betaaldatum bedrag'!$R$1,'grv lys'!$T$2:$T$2863,'bereken betaaldatum bedrag'!B385)</f>
        <v>0</v>
      </c>
      <c r="S385" s="4">
        <f>SUMIFS('grv lys'!Y384:Y3647,'grv lys'!T384:T3647,'bereken betaaldatum bedrag'!B385,'grv lys'!V384:V3647,'bereken betaaldatum bedrag'!$S$1)</f>
        <v>0</v>
      </c>
      <c r="T385" s="4">
        <f>SUMIFS('grv lys'!Z384:Z3647,'grv lys'!U384:U3647,'bereken betaaldatum bedrag'!B385,'grv lys'!W384:W3647,'bereken betaaldatum bedrag'!$T$1)</f>
        <v>0</v>
      </c>
      <c r="U385" s="4">
        <f>SUMIFS('grv lys'!$L$2:$L$2863,'grv lys'!$I$2:$I$2863,'bereken betaaldatum bedrag'!$U$1,'grv lys'!$T$2:$T$2863,'bereken betaaldatum bedrag'!B385)</f>
        <v>0</v>
      </c>
      <c r="V385" s="4">
        <f>SUMIFS('grv lys'!$L$2:$L$2863,'grv lys'!$I$2:$I$2863,'bereken betaaldatum bedrag'!$V$1,'grv lys'!$T$2:$T$2863,'bereken betaaldatum bedrag'!B385)</f>
        <v>0</v>
      </c>
      <c r="W385" s="4">
        <f>SUMIFS('grv lys'!$L$2:$L$2863,'grv lys'!$I$2:$I$2863,'bereken betaaldatum bedrag'!$W$1,'grv lys'!$T$2:$T$2863,'bereken betaaldatum bedrag'!B385)</f>
        <v>0</v>
      </c>
      <c r="X385" s="4">
        <f>SUMIFS('grv lys'!$L$2:$L$2863,'grv lys'!$I$2:$I$2863,'bereken betaaldatum bedrag'!$X$1,'grv lys'!$T$2:$T$2863,'bereken betaaldatum bedrag'!B385)</f>
        <v>0</v>
      </c>
      <c r="Y385" s="4">
        <f>SUMIFS('grv lys'!$L$2:$L$2863,'grv lys'!$I$2:$I$2863,'bereken betaaldatum bedrag'!$Y$1,'grv lys'!$G$2:$G$2863,'bereken betaaldatum bedrag'!B385)</f>
        <v>0</v>
      </c>
      <c r="Z385" s="4">
        <f>SUMIFS('grv lys'!$L$2:$L$2863,'grv lys'!$I$2:$I$2863,'bereken betaaldatum bedrag'!$Z$1,'grv lys'!$G$2:$G$2863,'bereken betaaldatum bedrag'!B385)</f>
        <v>0</v>
      </c>
      <c r="AA385" s="4">
        <f>SUMIFS('grv lys'!$L$2:$L$2863,'grv lys'!$I$2:$I$2863,'bereken betaaldatum bedrag'!$AA$1,'grv lys'!$G$2:$G$2863,'bereken betaaldatum bedrag'!B385)</f>
        <v>0</v>
      </c>
      <c r="AB385" s="4">
        <f>SUMIFS('grv lys'!$L$2:$L$2863,'grv lys'!$I$2:$I$2863,'bereken betaaldatum bedrag'!$AB$1,'grv lys'!$G$2:$G$2863,'bereken betaaldatum bedrag'!B385)</f>
        <v>0</v>
      </c>
      <c r="AC385" s="4">
        <f>SUMIFS('grv lys'!$L$2:$L$2863,'grv lys'!$I$2:$I$2863,'bereken betaaldatum bedrag'!$AC$1,'grv lys'!$G$2:$G$2863,'bereken betaaldatum bedrag'!B385)</f>
        <v>0</v>
      </c>
      <c r="AD385" s="4">
        <f>SUMIFS('grv lys'!$L$2:$L$2863,'grv lys'!$I$2:$I$2863,'bereken betaaldatum bedrag'!$AD$1,'grv lys'!$G$2:$G$2863,'bereken betaaldatum bedrag'!B385)</f>
        <v>0</v>
      </c>
      <c r="AE385" s="4">
        <f>SUMIFS('grv lys'!$L$2:$L$2863,'grv lys'!$I$2:$I$2863,'bereken betaaldatum bedrag'!$AE$1,'grv lys'!$G$2:$G$2863,'bereken betaaldatum bedrag'!B385)</f>
        <v>0</v>
      </c>
      <c r="AF385" s="4">
        <f>SUMIFS('grv lys'!$L$2:$L$2863,'grv lys'!$I$2:$I$2863,'bereken betaaldatum bedrag'!$AF$1,'grv lys'!$G$2:$G$2863,'bereken betaaldatum bedrag'!B385)</f>
        <v>0</v>
      </c>
      <c r="AG385" s="4">
        <f>SUMIFS('grv lys'!$L$2:$L$2863,'grv lys'!$I$2:$I$2863,'bereken betaaldatum bedrag'!$AG$1,'grv lys'!$G$2:$G$2863,'bereken betaaldatum bedrag'!B385)</f>
        <v>0</v>
      </c>
      <c r="AH385" s="4">
        <f>SUMIFS('grv lys'!$L$2:$L$2863,'grv lys'!$I$2:$I$2863,'bereken betaaldatum bedrag'!$AH$1,'grv lys'!$G$2:$G$2863,'bereken betaaldatum bedrag'!B385)</f>
        <v>0</v>
      </c>
      <c r="AI385" s="4">
        <f>SUMIFS('grv lys'!$L$2:$L$2863,'grv lys'!$I$2:$I$2863,'bereken betaaldatum bedrag'!$AI$1,'grv lys'!$G$2:$G$2863,'bereken betaaldatum bedrag'!B385)</f>
        <v>0</v>
      </c>
      <c r="AJ385" s="4">
        <f>SUMIFS('grv lys'!$L$2:$L$2863,'grv lys'!$I$2:$I$2863,'bereken betaaldatum bedrag'!$AJ$1,'grv lys'!$G$2:$G$2863,'bereken betaaldatum bedrag'!B385)</f>
        <v>0</v>
      </c>
      <c r="AK385" s="4">
        <f>SUMIFS('grv lys'!$L$2:$L$2863,'grv lys'!$I$2:$I$2863,'bereken betaaldatum bedrag'!$AK$1,'grv lys'!$G$2:$G$2863,'bereken betaaldatum bedrag'!B385)</f>
        <v>0</v>
      </c>
      <c r="AL385" s="4">
        <f>SUMIFS('grv lys'!$L$2:$L$2863,'grv lys'!$I$2:$I$2863,'bereken betaaldatum bedrag'!$AL$1,'grv lys'!$G$2:$G$2863,'bereken betaaldatum bedrag'!B385)</f>
        <v>0</v>
      </c>
      <c r="AM385" s="4">
        <f>SUMIFS('grv lys'!$L$2:$L$2863,'grv lys'!$I$2:$I$2863,'bereken betaaldatum bedrag'!$AM$1,'grv lys'!$G$2:$G$2863,'bereken betaaldatum bedrag'!B385)</f>
        <v>0</v>
      </c>
      <c r="AN385" s="4">
        <f>SUMIFS('grv lys'!$L$2:$L$2863,'grv lys'!$I$2:$I$2863,'bereken betaaldatum bedrag'!$AN$1,'grv lys'!$G$2:$G$2863,'bereken betaaldatum bedrag'!B385)</f>
        <v>0</v>
      </c>
      <c r="AO385" s="4">
        <f>SUMIFS('grv lys'!$L$2:$L$2863,'grv lys'!$I$2:$I$2863,'bereken betaaldatum bedrag'!$AO$1,'grv lys'!$G$2:$G$2863,'bereken betaaldatum bedrag'!B385)</f>
        <v>0</v>
      </c>
      <c r="AP385" s="4">
        <f>SUMIFS('grv lys'!$L$2:$L$2863,'grv lys'!$I$2:$I$2863,'bereken betaaldatum bedrag'!$AP$1,'grv lys'!$G$2:$G$2863,'bereken betaaldatum bedrag'!B385)</f>
        <v>0</v>
      </c>
      <c r="AQ385" s="4">
        <f>SUMIFS('grv lys'!$L$2:$L$2863,'grv lys'!$I$2:$I$2863,'bereken betaaldatum bedrag'!$AQ$1,'grv lys'!$G$2:$G$2863,'bereken betaaldatum bedrag'!B385)</f>
        <v>0</v>
      </c>
      <c r="AR385" s="4">
        <f>SUMIFS('grv lys'!$L$2:$L$2863,'grv lys'!$I$2:$I$2863,'bereken betaaldatum bedrag'!$AR$1,'grv lys'!$G$2:$G$2863,'bereken betaaldatum bedrag'!B385)</f>
        <v>0</v>
      </c>
      <c r="AS385" s="4">
        <f>SUMIFS('grv lys'!$L$2:$L$2863,'grv lys'!$I$2:$I$2863,'bereken betaaldatum bedrag'!$AS$1,'grv lys'!$G$2:$G$2863,'bereken betaaldatum bedrag'!B385)</f>
        <v>0</v>
      </c>
      <c r="AT385" s="4">
        <f>SUMIFS('grv lys'!$L$2:$L$2863,'grv lys'!$I$2:$I$2863,'bereken betaaldatum bedrag'!$AT$1,'grv lys'!$G$2:$G$2863,'bereken betaaldatum bedrag'!B385)</f>
        <v>0</v>
      </c>
      <c r="AU385" s="4">
        <f>SUMIFS('grv lys'!$L$2:$L$2863,'grv lys'!$I$2:$I$2863,'bereken betaaldatum bedrag'!$AU$1,'grv lys'!$G$2:$G$2863,'bereken betaaldatum bedrag'!B385)</f>
        <v>0</v>
      </c>
      <c r="AV385" s="4">
        <f>SUMIFS('grv lys'!$L$2:$L$2863,'grv lys'!$I$2:$I$2863,'bereken betaaldatum bedrag'!$AV$1,'grv lys'!$G$2:$G$2863,'bereken betaaldatum bedrag'!B385)</f>
        <v>0</v>
      </c>
      <c r="AW385" s="4">
        <f>SUMIFS('grv lys'!$L$2:$L$2863,'grv lys'!$I$2:$I$2863,'bereken betaaldatum bedrag'!$AW$1,'grv lys'!$G$2:$G$2863,'bereken betaaldatum bedrag'!B385)</f>
        <v>0</v>
      </c>
      <c r="AX385" s="4">
        <f>SUMIFS('grv lys'!$L$2:$L$2863,'grv lys'!$I$2:$I$2863,'bereken betaaldatum bedrag'!$AX$1,'grv lys'!$G$2:$G$2863,'bereken betaaldatum bedrag'!B385)</f>
        <v>0</v>
      </c>
      <c r="AY385" s="4">
        <f>SUMIFS('grv lys'!$L$2:$L$2863,'grv lys'!$I$2:$I$2863,'bereken betaaldatum bedrag'!$AY$1,'grv lys'!$G$2:$G$2863,'bereken betaaldatum bedrag'!B385)</f>
        <v>0</v>
      </c>
      <c r="AZ385" s="4">
        <f>SUMIFS('grv lys'!$L$2:$L$2863,'grv lys'!$I$2:$I$2863,'bereken betaaldatum bedrag'!$AZ$1,'grv lys'!$G$2:$G$2863,'bereken betaaldatum bedrag'!B385)</f>
        <v>0</v>
      </c>
      <c r="BA385" s="4">
        <f>SUMIFS('grv lys'!$L$2:$L$2863,'grv lys'!$I$2:$I$2863,'bereken betaaldatum bedrag'!$BA$1,'grv lys'!$G$2:$G$2863,'bereken betaaldatum bedrag'!B385)</f>
        <v>0</v>
      </c>
    </row>
    <row r="386" spans="1:53" x14ac:dyDescent="0.25">
      <c r="A386" s="21" t="s">
        <v>137</v>
      </c>
      <c r="B386" s="22">
        <v>41962</v>
      </c>
      <c r="C386" s="7"/>
      <c r="D386" s="15" t="s">
        <v>148</v>
      </c>
      <c r="E386" s="14"/>
      <c r="F386" s="12"/>
      <c r="G386" s="16"/>
      <c r="H386" s="16"/>
      <c r="I386" s="4">
        <f>SUMIFS('grv lys'!$L$2:$L$2863,'grv lys'!$G$2:$G$2863,'bereken betaaldatum bedrag'!B386,'grv lys'!$I$2:$I$2863,'bereken betaaldatum bedrag'!I$1)</f>
        <v>0</v>
      </c>
      <c r="J386" s="4">
        <f>SUMIFS('grv lys'!$L$2:$L$2863,'grv lys'!$I$2:$I$2863,'bereken betaaldatum bedrag'!$J$1,'grv lys'!$T$2:$T$2863,'bereken betaaldatum bedrag'!B386)</f>
        <v>0</v>
      </c>
      <c r="K386" s="4">
        <f>SUMIFS('grv lys'!$L$2:$L$2863,'grv lys'!$I$2:$I$2863,'bereken betaaldatum bedrag'!$K$1,'grv lys'!$T$2:$T$2863,'bereken betaaldatum bedrag'!B386)</f>
        <v>0</v>
      </c>
      <c r="L386" s="4">
        <f>SUMIFS('grv lys'!$L$2:$L$2863,'grv lys'!$I$2:$I$2863,'bereken betaaldatum bedrag'!$L$1,'grv lys'!$T$2:$T$2863,'bereken betaaldatum bedrag'!B386)</f>
        <v>0</v>
      </c>
      <c r="M386" s="4">
        <f>SUMIFS('grv lys'!$L$2:$L$2863,'grv lys'!$I$2:$I$2863,'bereken betaaldatum bedrag'!$M$1,'grv lys'!$T$2:$T$2863,'bereken betaaldatum bedrag'!B386)</f>
        <v>0</v>
      </c>
      <c r="N386" s="4">
        <f>SUMIFS('grv lys'!$L$2:$L$2863,'grv lys'!$I$2:$I$2863,'bereken betaaldatum bedrag'!$N$1,'grv lys'!$T$2:$T$2863,'bereken betaaldatum bedrag'!B386)</f>
        <v>0</v>
      </c>
      <c r="O386" s="4">
        <f>SUMIFS('grv lys'!$L$2:$L$2863,'grv lys'!$I$2:$I$2863,'bereken betaaldatum bedrag'!$O$1,'grv lys'!$T$2:$T$2863,'bereken betaaldatum bedrag'!B386)</f>
        <v>0</v>
      </c>
      <c r="P386" s="4">
        <f>SUMIFS('grv lys'!$L$2:$L$2863,'grv lys'!$I$2:$I$2863,'bereken betaaldatum bedrag'!$P$1,'grv lys'!$T$2:$T$2863,'bereken betaaldatum bedrag'!B386)</f>
        <v>0</v>
      </c>
      <c r="Q386" s="4">
        <f>SUMIFS('grv lys'!$L$2:$L$2863,'grv lys'!$I$2:$I$2863,'bereken betaaldatum bedrag'!$Q$1,'grv lys'!$T$2:$T$2863,'bereken betaaldatum bedrag'!B386)</f>
        <v>0</v>
      </c>
      <c r="R386" s="4">
        <f>SUMIFS('grv lys'!$L$2:$L$2863,'grv lys'!$I$2:$I$2863,'bereken betaaldatum bedrag'!$R$1,'grv lys'!$T$2:$T$2863,'bereken betaaldatum bedrag'!B386)</f>
        <v>0</v>
      </c>
      <c r="S386" s="4">
        <f>SUMIFS('grv lys'!Y385:Y3648,'grv lys'!T385:T3648,'bereken betaaldatum bedrag'!B386,'grv lys'!V385:V3648,'bereken betaaldatum bedrag'!$S$1)</f>
        <v>0</v>
      </c>
      <c r="T386" s="4">
        <f>SUMIFS('grv lys'!Z385:Z3648,'grv lys'!U385:U3648,'bereken betaaldatum bedrag'!B386,'grv lys'!W385:W3648,'bereken betaaldatum bedrag'!$T$1)</f>
        <v>0</v>
      </c>
      <c r="U386" s="4">
        <f>SUMIFS('grv lys'!$L$2:$L$2863,'grv lys'!$I$2:$I$2863,'bereken betaaldatum bedrag'!$U$1,'grv lys'!$T$2:$T$2863,'bereken betaaldatum bedrag'!B386)</f>
        <v>0</v>
      </c>
      <c r="V386" s="4">
        <f>SUMIFS('grv lys'!$L$2:$L$2863,'grv lys'!$I$2:$I$2863,'bereken betaaldatum bedrag'!$V$1,'grv lys'!$T$2:$T$2863,'bereken betaaldatum bedrag'!B386)</f>
        <v>0</v>
      </c>
      <c r="W386" s="4">
        <f>SUMIFS('grv lys'!$L$2:$L$2863,'grv lys'!$I$2:$I$2863,'bereken betaaldatum bedrag'!$W$1,'grv lys'!$T$2:$T$2863,'bereken betaaldatum bedrag'!B386)</f>
        <v>0</v>
      </c>
      <c r="X386" s="4">
        <f>SUMIFS('grv lys'!$L$2:$L$2863,'grv lys'!$I$2:$I$2863,'bereken betaaldatum bedrag'!$X$1,'grv lys'!$T$2:$T$2863,'bereken betaaldatum bedrag'!B386)</f>
        <v>0</v>
      </c>
      <c r="Y386" s="4">
        <f>SUMIFS('grv lys'!$L$2:$L$2863,'grv lys'!$I$2:$I$2863,'bereken betaaldatum bedrag'!$Y$1,'grv lys'!$G$2:$G$2863,'bereken betaaldatum bedrag'!B386)</f>
        <v>0</v>
      </c>
      <c r="Z386" s="4">
        <f>SUMIFS('grv lys'!$L$2:$L$2863,'grv lys'!$I$2:$I$2863,'bereken betaaldatum bedrag'!$Z$1,'grv lys'!$G$2:$G$2863,'bereken betaaldatum bedrag'!B386)</f>
        <v>0</v>
      </c>
      <c r="AA386" s="4">
        <f>SUMIFS('grv lys'!$L$2:$L$2863,'grv lys'!$I$2:$I$2863,'bereken betaaldatum bedrag'!$AA$1,'grv lys'!$G$2:$G$2863,'bereken betaaldatum bedrag'!B386)</f>
        <v>0</v>
      </c>
      <c r="AB386" s="4">
        <f>SUMIFS('grv lys'!$L$2:$L$2863,'grv lys'!$I$2:$I$2863,'bereken betaaldatum bedrag'!$AB$1,'grv lys'!$G$2:$G$2863,'bereken betaaldatum bedrag'!B386)</f>
        <v>0</v>
      </c>
      <c r="AC386" s="4">
        <f>SUMIFS('grv lys'!$L$2:$L$2863,'grv lys'!$I$2:$I$2863,'bereken betaaldatum bedrag'!$AC$1,'grv lys'!$G$2:$G$2863,'bereken betaaldatum bedrag'!B386)</f>
        <v>0</v>
      </c>
      <c r="AD386" s="4">
        <f>SUMIFS('grv lys'!$L$2:$L$2863,'grv lys'!$I$2:$I$2863,'bereken betaaldatum bedrag'!$AD$1,'grv lys'!$G$2:$G$2863,'bereken betaaldatum bedrag'!B386)</f>
        <v>0</v>
      </c>
      <c r="AE386" s="4">
        <f>SUMIFS('grv lys'!$L$2:$L$2863,'grv lys'!$I$2:$I$2863,'bereken betaaldatum bedrag'!$AE$1,'grv lys'!$G$2:$G$2863,'bereken betaaldatum bedrag'!B386)</f>
        <v>0</v>
      </c>
      <c r="AF386" s="4">
        <f>SUMIFS('grv lys'!$L$2:$L$2863,'grv lys'!$I$2:$I$2863,'bereken betaaldatum bedrag'!$AF$1,'grv lys'!$G$2:$G$2863,'bereken betaaldatum bedrag'!B386)</f>
        <v>0</v>
      </c>
      <c r="AG386" s="4">
        <f>SUMIFS('grv lys'!$L$2:$L$2863,'grv lys'!$I$2:$I$2863,'bereken betaaldatum bedrag'!$AG$1,'grv lys'!$G$2:$G$2863,'bereken betaaldatum bedrag'!B386)</f>
        <v>0</v>
      </c>
      <c r="AH386" s="4">
        <f>SUMIFS('grv lys'!$L$2:$L$2863,'grv lys'!$I$2:$I$2863,'bereken betaaldatum bedrag'!$AH$1,'grv lys'!$G$2:$G$2863,'bereken betaaldatum bedrag'!B386)</f>
        <v>0</v>
      </c>
      <c r="AI386" s="4">
        <f>SUMIFS('grv lys'!$L$2:$L$2863,'grv lys'!$I$2:$I$2863,'bereken betaaldatum bedrag'!$AI$1,'grv lys'!$G$2:$G$2863,'bereken betaaldatum bedrag'!B386)</f>
        <v>0</v>
      </c>
      <c r="AJ386" s="4">
        <f>SUMIFS('grv lys'!$L$2:$L$2863,'grv lys'!$I$2:$I$2863,'bereken betaaldatum bedrag'!$AJ$1,'grv lys'!$G$2:$G$2863,'bereken betaaldatum bedrag'!B386)</f>
        <v>0</v>
      </c>
      <c r="AK386" s="4">
        <f>SUMIFS('grv lys'!$L$2:$L$2863,'grv lys'!$I$2:$I$2863,'bereken betaaldatum bedrag'!$AK$1,'grv lys'!$G$2:$G$2863,'bereken betaaldatum bedrag'!B386)</f>
        <v>0</v>
      </c>
      <c r="AL386" s="4">
        <f>SUMIFS('grv lys'!$L$2:$L$2863,'grv lys'!$I$2:$I$2863,'bereken betaaldatum bedrag'!$AL$1,'grv lys'!$G$2:$G$2863,'bereken betaaldatum bedrag'!B386)</f>
        <v>0</v>
      </c>
      <c r="AM386" s="4">
        <f>SUMIFS('grv lys'!$L$2:$L$2863,'grv lys'!$I$2:$I$2863,'bereken betaaldatum bedrag'!$AM$1,'grv lys'!$G$2:$G$2863,'bereken betaaldatum bedrag'!B386)</f>
        <v>0</v>
      </c>
      <c r="AN386" s="4">
        <f>SUMIFS('grv lys'!$L$2:$L$2863,'grv lys'!$I$2:$I$2863,'bereken betaaldatum bedrag'!$AN$1,'grv lys'!$G$2:$G$2863,'bereken betaaldatum bedrag'!B386)</f>
        <v>0</v>
      </c>
      <c r="AO386" s="4">
        <f>SUMIFS('grv lys'!$L$2:$L$2863,'grv lys'!$I$2:$I$2863,'bereken betaaldatum bedrag'!$AO$1,'grv lys'!$G$2:$G$2863,'bereken betaaldatum bedrag'!B386)</f>
        <v>0</v>
      </c>
      <c r="AP386" s="4">
        <f>SUMIFS('grv lys'!$L$2:$L$2863,'grv lys'!$I$2:$I$2863,'bereken betaaldatum bedrag'!$AP$1,'grv lys'!$G$2:$G$2863,'bereken betaaldatum bedrag'!B386)</f>
        <v>0</v>
      </c>
      <c r="AQ386" s="4">
        <f>SUMIFS('grv lys'!$L$2:$L$2863,'grv lys'!$I$2:$I$2863,'bereken betaaldatum bedrag'!$AQ$1,'grv lys'!$G$2:$G$2863,'bereken betaaldatum bedrag'!B386)</f>
        <v>0</v>
      </c>
      <c r="AR386" s="4">
        <f>SUMIFS('grv lys'!$L$2:$L$2863,'grv lys'!$I$2:$I$2863,'bereken betaaldatum bedrag'!$AR$1,'grv lys'!$G$2:$G$2863,'bereken betaaldatum bedrag'!B386)</f>
        <v>0</v>
      </c>
      <c r="AS386" s="4">
        <f>SUMIFS('grv lys'!$L$2:$L$2863,'grv lys'!$I$2:$I$2863,'bereken betaaldatum bedrag'!$AS$1,'grv lys'!$G$2:$G$2863,'bereken betaaldatum bedrag'!B386)</f>
        <v>0</v>
      </c>
      <c r="AT386" s="4">
        <f>SUMIFS('grv lys'!$L$2:$L$2863,'grv lys'!$I$2:$I$2863,'bereken betaaldatum bedrag'!$AT$1,'grv lys'!$G$2:$G$2863,'bereken betaaldatum bedrag'!B386)</f>
        <v>0</v>
      </c>
      <c r="AU386" s="4">
        <f>SUMIFS('grv lys'!$L$2:$L$2863,'grv lys'!$I$2:$I$2863,'bereken betaaldatum bedrag'!$AU$1,'grv lys'!$G$2:$G$2863,'bereken betaaldatum bedrag'!B386)</f>
        <v>0</v>
      </c>
      <c r="AV386" s="4">
        <f>SUMIFS('grv lys'!$L$2:$L$2863,'grv lys'!$I$2:$I$2863,'bereken betaaldatum bedrag'!$AV$1,'grv lys'!$G$2:$G$2863,'bereken betaaldatum bedrag'!B386)</f>
        <v>0</v>
      </c>
      <c r="AW386" s="4">
        <f>SUMIFS('grv lys'!$L$2:$L$2863,'grv lys'!$I$2:$I$2863,'bereken betaaldatum bedrag'!$AW$1,'grv lys'!$G$2:$G$2863,'bereken betaaldatum bedrag'!B386)</f>
        <v>0</v>
      </c>
      <c r="AX386" s="4">
        <f>SUMIFS('grv lys'!$L$2:$L$2863,'grv lys'!$I$2:$I$2863,'bereken betaaldatum bedrag'!$AX$1,'grv lys'!$G$2:$G$2863,'bereken betaaldatum bedrag'!B386)</f>
        <v>0</v>
      </c>
      <c r="AY386" s="4">
        <f>SUMIFS('grv lys'!$L$2:$L$2863,'grv lys'!$I$2:$I$2863,'bereken betaaldatum bedrag'!$AY$1,'grv lys'!$G$2:$G$2863,'bereken betaaldatum bedrag'!B386)</f>
        <v>0</v>
      </c>
      <c r="AZ386" s="4">
        <f>SUMIFS('grv lys'!$L$2:$L$2863,'grv lys'!$I$2:$I$2863,'bereken betaaldatum bedrag'!$AZ$1,'grv lys'!$G$2:$G$2863,'bereken betaaldatum bedrag'!B386)</f>
        <v>0</v>
      </c>
      <c r="BA386" s="4">
        <f>SUMIFS('grv lys'!$L$2:$L$2863,'grv lys'!$I$2:$I$2863,'bereken betaaldatum bedrag'!$BA$1,'grv lys'!$G$2:$G$2863,'bereken betaaldatum bedrag'!B386)</f>
        <v>0</v>
      </c>
    </row>
    <row r="387" spans="1:53" x14ac:dyDescent="0.25">
      <c r="A387" s="21" t="s">
        <v>138</v>
      </c>
      <c r="B387" s="22">
        <v>41963</v>
      </c>
      <c r="C387" s="7"/>
      <c r="D387" s="15" t="s">
        <v>148</v>
      </c>
      <c r="E387" s="14"/>
      <c r="F387" s="12"/>
      <c r="G387" s="16"/>
      <c r="H387" s="16"/>
      <c r="I387" s="4">
        <f>SUMIFS('grv lys'!$L$2:$L$2863,'grv lys'!$G$2:$G$2863,'bereken betaaldatum bedrag'!B387,'grv lys'!$I$2:$I$2863,'bereken betaaldatum bedrag'!I$1)</f>
        <v>0</v>
      </c>
      <c r="J387" s="4">
        <f>SUMIFS('grv lys'!$L$2:$L$2863,'grv lys'!$I$2:$I$2863,'bereken betaaldatum bedrag'!$J$1,'grv lys'!$T$2:$T$2863,'bereken betaaldatum bedrag'!B387)</f>
        <v>0</v>
      </c>
      <c r="K387" s="4">
        <f>SUMIFS('grv lys'!$L$2:$L$2863,'grv lys'!$I$2:$I$2863,'bereken betaaldatum bedrag'!$K$1,'grv lys'!$T$2:$T$2863,'bereken betaaldatum bedrag'!B387)</f>
        <v>0</v>
      </c>
      <c r="L387" s="4">
        <f>SUMIFS('grv lys'!$L$2:$L$2863,'grv lys'!$I$2:$I$2863,'bereken betaaldatum bedrag'!$L$1,'grv lys'!$T$2:$T$2863,'bereken betaaldatum bedrag'!B387)</f>
        <v>0</v>
      </c>
      <c r="M387" s="4">
        <f>SUMIFS('grv lys'!$L$2:$L$2863,'grv lys'!$I$2:$I$2863,'bereken betaaldatum bedrag'!$M$1,'grv lys'!$T$2:$T$2863,'bereken betaaldatum bedrag'!B387)</f>
        <v>0</v>
      </c>
      <c r="N387" s="4">
        <f>SUMIFS('grv lys'!$L$2:$L$2863,'grv lys'!$I$2:$I$2863,'bereken betaaldatum bedrag'!$N$1,'grv lys'!$T$2:$T$2863,'bereken betaaldatum bedrag'!B387)</f>
        <v>0</v>
      </c>
      <c r="O387" s="4">
        <f>SUMIFS('grv lys'!$L$2:$L$2863,'grv lys'!$I$2:$I$2863,'bereken betaaldatum bedrag'!$O$1,'grv lys'!$T$2:$T$2863,'bereken betaaldatum bedrag'!B387)</f>
        <v>0</v>
      </c>
      <c r="P387" s="4">
        <f>SUMIFS('grv lys'!$L$2:$L$2863,'grv lys'!$I$2:$I$2863,'bereken betaaldatum bedrag'!$P$1,'grv lys'!$T$2:$T$2863,'bereken betaaldatum bedrag'!B387)</f>
        <v>0</v>
      </c>
      <c r="Q387" s="4">
        <f>SUMIFS('grv lys'!$L$2:$L$2863,'grv lys'!$I$2:$I$2863,'bereken betaaldatum bedrag'!$Q$1,'grv lys'!$T$2:$T$2863,'bereken betaaldatum bedrag'!B387)</f>
        <v>0</v>
      </c>
      <c r="R387" s="4">
        <f>SUMIFS('grv lys'!$L$2:$L$2863,'grv lys'!$I$2:$I$2863,'bereken betaaldatum bedrag'!$R$1,'grv lys'!$T$2:$T$2863,'bereken betaaldatum bedrag'!B387)</f>
        <v>0</v>
      </c>
      <c r="S387" s="4">
        <f>SUMIFS('grv lys'!Y386:Y3649,'grv lys'!T386:T3649,'bereken betaaldatum bedrag'!B387,'grv lys'!V386:V3649,'bereken betaaldatum bedrag'!$S$1)</f>
        <v>0</v>
      </c>
      <c r="T387" s="4">
        <f>SUMIFS('grv lys'!Z386:Z3649,'grv lys'!U386:U3649,'bereken betaaldatum bedrag'!B387,'grv lys'!W386:W3649,'bereken betaaldatum bedrag'!$T$1)</f>
        <v>0</v>
      </c>
      <c r="U387" s="4">
        <f>SUMIFS('grv lys'!$L$2:$L$2863,'grv lys'!$I$2:$I$2863,'bereken betaaldatum bedrag'!$U$1,'grv lys'!$T$2:$T$2863,'bereken betaaldatum bedrag'!B387)</f>
        <v>0</v>
      </c>
      <c r="V387" s="4">
        <f>SUMIFS('grv lys'!$L$2:$L$2863,'grv lys'!$I$2:$I$2863,'bereken betaaldatum bedrag'!$V$1,'grv lys'!$T$2:$T$2863,'bereken betaaldatum bedrag'!B387)</f>
        <v>0</v>
      </c>
      <c r="W387" s="4">
        <f>SUMIFS('grv lys'!$L$2:$L$2863,'grv lys'!$I$2:$I$2863,'bereken betaaldatum bedrag'!$W$1,'grv lys'!$T$2:$T$2863,'bereken betaaldatum bedrag'!B387)</f>
        <v>0</v>
      </c>
      <c r="X387" s="4">
        <f>SUMIFS('grv lys'!$L$2:$L$2863,'grv lys'!$I$2:$I$2863,'bereken betaaldatum bedrag'!$X$1,'grv lys'!$T$2:$T$2863,'bereken betaaldatum bedrag'!B387)</f>
        <v>0</v>
      </c>
      <c r="Y387" s="4">
        <f>SUMIFS('grv lys'!$L$2:$L$2863,'grv lys'!$I$2:$I$2863,'bereken betaaldatum bedrag'!$Y$1,'grv lys'!$G$2:$G$2863,'bereken betaaldatum bedrag'!B387)</f>
        <v>0</v>
      </c>
      <c r="Z387" s="4">
        <f>SUMIFS('grv lys'!$L$2:$L$2863,'grv lys'!$I$2:$I$2863,'bereken betaaldatum bedrag'!$Z$1,'grv lys'!$G$2:$G$2863,'bereken betaaldatum bedrag'!B387)</f>
        <v>0</v>
      </c>
      <c r="AA387" s="4">
        <f>SUMIFS('grv lys'!$L$2:$L$2863,'grv lys'!$I$2:$I$2863,'bereken betaaldatum bedrag'!$AA$1,'grv lys'!$G$2:$G$2863,'bereken betaaldatum bedrag'!B387)</f>
        <v>0</v>
      </c>
      <c r="AB387" s="4">
        <f>SUMIFS('grv lys'!$L$2:$L$2863,'grv lys'!$I$2:$I$2863,'bereken betaaldatum bedrag'!$AB$1,'grv lys'!$G$2:$G$2863,'bereken betaaldatum bedrag'!B387)</f>
        <v>0</v>
      </c>
      <c r="AC387" s="4">
        <f>SUMIFS('grv lys'!$L$2:$L$2863,'grv lys'!$I$2:$I$2863,'bereken betaaldatum bedrag'!$AC$1,'grv lys'!$G$2:$G$2863,'bereken betaaldatum bedrag'!B387)</f>
        <v>0</v>
      </c>
      <c r="AD387" s="4">
        <f>SUMIFS('grv lys'!$L$2:$L$2863,'grv lys'!$I$2:$I$2863,'bereken betaaldatum bedrag'!$AD$1,'grv lys'!$G$2:$G$2863,'bereken betaaldatum bedrag'!B387)</f>
        <v>0</v>
      </c>
      <c r="AE387" s="4">
        <f>SUMIFS('grv lys'!$L$2:$L$2863,'grv lys'!$I$2:$I$2863,'bereken betaaldatum bedrag'!$AE$1,'grv lys'!$G$2:$G$2863,'bereken betaaldatum bedrag'!B387)</f>
        <v>0</v>
      </c>
      <c r="AF387" s="4">
        <f>SUMIFS('grv lys'!$L$2:$L$2863,'grv lys'!$I$2:$I$2863,'bereken betaaldatum bedrag'!$AF$1,'grv lys'!$G$2:$G$2863,'bereken betaaldatum bedrag'!B387)</f>
        <v>0</v>
      </c>
      <c r="AG387" s="4">
        <f>SUMIFS('grv lys'!$L$2:$L$2863,'grv lys'!$I$2:$I$2863,'bereken betaaldatum bedrag'!$AG$1,'grv lys'!$G$2:$G$2863,'bereken betaaldatum bedrag'!B387)</f>
        <v>0</v>
      </c>
      <c r="AH387" s="4">
        <f>SUMIFS('grv lys'!$L$2:$L$2863,'grv lys'!$I$2:$I$2863,'bereken betaaldatum bedrag'!$AH$1,'grv lys'!$G$2:$G$2863,'bereken betaaldatum bedrag'!B387)</f>
        <v>0</v>
      </c>
      <c r="AI387" s="4">
        <f>SUMIFS('grv lys'!$L$2:$L$2863,'grv lys'!$I$2:$I$2863,'bereken betaaldatum bedrag'!$AI$1,'grv lys'!$G$2:$G$2863,'bereken betaaldatum bedrag'!B387)</f>
        <v>0</v>
      </c>
      <c r="AJ387" s="4">
        <f>SUMIFS('grv lys'!$L$2:$L$2863,'grv lys'!$I$2:$I$2863,'bereken betaaldatum bedrag'!$AJ$1,'grv lys'!$G$2:$G$2863,'bereken betaaldatum bedrag'!B387)</f>
        <v>0</v>
      </c>
      <c r="AK387" s="4">
        <f>SUMIFS('grv lys'!$L$2:$L$2863,'grv lys'!$I$2:$I$2863,'bereken betaaldatum bedrag'!$AK$1,'grv lys'!$G$2:$G$2863,'bereken betaaldatum bedrag'!B387)</f>
        <v>0</v>
      </c>
      <c r="AL387" s="4">
        <f>SUMIFS('grv lys'!$L$2:$L$2863,'grv lys'!$I$2:$I$2863,'bereken betaaldatum bedrag'!$AL$1,'grv lys'!$G$2:$G$2863,'bereken betaaldatum bedrag'!B387)</f>
        <v>0</v>
      </c>
      <c r="AM387" s="4">
        <f>SUMIFS('grv lys'!$L$2:$L$2863,'grv lys'!$I$2:$I$2863,'bereken betaaldatum bedrag'!$AM$1,'grv lys'!$G$2:$G$2863,'bereken betaaldatum bedrag'!B387)</f>
        <v>0</v>
      </c>
      <c r="AN387" s="4">
        <f>SUMIFS('grv lys'!$L$2:$L$2863,'grv lys'!$I$2:$I$2863,'bereken betaaldatum bedrag'!$AN$1,'grv lys'!$G$2:$G$2863,'bereken betaaldatum bedrag'!B387)</f>
        <v>0</v>
      </c>
      <c r="AO387" s="4">
        <f>SUMIFS('grv lys'!$L$2:$L$2863,'grv lys'!$I$2:$I$2863,'bereken betaaldatum bedrag'!$AO$1,'grv lys'!$G$2:$G$2863,'bereken betaaldatum bedrag'!B387)</f>
        <v>0</v>
      </c>
      <c r="AP387" s="4">
        <f>SUMIFS('grv lys'!$L$2:$L$2863,'grv lys'!$I$2:$I$2863,'bereken betaaldatum bedrag'!$AP$1,'grv lys'!$G$2:$G$2863,'bereken betaaldatum bedrag'!B387)</f>
        <v>0</v>
      </c>
      <c r="AQ387" s="4">
        <f>SUMIFS('grv lys'!$L$2:$L$2863,'grv lys'!$I$2:$I$2863,'bereken betaaldatum bedrag'!$AQ$1,'grv lys'!$G$2:$G$2863,'bereken betaaldatum bedrag'!B387)</f>
        <v>0</v>
      </c>
      <c r="AR387" s="4">
        <f>SUMIFS('grv lys'!$L$2:$L$2863,'grv lys'!$I$2:$I$2863,'bereken betaaldatum bedrag'!$AR$1,'grv lys'!$G$2:$G$2863,'bereken betaaldatum bedrag'!B387)</f>
        <v>0</v>
      </c>
      <c r="AS387" s="4">
        <f>SUMIFS('grv lys'!$L$2:$L$2863,'grv lys'!$I$2:$I$2863,'bereken betaaldatum bedrag'!$AS$1,'grv lys'!$G$2:$G$2863,'bereken betaaldatum bedrag'!B387)</f>
        <v>0</v>
      </c>
      <c r="AT387" s="4">
        <f>SUMIFS('grv lys'!$L$2:$L$2863,'grv lys'!$I$2:$I$2863,'bereken betaaldatum bedrag'!$AT$1,'grv lys'!$G$2:$G$2863,'bereken betaaldatum bedrag'!B387)</f>
        <v>0</v>
      </c>
      <c r="AU387" s="4">
        <f>SUMIFS('grv lys'!$L$2:$L$2863,'grv lys'!$I$2:$I$2863,'bereken betaaldatum bedrag'!$AU$1,'grv lys'!$G$2:$G$2863,'bereken betaaldatum bedrag'!B387)</f>
        <v>0</v>
      </c>
      <c r="AV387" s="4">
        <f>SUMIFS('grv lys'!$L$2:$L$2863,'grv lys'!$I$2:$I$2863,'bereken betaaldatum bedrag'!$AV$1,'grv lys'!$G$2:$G$2863,'bereken betaaldatum bedrag'!B387)</f>
        <v>0</v>
      </c>
      <c r="AW387" s="4">
        <f>SUMIFS('grv lys'!$L$2:$L$2863,'grv lys'!$I$2:$I$2863,'bereken betaaldatum bedrag'!$AW$1,'grv lys'!$G$2:$G$2863,'bereken betaaldatum bedrag'!B387)</f>
        <v>0</v>
      </c>
      <c r="AX387" s="4">
        <f>SUMIFS('grv lys'!$L$2:$L$2863,'grv lys'!$I$2:$I$2863,'bereken betaaldatum bedrag'!$AX$1,'grv lys'!$G$2:$G$2863,'bereken betaaldatum bedrag'!B387)</f>
        <v>0</v>
      </c>
      <c r="AY387" s="4">
        <f>SUMIFS('grv lys'!$L$2:$L$2863,'grv lys'!$I$2:$I$2863,'bereken betaaldatum bedrag'!$AY$1,'grv lys'!$G$2:$G$2863,'bereken betaaldatum bedrag'!B387)</f>
        <v>0</v>
      </c>
      <c r="AZ387" s="4">
        <f>SUMIFS('grv lys'!$L$2:$L$2863,'grv lys'!$I$2:$I$2863,'bereken betaaldatum bedrag'!$AZ$1,'grv lys'!$G$2:$G$2863,'bereken betaaldatum bedrag'!B387)</f>
        <v>0</v>
      </c>
      <c r="BA387" s="4">
        <f>SUMIFS('grv lys'!$L$2:$L$2863,'grv lys'!$I$2:$I$2863,'bereken betaaldatum bedrag'!$BA$1,'grv lys'!$G$2:$G$2863,'bereken betaaldatum bedrag'!B387)</f>
        <v>0</v>
      </c>
    </row>
    <row r="388" spans="1:53" x14ac:dyDescent="0.25">
      <c r="A388" s="21" t="s">
        <v>139</v>
      </c>
      <c r="B388" s="22">
        <v>41964</v>
      </c>
      <c r="C388" s="7">
        <f>B388+19</f>
        <v>41983</v>
      </c>
      <c r="D388" s="6">
        <f>SUM(I382:I388)</f>
        <v>0</v>
      </c>
      <c r="E388" s="14">
        <f>B388+31</f>
        <v>41995</v>
      </c>
      <c r="F388" s="12">
        <f>SUM(Y382:BA388)</f>
        <v>0</v>
      </c>
      <c r="G388" s="10">
        <f>B388</f>
        <v>41964</v>
      </c>
      <c r="H388" s="9">
        <f>SUM(J382:X388)</f>
        <v>0</v>
      </c>
      <c r="I388" s="4">
        <f>SUMIFS('grv lys'!$L$2:$L$2863,'grv lys'!$G$2:$G$2863,'bereken betaaldatum bedrag'!B388,'grv lys'!$I$2:$I$2863,'bereken betaaldatum bedrag'!I$1)</f>
        <v>0</v>
      </c>
      <c r="J388" s="4">
        <f>SUMIFS('grv lys'!$L$2:$L$2863,'grv lys'!$I$2:$I$2863,'bereken betaaldatum bedrag'!$J$1,'grv lys'!$T$2:$T$2863,'bereken betaaldatum bedrag'!B388)</f>
        <v>0</v>
      </c>
      <c r="K388" s="4">
        <f>SUMIFS('grv lys'!$L$2:$L$2863,'grv lys'!$I$2:$I$2863,'bereken betaaldatum bedrag'!$K$1,'grv lys'!$T$2:$T$2863,'bereken betaaldatum bedrag'!B388)</f>
        <v>0</v>
      </c>
      <c r="L388" s="4">
        <f>SUMIFS('grv lys'!$L$2:$L$2863,'grv lys'!$I$2:$I$2863,'bereken betaaldatum bedrag'!$L$1,'grv lys'!$T$2:$T$2863,'bereken betaaldatum bedrag'!B388)</f>
        <v>0</v>
      </c>
      <c r="M388" s="4">
        <f>SUMIFS('grv lys'!$L$2:$L$2863,'grv lys'!$I$2:$I$2863,'bereken betaaldatum bedrag'!$M$1,'grv lys'!$T$2:$T$2863,'bereken betaaldatum bedrag'!B388)</f>
        <v>0</v>
      </c>
      <c r="N388" s="4">
        <f>SUMIFS('grv lys'!$L$2:$L$2863,'grv lys'!$I$2:$I$2863,'bereken betaaldatum bedrag'!$N$1,'grv lys'!$T$2:$T$2863,'bereken betaaldatum bedrag'!B388)</f>
        <v>0</v>
      </c>
      <c r="O388" s="4">
        <f>SUMIFS('grv lys'!$L$2:$L$2863,'grv lys'!$I$2:$I$2863,'bereken betaaldatum bedrag'!$O$1,'grv lys'!$T$2:$T$2863,'bereken betaaldatum bedrag'!B388)</f>
        <v>0</v>
      </c>
      <c r="P388" s="4">
        <f>SUMIFS('grv lys'!$L$2:$L$2863,'grv lys'!$I$2:$I$2863,'bereken betaaldatum bedrag'!$P$1,'grv lys'!$T$2:$T$2863,'bereken betaaldatum bedrag'!B388)</f>
        <v>0</v>
      </c>
      <c r="Q388" s="4">
        <f>SUMIFS('grv lys'!$L$2:$L$2863,'grv lys'!$I$2:$I$2863,'bereken betaaldatum bedrag'!$Q$1,'grv lys'!$T$2:$T$2863,'bereken betaaldatum bedrag'!B388)</f>
        <v>0</v>
      </c>
      <c r="R388" s="4">
        <f>SUMIFS('grv lys'!$L$2:$L$2863,'grv lys'!$I$2:$I$2863,'bereken betaaldatum bedrag'!$R$1,'grv lys'!$T$2:$T$2863,'bereken betaaldatum bedrag'!B388)</f>
        <v>0</v>
      </c>
      <c r="S388" s="4">
        <f>SUMIFS('grv lys'!Y387:Y3650,'grv lys'!T387:T3650,'bereken betaaldatum bedrag'!B388,'grv lys'!V387:V3650,'bereken betaaldatum bedrag'!$S$1)</f>
        <v>0</v>
      </c>
      <c r="T388" s="4">
        <f>SUMIFS('grv lys'!Z387:Z3650,'grv lys'!U387:U3650,'bereken betaaldatum bedrag'!B388,'grv lys'!W387:W3650,'bereken betaaldatum bedrag'!$T$1)</f>
        <v>0</v>
      </c>
      <c r="U388" s="4">
        <f>SUMIFS('grv lys'!$L$2:$L$2863,'grv lys'!$I$2:$I$2863,'bereken betaaldatum bedrag'!$U$1,'grv lys'!$T$2:$T$2863,'bereken betaaldatum bedrag'!B388)</f>
        <v>0</v>
      </c>
      <c r="V388" s="4">
        <f>SUMIFS('grv lys'!$L$2:$L$2863,'grv lys'!$I$2:$I$2863,'bereken betaaldatum bedrag'!$V$1,'grv lys'!$T$2:$T$2863,'bereken betaaldatum bedrag'!B388)</f>
        <v>0</v>
      </c>
      <c r="W388" s="4">
        <f>SUMIFS('grv lys'!$L$2:$L$2863,'grv lys'!$I$2:$I$2863,'bereken betaaldatum bedrag'!$W$1,'grv lys'!$T$2:$T$2863,'bereken betaaldatum bedrag'!B388)</f>
        <v>0</v>
      </c>
      <c r="X388" s="4">
        <f>SUMIFS('grv lys'!$L$2:$L$2863,'grv lys'!$I$2:$I$2863,'bereken betaaldatum bedrag'!$X$1,'grv lys'!$T$2:$T$2863,'bereken betaaldatum bedrag'!B388)</f>
        <v>0</v>
      </c>
      <c r="Y388" s="4">
        <f>SUMIFS('grv lys'!$L$2:$L$2863,'grv lys'!$I$2:$I$2863,'bereken betaaldatum bedrag'!$Y$1,'grv lys'!$G$2:$G$2863,'bereken betaaldatum bedrag'!B388)</f>
        <v>0</v>
      </c>
      <c r="Z388" s="4">
        <f>SUMIFS('grv lys'!$L$2:$L$2863,'grv lys'!$I$2:$I$2863,'bereken betaaldatum bedrag'!$Z$1,'grv lys'!$G$2:$G$2863,'bereken betaaldatum bedrag'!B388)</f>
        <v>0</v>
      </c>
      <c r="AA388" s="4">
        <f>SUMIFS('grv lys'!$L$2:$L$2863,'grv lys'!$I$2:$I$2863,'bereken betaaldatum bedrag'!$AA$1,'grv lys'!$G$2:$G$2863,'bereken betaaldatum bedrag'!B388)</f>
        <v>0</v>
      </c>
      <c r="AB388" s="4">
        <f>SUMIFS('grv lys'!$L$2:$L$2863,'grv lys'!$I$2:$I$2863,'bereken betaaldatum bedrag'!$AB$1,'grv lys'!$G$2:$G$2863,'bereken betaaldatum bedrag'!B388)</f>
        <v>0</v>
      </c>
      <c r="AC388" s="4">
        <f>SUMIFS('grv lys'!$L$2:$L$2863,'grv lys'!$I$2:$I$2863,'bereken betaaldatum bedrag'!$AC$1,'grv lys'!$G$2:$G$2863,'bereken betaaldatum bedrag'!B388)</f>
        <v>0</v>
      </c>
      <c r="AD388" s="4">
        <f>SUMIFS('grv lys'!$L$2:$L$2863,'grv lys'!$I$2:$I$2863,'bereken betaaldatum bedrag'!$AD$1,'grv lys'!$G$2:$G$2863,'bereken betaaldatum bedrag'!B388)</f>
        <v>0</v>
      </c>
      <c r="AE388" s="4">
        <f>SUMIFS('grv lys'!$L$2:$L$2863,'grv lys'!$I$2:$I$2863,'bereken betaaldatum bedrag'!$AE$1,'grv lys'!$G$2:$G$2863,'bereken betaaldatum bedrag'!B388)</f>
        <v>0</v>
      </c>
      <c r="AF388" s="4">
        <f>SUMIFS('grv lys'!$L$2:$L$2863,'grv lys'!$I$2:$I$2863,'bereken betaaldatum bedrag'!$AF$1,'grv lys'!$G$2:$G$2863,'bereken betaaldatum bedrag'!B388)</f>
        <v>0</v>
      </c>
      <c r="AG388" s="4">
        <f>SUMIFS('grv lys'!$L$2:$L$2863,'grv lys'!$I$2:$I$2863,'bereken betaaldatum bedrag'!$AG$1,'grv lys'!$G$2:$G$2863,'bereken betaaldatum bedrag'!B388)</f>
        <v>0</v>
      </c>
      <c r="AH388" s="4">
        <f>SUMIFS('grv lys'!$L$2:$L$2863,'grv lys'!$I$2:$I$2863,'bereken betaaldatum bedrag'!$AH$1,'grv lys'!$G$2:$G$2863,'bereken betaaldatum bedrag'!B388)</f>
        <v>0</v>
      </c>
      <c r="AI388" s="4">
        <f>SUMIFS('grv lys'!$L$2:$L$2863,'grv lys'!$I$2:$I$2863,'bereken betaaldatum bedrag'!$AI$1,'grv lys'!$G$2:$G$2863,'bereken betaaldatum bedrag'!B388)</f>
        <v>0</v>
      </c>
      <c r="AJ388" s="4">
        <f>SUMIFS('grv lys'!$L$2:$L$2863,'grv lys'!$I$2:$I$2863,'bereken betaaldatum bedrag'!$AJ$1,'grv lys'!$G$2:$G$2863,'bereken betaaldatum bedrag'!B388)</f>
        <v>0</v>
      </c>
      <c r="AK388" s="4">
        <f>SUMIFS('grv lys'!$L$2:$L$2863,'grv lys'!$I$2:$I$2863,'bereken betaaldatum bedrag'!$AK$1,'grv lys'!$G$2:$G$2863,'bereken betaaldatum bedrag'!B388)</f>
        <v>0</v>
      </c>
      <c r="AL388" s="4">
        <f>SUMIFS('grv lys'!$L$2:$L$2863,'grv lys'!$I$2:$I$2863,'bereken betaaldatum bedrag'!$AL$1,'grv lys'!$G$2:$G$2863,'bereken betaaldatum bedrag'!B388)</f>
        <v>0</v>
      </c>
      <c r="AM388" s="4">
        <f>SUMIFS('grv lys'!$L$2:$L$2863,'grv lys'!$I$2:$I$2863,'bereken betaaldatum bedrag'!$AM$1,'grv lys'!$G$2:$G$2863,'bereken betaaldatum bedrag'!B388)</f>
        <v>0</v>
      </c>
      <c r="AN388" s="4">
        <f>SUMIFS('grv lys'!$L$2:$L$2863,'grv lys'!$I$2:$I$2863,'bereken betaaldatum bedrag'!$AN$1,'grv lys'!$G$2:$G$2863,'bereken betaaldatum bedrag'!B388)</f>
        <v>0</v>
      </c>
      <c r="AO388" s="4">
        <f>SUMIFS('grv lys'!$L$2:$L$2863,'grv lys'!$I$2:$I$2863,'bereken betaaldatum bedrag'!$AO$1,'grv lys'!$G$2:$G$2863,'bereken betaaldatum bedrag'!B388)</f>
        <v>0</v>
      </c>
      <c r="AP388" s="4">
        <f>SUMIFS('grv lys'!$L$2:$L$2863,'grv lys'!$I$2:$I$2863,'bereken betaaldatum bedrag'!$AP$1,'grv lys'!$G$2:$G$2863,'bereken betaaldatum bedrag'!B388)</f>
        <v>0</v>
      </c>
      <c r="AQ388" s="4">
        <f>SUMIFS('grv lys'!$L$2:$L$2863,'grv lys'!$I$2:$I$2863,'bereken betaaldatum bedrag'!$AQ$1,'grv lys'!$G$2:$G$2863,'bereken betaaldatum bedrag'!B388)</f>
        <v>0</v>
      </c>
      <c r="AR388" s="4">
        <f>SUMIFS('grv lys'!$L$2:$L$2863,'grv lys'!$I$2:$I$2863,'bereken betaaldatum bedrag'!$AR$1,'grv lys'!$G$2:$G$2863,'bereken betaaldatum bedrag'!B388)</f>
        <v>0</v>
      </c>
      <c r="AS388" s="4">
        <f>SUMIFS('grv lys'!$L$2:$L$2863,'grv lys'!$I$2:$I$2863,'bereken betaaldatum bedrag'!$AS$1,'grv lys'!$G$2:$G$2863,'bereken betaaldatum bedrag'!B388)</f>
        <v>0</v>
      </c>
      <c r="AT388" s="4">
        <f>SUMIFS('grv lys'!$L$2:$L$2863,'grv lys'!$I$2:$I$2863,'bereken betaaldatum bedrag'!$AT$1,'grv lys'!$G$2:$G$2863,'bereken betaaldatum bedrag'!B388)</f>
        <v>0</v>
      </c>
      <c r="AU388" s="4">
        <f>SUMIFS('grv lys'!$L$2:$L$2863,'grv lys'!$I$2:$I$2863,'bereken betaaldatum bedrag'!$AU$1,'grv lys'!$G$2:$G$2863,'bereken betaaldatum bedrag'!B388)</f>
        <v>0</v>
      </c>
      <c r="AV388" s="4">
        <f>SUMIFS('grv lys'!$L$2:$L$2863,'grv lys'!$I$2:$I$2863,'bereken betaaldatum bedrag'!$AV$1,'grv lys'!$G$2:$G$2863,'bereken betaaldatum bedrag'!B388)</f>
        <v>0</v>
      </c>
      <c r="AW388" s="4">
        <f>SUMIFS('grv lys'!$L$2:$L$2863,'grv lys'!$I$2:$I$2863,'bereken betaaldatum bedrag'!$AW$1,'grv lys'!$G$2:$G$2863,'bereken betaaldatum bedrag'!B388)</f>
        <v>0</v>
      </c>
      <c r="AX388" s="4">
        <f>SUMIFS('grv lys'!$L$2:$L$2863,'grv lys'!$I$2:$I$2863,'bereken betaaldatum bedrag'!$AX$1,'grv lys'!$G$2:$G$2863,'bereken betaaldatum bedrag'!B388)</f>
        <v>0</v>
      </c>
      <c r="AY388" s="4">
        <f>SUMIFS('grv lys'!$L$2:$L$2863,'grv lys'!$I$2:$I$2863,'bereken betaaldatum bedrag'!$AY$1,'grv lys'!$G$2:$G$2863,'bereken betaaldatum bedrag'!B388)</f>
        <v>0</v>
      </c>
      <c r="AZ388" s="4">
        <f>SUMIFS('grv lys'!$L$2:$L$2863,'grv lys'!$I$2:$I$2863,'bereken betaaldatum bedrag'!$AZ$1,'grv lys'!$G$2:$G$2863,'bereken betaaldatum bedrag'!B388)</f>
        <v>0</v>
      </c>
      <c r="BA388" s="4">
        <f>SUMIFS('grv lys'!$L$2:$L$2863,'grv lys'!$I$2:$I$2863,'bereken betaaldatum bedrag'!$BA$1,'grv lys'!$G$2:$G$2863,'bereken betaaldatum bedrag'!B388)</f>
        <v>0</v>
      </c>
    </row>
    <row r="389" spans="1:53" x14ac:dyDescent="0.25">
      <c r="A389" s="19" t="s">
        <v>140</v>
      </c>
      <c r="B389" s="20">
        <v>41965</v>
      </c>
      <c r="C389" s="7"/>
      <c r="D389" s="15" t="s">
        <v>148</v>
      </c>
      <c r="E389" s="14"/>
      <c r="F389" s="12"/>
      <c r="G389" s="16"/>
      <c r="H389" s="16"/>
      <c r="I389" s="4">
        <f>SUMIFS('grv lys'!$L$2:$L$2863,'grv lys'!$G$2:$G$2863,'bereken betaaldatum bedrag'!B389,'grv lys'!$I$2:$I$2863,'bereken betaaldatum bedrag'!I$1)</f>
        <v>0</v>
      </c>
      <c r="J389" s="4">
        <f>SUMIFS('grv lys'!$L$2:$L$2863,'grv lys'!$I$2:$I$2863,'bereken betaaldatum bedrag'!$J$1,'grv lys'!$T$2:$T$2863,'bereken betaaldatum bedrag'!B389)</f>
        <v>0</v>
      </c>
      <c r="K389" s="4">
        <f>SUMIFS('grv lys'!$L$2:$L$2863,'grv lys'!$I$2:$I$2863,'bereken betaaldatum bedrag'!$K$1,'grv lys'!$T$2:$T$2863,'bereken betaaldatum bedrag'!B389)</f>
        <v>0</v>
      </c>
      <c r="L389" s="4">
        <f>SUMIFS('grv lys'!$L$2:$L$2863,'grv lys'!$I$2:$I$2863,'bereken betaaldatum bedrag'!$L$1,'grv lys'!$T$2:$T$2863,'bereken betaaldatum bedrag'!B389)</f>
        <v>0</v>
      </c>
      <c r="M389" s="4">
        <f>SUMIFS('grv lys'!$L$2:$L$2863,'grv lys'!$I$2:$I$2863,'bereken betaaldatum bedrag'!$M$1,'grv lys'!$T$2:$T$2863,'bereken betaaldatum bedrag'!B389)</f>
        <v>0</v>
      </c>
      <c r="N389" s="4">
        <f>SUMIFS('grv lys'!$L$2:$L$2863,'grv lys'!$I$2:$I$2863,'bereken betaaldatum bedrag'!$N$1,'grv lys'!$T$2:$T$2863,'bereken betaaldatum bedrag'!B389)</f>
        <v>0</v>
      </c>
      <c r="O389" s="4">
        <f>SUMIFS('grv lys'!$L$2:$L$2863,'grv lys'!$I$2:$I$2863,'bereken betaaldatum bedrag'!$O$1,'grv lys'!$T$2:$T$2863,'bereken betaaldatum bedrag'!B389)</f>
        <v>0</v>
      </c>
      <c r="P389" s="4">
        <f>SUMIFS('grv lys'!$L$2:$L$2863,'grv lys'!$I$2:$I$2863,'bereken betaaldatum bedrag'!$P$1,'grv lys'!$T$2:$T$2863,'bereken betaaldatum bedrag'!B389)</f>
        <v>0</v>
      </c>
      <c r="Q389" s="4">
        <f>SUMIFS('grv lys'!$L$2:$L$2863,'grv lys'!$I$2:$I$2863,'bereken betaaldatum bedrag'!$Q$1,'grv lys'!$T$2:$T$2863,'bereken betaaldatum bedrag'!B389)</f>
        <v>0</v>
      </c>
      <c r="R389" s="4">
        <f>SUMIFS('grv lys'!$L$2:$L$2863,'grv lys'!$I$2:$I$2863,'bereken betaaldatum bedrag'!$R$1,'grv lys'!$T$2:$T$2863,'bereken betaaldatum bedrag'!B389)</f>
        <v>0</v>
      </c>
      <c r="S389" s="4">
        <f>SUMIFS('grv lys'!Y388:Y3651,'grv lys'!T388:T3651,'bereken betaaldatum bedrag'!B389,'grv lys'!V388:V3651,'bereken betaaldatum bedrag'!$S$1)</f>
        <v>0</v>
      </c>
      <c r="T389" s="4">
        <f>SUMIFS('grv lys'!Z388:Z3651,'grv lys'!U388:U3651,'bereken betaaldatum bedrag'!B389,'grv lys'!W388:W3651,'bereken betaaldatum bedrag'!$T$1)</f>
        <v>0</v>
      </c>
      <c r="U389" s="4">
        <f>SUMIFS('grv lys'!$L$2:$L$2863,'grv lys'!$I$2:$I$2863,'bereken betaaldatum bedrag'!$U$1,'grv lys'!$T$2:$T$2863,'bereken betaaldatum bedrag'!B389)</f>
        <v>0</v>
      </c>
      <c r="V389" s="4">
        <f>SUMIFS('grv lys'!$L$2:$L$2863,'grv lys'!$I$2:$I$2863,'bereken betaaldatum bedrag'!$V$1,'grv lys'!$T$2:$T$2863,'bereken betaaldatum bedrag'!B389)</f>
        <v>0</v>
      </c>
      <c r="W389" s="4">
        <f>SUMIFS('grv lys'!$L$2:$L$2863,'grv lys'!$I$2:$I$2863,'bereken betaaldatum bedrag'!$W$1,'grv lys'!$T$2:$T$2863,'bereken betaaldatum bedrag'!B389)</f>
        <v>0</v>
      </c>
      <c r="X389" s="4">
        <f>SUMIFS('grv lys'!$L$2:$L$2863,'grv lys'!$I$2:$I$2863,'bereken betaaldatum bedrag'!$X$1,'grv lys'!$T$2:$T$2863,'bereken betaaldatum bedrag'!B389)</f>
        <v>0</v>
      </c>
      <c r="Y389" s="4">
        <f>SUMIFS('grv lys'!$L$2:$L$2863,'grv lys'!$I$2:$I$2863,'bereken betaaldatum bedrag'!$Y$1,'grv lys'!$G$2:$G$2863,'bereken betaaldatum bedrag'!B389)</f>
        <v>0</v>
      </c>
      <c r="Z389" s="4">
        <f>SUMIFS('grv lys'!$L$2:$L$2863,'grv lys'!$I$2:$I$2863,'bereken betaaldatum bedrag'!$Z$1,'grv lys'!$G$2:$G$2863,'bereken betaaldatum bedrag'!B389)</f>
        <v>0</v>
      </c>
      <c r="AA389" s="4">
        <f>SUMIFS('grv lys'!$L$2:$L$2863,'grv lys'!$I$2:$I$2863,'bereken betaaldatum bedrag'!$AA$1,'grv lys'!$G$2:$G$2863,'bereken betaaldatum bedrag'!B389)</f>
        <v>0</v>
      </c>
      <c r="AB389" s="4">
        <f>SUMIFS('grv lys'!$L$2:$L$2863,'grv lys'!$I$2:$I$2863,'bereken betaaldatum bedrag'!$AB$1,'grv lys'!$G$2:$G$2863,'bereken betaaldatum bedrag'!B389)</f>
        <v>0</v>
      </c>
      <c r="AC389" s="4">
        <f>SUMIFS('grv lys'!$L$2:$L$2863,'grv lys'!$I$2:$I$2863,'bereken betaaldatum bedrag'!$AC$1,'grv lys'!$G$2:$G$2863,'bereken betaaldatum bedrag'!B389)</f>
        <v>0</v>
      </c>
      <c r="AD389" s="4">
        <f>SUMIFS('grv lys'!$L$2:$L$2863,'grv lys'!$I$2:$I$2863,'bereken betaaldatum bedrag'!$AD$1,'grv lys'!$G$2:$G$2863,'bereken betaaldatum bedrag'!B389)</f>
        <v>0</v>
      </c>
      <c r="AE389" s="4">
        <f>SUMIFS('grv lys'!$L$2:$L$2863,'grv lys'!$I$2:$I$2863,'bereken betaaldatum bedrag'!$AE$1,'grv lys'!$G$2:$G$2863,'bereken betaaldatum bedrag'!B389)</f>
        <v>0</v>
      </c>
      <c r="AF389" s="4">
        <f>SUMIFS('grv lys'!$L$2:$L$2863,'grv lys'!$I$2:$I$2863,'bereken betaaldatum bedrag'!$AF$1,'grv lys'!$G$2:$G$2863,'bereken betaaldatum bedrag'!B389)</f>
        <v>0</v>
      </c>
      <c r="AG389" s="4">
        <f>SUMIFS('grv lys'!$L$2:$L$2863,'grv lys'!$I$2:$I$2863,'bereken betaaldatum bedrag'!$AG$1,'grv lys'!$G$2:$G$2863,'bereken betaaldatum bedrag'!B389)</f>
        <v>0</v>
      </c>
      <c r="AH389" s="4">
        <f>SUMIFS('grv lys'!$L$2:$L$2863,'grv lys'!$I$2:$I$2863,'bereken betaaldatum bedrag'!$AH$1,'grv lys'!$G$2:$G$2863,'bereken betaaldatum bedrag'!B389)</f>
        <v>0</v>
      </c>
      <c r="AI389" s="4">
        <f>SUMIFS('grv lys'!$L$2:$L$2863,'grv lys'!$I$2:$I$2863,'bereken betaaldatum bedrag'!$AI$1,'grv lys'!$G$2:$G$2863,'bereken betaaldatum bedrag'!B389)</f>
        <v>0</v>
      </c>
      <c r="AJ389" s="4">
        <f>SUMIFS('grv lys'!$L$2:$L$2863,'grv lys'!$I$2:$I$2863,'bereken betaaldatum bedrag'!$AJ$1,'grv lys'!$G$2:$G$2863,'bereken betaaldatum bedrag'!B389)</f>
        <v>0</v>
      </c>
      <c r="AK389" s="4">
        <f>SUMIFS('grv lys'!$L$2:$L$2863,'grv lys'!$I$2:$I$2863,'bereken betaaldatum bedrag'!$AK$1,'grv lys'!$G$2:$G$2863,'bereken betaaldatum bedrag'!B389)</f>
        <v>0</v>
      </c>
      <c r="AL389" s="4">
        <f>SUMIFS('grv lys'!$L$2:$L$2863,'grv lys'!$I$2:$I$2863,'bereken betaaldatum bedrag'!$AL$1,'grv lys'!$G$2:$G$2863,'bereken betaaldatum bedrag'!B389)</f>
        <v>0</v>
      </c>
      <c r="AM389" s="4">
        <f>SUMIFS('grv lys'!$L$2:$L$2863,'grv lys'!$I$2:$I$2863,'bereken betaaldatum bedrag'!$AM$1,'grv lys'!$G$2:$G$2863,'bereken betaaldatum bedrag'!B389)</f>
        <v>0</v>
      </c>
      <c r="AN389" s="4">
        <f>SUMIFS('grv lys'!$L$2:$L$2863,'grv lys'!$I$2:$I$2863,'bereken betaaldatum bedrag'!$AN$1,'grv lys'!$G$2:$G$2863,'bereken betaaldatum bedrag'!B389)</f>
        <v>0</v>
      </c>
      <c r="AO389" s="4">
        <f>SUMIFS('grv lys'!$L$2:$L$2863,'grv lys'!$I$2:$I$2863,'bereken betaaldatum bedrag'!$AO$1,'grv lys'!$G$2:$G$2863,'bereken betaaldatum bedrag'!B389)</f>
        <v>0</v>
      </c>
      <c r="AP389" s="4">
        <f>SUMIFS('grv lys'!$L$2:$L$2863,'grv lys'!$I$2:$I$2863,'bereken betaaldatum bedrag'!$AP$1,'grv lys'!$G$2:$G$2863,'bereken betaaldatum bedrag'!B389)</f>
        <v>0</v>
      </c>
      <c r="AQ389" s="4">
        <f>SUMIFS('grv lys'!$L$2:$L$2863,'grv lys'!$I$2:$I$2863,'bereken betaaldatum bedrag'!$AQ$1,'grv lys'!$G$2:$G$2863,'bereken betaaldatum bedrag'!B389)</f>
        <v>0</v>
      </c>
      <c r="AR389" s="4">
        <f>SUMIFS('grv lys'!$L$2:$L$2863,'grv lys'!$I$2:$I$2863,'bereken betaaldatum bedrag'!$AR$1,'grv lys'!$G$2:$G$2863,'bereken betaaldatum bedrag'!B389)</f>
        <v>0</v>
      </c>
      <c r="AS389" s="4">
        <f>SUMIFS('grv lys'!$L$2:$L$2863,'grv lys'!$I$2:$I$2863,'bereken betaaldatum bedrag'!$AS$1,'grv lys'!$G$2:$G$2863,'bereken betaaldatum bedrag'!B389)</f>
        <v>0</v>
      </c>
      <c r="AT389" s="4">
        <f>SUMIFS('grv lys'!$L$2:$L$2863,'grv lys'!$I$2:$I$2863,'bereken betaaldatum bedrag'!$AT$1,'grv lys'!$G$2:$G$2863,'bereken betaaldatum bedrag'!B389)</f>
        <v>0</v>
      </c>
      <c r="AU389" s="4">
        <f>SUMIFS('grv lys'!$L$2:$L$2863,'grv lys'!$I$2:$I$2863,'bereken betaaldatum bedrag'!$AU$1,'grv lys'!$G$2:$G$2863,'bereken betaaldatum bedrag'!B389)</f>
        <v>0</v>
      </c>
      <c r="AV389" s="4">
        <f>SUMIFS('grv lys'!$L$2:$L$2863,'grv lys'!$I$2:$I$2863,'bereken betaaldatum bedrag'!$AV$1,'grv lys'!$G$2:$G$2863,'bereken betaaldatum bedrag'!B389)</f>
        <v>0</v>
      </c>
      <c r="AW389" s="4">
        <f>SUMIFS('grv lys'!$L$2:$L$2863,'grv lys'!$I$2:$I$2863,'bereken betaaldatum bedrag'!$AW$1,'grv lys'!$G$2:$G$2863,'bereken betaaldatum bedrag'!B389)</f>
        <v>0</v>
      </c>
      <c r="AX389" s="4">
        <f>SUMIFS('grv lys'!$L$2:$L$2863,'grv lys'!$I$2:$I$2863,'bereken betaaldatum bedrag'!$AX$1,'grv lys'!$G$2:$G$2863,'bereken betaaldatum bedrag'!B389)</f>
        <v>0</v>
      </c>
      <c r="AY389" s="4">
        <f>SUMIFS('grv lys'!$L$2:$L$2863,'grv lys'!$I$2:$I$2863,'bereken betaaldatum bedrag'!$AY$1,'grv lys'!$G$2:$G$2863,'bereken betaaldatum bedrag'!B389)</f>
        <v>0</v>
      </c>
      <c r="AZ389" s="4">
        <f>SUMIFS('grv lys'!$L$2:$L$2863,'grv lys'!$I$2:$I$2863,'bereken betaaldatum bedrag'!$AZ$1,'grv lys'!$G$2:$G$2863,'bereken betaaldatum bedrag'!B389)</f>
        <v>0</v>
      </c>
      <c r="BA389" s="4">
        <f>SUMIFS('grv lys'!$L$2:$L$2863,'grv lys'!$I$2:$I$2863,'bereken betaaldatum bedrag'!$BA$1,'grv lys'!$G$2:$G$2863,'bereken betaaldatum bedrag'!B389)</f>
        <v>0</v>
      </c>
    </row>
    <row r="390" spans="1:53" x14ac:dyDescent="0.25">
      <c r="A390" s="19" t="s">
        <v>134</v>
      </c>
      <c r="B390" s="20">
        <v>41966</v>
      </c>
      <c r="C390" s="7"/>
      <c r="D390" s="15" t="s">
        <v>148</v>
      </c>
      <c r="E390" s="14"/>
      <c r="F390" s="12"/>
      <c r="G390" s="16"/>
      <c r="H390" s="16"/>
      <c r="I390" s="4">
        <f>SUMIFS('grv lys'!$L$2:$L$2863,'grv lys'!$G$2:$G$2863,'bereken betaaldatum bedrag'!B390,'grv lys'!$I$2:$I$2863,'bereken betaaldatum bedrag'!I$1)</f>
        <v>0</v>
      </c>
      <c r="J390" s="4">
        <f>SUMIFS('grv lys'!$L$2:$L$2863,'grv lys'!$I$2:$I$2863,'bereken betaaldatum bedrag'!$J$1,'grv lys'!$T$2:$T$2863,'bereken betaaldatum bedrag'!B390)</f>
        <v>0</v>
      </c>
      <c r="K390" s="4">
        <f>SUMIFS('grv lys'!$L$2:$L$2863,'grv lys'!$I$2:$I$2863,'bereken betaaldatum bedrag'!$K$1,'grv lys'!$T$2:$T$2863,'bereken betaaldatum bedrag'!B390)</f>
        <v>0</v>
      </c>
      <c r="L390" s="4">
        <f>SUMIFS('grv lys'!$L$2:$L$2863,'grv lys'!$I$2:$I$2863,'bereken betaaldatum bedrag'!$L$1,'grv lys'!$T$2:$T$2863,'bereken betaaldatum bedrag'!B390)</f>
        <v>0</v>
      </c>
      <c r="M390" s="4">
        <f>SUMIFS('grv lys'!$L$2:$L$2863,'grv lys'!$I$2:$I$2863,'bereken betaaldatum bedrag'!$M$1,'grv lys'!$T$2:$T$2863,'bereken betaaldatum bedrag'!B390)</f>
        <v>0</v>
      </c>
      <c r="N390" s="4">
        <f>SUMIFS('grv lys'!$L$2:$L$2863,'grv lys'!$I$2:$I$2863,'bereken betaaldatum bedrag'!$N$1,'grv lys'!$T$2:$T$2863,'bereken betaaldatum bedrag'!B390)</f>
        <v>0</v>
      </c>
      <c r="O390" s="4">
        <f>SUMIFS('grv lys'!$L$2:$L$2863,'grv lys'!$I$2:$I$2863,'bereken betaaldatum bedrag'!$O$1,'grv lys'!$T$2:$T$2863,'bereken betaaldatum bedrag'!B390)</f>
        <v>0</v>
      </c>
      <c r="P390" s="4">
        <f>SUMIFS('grv lys'!$L$2:$L$2863,'grv lys'!$I$2:$I$2863,'bereken betaaldatum bedrag'!$P$1,'grv lys'!$T$2:$T$2863,'bereken betaaldatum bedrag'!B390)</f>
        <v>0</v>
      </c>
      <c r="Q390" s="4">
        <f>SUMIFS('grv lys'!$L$2:$L$2863,'grv lys'!$I$2:$I$2863,'bereken betaaldatum bedrag'!$Q$1,'grv lys'!$T$2:$T$2863,'bereken betaaldatum bedrag'!B390)</f>
        <v>0</v>
      </c>
      <c r="R390" s="4">
        <f>SUMIFS('grv lys'!$L$2:$L$2863,'grv lys'!$I$2:$I$2863,'bereken betaaldatum bedrag'!$R$1,'grv lys'!$T$2:$T$2863,'bereken betaaldatum bedrag'!B390)</f>
        <v>0</v>
      </c>
      <c r="S390" s="4">
        <f>SUMIFS('grv lys'!Y389:Y3652,'grv lys'!T389:T3652,'bereken betaaldatum bedrag'!B390,'grv lys'!V389:V3652,'bereken betaaldatum bedrag'!$S$1)</f>
        <v>0</v>
      </c>
      <c r="T390" s="4">
        <f>SUMIFS('grv lys'!Z389:Z3652,'grv lys'!U389:U3652,'bereken betaaldatum bedrag'!B390,'grv lys'!W389:W3652,'bereken betaaldatum bedrag'!$T$1)</f>
        <v>0</v>
      </c>
      <c r="U390" s="4">
        <f>SUMIFS('grv lys'!$L$2:$L$2863,'grv lys'!$I$2:$I$2863,'bereken betaaldatum bedrag'!$U$1,'grv lys'!$T$2:$T$2863,'bereken betaaldatum bedrag'!B390)</f>
        <v>0</v>
      </c>
      <c r="V390" s="4">
        <f>SUMIFS('grv lys'!$L$2:$L$2863,'grv lys'!$I$2:$I$2863,'bereken betaaldatum bedrag'!$V$1,'grv lys'!$T$2:$T$2863,'bereken betaaldatum bedrag'!B390)</f>
        <v>0</v>
      </c>
      <c r="W390" s="4">
        <f>SUMIFS('grv lys'!$L$2:$L$2863,'grv lys'!$I$2:$I$2863,'bereken betaaldatum bedrag'!$W$1,'grv lys'!$T$2:$T$2863,'bereken betaaldatum bedrag'!B390)</f>
        <v>0</v>
      </c>
      <c r="X390" s="4">
        <f>SUMIFS('grv lys'!$L$2:$L$2863,'grv lys'!$I$2:$I$2863,'bereken betaaldatum bedrag'!$X$1,'grv lys'!$T$2:$T$2863,'bereken betaaldatum bedrag'!B390)</f>
        <v>0</v>
      </c>
      <c r="Y390" s="4">
        <f>SUMIFS('grv lys'!$L$2:$L$2863,'grv lys'!$I$2:$I$2863,'bereken betaaldatum bedrag'!$Y$1,'grv lys'!$G$2:$G$2863,'bereken betaaldatum bedrag'!B390)</f>
        <v>0</v>
      </c>
      <c r="Z390" s="4">
        <f>SUMIFS('grv lys'!$L$2:$L$2863,'grv lys'!$I$2:$I$2863,'bereken betaaldatum bedrag'!$Z$1,'grv lys'!$G$2:$G$2863,'bereken betaaldatum bedrag'!B390)</f>
        <v>0</v>
      </c>
      <c r="AA390" s="4">
        <f>SUMIFS('grv lys'!$L$2:$L$2863,'grv lys'!$I$2:$I$2863,'bereken betaaldatum bedrag'!$AA$1,'grv lys'!$G$2:$G$2863,'bereken betaaldatum bedrag'!B390)</f>
        <v>0</v>
      </c>
      <c r="AB390" s="4">
        <f>SUMIFS('grv lys'!$L$2:$L$2863,'grv lys'!$I$2:$I$2863,'bereken betaaldatum bedrag'!$AB$1,'grv lys'!$G$2:$G$2863,'bereken betaaldatum bedrag'!B390)</f>
        <v>0</v>
      </c>
      <c r="AC390" s="4">
        <f>SUMIFS('grv lys'!$L$2:$L$2863,'grv lys'!$I$2:$I$2863,'bereken betaaldatum bedrag'!$AC$1,'grv lys'!$G$2:$G$2863,'bereken betaaldatum bedrag'!B390)</f>
        <v>0</v>
      </c>
      <c r="AD390" s="4">
        <f>SUMIFS('grv lys'!$L$2:$L$2863,'grv lys'!$I$2:$I$2863,'bereken betaaldatum bedrag'!$AD$1,'grv lys'!$G$2:$G$2863,'bereken betaaldatum bedrag'!B390)</f>
        <v>0</v>
      </c>
      <c r="AE390" s="4">
        <f>SUMIFS('grv lys'!$L$2:$L$2863,'grv lys'!$I$2:$I$2863,'bereken betaaldatum bedrag'!$AE$1,'grv lys'!$G$2:$G$2863,'bereken betaaldatum bedrag'!B390)</f>
        <v>0</v>
      </c>
      <c r="AF390" s="4">
        <f>SUMIFS('grv lys'!$L$2:$L$2863,'grv lys'!$I$2:$I$2863,'bereken betaaldatum bedrag'!$AF$1,'grv lys'!$G$2:$G$2863,'bereken betaaldatum bedrag'!B390)</f>
        <v>0</v>
      </c>
      <c r="AG390" s="4">
        <f>SUMIFS('grv lys'!$L$2:$L$2863,'grv lys'!$I$2:$I$2863,'bereken betaaldatum bedrag'!$AG$1,'grv lys'!$G$2:$G$2863,'bereken betaaldatum bedrag'!B390)</f>
        <v>0</v>
      </c>
      <c r="AH390" s="4">
        <f>SUMIFS('grv lys'!$L$2:$L$2863,'grv lys'!$I$2:$I$2863,'bereken betaaldatum bedrag'!$AH$1,'grv lys'!$G$2:$G$2863,'bereken betaaldatum bedrag'!B390)</f>
        <v>0</v>
      </c>
      <c r="AI390" s="4">
        <f>SUMIFS('grv lys'!$L$2:$L$2863,'grv lys'!$I$2:$I$2863,'bereken betaaldatum bedrag'!$AI$1,'grv lys'!$G$2:$G$2863,'bereken betaaldatum bedrag'!B390)</f>
        <v>0</v>
      </c>
      <c r="AJ390" s="4">
        <f>SUMIFS('grv lys'!$L$2:$L$2863,'grv lys'!$I$2:$I$2863,'bereken betaaldatum bedrag'!$AJ$1,'grv lys'!$G$2:$G$2863,'bereken betaaldatum bedrag'!B390)</f>
        <v>0</v>
      </c>
      <c r="AK390" s="4">
        <f>SUMIFS('grv lys'!$L$2:$L$2863,'grv lys'!$I$2:$I$2863,'bereken betaaldatum bedrag'!$AK$1,'grv lys'!$G$2:$G$2863,'bereken betaaldatum bedrag'!B390)</f>
        <v>0</v>
      </c>
      <c r="AL390" s="4">
        <f>SUMIFS('grv lys'!$L$2:$L$2863,'grv lys'!$I$2:$I$2863,'bereken betaaldatum bedrag'!$AL$1,'grv lys'!$G$2:$G$2863,'bereken betaaldatum bedrag'!B390)</f>
        <v>0</v>
      </c>
      <c r="AM390" s="4">
        <f>SUMIFS('grv lys'!$L$2:$L$2863,'grv lys'!$I$2:$I$2863,'bereken betaaldatum bedrag'!$AM$1,'grv lys'!$G$2:$G$2863,'bereken betaaldatum bedrag'!B390)</f>
        <v>0</v>
      </c>
      <c r="AN390" s="4">
        <f>SUMIFS('grv lys'!$L$2:$L$2863,'grv lys'!$I$2:$I$2863,'bereken betaaldatum bedrag'!$AN$1,'grv lys'!$G$2:$G$2863,'bereken betaaldatum bedrag'!B390)</f>
        <v>0</v>
      </c>
      <c r="AO390" s="4">
        <f>SUMIFS('grv lys'!$L$2:$L$2863,'grv lys'!$I$2:$I$2863,'bereken betaaldatum bedrag'!$AO$1,'grv lys'!$G$2:$G$2863,'bereken betaaldatum bedrag'!B390)</f>
        <v>0</v>
      </c>
      <c r="AP390" s="4">
        <f>SUMIFS('grv lys'!$L$2:$L$2863,'grv lys'!$I$2:$I$2863,'bereken betaaldatum bedrag'!$AP$1,'grv lys'!$G$2:$G$2863,'bereken betaaldatum bedrag'!B390)</f>
        <v>0</v>
      </c>
      <c r="AQ390" s="4">
        <f>SUMIFS('grv lys'!$L$2:$L$2863,'grv lys'!$I$2:$I$2863,'bereken betaaldatum bedrag'!$AQ$1,'grv lys'!$G$2:$G$2863,'bereken betaaldatum bedrag'!B390)</f>
        <v>0</v>
      </c>
      <c r="AR390" s="4">
        <f>SUMIFS('grv lys'!$L$2:$L$2863,'grv lys'!$I$2:$I$2863,'bereken betaaldatum bedrag'!$AR$1,'grv lys'!$G$2:$G$2863,'bereken betaaldatum bedrag'!B390)</f>
        <v>0</v>
      </c>
      <c r="AS390" s="4">
        <f>SUMIFS('grv lys'!$L$2:$L$2863,'grv lys'!$I$2:$I$2863,'bereken betaaldatum bedrag'!$AS$1,'grv lys'!$G$2:$G$2863,'bereken betaaldatum bedrag'!B390)</f>
        <v>0</v>
      </c>
      <c r="AT390" s="4">
        <f>SUMIFS('grv lys'!$L$2:$L$2863,'grv lys'!$I$2:$I$2863,'bereken betaaldatum bedrag'!$AT$1,'grv lys'!$G$2:$G$2863,'bereken betaaldatum bedrag'!B390)</f>
        <v>0</v>
      </c>
      <c r="AU390" s="4">
        <f>SUMIFS('grv lys'!$L$2:$L$2863,'grv lys'!$I$2:$I$2863,'bereken betaaldatum bedrag'!$AU$1,'grv lys'!$G$2:$G$2863,'bereken betaaldatum bedrag'!B390)</f>
        <v>0</v>
      </c>
      <c r="AV390" s="4">
        <f>SUMIFS('grv lys'!$L$2:$L$2863,'grv lys'!$I$2:$I$2863,'bereken betaaldatum bedrag'!$AV$1,'grv lys'!$G$2:$G$2863,'bereken betaaldatum bedrag'!B390)</f>
        <v>0</v>
      </c>
      <c r="AW390" s="4">
        <f>SUMIFS('grv lys'!$L$2:$L$2863,'grv lys'!$I$2:$I$2863,'bereken betaaldatum bedrag'!$AW$1,'grv lys'!$G$2:$G$2863,'bereken betaaldatum bedrag'!B390)</f>
        <v>0</v>
      </c>
      <c r="AX390" s="4">
        <f>SUMIFS('grv lys'!$L$2:$L$2863,'grv lys'!$I$2:$I$2863,'bereken betaaldatum bedrag'!$AX$1,'grv lys'!$G$2:$G$2863,'bereken betaaldatum bedrag'!B390)</f>
        <v>0</v>
      </c>
      <c r="AY390" s="4">
        <f>SUMIFS('grv lys'!$L$2:$L$2863,'grv lys'!$I$2:$I$2863,'bereken betaaldatum bedrag'!$AY$1,'grv lys'!$G$2:$G$2863,'bereken betaaldatum bedrag'!B390)</f>
        <v>0</v>
      </c>
      <c r="AZ390" s="4">
        <f>SUMIFS('grv lys'!$L$2:$L$2863,'grv lys'!$I$2:$I$2863,'bereken betaaldatum bedrag'!$AZ$1,'grv lys'!$G$2:$G$2863,'bereken betaaldatum bedrag'!B390)</f>
        <v>0</v>
      </c>
      <c r="BA390" s="4">
        <f>SUMIFS('grv lys'!$L$2:$L$2863,'grv lys'!$I$2:$I$2863,'bereken betaaldatum bedrag'!$BA$1,'grv lys'!$G$2:$G$2863,'bereken betaaldatum bedrag'!B390)</f>
        <v>0</v>
      </c>
    </row>
    <row r="391" spans="1:53" x14ac:dyDescent="0.25">
      <c r="A391" s="19" t="s">
        <v>135</v>
      </c>
      <c r="B391" s="20">
        <v>41967</v>
      </c>
      <c r="C391" s="7"/>
      <c r="D391" s="15" t="s">
        <v>148</v>
      </c>
      <c r="E391" s="14"/>
      <c r="F391" s="12"/>
      <c r="G391" s="16"/>
      <c r="H391" s="16"/>
      <c r="I391" s="4">
        <f>SUMIFS('grv lys'!$L$2:$L$2863,'grv lys'!$G$2:$G$2863,'bereken betaaldatum bedrag'!B391,'grv lys'!$I$2:$I$2863,'bereken betaaldatum bedrag'!I$1)</f>
        <v>0</v>
      </c>
      <c r="J391" s="4">
        <f>SUMIFS('grv lys'!$L$2:$L$2863,'grv lys'!$I$2:$I$2863,'bereken betaaldatum bedrag'!$J$1,'grv lys'!$T$2:$T$2863,'bereken betaaldatum bedrag'!B391)</f>
        <v>0</v>
      </c>
      <c r="K391" s="4">
        <f>SUMIFS('grv lys'!$L$2:$L$2863,'grv lys'!$I$2:$I$2863,'bereken betaaldatum bedrag'!$K$1,'grv lys'!$T$2:$T$2863,'bereken betaaldatum bedrag'!B391)</f>
        <v>0</v>
      </c>
      <c r="L391" s="4">
        <f>SUMIFS('grv lys'!$L$2:$L$2863,'grv lys'!$I$2:$I$2863,'bereken betaaldatum bedrag'!$L$1,'grv lys'!$T$2:$T$2863,'bereken betaaldatum bedrag'!B391)</f>
        <v>0</v>
      </c>
      <c r="M391" s="4">
        <f>SUMIFS('grv lys'!$L$2:$L$2863,'grv lys'!$I$2:$I$2863,'bereken betaaldatum bedrag'!$M$1,'grv lys'!$T$2:$T$2863,'bereken betaaldatum bedrag'!B391)</f>
        <v>0</v>
      </c>
      <c r="N391" s="4">
        <f>SUMIFS('grv lys'!$L$2:$L$2863,'grv lys'!$I$2:$I$2863,'bereken betaaldatum bedrag'!$N$1,'grv lys'!$T$2:$T$2863,'bereken betaaldatum bedrag'!B391)</f>
        <v>0</v>
      </c>
      <c r="O391" s="4">
        <f>SUMIFS('grv lys'!$L$2:$L$2863,'grv lys'!$I$2:$I$2863,'bereken betaaldatum bedrag'!$O$1,'grv lys'!$T$2:$T$2863,'bereken betaaldatum bedrag'!B391)</f>
        <v>0</v>
      </c>
      <c r="P391" s="4">
        <f>SUMIFS('grv lys'!$L$2:$L$2863,'grv lys'!$I$2:$I$2863,'bereken betaaldatum bedrag'!$P$1,'grv lys'!$T$2:$T$2863,'bereken betaaldatum bedrag'!B391)</f>
        <v>0</v>
      </c>
      <c r="Q391" s="4">
        <f>SUMIFS('grv lys'!$L$2:$L$2863,'grv lys'!$I$2:$I$2863,'bereken betaaldatum bedrag'!$Q$1,'grv lys'!$T$2:$T$2863,'bereken betaaldatum bedrag'!B391)</f>
        <v>0</v>
      </c>
      <c r="R391" s="4">
        <f>SUMIFS('grv lys'!$L$2:$L$2863,'grv lys'!$I$2:$I$2863,'bereken betaaldatum bedrag'!$R$1,'grv lys'!$T$2:$T$2863,'bereken betaaldatum bedrag'!B391)</f>
        <v>0</v>
      </c>
      <c r="S391" s="4">
        <f>SUMIFS('grv lys'!Y390:Y3653,'grv lys'!T390:T3653,'bereken betaaldatum bedrag'!B391,'grv lys'!V390:V3653,'bereken betaaldatum bedrag'!$S$1)</f>
        <v>0</v>
      </c>
      <c r="T391" s="4">
        <f>SUMIFS('grv lys'!Z390:Z3653,'grv lys'!U390:U3653,'bereken betaaldatum bedrag'!B391,'grv lys'!W390:W3653,'bereken betaaldatum bedrag'!$T$1)</f>
        <v>0</v>
      </c>
      <c r="U391" s="4">
        <f>SUMIFS('grv lys'!$L$2:$L$2863,'grv lys'!$I$2:$I$2863,'bereken betaaldatum bedrag'!$U$1,'grv lys'!$T$2:$T$2863,'bereken betaaldatum bedrag'!B391)</f>
        <v>0</v>
      </c>
      <c r="V391" s="4">
        <f>SUMIFS('grv lys'!$L$2:$L$2863,'grv lys'!$I$2:$I$2863,'bereken betaaldatum bedrag'!$V$1,'grv lys'!$T$2:$T$2863,'bereken betaaldatum bedrag'!B391)</f>
        <v>0</v>
      </c>
      <c r="W391" s="4">
        <f>SUMIFS('grv lys'!$L$2:$L$2863,'grv lys'!$I$2:$I$2863,'bereken betaaldatum bedrag'!$W$1,'grv lys'!$T$2:$T$2863,'bereken betaaldatum bedrag'!B391)</f>
        <v>0</v>
      </c>
      <c r="X391" s="4">
        <f>SUMIFS('grv lys'!$L$2:$L$2863,'grv lys'!$I$2:$I$2863,'bereken betaaldatum bedrag'!$X$1,'grv lys'!$T$2:$T$2863,'bereken betaaldatum bedrag'!B391)</f>
        <v>0</v>
      </c>
      <c r="Y391" s="4">
        <f>SUMIFS('grv lys'!$L$2:$L$2863,'grv lys'!$I$2:$I$2863,'bereken betaaldatum bedrag'!$Y$1,'grv lys'!$G$2:$G$2863,'bereken betaaldatum bedrag'!B391)</f>
        <v>0</v>
      </c>
      <c r="Z391" s="4">
        <f>SUMIFS('grv lys'!$L$2:$L$2863,'grv lys'!$I$2:$I$2863,'bereken betaaldatum bedrag'!$Z$1,'grv lys'!$G$2:$G$2863,'bereken betaaldatum bedrag'!B391)</f>
        <v>0</v>
      </c>
      <c r="AA391" s="4">
        <f>SUMIFS('grv lys'!$L$2:$L$2863,'grv lys'!$I$2:$I$2863,'bereken betaaldatum bedrag'!$AA$1,'grv lys'!$G$2:$G$2863,'bereken betaaldatum bedrag'!B391)</f>
        <v>0</v>
      </c>
      <c r="AB391" s="4">
        <f>SUMIFS('grv lys'!$L$2:$L$2863,'grv lys'!$I$2:$I$2863,'bereken betaaldatum bedrag'!$AB$1,'grv lys'!$G$2:$G$2863,'bereken betaaldatum bedrag'!B391)</f>
        <v>0</v>
      </c>
      <c r="AC391" s="4">
        <f>SUMIFS('grv lys'!$L$2:$L$2863,'grv lys'!$I$2:$I$2863,'bereken betaaldatum bedrag'!$AC$1,'grv lys'!$G$2:$G$2863,'bereken betaaldatum bedrag'!B391)</f>
        <v>0</v>
      </c>
      <c r="AD391" s="4">
        <f>SUMIFS('grv lys'!$L$2:$L$2863,'grv lys'!$I$2:$I$2863,'bereken betaaldatum bedrag'!$AD$1,'grv lys'!$G$2:$G$2863,'bereken betaaldatum bedrag'!B391)</f>
        <v>0</v>
      </c>
      <c r="AE391" s="4">
        <f>SUMIFS('grv lys'!$L$2:$L$2863,'grv lys'!$I$2:$I$2863,'bereken betaaldatum bedrag'!$AE$1,'grv lys'!$G$2:$G$2863,'bereken betaaldatum bedrag'!B391)</f>
        <v>0</v>
      </c>
      <c r="AF391" s="4">
        <f>SUMIFS('grv lys'!$L$2:$L$2863,'grv lys'!$I$2:$I$2863,'bereken betaaldatum bedrag'!$AF$1,'grv lys'!$G$2:$G$2863,'bereken betaaldatum bedrag'!B391)</f>
        <v>0</v>
      </c>
      <c r="AG391" s="4">
        <f>SUMIFS('grv lys'!$L$2:$L$2863,'grv lys'!$I$2:$I$2863,'bereken betaaldatum bedrag'!$AG$1,'grv lys'!$G$2:$G$2863,'bereken betaaldatum bedrag'!B391)</f>
        <v>0</v>
      </c>
      <c r="AH391" s="4">
        <f>SUMIFS('grv lys'!$L$2:$L$2863,'grv lys'!$I$2:$I$2863,'bereken betaaldatum bedrag'!$AH$1,'grv lys'!$G$2:$G$2863,'bereken betaaldatum bedrag'!B391)</f>
        <v>0</v>
      </c>
      <c r="AI391" s="4">
        <f>SUMIFS('grv lys'!$L$2:$L$2863,'grv lys'!$I$2:$I$2863,'bereken betaaldatum bedrag'!$AI$1,'grv lys'!$G$2:$G$2863,'bereken betaaldatum bedrag'!B391)</f>
        <v>0</v>
      </c>
      <c r="AJ391" s="4">
        <f>SUMIFS('grv lys'!$L$2:$L$2863,'grv lys'!$I$2:$I$2863,'bereken betaaldatum bedrag'!$AJ$1,'grv lys'!$G$2:$G$2863,'bereken betaaldatum bedrag'!B391)</f>
        <v>0</v>
      </c>
      <c r="AK391" s="4">
        <f>SUMIFS('grv lys'!$L$2:$L$2863,'grv lys'!$I$2:$I$2863,'bereken betaaldatum bedrag'!$AK$1,'grv lys'!$G$2:$G$2863,'bereken betaaldatum bedrag'!B391)</f>
        <v>0</v>
      </c>
      <c r="AL391" s="4">
        <f>SUMIFS('grv lys'!$L$2:$L$2863,'grv lys'!$I$2:$I$2863,'bereken betaaldatum bedrag'!$AL$1,'grv lys'!$G$2:$G$2863,'bereken betaaldatum bedrag'!B391)</f>
        <v>0</v>
      </c>
      <c r="AM391" s="4">
        <f>SUMIFS('grv lys'!$L$2:$L$2863,'grv lys'!$I$2:$I$2863,'bereken betaaldatum bedrag'!$AM$1,'grv lys'!$G$2:$G$2863,'bereken betaaldatum bedrag'!B391)</f>
        <v>0</v>
      </c>
      <c r="AN391" s="4">
        <f>SUMIFS('grv lys'!$L$2:$L$2863,'grv lys'!$I$2:$I$2863,'bereken betaaldatum bedrag'!$AN$1,'grv lys'!$G$2:$G$2863,'bereken betaaldatum bedrag'!B391)</f>
        <v>0</v>
      </c>
      <c r="AO391" s="4">
        <f>SUMIFS('grv lys'!$L$2:$L$2863,'grv lys'!$I$2:$I$2863,'bereken betaaldatum bedrag'!$AO$1,'grv lys'!$G$2:$G$2863,'bereken betaaldatum bedrag'!B391)</f>
        <v>0</v>
      </c>
      <c r="AP391" s="4">
        <f>SUMIFS('grv lys'!$L$2:$L$2863,'grv lys'!$I$2:$I$2863,'bereken betaaldatum bedrag'!$AP$1,'grv lys'!$G$2:$G$2863,'bereken betaaldatum bedrag'!B391)</f>
        <v>0</v>
      </c>
      <c r="AQ391" s="4">
        <f>SUMIFS('grv lys'!$L$2:$L$2863,'grv lys'!$I$2:$I$2863,'bereken betaaldatum bedrag'!$AQ$1,'grv lys'!$G$2:$G$2863,'bereken betaaldatum bedrag'!B391)</f>
        <v>0</v>
      </c>
      <c r="AR391" s="4">
        <f>SUMIFS('grv lys'!$L$2:$L$2863,'grv lys'!$I$2:$I$2863,'bereken betaaldatum bedrag'!$AR$1,'grv lys'!$G$2:$G$2863,'bereken betaaldatum bedrag'!B391)</f>
        <v>0</v>
      </c>
      <c r="AS391" s="4">
        <f>SUMIFS('grv lys'!$L$2:$L$2863,'grv lys'!$I$2:$I$2863,'bereken betaaldatum bedrag'!$AS$1,'grv lys'!$G$2:$G$2863,'bereken betaaldatum bedrag'!B391)</f>
        <v>0</v>
      </c>
      <c r="AT391" s="4">
        <f>SUMIFS('grv lys'!$L$2:$L$2863,'grv lys'!$I$2:$I$2863,'bereken betaaldatum bedrag'!$AT$1,'grv lys'!$G$2:$G$2863,'bereken betaaldatum bedrag'!B391)</f>
        <v>0</v>
      </c>
      <c r="AU391" s="4">
        <f>SUMIFS('grv lys'!$L$2:$L$2863,'grv lys'!$I$2:$I$2863,'bereken betaaldatum bedrag'!$AU$1,'grv lys'!$G$2:$G$2863,'bereken betaaldatum bedrag'!B391)</f>
        <v>0</v>
      </c>
      <c r="AV391" s="4">
        <f>SUMIFS('grv lys'!$L$2:$L$2863,'grv lys'!$I$2:$I$2863,'bereken betaaldatum bedrag'!$AV$1,'grv lys'!$G$2:$G$2863,'bereken betaaldatum bedrag'!B391)</f>
        <v>0</v>
      </c>
      <c r="AW391" s="4">
        <f>SUMIFS('grv lys'!$L$2:$L$2863,'grv lys'!$I$2:$I$2863,'bereken betaaldatum bedrag'!$AW$1,'grv lys'!$G$2:$G$2863,'bereken betaaldatum bedrag'!B391)</f>
        <v>0</v>
      </c>
      <c r="AX391" s="4">
        <f>SUMIFS('grv lys'!$L$2:$L$2863,'grv lys'!$I$2:$I$2863,'bereken betaaldatum bedrag'!$AX$1,'grv lys'!$G$2:$G$2863,'bereken betaaldatum bedrag'!B391)</f>
        <v>0</v>
      </c>
      <c r="AY391" s="4">
        <f>SUMIFS('grv lys'!$L$2:$L$2863,'grv lys'!$I$2:$I$2863,'bereken betaaldatum bedrag'!$AY$1,'grv lys'!$G$2:$G$2863,'bereken betaaldatum bedrag'!B391)</f>
        <v>0</v>
      </c>
      <c r="AZ391" s="4">
        <f>SUMIFS('grv lys'!$L$2:$L$2863,'grv lys'!$I$2:$I$2863,'bereken betaaldatum bedrag'!$AZ$1,'grv lys'!$G$2:$G$2863,'bereken betaaldatum bedrag'!B391)</f>
        <v>0</v>
      </c>
      <c r="BA391" s="4">
        <f>SUMIFS('grv lys'!$L$2:$L$2863,'grv lys'!$I$2:$I$2863,'bereken betaaldatum bedrag'!$BA$1,'grv lys'!$G$2:$G$2863,'bereken betaaldatum bedrag'!B391)</f>
        <v>0</v>
      </c>
    </row>
    <row r="392" spans="1:53" x14ac:dyDescent="0.25">
      <c r="A392" s="19" t="s">
        <v>136</v>
      </c>
      <c r="B392" s="20">
        <v>41968</v>
      </c>
      <c r="C392" s="7"/>
      <c r="D392" s="15" t="s">
        <v>148</v>
      </c>
      <c r="E392" s="14"/>
      <c r="F392" s="12"/>
      <c r="G392" s="16"/>
      <c r="H392" s="16"/>
      <c r="I392" s="4">
        <f>SUMIFS('grv lys'!$L$2:$L$2863,'grv lys'!$G$2:$G$2863,'bereken betaaldatum bedrag'!B392,'grv lys'!$I$2:$I$2863,'bereken betaaldatum bedrag'!I$1)</f>
        <v>0</v>
      </c>
      <c r="J392" s="4">
        <f>SUMIFS('grv lys'!$L$2:$L$2863,'grv lys'!$I$2:$I$2863,'bereken betaaldatum bedrag'!$J$1,'grv lys'!$T$2:$T$2863,'bereken betaaldatum bedrag'!B392)</f>
        <v>0</v>
      </c>
      <c r="K392" s="4">
        <f>SUMIFS('grv lys'!$L$2:$L$2863,'grv lys'!$I$2:$I$2863,'bereken betaaldatum bedrag'!$K$1,'grv lys'!$T$2:$T$2863,'bereken betaaldatum bedrag'!B392)</f>
        <v>0</v>
      </c>
      <c r="L392" s="4">
        <f>SUMIFS('grv lys'!$L$2:$L$2863,'grv lys'!$I$2:$I$2863,'bereken betaaldatum bedrag'!$L$1,'grv lys'!$T$2:$T$2863,'bereken betaaldatum bedrag'!B392)</f>
        <v>0</v>
      </c>
      <c r="M392" s="4">
        <f>SUMIFS('grv lys'!$L$2:$L$2863,'grv lys'!$I$2:$I$2863,'bereken betaaldatum bedrag'!$M$1,'grv lys'!$T$2:$T$2863,'bereken betaaldatum bedrag'!B392)</f>
        <v>0</v>
      </c>
      <c r="N392" s="4">
        <f>SUMIFS('grv lys'!$L$2:$L$2863,'grv lys'!$I$2:$I$2863,'bereken betaaldatum bedrag'!$N$1,'grv lys'!$T$2:$T$2863,'bereken betaaldatum bedrag'!B392)</f>
        <v>0</v>
      </c>
      <c r="O392" s="4">
        <f>SUMIFS('grv lys'!$L$2:$L$2863,'grv lys'!$I$2:$I$2863,'bereken betaaldatum bedrag'!$O$1,'grv lys'!$T$2:$T$2863,'bereken betaaldatum bedrag'!B392)</f>
        <v>0</v>
      </c>
      <c r="P392" s="4">
        <f>SUMIFS('grv lys'!$L$2:$L$2863,'grv lys'!$I$2:$I$2863,'bereken betaaldatum bedrag'!$P$1,'grv lys'!$T$2:$T$2863,'bereken betaaldatum bedrag'!B392)</f>
        <v>0</v>
      </c>
      <c r="Q392" s="4">
        <f>SUMIFS('grv lys'!$L$2:$L$2863,'grv lys'!$I$2:$I$2863,'bereken betaaldatum bedrag'!$Q$1,'grv lys'!$T$2:$T$2863,'bereken betaaldatum bedrag'!B392)</f>
        <v>0</v>
      </c>
      <c r="R392" s="4">
        <f>SUMIFS('grv lys'!$L$2:$L$2863,'grv lys'!$I$2:$I$2863,'bereken betaaldatum bedrag'!$R$1,'grv lys'!$T$2:$T$2863,'bereken betaaldatum bedrag'!B392)</f>
        <v>0</v>
      </c>
      <c r="S392" s="4">
        <f>SUMIFS('grv lys'!Y391:Y3654,'grv lys'!T391:T3654,'bereken betaaldatum bedrag'!B392,'grv lys'!V391:V3654,'bereken betaaldatum bedrag'!$S$1)</f>
        <v>0</v>
      </c>
      <c r="T392" s="4">
        <f>SUMIFS('grv lys'!Z391:Z3654,'grv lys'!U391:U3654,'bereken betaaldatum bedrag'!B392,'grv lys'!W391:W3654,'bereken betaaldatum bedrag'!$T$1)</f>
        <v>0</v>
      </c>
      <c r="U392" s="4">
        <f>SUMIFS('grv lys'!$L$2:$L$2863,'grv lys'!$I$2:$I$2863,'bereken betaaldatum bedrag'!$U$1,'grv lys'!$T$2:$T$2863,'bereken betaaldatum bedrag'!B392)</f>
        <v>0</v>
      </c>
      <c r="V392" s="4">
        <f>SUMIFS('grv lys'!$L$2:$L$2863,'grv lys'!$I$2:$I$2863,'bereken betaaldatum bedrag'!$V$1,'grv lys'!$T$2:$T$2863,'bereken betaaldatum bedrag'!B392)</f>
        <v>0</v>
      </c>
      <c r="W392" s="4">
        <f>SUMIFS('grv lys'!$L$2:$L$2863,'grv lys'!$I$2:$I$2863,'bereken betaaldatum bedrag'!$W$1,'grv lys'!$T$2:$T$2863,'bereken betaaldatum bedrag'!B392)</f>
        <v>0</v>
      </c>
      <c r="X392" s="4">
        <f>SUMIFS('grv lys'!$L$2:$L$2863,'grv lys'!$I$2:$I$2863,'bereken betaaldatum bedrag'!$X$1,'grv lys'!$T$2:$T$2863,'bereken betaaldatum bedrag'!B392)</f>
        <v>0</v>
      </c>
      <c r="Y392" s="4">
        <f>SUMIFS('grv lys'!$L$2:$L$2863,'grv lys'!$I$2:$I$2863,'bereken betaaldatum bedrag'!$Y$1,'grv lys'!$G$2:$G$2863,'bereken betaaldatum bedrag'!B392)</f>
        <v>0</v>
      </c>
      <c r="Z392" s="4">
        <f>SUMIFS('grv lys'!$L$2:$L$2863,'grv lys'!$I$2:$I$2863,'bereken betaaldatum bedrag'!$Z$1,'grv lys'!$G$2:$G$2863,'bereken betaaldatum bedrag'!B392)</f>
        <v>0</v>
      </c>
      <c r="AA392" s="4">
        <f>SUMIFS('grv lys'!$L$2:$L$2863,'grv lys'!$I$2:$I$2863,'bereken betaaldatum bedrag'!$AA$1,'grv lys'!$G$2:$G$2863,'bereken betaaldatum bedrag'!B392)</f>
        <v>0</v>
      </c>
      <c r="AB392" s="4">
        <f>SUMIFS('grv lys'!$L$2:$L$2863,'grv lys'!$I$2:$I$2863,'bereken betaaldatum bedrag'!$AB$1,'grv lys'!$G$2:$G$2863,'bereken betaaldatum bedrag'!B392)</f>
        <v>0</v>
      </c>
      <c r="AC392" s="4">
        <f>SUMIFS('grv lys'!$L$2:$L$2863,'grv lys'!$I$2:$I$2863,'bereken betaaldatum bedrag'!$AC$1,'grv lys'!$G$2:$G$2863,'bereken betaaldatum bedrag'!B392)</f>
        <v>0</v>
      </c>
      <c r="AD392" s="4">
        <f>SUMIFS('grv lys'!$L$2:$L$2863,'grv lys'!$I$2:$I$2863,'bereken betaaldatum bedrag'!$AD$1,'grv lys'!$G$2:$G$2863,'bereken betaaldatum bedrag'!B392)</f>
        <v>0</v>
      </c>
      <c r="AE392" s="4">
        <f>SUMIFS('grv lys'!$L$2:$L$2863,'grv lys'!$I$2:$I$2863,'bereken betaaldatum bedrag'!$AE$1,'grv lys'!$G$2:$G$2863,'bereken betaaldatum bedrag'!B392)</f>
        <v>0</v>
      </c>
      <c r="AF392" s="4">
        <f>SUMIFS('grv lys'!$L$2:$L$2863,'grv lys'!$I$2:$I$2863,'bereken betaaldatum bedrag'!$AF$1,'grv lys'!$G$2:$G$2863,'bereken betaaldatum bedrag'!B392)</f>
        <v>0</v>
      </c>
      <c r="AG392" s="4">
        <f>SUMIFS('grv lys'!$L$2:$L$2863,'grv lys'!$I$2:$I$2863,'bereken betaaldatum bedrag'!$AG$1,'grv lys'!$G$2:$G$2863,'bereken betaaldatum bedrag'!B392)</f>
        <v>0</v>
      </c>
      <c r="AH392" s="4">
        <f>SUMIFS('grv lys'!$L$2:$L$2863,'grv lys'!$I$2:$I$2863,'bereken betaaldatum bedrag'!$AH$1,'grv lys'!$G$2:$G$2863,'bereken betaaldatum bedrag'!B392)</f>
        <v>0</v>
      </c>
      <c r="AI392" s="4">
        <f>SUMIFS('grv lys'!$L$2:$L$2863,'grv lys'!$I$2:$I$2863,'bereken betaaldatum bedrag'!$AI$1,'grv lys'!$G$2:$G$2863,'bereken betaaldatum bedrag'!B392)</f>
        <v>0</v>
      </c>
      <c r="AJ392" s="4">
        <f>SUMIFS('grv lys'!$L$2:$L$2863,'grv lys'!$I$2:$I$2863,'bereken betaaldatum bedrag'!$AJ$1,'grv lys'!$G$2:$G$2863,'bereken betaaldatum bedrag'!B392)</f>
        <v>0</v>
      </c>
      <c r="AK392" s="4">
        <f>SUMIFS('grv lys'!$L$2:$L$2863,'grv lys'!$I$2:$I$2863,'bereken betaaldatum bedrag'!$AK$1,'grv lys'!$G$2:$G$2863,'bereken betaaldatum bedrag'!B392)</f>
        <v>0</v>
      </c>
      <c r="AL392" s="4">
        <f>SUMIFS('grv lys'!$L$2:$L$2863,'grv lys'!$I$2:$I$2863,'bereken betaaldatum bedrag'!$AL$1,'grv lys'!$G$2:$G$2863,'bereken betaaldatum bedrag'!B392)</f>
        <v>0</v>
      </c>
      <c r="AM392" s="4">
        <f>SUMIFS('grv lys'!$L$2:$L$2863,'grv lys'!$I$2:$I$2863,'bereken betaaldatum bedrag'!$AM$1,'grv lys'!$G$2:$G$2863,'bereken betaaldatum bedrag'!B392)</f>
        <v>0</v>
      </c>
      <c r="AN392" s="4">
        <f>SUMIFS('grv lys'!$L$2:$L$2863,'grv lys'!$I$2:$I$2863,'bereken betaaldatum bedrag'!$AN$1,'grv lys'!$G$2:$G$2863,'bereken betaaldatum bedrag'!B392)</f>
        <v>0</v>
      </c>
      <c r="AO392" s="4">
        <f>SUMIFS('grv lys'!$L$2:$L$2863,'grv lys'!$I$2:$I$2863,'bereken betaaldatum bedrag'!$AO$1,'grv lys'!$G$2:$G$2863,'bereken betaaldatum bedrag'!B392)</f>
        <v>0</v>
      </c>
      <c r="AP392" s="4">
        <f>SUMIFS('grv lys'!$L$2:$L$2863,'grv lys'!$I$2:$I$2863,'bereken betaaldatum bedrag'!$AP$1,'grv lys'!$G$2:$G$2863,'bereken betaaldatum bedrag'!B392)</f>
        <v>0</v>
      </c>
      <c r="AQ392" s="4">
        <f>SUMIFS('grv lys'!$L$2:$L$2863,'grv lys'!$I$2:$I$2863,'bereken betaaldatum bedrag'!$AQ$1,'grv lys'!$G$2:$G$2863,'bereken betaaldatum bedrag'!B392)</f>
        <v>0</v>
      </c>
      <c r="AR392" s="4">
        <f>SUMIFS('grv lys'!$L$2:$L$2863,'grv lys'!$I$2:$I$2863,'bereken betaaldatum bedrag'!$AR$1,'grv lys'!$G$2:$G$2863,'bereken betaaldatum bedrag'!B392)</f>
        <v>0</v>
      </c>
      <c r="AS392" s="4">
        <f>SUMIFS('grv lys'!$L$2:$L$2863,'grv lys'!$I$2:$I$2863,'bereken betaaldatum bedrag'!$AS$1,'grv lys'!$G$2:$G$2863,'bereken betaaldatum bedrag'!B392)</f>
        <v>0</v>
      </c>
      <c r="AT392" s="4">
        <f>SUMIFS('grv lys'!$L$2:$L$2863,'grv lys'!$I$2:$I$2863,'bereken betaaldatum bedrag'!$AT$1,'grv lys'!$G$2:$G$2863,'bereken betaaldatum bedrag'!B392)</f>
        <v>0</v>
      </c>
      <c r="AU392" s="4">
        <f>SUMIFS('grv lys'!$L$2:$L$2863,'grv lys'!$I$2:$I$2863,'bereken betaaldatum bedrag'!$AU$1,'grv lys'!$G$2:$G$2863,'bereken betaaldatum bedrag'!B392)</f>
        <v>0</v>
      </c>
      <c r="AV392" s="4">
        <f>SUMIFS('grv lys'!$L$2:$L$2863,'grv lys'!$I$2:$I$2863,'bereken betaaldatum bedrag'!$AV$1,'grv lys'!$G$2:$G$2863,'bereken betaaldatum bedrag'!B392)</f>
        <v>0</v>
      </c>
      <c r="AW392" s="4">
        <f>SUMIFS('grv lys'!$L$2:$L$2863,'grv lys'!$I$2:$I$2863,'bereken betaaldatum bedrag'!$AW$1,'grv lys'!$G$2:$G$2863,'bereken betaaldatum bedrag'!B392)</f>
        <v>0</v>
      </c>
      <c r="AX392" s="4">
        <f>SUMIFS('grv lys'!$L$2:$L$2863,'grv lys'!$I$2:$I$2863,'bereken betaaldatum bedrag'!$AX$1,'grv lys'!$G$2:$G$2863,'bereken betaaldatum bedrag'!B392)</f>
        <v>0</v>
      </c>
      <c r="AY392" s="4">
        <f>SUMIFS('grv lys'!$L$2:$L$2863,'grv lys'!$I$2:$I$2863,'bereken betaaldatum bedrag'!$AY$1,'grv lys'!$G$2:$G$2863,'bereken betaaldatum bedrag'!B392)</f>
        <v>0</v>
      </c>
      <c r="AZ392" s="4">
        <f>SUMIFS('grv lys'!$L$2:$L$2863,'grv lys'!$I$2:$I$2863,'bereken betaaldatum bedrag'!$AZ$1,'grv lys'!$G$2:$G$2863,'bereken betaaldatum bedrag'!B392)</f>
        <v>0</v>
      </c>
      <c r="BA392" s="4">
        <f>SUMIFS('grv lys'!$L$2:$L$2863,'grv lys'!$I$2:$I$2863,'bereken betaaldatum bedrag'!$BA$1,'grv lys'!$G$2:$G$2863,'bereken betaaldatum bedrag'!B392)</f>
        <v>0</v>
      </c>
    </row>
    <row r="393" spans="1:53" x14ac:dyDescent="0.25">
      <c r="A393" s="19" t="s">
        <v>137</v>
      </c>
      <c r="B393" s="20">
        <v>41969</v>
      </c>
      <c r="C393" s="7"/>
      <c r="D393" s="15" t="s">
        <v>148</v>
      </c>
      <c r="E393" s="14"/>
      <c r="F393" s="12"/>
      <c r="G393" s="16"/>
      <c r="H393" s="16"/>
      <c r="I393" s="4">
        <f>SUMIFS('grv lys'!$L$2:$L$2863,'grv lys'!$G$2:$G$2863,'bereken betaaldatum bedrag'!B393,'grv lys'!$I$2:$I$2863,'bereken betaaldatum bedrag'!I$1)</f>
        <v>0</v>
      </c>
      <c r="J393" s="4">
        <f>SUMIFS('grv lys'!$L$2:$L$2863,'grv lys'!$I$2:$I$2863,'bereken betaaldatum bedrag'!$J$1,'grv lys'!$T$2:$T$2863,'bereken betaaldatum bedrag'!B393)</f>
        <v>0</v>
      </c>
      <c r="K393" s="4">
        <f>SUMIFS('grv lys'!$L$2:$L$2863,'grv lys'!$I$2:$I$2863,'bereken betaaldatum bedrag'!$K$1,'grv lys'!$T$2:$T$2863,'bereken betaaldatum bedrag'!B393)</f>
        <v>0</v>
      </c>
      <c r="L393" s="4">
        <f>SUMIFS('grv lys'!$L$2:$L$2863,'grv lys'!$I$2:$I$2863,'bereken betaaldatum bedrag'!$L$1,'grv lys'!$T$2:$T$2863,'bereken betaaldatum bedrag'!B393)</f>
        <v>0</v>
      </c>
      <c r="M393" s="4">
        <f>SUMIFS('grv lys'!$L$2:$L$2863,'grv lys'!$I$2:$I$2863,'bereken betaaldatum bedrag'!$M$1,'grv lys'!$T$2:$T$2863,'bereken betaaldatum bedrag'!B393)</f>
        <v>0</v>
      </c>
      <c r="N393" s="4">
        <f>SUMIFS('grv lys'!$L$2:$L$2863,'grv lys'!$I$2:$I$2863,'bereken betaaldatum bedrag'!$N$1,'grv lys'!$T$2:$T$2863,'bereken betaaldatum bedrag'!B393)</f>
        <v>0</v>
      </c>
      <c r="O393" s="4">
        <f>SUMIFS('grv lys'!$L$2:$L$2863,'grv lys'!$I$2:$I$2863,'bereken betaaldatum bedrag'!$O$1,'grv lys'!$T$2:$T$2863,'bereken betaaldatum bedrag'!B393)</f>
        <v>0</v>
      </c>
      <c r="P393" s="4">
        <f>SUMIFS('grv lys'!$L$2:$L$2863,'grv lys'!$I$2:$I$2863,'bereken betaaldatum bedrag'!$P$1,'grv lys'!$T$2:$T$2863,'bereken betaaldatum bedrag'!B393)</f>
        <v>0</v>
      </c>
      <c r="Q393" s="4">
        <f>SUMIFS('grv lys'!$L$2:$L$2863,'grv lys'!$I$2:$I$2863,'bereken betaaldatum bedrag'!$Q$1,'grv lys'!$T$2:$T$2863,'bereken betaaldatum bedrag'!B393)</f>
        <v>0</v>
      </c>
      <c r="R393" s="4">
        <f>SUMIFS('grv lys'!$L$2:$L$2863,'grv lys'!$I$2:$I$2863,'bereken betaaldatum bedrag'!$R$1,'grv lys'!$T$2:$T$2863,'bereken betaaldatum bedrag'!B393)</f>
        <v>0</v>
      </c>
      <c r="S393" s="4">
        <f>SUMIFS('grv lys'!Y392:Y3655,'grv lys'!T392:T3655,'bereken betaaldatum bedrag'!B393,'grv lys'!V392:V3655,'bereken betaaldatum bedrag'!$S$1)</f>
        <v>0</v>
      </c>
      <c r="T393" s="4">
        <f>SUMIFS('grv lys'!Z392:Z3655,'grv lys'!U392:U3655,'bereken betaaldatum bedrag'!B393,'grv lys'!W392:W3655,'bereken betaaldatum bedrag'!$T$1)</f>
        <v>0</v>
      </c>
      <c r="U393" s="4">
        <f>SUMIFS('grv lys'!$L$2:$L$2863,'grv lys'!$I$2:$I$2863,'bereken betaaldatum bedrag'!$U$1,'grv lys'!$T$2:$T$2863,'bereken betaaldatum bedrag'!B393)</f>
        <v>0</v>
      </c>
      <c r="V393" s="4">
        <f>SUMIFS('grv lys'!$L$2:$L$2863,'grv lys'!$I$2:$I$2863,'bereken betaaldatum bedrag'!$V$1,'grv lys'!$T$2:$T$2863,'bereken betaaldatum bedrag'!B393)</f>
        <v>0</v>
      </c>
      <c r="W393" s="4">
        <f>SUMIFS('grv lys'!$L$2:$L$2863,'grv lys'!$I$2:$I$2863,'bereken betaaldatum bedrag'!$W$1,'grv lys'!$T$2:$T$2863,'bereken betaaldatum bedrag'!B393)</f>
        <v>0</v>
      </c>
      <c r="X393" s="4">
        <f>SUMIFS('grv lys'!$L$2:$L$2863,'grv lys'!$I$2:$I$2863,'bereken betaaldatum bedrag'!$X$1,'grv lys'!$T$2:$T$2863,'bereken betaaldatum bedrag'!B393)</f>
        <v>0</v>
      </c>
      <c r="Y393" s="4">
        <f>SUMIFS('grv lys'!$L$2:$L$2863,'grv lys'!$I$2:$I$2863,'bereken betaaldatum bedrag'!$Y$1,'grv lys'!$G$2:$G$2863,'bereken betaaldatum bedrag'!B393)</f>
        <v>0</v>
      </c>
      <c r="Z393" s="4">
        <f>SUMIFS('grv lys'!$L$2:$L$2863,'grv lys'!$I$2:$I$2863,'bereken betaaldatum bedrag'!$Z$1,'grv lys'!$G$2:$G$2863,'bereken betaaldatum bedrag'!B393)</f>
        <v>0</v>
      </c>
      <c r="AA393" s="4">
        <f>SUMIFS('grv lys'!$L$2:$L$2863,'grv lys'!$I$2:$I$2863,'bereken betaaldatum bedrag'!$AA$1,'grv lys'!$G$2:$G$2863,'bereken betaaldatum bedrag'!B393)</f>
        <v>0</v>
      </c>
      <c r="AB393" s="4">
        <f>SUMIFS('grv lys'!$L$2:$L$2863,'grv lys'!$I$2:$I$2863,'bereken betaaldatum bedrag'!$AB$1,'grv lys'!$G$2:$G$2863,'bereken betaaldatum bedrag'!B393)</f>
        <v>0</v>
      </c>
      <c r="AC393" s="4">
        <f>SUMIFS('grv lys'!$L$2:$L$2863,'grv lys'!$I$2:$I$2863,'bereken betaaldatum bedrag'!$AC$1,'grv lys'!$G$2:$G$2863,'bereken betaaldatum bedrag'!B393)</f>
        <v>0</v>
      </c>
      <c r="AD393" s="4">
        <f>SUMIFS('grv lys'!$L$2:$L$2863,'grv lys'!$I$2:$I$2863,'bereken betaaldatum bedrag'!$AD$1,'grv lys'!$G$2:$G$2863,'bereken betaaldatum bedrag'!B393)</f>
        <v>0</v>
      </c>
      <c r="AE393" s="4">
        <f>SUMIFS('grv lys'!$L$2:$L$2863,'grv lys'!$I$2:$I$2863,'bereken betaaldatum bedrag'!$AE$1,'grv lys'!$G$2:$G$2863,'bereken betaaldatum bedrag'!B393)</f>
        <v>0</v>
      </c>
      <c r="AF393" s="4">
        <f>SUMIFS('grv lys'!$L$2:$L$2863,'grv lys'!$I$2:$I$2863,'bereken betaaldatum bedrag'!$AF$1,'grv lys'!$G$2:$G$2863,'bereken betaaldatum bedrag'!B393)</f>
        <v>0</v>
      </c>
      <c r="AG393" s="4">
        <f>SUMIFS('grv lys'!$L$2:$L$2863,'grv lys'!$I$2:$I$2863,'bereken betaaldatum bedrag'!$AG$1,'grv lys'!$G$2:$G$2863,'bereken betaaldatum bedrag'!B393)</f>
        <v>0</v>
      </c>
      <c r="AH393" s="4">
        <f>SUMIFS('grv lys'!$L$2:$L$2863,'grv lys'!$I$2:$I$2863,'bereken betaaldatum bedrag'!$AH$1,'grv lys'!$G$2:$G$2863,'bereken betaaldatum bedrag'!B393)</f>
        <v>0</v>
      </c>
      <c r="AI393" s="4">
        <f>SUMIFS('grv lys'!$L$2:$L$2863,'grv lys'!$I$2:$I$2863,'bereken betaaldatum bedrag'!$AI$1,'grv lys'!$G$2:$G$2863,'bereken betaaldatum bedrag'!B393)</f>
        <v>0</v>
      </c>
      <c r="AJ393" s="4">
        <f>SUMIFS('grv lys'!$L$2:$L$2863,'grv lys'!$I$2:$I$2863,'bereken betaaldatum bedrag'!$AJ$1,'grv lys'!$G$2:$G$2863,'bereken betaaldatum bedrag'!B393)</f>
        <v>0</v>
      </c>
      <c r="AK393" s="4">
        <f>SUMIFS('grv lys'!$L$2:$L$2863,'grv lys'!$I$2:$I$2863,'bereken betaaldatum bedrag'!$AK$1,'grv lys'!$G$2:$G$2863,'bereken betaaldatum bedrag'!B393)</f>
        <v>0</v>
      </c>
      <c r="AL393" s="4">
        <f>SUMIFS('grv lys'!$L$2:$L$2863,'grv lys'!$I$2:$I$2863,'bereken betaaldatum bedrag'!$AL$1,'grv lys'!$G$2:$G$2863,'bereken betaaldatum bedrag'!B393)</f>
        <v>0</v>
      </c>
      <c r="AM393" s="4">
        <f>SUMIFS('grv lys'!$L$2:$L$2863,'grv lys'!$I$2:$I$2863,'bereken betaaldatum bedrag'!$AM$1,'grv lys'!$G$2:$G$2863,'bereken betaaldatum bedrag'!B393)</f>
        <v>0</v>
      </c>
      <c r="AN393" s="4">
        <f>SUMIFS('grv lys'!$L$2:$L$2863,'grv lys'!$I$2:$I$2863,'bereken betaaldatum bedrag'!$AN$1,'grv lys'!$G$2:$G$2863,'bereken betaaldatum bedrag'!B393)</f>
        <v>0</v>
      </c>
      <c r="AO393" s="4">
        <f>SUMIFS('grv lys'!$L$2:$L$2863,'grv lys'!$I$2:$I$2863,'bereken betaaldatum bedrag'!$AO$1,'grv lys'!$G$2:$G$2863,'bereken betaaldatum bedrag'!B393)</f>
        <v>0</v>
      </c>
      <c r="AP393" s="4">
        <f>SUMIFS('grv lys'!$L$2:$L$2863,'grv lys'!$I$2:$I$2863,'bereken betaaldatum bedrag'!$AP$1,'grv lys'!$G$2:$G$2863,'bereken betaaldatum bedrag'!B393)</f>
        <v>0</v>
      </c>
      <c r="AQ393" s="4">
        <f>SUMIFS('grv lys'!$L$2:$L$2863,'grv lys'!$I$2:$I$2863,'bereken betaaldatum bedrag'!$AQ$1,'grv lys'!$G$2:$G$2863,'bereken betaaldatum bedrag'!B393)</f>
        <v>0</v>
      </c>
      <c r="AR393" s="4">
        <f>SUMIFS('grv lys'!$L$2:$L$2863,'grv lys'!$I$2:$I$2863,'bereken betaaldatum bedrag'!$AR$1,'grv lys'!$G$2:$G$2863,'bereken betaaldatum bedrag'!B393)</f>
        <v>0</v>
      </c>
      <c r="AS393" s="4">
        <f>SUMIFS('grv lys'!$L$2:$L$2863,'grv lys'!$I$2:$I$2863,'bereken betaaldatum bedrag'!$AS$1,'grv lys'!$G$2:$G$2863,'bereken betaaldatum bedrag'!B393)</f>
        <v>0</v>
      </c>
      <c r="AT393" s="4">
        <f>SUMIFS('grv lys'!$L$2:$L$2863,'grv lys'!$I$2:$I$2863,'bereken betaaldatum bedrag'!$AT$1,'grv lys'!$G$2:$G$2863,'bereken betaaldatum bedrag'!B393)</f>
        <v>0</v>
      </c>
      <c r="AU393" s="4">
        <f>SUMIFS('grv lys'!$L$2:$L$2863,'grv lys'!$I$2:$I$2863,'bereken betaaldatum bedrag'!$AU$1,'grv lys'!$G$2:$G$2863,'bereken betaaldatum bedrag'!B393)</f>
        <v>0</v>
      </c>
      <c r="AV393" s="4">
        <f>SUMIFS('grv lys'!$L$2:$L$2863,'grv lys'!$I$2:$I$2863,'bereken betaaldatum bedrag'!$AV$1,'grv lys'!$G$2:$G$2863,'bereken betaaldatum bedrag'!B393)</f>
        <v>0</v>
      </c>
      <c r="AW393" s="4">
        <f>SUMIFS('grv lys'!$L$2:$L$2863,'grv lys'!$I$2:$I$2863,'bereken betaaldatum bedrag'!$AW$1,'grv lys'!$G$2:$G$2863,'bereken betaaldatum bedrag'!B393)</f>
        <v>0</v>
      </c>
      <c r="AX393" s="4">
        <f>SUMIFS('grv lys'!$L$2:$L$2863,'grv lys'!$I$2:$I$2863,'bereken betaaldatum bedrag'!$AX$1,'grv lys'!$G$2:$G$2863,'bereken betaaldatum bedrag'!B393)</f>
        <v>0</v>
      </c>
      <c r="AY393" s="4">
        <f>SUMIFS('grv lys'!$L$2:$L$2863,'grv lys'!$I$2:$I$2863,'bereken betaaldatum bedrag'!$AY$1,'grv lys'!$G$2:$G$2863,'bereken betaaldatum bedrag'!B393)</f>
        <v>0</v>
      </c>
      <c r="AZ393" s="4">
        <f>SUMIFS('grv lys'!$L$2:$L$2863,'grv lys'!$I$2:$I$2863,'bereken betaaldatum bedrag'!$AZ$1,'grv lys'!$G$2:$G$2863,'bereken betaaldatum bedrag'!B393)</f>
        <v>0</v>
      </c>
      <c r="BA393" s="4">
        <f>SUMIFS('grv lys'!$L$2:$L$2863,'grv lys'!$I$2:$I$2863,'bereken betaaldatum bedrag'!$BA$1,'grv lys'!$G$2:$G$2863,'bereken betaaldatum bedrag'!B393)</f>
        <v>0</v>
      </c>
    </row>
    <row r="394" spans="1:53" x14ac:dyDescent="0.25">
      <c r="A394" s="19" t="s">
        <v>138</v>
      </c>
      <c r="B394" s="20">
        <v>41970</v>
      </c>
      <c r="C394" s="7"/>
      <c r="D394" s="15" t="s">
        <v>148</v>
      </c>
      <c r="E394" s="14"/>
      <c r="F394" s="12"/>
      <c r="G394" s="16"/>
      <c r="H394" s="16"/>
      <c r="I394" s="4">
        <f>SUMIFS('grv lys'!$L$2:$L$2863,'grv lys'!$G$2:$G$2863,'bereken betaaldatum bedrag'!B394,'grv lys'!$I$2:$I$2863,'bereken betaaldatum bedrag'!I$1)</f>
        <v>0</v>
      </c>
      <c r="J394" s="4">
        <f>SUMIFS('grv lys'!$L$2:$L$2863,'grv lys'!$I$2:$I$2863,'bereken betaaldatum bedrag'!$J$1,'grv lys'!$T$2:$T$2863,'bereken betaaldatum bedrag'!B394)</f>
        <v>0</v>
      </c>
      <c r="K394" s="4">
        <f>SUMIFS('grv lys'!$L$2:$L$2863,'grv lys'!$I$2:$I$2863,'bereken betaaldatum bedrag'!$K$1,'grv lys'!$T$2:$T$2863,'bereken betaaldatum bedrag'!B394)</f>
        <v>0</v>
      </c>
      <c r="L394" s="4">
        <f>SUMIFS('grv lys'!$L$2:$L$2863,'grv lys'!$I$2:$I$2863,'bereken betaaldatum bedrag'!$L$1,'grv lys'!$T$2:$T$2863,'bereken betaaldatum bedrag'!B394)</f>
        <v>0</v>
      </c>
      <c r="M394" s="4">
        <f>SUMIFS('grv lys'!$L$2:$L$2863,'grv lys'!$I$2:$I$2863,'bereken betaaldatum bedrag'!$M$1,'grv lys'!$T$2:$T$2863,'bereken betaaldatum bedrag'!B394)</f>
        <v>0</v>
      </c>
      <c r="N394" s="4">
        <f>SUMIFS('grv lys'!$L$2:$L$2863,'grv lys'!$I$2:$I$2863,'bereken betaaldatum bedrag'!$N$1,'grv lys'!$T$2:$T$2863,'bereken betaaldatum bedrag'!B394)</f>
        <v>0</v>
      </c>
      <c r="O394" s="4">
        <f>SUMIFS('grv lys'!$L$2:$L$2863,'grv lys'!$I$2:$I$2863,'bereken betaaldatum bedrag'!$O$1,'grv lys'!$T$2:$T$2863,'bereken betaaldatum bedrag'!B394)</f>
        <v>0</v>
      </c>
      <c r="P394" s="4">
        <f>SUMIFS('grv lys'!$L$2:$L$2863,'grv lys'!$I$2:$I$2863,'bereken betaaldatum bedrag'!$P$1,'grv lys'!$T$2:$T$2863,'bereken betaaldatum bedrag'!B394)</f>
        <v>0</v>
      </c>
      <c r="Q394" s="4">
        <f>SUMIFS('grv lys'!$L$2:$L$2863,'grv lys'!$I$2:$I$2863,'bereken betaaldatum bedrag'!$Q$1,'grv lys'!$T$2:$T$2863,'bereken betaaldatum bedrag'!B394)</f>
        <v>0</v>
      </c>
      <c r="R394" s="4">
        <f>SUMIFS('grv lys'!$L$2:$L$2863,'grv lys'!$I$2:$I$2863,'bereken betaaldatum bedrag'!$R$1,'grv lys'!$T$2:$T$2863,'bereken betaaldatum bedrag'!B394)</f>
        <v>0</v>
      </c>
      <c r="S394" s="4">
        <f>SUMIFS('grv lys'!Y393:Y3656,'grv lys'!T393:T3656,'bereken betaaldatum bedrag'!B394,'grv lys'!V393:V3656,'bereken betaaldatum bedrag'!$S$1)</f>
        <v>0</v>
      </c>
      <c r="T394" s="4">
        <f>SUMIFS('grv lys'!Z393:Z3656,'grv lys'!U393:U3656,'bereken betaaldatum bedrag'!B394,'grv lys'!W393:W3656,'bereken betaaldatum bedrag'!$T$1)</f>
        <v>0</v>
      </c>
      <c r="U394" s="4">
        <f>SUMIFS('grv lys'!$L$2:$L$2863,'grv lys'!$I$2:$I$2863,'bereken betaaldatum bedrag'!$U$1,'grv lys'!$T$2:$T$2863,'bereken betaaldatum bedrag'!B394)</f>
        <v>0</v>
      </c>
      <c r="V394" s="4">
        <f>SUMIFS('grv lys'!$L$2:$L$2863,'grv lys'!$I$2:$I$2863,'bereken betaaldatum bedrag'!$V$1,'grv lys'!$T$2:$T$2863,'bereken betaaldatum bedrag'!B394)</f>
        <v>0</v>
      </c>
      <c r="W394" s="4">
        <f>SUMIFS('grv lys'!$L$2:$L$2863,'grv lys'!$I$2:$I$2863,'bereken betaaldatum bedrag'!$W$1,'grv lys'!$T$2:$T$2863,'bereken betaaldatum bedrag'!B394)</f>
        <v>0</v>
      </c>
      <c r="X394" s="4">
        <f>SUMIFS('grv lys'!$L$2:$L$2863,'grv lys'!$I$2:$I$2863,'bereken betaaldatum bedrag'!$X$1,'grv lys'!$T$2:$T$2863,'bereken betaaldatum bedrag'!B394)</f>
        <v>0</v>
      </c>
      <c r="Y394" s="4">
        <f>SUMIFS('grv lys'!$L$2:$L$2863,'grv lys'!$I$2:$I$2863,'bereken betaaldatum bedrag'!$Y$1,'grv lys'!$G$2:$G$2863,'bereken betaaldatum bedrag'!B394)</f>
        <v>0</v>
      </c>
      <c r="Z394" s="4">
        <f>SUMIFS('grv lys'!$L$2:$L$2863,'grv lys'!$I$2:$I$2863,'bereken betaaldatum bedrag'!$Z$1,'grv lys'!$G$2:$G$2863,'bereken betaaldatum bedrag'!B394)</f>
        <v>0</v>
      </c>
      <c r="AA394" s="4">
        <f>SUMIFS('grv lys'!$L$2:$L$2863,'grv lys'!$I$2:$I$2863,'bereken betaaldatum bedrag'!$AA$1,'grv lys'!$G$2:$G$2863,'bereken betaaldatum bedrag'!B394)</f>
        <v>0</v>
      </c>
      <c r="AB394" s="4">
        <f>SUMIFS('grv lys'!$L$2:$L$2863,'grv lys'!$I$2:$I$2863,'bereken betaaldatum bedrag'!$AB$1,'grv lys'!$G$2:$G$2863,'bereken betaaldatum bedrag'!B394)</f>
        <v>0</v>
      </c>
      <c r="AC394" s="4">
        <f>SUMIFS('grv lys'!$L$2:$L$2863,'grv lys'!$I$2:$I$2863,'bereken betaaldatum bedrag'!$AC$1,'grv lys'!$G$2:$G$2863,'bereken betaaldatum bedrag'!B394)</f>
        <v>0</v>
      </c>
      <c r="AD394" s="4">
        <f>SUMIFS('grv lys'!$L$2:$L$2863,'grv lys'!$I$2:$I$2863,'bereken betaaldatum bedrag'!$AD$1,'grv lys'!$G$2:$G$2863,'bereken betaaldatum bedrag'!B394)</f>
        <v>0</v>
      </c>
      <c r="AE394" s="4">
        <f>SUMIFS('grv lys'!$L$2:$L$2863,'grv lys'!$I$2:$I$2863,'bereken betaaldatum bedrag'!$AE$1,'grv lys'!$G$2:$G$2863,'bereken betaaldatum bedrag'!B394)</f>
        <v>0</v>
      </c>
      <c r="AF394" s="4">
        <f>SUMIFS('grv lys'!$L$2:$L$2863,'grv lys'!$I$2:$I$2863,'bereken betaaldatum bedrag'!$AF$1,'grv lys'!$G$2:$G$2863,'bereken betaaldatum bedrag'!B394)</f>
        <v>0</v>
      </c>
      <c r="AG394" s="4">
        <f>SUMIFS('grv lys'!$L$2:$L$2863,'grv lys'!$I$2:$I$2863,'bereken betaaldatum bedrag'!$AG$1,'grv lys'!$G$2:$G$2863,'bereken betaaldatum bedrag'!B394)</f>
        <v>0</v>
      </c>
      <c r="AH394" s="4">
        <f>SUMIFS('grv lys'!$L$2:$L$2863,'grv lys'!$I$2:$I$2863,'bereken betaaldatum bedrag'!$AH$1,'grv lys'!$G$2:$G$2863,'bereken betaaldatum bedrag'!B394)</f>
        <v>0</v>
      </c>
      <c r="AI394" s="4">
        <f>SUMIFS('grv lys'!$L$2:$L$2863,'grv lys'!$I$2:$I$2863,'bereken betaaldatum bedrag'!$AI$1,'grv lys'!$G$2:$G$2863,'bereken betaaldatum bedrag'!B394)</f>
        <v>0</v>
      </c>
      <c r="AJ394" s="4">
        <f>SUMIFS('grv lys'!$L$2:$L$2863,'grv lys'!$I$2:$I$2863,'bereken betaaldatum bedrag'!$AJ$1,'grv lys'!$G$2:$G$2863,'bereken betaaldatum bedrag'!B394)</f>
        <v>0</v>
      </c>
      <c r="AK394" s="4">
        <f>SUMIFS('grv lys'!$L$2:$L$2863,'grv lys'!$I$2:$I$2863,'bereken betaaldatum bedrag'!$AK$1,'grv lys'!$G$2:$G$2863,'bereken betaaldatum bedrag'!B394)</f>
        <v>0</v>
      </c>
      <c r="AL394" s="4">
        <f>SUMIFS('grv lys'!$L$2:$L$2863,'grv lys'!$I$2:$I$2863,'bereken betaaldatum bedrag'!$AL$1,'grv lys'!$G$2:$G$2863,'bereken betaaldatum bedrag'!B394)</f>
        <v>0</v>
      </c>
      <c r="AM394" s="4">
        <f>SUMIFS('grv lys'!$L$2:$L$2863,'grv lys'!$I$2:$I$2863,'bereken betaaldatum bedrag'!$AM$1,'grv lys'!$G$2:$G$2863,'bereken betaaldatum bedrag'!B394)</f>
        <v>0</v>
      </c>
      <c r="AN394" s="4">
        <f>SUMIFS('grv lys'!$L$2:$L$2863,'grv lys'!$I$2:$I$2863,'bereken betaaldatum bedrag'!$AN$1,'grv lys'!$G$2:$G$2863,'bereken betaaldatum bedrag'!B394)</f>
        <v>0</v>
      </c>
      <c r="AO394" s="4">
        <f>SUMIFS('grv lys'!$L$2:$L$2863,'grv lys'!$I$2:$I$2863,'bereken betaaldatum bedrag'!$AO$1,'grv lys'!$G$2:$G$2863,'bereken betaaldatum bedrag'!B394)</f>
        <v>0</v>
      </c>
      <c r="AP394" s="4">
        <f>SUMIFS('grv lys'!$L$2:$L$2863,'grv lys'!$I$2:$I$2863,'bereken betaaldatum bedrag'!$AP$1,'grv lys'!$G$2:$G$2863,'bereken betaaldatum bedrag'!B394)</f>
        <v>0</v>
      </c>
      <c r="AQ394" s="4">
        <f>SUMIFS('grv lys'!$L$2:$L$2863,'grv lys'!$I$2:$I$2863,'bereken betaaldatum bedrag'!$AQ$1,'grv lys'!$G$2:$G$2863,'bereken betaaldatum bedrag'!B394)</f>
        <v>0</v>
      </c>
      <c r="AR394" s="4">
        <f>SUMIFS('grv lys'!$L$2:$L$2863,'grv lys'!$I$2:$I$2863,'bereken betaaldatum bedrag'!$AR$1,'grv lys'!$G$2:$G$2863,'bereken betaaldatum bedrag'!B394)</f>
        <v>0</v>
      </c>
      <c r="AS394" s="4">
        <f>SUMIFS('grv lys'!$L$2:$L$2863,'grv lys'!$I$2:$I$2863,'bereken betaaldatum bedrag'!$AS$1,'grv lys'!$G$2:$G$2863,'bereken betaaldatum bedrag'!B394)</f>
        <v>0</v>
      </c>
      <c r="AT394" s="4">
        <f>SUMIFS('grv lys'!$L$2:$L$2863,'grv lys'!$I$2:$I$2863,'bereken betaaldatum bedrag'!$AT$1,'grv lys'!$G$2:$G$2863,'bereken betaaldatum bedrag'!B394)</f>
        <v>0</v>
      </c>
      <c r="AU394" s="4">
        <f>SUMIFS('grv lys'!$L$2:$L$2863,'grv lys'!$I$2:$I$2863,'bereken betaaldatum bedrag'!$AU$1,'grv lys'!$G$2:$G$2863,'bereken betaaldatum bedrag'!B394)</f>
        <v>0</v>
      </c>
      <c r="AV394" s="4">
        <f>SUMIFS('grv lys'!$L$2:$L$2863,'grv lys'!$I$2:$I$2863,'bereken betaaldatum bedrag'!$AV$1,'grv lys'!$G$2:$G$2863,'bereken betaaldatum bedrag'!B394)</f>
        <v>0</v>
      </c>
      <c r="AW394" s="4">
        <f>SUMIFS('grv lys'!$L$2:$L$2863,'grv lys'!$I$2:$I$2863,'bereken betaaldatum bedrag'!$AW$1,'grv lys'!$G$2:$G$2863,'bereken betaaldatum bedrag'!B394)</f>
        <v>0</v>
      </c>
      <c r="AX394" s="4">
        <f>SUMIFS('grv lys'!$L$2:$L$2863,'grv lys'!$I$2:$I$2863,'bereken betaaldatum bedrag'!$AX$1,'grv lys'!$G$2:$G$2863,'bereken betaaldatum bedrag'!B394)</f>
        <v>0</v>
      </c>
      <c r="AY394" s="4">
        <f>SUMIFS('grv lys'!$L$2:$L$2863,'grv lys'!$I$2:$I$2863,'bereken betaaldatum bedrag'!$AY$1,'grv lys'!$G$2:$G$2863,'bereken betaaldatum bedrag'!B394)</f>
        <v>0</v>
      </c>
      <c r="AZ394" s="4">
        <f>SUMIFS('grv lys'!$L$2:$L$2863,'grv lys'!$I$2:$I$2863,'bereken betaaldatum bedrag'!$AZ$1,'grv lys'!$G$2:$G$2863,'bereken betaaldatum bedrag'!B394)</f>
        <v>0</v>
      </c>
      <c r="BA394" s="4">
        <f>SUMIFS('grv lys'!$L$2:$L$2863,'grv lys'!$I$2:$I$2863,'bereken betaaldatum bedrag'!$BA$1,'grv lys'!$G$2:$G$2863,'bereken betaaldatum bedrag'!B394)</f>
        <v>0</v>
      </c>
    </row>
    <row r="395" spans="1:53" x14ac:dyDescent="0.25">
      <c r="A395" s="19" t="s">
        <v>139</v>
      </c>
      <c r="B395" s="20">
        <v>41971</v>
      </c>
      <c r="C395" s="7">
        <f>B395+19</f>
        <v>41990</v>
      </c>
      <c r="D395" s="6">
        <f>SUM(I389:I395)</f>
        <v>0</v>
      </c>
      <c r="E395" s="14">
        <f>B395+31</f>
        <v>42002</v>
      </c>
      <c r="F395" s="12">
        <f>SUM(Y389:BA395)</f>
        <v>0</v>
      </c>
      <c r="G395" s="10">
        <f>B395</f>
        <v>41971</v>
      </c>
      <c r="H395" s="9">
        <f>SUM(J389:X395)</f>
        <v>0</v>
      </c>
      <c r="I395" s="4">
        <f>SUMIFS('grv lys'!$L$2:$L$2863,'grv lys'!$G$2:$G$2863,'bereken betaaldatum bedrag'!B395,'grv lys'!$I$2:$I$2863,'bereken betaaldatum bedrag'!I$1)</f>
        <v>0</v>
      </c>
      <c r="J395" s="4">
        <f>SUMIFS('grv lys'!$L$2:$L$2863,'grv lys'!$I$2:$I$2863,'bereken betaaldatum bedrag'!$J$1,'grv lys'!$T$2:$T$2863,'bereken betaaldatum bedrag'!B395)</f>
        <v>0</v>
      </c>
      <c r="K395" s="4">
        <f>SUMIFS('grv lys'!$L$2:$L$2863,'grv lys'!$I$2:$I$2863,'bereken betaaldatum bedrag'!$K$1,'grv lys'!$T$2:$T$2863,'bereken betaaldatum bedrag'!B395)</f>
        <v>0</v>
      </c>
      <c r="L395" s="4">
        <f>SUMIFS('grv lys'!$L$2:$L$2863,'grv lys'!$I$2:$I$2863,'bereken betaaldatum bedrag'!$L$1,'grv lys'!$T$2:$T$2863,'bereken betaaldatum bedrag'!B395)</f>
        <v>0</v>
      </c>
      <c r="M395" s="4">
        <f>SUMIFS('grv lys'!$L$2:$L$2863,'grv lys'!$I$2:$I$2863,'bereken betaaldatum bedrag'!$M$1,'grv lys'!$T$2:$T$2863,'bereken betaaldatum bedrag'!B395)</f>
        <v>0</v>
      </c>
      <c r="N395" s="4">
        <f>SUMIFS('grv lys'!$L$2:$L$2863,'grv lys'!$I$2:$I$2863,'bereken betaaldatum bedrag'!$N$1,'grv lys'!$T$2:$T$2863,'bereken betaaldatum bedrag'!B395)</f>
        <v>0</v>
      </c>
      <c r="O395" s="4">
        <f>SUMIFS('grv lys'!$L$2:$L$2863,'grv lys'!$I$2:$I$2863,'bereken betaaldatum bedrag'!$O$1,'grv lys'!$T$2:$T$2863,'bereken betaaldatum bedrag'!B395)</f>
        <v>0</v>
      </c>
      <c r="P395" s="4">
        <f>SUMIFS('grv lys'!$L$2:$L$2863,'grv lys'!$I$2:$I$2863,'bereken betaaldatum bedrag'!$P$1,'grv lys'!$T$2:$T$2863,'bereken betaaldatum bedrag'!B395)</f>
        <v>0</v>
      </c>
      <c r="Q395" s="4">
        <f>SUMIFS('grv lys'!$L$2:$L$2863,'grv lys'!$I$2:$I$2863,'bereken betaaldatum bedrag'!$Q$1,'grv lys'!$T$2:$T$2863,'bereken betaaldatum bedrag'!B395)</f>
        <v>0</v>
      </c>
      <c r="R395" s="4">
        <f>SUMIFS('grv lys'!$L$2:$L$2863,'grv lys'!$I$2:$I$2863,'bereken betaaldatum bedrag'!$R$1,'grv lys'!$T$2:$T$2863,'bereken betaaldatum bedrag'!B395)</f>
        <v>0</v>
      </c>
      <c r="S395" s="4">
        <f>SUMIFS('grv lys'!Y394:Y3657,'grv lys'!T394:T3657,'bereken betaaldatum bedrag'!B395,'grv lys'!V394:V3657,'bereken betaaldatum bedrag'!$S$1)</f>
        <v>0</v>
      </c>
      <c r="T395" s="4">
        <f>SUMIFS('grv lys'!Z394:Z3657,'grv lys'!U394:U3657,'bereken betaaldatum bedrag'!B395,'grv lys'!W394:W3657,'bereken betaaldatum bedrag'!$T$1)</f>
        <v>0</v>
      </c>
      <c r="U395" s="4">
        <f>SUMIFS('grv lys'!$L$2:$L$2863,'grv lys'!$I$2:$I$2863,'bereken betaaldatum bedrag'!$U$1,'grv lys'!$T$2:$T$2863,'bereken betaaldatum bedrag'!B395)</f>
        <v>0</v>
      </c>
      <c r="V395" s="4">
        <f>SUMIFS('grv lys'!$L$2:$L$2863,'grv lys'!$I$2:$I$2863,'bereken betaaldatum bedrag'!$V$1,'grv lys'!$T$2:$T$2863,'bereken betaaldatum bedrag'!B395)</f>
        <v>0</v>
      </c>
      <c r="W395" s="4">
        <f>SUMIFS('grv lys'!$L$2:$L$2863,'grv lys'!$I$2:$I$2863,'bereken betaaldatum bedrag'!$W$1,'grv lys'!$T$2:$T$2863,'bereken betaaldatum bedrag'!B395)</f>
        <v>0</v>
      </c>
      <c r="X395" s="4">
        <f>SUMIFS('grv lys'!$L$2:$L$2863,'grv lys'!$I$2:$I$2863,'bereken betaaldatum bedrag'!$X$1,'grv lys'!$T$2:$T$2863,'bereken betaaldatum bedrag'!B395)</f>
        <v>0</v>
      </c>
      <c r="Y395" s="4">
        <f>SUMIFS('grv lys'!$L$2:$L$2863,'grv lys'!$I$2:$I$2863,'bereken betaaldatum bedrag'!$Y$1,'grv lys'!$G$2:$G$2863,'bereken betaaldatum bedrag'!B395)</f>
        <v>0</v>
      </c>
      <c r="Z395" s="4">
        <f>SUMIFS('grv lys'!$L$2:$L$2863,'grv lys'!$I$2:$I$2863,'bereken betaaldatum bedrag'!$Z$1,'grv lys'!$G$2:$G$2863,'bereken betaaldatum bedrag'!B395)</f>
        <v>0</v>
      </c>
      <c r="AA395" s="4">
        <f>SUMIFS('grv lys'!$L$2:$L$2863,'grv lys'!$I$2:$I$2863,'bereken betaaldatum bedrag'!$AA$1,'grv lys'!$G$2:$G$2863,'bereken betaaldatum bedrag'!B395)</f>
        <v>0</v>
      </c>
      <c r="AB395" s="4">
        <f>SUMIFS('grv lys'!$L$2:$L$2863,'grv lys'!$I$2:$I$2863,'bereken betaaldatum bedrag'!$AB$1,'grv lys'!$G$2:$G$2863,'bereken betaaldatum bedrag'!B395)</f>
        <v>0</v>
      </c>
      <c r="AC395" s="4">
        <f>SUMIFS('grv lys'!$L$2:$L$2863,'grv lys'!$I$2:$I$2863,'bereken betaaldatum bedrag'!$AC$1,'grv lys'!$G$2:$G$2863,'bereken betaaldatum bedrag'!B395)</f>
        <v>0</v>
      </c>
      <c r="AD395" s="4">
        <f>SUMIFS('grv lys'!$L$2:$L$2863,'grv lys'!$I$2:$I$2863,'bereken betaaldatum bedrag'!$AD$1,'grv lys'!$G$2:$G$2863,'bereken betaaldatum bedrag'!B395)</f>
        <v>0</v>
      </c>
      <c r="AE395" s="4">
        <f>SUMIFS('grv lys'!$L$2:$L$2863,'grv lys'!$I$2:$I$2863,'bereken betaaldatum bedrag'!$AE$1,'grv lys'!$G$2:$G$2863,'bereken betaaldatum bedrag'!B395)</f>
        <v>0</v>
      </c>
      <c r="AF395" s="4">
        <f>SUMIFS('grv lys'!$L$2:$L$2863,'grv lys'!$I$2:$I$2863,'bereken betaaldatum bedrag'!$AF$1,'grv lys'!$G$2:$G$2863,'bereken betaaldatum bedrag'!B395)</f>
        <v>0</v>
      </c>
      <c r="AG395" s="4">
        <f>SUMIFS('grv lys'!$L$2:$L$2863,'grv lys'!$I$2:$I$2863,'bereken betaaldatum bedrag'!$AG$1,'grv lys'!$G$2:$G$2863,'bereken betaaldatum bedrag'!B395)</f>
        <v>0</v>
      </c>
      <c r="AH395" s="4">
        <f>SUMIFS('grv lys'!$L$2:$L$2863,'grv lys'!$I$2:$I$2863,'bereken betaaldatum bedrag'!$AH$1,'grv lys'!$G$2:$G$2863,'bereken betaaldatum bedrag'!B395)</f>
        <v>0</v>
      </c>
      <c r="AI395" s="4">
        <f>SUMIFS('grv lys'!$L$2:$L$2863,'grv lys'!$I$2:$I$2863,'bereken betaaldatum bedrag'!$AI$1,'grv lys'!$G$2:$G$2863,'bereken betaaldatum bedrag'!B395)</f>
        <v>0</v>
      </c>
      <c r="AJ395" s="4">
        <f>SUMIFS('grv lys'!$L$2:$L$2863,'grv lys'!$I$2:$I$2863,'bereken betaaldatum bedrag'!$AJ$1,'grv lys'!$G$2:$G$2863,'bereken betaaldatum bedrag'!B395)</f>
        <v>0</v>
      </c>
      <c r="AK395" s="4">
        <f>SUMIFS('grv lys'!$L$2:$L$2863,'grv lys'!$I$2:$I$2863,'bereken betaaldatum bedrag'!$AK$1,'grv lys'!$G$2:$G$2863,'bereken betaaldatum bedrag'!B395)</f>
        <v>0</v>
      </c>
      <c r="AL395" s="4">
        <f>SUMIFS('grv lys'!$L$2:$L$2863,'grv lys'!$I$2:$I$2863,'bereken betaaldatum bedrag'!$AL$1,'grv lys'!$G$2:$G$2863,'bereken betaaldatum bedrag'!B395)</f>
        <v>0</v>
      </c>
      <c r="AM395" s="4">
        <f>SUMIFS('grv lys'!$L$2:$L$2863,'grv lys'!$I$2:$I$2863,'bereken betaaldatum bedrag'!$AM$1,'grv lys'!$G$2:$G$2863,'bereken betaaldatum bedrag'!B395)</f>
        <v>0</v>
      </c>
      <c r="AN395" s="4">
        <f>SUMIFS('grv lys'!$L$2:$L$2863,'grv lys'!$I$2:$I$2863,'bereken betaaldatum bedrag'!$AN$1,'grv lys'!$G$2:$G$2863,'bereken betaaldatum bedrag'!B395)</f>
        <v>0</v>
      </c>
      <c r="AO395" s="4">
        <f>SUMIFS('grv lys'!$L$2:$L$2863,'grv lys'!$I$2:$I$2863,'bereken betaaldatum bedrag'!$AO$1,'grv lys'!$G$2:$G$2863,'bereken betaaldatum bedrag'!B395)</f>
        <v>0</v>
      </c>
      <c r="AP395" s="4">
        <f>SUMIFS('grv lys'!$L$2:$L$2863,'grv lys'!$I$2:$I$2863,'bereken betaaldatum bedrag'!$AP$1,'grv lys'!$G$2:$G$2863,'bereken betaaldatum bedrag'!B395)</f>
        <v>0</v>
      </c>
      <c r="AQ395" s="4">
        <f>SUMIFS('grv lys'!$L$2:$L$2863,'grv lys'!$I$2:$I$2863,'bereken betaaldatum bedrag'!$AQ$1,'grv lys'!$G$2:$G$2863,'bereken betaaldatum bedrag'!B395)</f>
        <v>0</v>
      </c>
      <c r="AR395" s="4">
        <f>SUMIFS('grv lys'!$L$2:$L$2863,'grv lys'!$I$2:$I$2863,'bereken betaaldatum bedrag'!$AR$1,'grv lys'!$G$2:$G$2863,'bereken betaaldatum bedrag'!B395)</f>
        <v>0</v>
      </c>
      <c r="AS395" s="4">
        <f>SUMIFS('grv lys'!$L$2:$L$2863,'grv lys'!$I$2:$I$2863,'bereken betaaldatum bedrag'!$AS$1,'grv lys'!$G$2:$G$2863,'bereken betaaldatum bedrag'!B395)</f>
        <v>0</v>
      </c>
      <c r="AT395" s="4">
        <f>SUMIFS('grv lys'!$L$2:$L$2863,'grv lys'!$I$2:$I$2863,'bereken betaaldatum bedrag'!$AT$1,'grv lys'!$G$2:$G$2863,'bereken betaaldatum bedrag'!B395)</f>
        <v>0</v>
      </c>
      <c r="AU395" s="4">
        <f>SUMIFS('grv lys'!$L$2:$L$2863,'grv lys'!$I$2:$I$2863,'bereken betaaldatum bedrag'!$AU$1,'grv lys'!$G$2:$G$2863,'bereken betaaldatum bedrag'!B395)</f>
        <v>0</v>
      </c>
      <c r="AV395" s="4">
        <f>SUMIFS('grv lys'!$L$2:$L$2863,'grv lys'!$I$2:$I$2863,'bereken betaaldatum bedrag'!$AV$1,'grv lys'!$G$2:$G$2863,'bereken betaaldatum bedrag'!B395)</f>
        <v>0</v>
      </c>
      <c r="AW395" s="4">
        <f>SUMIFS('grv lys'!$L$2:$L$2863,'grv lys'!$I$2:$I$2863,'bereken betaaldatum bedrag'!$AW$1,'grv lys'!$G$2:$G$2863,'bereken betaaldatum bedrag'!B395)</f>
        <v>0</v>
      </c>
      <c r="AX395" s="4">
        <f>SUMIFS('grv lys'!$L$2:$L$2863,'grv lys'!$I$2:$I$2863,'bereken betaaldatum bedrag'!$AX$1,'grv lys'!$G$2:$G$2863,'bereken betaaldatum bedrag'!B395)</f>
        <v>0</v>
      </c>
      <c r="AY395" s="4">
        <f>SUMIFS('grv lys'!$L$2:$L$2863,'grv lys'!$I$2:$I$2863,'bereken betaaldatum bedrag'!$AY$1,'grv lys'!$G$2:$G$2863,'bereken betaaldatum bedrag'!B395)</f>
        <v>0</v>
      </c>
      <c r="AZ395" s="4">
        <f>SUMIFS('grv lys'!$L$2:$L$2863,'grv lys'!$I$2:$I$2863,'bereken betaaldatum bedrag'!$AZ$1,'grv lys'!$G$2:$G$2863,'bereken betaaldatum bedrag'!B395)</f>
        <v>0</v>
      </c>
      <c r="BA395" s="4">
        <f>SUMIFS('grv lys'!$L$2:$L$2863,'grv lys'!$I$2:$I$2863,'bereken betaaldatum bedrag'!$BA$1,'grv lys'!$G$2:$G$2863,'bereken betaaldatum bedrag'!B395)</f>
        <v>0</v>
      </c>
    </row>
    <row r="396" spans="1:53" x14ac:dyDescent="0.25">
      <c r="A396" s="21" t="s">
        <v>140</v>
      </c>
      <c r="B396" s="22">
        <v>41972</v>
      </c>
      <c r="C396" s="7"/>
      <c r="D396" s="15" t="s">
        <v>148</v>
      </c>
      <c r="E396" s="14"/>
      <c r="F396" s="12"/>
      <c r="G396" s="16"/>
      <c r="H396" s="16"/>
      <c r="I396" s="4">
        <f>SUMIFS('grv lys'!$L$2:$L$2863,'grv lys'!$G$2:$G$2863,'bereken betaaldatum bedrag'!B396,'grv lys'!$I$2:$I$2863,'bereken betaaldatum bedrag'!I$1)</f>
        <v>0</v>
      </c>
      <c r="J396" s="4">
        <f>SUMIFS('grv lys'!$L$2:$L$2863,'grv lys'!$I$2:$I$2863,'bereken betaaldatum bedrag'!$J$1,'grv lys'!$T$2:$T$2863,'bereken betaaldatum bedrag'!B396)</f>
        <v>0</v>
      </c>
      <c r="K396" s="4">
        <f>SUMIFS('grv lys'!$L$2:$L$2863,'grv lys'!$I$2:$I$2863,'bereken betaaldatum bedrag'!$K$1,'grv lys'!$T$2:$T$2863,'bereken betaaldatum bedrag'!B396)</f>
        <v>0</v>
      </c>
      <c r="L396" s="4">
        <f>SUMIFS('grv lys'!$L$2:$L$2863,'grv lys'!$I$2:$I$2863,'bereken betaaldatum bedrag'!$L$1,'grv lys'!$T$2:$T$2863,'bereken betaaldatum bedrag'!B396)</f>
        <v>0</v>
      </c>
      <c r="M396" s="4">
        <f>SUMIFS('grv lys'!$L$2:$L$2863,'grv lys'!$I$2:$I$2863,'bereken betaaldatum bedrag'!$M$1,'grv lys'!$T$2:$T$2863,'bereken betaaldatum bedrag'!B396)</f>
        <v>0</v>
      </c>
      <c r="N396" s="4">
        <f>SUMIFS('grv lys'!$L$2:$L$2863,'grv lys'!$I$2:$I$2863,'bereken betaaldatum bedrag'!$N$1,'grv lys'!$T$2:$T$2863,'bereken betaaldatum bedrag'!B396)</f>
        <v>0</v>
      </c>
      <c r="O396" s="4">
        <f>SUMIFS('grv lys'!$L$2:$L$2863,'grv lys'!$I$2:$I$2863,'bereken betaaldatum bedrag'!$O$1,'grv lys'!$T$2:$T$2863,'bereken betaaldatum bedrag'!B396)</f>
        <v>0</v>
      </c>
      <c r="P396" s="4">
        <f>SUMIFS('grv lys'!$L$2:$L$2863,'grv lys'!$I$2:$I$2863,'bereken betaaldatum bedrag'!$P$1,'grv lys'!$T$2:$T$2863,'bereken betaaldatum bedrag'!B396)</f>
        <v>0</v>
      </c>
      <c r="Q396" s="4">
        <f>SUMIFS('grv lys'!$L$2:$L$2863,'grv lys'!$I$2:$I$2863,'bereken betaaldatum bedrag'!$Q$1,'grv lys'!$T$2:$T$2863,'bereken betaaldatum bedrag'!B396)</f>
        <v>0</v>
      </c>
      <c r="R396" s="4">
        <f>SUMIFS('grv lys'!$L$2:$L$2863,'grv lys'!$I$2:$I$2863,'bereken betaaldatum bedrag'!$R$1,'grv lys'!$T$2:$T$2863,'bereken betaaldatum bedrag'!B396)</f>
        <v>0</v>
      </c>
      <c r="S396" s="4">
        <f>SUMIFS('grv lys'!Y395:Y3658,'grv lys'!T395:T3658,'bereken betaaldatum bedrag'!B396,'grv lys'!V395:V3658,'bereken betaaldatum bedrag'!$S$1)</f>
        <v>0</v>
      </c>
      <c r="T396" s="4">
        <f>SUMIFS('grv lys'!Z395:Z3658,'grv lys'!U395:U3658,'bereken betaaldatum bedrag'!B396,'grv lys'!W395:W3658,'bereken betaaldatum bedrag'!$T$1)</f>
        <v>0</v>
      </c>
      <c r="U396" s="4">
        <f>SUMIFS('grv lys'!$L$2:$L$2863,'grv lys'!$I$2:$I$2863,'bereken betaaldatum bedrag'!$U$1,'grv lys'!$T$2:$T$2863,'bereken betaaldatum bedrag'!B396)</f>
        <v>0</v>
      </c>
      <c r="V396" s="4">
        <f>SUMIFS('grv lys'!$L$2:$L$2863,'grv lys'!$I$2:$I$2863,'bereken betaaldatum bedrag'!$V$1,'grv lys'!$T$2:$T$2863,'bereken betaaldatum bedrag'!B396)</f>
        <v>0</v>
      </c>
      <c r="W396" s="4">
        <f>SUMIFS('grv lys'!$L$2:$L$2863,'grv lys'!$I$2:$I$2863,'bereken betaaldatum bedrag'!$W$1,'grv lys'!$T$2:$T$2863,'bereken betaaldatum bedrag'!B396)</f>
        <v>0</v>
      </c>
      <c r="X396" s="4">
        <f>SUMIFS('grv lys'!$L$2:$L$2863,'grv lys'!$I$2:$I$2863,'bereken betaaldatum bedrag'!$X$1,'grv lys'!$T$2:$T$2863,'bereken betaaldatum bedrag'!B396)</f>
        <v>0</v>
      </c>
      <c r="Y396" s="4">
        <f>SUMIFS('grv lys'!$L$2:$L$2863,'grv lys'!$I$2:$I$2863,'bereken betaaldatum bedrag'!$Y$1,'grv lys'!$G$2:$G$2863,'bereken betaaldatum bedrag'!B396)</f>
        <v>0</v>
      </c>
      <c r="Z396" s="4">
        <f>SUMIFS('grv lys'!$L$2:$L$2863,'grv lys'!$I$2:$I$2863,'bereken betaaldatum bedrag'!$Z$1,'grv lys'!$G$2:$G$2863,'bereken betaaldatum bedrag'!B396)</f>
        <v>0</v>
      </c>
      <c r="AA396" s="4">
        <f>SUMIFS('grv lys'!$L$2:$L$2863,'grv lys'!$I$2:$I$2863,'bereken betaaldatum bedrag'!$AA$1,'grv lys'!$G$2:$G$2863,'bereken betaaldatum bedrag'!B396)</f>
        <v>0</v>
      </c>
      <c r="AB396" s="4">
        <f>SUMIFS('grv lys'!$L$2:$L$2863,'grv lys'!$I$2:$I$2863,'bereken betaaldatum bedrag'!$AB$1,'grv lys'!$G$2:$G$2863,'bereken betaaldatum bedrag'!B396)</f>
        <v>0</v>
      </c>
      <c r="AC396" s="4">
        <f>SUMIFS('grv lys'!$L$2:$L$2863,'grv lys'!$I$2:$I$2863,'bereken betaaldatum bedrag'!$AC$1,'grv lys'!$G$2:$G$2863,'bereken betaaldatum bedrag'!B396)</f>
        <v>0</v>
      </c>
      <c r="AD396" s="4">
        <f>SUMIFS('grv lys'!$L$2:$L$2863,'grv lys'!$I$2:$I$2863,'bereken betaaldatum bedrag'!$AD$1,'grv lys'!$G$2:$G$2863,'bereken betaaldatum bedrag'!B396)</f>
        <v>0</v>
      </c>
      <c r="AE396" s="4">
        <f>SUMIFS('grv lys'!$L$2:$L$2863,'grv lys'!$I$2:$I$2863,'bereken betaaldatum bedrag'!$AE$1,'grv lys'!$G$2:$G$2863,'bereken betaaldatum bedrag'!B396)</f>
        <v>0</v>
      </c>
      <c r="AF396" s="4">
        <f>SUMIFS('grv lys'!$L$2:$L$2863,'grv lys'!$I$2:$I$2863,'bereken betaaldatum bedrag'!$AF$1,'grv lys'!$G$2:$G$2863,'bereken betaaldatum bedrag'!B396)</f>
        <v>0</v>
      </c>
      <c r="AG396" s="4">
        <f>SUMIFS('grv lys'!$L$2:$L$2863,'grv lys'!$I$2:$I$2863,'bereken betaaldatum bedrag'!$AG$1,'grv lys'!$G$2:$G$2863,'bereken betaaldatum bedrag'!B396)</f>
        <v>0</v>
      </c>
      <c r="AH396" s="4">
        <f>SUMIFS('grv lys'!$L$2:$L$2863,'grv lys'!$I$2:$I$2863,'bereken betaaldatum bedrag'!$AH$1,'grv lys'!$G$2:$G$2863,'bereken betaaldatum bedrag'!B396)</f>
        <v>0</v>
      </c>
      <c r="AI396" s="4">
        <f>SUMIFS('grv lys'!$L$2:$L$2863,'grv lys'!$I$2:$I$2863,'bereken betaaldatum bedrag'!$AI$1,'grv lys'!$G$2:$G$2863,'bereken betaaldatum bedrag'!B396)</f>
        <v>0</v>
      </c>
      <c r="AJ396" s="4">
        <f>SUMIFS('grv lys'!$L$2:$L$2863,'grv lys'!$I$2:$I$2863,'bereken betaaldatum bedrag'!$AJ$1,'grv lys'!$G$2:$G$2863,'bereken betaaldatum bedrag'!B396)</f>
        <v>0</v>
      </c>
      <c r="AK396" s="4">
        <f>SUMIFS('grv lys'!$L$2:$L$2863,'grv lys'!$I$2:$I$2863,'bereken betaaldatum bedrag'!$AK$1,'grv lys'!$G$2:$G$2863,'bereken betaaldatum bedrag'!B396)</f>
        <v>0</v>
      </c>
      <c r="AL396" s="4">
        <f>SUMIFS('grv lys'!$L$2:$L$2863,'grv lys'!$I$2:$I$2863,'bereken betaaldatum bedrag'!$AL$1,'grv lys'!$G$2:$G$2863,'bereken betaaldatum bedrag'!B396)</f>
        <v>0</v>
      </c>
      <c r="AM396" s="4">
        <f>SUMIFS('grv lys'!$L$2:$L$2863,'grv lys'!$I$2:$I$2863,'bereken betaaldatum bedrag'!$AM$1,'grv lys'!$G$2:$G$2863,'bereken betaaldatum bedrag'!B396)</f>
        <v>0</v>
      </c>
      <c r="AN396" s="4">
        <f>SUMIFS('grv lys'!$L$2:$L$2863,'grv lys'!$I$2:$I$2863,'bereken betaaldatum bedrag'!$AN$1,'grv lys'!$G$2:$G$2863,'bereken betaaldatum bedrag'!B396)</f>
        <v>0</v>
      </c>
      <c r="AO396" s="4">
        <f>SUMIFS('grv lys'!$L$2:$L$2863,'grv lys'!$I$2:$I$2863,'bereken betaaldatum bedrag'!$AO$1,'grv lys'!$G$2:$G$2863,'bereken betaaldatum bedrag'!B396)</f>
        <v>0</v>
      </c>
      <c r="AP396" s="4">
        <f>SUMIFS('grv lys'!$L$2:$L$2863,'grv lys'!$I$2:$I$2863,'bereken betaaldatum bedrag'!$AP$1,'grv lys'!$G$2:$G$2863,'bereken betaaldatum bedrag'!B396)</f>
        <v>0</v>
      </c>
      <c r="AQ396" s="4">
        <f>SUMIFS('grv lys'!$L$2:$L$2863,'grv lys'!$I$2:$I$2863,'bereken betaaldatum bedrag'!$AQ$1,'grv lys'!$G$2:$G$2863,'bereken betaaldatum bedrag'!B396)</f>
        <v>0</v>
      </c>
      <c r="AR396" s="4">
        <f>SUMIFS('grv lys'!$L$2:$L$2863,'grv lys'!$I$2:$I$2863,'bereken betaaldatum bedrag'!$AR$1,'grv lys'!$G$2:$G$2863,'bereken betaaldatum bedrag'!B396)</f>
        <v>0</v>
      </c>
      <c r="AS396" s="4">
        <f>SUMIFS('grv lys'!$L$2:$L$2863,'grv lys'!$I$2:$I$2863,'bereken betaaldatum bedrag'!$AS$1,'grv lys'!$G$2:$G$2863,'bereken betaaldatum bedrag'!B396)</f>
        <v>0</v>
      </c>
      <c r="AT396" s="4">
        <f>SUMIFS('grv lys'!$L$2:$L$2863,'grv lys'!$I$2:$I$2863,'bereken betaaldatum bedrag'!$AT$1,'grv lys'!$G$2:$G$2863,'bereken betaaldatum bedrag'!B396)</f>
        <v>0</v>
      </c>
      <c r="AU396" s="4">
        <f>SUMIFS('grv lys'!$L$2:$L$2863,'grv lys'!$I$2:$I$2863,'bereken betaaldatum bedrag'!$AU$1,'grv lys'!$G$2:$G$2863,'bereken betaaldatum bedrag'!B396)</f>
        <v>0</v>
      </c>
      <c r="AV396" s="4">
        <f>SUMIFS('grv lys'!$L$2:$L$2863,'grv lys'!$I$2:$I$2863,'bereken betaaldatum bedrag'!$AV$1,'grv lys'!$G$2:$G$2863,'bereken betaaldatum bedrag'!B396)</f>
        <v>0</v>
      </c>
      <c r="AW396" s="4">
        <f>SUMIFS('grv lys'!$L$2:$L$2863,'grv lys'!$I$2:$I$2863,'bereken betaaldatum bedrag'!$AW$1,'grv lys'!$G$2:$G$2863,'bereken betaaldatum bedrag'!B396)</f>
        <v>0</v>
      </c>
      <c r="AX396" s="4">
        <f>SUMIFS('grv lys'!$L$2:$L$2863,'grv lys'!$I$2:$I$2863,'bereken betaaldatum bedrag'!$AX$1,'grv lys'!$G$2:$G$2863,'bereken betaaldatum bedrag'!B396)</f>
        <v>0</v>
      </c>
      <c r="AY396" s="4">
        <f>SUMIFS('grv lys'!$L$2:$L$2863,'grv lys'!$I$2:$I$2863,'bereken betaaldatum bedrag'!$AY$1,'grv lys'!$G$2:$G$2863,'bereken betaaldatum bedrag'!B396)</f>
        <v>0</v>
      </c>
      <c r="AZ396" s="4">
        <f>SUMIFS('grv lys'!$L$2:$L$2863,'grv lys'!$I$2:$I$2863,'bereken betaaldatum bedrag'!$AZ$1,'grv lys'!$G$2:$G$2863,'bereken betaaldatum bedrag'!B396)</f>
        <v>0</v>
      </c>
      <c r="BA396" s="4">
        <f>SUMIFS('grv lys'!$L$2:$L$2863,'grv lys'!$I$2:$I$2863,'bereken betaaldatum bedrag'!$BA$1,'grv lys'!$G$2:$G$2863,'bereken betaaldatum bedrag'!B396)</f>
        <v>0</v>
      </c>
    </row>
    <row r="397" spans="1:53" x14ac:dyDescent="0.25">
      <c r="A397" s="21" t="s">
        <v>134</v>
      </c>
      <c r="B397" s="22">
        <v>41973</v>
      </c>
      <c r="C397" s="7"/>
      <c r="D397" s="15" t="s">
        <v>148</v>
      </c>
      <c r="E397" s="14"/>
      <c r="F397" s="12"/>
      <c r="G397" s="16"/>
      <c r="H397" s="16"/>
      <c r="I397" s="4">
        <f>SUMIFS('grv lys'!$L$2:$L$2863,'grv lys'!$G$2:$G$2863,'bereken betaaldatum bedrag'!B397,'grv lys'!$I$2:$I$2863,'bereken betaaldatum bedrag'!I$1)</f>
        <v>0</v>
      </c>
      <c r="J397" s="4">
        <f>SUMIFS('grv lys'!$L$2:$L$2863,'grv lys'!$I$2:$I$2863,'bereken betaaldatum bedrag'!$J$1,'grv lys'!$T$2:$T$2863,'bereken betaaldatum bedrag'!B397)</f>
        <v>0</v>
      </c>
      <c r="K397" s="4">
        <f>SUMIFS('grv lys'!$L$2:$L$2863,'grv lys'!$I$2:$I$2863,'bereken betaaldatum bedrag'!$K$1,'grv lys'!$T$2:$T$2863,'bereken betaaldatum bedrag'!B397)</f>
        <v>0</v>
      </c>
      <c r="L397" s="4">
        <f>SUMIFS('grv lys'!$L$2:$L$2863,'grv lys'!$I$2:$I$2863,'bereken betaaldatum bedrag'!$L$1,'grv lys'!$T$2:$T$2863,'bereken betaaldatum bedrag'!B397)</f>
        <v>0</v>
      </c>
      <c r="M397" s="4">
        <f>SUMIFS('grv lys'!$L$2:$L$2863,'grv lys'!$I$2:$I$2863,'bereken betaaldatum bedrag'!$M$1,'grv lys'!$T$2:$T$2863,'bereken betaaldatum bedrag'!B397)</f>
        <v>0</v>
      </c>
      <c r="N397" s="4">
        <f>SUMIFS('grv lys'!$L$2:$L$2863,'grv lys'!$I$2:$I$2863,'bereken betaaldatum bedrag'!$N$1,'grv lys'!$T$2:$T$2863,'bereken betaaldatum bedrag'!B397)</f>
        <v>0</v>
      </c>
      <c r="O397" s="4">
        <f>SUMIFS('grv lys'!$L$2:$L$2863,'grv lys'!$I$2:$I$2863,'bereken betaaldatum bedrag'!$O$1,'grv lys'!$T$2:$T$2863,'bereken betaaldatum bedrag'!B397)</f>
        <v>0</v>
      </c>
      <c r="P397" s="4">
        <f>SUMIFS('grv lys'!$L$2:$L$2863,'grv lys'!$I$2:$I$2863,'bereken betaaldatum bedrag'!$P$1,'grv lys'!$T$2:$T$2863,'bereken betaaldatum bedrag'!B397)</f>
        <v>0</v>
      </c>
      <c r="Q397" s="4">
        <f>SUMIFS('grv lys'!$L$2:$L$2863,'grv lys'!$I$2:$I$2863,'bereken betaaldatum bedrag'!$Q$1,'grv lys'!$T$2:$T$2863,'bereken betaaldatum bedrag'!B397)</f>
        <v>0</v>
      </c>
      <c r="R397" s="4">
        <f>SUMIFS('grv lys'!$L$2:$L$2863,'grv lys'!$I$2:$I$2863,'bereken betaaldatum bedrag'!$R$1,'grv lys'!$T$2:$T$2863,'bereken betaaldatum bedrag'!B397)</f>
        <v>0</v>
      </c>
      <c r="S397" s="4">
        <f>SUMIFS('grv lys'!Y396:Y3659,'grv lys'!T396:T3659,'bereken betaaldatum bedrag'!B397,'grv lys'!V396:V3659,'bereken betaaldatum bedrag'!$S$1)</f>
        <v>0</v>
      </c>
      <c r="T397" s="4">
        <f>SUMIFS('grv lys'!Z396:Z3659,'grv lys'!U396:U3659,'bereken betaaldatum bedrag'!B397,'grv lys'!W396:W3659,'bereken betaaldatum bedrag'!$T$1)</f>
        <v>0</v>
      </c>
      <c r="U397" s="4">
        <f>SUMIFS('grv lys'!$L$2:$L$2863,'grv lys'!$I$2:$I$2863,'bereken betaaldatum bedrag'!$U$1,'grv lys'!$T$2:$T$2863,'bereken betaaldatum bedrag'!B397)</f>
        <v>0</v>
      </c>
      <c r="V397" s="4">
        <f>SUMIFS('grv lys'!$L$2:$L$2863,'grv lys'!$I$2:$I$2863,'bereken betaaldatum bedrag'!$V$1,'grv lys'!$T$2:$T$2863,'bereken betaaldatum bedrag'!B397)</f>
        <v>0</v>
      </c>
      <c r="W397" s="4">
        <f>SUMIFS('grv lys'!$L$2:$L$2863,'grv lys'!$I$2:$I$2863,'bereken betaaldatum bedrag'!$W$1,'grv lys'!$T$2:$T$2863,'bereken betaaldatum bedrag'!B397)</f>
        <v>0</v>
      </c>
      <c r="X397" s="4">
        <f>SUMIFS('grv lys'!$L$2:$L$2863,'grv lys'!$I$2:$I$2863,'bereken betaaldatum bedrag'!$X$1,'grv lys'!$T$2:$T$2863,'bereken betaaldatum bedrag'!B397)</f>
        <v>0</v>
      </c>
      <c r="Y397" s="4">
        <f>SUMIFS('grv lys'!$L$2:$L$2863,'grv lys'!$I$2:$I$2863,'bereken betaaldatum bedrag'!$Y$1,'grv lys'!$G$2:$G$2863,'bereken betaaldatum bedrag'!B397)</f>
        <v>0</v>
      </c>
      <c r="Z397" s="4">
        <f>SUMIFS('grv lys'!$L$2:$L$2863,'grv lys'!$I$2:$I$2863,'bereken betaaldatum bedrag'!$Z$1,'grv lys'!$G$2:$G$2863,'bereken betaaldatum bedrag'!B397)</f>
        <v>0</v>
      </c>
      <c r="AA397" s="4">
        <f>SUMIFS('grv lys'!$L$2:$L$2863,'grv lys'!$I$2:$I$2863,'bereken betaaldatum bedrag'!$AA$1,'grv lys'!$G$2:$G$2863,'bereken betaaldatum bedrag'!B397)</f>
        <v>0</v>
      </c>
      <c r="AB397" s="4">
        <f>SUMIFS('grv lys'!$L$2:$L$2863,'grv lys'!$I$2:$I$2863,'bereken betaaldatum bedrag'!$AB$1,'grv lys'!$G$2:$G$2863,'bereken betaaldatum bedrag'!B397)</f>
        <v>0</v>
      </c>
      <c r="AC397" s="4">
        <f>SUMIFS('grv lys'!$L$2:$L$2863,'grv lys'!$I$2:$I$2863,'bereken betaaldatum bedrag'!$AC$1,'grv lys'!$G$2:$G$2863,'bereken betaaldatum bedrag'!B397)</f>
        <v>0</v>
      </c>
      <c r="AD397" s="4">
        <f>SUMIFS('grv lys'!$L$2:$L$2863,'grv lys'!$I$2:$I$2863,'bereken betaaldatum bedrag'!$AD$1,'grv lys'!$G$2:$G$2863,'bereken betaaldatum bedrag'!B397)</f>
        <v>0</v>
      </c>
      <c r="AE397" s="4">
        <f>SUMIFS('grv lys'!$L$2:$L$2863,'grv lys'!$I$2:$I$2863,'bereken betaaldatum bedrag'!$AE$1,'grv lys'!$G$2:$G$2863,'bereken betaaldatum bedrag'!B397)</f>
        <v>0</v>
      </c>
      <c r="AF397" s="4">
        <f>SUMIFS('grv lys'!$L$2:$L$2863,'grv lys'!$I$2:$I$2863,'bereken betaaldatum bedrag'!$AF$1,'grv lys'!$G$2:$G$2863,'bereken betaaldatum bedrag'!B397)</f>
        <v>0</v>
      </c>
      <c r="AG397" s="4">
        <f>SUMIFS('grv lys'!$L$2:$L$2863,'grv lys'!$I$2:$I$2863,'bereken betaaldatum bedrag'!$AG$1,'grv lys'!$G$2:$G$2863,'bereken betaaldatum bedrag'!B397)</f>
        <v>0</v>
      </c>
      <c r="AH397" s="4">
        <f>SUMIFS('grv lys'!$L$2:$L$2863,'grv lys'!$I$2:$I$2863,'bereken betaaldatum bedrag'!$AH$1,'grv lys'!$G$2:$G$2863,'bereken betaaldatum bedrag'!B397)</f>
        <v>0</v>
      </c>
      <c r="AI397" s="4">
        <f>SUMIFS('grv lys'!$L$2:$L$2863,'grv lys'!$I$2:$I$2863,'bereken betaaldatum bedrag'!$AI$1,'grv lys'!$G$2:$G$2863,'bereken betaaldatum bedrag'!B397)</f>
        <v>0</v>
      </c>
      <c r="AJ397" s="4">
        <f>SUMIFS('grv lys'!$L$2:$L$2863,'grv lys'!$I$2:$I$2863,'bereken betaaldatum bedrag'!$AJ$1,'grv lys'!$G$2:$G$2863,'bereken betaaldatum bedrag'!B397)</f>
        <v>0</v>
      </c>
      <c r="AK397" s="4">
        <f>SUMIFS('grv lys'!$L$2:$L$2863,'grv lys'!$I$2:$I$2863,'bereken betaaldatum bedrag'!$AK$1,'grv lys'!$G$2:$G$2863,'bereken betaaldatum bedrag'!B397)</f>
        <v>0</v>
      </c>
      <c r="AL397" s="4">
        <f>SUMIFS('grv lys'!$L$2:$L$2863,'grv lys'!$I$2:$I$2863,'bereken betaaldatum bedrag'!$AL$1,'grv lys'!$G$2:$G$2863,'bereken betaaldatum bedrag'!B397)</f>
        <v>0</v>
      </c>
      <c r="AM397" s="4">
        <f>SUMIFS('grv lys'!$L$2:$L$2863,'grv lys'!$I$2:$I$2863,'bereken betaaldatum bedrag'!$AM$1,'grv lys'!$G$2:$G$2863,'bereken betaaldatum bedrag'!B397)</f>
        <v>0</v>
      </c>
      <c r="AN397" s="4">
        <f>SUMIFS('grv lys'!$L$2:$L$2863,'grv lys'!$I$2:$I$2863,'bereken betaaldatum bedrag'!$AN$1,'grv lys'!$G$2:$G$2863,'bereken betaaldatum bedrag'!B397)</f>
        <v>0</v>
      </c>
      <c r="AO397" s="4">
        <f>SUMIFS('grv lys'!$L$2:$L$2863,'grv lys'!$I$2:$I$2863,'bereken betaaldatum bedrag'!$AO$1,'grv lys'!$G$2:$G$2863,'bereken betaaldatum bedrag'!B397)</f>
        <v>0</v>
      </c>
      <c r="AP397" s="4">
        <f>SUMIFS('grv lys'!$L$2:$L$2863,'grv lys'!$I$2:$I$2863,'bereken betaaldatum bedrag'!$AP$1,'grv lys'!$G$2:$G$2863,'bereken betaaldatum bedrag'!B397)</f>
        <v>0</v>
      </c>
      <c r="AQ397" s="4">
        <f>SUMIFS('grv lys'!$L$2:$L$2863,'grv lys'!$I$2:$I$2863,'bereken betaaldatum bedrag'!$AQ$1,'grv lys'!$G$2:$G$2863,'bereken betaaldatum bedrag'!B397)</f>
        <v>0</v>
      </c>
      <c r="AR397" s="4">
        <f>SUMIFS('grv lys'!$L$2:$L$2863,'grv lys'!$I$2:$I$2863,'bereken betaaldatum bedrag'!$AR$1,'grv lys'!$G$2:$G$2863,'bereken betaaldatum bedrag'!B397)</f>
        <v>0</v>
      </c>
      <c r="AS397" s="4">
        <f>SUMIFS('grv lys'!$L$2:$L$2863,'grv lys'!$I$2:$I$2863,'bereken betaaldatum bedrag'!$AS$1,'grv lys'!$G$2:$G$2863,'bereken betaaldatum bedrag'!B397)</f>
        <v>0</v>
      </c>
      <c r="AT397" s="4">
        <f>SUMIFS('grv lys'!$L$2:$L$2863,'grv lys'!$I$2:$I$2863,'bereken betaaldatum bedrag'!$AT$1,'grv lys'!$G$2:$G$2863,'bereken betaaldatum bedrag'!B397)</f>
        <v>0</v>
      </c>
      <c r="AU397" s="4">
        <f>SUMIFS('grv lys'!$L$2:$L$2863,'grv lys'!$I$2:$I$2863,'bereken betaaldatum bedrag'!$AU$1,'grv lys'!$G$2:$G$2863,'bereken betaaldatum bedrag'!B397)</f>
        <v>0</v>
      </c>
      <c r="AV397" s="4">
        <f>SUMIFS('grv lys'!$L$2:$L$2863,'grv lys'!$I$2:$I$2863,'bereken betaaldatum bedrag'!$AV$1,'grv lys'!$G$2:$G$2863,'bereken betaaldatum bedrag'!B397)</f>
        <v>0</v>
      </c>
      <c r="AW397" s="4">
        <f>SUMIFS('grv lys'!$L$2:$L$2863,'grv lys'!$I$2:$I$2863,'bereken betaaldatum bedrag'!$AW$1,'grv lys'!$G$2:$G$2863,'bereken betaaldatum bedrag'!B397)</f>
        <v>0</v>
      </c>
      <c r="AX397" s="4">
        <f>SUMIFS('grv lys'!$L$2:$L$2863,'grv lys'!$I$2:$I$2863,'bereken betaaldatum bedrag'!$AX$1,'grv lys'!$G$2:$G$2863,'bereken betaaldatum bedrag'!B397)</f>
        <v>0</v>
      </c>
      <c r="AY397" s="4">
        <f>SUMIFS('grv lys'!$L$2:$L$2863,'grv lys'!$I$2:$I$2863,'bereken betaaldatum bedrag'!$AY$1,'grv lys'!$G$2:$G$2863,'bereken betaaldatum bedrag'!B397)</f>
        <v>0</v>
      </c>
      <c r="AZ397" s="4">
        <f>SUMIFS('grv lys'!$L$2:$L$2863,'grv lys'!$I$2:$I$2863,'bereken betaaldatum bedrag'!$AZ$1,'grv lys'!$G$2:$G$2863,'bereken betaaldatum bedrag'!B397)</f>
        <v>0</v>
      </c>
      <c r="BA397" s="4">
        <f>SUMIFS('grv lys'!$L$2:$L$2863,'grv lys'!$I$2:$I$2863,'bereken betaaldatum bedrag'!$BA$1,'grv lys'!$G$2:$G$2863,'bereken betaaldatum bedrag'!B397)</f>
        <v>0</v>
      </c>
    </row>
    <row r="398" spans="1:53" x14ac:dyDescent="0.25">
      <c r="A398" s="21" t="s">
        <v>135</v>
      </c>
      <c r="B398" s="22">
        <v>41974</v>
      </c>
      <c r="C398" s="7"/>
      <c r="D398" s="15" t="s">
        <v>148</v>
      </c>
      <c r="E398" s="14"/>
      <c r="F398" s="12"/>
      <c r="G398" s="16"/>
      <c r="H398" s="16"/>
      <c r="I398" s="4">
        <f>SUMIFS('grv lys'!$L$2:$L$2863,'grv lys'!$G$2:$G$2863,'bereken betaaldatum bedrag'!B398,'grv lys'!$I$2:$I$2863,'bereken betaaldatum bedrag'!I$1)</f>
        <v>0</v>
      </c>
      <c r="J398" s="4">
        <f>SUMIFS('grv lys'!$L$2:$L$2863,'grv lys'!$I$2:$I$2863,'bereken betaaldatum bedrag'!$J$1,'grv lys'!$T$2:$T$2863,'bereken betaaldatum bedrag'!B398)</f>
        <v>0</v>
      </c>
      <c r="K398" s="4">
        <f>SUMIFS('grv lys'!$L$2:$L$2863,'grv lys'!$I$2:$I$2863,'bereken betaaldatum bedrag'!$K$1,'grv lys'!$T$2:$T$2863,'bereken betaaldatum bedrag'!B398)</f>
        <v>0</v>
      </c>
      <c r="L398" s="4">
        <f>SUMIFS('grv lys'!$L$2:$L$2863,'grv lys'!$I$2:$I$2863,'bereken betaaldatum bedrag'!$L$1,'grv lys'!$T$2:$T$2863,'bereken betaaldatum bedrag'!B398)</f>
        <v>0</v>
      </c>
      <c r="M398" s="4">
        <f>SUMIFS('grv lys'!$L$2:$L$2863,'grv lys'!$I$2:$I$2863,'bereken betaaldatum bedrag'!$M$1,'grv lys'!$T$2:$T$2863,'bereken betaaldatum bedrag'!B398)</f>
        <v>0</v>
      </c>
      <c r="N398" s="4">
        <f>SUMIFS('grv lys'!$L$2:$L$2863,'grv lys'!$I$2:$I$2863,'bereken betaaldatum bedrag'!$N$1,'grv lys'!$T$2:$T$2863,'bereken betaaldatum bedrag'!B398)</f>
        <v>0</v>
      </c>
      <c r="O398" s="4">
        <f>SUMIFS('grv lys'!$L$2:$L$2863,'grv lys'!$I$2:$I$2863,'bereken betaaldatum bedrag'!$O$1,'grv lys'!$T$2:$T$2863,'bereken betaaldatum bedrag'!B398)</f>
        <v>0</v>
      </c>
      <c r="P398" s="4">
        <f>SUMIFS('grv lys'!$L$2:$L$2863,'grv lys'!$I$2:$I$2863,'bereken betaaldatum bedrag'!$P$1,'grv lys'!$T$2:$T$2863,'bereken betaaldatum bedrag'!B398)</f>
        <v>0</v>
      </c>
      <c r="Q398" s="4">
        <f>SUMIFS('grv lys'!$L$2:$L$2863,'grv lys'!$I$2:$I$2863,'bereken betaaldatum bedrag'!$Q$1,'grv lys'!$T$2:$T$2863,'bereken betaaldatum bedrag'!B398)</f>
        <v>0</v>
      </c>
      <c r="R398" s="4">
        <f>SUMIFS('grv lys'!$L$2:$L$2863,'grv lys'!$I$2:$I$2863,'bereken betaaldatum bedrag'!$R$1,'grv lys'!$T$2:$T$2863,'bereken betaaldatum bedrag'!B398)</f>
        <v>0</v>
      </c>
      <c r="S398" s="4">
        <f>SUMIFS('grv lys'!Y397:Y3660,'grv lys'!T397:T3660,'bereken betaaldatum bedrag'!B398,'grv lys'!V397:V3660,'bereken betaaldatum bedrag'!$S$1)</f>
        <v>0</v>
      </c>
      <c r="T398" s="4">
        <f>SUMIFS('grv lys'!Z397:Z3660,'grv lys'!U397:U3660,'bereken betaaldatum bedrag'!B398,'grv lys'!W397:W3660,'bereken betaaldatum bedrag'!$T$1)</f>
        <v>0</v>
      </c>
      <c r="U398" s="4">
        <f>SUMIFS('grv lys'!$L$2:$L$2863,'grv lys'!$I$2:$I$2863,'bereken betaaldatum bedrag'!$U$1,'grv lys'!$T$2:$T$2863,'bereken betaaldatum bedrag'!B398)</f>
        <v>0</v>
      </c>
      <c r="V398" s="4">
        <f>SUMIFS('grv lys'!$L$2:$L$2863,'grv lys'!$I$2:$I$2863,'bereken betaaldatum bedrag'!$V$1,'grv lys'!$T$2:$T$2863,'bereken betaaldatum bedrag'!B398)</f>
        <v>0</v>
      </c>
      <c r="W398" s="4">
        <f>SUMIFS('grv lys'!$L$2:$L$2863,'grv lys'!$I$2:$I$2863,'bereken betaaldatum bedrag'!$W$1,'grv lys'!$T$2:$T$2863,'bereken betaaldatum bedrag'!B398)</f>
        <v>0</v>
      </c>
      <c r="X398" s="4">
        <f>SUMIFS('grv lys'!$L$2:$L$2863,'grv lys'!$I$2:$I$2863,'bereken betaaldatum bedrag'!$X$1,'grv lys'!$T$2:$T$2863,'bereken betaaldatum bedrag'!B398)</f>
        <v>0</v>
      </c>
      <c r="Y398" s="4">
        <f>SUMIFS('grv lys'!$L$2:$L$2863,'grv lys'!$I$2:$I$2863,'bereken betaaldatum bedrag'!$Y$1,'grv lys'!$G$2:$G$2863,'bereken betaaldatum bedrag'!B398)</f>
        <v>0</v>
      </c>
      <c r="Z398" s="4">
        <f>SUMIFS('grv lys'!$L$2:$L$2863,'grv lys'!$I$2:$I$2863,'bereken betaaldatum bedrag'!$Z$1,'grv lys'!$G$2:$G$2863,'bereken betaaldatum bedrag'!B398)</f>
        <v>0</v>
      </c>
      <c r="AA398" s="4">
        <f>SUMIFS('grv lys'!$L$2:$L$2863,'grv lys'!$I$2:$I$2863,'bereken betaaldatum bedrag'!$AA$1,'grv lys'!$G$2:$G$2863,'bereken betaaldatum bedrag'!B398)</f>
        <v>0</v>
      </c>
      <c r="AB398" s="4">
        <f>SUMIFS('grv lys'!$L$2:$L$2863,'grv lys'!$I$2:$I$2863,'bereken betaaldatum bedrag'!$AB$1,'grv lys'!$G$2:$G$2863,'bereken betaaldatum bedrag'!B398)</f>
        <v>0</v>
      </c>
      <c r="AC398" s="4">
        <f>SUMIFS('grv lys'!$L$2:$L$2863,'grv lys'!$I$2:$I$2863,'bereken betaaldatum bedrag'!$AC$1,'grv lys'!$G$2:$G$2863,'bereken betaaldatum bedrag'!B398)</f>
        <v>0</v>
      </c>
      <c r="AD398" s="4">
        <f>SUMIFS('grv lys'!$L$2:$L$2863,'grv lys'!$I$2:$I$2863,'bereken betaaldatum bedrag'!$AD$1,'grv lys'!$G$2:$G$2863,'bereken betaaldatum bedrag'!B398)</f>
        <v>0</v>
      </c>
      <c r="AE398" s="4">
        <f>SUMIFS('grv lys'!$L$2:$L$2863,'grv lys'!$I$2:$I$2863,'bereken betaaldatum bedrag'!$AE$1,'grv lys'!$G$2:$G$2863,'bereken betaaldatum bedrag'!B398)</f>
        <v>0</v>
      </c>
      <c r="AF398" s="4">
        <f>SUMIFS('grv lys'!$L$2:$L$2863,'grv lys'!$I$2:$I$2863,'bereken betaaldatum bedrag'!$AF$1,'grv lys'!$G$2:$G$2863,'bereken betaaldatum bedrag'!B398)</f>
        <v>0</v>
      </c>
      <c r="AG398" s="4">
        <f>SUMIFS('grv lys'!$L$2:$L$2863,'grv lys'!$I$2:$I$2863,'bereken betaaldatum bedrag'!$AG$1,'grv lys'!$G$2:$G$2863,'bereken betaaldatum bedrag'!B398)</f>
        <v>0</v>
      </c>
      <c r="AH398" s="4">
        <f>SUMIFS('grv lys'!$L$2:$L$2863,'grv lys'!$I$2:$I$2863,'bereken betaaldatum bedrag'!$AH$1,'grv lys'!$G$2:$G$2863,'bereken betaaldatum bedrag'!B398)</f>
        <v>0</v>
      </c>
      <c r="AI398" s="4">
        <f>SUMIFS('grv lys'!$L$2:$L$2863,'grv lys'!$I$2:$I$2863,'bereken betaaldatum bedrag'!$AI$1,'grv lys'!$G$2:$G$2863,'bereken betaaldatum bedrag'!B398)</f>
        <v>0</v>
      </c>
      <c r="AJ398" s="4">
        <f>SUMIFS('grv lys'!$L$2:$L$2863,'grv lys'!$I$2:$I$2863,'bereken betaaldatum bedrag'!$AJ$1,'grv lys'!$G$2:$G$2863,'bereken betaaldatum bedrag'!B398)</f>
        <v>0</v>
      </c>
      <c r="AK398" s="4">
        <f>SUMIFS('grv lys'!$L$2:$L$2863,'grv lys'!$I$2:$I$2863,'bereken betaaldatum bedrag'!$AK$1,'grv lys'!$G$2:$G$2863,'bereken betaaldatum bedrag'!B398)</f>
        <v>0</v>
      </c>
      <c r="AL398" s="4">
        <f>SUMIFS('grv lys'!$L$2:$L$2863,'grv lys'!$I$2:$I$2863,'bereken betaaldatum bedrag'!$AL$1,'grv lys'!$G$2:$G$2863,'bereken betaaldatum bedrag'!B398)</f>
        <v>0</v>
      </c>
      <c r="AM398" s="4">
        <f>SUMIFS('grv lys'!$L$2:$L$2863,'grv lys'!$I$2:$I$2863,'bereken betaaldatum bedrag'!$AM$1,'grv lys'!$G$2:$G$2863,'bereken betaaldatum bedrag'!B398)</f>
        <v>0</v>
      </c>
      <c r="AN398" s="4">
        <f>SUMIFS('grv lys'!$L$2:$L$2863,'grv lys'!$I$2:$I$2863,'bereken betaaldatum bedrag'!$AN$1,'grv lys'!$G$2:$G$2863,'bereken betaaldatum bedrag'!B398)</f>
        <v>0</v>
      </c>
      <c r="AO398" s="4">
        <f>SUMIFS('grv lys'!$L$2:$L$2863,'grv lys'!$I$2:$I$2863,'bereken betaaldatum bedrag'!$AO$1,'grv lys'!$G$2:$G$2863,'bereken betaaldatum bedrag'!B398)</f>
        <v>0</v>
      </c>
      <c r="AP398" s="4">
        <f>SUMIFS('grv lys'!$L$2:$L$2863,'grv lys'!$I$2:$I$2863,'bereken betaaldatum bedrag'!$AP$1,'grv lys'!$G$2:$G$2863,'bereken betaaldatum bedrag'!B398)</f>
        <v>0</v>
      </c>
      <c r="AQ398" s="4">
        <f>SUMIFS('grv lys'!$L$2:$L$2863,'grv lys'!$I$2:$I$2863,'bereken betaaldatum bedrag'!$AQ$1,'grv lys'!$G$2:$G$2863,'bereken betaaldatum bedrag'!B398)</f>
        <v>0</v>
      </c>
      <c r="AR398" s="4">
        <f>SUMIFS('grv lys'!$L$2:$L$2863,'grv lys'!$I$2:$I$2863,'bereken betaaldatum bedrag'!$AR$1,'grv lys'!$G$2:$G$2863,'bereken betaaldatum bedrag'!B398)</f>
        <v>0</v>
      </c>
      <c r="AS398" s="4">
        <f>SUMIFS('grv lys'!$L$2:$L$2863,'grv lys'!$I$2:$I$2863,'bereken betaaldatum bedrag'!$AS$1,'grv lys'!$G$2:$G$2863,'bereken betaaldatum bedrag'!B398)</f>
        <v>0</v>
      </c>
      <c r="AT398" s="4">
        <f>SUMIFS('grv lys'!$L$2:$L$2863,'grv lys'!$I$2:$I$2863,'bereken betaaldatum bedrag'!$AT$1,'grv lys'!$G$2:$G$2863,'bereken betaaldatum bedrag'!B398)</f>
        <v>0</v>
      </c>
      <c r="AU398" s="4">
        <f>SUMIFS('grv lys'!$L$2:$L$2863,'grv lys'!$I$2:$I$2863,'bereken betaaldatum bedrag'!$AU$1,'grv lys'!$G$2:$G$2863,'bereken betaaldatum bedrag'!B398)</f>
        <v>0</v>
      </c>
      <c r="AV398" s="4">
        <f>SUMIFS('grv lys'!$L$2:$L$2863,'grv lys'!$I$2:$I$2863,'bereken betaaldatum bedrag'!$AV$1,'grv lys'!$G$2:$G$2863,'bereken betaaldatum bedrag'!B398)</f>
        <v>0</v>
      </c>
      <c r="AW398" s="4">
        <f>SUMIFS('grv lys'!$L$2:$L$2863,'grv lys'!$I$2:$I$2863,'bereken betaaldatum bedrag'!$AW$1,'grv lys'!$G$2:$G$2863,'bereken betaaldatum bedrag'!B398)</f>
        <v>0</v>
      </c>
      <c r="AX398" s="4">
        <f>SUMIFS('grv lys'!$L$2:$L$2863,'grv lys'!$I$2:$I$2863,'bereken betaaldatum bedrag'!$AX$1,'grv lys'!$G$2:$G$2863,'bereken betaaldatum bedrag'!B398)</f>
        <v>0</v>
      </c>
      <c r="AY398" s="4">
        <f>SUMIFS('grv lys'!$L$2:$L$2863,'grv lys'!$I$2:$I$2863,'bereken betaaldatum bedrag'!$AY$1,'grv lys'!$G$2:$G$2863,'bereken betaaldatum bedrag'!B398)</f>
        <v>0</v>
      </c>
      <c r="AZ398" s="4">
        <f>SUMIFS('grv lys'!$L$2:$L$2863,'grv lys'!$I$2:$I$2863,'bereken betaaldatum bedrag'!$AZ$1,'grv lys'!$G$2:$G$2863,'bereken betaaldatum bedrag'!B398)</f>
        <v>0</v>
      </c>
      <c r="BA398" s="4">
        <f>SUMIFS('grv lys'!$L$2:$L$2863,'grv lys'!$I$2:$I$2863,'bereken betaaldatum bedrag'!$BA$1,'grv lys'!$G$2:$G$2863,'bereken betaaldatum bedrag'!B398)</f>
        <v>0</v>
      </c>
    </row>
    <row r="399" spans="1:53" x14ac:dyDescent="0.25">
      <c r="A399" s="21" t="s">
        <v>136</v>
      </c>
      <c r="B399" s="22">
        <v>41975</v>
      </c>
      <c r="C399" s="7"/>
      <c r="D399" s="15" t="s">
        <v>148</v>
      </c>
      <c r="E399" s="14"/>
      <c r="F399" s="12"/>
      <c r="G399" s="16"/>
      <c r="H399" s="16"/>
      <c r="I399" s="4">
        <f>SUMIFS('grv lys'!$L$2:$L$2863,'grv lys'!$G$2:$G$2863,'bereken betaaldatum bedrag'!B399,'grv lys'!$I$2:$I$2863,'bereken betaaldatum bedrag'!I$1)</f>
        <v>0</v>
      </c>
      <c r="J399" s="4">
        <f>SUMIFS('grv lys'!$L$2:$L$2863,'grv lys'!$I$2:$I$2863,'bereken betaaldatum bedrag'!$J$1,'grv lys'!$T$2:$T$2863,'bereken betaaldatum bedrag'!B399)</f>
        <v>0</v>
      </c>
      <c r="K399" s="4">
        <f>SUMIFS('grv lys'!$L$2:$L$2863,'grv lys'!$I$2:$I$2863,'bereken betaaldatum bedrag'!$K$1,'grv lys'!$T$2:$T$2863,'bereken betaaldatum bedrag'!B399)</f>
        <v>0</v>
      </c>
      <c r="L399" s="4">
        <f>SUMIFS('grv lys'!$L$2:$L$2863,'grv lys'!$I$2:$I$2863,'bereken betaaldatum bedrag'!$L$1,'grv lys'!$T$2:$T$2863,'bereken betaaldatum bedrag'!B399)</f>
        <v>0</v>
      </c>
      <c r="M399" s="4">
        <f>SUMIFS('grv lys'!$L$2:$L$2863,'grv lys'!$I$2:$I$2863,'bereken betaaldatum bedrag'!$M$1,'grv lys'!$T$2:$T$2863,'bereken betaaldatum bedrag'!B399)</f>
        <v>0</v>
      </c>
      <c r="N399" s="4">
        <f>SUMIFS('grv lys'!$L$2:$L$2863,'grv lys'!$I$2:$I$2863,'bereken betaaldatum bedrag'!$N$1,'grv lys'!$T$2:$T$2863,'bereken betaaldatum bedrag'!B399)</f>
        <v>0</v>
      </c>
      <c r="O399" s="4">
        <f>SUMIFS('grv lys'!$L$2:$L$2863,'grv lys'!$I$2:$I$2863,'bereken betaaldatum bedrag'!$O$1,'grv lys'!$T$2:$T$2863,'bereken betaaldatum bedrag'!B399)</f>
        <v>0</v>
      </c>
      <c r="P399" s="4">
        <f>SUMIFS('grv lys'!$L$2:$L$2863,'grv lys'!$I$2:$I$2863,'bereken betaaldatum bedrag'!$P$1,'grv lys'!$T$2:$T$2863,'bereken betaaldatum bedrag'!B399)</f>
        <v>0</v>
      </c>
      <c r="Q399" s="4">
        <f>SUMIFS('grv lys'!$L$2:$L$2863,'grv lys'!$I$2:$I$2863,'bereken betaaldatum bedrag'!$Q$1,'grv lys'!$T$2:$T$2863,'bereken betaaldatum bedrag'!B399)</f>
        <v>0</v>
      </c>
      <c r="R399" s="4">
        <f>SUMIFS('grv lys'!$L$2:$L$2863,'grv lys'!$I$2:$I$2863,'bereken betaaldatum bedrag'!$R$1,'grv lys'!$T$2:$T$2863,'bereken betaaldatum bedrag'!B399)</f>
        <v>0</v>
      </c>
      <c r="S399" s="4">
        <f>SUMIFS('grv lys'!Y398:Y3661,'grv lys'!T398:T3661,'bereken betaaldatum bedrag'!B399,'grv lys'!V398:V3661,'bereken betaaldatum bedrag'!$S$1)</f>
        <v>0</v>
      </c>
      <c r="T399" s="4">
        <f>SUMIFS('grv lys'!Z398:Z3661,'grv lys'!U398:U3661,'bereken betaaldatum bedrag'!B399,'grv lys'!W398:W3661,'bereken betaaldatum bedrag'!$T$1)</f>
        <v>0</v>
      </c>
      <c r="U399" s="4">
        <f>SUMIFS('grv lys'!$L$2:$L$2863,'grv lys'!$I$2:$I$2863,'bereken betaaldatum bedrag'!$U$1,'grv lys'!$T$2:$T$2863,'bereken betaaldatum bedrag'!B399)</f>
        <v>0</v>
      </c>
      <c r="V399" s="4">
        <f>SUMIFS('grv lys'!$L$2:$L$2863,'grv lys'!$I$2:$I$2863,'bereken betaaldatum bedrag'!$V$1,'grv lys'!$T$2:$T$2863,'bereken betaaldatum bedrag'!B399)</f>
        <v>0</v>
      </c>
      <c r="W399" s="4">
        <f>SUMIFS('grv lys'!$L$2:$L$2863,'grv lys'!$I$2:$I$2863,'bereken betaaldatum bedrag'!$W$1,'grv lys'!$T$2:$T$2863,'bereken betaaldatum bedrag'!B399)</f>
        <v>0</v>
      </c>
      <c r="X399" s="4">
        <f>SUMIFS('grv lys'!$L$2:$L$2863,'grv lys'!$I$2:$I$2863,'bereken betaaldatum bedrag'!$X$1,'grv lys'!$T$2:$T$2863,'bereken betaaldatum bedrag'!B399)</f>
        <v>0</v>
      </c>
      <c r="Y399" s="4">
        <f>SUMIFS('grv lys'!$L$2:$L$2863,'grv lys'!$I$2:$I$2863,'bereken betaaldatum bedrag'!$Y$1,'grv lys'!$G$2:$G$2863,'bereken betaaldatum bedrag'!B399)</f>
        <v>0</v>
      </c>
      <c r="Z399" s="4">
        <f>SUMIFS('grv lys'!$L$2:$L$2863,'grv lys'!$I$2:$I$2863,'bereken betaaldatum bedrag'!$Z$1,'grv lys'!$G$2:$G$2863,'bereken betaaldatum bedrag'!B399)</f>
        <v>0</v>
      </c>
      <c r="AA399" s="4">
        <f>SUMIFS('grv lys'!$L$2:$L$2863,'grv lys'!$I$2:$I$2863,'bereken betaaldatum bedrag'!$AA$1,'grv lys'!$G$2:$G$2863,'bereken betaaldatum bedrag'!B399)</f>
        <v>0</v>
      </c>
      <c r="AB399" s="4">
        <f>SUMIFS('grv lys'!$L$2:$L$2863,'grv lys'!$I$2:$I$2863,'bereken betaaldatum bedrag'!$AB$1,'grv lys'!$G$2:$G$2863,'bereken betaaldatum bedrag'!B399)</f>
        <v>0</v>
      </c>
      <c r="AC399" s="4">
        <f>SUMIFS('grv lys'!$L$2:$L$2863,'grv lys'!$I$2:$I$2863,'bereken betaaldatum bedrag'!$AC$1,'grv lys'!$G$2:$G$2863,'bereken betaaldatum bedrag'!B399)</f>
        <v>0</v>
      </c>
      <c r="AD399" s="4">
        <f>SUMIFS('grv lys'!$L$2:$L$2863,'grv lys'!$I$2:$I$2863,'bereken betaaldatum bedrag'!$AD$1,'grv lys'!$G$2:$G$2863,'bereken betaaldatum bedrag'!B399)</f>
        <v>0</v>
      </c>
      <c r="AE399" s="4">
        <f>SUMIFS('grv lys'!$L$2:$L$2863,'grv lys'!$I$2:$I$2863,'bereken betaaldatum bedrag'!$AE$1,'grv lys'!$G$2:$G$2863,'bereken betaaldatum bedrag'!B399)</f>
        <v>0</v>
      </c>
      <c r="AF399" s="4">
        <f>SUMIFS('grv lys'!$L$2:$L$2863,'grv lys'!$I$2:$I$2863,'bereken betaaldatum bedrag'!$AF$1,'grv lys'!$G$2:$G$2863,'bereken betaaldatum bedrag'!B399)</f>
        <v>0</v>
      </c>
      <c r="AG399" s="4">
        <f>SUMIFS('grv lys'!$L$2:$L$2863,'grv lys'!$I$2:$I$2863,'bereken betaaldatum bedrag'!$AG$1,'grv lys'!$G$2:$G$2863,'bereken betaaldatum bedrag'!B399)</f>
        <v>0</v>
      </c>
      <c r="AH399" s="4">
        <f>SUMIFS('grv lys'!$L$2:$L$2863,'grv lys'!$I$2:$I$2863,'bereken betaaldatum bedrag'!$AH$1,'grv lys'!$G$2:$G$2863,'bereken betaaldatum bedrag'!B399)</f>
        <v>0</v>
      </c>
      <c r="AI399" s="4">
        <f>SUMIFS('grv lys'!$L$2:$L$2863,'grv lys'!$I$2:$I$2863,'bereken betaaldatum bedrag'!$AI$1,'grv lys'!$G$2:$G$2863,'bereken betaaldatum bedrag'!B399)</f>
        <v>0</v>
      </c>
      <c r="AJ399" s="4">
        <f>SUMIFS('grv lys'!$L$2:$L$2863,'grv lys'!$I$2:$I$2863,'bereken betaaldatum bedrag'!$AJ$1,'grv lys'!$G$2:$G$2863,'bereken betaaldatum bedrag'!B399)</f>
        <v>0</v>
      </c>
      <c r="AK399" s="4">
        <f>SUMIFS('grv lys'!$L$2:$L$2863,'grv lys'!$I$2:$I$2863,'bereken betaaldatum bedrag'!$AK$1,'grv lys'!$G$2:$G$2863,'bereken betaaldatum bedrag'!B399)</f>
        <v>0</v>
      </c>
      <c r="AL399" s="4">
        <f>SUMIFS('grv lys'!$L$2:$L$2863,'grv lys'!$I$2:$I$2863,'bereken betaaldatum bedrag'!$AL$1,'grv lys'!$G$2:$G$2863,'bereken betaaldatum bedrag'!B399)</f>
        <v>0</v>
      </c>
      <c r="AM399" s="4">
        <f>SUMIFS('grv lys'!$L$2:$L$2863,'grv lys'!$I$2:$I$2863,'bereken betaaldatum bedrag'!$AM$1,'grv lys'!$G$2:$G$2863,'bereken betaaldatum bedrag'!B399)</f>
        <v>0</v>
      </c>
      <c r="AN399" s="4">
        <f>SUMIFS('grv lys'!$L$2:$L$2863,'grv lys'!$I$2:$I$2863,'bereken betaaldatum bedrag'!$AN$1,'grv lys'!$G$2:$G$2863,'bereken betaaldatum bedrag'!B399)</f>
        <v>0</v>
      </c>
      <c r="AO399" s="4">
        <f>SUMIFS('grv lys'!$L$2:$L$2863,'grv lys'!$I$2:$I$2863,'bereken betaaldatum bedrag'!$AO$1,'grv lys'!$G$2:$G$2863,'bereken betaaldatum bedrag'!B399)</f>
        <v>0</v>
      </c>
      <c r="AP399" s="4">
        <f>SUMIFS('grv lys'!$L$2:$L$2863,'grv lys'!$I$2:$I$2863,'bereken betaaldatum bedrag'!$AP$1,'grv lys'!$G$2:$G$2863,'bereken betaaldatum bedrag'!B399)</f>
        <v>0</v>
      </c>
      <c r="AQ399" s="4">
        <f>SUMIFS('grv lys'!$L$2:$L$2863,'grv lys'!$I$2:$I$2863,'bereken betaaldatum bedrag'!$AQ$1,'grv lys'!$G$2:$G$2863,'bereken betaaldatum bedrag'!B399)</f>
        <v>0</v>
      </c>
      <c r="AR399" s="4">
        <f>SUMIFS('grv lys'!$L$2:$L$2863,'grv lys'!$I$2:$I$2863,'bereken betaaldatum bedrag'!$AR$1,'grv lys'!$G$2:$G$2863,'bereken betaaldatum bedrag'!B399)</f>
        <v>0</v>
      </c>
      <c r="AS399" s="4">
        <f>SUMIFS('grv lys'!$L$2:$L$2863,'grv lys'!$I$2:$I$2863,'bereken betaaldatum bedrag'!$AS$1,'grv lys'!$G$2:$G$2863,'bereken betaaldatum bedrag'!B399)</f>
        <v>0</v>
      </c>
      <c r="AT399" s="4">
        <f>SUMIFS('grv lys'!$L$2:$L$2863,'grv lys'!$I$2:$I$2863,'bereken betaaldatum bedrag'!$AT$1,'grv lys'!$G$2:$G$2863,'bereken betaaldatum bedrag'!B399)</f>
        <v>0</v>
      </c>
      <c r="AU399" s="4">
        <f>SUMIFS('grv lys'!$L$2:$L$2863,'grv lys'!$I$2:$I$2863,'bereken betaaldatum bedrag'!$AU$1,'grv lys'!$G$2:$G$2863,'bereken betaaldatum bedrag'!B399)</f>
        <v>0</v>
      </c>
      <c r="AV399" s="4">
        <f>SUMIFS('grv lys'!$L$2:$L$2863,'grv lys'!$I$2:$I$2863,'bereken betaaldatum bedrag'!$AV$1,'grv lys'!$G$2:$G$2863,'bereken betaaldatum bedrag'!B399)</f>
        <v>0</v>
      </c>
      <c r="AW399" s="4">
        <f>SUMIFS('grv lys'!$L$2:$L$2863,'grv lys'!$I$2:$I$2863,'bereken betaaldatum bedrag'!$AW$1,'grv lys'!$G$2:$G$2863,'bereken betaaldatum bedrag'!B399)</f>
        <v>0</v>
      </c>
      <c r="AX399" s="4">
        <f>SUMIFS('grv lys'!$L$2:$L$2863,'grv lys'!$I$2:$I$2863,'bereken betaaldatum bedrag'!$AX$1,'grv lys'!$G$2:$G$2863,'bereken betaaldatum bedrag'!B399)</f>
        <v>0</v>
      </c>
      <c r="AY399" s="4">
        <f>SUMIFS('grv lys'!$L$2:$L$2863,'grv lys'!$I$2:$I$2863,'bereken betaaldatum bedrag'!$AY$1,'grv lys'!$G$2:$G$2863,'bereken betaaldatum bedrag'!B399)</f>
        <v>0</v>
      </c>
      <c r="AZ399" s="4">
        <f>SUMIFS('grv lys'!$L$2:$L$2863,'grv lys'!$I$2:$I$2863,'bereken betaaldatum bedrag'!$AZ$1,'grv lys'!$G$2:$G$2863,'bereken betaaldatum bedrag'!B399)</f>
        <v>0</v>
      </c>
      <c r="BA399" s="4">
        <f>SUMIFS('grv lys'!$L$2:$L$2863,'grv lys'!$I$2:$I$2863,'bereken betaaldatum bedrag'!$BA$1,'grv lys'!$G$2:$G$2863,'bereken betaaldatum bedrag'!B399)</f>
        <v>0</v>
      </c>
    </row>
    <row r="400" spans="1:53" x14ac:dyDescent="0.25">
      <c r="A400" s="21" t="s">
        <v>137</v>
      </c>
      <c r="B400" s="22">
        <v>41976</v>
      </c>
      <c r="C400" s="7"/>
      <c r="D400" s="15" t="s">
        <v>148</v>
      </c>
      <c r="E400" s="14"/>
      <c r="F400" s="12"/>
      <c r="G400" s="16"/>
      <c r="H400" s="16"/>
      <c r="I400" s="4">
        <f>SUMIFS('grv lys'!$L$2:$L$2863,'grv lys'!$G$2:$G$2863,'bereken betaaldatum bedrag'!B400,'grv lys'!$I$2:$I$2863,'bereken betaaldatum bedrag'!I$1)</f>
        <v>0</v>
      </c>
      <c r="J400" s="4">
        <f>SUMIFS('grv lys'!$L$2:$L$2863,'grv lys'!$I$2:$I$2863,'bereken betaaldatum bedrag'!$J$1,'grv lys'!$T$2:$T$2863,'bereken betaaldatum bedrag'!B400)</f>
        <v>0</v>
      </c>
      <c r="K400" s="4">
        <f>SUMIFS('grv lys'!$L$2:$L$2863,'grv lys'!$I$2:$I$2863,'bereken betaaldatum bedrag'!$K$1,'grv lys'!$T$2:$T$2863,'bereken betaaldatum bedrag'!B400)</f>
        <v>0</v>
      </c>
      <c r="L400" s="4">
        <f>SUMIFS('grv lys'!$L$2:$L$2863,'grv lys'!$I$2:$I$2863,'bereken betaaldatum bedrag'!$L$1,'grv lys'!$T$2:$T$2863,'bereken betaaldatum bedrag'!B400)</f>
        <v>0</v>
      </c>
      <c r="M400" s="4">
        <f>SUMIFS('grv lys'!$L$2:$L$2863,'grv lys'!$I$2:$I$2863,'bereken betaaldatum bedrag'!$M$1,'grv lys'!$T$2:$T$2863,'bereken betaaldatum bedrag'!B400)</f>
        <v>0</v>
      </c>
      <c r="N400" s="4">
        <f>SUMIFS('grv lys'!$L$2:$L$2863,'grv lys'!$I$2:$I$2863,'bereken betaaldatum bedrag'!$N$1,'grv lys'!$T$2:$T$2863,'bereken betaaldatum bedrag'!B400)</f>
        <v>0</v>
      </c>
      <c r="O400" s="4">
        <f>SUMIFS('grv lys'!$L$2:$L$2863,'grv lys'!$I$2:$I$2863,'bereken betaaldatum bedrag'!$O$1,'grv lys'!$T$2:$T$2863,'bereken betaaldatum bedrag'!B400)</f>
        <v>0</v>
      </c>
      <c r="P400" s="4">
        <f>SUMIFS('grv lys'!$L$2:$L$2863,'grv lys'!$I$2:$I$2863,'bereken betaaldatum bedrag'!$P$1,'grv lys'!$T$2:$T$2863,'bereken betaaldatum bedrag'!B400)</f>
        <v>0</v>
      </c>
      <c r="Q400" s="4">
        <f>SUMIFS('grv lys'!$L$2:$L$2863,'grv lys'!$I$2:$I$2863,'bereken betaaldatum bedrag'!$Q$1,'grv lys'!$T$2:$T$2863,'bereken betaaldatum bedrag'!B400)</f>
        <v>0</v>
      </c>
      <c r="R400" s="4">
        <f>SUMIFS('grv lys'!$L$2:$L$2863,'grv lys'!$I$2:$I$2863,'bereken betaaldatum bedrag'!$R$1,'grv lys'!$T$2:$T$2863,'bereken betaaldatum bedrag'!B400)</f>
        <v>0</v>
      </c>
      <c r="S400" s="4">
        <f>SUMIFS('grv lys'!Y399:Y3662,'grv lys'!T399:T3662,'bereken betaaldatum bedrag'!B400,'grv lys'!V399:V3662,'bereken betaaldatum bedrag'!$S$1)</f>
        <v>0</v>
      </c>
      <c r="T400" s="4">
        <f>SUMIFS('grv lys'!Z399:Z3662,'grv lys'!U399:U3662,'bereken betaaldatum bedrag'!B400,'grv lys'!W399:W3662,'bereken betaaldatum bedrag'!$T$1)</f>
        <v>0</v>
      </c>
      <c r="U400" s="4">
        <f>SUMIFS('grv lys'!$L$2:$L$2863,'grv lys'!$I$2:$I$2863,'bereken betaaldatum bedrag'!$U$1,'grv lys'!$T$2:$T$2863,'bereken betaaldatum bedrag'!B400)</f>
        <v>0</v>
      </c>
      <c r="V400" s="4">
        <f>SUMIFS('grv lys'!$L$2:$L$2863,'grv lys'!$I$2:$I$2863,'bereken betaaldatum bedrag'!$V$1,'grv lys'!$T$2:$T$2863,'bereken betaaldatum bedrag'!B400)</f>
        <v>0</v>
      </c>
      <c r="W400" s="4">
        <f>SUMIFS('grv lys'!$L$2:$L$2863,'grv lys'!$I$2:$I$2863,'bereken betaaldatum bedrag'!$W$1,'grv lys'!$T$2:$T$2863,'bereken betaaldatum bedrag'!B400)</f>
        <v>0</v>
      </c>
      <c r="X400" s="4">
        <f>SUMIFS('grv lys'!$L$2:$L$2863,'grv lys'!$I$2:$I$2863,'bereken betaaldatum bedrag'!$X$1,'grv lys'!$T$2:$T$2863,'bereken betaaldatum bedrag'!B400)</f>
        <v>0</v>
      </c>
      <c r="Y400" s="4">
        <f>SUMIFS('grv lys'!$L$2:$L$2863,'grv lys'!$I$2:$I$2863,'bereken betaaldatum bedrag'!$Y$1,'grv lys'!$G$2:$G$2863,'bereken betaaldatum bedrag'!B400)</f>
        <v>0</v>
      </c>
      <c r="Z400" s="4">
        <f>SUMIFS('grv lys'!$L$2:$L$2863,'grv lys'!$I$2:$I$2863,'bereken betaaldatum bedrag'!$Z$1,'grv lys'!$G$2:$G$2863,'bereken betaaldatum bedrag'!B400)</f>
        <v>0</v>
      </c>
      <c r="AA400" s="4">
        <f>SUMIFS('grv lys'!$L$2:$L$2863,'grv lys'!$I$2:$I$2863,'bereken betaaldatum bedrag'!$AA$1,'grv lys'!$G$2:$G$2863,'bereken betaaldatum bedrag'!B400)</f>
        <v>0</v>
      </c>
      <c r="AB400" s="4">
        <f>SUMIFS('grv lys'!$L$2:$L$2863,'grv lys'!$I$2:$I$2863,'bereken betaaldatum bedrag'!$AB$1,'grv lys'!$G$2:$G$2863,'bereken betaaldatum bedrag'!B400)</f>
        <v>0</v>
      </c>
      <c r="AC400" s="4">
        <f>SUMIFS('grv lys'!$L$2:$L$2863,'grv lys'!$I$2:$I$2863,'bereken betaaldatum bedrag'!$AC$1,'grv lys'!$G$2:$G$2863,'bereken betaaldatum bedrag'!B400)</f>
        <v>0</v>
      </c>
      <c r="AD400" s="4">
        <f>SUMIFS('grv lys'!$L$2:$L$2863,'grv lys'!$I$2:$I$2863,'bereken betaaldatum bedrag'!$AD$1,'grv lys'!$G$2:$G$2863,'bereken betaaldatum bedrag'!B400)</f>
        <v>0</v>
      </c>
      <c r="AE400" s="4">
        <f>SUMIFS('grv lys'!$L$2:$L$2863,'grv lys'!$I$2:$I$2863,'bereken betaaldatum bedrag'!$AE$1,'grv lys'!$G$2:$G$2863,'bereken betaaldatum bedrag'!B400)</f>
        <v>0</v>
      </c>
      <c r="AF400" s="4">
        <f>SUMIFS('grv lys'!$L$2:$L$2863,'grv lys'!$I$2:$I$2863,'bereken betaaldatum bedrag'!$AF$1,'grv lys'!$G$2:$G$2863,'bereken betaaldatum bedrag'!B400)</f>
        <v>0</v>
      </c>
      <c r="AG400" s="4">
        <f>SUMIFS('grv lys'!$L$2:$L$2863,'grv lys'!$I$2:$I$2863,'bereken betaaldatum bedrag'!$AG$1,'grv lys'!$G$2:$G$2863,'bereken betaaldatum bedrag'!B400)</f>
        <v>0</v>
      </c>
      <c r="AH400" s="4">
        <f>SUMIFS('grv lys'!$L$2:$L$2863,'grv lys'!$I$2:$I$2863,'bereken betaaldatum bedrag'!$AH$1,'grv lys'!$G$2:$G$2863,'bereken betaaldatum bedrag'!B400)</f>
        <v>0</v>
      </c>
      <c r="AI400" s="4">
        <f>SUMIFS('grv lys'!$L$2:$L$2863,'grv lys'!$I$2:$I$2863,'bereken betaaldatum bedrag'!$AI$1,'grv lys'!$G$2:$G$2863,'bereken betaaldatum bedrag'!B400)</f>
        <v>0</v>
      </c>
      <c r="AJ400" s="4">
        <f>SUMIFS('grv lys'!$L$2:$L$2863,'grv lys'!$I$2:$I$2863,'bereken betaaldatum bedrag'!$AJ$1,'grv lys'!$G$2:$G$2863,'bereken betaaldatum bedrag'!B400)</f>
        <v>0</v>
      </c>
      <c r="AK400" s="4">
        <f>SUMIFS('grv lys'!$L$2:$L$2863,'grv lys'!$I$2:$I$2863,'bereken betaaldatum bedrag'!$AK$1,'grv lys'!$G$2:$G$2863,'bereken betaaldatum bedrag'!B400)</f>
        <v>0</v>
      </c>
      <c r="AL400" s="4">
        <f>SUMIFS('grv lys'!$L$2:$L$2863,'grv lys'!$I$2:$I$2863,'bereken betaaldatum bedrag'!$AL$1,'grv lys'!$G$2:$G$2863,'bereken betaaldatum bedrag'!B400)</f>
        <v>0</v>
      </c>
      <c r="AM400" s="4">
        <f>SUMIFS('grv lys'!$L$2:$L$2863,'grv lys'!$I$2:$I$2863,'bereken betaaldatum bedrag'!$AM$1,'grv lys'!$G$2:$G$2863,'bereken betaaldatum bedrag'!B400)</f>
        <v>0</v>
      </c>
      <c r="AN400" s="4">
        <f>SUMIFS('grv lys'!$L$2:$L$2863,'grv lys'!$I$2:$I$2863,'bereken betaaldatum bedrag'!$AN$1,'grv lys'!$G$2:$G$2863,'bereken betaaldatum bedrag'!B400)</f>
        <v>0</v>
      </c>
      <c r="AO400" s="4">
        <f>SUMIFS('grv lys'!$L$2:$L$2863,'grv lys'!$I$2:$I$2863,'bereken betaaldatum bedrag'!$AO$1,'grv lys'!$G$2:$G$2863,'bereken betaaldatum bedrag'!B400)</f>
        <v>0</v>
      </c>
      <c r="AP400" s="4">
        <f>SUMIFS('grv lys'!$L$2:$L$2863,'grv lys'!$I$2:$I$2863,'bereken betaaldatum bedrag'!$AP$1,'grv lys'!$G$2:$G$2863,'bereken betaaldatum bedrag'!B400)</f>
        <v>0</v>
      </c>
      <c r="AQ400" s="4">
        <f>SUMIFS('grv lys'!$L$2:$L$2863,'grv lys'!$I$2:$I$2863,'bereken betaaldatum bedrag'!$AQ$1,'grv lys'!$G$2:$G$2863,'bereken betaaldatum bedrag'!B400)</f>
        <v>0</v>
      </c>
      <c r="AR400" s="4">
        <f>SUMIFS('grv lys'!$L$2:$L$2863,'grv lys'!$I$2:$I$2863,'bereken betaaldatum bedrag'!$AR$1,'grv lys'!$G$2:$G$2863,'bereken betaaldatum bedrag'!B400)</f>
        <v>0</v>
      </c>
      <c r="AS400" s="4">
        <f>SUMIFS('grv lys'!$L$2:$L$2863,'grv lys'!$I$2:$I$2863,'bereken betaaldatum bedrag'!$AS$1,'grv lys'!$G$2:$G$2863,'bereken betaaldatum bedrag'!B400)</f>
        <v>0</v>
      </c>
      <c r="AT400" s="4">
        <f>SUMIFS('grv lys'!$L$2:$L$2863,'grv lys'!$I$2:$I$2863,'bereken betaaldatum bedrag'!$AT$1,'grv lys'!$G$2:$G$2863,'bereken betaaldatum bedrag'!B400)</f>
        <v>0</v>
      </c>
      <c r="AU400" s="4">
        <f>SUMIFS('grv lys'!$L$2:$L$2863,'grv lys'!$I$2:$I$2863,'bereken betaaldatum bedrag'!$AU$1,'grv lys'!$G$2:$G$2863,'bereken betaaldatum bedrag'!B400)</f>
        <v>0</v>
      </c>
      <c r="AV400" s="4">
        <f>SUMIFS('grv lys'!$L$2:$L$2863,'grv lys'!$I$2:$I$2863,'bereken betaaldatum bedrag'!$AV$1,'grv lys'!$G$2:$G$2863,'bereken betaaldatum bedrag'!B400)</f>
        <v>0</v>
      </c>
      <c r="AW400" s="4">
        <f>SUMIFS('grv lys'!$L$2:$L$2863,'grv lys'!$I$2:$I$2863,'bereken betaaldatum bedrag'!$AW$1,'grv lys'!$G$2:$G$2863,'bereken betaaldatum bedrag'!B400)</f>
        <v>0</v>
      </c>
      <c r="AX400" s="4">
        <f>SUMIFS('grv lys'!$L$2:$L$2863,'grv lys'!$I$2:$I$2863,'bereken betaaldatum bedrag'!$AX$1,'grv lys'!$G$2:$G$2863,'bereken betaaldatum bedrag'!B400)</f>
        <v>0</v>
      </c>
      <c r="AY400" s="4">
        <f>SUMIFS('grv lys'!$L$2:$L$2863,'grv lys'!$I$2:$I$2863,'bereken betaaldatum bedrag'!$AY$1,'grv lys'!$G$2:$G$2863,'bereken betaaldatum bedrag'!B400)</f>
        <v>0</v>
      </c>
      <c r="AZ400" s="4">
        <f>SUMIFS('grv lys'!$L$2:$L$2863,'grv lys'!$I$2:$I$2863,'bereken betaaldatum bedrag'!$AZ$1,'grv lys'!$G$2:$G$2863,'bereken betaaldatum bedrag'!B400)</f>
        <v>0</v>
      </c>
      <c r="BA400" s="4">
        <f>SUMIFS('grv lys'!$L$2:$L$2863,'grv lys'!$I$2:$I$2863,'bereken betaaldatum bedrag'!$BA$1,'grv lys'!$G$2:$G$2863,'bereken betaaldatum bedrag'!B400)</f>
        <v>0</v>
      </c>
    </row>
    <row r="401" spans="1:53" x14ac:dyDescent="0.25">
      <c r="A401" s="21" t="s">
        <v>138</v>
      </c>
      <c r="B401" s="22">
        <v>41977</v>
      </c>
      <c r="C401" s="7"/>
      <c r="D401" s="15" t="s">
        <v>148</v>
      </c>
      <c r="E401" s="14"/>
      <c r="F401" s="12"/>
      <c r="G401" s="16"/>
      <c r="H401" s="16"/>
      <c r="I401" s="4">
        <f>SUMIFS('grv lys'!$L$2:$L$2863,'grv lys'!$G$2:$G$2863,'bereken betaaldatum bedrag'!B401,'grv lys'!$I$2:$I$2863,'bereken betaaldatum bedrag'!I$1)</f>
        <v>0</v>
      </c>
      <c r="J401" s="4">
        <f>SUMIFS('grv lys'!$L$2:$L$2863,'grv lys'!$I$2:$I$2863,'bereken betaaldatum bedrag'!$J$1,'grv lys'!$T$2:$T$2863,'bereken betaaldatum bedrag'!B401)</f>
        <v>0</v>
      </c>
      <c r="K401" s="4">
        <f>SUMIFS('grv lys'!$L$2:$L$2863,'grv lys'!$I$2:$I$2863,'bereken betaaldatum bedrag'!$K$1,'grv lys'!$T$2:$T$2863,'bereken betaaldatum bedrag'!B401)</f>
        <v>0</v>
      </c>
      <c r="L401" s="4">
        <f>SUMIFS('grv lys'!$L$2:$L$2863,'grv lys'!$I$2:$I$2863,'bereken betaaldatum bedrag'!$L$1,'grv lys'!$T$2:$T$2863,'bereken betaaldatum bedrag'!B401)</f>
        <v>0</v>
      </c>
      <c r="M401" s="4">
        <f>SUMIFS('grv lys'!$L$2:$L$2863,'grv lys'!$I$2:$I$2863,'bereken betaaldatum bedrag'!$M$1,'grv lys'!$T$2:$T$2863,'bereken betaaldatum bedrag'!B401)</f>
        <v>0</v>
      </c>
      <c r="N401" s="4">
        <f>SUMIFS('grv lys'!$L$2:$L$2863,'grv lys'!$I$2:$I$2863,'bereken betaaldatum bedrag'!$N$1,'grv lys'!$T$2:$T$2863,'bereken betaaldatum bedrag'!B401)</f>
        <v>0</v>
      </c>
      <c r="O401" s="4">
        <f>SUMIFS('grv lys'!$L$2:$L$2863,'grv lys'!$I$2:$I$2863,'bereken betaaldatum bedrag'!$O$1,'grv lys'!$T$2:$T$2863,'bereken betaaldatum bedrag'!B401)</f>
        <v>0</v>
      </c>
      <c r="P401" s="4">
        <f>SUMIFS('grv lys'!$L$2:$L$2863,'grv lys'!$I$2:$I$2863,'bereken betaaldatum bedrag'!$P$1,'grv lys'!$T$2:$T$2863,'bereken betaaldatum bedrag'!B401)</f>
        <v>0</v>
      </c>
      <c r="Q401" s="4">
        <f>SUMIFS('grv lys'!$L$2:$L$2863,'grv lys'!$I$2:$I$2863,'bereken betaaldatum bedrag'!$Q$1,'grv lys'!$T$2:$T$2863,'bereken betaaldatum bedrag'!B401)</f>
        <v>0</v>
      </c>
      <c r="R401" s="4">
        <f>SUMIFS('grv lys'!$L$2:$L$2863,'grv lys'!$I$2:$I$2863,'bereken betaaldatum bedrag'!$R$1,'grv lys'!$T$2:$T$2863,'bereken betaaldatum bedrag'!B401)</f>
        <v>0</v>
      </c>
      <c r="S401" s="4">
        <f>SUMIFS('grv lys'!Y400:Y3663,'grv lys'!T400:T3663,'bereken betaaldatum bedrag'!B401,'grv lys'!V400:V3663,'bereken betaaldatum bedrag'!$S$1)</f>
        <v>0</v>
      </c>
      <c r="T401" s="4">
        <f>SUMIFS('grv lys'!Z400:Z3663,'grv lys'!U400:U3663,'bereken betaaldatum bedrag'!B401,'grv lys'!W400:W3663,'bereken betaaldatum bedrag'!$T$1)</f>
        <v>0</v>
      </c>
      <c r="U401" s="4">
        <f>SUMIFS('grv lys'!$L$2:$L$2863,'grv lys'!$I$2:$I$2863,'bereken betaaldatum bedrag'!$U$1,'grv lys'!$T$2:$T$2863,'bereken betaaldatum bedrag'!B401)</f>
        <v>0</v>
      </c>
      <c r="V401" s="4">
        <f>SUMIFS('grv lys'!$L$2:$L$2863,'grv lys'!$I$2:$I$2863,'bereken betaaldatum bedrag'!$V$1,'grv lys'!$T$2:$T$2863,'bereken betaaldatum bedrag'!B401)</f>
        <v>0</v>
      </c>
      <c r="W401" s="4">
        <f>SUMIFS('grv lys'!$L$2:$L$2863,'grv lys'!$I$2:$I$2863,'bereken betaaldatum bedrag'!$W$1,'grv lys'!$T$2:$T$2863,'bereken betaaldatum bedrag'!B401)</f>
        <v>0</v>
      </c>
      <c r="X401" s="4">
        <f>SUMIFS('grv lys'!$L$2:$L$2863,'grv lys'!$I$2:$I$2863,'bereken betaaldatum bedrag'!$X$1,'grv lys'!$T$2:$T$2863,'bereken betaaldatum bedrag'!B401)</f>
        <v>0</v>
      </c>
      <c r="Y401" s="4">
        <f>SUMIFS('grv lys'!$L$2:$L$2863,'grv lys'!$I$2:$I$2863,'bereken betaaldatum bedrag'!$Y$1,'grv lys'!$G$2:$G$2863,'bereken betaaldatum bedrag'!B401)</f>
        <v>0</v>
      </c>
      <c r="Z401" s="4">
        <f>SUMIFS('grv lys'!$L$2:$L$2863,'grv lys'!$I$2:$I$2863,'bereken betaaldatum bedrag'!$Z$1,'grv lys'!$G$2:$G$2863,'bereken betaaldatum bedrag'!B401)</f>
        <v>0</v>
      </c>
      <c r="AA401" s="4">
        <f>SUMIFS('grv lys'!$L$2:$L$2863,'grv lys'!$I$2:$I$2863,'bereken betaaldatum bedrag'!$AA$1,'grv lys'!$G$2:$G$2863,'bereken betaaldatum bedrag'!B401)</f>
        <v>0</v>
      </c>
      <c r="AB401" s="4">
        <f>SUMIFS('grv lys'!$L$2:$L$2863,'grv lys'!$I$2:$I$2863,'bereken betaaldatum bedrag'!$AB$1,'grv lys'!$G$2:$G$2863,'bereken betaaldatum bedrag'!B401)</f>
        <v>0</v>
      </c>
      <c r="AC401" s="4">
        <f>SUMIFS('grv lys'!$L$2:$L$2863,'grv lys'!$I$2:$I$2863,'bereken betaaldatum bedrag'!$AC$1,'grv lys'!$G$2:$G$2863,'bereken betaaldatum bedrag'!B401)</f>
        <v>0</v>
      </c>
      <c r="AD401" s="4">
        <f>SUMIFS('grv lys'!$L$2:$L$2863,'grv lys'!$I$2:$I$2863,'bereken betaaldatum bedrag'!$AD$1,'grv lys'!$G$2:$G$2863,'bereken betaaldatum bedrag'!B401)</f>
        <v>0</v>
      </c>
      <c r="AE401" s="4">
        <f>SUMIFS('grv lys'!$L$2:$L$2863,'grv lys'!$I$2:$I$2863,'bereken betaaldatum bedrag'!$AE$1,'grv lys'!$G$2:$G$2863,'bereken betaaldatum bedrag'!B401)</f>
        <v>0</v>
      </c>
      <c r="AF401" s="4">
        <f>SUMIFS('grv lys'!$L$2:$L$2863,'grv lys'!$I$2:$I$2863,'bereken betaaldatum bedrag'!$AF$1,'grv lys'!$G$2:$G$2863,'bereken betaaldatum bedrag'!B401)</f>
        <v>0</v>
      </c>
      <c r="AG401" s="4">
        <f>SUMIFS('grv lys'!$L$2:$L$2863,'grv lys'!$I$2:$I$2863,'bereken betaaldatum bedrag'!$AG$1,'grv lys'!$G$2:$G$2863,'bereken betaaldatum bedrag'!B401)</f>
        <v>0</v>
      </c>
      <c r="AH401" s="4">
        <f>SUMIFS('grv lys'!$L$2:$L$2863,'grv lys'!$I$2:$I$2863,'bereken betaaldatum bedrag'!$AH$1,'grv lys'!$G$2:$G$2863,'bereken betaaldatum bedrag'!B401)</f>
        <v>0</v>
      </c>
      <c r="AI401" s="4">
        <f>SUMIFS('grv lys'!$L$2:$L$2863,'grv lys'!$I$2:$I$2863,'bereken betaaldatum bedrag'!$AI$1,'grv lys'!$G$2:$G$2863,'bereken betaaldatum bedrag'!B401)</f>
        <v>0</v>
      </c>
      <c r="AJ401" s="4">
        <f>SUMIFS('grv lys'!$L$2:$L$2863,'grv lys'!$I$2:$I$2863,'bereken betaaldatum bedrag'!$AJ$1,'grv lys'!$G$2:$G$2863,'bereken betaaldatum bedrag'!B401)</f>
        <v>0</v>
      </c>
      <c r="AK401" s="4">
        <f>SUMIFS('grv lys'!$L$2:$L$2863,'grv lys'!$I$2:$I$2863,'bereken betaaldatum bedrag'!$AK$1,'grv lys'!$G$2:$G$2863,'bereken betaaldatum bedrag'!B401)</f>
        <v>0</v>
      </c>
      <c r="AL401" s="4">
        <f>SUMIFS('grv lys'!$L$2:$L$2863,'grv lys'!$I$2:$I$2863,'bereken betaaldatum bedrag'!$AL$1,'grv lys'!$G$2:$G$2863,'bereken betaaldatum bedrag'!B401)</f>
        <v>0</v>
      </c>
      <c r="AM401" s="4">
        <f>SUMIFS('grv lys'!$L$2:$L$2863,'grv lys'!$I$2:$I$2863,'bereken betaaldatum bedrag'!$AM$1,'grv lys'!$G$2:$G$2863,'bereken betaaldatum bedrag'!B401)</f>
        <v>0</v>
      </c>
      <c r="AN401" s="4">
        <f>SUMIFS('grv lys'!$L$2:$L$2863,'grv lys'!$I$2:$I$2863,'bereken betaaldatum bedrag'!$AN$1,'grv lys'!$G$2:$G$2863,'bereken betaaldatum bedrag'!B401)</f>
        <v>0</v>
      </c>
      <c r="AO401" s="4">
        <f>SUMIFS('grv lys'!$L$2:$L$2863,'grv lys'!$I$2:$I$2863,'bereken betaaldatum bedrag'!$AO$1,'grv lys'!$G$2:$G$2863,'bereken betaaldatum bedrag'!B401)</f>
        <v>0</v>
      </c>
      <c r="AP401" s="4">
        <f>SUMIFS('grv lys'!$L$2:$L$2863,'grv lys'!$I$2:$I$2863,'bereken betaaldatum bedrag'!$AP$1,'grv lys'!$G$2:$G$2863,'bereken betaaldatum bedrag'!B401)</f>
        <v>0</v>
      </c>
      <c r="AQ401" s="4">
        <f>SUMIFS('grv lys'!$L$2:$L$2863,'grv lys'!$I$2:$I$2863,'bereken betaaldatum bedrag'!$AQ$1,'grv lys'!$G$2:$G$2863,'bereken betaaldatum bedrag'!B401)</f>
        <v>0</v>
      </c>
      <c r="AR401" s="4">
        <f>SUMIFS('grv lys'!$L$2:$L$2863,'grv lys'!$I$2:$I$2863,'bereken betaaldatum bedrag'!$AR$1,'grv lys'!$G$2:$G$2863,'bereken betaaldatum bedrag'!B401)</f>
        <v>0</v>
      </c>
      <c r="AS401" s="4">
        <f>SUMIFS('grv lys'!$L$2:$L$2863,'grv lys'!$I$2:$I$2863,'bereken betaaldatum bedrag'!$AS$1,'grv lys'!$G$2:$G$2863,'bereken betaaldatum bedrag'!B401)</f>
        <v>0</v>
      </c>
      <c r="AT401" s="4">
        <f>SUMIFS('grv lys'!$L$2:$L$2863,'grv lys'!$I$2:$I$2863,'bereken betaaldatum bedrag'!$AT$1,'grv lys'!$G$2:$G$2863,'bereken betaaldatum bedrag'!B401)</f>
        <v>0</v>
      </c>
      <c r="AU401" s="4">
        <f>SUMIFS('grv lys'!$L$2:$L$2863,'grv lys'!$I$2:$I$2863,'bereken betaaldatum bedrag'!$AU$1,'grv lys'!$G$2:$G$2863,'bereken betaaldatum bedrag'!B401)</f>
        <v>0</v>
      </c>
      <c r="AV401" s="4">
        <f>SUMIFS('grv lys'!$L$2:$L$2863,'grv lys'!$I$2:$I$2863,'bereken betaaldatum bedrag'!$AV$1,'grv lys'!$G$2:$G$2863,'bereken betaaldatum bedrag'!B401)</f>
        <v>0</v>
      </c>
      <c r="AW401" s="4">
        <f>SUMIFS('grv lys'!$L$2:$L$2863,'grv lys'!$I$2:$I$2863,'bereken betaaldatum bedrag'!$AW$1,'grv lys'!$G$2:$G$2863,'bereken betaaldatum bedrag'!B401)</f>
        <v>0</v>
      </c>
      <c r="AX401" s="4">
        <f>SUMIFS('grv lys'!$L$2:$L$2863,'grv lys'!$I$2:$I$2863,'bereken betaaldatum bedrag'!$AX$1,'grv lys'!$G$2:$G$2863,'bereken betaaldatum bedrag'!B401)</f>
        <v>0</v>
      </c>
      <c r="AY401" s="4">
        <f>SUMIFS('grv lys'!$L$2:$L$2863,'grv lys'!$I$2:$I$2863,'bereken betaaldatum bedrag'!$AY$1,'grv lys'!$G$2:$G$2863,'bereken betaaldatum bedrag'!B401)</f>
        <v>0</v>
      </c>
      <c r="AZ401" s="4">
        <f>SUMIFS('grv lys'!$L$2:$L$2863,'grv lys'!$I$2:$I$2863,'bereken betaaldatum bedrag'!$AZ$1,'grv lys'!$G$2:$G$2863,'bereken betaaldatum bedrag'!B401)</f>
        <v>0</v>
      </c>
      <c r="BA401" s="4">
        <f>SUMIFS('grv lys'!$L$2:$L$2863,'grv lys'!$I$2:$I$2863,'bereken betaaldatum bedrag'!$BA$1,'grv lys'!$G$2:$G$2863,'bereken betaaldatum bedrag'!B401)</f>
        <v>0</v>
      </c>
    </row>
    <row r="402" spans="1:53" x14ac:dyDescent="0.25">
      <c r="A402" s="21" t="s">
        <v>139</v>
      </c>
      <c r="B402" s="22">
        <v>41978</v>
      </c>
      <c r="C402" s="7">
        <f>B402+19</f>
        <v>41997</v>
      </c>
      <c r="D402" s="6">
        <f>SUM(I396:I402)</f>
        <v>0</v>
      </c>
      <c r="E402" s="14">
        <f>B402+31</f>
        <v>42009</v>
      </c>
      <c r="F402" s="12">
        <f>SUM(Y396:BA402)</f>
        <v>0</v>
      </c>
      <c r="G402" s="10">
        <f>B402</f>
        <v>41978</v>
      </c>
      <c r="H402" s="9">
        <f>SUM(J396:X402)</f>
        <v>0</v>
      </c>
      <c r="I402" s="4">
        <f>SUMIFS('grv lys'!$L$2:$L$2863,'grv lys'!$G$2:$G$2863,'bereken betaaldatum bedrag'!B402,'grv lys'!$I$2:$I$2863,'bereken betaaldatum bedrag'!I$1)</f>
        <v>0</v>
      </c>
      <c r="J402" s="4">
        <f>SUMIFS('grv lys'!$L$2:$L$2863,'grv lys'!$I$2:$I$2863,'bereken betaaldatum bedrag'!$J$1,'grv lys'!$T$2:$T$2863,'bereken betaaldatum bedrag'!B402)</f>
        <v>0</v>
      </c>
      <c r="K402" s="4">
        <f>SUMIFS('grv lys'!$L$2:$L$2863,'grv lys'!$I$2:$I$2863,'bereken betaaldatum bedrag'!$K$1,'grv lys'!$T$2:$T$2863,'bereken betaaldatum bedrag'!B402)</f>
        <v>0</v>
      </c>
      <c r="L402" s="4">
        <f>SUMIFS('grv lys'!$L$2:$L$2863,'grv lys'!$I$2:$I$2863,'bereken betaaldatum bedrag'!$L$1,'grv lys'!$T$2:$T$2863,'bereken betaaldatum bedrag'!B402)</f>
        <v>0</v>
      </c>
      <c r="M402" s="4">
        <f>SUMIFS('grv lys'!$L$2:$L$2863,'grv lys'!$I$2:$I$2863,'bereken betaaldatum bedrag'!$M$1,'grv lys'!$T$2:$T$2863,'bereken betaaldatum bedrag'!B402)</f>
        <v>0</v>
      </c>
      <c r="N402" s="4">
        <f>SUMIFS('grv lys'!$L$2:$L$2863,'grv lys'!$I$2:$I$2863,'bereken betaaldatum bedrag'!$N$1,'grv lys'!$T$2:$T$2863,'bereken betaaldatum bedrag'!B402)</f>
        <v>0</v>
      </c>
      <c r="O402" s="4">
        <f>SUMIFS('grv lys'!$L$2:$L$2863,'grv lys'!$I$2:$I$2863,'bereken betaaldatum bedrag'!$O$1,'grv lys'!$T$2:$T$2863,'bereken betaaldatum bedrag'!B402)</f>
        <v>0</v>
      </c>
      <c r="P402" s="4">
        <f>SUMIFS('grv lys'!$L$2:$L$2863,'grv lys'!$I$2:$I$2863,'bereken betaaldatum bedrag'!$P$1,'grv lys'!$T$2:$T$2863,'bereken betaaldatum bedrag'!B402)</f>
        <v>0</v>
      </c>
      <c r="Q402" s="4">
        <f>SUMIFS('grv lys'!$L$2:$L$2863,'grv lys'!$I$2:$I$2863,'bereken betaaldatum bedrag'!$Q$1,'grv lys'!$T$2:$T$2863,'bereken betaaldatum bedrag'!B402)</f>
        <v>0</v>
      </c>
      <c r="R402" s="4">
        <f>SUMIFS('grv lys'!$L$2:$L$2863,'grv lys'!$I$2:$I$2863,'bereken betaaldatum bedrag'!$R$1,'grv lys'!$T$2:$T$2863,'bereken betaaldatum bedrag'!B402)</f>
        <v>0</v>
      </c>
      <c r="S402" s="4">
        <f>SUMIFS('grv lys'!Y401:Y3664,'grv lys'!T401:T3664,'bereken betaaldatum bedrag'!B402,'grv lys'!V401:V3664,'bereken betaaldatum bedrag'!$S$1)</f>
        <v>0</v>
      </c>
      <c r="T402" s="4">
        <f>SUMIFS('grv lys'!Z401:Z3664,'grv lys'!U401:U3664,'bereken betaaldatum bedrag'!B402,'grv lys'!W401:W3664,'bereken betaaldatum bedrag'!$T$1)</f>
        <v>0</v>
      </c>
      <c r="U402" s="4">
        <f>SUMIFS('grv lys'!$L$2:$L$2863,'grv lys'!$I$2:$I$2863,'bereken betaaldatum bedrag'!$U$1,'grv lys'!$T$2:$T$2863,'bereken betaaldatum bedrag'!B402)</f>
        <v>0</v>
      </c>
      <c r="V402" s="4">
        <f>SUMIFS('grv lys'!$L$2:$L$2863,'grv lys'!$I$2:$I$2863,'bereken betaaldatum bedrag'!$V$1,'grv lys'!$T$2:$T$2863,'bereken betaaldatum bedrag'!B402)</f>
        <v>0</v>
      </c>
      <c r="W402" s="4">
        <f>SUMIFS('grv lys'!$L$2:$L$2863,'grv lys'!$I$2:$I$2863,'bereken betaaldatum bedrag'!$W$1,'grv lys'!$T$2:$T$2863,'bereken betaaldatum bedrag'!B402)</f>
        <v>0</v>
      </c>
      <c r="X402" s="4">
        <f>SUMIFS('grv lys'!$L$2:$L$2863,'grv lys'!$I$2:$I$2863,'bereken betaaldatum bedrag'!$X$1,'grv lys'!$T$2:$T$2863,'bereken betaaldatum bedrag'!B402)</f>
        <v>0</v>
      </c>
      <c r="Y402" s="4">
        <f>SUMIFS('grv lys'!$L$2:$L$2863,'grv lys'!$I$2:$I$2863,'bereken betaaldatum bedrag'!$Y$1,'grv lys'!$G$2:$G$2863,'bereken betaaldatum bedrag'!B402)</f>
        <v>0</v>
      </c>
      <c r="Z402" s="4">
        <f>SUMIFS('grv lys'!$L$2:$L$2863,'grv lys'!$I$2:$I$2863,'bereken betaaldatum bedrag'!$Z$1,'grv lys'!$G$2:$G$2863,'bereken betaaldatum bedrag'!B402)</f>
        <v>0</v>
      </c>
      <c r="AA402" s="4">
        <f>SUMIFS('grv lys'!$L$2:$L$2863,'grv lys'!$I$2:$I$2863,'bereken betaaldatum bedrag'!$AA$1,'grv lys'!$G$2:$G$2863,'bereken betaaldatum bedrag'!B402)</f>
        <v>0</v>
      </c>
      <c r="AB402" s="4">
        <f>SUMIFS('grv lys'!$L$2:$L$2863,'grv lys'!$I$2:$I$2863,'bereken betaaldatum bedrag'!$AB$1,'grv lys'!$G$2:$G$2863,'bereken betaaldatum bedrag'!B402)</f>
        <v>0</v>
      </c>
      <c r="AC402" s="4">
        <f>SUMIFS('grv lys'!$L$2:$L$2863,'grv lys'!$I$2:$I$2863,'bereken betaaldatum bedrag'!$AC$1,'grv lys'!$G$2:$G$2863,'bereken betaaldatum bedrag'!B402)</f>
        <v>0</v>
      </c>
      <c r="AD402" s="4">
        <f>SUMIFS('grv lys'!$L$2:$L$2863,'grv lys'!$I$2:$I$2863,'bereken betaaldatum bedrag'!$AD$1,'grv lys'!$G$2:$G$2863,'bereken betaaldatum bedrag'!B402)</f>
        <v>0</v>
      </c>
      <c r="AE402" s="4">
        <f>SUMIFS('grv lys'!$L$2:$L$2863,'grv lys'!$I$2:$I$2863,'bereken betaaldatum bedrag'!$AE$1,'grv lys'!$G$2:$G$2863,'bereken betaaldatum bedrag'!B402)</f>
        <v>0</v>
      </c>
      <c r="AF402" s="4">
        <f>SUMIFS('grv lys'!$L$2:$L$2863,'grv lys'!$I$2:$I$2863,'bereken betaaldatum bedrag'!$AF$1,'grv lys'!$G$2:$G$2863,'bereken betaaldatum bedrag'!B402)</f>
        <v>0</v>
      </c>
      <c r="AG402" s="4">
        <f>SUMIFS('grv lys'!$L$2:$L$2863,'grv lys'!$I$2:$I$2863,'bereken betaaldatum bedrag'!$AG$1,'grv lys'!$G$2:$G$2863,'bereken betaaldatum bedrag'!B402)</f>
        <v>0</v>
      </c>
      <c r="AH402" s="4">
        <f>SUMIFS('grv lys'!$L$2:$L$2863,'grv lys'!$I$2:$I$2863,'bereken betaaldatum bedrag'!$AH$1,'grv lys'!$G$2:$G$2863,'bereken betaaldatum bedrag'!B402)</f>
        <v>0</v>
      </c>
      <c r="AI402" s="4">
        <f>SUMIFS('grv lys'!$L$2:$L$2863,'grv lys'!$I$2:$I$2863,'bereken betaaldatum bedrag'!$AI$1,'grv lys'!$G$2:$G$2863,'bereken betaaldatum bedrag'!B402)</f>
        <v>0</v>
      </c>
      <c r="AJ402" s="4">
        <f>SUMIFS('grv lys'!$L$2:$L$2863,'grv lys'!$I$2:$I$2863,'bereken betaaldatum bedrag'!$AJ$1,'grv lys'!$G$2:$G$2863,'bereken betaaldatum bedrag'!B402)</f>
        <v>0</v>
      </c>
      <c r="AK402" s="4">
        <f>SUMIFS('grv lys'!$L$2:$L$2863,'grv lys'!$I$2:$I$2863,'bereken betaaldatum bedrag'!$AK$1,'grv lys'!$G$2:$G$2863,'bereken betaaldatum bedrag'!B402)</f>
        <v>0</v>
      </c>
      <c r="AL402" s="4">
        <f>SUMIFS('grv lys'!$L$2:$L$2863,'grv lys'!$I$2:$I$2863,'bereken betaaldatum bedrag'!$AL$1,'grv lys'!$G$2:$G$2863,'bereken betaaldatum bedrag'!B402)</f>
        <v>0</v>
      </c>
      <c r="AM402" s="4">
        <f>SUMIFS('grv lys'!$L$2:$L$2863,'grv lys'!$I$2:$I$2863,'bereken betaaldatum bedrag'!$AM$1,'grv lys'!$G$2:$G$2863,'bereken betaaldatum bedrag'!B402)</f>
        <v>0</v>
      </c>
      <c r="AN402" s="4">
        <f>SUMIFS('grv lys'!$L$2:$L$2863,'grv lys'!$I$2:$I$2863,'bereken betaaldatum bedrag'!$AN$1,'grv lys'!$G$2:$G$2863,'bereken betaaldatum bedrag'!B402)</f>
        <v>0</v>
      </c>
      <c r="AO402" s="4">
        <f>SUMIFS('grv lys'!$L$2:$L$2863,'grv lys'!$I$2:$I$2863,'bereken betaaldatum bedrag'!$AO$1,'grv lys'!$G$2:$G$2863,'bereken betaaldatum bedrag'!B402)</f>
        <v>0</v>
      </c>
      <c r="AP402" s="4">
        <f>SUMIFS('grv lys'!$L$2:$L$2863,'grv lys'!$I$2:$I$2863,'bereken betaaldatum bedrag'!$AP$1,'grv lys'!$G$2:$G$2863,'bereken betaaldatum bedrag'!B402)</f>
        <v>0</v>
      </c>
      <c r="AQ402" s="4">
        <f>SUMIFS('grv lys'!$L$2:$L$2863,'grv lys'!$I$2:$I$2863,'bereken betaaldatum bedrag'!$AQ$1,'grv lys'!$G$2:$G$2863,'bereken betaaldatum bedrag'!B402)</f>
        <v>0</v>
      </c>
      <c r="AR402" s="4">
        <f>SUMIFS('grv lys'!$L$2:$L$2863,'grv lys'!$I$2:$I$2863,'bereken betaaldatum bedrag'!$AR$1,'grv lys'!$G$2:$G$2863,'bereken betaaldatum bedrag'!B402)</f>
        <v>0</v>
      </c>
      <c r="AS402" s="4">
        <f>SUMIFS('grv lys'!$L$2:$L$2863,'grv lys'!$I$2:$I$2863,'bereken betaaldatum bedrag'!$AS$1,'grv lys'!$G$2:$G$2863,'bereken betaaldatum bedrag'!B402)</f>
        <v>0</v>
      </c>
      <c r="AT402" s="4">
        <f>SUMIFS('grv lys'!$L$2:$L$2863,'grv lys'!$I$2:$I$2863,'bereken betaaldatum bedrag'!$AT$1,'grv lys'!$G$2:$G$2863,'bereken betaaldatum bedrag'!B402)</f>
        <v>0</v>
      </c>
      <c r="AU402" s="4">
        <f>SUMIFS('grv lys'!$L$2:$L$2863,'grv lys'!$I$2:$I$2863,'bereken betaaldatum bedrag'!$AU$1,'grv lys'!$G$2:$G$2863,'bereken betaaldatum bedrag'!B402)</f>
        <v>0</v>
      </c>
      <c r="AV402" s="4">
        <f>SUMIFS('grv lys'!$L$2:$L$2863,'grv lys'!$I$2:$I$2863,'bereken betaaldatum bedrag'!$AV$1,'grv lys'!$G$2:$G$2863,'bereken betaaldatum bedrag'!B402)</f>
        <v>0</v>
      </c>
      <c r="AW402" s="4">
        <f>SUMIFS('grv lys'!$L$2:$L$2863,'grv lys'!$I$2:$I$2863,'bereken betaaldatum bedrag'!$AW$1,'grv lys'!$G$2:$G$2863,'bereken betaaldatum bedrag'!B402)</f>
        <v>0</v>
      </c>
      <c r="AX402" s="4">
        <f>SUMIFS('grv lys'!$L$2:$L$2863,'grv lys'!$I$2:$I$2863,'bereken betaaldatum bedrag'!$AX$1,'grv lys'!$G$2:$G$2863,'bereken betaaldatum bedrag'!B402)</f>
        <v>0</v>
      </c>
      <c r="AY402" s="4">
        <f>SUMIFS('grv lys'!$L$2:$L$2863,'grv lys'!$I$2:$I$2863,'bereken betaaldatum bedrag'!$AY$1,'grv lys'!$G$2:$G$2863,'bereken betaaldatum bedrag'!B402)</f>
        <v>0</v>
      </c>
      <c r="AZ402" s="4">
        <f>SUMIFS('grv lys'!$L$2:$L$2863,'grv lys'!$I$2:$I$2863,'bereken betaaldatum bedrag'!$AZ$1,'grv lys'!$G$2:$G$2863,'bereken betaaldatum bedrag'!B402)</f>
        <v>0</v>
      </c>
      <c r="BA402" s="4">
        <f>SUMIFS('grv lys'!$L$2:$L$2863,'grv lys'!$I$2:$I$2863,'bereken betaaldatum bedrag'!$BA$1,'grv lys'!$G$2:$G$2863,'bereken betaaldatum bedrag'!B402)</f>
        <v>0</v>
      </c>
    </row>
    <row r="403" spans="1:53" x14ac:dyDescent="0.25">
      <c r="A403" s="19" t="s">
        <v>140</v>
      </c>
      <c r="B403" s="20">
        <v>41979</v>
      </c>
      <c r="C403" s="7"/>
      <c r="D403" s="15" t="s">
        <v>148</v>
      </c>
      <c r="E403" s="14"/>
      <c r="F403" s="12"/>
      <c r="G403" s="16"/>
      <c r="H403" s="16"/>
      <c r="I403" s="4">
        <f>SUMIFS('grv lys'!$L$2:$L$2863,'grv lys'!$G$2:$G$2863,'bereken betaaldatum bedrag'!B403,'grv lys'!$I$2:$I$2863,'bereken betaaldatum bedrag'!I$1)</f>
        <v>0</v>
      </c>
      <c r="J403" s="4">
        <f>SUMIFS('grv lys'!$L$2:$L$2863,'grv lys'!$I$2:$I$2863,'bereken betaaldatum bedrag'!$J$1,'grv lys'!$T$2:$T$2863,'bereken betaaldatum bedrag'!B403)</f>
        <v>0</v>
      </c>
      <c r="K403" s="4">
        <f>SUMIFS('grv lys'!$L$2:$L$2863,'grv lys'!$I$2:$I$2863,'bereken betaaldatum bedrag'!$K$1,'grv lys'!$T$2:$T$2863,'bereken betaaldatum bedrag'!B403)</f>
        <v>0</v>
      </c>
      <c r="L403" s="4">
        <f>SUMIFS('grv lys'!$L$2:$L$2863,'grv lys'!$I$2:$I$2863,'bereken betaaldatum bedrag'!$L$1,'grv lys'!$T$2:$T$2863,'bereken betaaldatum bedrag'!B403)</f>
        <v>0</v>
      </c>
      <c r="M403" s="4">
        <f>SUMIFS('grv lys'!$L$2:$L$2863,'grv lys'!$I$2:$I$2863,'bereken betaaldatum bedrag'!$M$1,'grv lys'!$T$2:$T$2863,'bereken betaaldatum bedrag'!B403)</f>
        <v>0</v>
      </c>
      <c r="N403" s="4">
        <f>SUMIFS('grv lys'!$L$2:$L$2863,'grv lys'!$I$2:$I$2863,'bereken betaaldatum bedrag'!$N$1,'grv lys'!$T$2:$T$2863,'bereken betaaldatum bedrag'!B403)</f>
        <v>0</v>
      </c>
      <c r="O403" s="4">
        <f>SUMIFS('grv lys'!$L$2:$L$2863,'grv lys'!$I$2:$I$2863,'bereken betaaldatum bedrag'!$O$1,'grv lys'!$T$2:$T$2863,'bereken betaaldatum bedrag'!B403)</f>
        <v>0</v>
      </c>
      <c r="P403" s="4">
        <f>SUMIFS('grv lys'!$L$2:$L$2863,'grv lys'!$I$2:$I$2863,'bereken betaaldatum bedrag'!$P$1,'grv lys'!$T$2:$T$2863,'bereken betaaldatum bedrag'!B403)</f>
        <v>0</v>
      </c>
      <c r="Q403" s="4">
        <f>SUMIFS('grv lys'!$L$2:$L$2863,'grv lys'!$I$2:$I$2863,'bereken betaaldatum bedrag'!$Q$1,'grv lys'!$T$2:$T$2863,'bereken betaaldatum bedrag'!B403)</f>
        <v>0</v>
      </c>
      <c r="R403" s="4">
        <f>SUMIFS('grv lys'!$L$2:$L$2863,'grv lys'!$I$2:$I$2863,'bereken betaaldatum bedrag'!$R$1,'grv lys'!$T$2:$T$2863,'bereken betaaldatum bedrag'!B403)</f>
        <v>0</v>
      </c>
      <c r="S403" s="4">
        <f>SUMIFS('grv lys'!Y402:Y3665,'grv lys'!T402:T3665,'bereken betaaldatum bedrag'!B403,'grv lys'!V402:V3665,'bereken betaaldatum bedrag'!$S$1)</f>
        <v>0</v>
      </c>
      <c r="T403" s="4">
        <f>SUMIFS('grv lys'!Z402:Z3665,'grv lys'!U402:U3665,'bereken betaaldatum bedrag'!B403,'grv lys'!W402:W3665,'bereken betaaldatum bedrag'!$T$1)</f>
        <v>0</v>
      </c>
      <c r="U403" s="4">
        <f>SUMIFS('grv lys'!$L$2:$L$2863,'grv lys'!$I$2:$I$2863,'bereken betaaldatum bedrag'!$U$1,'grv lys'!$T$2:$T$2863,'bereken betaaldatum bedrag'!B403)</f>
        <v>0</v>
      </c>
      <c r="V403" s="4">
        <f>SUMIFS('grv lys'!$L$2:$L$2863,'grv lys'!$I$2:$I$2863,'bereken betaaldatum bedrag'!$V$1,'grv lys'!$T$2:$T$2863,'bereken betaaldatum bedrag'!B403)</f>
        <v>0</v>
      </c>
      <c r="W403" s="4">
        <f>SUMIFS('grv lys'!$L$2:$L$2863,'grv lys'!$I$2:$I$2863,'bereken betaaldatum bedrag'!$W$1,'grv lys'!$T$2:$T$2863,'bereken betaaldatum bedrag'!B403)</f>
        <v>0</v>
      </c>
      <c r="X403" s="4">
        <f>SUMIFS('grv lys'!$L$2:$L$2863,'grv lys'!$I$2:$I$2863,'bereken betaaldatum bedrag'!$X$1,'grv lys'!$T$2:$T$2863,'bereken betaaldatum bedrag'!B403)</f>
        <v>0</v>
      </c>
      <c r="Y403" s="4">
        <f>SUMIFS('grv lys'!$L$2:$L$2863,'grv lys'!$I$2:$I$2863,'bereken betaaldatum bedrag'!$Y$1,'grv lys'!$G$2:$G$2863,'bereken betaaldatum bedrag'!B403)</f>
        <v>0</v>
      </c>
      <c r="Z403" s="4">
        <f>SUMIFS('grv lys'!$L$2:$L$2863,'grv lys'!$I$2:$I$2863,'bereken betaaldatum bedrag'!$Z$1,'grv lys'!$G$2:$G$2863,'bereken betaaldatum bedrag'!B403)</f>
        <v>0</v>
      </c>
      <c r="AA403" s="4">
        <f>SUMIFS('grv lys'!$L$2:$L$2863,'grv lys'!$I$2:$I$2863,'bereken betaaldatum bedrag'!$AA$1,'grv lys'!$G$2:$G$2863,'bereken betaaldatum bedrag'!B403)</f>
        <v>0</v>
      </c>
      <c r="AB403" s="4">
        <f>SUMIFS('grv lys'!$L$2:$L$2863,'grv lys'!$I$2:$I$2863,'bereken betaaldatum bedrag'!$AB$1,'grv lys'!$G$2:$G$2863,'bereken betaaldatum bedrag'!B403)</f>
        <v>0</v>
      </c>
      <c r="AC403" s="4">
        <f>SUMIFS('grv lys'!$L$2:$L$2863,'grv lys'!$I$2:$I$2863,'bereken betaaldatum bedrag'!$AC$1,'grv lys'!$G$2:$G$2863,'bereken betaaldatum bedrag'!B403)</f>
        <v>0</v>
      </c>
      <c r="AD403" s="4">
        <f>SUMIFS('grv lys'!$L$2:$L$2863,'grv lys'!$I$2:$I$2863,'bereken betaaldatum bedrag'!$AD$1,'grv lys'!$G$2:$G$2863,'bereken betaaldatum bedrag'!B403)</f>
        <v>0</v>
      </c>
      <c r="AE403" s="4">
        <f>SUMIFS('grv lys'!$L$2:$L$2863,'grv lys'!$I$2:$I$2863,'bereken betaaldatum bedrag'!$AE$1,'grv lys'!$G$2:$G$2863,'bereken betaaldatum bedrag'!B403)</f>
        <v>0</v>
      </c>
      <c r="AF403" s="4">
        <f>SUMIFS('grv lys'!$L$2:$L$2863,'grv lys'!$I$2:$I$2863,'bereken betaaldatum bedrag'!$AF$1,'grv lys'!$G$2:$G$2863,'bereken betaaldatum bedrag'!B403)</f>
        <v>0</v>
      </c>
      <c r="AG403" s="4">
        <f>SUMIFS('grv lys'!$L$2:$L$2863,'grv lys'!$I$2:$I$2863,'bereken betaaldatum bedrag'!$AG$1,'grv lys'!$G$2:$G$2863,'bereken betaaldatum bedrag'!B403)</f>
        <v>0</v>
      </c>
      <c r="AH403" s="4">
        <f>SUMIFS('grv lys'!$L$2:$L$2863,'grv lys'!$I$2:$I$2863,'bereken betaaldatum bedrag'!$AH$1,'grv lys'!$G$2:$G$2863,'bereken betaaldatum bedrag'!B403)</f>
        <v>0</v>
      </c>
      <c r="AI403" s="4">
        <f>SUMIFS('grv lys'!$L$2:$L$2863,'grv lys'!$I$2:$I$2863,'bereken betaaldatum bedrag'!$AI$1,'grv lys'!$G$2:$G$2863,'bereken betaaldatum bedrag'!B403)</f>
        <v>0</v>
      </c>
      <c r="AJ403" s="4">
        <f>SUMIFS('grv lys'!$L$2:$L$2863,'grv lys'!$I$2:$I$2863,'bereken betaaldatum bedrag'!$AJ$1,'grv lys'!$G$2:$G$2863,'bereken betaaldatum bedrag'!B403)</f>
        <v>0</v>
      </c>
      <c r="AK403" s="4">
        <f>SUMIFS('grv lys'!$L$2:$L$2863,'grv lys'!$I$2:$I$2863,'bereken betaaldatum bedrag'!$AK$1,'grv lys'!$G$2:$G$2863,'bereken betaaldatum bedrag'!B403)</f>
        <v>0</v>
      </c>
      <c r="AL403" s="4">
        <f>SUMIFS('grv lys'!$L$2:$L$2863,'grv lys'!$I$2:$I$2863,'bereken betaaldatum bedrag'!$AL$1,'grv lys'!$G$2:$G$2863,'bereken betaaldatum bedrag'!B403)</f>
        <v>0</v>
      </c>
      <c r="AM403" s="4">
        <f>SUMIFS('grv lys'!$L$2:$L$2863,'grv lys'!$I$2:$I$2863,'bereken betaaldatum bedrag'!$AM$1,'grv lys'!$G$2:$G$2863,'bereken betaaldatum bedrag'!B403)</f>
        <v>0</v>
      </c>
      <c r="AN403" s="4">
        <f>SUMIFS('grv lys'!$L$2:$L$2863,'grv lys'!$I$2:$I$2863,'bereken betaaldatum bedrag'!$AN$1,'grv lys'!$G$2:$G$2863,'bereken betaaldatum bedrag'!B403)</f>
        <v>0</v>
      </c>
      <c r="AO403" s="4">
        <f>SUMIFS('grv lys'!$L$2:$L$2863,'grv lys'!$I$2:$I$2863,'bereken betaaldatum bedrag'!$AO$1,'grv lys'!$G$2:$G$2863,'bereken betaaldatum bedrag'!B403)</f>
        <v>0</v>
      </c>
      <c r="AP403" s="4">
        <f>SUMIFS('grv lys'!$L$2:$L$2863,'grv lys'!$I$2:$I$2863,'bereken betaaldatum bedrag'!$AP$1,'grv lys'!$G$2:$G$2863,'bereken betaaldatum bedrag'!B403)</f>
        <v>0</v>
      </c>
      <c r="AQ403" s="4">
        <f>SUMIFS('grv lys'!$L$2:$L$2863,'grv lys'!$I$2:$I$2863,'bereken betaaldatum bedrag'!$AQ$1,'grv lys'!$G$2:$G$2863,'bereken betaaldatum bedrag'!B403)</f>
        <v>0</v>
      </c>
      <c r="AR403" s="4">
        <f>SUMIFS('grv lys'!$L$2:$L$2863,'grv lys'!$I$2:$I$2863,'bereken betaaldatum bedrag'!$AR$1,'grv lys'!$G$2:$G$2863,'bereken betaaldatum bedrag'!B403)</f>
        <v>0</v>
      </c>
      <c r="AS403" s="4">
        <f>SUMIFS('grv lys'!$L$2:$L$2863,'grv lys'!$I$2:$I$2863,'bereken betaaldatum bedrag'!$AS$1,'grv lys'!$G$2:$G$2863,'bereken betaaldatum bedrag'!B403)</f>
        <v>0</v>
      </c>
      <c r="AT403" s="4">
        <f>SUMIFS('grv lys'!$L$2:$L$2863,'grv lys'!$I$2:$I$2863,'bereken betaaldatum bedrag'!$AT$1,'grv lys'!$G$2:$G$2863,'bereken betaaldatum bedrag'!B403)</f>
        <v>0</v>
      </c>
      <c r="AU403" s="4">
        <f>SUMIFS('grv lys'!$L$2:$L$2863,'grv lys'!$I$2:$I$2863,'bereken betaaldatum bedrag'!$AU$1,'grv lys'!$G$2:$G$2863,'bereken betaaldatum bedrag'!B403)</f>
        <v>0</v>
      </c>
      <c r="AV403" s="4">
        <f>SUMIFS('grv lys'!$L$2:$L$2863,'grv lys'!$I$2:$I$2863,'bereken betaaldatum bedrag'!$AV$1,'grv lys'!$G$2:$G$2863,'bereken betaaldatum bedrag'!B403)</f>
        <v>0</v>
      </c>
      <c r="AW403" s="4">
        <f>SUMIFS('grv lys'!$L$2:$L$2863,'grv lys'!$I$2:$I$2863,'bereken betaaldatum bedrag'!$AW$1,'grv lys'!$G$2:$G$2863,'bereken betaaldatum bedrag'!B403)</f>
        <v>0</v>
      </c>
      <c r="AX403" s="4">
        <f>SUMIFS('grv lys'!$L$2:$L$2863,'grv lys'!$I$2:$I$2863,'bereken betaaldatum bedrag'!$AX$1,'grv lys'!$G$2:$G$2863,'bereken betaaldatum bedrag'!B403)</f>
        <v>0</v>
      </c>
      <c r="AY403" s="4">
        <f>SUMIFS('grv lys'!$L$2:$L$2863,'grv lys'!$I$2:$I$2863,'bereken betaaldatum bedrag'!$AY$1,'grv lys'!$G$2:$G$2863,'bereken betaaldatum bedrag'!B403)</f>
        <v>0</v>
      </c>
      <c r="AZ403" s="4">
        <f>SUMIFS('grv lys'!$L$2:$L$2863,'grv lys'!$I$2:$I$2863,'bereken betaaldatum bedrag'!$AZ$1,'grv lys'!$G$2:$G$2863,'bereken betaaldatum bedrag'!B403)</f>
        <v>0</v>
      </c>
      <c r="BA403" s="4">
        <f>SUMIFS('grv lys'!$L$2:$L$2863,'grv lys'!$I$2:$I$2863,'bereken betaaldatum bedrag'!$BA$1,'grv lys'!$G$2:$G$2863,'bereken betaaldatum bedrag'!B403)</f>
        <v>0</v>
      </c>
    </row>
    <row r="404" spans="1:53" x14ac:dyDescent="0.25">
      <c r="A404" s="19" t="s">
        <v>134</v>
      </c>
      <c r="B404" s="20">
        <v>41980</v>
      </c>
      <c r="C404" s="7"/>
      <c r="D404" s="15" t="s">
        <v>148</v>
      </c>
      <c r="E404" s="14"/>
      <c r="F404" s="12"/>
      <c r="G404" s="16"/>
      <c r="H404" s="16"/>
      <c r="I404" s="4">
        <f>SUMIFS('grv lys'!$L$2:$L$2863,'grv lys'!$G$2:$G$2863,'bereken betaaldatum bedrag'!B404,'grv lys'!$I$2:$I$2863,'bereken betaaldatum bedrag'!I$1)</f>
        <v>0</v>
      </c>
      <c r="J404" s="4">
        <f>SUMIFS('grv lys'!$L$2:$L$2863,'grv lys'!$I$2:$I$2863,'bereken betaaldatum bedrag'!$J$1,'grv lys'!$T$2:$T$2863,'bereken betaaldatum bedrag'!B404)</f>
        <v>0</v>
      </c>
      <c r="K404" s="4">
        <f>SUMIFS('grv lys'!$L$2:$L$2863,'grv lys'!$I$2:$I$2863,'bereken betaaldatum bedrag'!$K$1,'grv lys'!$T$2:$T$2863,'bereken betaaldatum bedrag'!B404)</f>
        <v>0</v>
      </c>
      <c r="L404" s="4">
        <f>SUMIFS('grv lys'!$L$2:$L$2863,'grv lys'!$I$2:$I$2863,'bereken betaaldatum bedrag'!$L$1,'grv lys'!$T$2:$T$2863,'bereken betaaldatum bedrag'!B404)</f>
        <v>0</v>
      </c>
      <c r="M404" s="4">
        <f>SUMIFS('grv lys'!$L$2:$L$2863,'grv lys'!$I$2:$I$2863,'bereken betaaldatum bedrag'!$M$1,'grv lys'!$T$2:$T$2863,'bereken betaaldatum bedrag'!B404)</f>
        <v>0</v>
      </c>
      <c r="N404" s="4">
        <f>SUMIFS('grv lys'!$L$2:$L$2863,'grv lys'!$I$2:$I$2863,'bereken betaaldatum bedrag'!$N$1,'grv lys'!$T$2:$T$2863,'bereken betaaldatum bedrag'!B404)</f>
        <v>0</v>
      </c>
      <c r="O404" s="4">
        <f>SUMIFS('grv lys'!$L$2:$L$2863,'grv lys'!$I$2:$I$2863,'bereken betaaldatum bedrag'!$O$1,'grv lys'!$T$2:$T$2863,'bereken betaaldatum bedrag'!B404)</f>
        <v>0</v>
      </c>
      <c r="P404" s="4">
        <f>SUMIFS('grv lys'!$L$2:$L$2863,'grv lys'!$I$2:$I$2863,'bereken betaaldatum bedrag'!$P$1,'grv lys'!$T$2:$T$2863,'bereken betaaldatum bedrag'!B404)</f>
        <v>0</v>
      </c>
      <c r="Q404" s="4">
        <f>SUMIFS('grv lys'!$L$2:$L$2863,'grv lys'!$I$2:$I$2863,'bereken betaaldatum bedrag'!$Q$1,'grv lys'!$T$2:$T$2863,'bereken betaaldatum bedrag'!B404)</f>
        <v>0</v>
      </c>
      <c r="R404" s="4">
        <f>SUMIFS('grv lys'!$L$2:$L$2863,'grv lys'!$I$2:$I$2863,'bereken betaaldatum bedrag'!$R$1,'grv lys'!$T$2:$T$2863,'bereken betaaldatum bedrag'!B404)</f>
        <v>0</v>
      </c>
      <c r="S404" s="4">
        <f>SUMIFS('grv lys'!Y403:Y3666,'grv lys'!T403:T3666,'bereken betaaldatum bedrag'!B404,'grv lys'!V403:V3666,'bereken betaaldatum bedrag'!$S$1)</f>
        <v>0</v>
      </c>
      <c r="T404" s="4">
        <f>SUMIFS('grv lys'!Z403:Z3666,'grv lys'!U403:U3666,'bereken betaaldatum bedrag'!B404,'grv lys'!W403:W3666,'bereken betaaldatum bedrag'!$T$1)</f>
        <v>0</v>
      </c>
      <c r="U404" s="4">
        <f>SUMIFS('grv lys'!$L$2:$L$2863,'grv lys'!$I$2:$I$2863,'bereken betaaldatum bedrag'!$U$1,'grv lys'!$T$2:$T$2863,'bereken betaaldatum bedrag'!B404)</f>
        <v>0</v>
      </c>
      <c r="V404" s="4">
        <f>SUMIFS('grv lys'!$L$2:$L$2863,'grv lys'!$I$2:$I$2863,'bereken betaaldatum bedrag'!$V$1,'grv lys'!$T$2:$T$2863,'bereken betaaldatum bedrag'!B404)</f>
        <v>0</v>
      </c>
      <c r="W404" s="4">
        <f>SUMIFS('grv lys'!$L$2:$L$2863,'grv lys'!$I$2:$I$2863,'bereken betaaldatum bedrag'!$W$1,'grv lys'!$T$2:$T$2863,'bereken betaaldatum bedrag'!B404)</f>
        <v>0</v>
      </c>
      <c r="X404" s="4">
        <f>SUMIFS('grv lys'!$L$2:$L$2863,'grv lys'!$I$2:$I$2863,'bereken betaaldatum bedrag'!$X$1,'grv lys'!$T$2:$T$2863,'bereken betaaldatum bedrag'!B404)</f>
        <v>0</v>
      </c>
      <c r="Y404" s="4">
        <f>SUMIFS('grv lys'!$L$2:$L$2863,'grv lys'!$I$2:$I$2863,'bereken betaaldatum bedrag'!$Y$1,'grv lys'!$G$2:$G$2863,'bereken betaaldatum bedrag'!B404)</f>
        <v>0</v>
      </c>
      <c r="Z404" s="4">
        <f>SUMIFS('grv lys'!$L$2:$L$2863,'grv lys'!$I$2:$I$2863,'bereken betaaldatum bedrag'!$Z$1,'grv lys'!$G$2:$G$2863,'bereken betaaldatum bedrag'!B404)</f>
        <v>0</v>
      </c>
      <c r="AA404" s="4">
        <f>SUMIFS('grv lys'!$L$2:$L$2863,'grv lys'!$I$2:$I$2863,'bereken betaaldatum bedrag'!$AA$1,'grv lys'!$G$2:$G$2863,'bereken betaaldatum bedrag'!B404)</f>
        <v>0</v>
      </c>
      <c r="AB404" s="4">
        <f>SUMIFS('grv lys'!$L$2:$L$2863,'grv lys'!$I$2:$I$2863,'bereken betaaldatum bedrag'!$AB$1,'grv lys'!$G$2:$G$2863,'bereken betaaldatum bedrag'!B404)</f>
        <v>0</v>
      </c>
      <c r="AC404" s="4">
        <f>SUMIFS('grv lys'!$L$2:$L$2863,'grv lys'!$I$2:$I$2863,'bereken betaaldatum bedrag'!$AC$1,'grv lys'!$G$2:$G$2863,'bereken betaaldatum bedrag'!B404)</f>
        <v>0</v>
      </c>
      <c r="AD404" s="4">
        <f>SUMIFS('grv lys'!$L$2:$L$2863,'grv lys'!$I$2:$I$2863,'bereken betaaldatum bedrag'!$AD$1,'grv lys'!$G$2:$G$2863,'bereken betaaldatum bedrag'!B404)</f>
        <v>0</v>
      </c>
      <c r="AE404" s="4">
        <f>SUMIFS('grv lys'!$L$2:$L$2863,'grv lys'!$I$2:$I$2863,'bereken betaaldatum bedrag'!$AE$1,'grv lys'!$G$2:$G$2863,'bereken betaaldatum bedrag'!B404)</f>
        <v>0</v>
      </c>
      <c r="AF404" s="4">
        <f>SUMIFS('grv lys'!$L$2:$L$2863,'grv lys'!$I$2:$I$2863,'bereken betaaldatum bedrag'!$AF$1,'grv lys'!$G$2:$G$2863,'bereken betaaldatum bedrag'!B404)</f>
        <v>0</v>
      </c>
      <c r="AG404" s="4">
        <f>SUMIFS('grv lys'!$L$2:$L$2863,'grv lys'!$I$2:$I$2863,'bereken betaaldatum bedrag'!$AG$1,'grv lys'!$G$2:$G$2863,'bereken betaaldatum bedrag'!B404)</f>
        <v>0</v>
      </c>
      <c r="AH404" s="4">
        <f>SUMIFS('grv lys'!$L$2:$L$2863,'grv lys'!$I$2:$I$2863,'bereken betaaldatum bedrag'!$AH$1,'grv lys'!$G$2:$G$2863,'bereken betaaldatum bedrag'!B404)</f>
        <v>0</v>
      </c>
      <c r="AI404" s="4">
        <f>SUMIFS('grv lys'!$L$2:$L$2863,'grv lys'!$I$2:$I$2863,'bereken betaaldatum bedrag'!$AI$1,'grv lys'!$G$2:$G$2863,'bereken betaaldatum bedrag'!B404)</f>
        <v>0</v>
      </c>
      <c r="AJ404" s="4">
        <f>SUMIFS('grv lys'!$L$2:$L$2863,'grv lys'!$I$2:$I$2863,'bereken betaaldatum bedrag'!$AJ$1,'grv lys'!$G$2:$G$2863,'bereken betaaldatum bedrag'!B404)</f>
        <v>0</v>
      </c>
      <c r="AK404" s="4">
        <f>SUMIFS('grv lys'!$L$2:$L$2863,'grv lys'!$I$2:$I$2863,'bereken betaaldatum bedrag'!$AK$1,'grv lys'!$G$2:$G$2863,'bereken betaaldatum bedrag'!B404)</f>
        <v>0</v>
      </c>
      <c r="AL404" s="4">
        <f>SUMIFS('grv lys'!$L$2:$L$2863,'grv lys'!$I$2:$I$2863,'bereken betaaldatum bedrag'!$AL$1,'grv lys'!$G$2:$G$2863,'bereken betaaldatum bedrag'!B404)</f>
        <v>0</v>
      </c>
      <c r="AM404" s="4">
        <f>SUMIFS('grv lys'!$L$2:$L$2863,'grv lys'!$I$2:$I$2863,'bereken betaaldatum bedrag'!$AM$1,'grv lys'!$G$2:$G$2863,'bereken betaaldatum bedrag'!B404)</f>
        <v>0</v>
      </c>
      <c r="AN404" s="4">
        <f>SUMIFS('grv lys'!$L$2:$L$2863,'grv lys'!$I$2:$I$2863,'bereken betaaldatum bedrag'!$AN$1,'grv lys'!$G$2:$G$2863,'bereken betaaldatum bedrag'!B404)</f>
        <v>0</v>
      </c>
      <c r="AO404" s="4">
        <f>SUMIFS('grv lys'!$L$2:$L$2863,'grv lys'!$I$2:$I$2863,'bereken betaaldatum bedrag'!$AO$1,'grv lys'!$G$2:$G$2863,'bereken betaaldatum bedrag'!B404)</f>
        <v>0</v>
      </c>
      <c r="AP404" s="4">
        <f>SUMIFS('grv lys'!$L$2:$L$2863,'grv lys'!$I$2:$I$2863,'bereken betaaldatum bedrag'!$AP$1,'grv lys'!$G$2:$G$2863,'bereken betaaldatum bedrag'!B404)</f>
        <v>0</v>
      </c>
      <c r="AQ404" s="4">
        <f>SUMIFS('grv lys'!$L$2:$L$2863,'grv lys'!$I$2:$I$2863,'bereken betaaldatum bedrag'!$AQ$1,'grv lys'!$G$2:$G$2863,'bereken betaaldatum bedrag'!B404)</f>
        <v>0</v>
      </c>
      <c r="AR404" s="4">
        <f>SUMIFS('grv lys'!$L$2:$L$2863,'grv lys'!$I$2:$I$2863,'bereken betaaldatum bedrag'!$AR$1,'grv lys'!$G$2:$G$2863,'bereken betaaldatum bedrag'!B404)</f>
        <v>0</v>
      </c>
      <c r="AS404" s="4">
        <f>SUMIFS('grv lys'!$L$2:$L$2863,'grv lys'!$I$2:$I$2863,'bereken betaaldatum bedrag'!$AS$1,'grv lys'!$G$2:$G$2863,'bereken betaaldatum bedrag'!B404)</f>
        <v>0</v>
      </c>
      <c r="AT404" s="4">
        <f>SUMIFS('grv lys'!$L$2:$L$2863,'grv lys'!$I$2:$I$2863,'bereken betaaldatum bedrag'!$AT$1,'grv lys'!$G$2:$G$2863,'bereken betaaldatum bedrag'!B404)</f>
        <v>0</v>
      </c>
      <c r="AU404" s="4">
        <f>SUMIFS('grv lys'!$L$2:$L$2863,'grv lys'!$I$2:$I$2863,'bereken betaaldatum bedrag'!$AU$1,'grv lys'!$G$2:$G$2863,'bereken betaaldatum bedrag'!B404)</f>
        <v>0</v>
      </c>
      <c r="AV404" s="4">
        <f>SUMIFS('grv lys'!$L$2:$L$2863,'grv lys'!$I$2:$I$2863,'bereken betaaldatum bedrag'!$AV$1,'grv lys'!$G$2:$G$2863,'bereken betaaldatum bedrag'!B404)</f>
        <v>0</v>
      </c>
      <c r="AW404" s="4">
        <f>SUMIFS('grv lys'!$L$2:$L$2863,'grv lys'!$I$2:$I$2863,'bereken betaaldatum bedrag'!$AW$1,'grv lys'!$G$2:$G$2863,'bereken betaaldatum bedrag'!B404)</f>
        <v>0</v>
      </c>
      <c r="AX404" s="4">
        <f>SUMIFS('grv lys'!$L$2:$L$2863,'grv lys'!$I$2:$I$2863,'bereken betaaldatum bedrag'!$AX$1,'grv lys'!$G$2:$G$2863,'bereken betaaldatum bedrag'!B404)</f>
        <v>0</v>
      </c>
      <c r="AY404" s="4">
        <f>SUMIFS('grv lys'!$L$2:$L$2863,'grv lys'!$I$2:$I$2863,'bereken betaaldatum bedrag'!$AY$1,'grv lys'!$G$2:$G$2863,'bereken betaaldatum bedrag'!B404)</f>
        <v>0</v>
      </c>
      <c r="AZ404" s="4">
        <f>SUMIFS('grv lys'!$L$2:$L$2863,'grv lys'!$I$2:$I$2863,'bereken betaaldatum bedrag'!$AZ$1,'grv lys'!$G$2:$G$2863,'bereken betaaldatum bedrag'!B404)</f>
        <v>0</v>
      </c>
      <c r="BA404" s="4">
        <f>SUMIFS('grv lys'!$L$2:$L$2863,'grv lys'!$I$2:$I$2863,'bereken betaaldatum bedrag'!$BA$1,'grv lys'!$G$2:$G$2863,'bereken betaaldatum bedrag'!B404)</f>
        <v>0</v>
      </c>
    </row>
    <row r="405" spans="1:53" x14ac:dyDescent="0.25">
      <c r="A405" s="19" t="s">
        <v>135</v>
      </c>
      <c r="B405" s="20">
        <v>41981</v>
      </c>
      <c r="C405" s="7"/>
      <c r="D405" s="15" t="s">
        <v>148</v>
      </c>
      <c r="E405" s="14"/>
      <c r="F405" s="12"/>
      <c r="G405" s="16"/>
      <c r="H405" s="16"/>
      <c r="I405" s="4">
        <f>SUMIFS('grv lys'!$L$2:$L$2863,'grv lys'!$G$2:$G$2863,'bereken betaaldatum bedrag'!B405,'grv lys'!$I$2:$I$2863,'bereken betaaldatum bedrag'!I$1)</f>
        <v>0</v>
      </c>
      <c r="J405" s="4">
        <f>SUMIFS('grv lys'!$L$2:$L$2863,'grv lys'!$I$2:$I$2863,'bereken betaaldatum bedrag'!$J$1,'grv lys'!$T$2:$T$2863,'bereken betaaldatum bedrag'!B405)</f>
        <v>0</v>
      </c>
      <c r="K405" s="4">
        <f>SUMIFS('grv lys'!$L$2:$L$2863,'grv lys'!$I$2:$I$2863,'bereken betaaldatum bedrag'!$K$1,'grv lys'!$T$2:$T$2863,'bereken betaaldatum bedrag'!B405)</f>
        <v>0</v>
      </c>
      <c r="L405" s="4">
        <f>SUMIFS('grv lys'!$L$2:$L$2863,'grv lys'!$I$2:$I$2863,'bereken betaaldatum bedrag'!$L$1,'grv lys'!$T$2:$T$2863,'bereken betaaldatum bedrag'!B405)</f>
        <v>0</v>
      </c>
      <c r="M405" s="4">
        <f>SUMIFS('grv lys'!$L$2:$L$2863,'grv lys'!$I$2:$I$2863,'bereken betaaldatum bedrag'!$M$1,'grv lys'!$T$2:$T$2863,'bereken betaaldatum bedrag'!B405)</f>
        <v>0</v>
      </c>
      <c r="N405" s="4">
        <f>SUMIFS('grv lys'!$L$2:$L$2863,'grv lys'!$I$2:$I$2863,'bereken betaaldatum bedrag'!$N$1,'grv lys'!$T$2:$T$2863,'bereken betaaldatum bedrag'!B405)</f>
        <v>0</v>
      </c>
      <c r="O405" s="4">
        <f>SUMIFS('grv lys'!$L$2:$L$2863,'grv lys'!$I$2:$I$2863,'bereken betaaldatum bedrag'!$O$1,'grv lys'!$T$2:$T$2863,'bereken betaaldatum bedrag'!B405)</f>
        <v>0</v>
      </c>
      <c r="P405" s="4">
        <f>SUMIFS('grv lys'!$L$2:$L$2863,'grv lys'!$I$2:$I$2863,'bereken betaaldatum bedrag'!$P$1,'grv lys'!$T$2:$T$2863,'bereken betaaldatum bedrag'!B405)</f>
        <v>0</v>
      </c>
      <c r="Q405" s="4">
        <f>SUMIFS('grv lys'!$L$2:$L$2863,'grv lys'!$I$2:$I$2863,'bereken betaaldatum bedrag'!$Q$1,'grv lys'!$T$2:$T$2863,'bereken betaaldatum bedrag'!B405)</f>
        <v>0</v>
      </c>
      <c r="R405" s="4">
        <f>SUMIFS('grv lys'!$L$2:$L$2863,'grv lys'!$I$2:$I$2863,'bereken betaaldatum bedrag'!$R$1,'grv lys'!$T$2:$T$2863,'bereken betaaldatum bedrag'!B405)</f>
        <v>0</v>
      </c>
      <c r="S405" s="4">
        <f>SUMIFS('grv lys'!Y404:Y3667,'grv lys'!T404:T3667,'bereken betaaldatum bedrag'!B405,'grv lys'!V404:V3667,'bereken betaaldatum bedrag'!$S$1)</f>
        <v>0</v>
      </c>
      <c r="T405" s="4">
        <f>SUMIFS('grv lys'!Z404:Z3667,'grv lys'!U404:U3667,'bereken betaaldatum bedrag'!B405,'grv lys'!W404:W3667,'bereken betaaldatum bedrag'!$T$1)</f>
        <v>0</v>
      </c>
      <c r="U405" s="4">
        <f>SUMIFS('grv lys'!$L$2:$L$2863,'grv lys'!$I$2:$I$2863,'bereken betaaldatum bedrag'!$U$1,'grv lys'!$T$2:$T$2863,'bereken betaaldatum bedrag'!B405)</f>
        <v>0</v>
      </c>
      <c r="V405" s="4">
        <f>SUMIFS('grv lys'!$L$2:$L$2863,'grv lys'!$I$2:$I$2863,'bereken betaaldatum bedrag'!$V$1,'grv lys'!$T$2:$T$2863,'bereken betaaldatum bedrag'!B405)</f>
        <v>0</v>
      </c>
      <c r="W405" s="4">
        <f>SUMIFS('grv lys'!$L$2:$L$2863,'grv lys'!$I$2:$I$2863,'bereken betaaldatum bedrag'!$W$1,'grv lys'!$T$2:$T$2863,'bereken betaaldatum bedrag'!B405)</f>
        <v>0</v>
      </c>
      <c r="X405" s="4">
        <f>SUMIFS('grv lys'!$L$2:$L$2863,'grv lys'!$I$2:$I$2863,'bereken betaaldatum bedrag'!$X$1,'grv lys'!$T$2:$T$2863,'bereken betaaldatum bedrag'!B405)</f>
        <v>0</v>
      </c>
      <c r="Y405" s="4">
        <f>SUMIFS('grv lys'!$L$2:$L$2863,'grv lys'!$I$2:$I$2863,'bereken betaaldatum bedrag'!$Y$1,'grv lys'!$G$2:$G$2863,'bereken betaaldatum bedrag'!B405)</f>
        <v>0</v>
      </c>
      <c r="Z405" s="4">
        <f>SUMIFS('grv lys'!$L$2:$L$2863,'grv lys'!$I$2:$I$2863,'bereken betaaldatum bedrag'!$Z$1,'grv lys'!$G$2:$G$2863,'bereken betaaldatum bedrag'!B405)</f>
        <v>0</v>
      </c>
      <c r="AA405" s="4">
        <f>SUMIFS('grv lys'!$L$2:$L$2863,'grv lys'!$I$2:$I$2863,'bereken betaaldatum bedrag'!$AA$1,'grv lys'!$G$2:$G$2863,'bereken betaaldatum bedrag'!B405)</f>
        <v>0</v>
      </c>
      <c r="AB405" s="4">
        <f>SUMIFS('grv lys'!$L$2:$L$2863,'grv lys'!$I$2:$I$2863,'bereken betaaldatum bedrag'!$AB$1,'grv lys'!$G$2:$G$2863,'bereken betaaldatum bedrag'!B405)</f>
        <v>0</v>
      </c>
      <c r="AC405" s="4">
        <f>SUMIFS('grv lys'!$L$2:$L$2863,'grv lys'!$I$2:$I$2863,'bereken betaaldatum bedrag'!$AC$1,'grv lys'!$G$2:$G$2863,'bereken betaaldatum bedrag'!B405)</f>
        <v>0</v>
      </c>
      <c r="AD405" s="4">
        <f>SUMIFS('grv lys'!$L$2:$L$2863,'grv lys'!$I$2:$I$2863,'bereken betaaldatum bedrag'!$AD$1,'grv lys'!$G$2:$G$2863,'bereken betaaldatum bedrag'!B405)</f>
        <v>0</v>
      </c>
      <c r="AE405" s="4">
        <f>SUMIFS('grv lys'!$L$2:$L$2863,'grv lys'!$I$2:$I$2863,'bereken betaaldatum bedrag'!$AE$1,'grv lys'!$G$2:$G$2863,'bereken betaaldatum bedrag'!B405)</f>
        <v>0</v>
      </c>
      <c r="AF405" s="4">
        <f>SUMIFS('grv lys'!$L$2:$L$2863,'grv lys'!$I$2:$I$2863,'bereken betaaldatum bedrag'!$AF$1,'grv lys'!$G$2:$G$2863,'bereken betaaldatum bedrag'!B405)</f>
        <v>0</v>
      </c>
      <c r="AG405" s="4">
        <f>SUMIFS('grv lys'!$L$2:$L$2863,'grv lys'!$I$2:$I$2863,'bereken betaaldatum bedrag'!$AG$1,'grv lys'!$G$2:$G$2863,'bereken betaaldatum bedrag'!B405)</f>
        <v>0</v>
      </c>
      <c r="AH405" s="4">
        <f>SUMIFS('grv lys'!$L$2:$L$2863,'grv lys'!$I$2:$I$2863,'bereken betaaldatum bedrag'!$AH$1,'grv lys'!$G$2:$G$2863,'bereken betaaldatum bedrag'!B405)</f>
        <v>0</v>
      </c>
      <c r="AI405" s="4">
        <f>SUMIFS('grv lys'!$L$2:$L$2863,'grv lys'!$I$2:$I$2863,'bereken betaaldatum bedrag'!$AI$1,'grv lys'!$G$2:$G$2863,'bereken betaaldatum bedrag'!B405)</f>
        <v>0</v>
      </c>
      <c r="AJ405" s="4">
        <f>SUMIFS('grv lys'!$L$2:$L$2863,'grv lys'!$I$2:$I$2863,'bereken betaaldatum bedrag'!$AJ$1,'grv lys'!$G$2:$G$2863,'bereken betaaldatum bedrag'!B405)</f>
        <v>0</v>
      </c>
      <c r="AK405" s="4">
        <f>SUMIFS('grv lys'!$L$2:$L$2863,'grv lys'!$I$2:$I$2863,'bereken betaaldatum bedrag'!$AK$1,'grv lys'!$G$2:$G$2863,'bereken betaaldatum bedrag'!B405)</f>
        <v>0</v>
      </c>
      <c r="AL405" s="4">
        <f>SUMIFS('grv lys'!$L$2:$L$2863,'grv lys'!$I$2:$I$2863,'bereken betaaldatum bedrag'!$AL$1,'grv lys'!$G$2:$G$2863,'bereken betaaldatum bedrag'!B405)</f>
        <v>0</v>
      </c>
      <c r="AM405" s="4">
        <f>SUMIFS('grv lys'!$L$2:$L$2863,'grv lys'!$I$2:$I$2863,'bereken betaaldatum bedrag'!$AM$1,'grv lys'!$G$2:$G$2863,'bereken betaaldatum bedrag'!B405)</f>
        <v>0</v>
      </c>
      <c r="AN405" s="4">
        <f>SUMIFS('grv lys'!$L$2:$L$2863,'grv lys'!$I$2:$I$2863,'bereken betaaldatum bedrag'!$AN$1,'grv lys'!$G$2:$G$2863,'bereken betaaldatum bedrag'!B405)</f>
        <v>0</v>
      </c>
      <c r="AO405" s="4">
        <f>SUMIFS('grv lys'!$L$2:$L$2863,'grv lys'!$I$2:$I$2863,'bereken betaaldatum bedrag'!$AO$1,'grv lys'!$G$2:$G$2863,'bereken betaaldatum bedrag'!B405)</f>
        <v>0</v>
      </c>
      <c r="AP405" s="4">
        <f>SUMIFS('grv lys'!$L$2:$L$2863,'grv lys'!$I$2:$I$2863,'bereken betaaldatum bedrag'!$AP$1,'grv lys'!$G$2:$G$2863,'bereken betaaldatum bedrag'!B405)</f>
        <v>0</v>
      </c>
      <c r="AQ405" s="4">
        <f>SUMIFS('grv lys'!$L$2:$L$2863,'grv lys'!$I$2:$I$2863,'bereken betaaldatum bedrag'!$AQ$1,'grv lys'!$G$2:$G$2863,'bereken betaaldatum bedrag'!B405)</f>
        <v>0</v>
      </c>
      <c r="AR405" s="4">
        <f>SUMIFS('grv lys'!$L$2:$L$2863,'grv lys'!$I$2:$I$2863,'bereken betaaldatum bedrag'!$AR$1,'grv lys'!$G$2:$G$2863,'bereken betaaldatum bedrag'!B405)</f>
        <v>0</v>
      </c>
      <c r="AS405" s="4">
        <f>SUMIFS('grv lys'!$L$2:$L$2863,'grv lys'!$I$2:$I$2863,'bereken betaaldatum bedrag'!$AS$1,'grv lys'!$G$2:$G$2863,'bereken betaaldatum bedrag'!B405)</f>
        <v>0</v>
      </c>
      <c r="AT405" s="4">
        <f>SUMIFS('grv lys'!$L$2:$L$2863,'grv lys'!$I$2:$I$2863,'bereken betaaldatum bedrag'!$AT$1,'grv lys'!$G$2:$G$2863,'bereken betaaldatum bedrag'!B405)</f>
        <v>0</v>
      </c>
      <c r="AU405" s="4">
        <f>SUMIFS('grv lys'!$L$2:$L$2863,'grv lys'!$I$2:$I$2863,'bereken betaaldatum bedrag'!$AU$1,'grv lys'!$G$2:$G$2863,'bereken betaaldatum bedrag'!B405)</f>
        <v>0</v>
      </c>
      <c r="AV405" s="4">
        <f>SUMIFS('grv lys'!$L$2:$L$2863,'grv lys'!$I$2:$I$2863,'bereken betaaldatum bedrag'!$AV$1,'grv lys'!$G$2:$G$2863,'bereken betaaldatum bedrag'!B405)</f>
        <v>0</v>
      </c>
      <c r="AW405" s="4">
        <f>SUMIFS('grv lys'!$L$2:$L$2863,'grv lys'!$I$2:$I$2863,'bereken betaaldatum bedrag'!$AW$1,'grv lys'!$G$2:$G$2863,'bereken betaaldatum bedrag'!B405)</f>
        <v>0</v>
      </c>
      <c r="AX405" s="4">
        <f>SUMIFS('grv lys'!$L$2:$L$2863,'grv lys'!$I$2:$I$2863,'bereken betaaldatum bedrag'!$AX$1,'grv lys'!$G$2:$G$2863,'bereken betaaldatum bedrag'!B405)</f>
        <v>0</v>
      </c>
      <c r="AY405" s="4">
        <f>SUMIFS('grv lys'!$L$2:$L$2863,'grv lys'!$I$2:$I$2863,'bereken betaaldatum bedrag'!$AY$1,'grv lys'!$G$2:$G$2863,'bereken betaaldatum bedrag'!B405)</f>
        <v>0</v>
      </c>
      <c r="AZ405" s="4">
        <f>SUMIFS('grv lys'!$L$2:$L$2863,'grv lys'!$I$2:$I$2863,'bereken betaaldatum bedrag'!$AZ$1,'grv lys'!$G$2:$G$2863,'bereken betaaldatum bedrag'!B405)</f>
        <v>0</v>
      </c>
      <c r="BA405" s="4">
        <f>SUMIFS('grv lys'!$L$2:$L$2863,'grv lys'!$I$2:$I$2863,'bereken betaaldatum bedrag'!$BA$1,'grv lys'!$G$2:$G$2863,'bereken betaaldatum bedrag'!B405)</f>
        <v>0</v>
      </c>
    </row>
    <row r="406" spans="1:53" x14ac:dyDescent="0.25">
      <c r="A406" s="19" t="s">
        <v>136</v>
      </c>
      <c r="B406" s="20">
        <v>41982</v>
      </c>
      <c r="C406" s="7"/>
      <c r="D406" s="15" t="s">
        <v>148</v>
      </c>
      <c r="E406" s="14"/>
      <c r="F406" s="12"/>
      <c r="G406" s="16"/>
      <c r="H406" s="16"/>
      <c r="I406" s="4">
        <f>SUMIFS('grv lys'!$L$2:$L$2863,'grv lys'!$G$2:$G$2863,'bereken betaaldatum bedrag'!B406,'grv lys'!$I$2:$I$2863,'bereken betaaldatum bedrag'!I$1)</f>
        <v>0</v>
      </c>
      <c r="J406" s="4">
        <f>SUMIFS('grv lys'!$L$2:$L$2863,'grv lys'!$I$2:$I$2863,'bereken betaaldatum bedrag'!$J$1,'grv lys'!$T$2:$T$2863,'bereken betaaldatum bedrag'!B406)</f>
        <v>0</v>
      </c>
      <c r="K406" s="4">
        <f>SUMIFS('grv lys'!$L$2:$L$2863,'grv lys'!$I$2:$I$2863,'bereken betaaldatum bedrag'!$K$1,'grv lys'!$T$2:$T$2863,'bereken betaaldatum bedrag'!B406)</f>
        <v>0</v>
      </c>
      <c r="L406" s="4">
        <f>SUMIFS('grv lys'!$L$2:$L$2863,'grv lys'!$I$2:$I$2863,'bereken betaaldatum bedrag'!$L$1,'grv lys'!$T$2:$T$2863,'bereken betaaldatum bedrag'!B406)</f>
        <v>0</v>
      </c>
      <c r="M406" s="4">
        <f>SUMIFS('grv lys'!$L$2:$L$2863,'grv lys'!$I$2:$I$2863,'bereken betaaldatum bedrag'!$M$1,'grv lys'!$T$2:$T$2863,'bereken betaaldatum bedrag'!B406)</f>
        <v>0</v>
      </c>
      <c r="N406" s="4">
        <f>SUMIFS('grv lys'!$L$2:$L$2863,'grv lys'!$I$2:$I$2863,'bereken betaaldatum bedrag'!$N$1,'grv lys'!$T$2:$T$2863,'bereken betaaldatum bedrag'!B406)</f>
        <v>0</v>
      </c>
      <c r="O406" s="4">
        <f>SUMIFS('grv lys'!$L$2:$L$2863,'grv lys'!$I$2:$I$2863,'bereken betaaldatum bedrag'!$O$1,'grv lys'!$T$2:$T$2863,'bereken betaaldatum bedrag'!B406)</f>
        <v>0</v>
      </c>
      <c r="P406" s="4">
        <f>SUMIFS('grv lys'!$L$2:$L$2863,'grv lys'!$I$2:$I$2863,'bereken betaaldatum bedrag'!$P$1,'grv lys'!$T$2:$T$2863,'bereken betaaldatum bedrag'!B406)</f>
        <v>0</v>
      </c>
      <c r="Q406" s="4">
        <f>SUMIFS('grv lys'!$L$2:$L$2863,'grv lys'!$I$2:$I$2863,'bereken betaaldatum bedrag'!$Q$1,'grv lys'!$T$2:$T$2863,'bereken betaaldatum bedrag'!B406)</f>
        <v>0</v>
      </c>
      <c r="R406" s="4">
        <f>SUMIFS('grv lys'!$L$2:$L$2863,'grv lys'!$I$2:$I$2863,'bereken betaaldatum bedrag'!$R$1,'grv lys'!$T$2:$T$2863,'bereken betaaldatum bedrag'!B406)</f>
        <v>0</v>
      </c>
      <c r="S406" s="4">
        <f>SUMIFS('grv lys'!Y405:Y3668,'grv lys'!T405:T3668,'bereken betaaldatum bedrag'!B406,'grv lys'!V405:V3668,'bereken betaaldatum bedrag'!$S$1)</f>
        <v>0</v>
      </c>
      <c r="T406" s="4">
        <f>SUMIFS('grv lys'!Z405:Z3668,'grv lys'!U405:U3668,'bereken betaaldatum bedrag'!B406,'grv lys'!W405:W3668,'bereken betaaldatum bedrag'!$T$1)</f>
        <v>0</v>
      </c>
      <c r="U406" s="4">
        <f>SUMIFS('grv lys'!$L$2:$L$2863,'grv lys'!$I$2:$I$2863,'bereken betaaldatum bedrag'!$U$1,'grv lys'!$T$2:$T$2863,'bereken betaaldatum bedrag'!B406)</f>
        <v>0</v>
      </c>
      <c r="V406" s="4">
        <f>SUMIFS('grv lys'!$L$2:$L$2863,'grv lys'!$I$2:$I$2863,'bereken betaaldatum bedrag'!$V$1,'grv lys'!$T$2:$T$2863,'bereken betaaldatum bedrag'!B406)</f>
        <v>0</v>
      </c>
      <c r="W406" s="4">
        <f>SUMIFS('grv lys'!$L$2:$L$2863,'grv lys'!$I$2:$I$2863,'bereken betaaldatum bedrag'!$W$1,'grv lys'!$T$2:$T$2863,'bereken betaaldatum bedrag'!B406)</f>
        <v>0</v>
      </c>
      <c r="X406" s="4">
        <f>SUMIFS('grv lys'!$L$2:$L$2863,'grv lys'!$I$2:$I$2863,'bereken betaaldatum bedrag'!$X$1,'grv lys'!$T$2:$T$2863,'bereken betaaldatum bedrag'!B406)</f>
        <v>0</v>
      </c>
      <c r="Y406" s="4">
        <f>SUMIFS('grv lys'!$L$2:$L$2863,'grv lys'!$I$2:$I$2863,'bereken betaaldatum bedrag'!$Y$1,'grv lys'!$G$2:$G$2863,'bereken betaaldatum bedrag'!B406)</f>
        <v>0</v>
      </c>
      <c r="Z406" s="4">
        <f>SUMIFS('grv lys'!$L$2:$L$2863,'grv lys'!$I$2:$I$2863,'bereken betaaldatum bedrag'!$Z$1,'grv lys'!$G$2:$G$2863,'bereken betaaldatum bedrag'!B406)</f>
        <v>0</v>
      </c>
      <c r="AA406" s="4">
        <f>SUMIFS('grv lys'!$L$2:$L$2863,'grv lys'!$I$2:$I$2863,'bereken betaaldatum bedrag'!$AA$1,'grv lys'!$G$2:$G$2863,'bereken betaaldatum bedrag'!B406)</f>
        <v>0</v>
      </c>
      <c r="AB406" s="4">
        <f>SUMIFS('grv lys'!$L$2:$L$2863,'grv lys'!$I$2:$I$2863,'bereken betaaldatum bedrag'!$AB$1,'grv lys'!$G$2:$G$2863,'bereken betaaldatum bedrag'!B406)</f>
        <v>0</v>
      </c>
      <c r="AC406" s="4">
        <f>SUMIFS('grv lys'!$L$2:$L$2863,'grv lys'!$I$2:$I$2863,'bereken betaaldatum bedrag'!$AC$1,'grv lys'!$G$2:$G$2863,'bereken betaaldatum bedrag'!B406)</f>
        <v>0</v>
      </c>
      <c r="AD406" s="4">
        <f>SUMIFS('grv lys'!$L$2:$L$2863,'grv lys'!$I$2:$I$2863,'bereken betaaldatum bedrag'!$AD$1,'grv lys'!$G$2:$G$2863,'bereken betaaldatum bedrag'!B406)</f>
        <v>0</v>
      </c>
      <c r="AE406" s="4">
        <f>SUMIFS('grv lys'!$L$2:$L$2863,'grv lys'!$I$2:$I$2863,'bereken betaaldatum bedrag'!$AE$1,'grv lys'!$G$2:$G$2863,'bereken betaaldatum bedrag'!B406)</f>
        <v>0</v>
      </c>
      <c r="AF406" s="4">
        <f>SUMIFS('grv lys'!$L$2:$L$2863,'grv lys'!$I$2:$I$2863,'bereken betaaldatum bedrag'!$AF$1,'grv lys'!$G$2:$G$2863,'bereken betaaldatum bedrag'!B406)</f>
        <v>0</v>
      </c>
      <c r="AG406" s="4">
        <f>SUMIFS('grv lys'!$L$2:$L$2863,'grv lys'!$I$2:$I$2863,'bereken betaaldatum bedrag'!$AG$1,'grv lys'!$G$2:$G$2863,'bereken betaaldatum bedrag'!B406)</f>
        <v>0</v>
      </c>
      <c r="AH406" s="4">
        <f>SUMIFS('grv lys'!$L$2:$L$2863,'grv lys'!$I$2:$I$2863,'bereken betaaldatum bedrag'!$AH$1,'grv lys'!$G$2:$G$2863,'bereken betaaldatum bedrag'!B406)</f>
        <v>0</v>
      </c>
      <c r="AI406" s="4">
        <f>SUMIFS('grv lys'!$L$2:$L$2863,'grv lys'!$I$2:$I$2863,'bereken betaaldatum bedrag'!$AI$1,'grv lys'!$G$2:$G$2863,'bereken betaaldatum bedrag'!B406)</f>
        <v>0</v>
      </c>
      <c r="AJ406" s="4">
        <f>SUMIFS('grv lys'!$L$2:$L$2863,'grv lys'!$I$2:$I$2863,'bereken betaaldatum bedrag'!$AJ$1,'grv lys'!$G$2:$G$2863,'bereken betaaldatum bedrag'!B406)</f>
        <v>0</v>
      </c>
      <c r="AK406" s="4">
        <f>SUMIFS('grv lys'!$L$2:$L$2863,'grv lys'!$I$2:$I$2863,'bereken betaaldatum bedrag'!$AK$1,'grv lys'!$G$2:$G$2863,'bereken betaaldatum bedrag'!B406)</f>
        <v>0</v>
      </c>
      <c r="AL406" s="4">
        <f>SUMIFS('grv lys'!$L$2:$L$2863,'grv lys'!$I$2:$I$2863,'bereken betaaldatum bedrag'!$AL$1,'grv lys'!$G$2:$G$2863,'bereken betaaldatum bedrag'!B406)</f>
        <v>0</v>
      </c>
      <c r="AM406" s="4">
        <f>SUMIFS('grv lys'!$L$2:$L$2863,'grv lys'!$I$2:$I$2863,'bereken betaaldatum bedrag'!$AM$1,'grv lys'!$G$2:$G$2863,'bereken betaaldatum bedrag'!B406)</f>
        <v>0</v>
      </c>
      <c r="AN406" s="4">
        <f>SUMIFS('grv lys'!$L$2:$L$2863,'grv lys'!$I$2:$I$2863,'bereken betaaldatum bedrag'!$AN$1,'grv lys'!$G$2:$G$2863,'bereken betaaldatum bedrag'!B406)</f>
        <v>0</v>
      </c>
      <c r="AO406" s="4">
        <f>SUMIFS('grv lys'!$L$2:$L$2863,'grv lys'!$I$2:$I$2863,'bereken betaaldatum bedrag'!$AO$1,'grv lys'!$G$2:$G$2863,'bereken betaaldatum bedrag'!B406)</f>
        <v>0</v>
      </c>
      <c r="AP406" s="4">
        <f>SUMIFS('grv lys'!$L$2:$L$2863,'grv lys'!$I$2:$I$2863,'bereken betaaldatum bedrag'!$AP$1,'grv lys'!$G$2:$G$2863,'bereken betaaldatum bedrag'!B406)</f>
        <v>0</v>
      </c>
      <c r="AQ406" s="4">
        <f>SUMIFS('grv lys'!$L$2:$L$2863,'grv lys'!$I$2:$I$2863,'bereken betaaldatum bedrag'!$AQ$1,'grv lys'!$G$2:$G$2863,'bereken betaaldatum bedrag'!B406)</f>
        <v>0</v>
      </c>
      <c r="AR406" s="4">
        <f>SUMIFS('grv lys'!$L$2:$L$2863,'grv lys'!$I$2:$I$2863,'bereken betaaldatum bedrag'!$AR$1,'grv lys'!$G$2:$G$2863,'bereken betaaldatum bedrag'!B406)</f>
        <v>0</v>
      </c>
      <c r="AS406" s="4">
        <f>SUMIFS('grv lys'!$L$2:$L$2863,'grv lys'!$I$2:$I$2863,'bereken betaaldatum bedrag'!$AS$1,'grv lys'!$G$2:$G$2863,'bereken betaaldatum bedrag'!B406)</f>
        <v>0</v>
      </c>
      <c r="AT406" s="4">
        <f>SUMIFS('grv lys'!$L$2:$L$2863,'grv lys'!$I$2:$I$2863,'bereken betaaldatum bedrag'!$AT$1,'grv lys'!$G$2:$G$2863,'bereken betaaldatum bedrag'!B406)</f>
        <v>0</v>
      </c>
      <c r="AU406" s="4">
        <f>SUMIFS('grv lys'!$L$2:$L$2863,'grv lys'!$I$2:$I$2863,'bereken betaaldatum bedrag'!$AU$1,'grv lys'!$G$2:$G$2863,'bereken betaaldatum bedrag'!B406)</f>
        <v>0</v>
      </c>
      <c r="AV406" s="4">
        <f>SUMIFS('grv lys'!$L$2:$L$2863,'grv lys'!$I$2:$I$2863,'bereken betaaldatum bedrag'!$AV$1,'grv lys'!$G$2:$G$2863,'bereken betaaldatum bedrag'!B406)</f>
        <v>0</v>
      </c>
      <c r="AW406" s="4">
        <f>SUMIFS('grv lys'!$L$2:$L$2863,'grv lys'!$I$2:$I$2863,'bereken betaaldatum bedrag'!$AW$1,'grv lys'!$G$2:$G$2863,'bereken betaaldatum bedrag'!B406)</f>
        <v>0</v>
      </c>
      <c r="AX406" s="4">
        <f>SUMIFS('grv lys'!$L$2:$L$2863,'grv lys'!$I$2:$I$2863,'bereken betaaldatum bedrag'!$AX$1,'grv lys'!$G$2:$G$2863,'bereken betaaldatum bedrag'!B406)</f>
        <v>0</v>
      </c>
      <c r="AY406" s="4">
        <f>SUMIFS('grv lys'!$L$2:$L$2863,'grv lys'!$I$2:$I$2863,'bereken betaaldatum bedrag'!$AY$1,'grv lys'!$G$2:$G$2863,'bereken betaaldatum bedrag'!B406)</f>
        <v>0</v>
      </c>
      <c r="AZ406" s="4">
        <f>SUMIFS('grv lys'!$L$2:$L$2863,'grv lys'!$I$2:$I$2863,'bereken betaaldatum bedrag'!$AZ$1,'grv lys'!$G$2:$G$2863,'bereken betaaldatum bedrag'!B406)</f>
        <v>0</v>
      </c>
      <c r="BA406" s="4">
        <f>SUMIFS('grv lys'!$L$2:$L$2863,'grv lys'!$I$2:$I$2863,'bereken betaaldatum bedrag'!$BA$1,'grv lys'!$G$2:$G$2863,'bereken betaaldatum bedrag'!B406)</f>
        <v>0</v>
      </c>
    </row>
    <row r="407" spans="1:53" x14ac:dyDescent="0.25">
      <c r="A407" s="19" t="s">
        <v>137</v>
      </c>
      <c r="B407" s="20">
        <v>41983</v>
      </c>
      <c r="C407" s="7"/>
      <c r="D407" s="15" t="s">
        <v>148</v>
      </c>
      <c r="E407" s="14"/>
      <c r="F407" s="12"/>
      <c r="G407" s="16"/>
      <c r="H407" s="16"/>
      <c r="I407" s="4">
        <f>SUMIFS('grv lys'!$L$2:$L$2863,'grv lys'!$G$2:$G$2863,'bereken betaaldatum bedrag'!B407,'grv lys'!$I$2:$I$2863,'bereken betaaldatum bedrag'!I$1)</f>
        <v>0</v>
      </c>
      <c r="J407" s="4">
        <f>SUMIFS('grv lys'!$L$2:$L$2863,'grv lys'!$I$2:$I$2863,'bereken betaaldatum bedrag'!$J$1,'grv lys'!$T$2:$T$2863,'bereken betaaldatum bedrag'!B407)</f>
        <v>0</v>
      </c>
      <c r="K407" s="4">
        <f>SUMIFS('grv lys'!$L$2:$L$2863,'grv lys'!$I$2:$I$2863,'bereken betaaldatum bedrag'!$K$1,'grv lys'!$T$2:$T$2863,'bereken betaaldatum bedrag'!B407)</f>
        <v>0</v>
      </c>
      <c r="L407" s="4">
        <f>SUMIFS('grv lys'!$L$2:$L$2863,'grv lys'!$I$2:$I$2863,'bereken betaaldatum bedrag'!$L$1,'grv lys'!$T$2:$T$2863,'bereken betaaldatum bedrag'!B407)</f>
        <v>0</v>
      </c>
      <c r="M407" s="4">
        <f>SUMIFS('grv lys'!$L$2:$L$2863,'grv lys'!$I$2:$I$2863,'bereken betaaldatum bedrag'!$M$1,'grv lys'!$T$2:$T$2863,'bereken betaaldatum bedrag'!B407)</f>
        <v>0</v>
      </c>
      <c r="N407" s="4">
        <f>SUMIFS('grv lys'!$L$2:$L$2863,'grv lys'!$I$2:$I$2863,'bereken betaaldatum bedrag'!$N$1,'grv lys'!$T$2:$T$2863,'bereken betaaldatum bedrag'!B407)</f>
        <v>0</v>
      </c>
      <c r="O407" s="4">
        <f>SUMIFS('grv lys'!$L$2:$L$2863,'grv lys'!$I$2:$I$2863,'bereken betaaldatum bedrag'!$O$1,'grv lys'!$T$2:$T$2863,'bereken betaaldatum bedrag'!B407)</f>
        <v>0</v>
      </c>
      <c r="P407" s="4">
        <f>SUMIFS('grv lys'!$L$2:$L$2863,'grv lys'!$I$2:$I$2863,'bereken betaaldatum bedrag'!$P$1,'grv lys'!$T$2:$T$2863,'bereken betaaldatum bedrag'!B407)</f>
        <v>0</v>
      </c>
      <c r="Q407" s="4">
        <f>SUMIFS('grv lys'!$L$2:$L$2863,'grv lys'!$I$2:$I$2863,'bereken betaaldatum bedrag'!$Q$1,'grv lys'!$T$2:$T$2863,'bereken betaaldatum bedrag'!B407)</f>
        <v>0</v>
      </c>
      <c r="R407" s="4">
        <f>SUMIFS('grv lys'!$L$2:$L$2863,'grv lys'!$I$2:$I$2863,'bereken betaaldatum bedrag'!$R$1,'grv lys'!$T$2:$T$2863,'bereken betaaldatum bedrag'!B407)</f>
        <v>0</v>
      </c>
      <c r="S407" s="4">
        <f>SUMIFS('grv lys'!Y406:Y3669,'grv lys'!T406:T3669,'bereken betaaldatum bedrag'!B407,'grv lys'!V406:V3669,'bereken betaaldatum bedrag'!$S$1)</f>
        <v>0</v>
      </c>
      <c r="T407" s="4">
        <f>SUMIFS('grv lys'!Z406:Z3669,'grv lys'!U406:U3669,'bereken betaaldatum bedrag'!B407,'grv lys'!W406:W3669,'bereken betaaldatum bedrag'!$T$1)</f>
        <v>0</v>
      </c>
      <c r="U407" s="4">
        <f>SUMIFS('grv lys'!$L$2:$L$2863,'grv lys'!$I$2:$I$2863,'bereken betaaldatum bedrag'!$U$1,'grv lys'!$T$2:$T$2863,'bereken betaaldatum bedrag'!B407)</f>
        <v>0</v>
      </c>
      <c r="V407" s="4">
        <f>SUMIFS('grv lys'!$L$2:$L$2863,'grv lys'!$I$2:$I$2863,'bereken betaaldatum bedrag'!$V$1,'grv lys'!$T$2:$T$2863,'bereken betaaldatum bedrag'!B407)</f>
        <v>0</v>
      </c>
      <c r="W407" s="4">
        <f>SUMIFS('grv lys'!$L$2:$L$2863,'grv lys'!$I$2:$I$2863,'bereken betaaldatum bedrag'!$W$1,'grv lys'!$T$2:$T$2863,'bereken betaaldatum bedrag'!B407)</f>
        <v>0</v>
      </c>
      <c r="X407" s="4">
        <f>SUMIFS('grv lys'!$L$2:$L$2863,'grv lys'!$I$2:$I$2863,'bereken betaaldatum bedrag'!$X$1,'grv lys'!$T$2:$T$2863,'bereken betaaldatum bedrag'!B407)</f>
        <v>0</v>
      </c>
      <c r="Y407" s="4">
        <f>SUMIFS('grv lys'!$L$2:$L$2863,'grv lys'!$I$2:$I$2863,'bereken betaaldatum bedrag'!$Y$1,'grv lys'!$G$2:$G$2863,'bereken betaaldatum bedrag'!B407)</f>
        <v>0</v>
      </c>
      <c r="Z407" s="4">
        <f>SUMIFS('grv lys'!$L$2:$L$2863,'grv lys'!$I$2:$I$2863,'bereken betaaldatum bedrag'!$Z$1,'grv lys'!$G$2:$G$2863,'bereken betaaldatum bedrag'!B407)</f>
        <v>0</v>
      </c>
      <c r="AA407" s="4">
        <f>SUMIFS('grv lys'!$L$2:$L$2863,'grv lys'!$I$2:$I$2863,'bereken betaaldatum bedrag'!$AA$1,'grv lys'!$G$2:$G$2863,'bereken betaaldatum bedrag'!B407)</f>
        <v>0</v>
      </c>
      <c r="AB407" s="4">
        <f>SUMIFS('grv lys'!$L$2:$L$2863,'grv lys'!$I$2:$I$2863,'bereken betaaldatum bedrag'!$AB$1,'grv lys'!$G$2:$G$2863,'bereken betaaldatum bedrag'!B407)</f>
        <v>0</v>
      </c>
      <c r="AC407" s="4">
        <f>SUMIFS('grv lys'!$L$2:$L$2863,'grv lys'!$I$2:$I$2863,'bereken betaaldatum bedrag'!$AC$1,'grv lys'!$G$2:$G$2863,'bereken betaaldatum bedrag'!B407)</f>
        <v>0</v>
      </c>
      <c r="AD407" s="4">
        <f>SUMIFS('grv lys'!$L$2:$L$2863,'grv lys'!$I$2:$I$2863,'bereken betaaldatum bedrag'!$AD$1,'grv lys'!$G$2:$G$2863,'bereken betaaldatum bedrag'!B407)</f>
        <v>0</v>
      </c>
      <c r="AE407" s="4">
        <f>SUMIFS('grv lys'!$L$2:$L$2863,'grv lys'!$I$2:$I$2863,'bereken betaaldatum bedrag'!$AE$1,'grv lys'!$G$2:$G$2863,'bereken betaaldatum bedrag'!B407)</f>
        <v>0</v>
      </c>
      <c r="AF407" s="4">
        <f>SUMIFS('grv lys'!$L$2:$L$2863,'grv lys'!$I$2:$I$2863,'bereken betaaldatum bedrag'!$AF$1,'grv lys'!$G$2:$G$2863,'bereken betaaldatum bedrag'!B407)</f>
        <v>0</v>
      </c>
      <c r="AG407" s="4">
        <f>SUMIFS('grv lys'!$L$2:$L$2863,'grv lys'!$I$2:$I$2863,'bereken betaaldatum bedrag'!$AG$1,'grv lys'!$G$2:$G$2863,'bereken betaaldatum bedrag'!B407)</f>
        <v>0</v>
      </c>
      <c r="AH407" s="4">
        <f>SUMIFS('grv lys'!$L$2:$L$2863,'grv lys'!$I$2:$I$2863,'bereken betaaldatum bedrag'!$AH$1,'grv lys'!$G$2:$G$2863,'bereken betaaldatum bedrag'!B407)</f>
        <v>0</v>
      </c>
      <c r="AI407" s="4">
        <f>SUMIFS('grv lys'!$L$2:$L$2863,'grv lys'!$I$2:$I$2863,'bereken betaaldatum bedrag'!$AI$1,'grv lys'!$G$2:$G$2863,'bereken betaaldatum bedrag'!B407)</f>
        <v>0</v>
      </c>
      <c r="AJ407" s="4">
        <f>SUMIFS('grv lys'!$L$2:$L$2863,'grv lys'!$I$2:$I$2863,'bereken betaaldatum bedrag'!$AJ$1,'grv lys'!$G$2:$G$2863,'bereken betaaldatum bedrag'!B407)</f>
        <v>0</v>
      </c>
      <c r="AK407" s="4">
        <f>SUMIFS('grv lys'!$L$2:$L$2863,'grv lys'!$I$2:$I$2863,'bereken betaaldatum bedrag'!$AK$1,'grv lys'!$G$2:$G$2863,'bereken betaaldatum bedrag'!B407)</f>
        <v>0</v>
      </c>
      <c r="AL407" s="4">
        <f>SUMIFS('grv lys'!$L$2:$L$2863,'grv lys'!$I$2:$I$2863,'bereken betaaldatum bedrag'!$AL$1,'grv lys'!$G$2:$G$2863,'bereken betaaldatum bedrag'!B407)</f>
        <v>0</v>
      </c>
      <c r="AM407" s="4">
        <f>SUMIFS('grv lys'!$L$2:$L$2863,'grv lys'!$I$2:$I$2863,'bereken betaaldatum bedrag'!$AM$1,'grv lys'!$G$2:$G$2863,'bereken betaaldatum bedrag'!B407)</f>
        <v>0</v>
      </c>
      <c r="AN407" s="4">
        <f>SUMIFS('grv lys'!$L$2:$L$2863,'grv lys'!$I$2:$I$2863,'bereken betaaldatum bedrag'!$AN$1,'grv lys'!$G$2:$G$2863,'bereken betaaldatum bedrag'!B407)</f>
        <v>0</v>
      </c>
      <c r="AO407" s="4">
        <f>SUMIFS('grv lys'!$L$2:$L$2863,'grv lys'!$I$2:$I$2863,'bereken betaaldatum bedrag'!$AO$1,'grv lys'!$G$2:$G$2863,'bereken betaaldatum bedrag'!B407)</f>
        <v>0</v>
      </c>
      <c r="AP407" s="4">
        <f>SUMIFS('grv lys'!$L$2:$L$2863,'grv lys'!$I$2:$I$2863,'bereken betaaldatum bedrag'!$AP$1,'grv lys'!$G$2:$G$2863,'bereken betaaldatum bedrag'!B407)</f>
        <v>0</v>
      </c>
      <c r="AQ407" s="4">
        <f>SUMIFS('grv lys'!$L$2:$L$2863,'grv lys'!$I$2:$I$2863,'bereken betaaldatum bedrag'!$AQ$1,'grv lys'!$G$2:$G$2863,'bereken betaaldatum bedrag'!B407)</f>
        <v>0</v>
      </c>
      <c r="AR407" s="4">
        <f>SUMIFS('grv lys'!$L$2:$L$2863,'grv lys'!$I$2:$I$2863,'bereken betaaldatum bedrag'!$AR$1,'grv lys'!$G$2:$G$2863,'bereken betaaldatum bedrag'!B407)</f>
        <v>0</v>
      </c>
      <c r="AS407" s="4">
        <f>SUMIFS('grv lys'!$L$2:$L$2863,'grv lys'!$I$2:$I$2863,'bereken betaaldatum bedrag'!$AS$1,'grv lys'!$G$2:$G$2863,'bereken betaaldatum bedrag'!B407)</f>
        <v>0</v>
      </c>
      <c r="AT407" s="4">
        <f>SUMIFS('grv lys'!$L$2:$L$2863,'grv lys'!$I$2:$I$2863,'bereken betaaldatum bedrag'!$AT$1,'grv lys'!$G$2:$G$2863,'bereken betaaldatum bedrag'!B407)</f>
        <v>0</v>
      </c>
      <c r="AU407" s="4">
        <f>SUMIFS('grv lys'!$L$2:$L$2863,'grv lys'!$I$2:$I$2863,'bereken betaaldatum bedrag'!$AU$1,'grv lys'!$G$2:$G$2863,'bereken betaaldatum bedrag'!B407)</f>
        <v>0</v>
      </c>
      <c r="AV407" s="4">
        <f>SUMIFS('grv lys'!$L$2:$L$2863,'grv lys'!$I$2:$I$2863,'bereken betaaldatum bedrag'!$AV$1,'grv lys'!$G$2:$G$2863,'bereken betaaldatum bedrag'!B407)</f>
        <v>0</v>
      </c>
      <c r="AW407" s="4">
        <f>SUMIFS('grv lys'!$L$2:$L$2863,'grv lys'!$I$2:$I$2863,'bereken betaaldatum bedrag'!$AW$1,'grv lys'!$G$2:$G$2863,'bereken betaaldatum bedrag'!B407)</f>
        <v>0</v>
      </c>
      <c r="AX407" s="4">
        <f>SUMIFS('grv lys'!$L$2:$L$2863,'grv lys'!$I$2:$I$2863,'bereken betaaldatum bedrag'!$AX$1,'grv lys'!$G$2:$G$2863,'bereken betaaldatum bedrag'!B407)</f>
        <v>0</v>
      </c>
      <c r="AY407" s="4">
        <f>SUMIFS('grv lys'!$L$2:$L$2863,'grv lys'!$I$2:$I$2863,'bereken betaaldatum bedrag'!$AY$1,'grv lys'!$G$2:$G$2863,'bereken betaaldatum bedrag'!B407)</f>
        <v>0</v>
      </c>
      <c r="AZ407" s="4">
        <f>SUMIFS('grv lys'!$L$2:$L$2863,'grv lys'!$I$2:$I$2863,'bereken betaaldatum bedrag'!$AZ$1,'grv lys'!$G$2:$G$2863,'bereken betaaldatum bedrag'!B407)</f>
        <v>0</v>
      </c>
      <c r="BA407" s="4">
        <f>SUMIFS('grv lys'!$L$2:$L$2863,'grv lys'!$I$2:$I$2863,'bereken betaaldatum bedrag'!$BA$1,'grv lys'!$G$2:$G$2863,'bereken betaaldatum bedrag'!B407)</f>
        <v>0</v>
      </c>
    </row>
    <row r="408" spans="1:53" x14ac:dyDescent="0.25">
      <c r="A408" s="19" t="s">
        <v>138</v>
      </c>
      <c r="B408" s="20">
        <v>41984</v>
      </c>
      <c r="C408" s="7"/>
      <c r="D408" s="15" t="s">
        <v>148</v>
      </c>
      <c r="E408" s="14"/>
      <c r="F408" s="12"/>
      <c r="G408" s="16"/>
      <c r="H408" s="16"/>
      <c r="I408" s="4">
        <f>SUMIFS('grv lys'!$L$2:$L$2863,'grv lys'!$G$2:$G$2863,'bereken betaaldatum bedrag'!B408,'grv lys'!$I$2:$I$2863,'bereken betaaldatum bedrag'!I$1)</f>
        <v>0</v>
      </c>
      <c r="J408" s="4">
        <f>SUMIFS('grv lys'!$L$2:$L$2863,'grv lys'!$I$2:$I$2863,'bereken betaaldatum bedrag'!$J$1,'grv lys'!$T$2:$T$2863,'bereken betaaldatum bedrag'!B408)</f>
        <v>0</v>
      </c>
      <c r="K408" s="4">
        <f>SUMIFS('grv lys'!$L$2:$L$2863,'grv lys'!$I$2:$I$2863,'bereken betaaldatum bedrag'!$K$1,'grv lys'!$T$2:$T$2863,'bereken betaaldatum bedrag'!B408)</f>
        <v>0</v>
      </c>
      <c r="L408" s="4">
        <f>SUMIFS('grv lys'!$L$2:$L$2863,'grv lys'!$I$2:$I$2863,'bereken betaaldatum bedrag'!$L$1,'grv lys'!$T$2:$T$2863,'bereken betaaldatum bedrag'!B408)</f>
        <v>0</v>
      </c>
      <c r="M408" s="4">
        <f>SUMIFS('grv lys'!$L$2:$L$2863,'grv lys'!$I$2:$I$2863,'bereken betaaldatum bedrag'!$M$1,'grv lys'!$T$2:$T$2863,'bereken betaaldatum bedrag'!B408)</f>
        <v>0</v>
      </c>
      <c r="N408" s="4">
        <f>SUMIFS('grv lys'!$L$2:$L$2863,'grv lys'!$I$2:$I$2863,'bereken betaaldatum bedrag'!$N$1,'grv lys'!$T$2:$T$2863,'bereken betaaldatum bedrag'!B408)</f>
        <v>0</v>
      </c>
      <c r="O408" s="4">
        <f>SUMIFS('grv lys'!$L$2:$L$2863,'grv lys'!$I$2:$I$2863,'bereken betaaldatum bedrag'!$O$1,'grv lys'!$T$2:$T$2863,'bereken betaaldatum bedrag'!B408)</f>
        <v>0</v>
      </c>
      <c r="P408" s="4">
        <f>SUMIFS('grv lys'!$L$2:$L$2863,'grv lys'!$I$2:$I$2863,'bereken betaaldatum bedrag'!$P$1,'grv lys'!$T$2:$T$2863,'bereken betaaldatum bedrag'!B408)</f>
        <v>0</v>
      </c>
      <c r="Q408" s="4">
        <f>SUMIFS('grv lys'!$L$2:$L$2863,'grv lys'!$I$2:$I$2863,'bereken betaaldatum bedrag'!$Q$1,'grv lys'!$T$2:$T$2863,'bereken betaaldatum bedrag'!B408)</f>
        <v>0</v>
      </c>
      <c r="R408" s="4">
        <f>SUMIFS('grv lys'!$L$2:$L$2863,'grv lys'!$I$2:$I$2863,'bereken betaaldatum bedrag'!$R$1,'grv lys'!$T$2:$T$2863,'bereken betaaldatum bedrag'!B408)</f>
        <v>0</v>
      </c>
      <c r="S408" s="4">
        <f>SUMIFS('grv lys'!Y407:Y3670,'grv lys'!T407:T3670,'bereken betaaldatum bedrag'!B408,'grv lys'!V407:V3670,'bereken betaaldatum bedrag'!$S$1)</f>
        <v>0</v>
      </c>
      <c r="T408" s="4">
        <f>SUMIFS('grv lys'!Z407:Z3670,'grv lys'!U407:U3670,'bereken betaaldatum bedrag'!B408,'grv lys'!W407:W3670,'bereken betaaldatum bedrag'!$T$1)</f>
        <v>0</v>
      </c>
      <c r="U408" s="4">
        <f>SUMIFS('grv lys'!$L$2:$L$2863,'grv lys'!$I$2:$I$2863,'bereken betaaldatum bedrag'!$U$1,'grv lys'!$T$2:$T$2863,'bereken betaaldatum bedrag'!B408)</f>
        <v>0</v>
      </c>
      <c r="V408" s="4">
        <f>SUMIFS('grv lys'!$L$2:$L$2863,'grv lys'!$I$2:$I$2863,'bereken betaaldatum bedrag'!$V$1,'grv lys'!$T$2:$T$2863,'bereken betaaldatum bedrag'!B408)</f>
        <v>0</v>
      </c>
      <c r="W408" s="4">
        <f>SUMIFS('grv lys'!$L$2:$L$2863,'grv lys'!$I$2:$I$2863,'bereken betaaldatum bedrag'!$W$1,'grv lys'!$T$2:$T$2863,'bereken betaaldatum bedrag'!B408)</f>
        <v>0</v>
      </c>
      <c r="X408" s="4">
        <f>SUMIFS('grv lys'!$L$2:$L$2863,'grv lys'!$I$2:$I$2863,'bereken betaaldatum bedrag'!$X$1,'grv lys'!$T$2:$T$2863,'bereken betaaldatum bedrag'!B408)</f>
        <v>0</v>
      </c>
      <c r="Y408" s="4">
        <f>SUMIFS('grv lys'!$L$2:$L$2863,'grv lys'!$I$2:$I$2863,'bereken betaaldatum bedrag'!$Y$1,'grv lys'!$G$2:$G$2863,'bereken betaaldatum bedrag'!B408)</f>
        <v>0</v>
      </c>
      <c r="Z408" s="4">
        <f>SUMIFS('grv lys'!$L$2:$L$2863,'grv lys'!$I$2:$I$2863,'bereken betaaldatum bedrag'!$Z$1,'grv lys'!$G$2:$G$2863,'bereken betaaldatum bedrag'!B408)</f>
        <v>0</v>
      </c>
      <c r="AA408" s="4">
        <f>SUMIFS('grv lys'!$L$2:$L$2863,'grv lys'!$I$2:$I$2863,'bereken betaaldatum bedrag'!$AA$1,'grv lys'!$G$2:$G$2863,'bereken betaaldatum bedrag'!B408)</f>
        <v>0</v>
      </c>
      <c r="AB408" s="4">
        <f>SUMIFS('grv lys'!$L$2:$L$2863,'grv lys'!$I$2:$I$2863,'bereken betaaldatum bedrag'!$AB$1,'grv lys'!$G$2:$G$2863,'bereken betaaldatum bedrag'!B408)</f>
        <v>0</v>
      </c>
      <c r="AC408" s="4">
        <f>SUMIFS('grv lys'!$L$2:$L$2863,'grv lys'!$I$2:$I$2863,'bereken betaaldatum bedrag'!$AC$1,'grv lys'!$G$2:$G$2863,'bereken betaaldatum bedrag'!B408)</f>
        <v>0</v>
      </c>
      <c r="AD408" s="4">
        <f>SUMIFS('grv lys'!$L$2:$L$2863,'grv lys'!$I$2:$I$2863,'bereken betaaldatum bedrag'!$AD$1,'grv lys'!$G$2:$G$2863,'bereken betaaldatum bedrag'!B408)</f>
        <v>0</v>
      </c>
      <c r="AE408" s="4">
        <f>SUMIFS('grv lys'!$L$2:$L$2863,'grv lys'!$I$2:$I$2863,'bereken betaaldatum bedrag'!$AE$1,'grv lys'!$G$2:$G$2863,'bereken betaaldatum bedrag'!B408)</f>
        <v>0</v>
      </c>
      <c r="AF408" s="4">
        <f>SUMIFS('grv lys'!$L$2:$L$2863,'grv lys'!$I$2:$I$2863,'bereken betaaldatum bedrag'!$AF$1,'grv lys'!$G$2:$G$2863,'bereken betaaldatum bedrag'!B408)</f>
        <v>0</v>
      </c>
      <c r="AG408" s="4">
        <f>SUMIFS('grv lys'!$L$2:$L$2863,'grv lys'!$I$2:$I$2863,'bereken betaaldatum bedrag'!$AG$1,'grv lys'!$G$2:$G$2863,'bereken betaaldatum bedrag'!B408)</f>
        <v>0</v>
      </c>
      <c r="AH408" s="4">
        <f>SUMIFS('grv lys'!$L$2:$L$2863,'grv lys'!$I$2:$I$2863,'bereken betaaldatum bedrag'!$AH$1,'grv lys'!$G$2:$G$2863,'bereken betaaldatum bedrag'!B408)</f>
        <v>0</v>
      </c>
      <c r="AI408" s="4">
        <f>SUMIFS('grv lys'!$L$2:$L$2863,'grv lys'!$I$2:$I$2863,'bereken betaaldatum bedrag'!$AI$1,'grv lys'!$G$2:$G$2863,'bereken betaaldatum bedrag'!B408)</f>
        <v>0</v>
      </c>
      <c r="AJ408" s="4">
        <f>SUMIFS('grv lys'!$L$2:$L$2863,'grv lys'!$I$2:$I$2863,'bereken betaaldatum bedrag'!$AJ$1,'grv lys'!$G$2:$G$2863,'bereken betaaldatum bedrag'!B408)</f>
        <v>0</v>
      </c>
      <c r="AK408" s="4">
        <f>SUMIFS('grv lys'!$L$2:$L$2863,'grv lys'!$I$2:$I$2863,'bereken betaaldatum bedrag'!$AK$1,'grv lys'!$G$2:$G$2863,'bereken betaaldatum bedrag'!B408)</f>
        <v>0</v>
      </c>
      <c r="AL408" s="4">
        <f>SUMIFS('grv lys'!$L$2:$L$2863,'grv lys'!$I$2:$I$2863,'bereken betaaldatum bedrag'!$AL$1,'grv lys'!$G$2:$G$2863,'bereken betaaldatum bedrag'!B408)</f>
        <v>0</v>
      </c>
      <c r="AM408" s="4">
        <f>SUMIFS('grv lys'!$L$2:$L$2863,'grv lys'!$I$2:$I$2863,'bereken betaaldatum bedrag'!$AM$1,'grv lys'!$G$2:$G$2863,'bereken betaaldatum bedrag'!B408)</f>
        <v>0</v>
      </c>
      <c r="AN408" s="4">
        <f>SUMIFS('grv lys'!$L$2:$L$2863,'grv lys'!$I$2:$I$2863,'bereken betaaldatum bedrag'!$AN$1,'grv lys'!$G$2:$G$2863,'bereken betaaldatum bedrag'!B408)</f>
        <v>0</v>
      </c>
      <c r="AO408" s="4">
        <f>SUMIFS('grv lys'!$L$2:$L$2863,'grv lys'!$I$2:$I$2863,'bereken betaaldatum bedrag'!$AO$1,'grv lys'!$G$2:$G$2863,'bereken betaaldatum bedrag'!B408)</f>
        <v>0</v>
      </c>
      <c r="AP408" s="4">
        <f>SUMIFS('grv lys'!$L$2:$L$2863,'grv lys'!$I$2:$I$2863,'bereken betaaldatum bedrag'!$AP$1,'grv lys'!$G$2:$G$2863,'bereken betaaldatum bedrag'!B408)</f>
        <v>0</v>
      </c>
      <c r="AQ408" s="4">
        <f>SUMIFS('grv lys'!$L$2:$L$2863,'grv lys'!$I$2:$I$2863,'bereken betaaldatum bedrag'!$AQ$1,'grv lys'!$G$2:$G$2863,'bereken betaaldatum bedrag'!B408)</f>
        <v>0</v>
      </c>
      <c r="AR408" s="4">
        <f>SUMIFS('grv lys'!$L$2:$L$2863,'grv lys'!$I$2:$I$2863,'bereken betaaldatum bedrag'!$AR$1,'grv lys'!$G$2:$G$2863,'bereken betaaldatum bedrag'!B408)</f>
        <v>0</v>
      </c>
      <c r="AS408" s="4">
        <f>SUMIFS('grv lys'!$L$2:$L$2863,'grv lys'!$I$2:$I$2863,'bereken betaaldatum bedrag'!$AS$1,'grv lys'!$G$2:$G$2863,'bereken betaaldatum bedrag'!B408)</f>
        <v>0</v>
      </c>
      <c r="AT408" s="4">
        <f>SUMIFS('grv lys'!$L$2:$L$2863,'grv lys'!$I$2:$I$2863,'bereken betaaldatum bedrag'!$AT$1,'grv lys'!$G$2:$G$2863,'bereken betaaldatum bedrag'!B408)</f>
        <v>0</v>
      </c>
      <c r="AU408" s="4">
        <f>SUMIFS('grv lys'!$L$2:$L$2863,'grv lys'!$I$2:$I$2863,'bereken betaaldatum bedrag'!$AU$1,'grv lys'!$G$2:$G$2863,'bereken betaaldatum bedrag'!B408)</f>
        <v>0</v>
      </c>
      <c r="AV408" s="4">
        <f>SUMIFS('grv lys'!$L$2:$L$2863,'grv lys'!$I$2:$I$2863,'bereken betaaldatum bedrag'!$AV$1,'grv lys'!$G$2:$G$2863,'bereken betaaldatum bedrag'!B408)</f>
        <v>0</v>
      </c>
      <c r="AW408" s="4">
        <f>SUMIFS('grv lys'!$L$2:$L$2863,'grv lys'!$I$2:$I$2863,'bereken betaaldatum bedrag'!$AW$1,'grv lys'!$G$2:$G$2863,'bereken betaaldatum bedrag'!B408)</f>
        <v>0</v>
      </c>
      <c r="AX408" s="4">
        <f>SUMIFS('grv lys'!$L$2:$L$2863,'grv lys'!$I$2:$I$2863,'bereken betaaldatum bedrag'!$AX$1,'grv lys'!$G$2:$G$2863,'bereken betaaldatum bedrag'!B408)</f>
        <v>0</v>
      </c>
      <c r="AY408" s="4">
        <f>SUMIFS('grv lys'!$L$2:$L$2863,'grv lys'!$I$2:$I$2863,'bereken betaaldatum bedrag'!$AY$1,'grv lys'!$G$2:$G$2863,'bereken betaaldatum bedrag'!B408)</f>
        <v>0</v>
      </c>
      <c r="AZ408" s="4">
        <f>SUMIFS('grv lys'!$L$2:$L$2863,'grv lys'!$I$2:$I$2863,'bereken betaaldatum bedrag'!$AZ$1,'grv lys'!$G$2:$G$2863,'bereken betaaldatum bedrag'!B408)</f>
        <v>0</v>
      </c>
      <c r="BA408" s="4">
        <f>SUMIFS('grv lys'!$L$2:$L$2863,'grv lys'!$I$2:$I$2863,'bereken betaaldatum bedrag'!$BA$1,'grv lys'!$G$2:$G$2863,'bereken betaaldatum bedrag'!B408)</f>
        <v>0</v>
      </c>
    </row>
    <row r="409" spans="1:53" x14ac:dyDescent="0.25">
      <c r="A409" s="19" t="s">
        <v>139</v>
      </c>
      <c r="B409" s="20">
        <v>41985</v>
      </c>
      <c r="C409" s="7">
        <f>B409+19</f>
        <v>42004</v>
      </c>
      <c r="D409" s="6">
        <f>SUM(I403:I409)</f>
        <v>0</v>
      </c>
      <c r="E409" s="14">
        <f>B409+31</f>
        <v>42016</v>
      </c>
      <c r="F409" s="12">
        <f>SUM(Y403:BA409)</f>
        <v>0</v>
      </c>
      <c r="G409" s="10">
        <f>B409</f>
        <v>41985</v>
      </c>
      <c r="H409" s="9">
        <f>SUM(J403:X409)</f>
        <v>0</v>
      </c>
      <c r="I409" s="4">
        <f>SUMIFS('grv lys'!$L$2:$L$2863,'grv lys'!$G$2:$G$2863,'bereken betaaldatum bedrag'!B409,'grv lys'!$I$2:$I$2863,'bereken betaaldatum bedrag'!I$1)</f>
        <v>0</v>
      </c>
      <c r="J409" s="4">
        <f>SUMIFS('grv lys'!$L$2:$L$2863,'grv lys'!$I$2:$I$2863,'bereken betaaldatum bedrag'!$J$1,'grv lys'!$T$2:$T$2863,'bereken betaaldatum bedrag'!B409)</f>
        <v>0</v>
      </c>
      <c r="K409" s="4">
        <f>SUMIFS('grv lys'!$L$2:$L$2863,'grv lys'!$I$2:$I$2863,'bereken betaaldatum bedrag'!$K$1,'grv lys'!$T$2:$T$2863,'bereken betaaldatum bedrag'!B409)</f>
        <v>0</v>
      </c>
      <c r="L409" s="4">
        <f>SUMIFS('grv lys'!$L$2:$L$2863,'grv lys'!$I$2:$I$2863,'bereken betaaldatum bedrag'!$L$1,'grv lys'!$T$2:$T$2863,'bereken betaaldatum bedrag'!B409)</f>
        <v>0</v>
      </c>
      <c r="M409" s="4">
        <f>SUMIFS('grv lys'!$L$2:$L$2863,'grv lys'!$I$2:$I$2863,'bereken betaaldatum bedrag'!$M$1,'grv lys'!$T$2:$T$2863,'bereken betaaldatum bedrag'!B409)</f>
        <v>0</v>
      </c>
      <c r="N409" s="4">
        <f>SUMIFS('grv lys'!$L$2:$L$2863,'grv lys'!$I$2:$I$2863,'bereken betaaldatum bedrag'!$N$1,'grv lys'!$T$2:$T$2863,'bereken betaaldatum bedrag'!B409)</f>
        <v>0</v>
      </c>
      <c r="O409" s="4">
        <f>SUMIFS('grv lys'!$L$2:$L$2863,'grv lys'!$I$2:$I$2863,'bereken betaaldatum bedrag'!$O$1,'grv lys'!$T$2:$T$2863,'bereken betaaldatum bedrag'!B409)</f>
        <v>0</v>
      </c>
      <c r="P409" s="4">
        <f>SUMIFS('grv lys'!$L$2:$L$2863,'grv lys'!$I$2:$I$2863,'bereken betaaldatum bedrag'!$P$1,'grv lys'!$T$2:$T$2863,'bereken betaaldatum bedrag'!B409)</f>
        <v>0</v>
      </c>
      <c r="Q409" s="4">
        <f>SUMIFS('grv lys'!$L$2:$L$2863,'grv lys'!$I$2:$I$2863,'bereken betaaldatum bedrag'!$Q$1,'grv lys'!$T$2:$T$2863,'bereken betaaldatum bedrag'!B409)</f>
        <v>0</v>
      </c>
      <c r="R409" s="4">
        <f>SUMIFS('grv lys'!$L$2:$L$2863,'grv lys'!$I$2:$I$2863,'bereken betaaldatum bedrag'!$R$1,'grv lys'!$T$2:$T$2863,'bereken betaaldatum bedrag'!B409)</f>
        <v>0</v>
      </c>
      <c r="S409" s="4">
        <f>SUMIFS('grv lys'!Y408:Y3671,'grv lys'!T408:T3671,'bereken betaaldatum bedrag'!B409,'grv lys'!V408:V3671,'bereken betaaldatum bedrag'!$S$1)</f>
        <v>0</v>
      </c>
      <c r="T409" s="4">
        <f>SUMIFS('grv lys'!Z408:Z3671,'grv lys'!U408:U3671,'bereken betaaldatum bedrag'!B409,'grv lys'!W408:W3671,'bereken betaaldatum bedrag'!$T$1)</f>
        <v>0</v>
      </c>
      <c r="U409" s="4">
        <f>SUMIFS('grv lys'!$L$2:$L$2863,'grv lys'!$I$2:$I$2863,'bereken betaaldatum bedrag'!$U$1,'grv lys'!$T$2:$T$2863,'bereken betaaldatum bedrag'!B409)</f>
        <v>0</v>
      </c>
      <c r="V409" s="4">
        <f>SUMIFS('grv lys'!$L$2:$L$2863,'grv lys'!$I$2:$I$2863,'bereken betaaldatum bedrag'!$V$1,'grv lys'!$T$2:$T$2863,'bereken betaaldatum bedrag'!B409)</f>
        <v>0</v>
      </c>
      <c r="W409" s="4">
        <f>SUMIFS('grv lys'!$L$2:$L$2863,'grv lys'!$I$2:$I$2863,'bereken betaaldatum bedrag'!$W$1,'grv lys'!$T$2:$T$2863,'bereken betaaldatum bedrag'!B409)</f>
        <v>0</v>
      </c>
      <c r="X409" s="4">
        <f>SUMIFS('grv lys'!$L$2:$L$2863,'grv lys'!$I$2:$I$2863,'bereken betaaldatum bedrag'!$X$1,'grv lys'!$T$2:$T$2863,'bereken betaaldatum bedrag'!B409)</f>
        <v>0</v>
      </c>
      <c r="Y409" s="4">
        <f>SUMIFS('grv lys'!$L$2:$L$2863,'grv lys'!$I$2:$I$2863,'bereken betaaldatum bedrag'!$Y$1,'grv lys'!$G$2:$G$2863,'bereken betaaldatum bedrag'!B409)</f>
        <v>0</v>
      </c>
      <c r="Z409" s="4">
        <f>SUMIFS('grv lys'!$L$2:$L$2863,'grv lys'!$I$2:$I$2863,'bereken betaaldatum bedrag'!$Z$1,'grv lys'!$G$2:$G$2863,'bereken betaaldatum bedrag'!B409)</f>
        <v>0</v>
      </c>
      <c r="AA409" s="4">
        <f>SUMIFS('grv lys'!$L$2:$L$2863,'grv lys'!$I$2:$I$2863,'bereken betaaldatum bedrag'!$AA$1,'grv lys'!$G$2:$G$2863,'bereken betaaldatum bedrag'!B409)</f>
        <v>0</v>
      </c>
      <c r="AB409" s="4">
        <f>SUMIFS('grv lys'!$L$2:$L$2863,'grv lys'!$I$2:$I$2863,'bereken betaaldatum bedrag'!$AB$1,'grv lys'!$G$2:$G$2863,'bereken betaaldatum bedrag'!B409)</f>
        <v>0</v>
      </c>
      <c r="AC409" s="4">
        <f>SUMIFS('grv lys'!$L$2:$L$2863,'grv lys'!$I$2:$I$2863,'bereken betaaldatum bedrag'!$AC$1,'grv lys'!$G$2:$G$2863,'bereken betaaldatum bedrag'!B409)</f>
        <v>0</v>
      </c>
      <c r="AD409" s="4">
        <f>SUMIFS('grv lys'!$L$2:$L$2863,'grv lys'!$I$2:$I$2863,'bereken betaaldatum bedrag'!$AD$1,'grv lys'!$G$2:$G$2863,'bereken betaaldatum bedrag'!B409)</f>
        <v>0</v>
      </c>
      <c r="AE409" s="4">
        <f>SUMIFS('grv lys'!$L$2:$L$2863,'grv lys'!$I$2:$I$2863,'bereken betaaldatum bedrag'!$AE$1,'grv lys'!$G$2:$G$2863,'bereken betaaldatum bedrag'!B409)</f>
        <v>0</v>
      </c>
      <c r="AF409" s="4">
        <f>SUMIFS('grv lys'!$L$2:$L$2863,'grv lys'!$I$2:$I$2863,'bereken betaaldatum bedrag'!$AF$1,'grv lys'!$G$2:$G$2863,'bereken betaaldatum bedrag'!B409)</f>
        <v>0</v>
      </c>
      <c r="AG409" s="4">
        <f>SUMIFS('grv lys'!$L$2:$L$2863,'grv lys'!$I$2:$I$2863,'bereken betaaldatum bedrag'!$AG$1,'grv lys'!$G$2:$G$2863,'bereken betaaldatum bedrag'!B409)</f>
        <v>0</v>
      </c>
      <c r="AH409" s="4">
        <f>SUMIFS('grv lys'!$L$2:$L$2863,'grv lys'!$I$2:$I$2863,'bereken betaaldatum bedrag'!$AH$1,'grv lys'!$G$2:$G$2863,'bereken betaaldatum bedrag'!B409)</f>
        <v>0</v>
      </c>
      <c r="AI409" s="4">
        <f>SUMIFS('grv lys'!$L$2:$L$2863,'grv lys'!$I$2:$I$2863,'bereken betaaldatum bedrag'!$AI$1,'grv lys'!$G$2:$G$2863,'bereken betaaldatum bedrag'!B409)</f>
        <v>0</v>
      </c>
      <c r="AJ409" s="4">
        <f>SUMIFS('grv lys'!$L$2:$L$2863,'grv lys'!$I$2:$I$2863,'bereken betaaldatum bedrag'!$AJ$1,'grv lys'!$G$2:$G$2863,'bereken betaaldatum bedrag'!B409)</f>
        <v>0</v>
      </c>
      <c r="AK409" s="4">
        <f>SUMIFS('grv lys'!$L$2:$L$2863,'grv lys'!$I$2:$I$2863,'bereken betaaldatum bedrag'!$AK$1,'grv lys'!$G$2:$G$2863,'bereken betaaldatum bedrag'!B409)</f>
        <v>0</v>
      </c>
      <c r="AL409" s="4">
        <f>SUMIFS('grv lys'!$L$2:$L$2863,'grv lys'!$I$2:$I$2863,'bereken betaaldatum bedrag'!$AL$1,'grv lys'!$G$2:$G$2863,'bereken betaaldatum bedrag'!B409)</f>
        <v>0</v>
      </c>
      <c r="AM409" s="4">
        <f>SUMIFS('grv lys'!$L$2:$L$2863,'grv lys'!$I$2:$I$2863,'bereken betaaldatum bedrag'!$AM$1,'grv lys'!$G$2:$G$2863,'bereken betaaldatum bedrag'!B409)</f>
        <v>0</v>
      </c>
      <c r="AN409" s="4">
        <f>SUMIFS('grv lys'!$L$2:$L$2863,'grv lys'!$I$2:$I$2863,'bereken betaaldatum bedrag'!$AN$1,'grv lys'!$G$2:$G$2863,'bereken betaaldatum bedrag'!B409)</f>
        <v>0</v>
      </c>
      <c r="AO409" s="4">
        <f>SUMIFS('grv lys'!$L$2:$L$2863,'grv lys'!$I$2:$I$2863,'bereken betaaldatum bedrag'!$AO$1,'grv lys'!$G$2:$G$2863,'bereken betaaldatum bedrag'!B409)</f>
        <v>0</v>
      </c>
      <c r="AP409" s="4">
        <f>SUMIFS('grv lys'!$L$2:$L$2863,'grv lys'!$I$2:$I$2863,'bereken betaaldatum bedrag'!$AP$1,'grv lys'!$G$2:$G$2863,'bereken betaaldatum bedrag'!B409)</f>
        <v>0</v>
      </c>
      <c r="AQ409" s="4">
        <f>SUMIFS('grv lys'!$L$2:$L$2863,'grv lys'!$I$2:$I$2863,'bereken betaaldatum bedrag'!$AQ$1,'grv lys'!$G$2:$G$2863,'bereken betaaldatum bedrag'!B409)</f>
        <v>0</v>
      </c>
      <c r="AR409" s="4">
        <f>SUMIFS('grv lys'!$L$2:$L$2863,'grv lys'!$I$2:$I$2863,'bereken betaaldatum bedrag'!$AR$1,'grv lys'!$G$2:$G$2863,'bereken betaaldatum bedrag'!B409)</f>
        <v>0</v>
      </c>
      <c r="AS409" s="4">
        <f>SUMIFS('grv lys'!$L$2:$L$2863,'grv lys'!$I$2:$I$2863,'bereken betaaldatum bedrag'!$AS$1,'grv lys'!$G$2:$G$2863,'bereken betaaldatum bedrag'!B409)</f>
        <v>0</v>
      </c>
      <c r="AT409" s="4">
        <f>SUMIFS('grv lys'!$L$2:$L$2863,'grv lys'!$I$2:$I$2863,'bereken betaaldatum bedrag'!$AT$1,'grv lys'!$G$2:$G$2863,'bereken betaaldatum bedrag'!B409)</f>
        <v>0</v>
      </c>
      <c r="AU409" s="4">
        <f>SUMIFS('grv lys'!$L$2:$L$2863,'grv lys'!$I$2:$I$2863,'bereken betaaldatum bedrag'!$AU$1,'grv lys'!$G$2:$G$2863,'bereken betaaldatum bedrag'!B409)</f>
        <v>0</v>
      </c>
      <c r="AV409" s="4">
        <f>SUMIFS('grv lys'!$L$2:$L$2863,'grv lys'!$I$2:$I$2863,'bereken betaaldatum bedrag'!$AV$1,'grv lys'!$G$2:$G$2863,'bereken betaaldatum bedrag'!B409)</f>
        <v>0</v>
      </c>
      <c r="AW409" s="4">
        <f>SUMIFS('grv lys'!$L$2:$L$2863,'grv lys'!$I$2:$I$2863,'bereken betaaldatum bedrag'!$AW$1,'grv lys'!$G$2:$G$2863,'bereken betaaldatum bedrag'!B409)</f>
        <v>0</v>
      </c>
      <c r="AX409" s="4">
        <f>SUMIFS('grv lys'!$L$2:$L$2863,'grv lys'!$I$2:$I$2863,'bereken betaaldatum bedrag'!$AX$1,'grv lys'!$G$2:$G$2863,'bereken betaaldatum bedrag'!B409)</f>
        <v>0</v>
      </c>
      <c r="AY409" s="4">
        <f>SUMIFS('grv lys'!$L$2:$L$2863,'grv lys'!$I$2:$I$2863,'bereken betaaldatum bedrag'!$AY$1,'grv lys'!$G$2:$G$2863,'bereken betaaldatum bedrag'!B409)</f>
        <v>0</v>
      </c>
      <c r="AZ409" s="4">
        <f>SUMIFS('grv lys'!$L$2:$L$2863,'grv lys'!$I$2:$I$2863,'bereken betaaldatum bedrag'!$AZ$1,'grv lys'!$G$2:$G$2863,'bereken betaaldatum bedrag'!B409)</f>
        <v>0</v>
      </c>
      <c r="BA409" s="4">
        <f>SUMIFS('grv lys'!$L$2:$L$2863,'grv lys'!$I$2:$I$2863,'bereken betaaldatum bedrag'!$BA$1,'grv lys'!$G$2:$G$2863,'bereken betaaldatum bedrag'!B409)</f>
        <v>0</v>
      </c>
    </row>
    <row r="410" spans="1:53" x14ac:dyDescent="0.25">
      <c r="A410" s="21" t="s">
        <v>140</v>
      </c>
      <c r="B410" s="22">
        <v>41986</v>
      </c>
      <c r="C410" s="7"/>
      <c r="D410" s="15" t="s">
        <v>148</v>
      </c>
      <c r="E410" s="14"/>
      <c r="F410" s="12"/>
      <c r="G410" s="16"/>
      <c r="H410" s="16"/>
      <c r="I410" s="4">
        <f>SUMIFS('grv lys'!$L$2:$L$2863,'grv lys'!$G$2:$G$2863,'bereken betaaldatum bedrag'!B410,'grv lys'!$I$2:$I$2863,'bereken betaaldatum bedrag'!I$1)</f>
        <v>0</v>
      </c>
      <c r="J410" s="4">
        <f>SUMIFS('grv lys'!$L$2:$L$2863,'grv lys'!$I$2:$I$2863,'bereken betaaldatum bedrag'!$J$1,'grv lys'!$T$2:$T$2863,'bereken betaaldatum bedrag'!B410)</f>
        <v>0</v>
      </c>
      <c r="K410" s="4">
        <f>SUMIFS('grv lys'!$L$2:$L$2863,'grv lys'!$I$2:$I$2863,'bereken betaaldatum bedrag'!$K$1,'grv lys'!$T$2:$T$2863,'bereken betaaldatum bedrag'!B410)</f>
        <v>0</v>
      </c>
      <c r="L410" s="4">
        <f>SUMIFS('grv lys'!$L$2:$L$2863,'grv lys'!$I$2:$I$2863,'bereken betaaldatum bedrag'!$L$1,'grv lys'!$T$2:$T$2863,'bereken betaaldatum bedrag'!B410)</f>
        <v>0</v>
      </c>
      <c r="M410" s="4">
        <f>SUMIFS('grv lys'!$L$2:$L$2863,'grv lys'!$I$2:$I$2863,'bereken betaaldatum bedrag'!$M$1,'grv lys'!$T$2:$T$2863,'bereken betaaldatum bedrag'!B410)</f>
        <v>0</v>
      </c>
      <c r="N410" s="4">
        <f>SUMIFS('grv lys'!$L$2:$L$2863,'grv lys'!$I$2:$I$2863,'bereken betaaldatum bedrag'!$N$1,'grv lys'!$T$2:$T$2863,'bereken betaaldatum bedrag'!B410)</f>
        <v>0</v>
      </c>
      <c r="O410" s="4">
        <f>SUMIFS('grv lys'!$L$2:$L$2863,'grv lys'!$I$2:$I$2863,'bereken betaaldatum bedrag'!$O$1,'grv lys'!$T$2:$T$2863,'bereken betaaldatum bedrag'!B410)</f>
        <v>0</v>
      </c>
      <c r="P410" s="4">
        <f>SUMIFS('grv lys'!$L$2:$L$2863,'grv lys'!$I$2:$I$2863,'bereken betaaldatum bedrag'!$P$1,'grv lys'!$T$2:$T$2863,'bereken betaaldatum bedrag'!B410)</f>
        <v>0</v>
      </c>
      <c r="Q410" s="4">
        <f>SUMIFS('grv lys'!$L$2:$L$2863,'grv lys'!$I$2:$I$2863,'bereken betaaldatum bedrag'!$Q$1,'grv lys'!$T$2:$T$2863,'bereken betaaldatum bedrag'!B410)</f>
        <v>0</v>
      </c>
      <c r="R410" s="4">
        <f>SUMIFS('grv lys'!$L$2:$L$2863,'grv lys'!$I$2:$I$2863,'bereken betaaldatum bedrag'!$R$1,'grv lys'!$T$2:$T$2863,'bereken betaaldatum bedrag'!B410)</f>
        <v>0</v>
      </c>
      <c r="S410" s="4">
        <f>SUMIFS('grv lys'!Y409:Y3672,'grv lys'!T409:T3672,'bereken betaaldatum bedrag'!B410,'grv lys'!V409:V3672,'bereken betaaldatum bedrag'!$S$1)</f>
        <v>0</v>
      </c>
      <c r="T410" s="4">
        <f>SUMIFS('grv lys'!Z409:Z3672,'grv lys'!U409:U3672,'bereken betaaldatum bedrag'!B410,'grv lys'!W409:W3672,'bereken betaaldatum bedrag'!$T$1)</f>
        <v>0</v>
      </c>
      <c r="U410" s="4">
        <f>SUMIFS('grv lys'!$L$2:$L$2863,'grv lys'!$I$2:$I$2863,'bereken betaaldatum bedrag'!$U$1,'grv lys'!$T$2:$T$2863,'bereken betaaldatum bedrag'!B410)</f>
        <v>0</v>
      </c>
      <c r="V410" s="4">
        <f>SUMIFS('grv lys'!$L$2:$L$2863,'grv lys'!$I$2:$I$2863,'bereken betaaldatum bedrag'!$V$1,'grv lys'!$T$2:$T$2863,'bereken betaaldatum bedrag'!B410)</f>
        <v>0</v>
      </c>
      <c r="W410" s="4">
        <f>SUMIFS('grv lys'!$L$2:$L$2863,'grv lys'!$I$2:$I$2863,'bereken betaaldatum bedrag'!$W$1,'grv lys'!$T$2:$T$2863,'bereken betaaldatum bedrag'!B410)</f>
        <v>0</v>
      </c>
      <c r="X410" s="4">
        <f>SUMIFS('grv lys'!$L$2:$L$2863,'grv lys'!$I$2:$I$2863,'bereken betaaldatum bedrag'!$X$1,'grv lys'!$T$2:$T$2863,'bereken betaaldatum bedrag'!B410)</f>
        <v>0</v>
      </c>
      <c r="Y410" s="4">
        <f>SUMIFS('grv lys'!$L$2:$L$2863,'grv lys'!$I$2:$I$2863,'bereken betaaldatum bedrag'!$Y$1,'grv lys'!$G$2:$G$2863,'bereken betaaldatum bedrag'!B410)</f>
        <v>0</v>
      </c>
      <c r="Z410" s="4">
        <f>SUMIFS('grv lys'!$L$2:$L$2863,'grv lys'!$I$2:$I$2863,'bereken betaaldatum bedrag'!$Z$1,'grv lys'!$G$2:$G$2863,'bereken betaaldatum bedrag'!B410)</f>
        <v>0</v>
      </c>
      <c r="AA410" s="4">
        <f>SUMIFS('grv lys'!$L$2:$L$2863,'grv lys'!$I$2:$I$2863,'bereken betaaldatum bedrag'!$AA$1,'grv lys'!$G$2:$G$2863,'bereken betaaldatum bedrag'!B410)</f>
        <v>0</v>
      </c>
      <c r="AB410" s="4">
        <f>SUMIFS('grv lys'!$L$2:$L$2863,'grv lys'!$I$2:$I$2863,'bereken betaaldatum bedrag'!$AB$1,'grv lys'!$G$2:$G$2863,'bereken betaaldatum bedrag'!B410)</f>
        <v>0</v>
      </c>
      <c r="AC410" s="4">
        <f>SUMIFS('grv lys'!$L$2:$L$2863,'grv lys'!$I$2:$I$2863,'bereken betaaldatum bedrag'!$AC$1,'grv lys'!$G$2:$G$2863,'bereken betaaldatum bedrag'!B410)</f>
        <v>0</v>
      </c>
      <c r="AD410" s="4">
        <f>SUMIFS('grv lys'!$L$2:$L$2863,'grv lys'!$I$2:$I$2863,'bereken betaaldatum bedrag'!$AD$1,'grv lys'!$G$2:$G$2863,'bereken betaaldatum bedrag'!B410)</f>
        <v>0</v>
      </c>
      <c r="AE410" s="4">
        <f>SUMIFS('grv lys'!$L$2:$L$2863,'grv lys'!$I$2:$I$2863,'bereken betaaldatum bedrag'!$AE$1,'grv lys'!$G$2:$G$2863,'bereken betaaldatum bedrag'!B410)</f>
        <v>0</v>
      </c>
      <c r="AF410" s="4">
        <f>SUMIFS('grv lys'!$L$2:$L$2863,'grv lys'!$I$2:$I$2863,'bereken betaaldatum bedrag'!$AF$1,'grv lys'!$G$2:$G$2863,'bereken betaaldatum bedrag'!B410)</f>
        <v>0</v>
      </c>
      <c r="AG410" s="4">
        <f>SUMIFS('grv lys'!$L$2:$L$2863,'grv lys'!$I$2:$I$2863,'bereken betaaldatum bedrag'!$AG$1,'grv lys'!$G$2:$G$2863,'bereken betaaldatum bedrag'!B410)</f>
        <v>0</v>
      </c>
      <c r="AH410" s="4">
        <f>SUMIFS('grv lys'!$L$2:$L$2863,'grv lys'!$I$2:$I$2863,'bereken betaaldatum bedrag'!$AH$1,'grv lys'!$G$2:$G$2863,'bereken betaaldatum bedrag'!B410)</f>
        <v>0</v>
      </c>
      <c r="AI410" s="4">
        <f>SUMIFS('grv lys'!$L$2:$L$2863,'grv lys'!$I$2:$I$2863,'bereken betaaldatum bedrag'!$AI$1,'grv lys'!$G$2:$G$2863,'bereken betaaldatum bedrag'!B410)</f>
        <v>0</v>
      </c>
      <c r="AJ410" s="4">
        <f>SUMIFS('grv lys'!$L$2:$L$2863,'grv lys'!$I$2:$I$2863,'bereken betaaldatum bedrag'!$AJ$1,'grv lys'!$G$2:$G$2863,'bereken betaaldatum bedrag'!B410)</f>
        <v>0</v>
      </c>
      <c r="AK410" s="4">
        <f>SUMIFS('grv lys'!$L$2:$L$2863,'grv lys'!$I$2:$I$2863,'bereken betaaldatum bedrag'!$AK$1,'grv lys'!$G$2:$G$2863,'bereken betaaldatum bedrag'!B410)</f>
        <v>0</v>
      </c>
      <c r="AL410" s="4">
        <f>SUMIFS('grv lys'!$L$2:$L$2863,'grv lys'!$I$2:$I$2863,'bereken betaaldatum bedrag'!$AL$1,'grv lys'!$G$2:$G$2863,'bereken betaaldatum bedrag'!B410)</f>
        <v>0</v>
      </c>
      <c r="AM410" s="4">
        <f>SUMIFS('grv lys'!$L$2:$L$2863,'grv lys'!$I$2:$I$2863,'bereken betaaldatum bedrag'!$AM$1,'grv lys'!$G$2:$G$2863,'bereken betaaldatum bedrag'!B410)</f>
        <v>0</v>
      </c>
      <c r="AN410" s="4">
        <f>SUMIFS('grv lys'!$L$2:$L$2863,'grv lys'!$I$2:$I$2863,'bereken betaaldatum bedrag'!$AN$1,'grv lys'!$G$2:$G$2863,'bereken betaaldatum bedrag'!B410)</f>
        <v>0</v>
      </c>
      <c r="AO410" s="4">
        <f>SUMIFS('grv lys'!$L$2:$L$2863,'grv lys'!$I$2:$I$2863,'bereken betaaldatum bedrag'!$AO$1,'grv lys'!$G$2:$G$2863,'bereken betaaldatum bedrag'!B410)</f>
        <v>0</v>
      </c>
      <c r="AP410" s="4">
        <f>SUMIFS('grv lys'!$L$2:$L$2863,'grv lys'!$I$2:$I$2863,'bereken betaaldatum bedrag'!$AP$1,'grv lys'!$G$2:$G$2863,'bereken betaaldatum bedrag'!B410)</f>
        <v>0</v>
      </c>
      <c r="AQ410" s="4">
        <f>SUMIFS('grv lys'!$L$2:$L$2863,'grv lys'!$I$2:$I$2863,'bereken betaaldatum bedrag'!$AQ$1,'grv lys'!$G$2:$G$2863,'bereken betaaldatum bedrag'!B410)</f>
        <v>0</v>
      </c>
      <c r="AR410" s="4">
        <f>SUMIFS('grv lys'!$L$2:$L$2863,'grv lys'!$I$2:$I$2863,'bereken betaaldatum bedrag'!$AR$1,'grv lys'!$G$2:$G$2863,'bereken betaaldatum bedrag'!B410)</f>
        <v>0</v>
      </c>
      <c r="AS410" s="4">
        <f>SUMIFS('grv lys'!$L$2:$L$2863,'grv lys'!$I$2:$I$2863,'bereken betaaldatum bedrag'!$AS$1,'grv lys'!$G$2:$G$2863,'bereken betaaldatum bedrag'!B410)</f>
        <v>0</v>
      </c>
      <c r="AT410" s="4">
        <f>SUMIFS('grv lys'!$L$2:$L$2863,'grv lys'!$I$2:$I$2863,'bereken betaaldatum bedrag'!$AT$1,'grv lys'!$G$2:$G$2863,'bereken betaaldatum bedrag'!B410)</f>
        <v>0</v>
      </c>
      <c r="AU410" s="4">
        <f>SUMIFS('grv lys'!$L$2:$L$2863,'grv lys'!$I$2:$I$2863,'bereken betaaldatum bedrag'!$AU$1,'grv lys'!$G$2:$G$2863,'bereken betaaldatum bedrag'!B410)</f>
        <v>0</v>
      </c>
      <c r="AV410" s="4">
        <f>SUMIFS('grv lys'!$L$2:$L$2863,'grv lys'!$I$2:$I$2863,'bereken betaaldatum bedrag'!$AV$1,'grv lys'!$G$2:$G$2863,'bereken betaaldatum bedrag'!B410)</f>
        <v>0</v>
      </c>
      <c r="AW410" s="4">
        <f>SUMIFS('grv lys'!$L$2:$L$2863,'grv lys'!$I$2:$I$2863,'bereken betaaldatum bedrag'!$AW$1,'grv lys'!$G$2:$G$2863,'bereken betaaldatum bedrag'!B410)</f>
        <v>0</v>
      </c>
      <c r="AX410" s="4">
        <f>SUMIFS('grv lys'!$L$2:$L$2863,'grv lys'!$I$2:$I$2863,'bereken betaaldatum bedrag'!$AX$1,'grv lys'!$G$2:$G$2863,'bereken betaaldatum bedrag'!B410)</f>
        <v>0</v>
      </c>
      <c r="AY410" s="4">
        <f>SUMIFS('grv lys'!$L$2:$L$2863,'grv lys'!$I$2:$I$2863,'bereken betaaldatum bedrag'!$AY$1,'grv lys'!$G$2:$G$2863,'bereken betaaldatum bedrag'!B410)</f>
        <v>0</v>
      </c>
      <c r="AZ410" s="4">
        <f>SUMIFS('grv lys'!$L$2:$L$2863,'grv lys'!$I$2:$I$2863,'bereken betaaldatum bedrag'!$AZ$1,'grv lys'!$G$2:$G$2863,'bereken betaaldatum bedrag'!B410)</f>
        <v>0</v>
      </c>
      <c r="BA410" s="4">
        <f>SUMIFS('grv lys'!$L$2:$L$2863,'grv lys'!$I$2:$I$2863,'bereken betaaldatum bedrag'!$BA$1,'grv lys'!$G$2:$G$2863,'bereken betaaldatum bedrag'!B410)</f>
        <v>0</v>
      </c>
    </row>
    <row r="411" spans="1:53" x14ac:dyDescent="0.25">
      <c r="A411" s="21" t="s">
        <v>134</v>
      </c>
      <c r="B411" s="22">
        <v>41987</v>
      </c>
      <c r="C411" s="7"/>
      <c r="D411" s="15" t="s">
        <v>148</v>
      </c>
      <c r="E411" s="14"/>
      <c r="F411" s="12"/>
      <c r="G411" s="16"/>
      <c r="H411" s="16"/>
      <c r="I411" s="4">
        <f>SUMIFS('grv lys'!$L$2:$L$2863,'grv lys'!$G$2:$G$2863,'bereken betaaldatum bedrag'!B411,'grv lys'!$I$2:$I$2863,'bereken betaaldatum bedrag'!I$1)</f>
        <v>0</v>
      </c>
      <c r="J411" s="4">
        <f>SUMIFS('grv lys'!$L$2:$L$2863,'grv lys'!$I$2:$I$2863,'bereken betaaldatum bedrag'!$J$1,'grv lys'!$T$2:$T$2863,'bereken betaaldatum bedrag'!B411)</f>
        <v>0</v>
      </c>
      <c r="K411" s="4">
        <f>SUMIFS('grv lys'!$L$2:$L$2863,'grv lys'!$I$2:$I$2863,'bereken betaaldatum bedrag'!$K$1,'grv lys'!$T$2:$T$2863,'bereken betaaldatum bedrag'!B411)</f>
        <v>0</v>
      </c>
      <c r="L411" s="4">
        <f>SUMIFS('grv lys'!$L$2:$L$2863,'grv lys'!$I$2:$I$2863,'bereken betaaldatum bedrag'!$L$1,'grv lys'!$T$2:$T$2863,'bereken betaaldatum bedrag'!B411)</f>
        <v>0</v>
      </c>
      <c r="M411" s="4">
        <f>SUMIFS('grv lys'!$L$2:$L$2863,'grv lys'!$I$2:$I$2863,'bereken betaaldatum bedrag'!$M$1,'grv lys'!$T$2:$T$2863,'bereken betaaldatum bedrag'!B411)</f>
        <v>0</v>
      </c>
      <c r="N411" s="4">
        <f>SUMIFS('grv lys'!$L$2:$L$2863,'grv lys'!$I$2:$I$2863,'bereken betaaldatum bedrag'!$N$1,'grv lys'!$T$2:$T$2863,'bereken betaaldatum bedrag'!B411)</f>
        <v>0</v>
      </c>
      <c r="O411" s="4">
        <f>SUMIFS('grv lys'!$L$2:$L$2863,'grv lys'!$I$2:$I$2863,'bereken betaaldatum bedrag'!$O$1,'grv lys'!$T$2:$T$2863,'bereken betaaldatum bedrag'!B411)</f>
        <v>0</v>
      </c>
      <c r="P411" s="4">
        <f>SUMIFS('grv lys'!$L$2:$L$2863,'grv lys'!$I$2:$I$2863,'bereken betaaldatum bedrag'!$P$1,'grv lys'!$T$2:$T$2863,'bereken betaaldatum bedrag'!B411)</f>
        <v>0</v>
      </c>
      <c r="Q411" s="4">
        <f>SUMIFS('grv lys'!$L$2:$L$2863,'grv lys'!$I$2:$I$2863,'bereken betaaldatum bedrag'!$Q$1,'grv lys'!$T$2:$T$2863,'bereken betaaldatum bedrag'!B411)</f>
        <v>0</v>
      </c>
      <c r="R411" s="4">
        <f>SUMIFS('grv lys'!$L$2:$L$2863,'grv lys'!$I$2:$I$2863,'bereken betaaldatum bedrag'!$R$1,'grv lys'!$T$2:$T$2863,'bereken betaaldatum bedrag'!B411)</f>
        <v>0</v>
      </c>
      <c r="S411" s="4">
        <f>SUMIFS('grv lys'!Y410:Y3673,'grv lys'!T410:T3673,'bereken betaaldatum bedrag'!B411,'grv lys'!V410:V3673,'bereken betaaldatum bedrag'!$S$1)</f>
        <v>0</v>
      </c>
      <c r="T411" s="4">
        <f>SUMIFS('grv lys'!Z410:Z3673,'grv lys'!U410:U3673,'bereken betaaldatum bedrag'!B411,'grv lys'!W410:W3673,'bereken betaaldatum bedrag'!$T$1)</f>
        <v>0</v>
      </c>
      <c r="U411" s="4">
        <f>SUMIFS('grv lys'!$L$2:$L$2863,'grv lys'!$I$2:$I$2863,'bereken betaaldatum bedrag'!$U$1,'grv lys'!$T$2:$T$2863,'bereken betaaldatum bedrag'!B411)</f>
        <v>0</v>
      </c>
      <c r="V411" s="4">
        <f>SUMIFS('grv lys'!$L$2:$L$2863,'grv lys'!$I$2:$I$2863,'bereken betaaldatum bedrag'!$V$1,'grv lys'!$T$2:$T$2863,'bereken betaaldatum bedrag'!B411)</f>
        <v>0</v>
      </c>
      <c r="W411" s="4">
        <f>SUMIFS('grv lys'!$L$2:$L$2863,'grv lys'!$I$2:$I$2863,'bereken betaaldatum bedrag'!$W$1,'grv lys'!$T$2:$T$2863,'bereken betaaldatum bedrag'!B411)</f>
        <v>0</v>
      </c>
      <c r="X411" s="4">
        <f>SUMIFS('grv lys'!$L$2:$L$2863,'grv lys'!$I$2:$I$2863,'bereken betaaldatum bedrag'!$X$1,'grv lys'!$T$2:$T$2863,'bereken betaaldatum bedrag'!B411)</f>
        <v>0</v>
      </c>
      <c r="Y411" s="4">
        <f>SUMIFS('grv lys'!$L$2:$L$2863,'grv lys'!$I$2:$I$2863,'bereken betaaldatum bedrag'!$Y$1,'grv lys'!$G$2:$G$2863,'bereken betaaldatum bedrag'!B411)</f>
        <v>0</v>
      </c>
      <c r="Z411" s="4">
        <f>SUMIFS('grv lys'!$L$2:$L$2863,'grv lys'!$I$2:$I$2863,'bereken betaaldatum bedrag'!$Z$1,'grv lys'!$G$2:$G$2863,'bereken betaaldatum bedrag'!B411)</f>
        <v>0</v>
      </c>
      <c r="AA411" s="4">
        <f>SUMIFS('grv lys'!$L$2:$L$2863,'grv lys'!$I$2:$I$2863,'bereken betaaldatum bedrag'!$AA$1,'grv lys'!$G$2:$G$2863,'bereken betaaldatum bedrag'!B411)</f>
        <v>0</v>
      </c>
      <c r="AB411" s="4">
        <f>SUMIFS('grv lys'!$L$2:$L$2863,'grv lys'!$I$2:$I$2863,'bereken betaaldatum bedrag'!$AB$1,'grv lys'!$G$2:$G$2863,'bereken betaaldatum bedrag'!B411)</f>
        <v>0</v>
      </c>
      <c r="AC411" s="4">
        <f>SUMIFS('grv lys'!$L$2:$L$2863,'grv lys'!$I$2:$I$2863,'bereken betaaldatum bedrag'!$AC$1,'grv lys'!$G$2:$G$2863,'bereken betaaldatum bedrag'!B411)</f>
        <v>0</v>
      </c>
      <c r="AD411" s="4">
        <f>SUMIFS('grv lys'!$L$2:$L$2863,'grv lys'!$I$2:$I$2863,'bereken betaaldatum bedrag'!$AD$1,'grv lys'!$G$2:$G$2863,'bereken betaaldatum bedrag'!B411)</f>
        <v>0</v>
      </c>
      <c r="AE411" s="4">
        <f>SUMIFS('grv lys'!$L$2:$L$2863,'grv lys'!$I$2:$I$2863,'bereken betaaldatum bedrag'!$AE$1,'grv lys'!$G$2:$G$2863,'bereken betaaldatum bedrag'!B411)</f>
        <v>0</v>
      </c>
      <c r="AF411" s="4">
        <f>SUMIFS('grv lys'!$L$2:$L$2863,'grv lys'!$I$2:$I$2863,'bereken betaaldatum bedrag'!$AF$1,'grv lys'!$G$2:$G$2863,'bereken betaaldatum bedrag'!B411)</f>
        <v>0</v>
      </c>
      <c r="AG411" s="4">
        <f>SUMIFS('grv lys'!$L$2:$L$2863,'grv lys'!$I$2:$I$2863,'bereken betaaldatum bedrag'!$AG$1,'grv lys'!$G$2:$G$2863,'bereken betaaldatum bedrag'!B411)</f>
        <v>0</v>
      </c>
      <c r="AH411" s="4">
        <f>SUMIFS('grv lys'!$L$2:$L$2863,'grv lys'!$I$2:$I$2863,'bereken betaaldatum bedrag'!$AH$1,'grv lys'!$G$2:$G$2863,'bereken betaaldatum bedrag'!B411)</f>
        <v>0</v>
      </c>
      <c r="AI411" s="4">
        <f>SUMIFS('grv lys'!$L$2:$L$2863,'grv lys'!$I$2:$I$2863,'bereken betaaldatum bedrag'!$AI$1,'grv lys'!$G$2:$G$2863,'bereken betaaldatum bedrag'!B411)</f>
        <v>0</v>
      </c>
      <c r="AJ411" s="4">
        <f>SUMIFS('grv lys'!$L$2:$L$2863,'grv lys'!$I$2:$I$2863,'bereken betaaldatum bedrag'!$AJ$1,'grv lys'!$G$2:$G$2863,'bereken betaaldatum bedrag'!B411)</f>
        <v>0</v>
      </c>
      <c r="AK411" s="4">
        <f>SUMIFS('grv lys'!$L$2:$L$2863,'grv lys'!$I$2:$I$2863,'bereken betaaldatum bedrag'!$AK$1,'grv lys'!$G$2:$G$2863,'bereken betaaldatum bedrag'!B411)</f>
        <v>0</v>
      </c>
      <c r="AL411" s="4">
        <f>SUMIFS('grv lys'!$L$2:$L$2863,'grv lys'!$I$2:$I$2863,'bereken betaaldatum bedrag'!$AL$1,'grv lys'!$G$2:$G$2863,'bereken betaaldatum bedrag'!B411)</f>
        <v>0</v>
      </c>
      <c r="AM411" s="4">
        <f>SUMIFS('grv lys'!$L$2:$L$2863,'grv lys'!$I$2:$I$2863,'bereken betaaldatum bedrag'!$AM$1,'grv lys'!$G$2:$G$2863,'bereken betaaldatum bedrag'!B411)</f>
        <v>0</v>
      </c>
      <c r="AN411" s="4">
        <f>SUMIFS('grv lys'!$L$2:$L$2863,'grv lys'!$I$2:$I$2863,'bereken betaaldatum bedrag'!$AN$1,'grv lys'!$G$2:$G$2863,'bereken betaaldatum bedrag'!B411)</f>
        <v>0</v>
      </c>
      <c r="AO411" s="4">
        <f>SUMIFS('grv lys'!$L$2:$L$2863,'grv lys'!$I$2:$I$2863,'bereken betaaldatum bedrag'!$AO$1,'grv lys'!$G$2:$G$2863,'bereken betaaldatum bedrag'!B411)</f>
        <v>0</v>
      </c>
      <c r="AP411" s="4">
        <f>SUMIFS('grv lys'!$L$2:$L$2863,'grv lys'!$I$2:$I$2863,'bereken betaaldatum bedrag'!$AP$1,'grv lys'!$G$2:$G$2863,'bereken betaaldatum bedrag'!B411)</f>
        <v>0</v>
      </c>
      <c r="AQ411" s="4">
        <f>SUMIFS('grv lys'!$L$2:$L$2863,'grv lys'!$I$2:$I$2863,'bereken betaaldatum bedrag'!$AQ$1,'grv lys'!$G$2:$G$2863,'bereken betaaldatum bedrag'!B411)</f>
        <v>0</v>
      </c>
      <c r="AR411" s="4">
        <f>SUMIFS('grv lys'!$L$2:$L$2863,'grv lys'!$I$2:$I$2863,'bereken betaaldatum bedrag'!$AR$1,'grv lys'!$G$2:$G$2863,'bereken betaaldatum bedrag'!B411)</f>
        <v>0</v>
      </c>
      <c r="AS411" s="4">
        <f>SUMIFS('grv lys'!$L$2:$L$2863,'grv lys'!$I$2:$I$2863,'bereken betaaldatum bedrag'!$AS$1,'grv lys'!$G$2:$G$2863,'bereken betaaldatum bedrag'!B411)</f>
        <v>0</v>
      </c>
      <c r="AT411" s="4">
        <f>SUMIFS('grv lys'!$L$2:$L$2863,'grv lys'!$I$2:$I$2863,'bereken betaaldatum bedrag'!$AT$1,'grv lys'!$G$2:$G$2863,'bereken betaaldatum bedrag'!B411)</f>
        <v>0</v>
      </c>
      <c r="AU411" s="4">
        <f>SUMIFS('grv lys'!$L$2:$L$2863,'grv lys'!$I$2:$I$2863,'bereken betaaldatum bedrag'!$AU$1,'grv lys'!$G$2:$G$2863,'bereken betaaldatum bedrag'!B411)</f>
        <v>0</v>
      </c>
      <c r="AV411" s="4">
        <f>SUMIFS('grv lys'!$L$2:$L$2863,'grv lys'!$I$2:$I$2863,'bereken betaaldatum bedrag'!$AV$1,'grv lys'!$G$2:$G$2863,'bereken betaaldatum bedrag'!B411)</f>
        <v>0</v>
      </c>
      <c r="AW411" s="4">
        <f>SUMIFS('grv lys'!$L$2:$L$2863,'grv lys'!$I$2:$I$2863,'bereken betaaldatum bedrag'!$AW$1,'grv lys'!$G$2:$G$2863,'bereken betaaldatum bedrag'!B411)</f>
        <v>0</v>
      </c>
      <c r="AX411" s="4">
        <f>SUMIFS('grv lys'!$L$2:$L$2863,'grv lys'!$I$2:$I$2863,'bereken betaaldatum bedrag'!$AX$1,'grv lys'!$G$2:$G$2863,'bereken betaaldatum bedrag'!B411)</f>
        <v>0</v>
      </c>
      <c r="AY411" s="4">
        <f>SUMIFS('grv lys'!$L$2:$L$2863,'grv lys'!$I$2:$I$2863,'bereken betaaldatum bedrag'!$AY$1,'grv lys'!$G$2:$G$2863,'bereken betaaldatum bedrag'!B411)</f>
        <v>0</v>
      </c>
      <c r="AZ411" s="4">
        <f>SUMIFS('grv lys'!$L$2:$L$2863,'grv lys'!$I$2:$I$2863,'bereken betaaldatum bedrag'!$AZ$1,'grv lys'!$G$2:$G$2863,'bereken betaaldatum bedrag'!B411)</f>
        <v>0</v>
      </c>
      <c r="BA411" s="4">
        <f>SUMIFS('grv lys'!$L$2:$L$2863,'grv lys'!$I$2:$I$2863,'bereken betaaldatum bedrag'!$BA$1,'grv lys'!$G$2:$G$2863,'bereken betaaldatum bedrag'!B411)</f>
        <v>0</v>
      </c>
    </row>
    <row r="412" spans="1:53" x14ac:dyDescent="0.25">
      <c r="A412" s="21" t="s">
        <v>135</v>
      </c>
      <c r="B412" s="22">
        <v>41988</v>
      </c>
      <c r="C412" s="7"/>
      <c r="D412" s="15" t="s">
        <v>148</v>
      </c>
      <c r="E412" s="14"/>
      <c r="F412" s="12"/>
      <c r="G412" s="16"/>
      <c r="H412" s="16"/>
      <c r="I412" s="4">
        <f>SUMIFS('grv lys'!$L$2:$L$2863,'grv lys'!$G$2:$G$2863,'bereken betaaldatum bedrag'!B412,'grv lys'!$I$2:$I$2863,'bereken betaaldatum bedrag'!I$1)</f>
        <v>0</v>
      </c>
      <c r="J412" s="4">
        <f>SUMIFS('grv lys'!$L$2:$L$2863,'grv lys'!$I$2:$I$2863,'bereken betaaldatum bedrag'!$J$1,'grv lys'!$T$2:$T$2863,'bereken betaaldatum bedrag'!B412)</f>
        <v>0</v>
      </c>
      <c r="K412" s="4">
        <f>SUMIFS('grv lys'!$L$2:$L$2863,'grv lys'!$I$2:$I$2863,'bereken betaaldatum bedrag'!$K$1,'grv lys'!$T$2:$T$2863,'bereken betaaldatum bedrag'!B412)</f>
        <v>0</v>
      </c>
      <c r="L412" s="4">
        <f>SUMIFS('grv lys'!$L$2:$L$2863,'grv lys'!$I$2:$I$2863,'bereken betaaldatum bedrag'!$L$1,'grv lys'!$T$2:$T$2863,'bereken betaaldatum bedrag'!B412)</f>
        <v>0</v>
      </c>
      <c r="M412" s="4">
        <f>SUMIFS('grv lys'!$L$2:$L$2863,'grv lys'!$I$2:$I$2863,'bereken betaaldatum bedrag'!$M$1,'grv lys'!$T$2:$T$2863,'bereken betaaldatum bedrag'!B412)</f>
        <v>0</v>
      </c>
      <c r="N412" s="4">
        <f>SUMIFS('grv lys'!$L$2:$L$2863,'grv lys'!$I$2:$I$2863,'bereken betaaldatum bedrag'!$N$1,'grv lys'!$T$2:$T$2863,'bereken betaaldatum bedrag'!B412)</f>
        <v>0</v>
      </c>
      <c r="O412" s="4">
        <f>SUMIFS('grv lys'!$L$2:$L$2863,'grv lys'!$I$2:$I$2863,'bereken betaaldatum bedrag'!$O$1,'grv lys'!$T$2:$T$2863,'bereken betaaldatum bedrag'!B412)</f>
        <v>0</v>
      </c>
      <c r="P412" s="4">
        <f>SUMIFS('grv lys'!$L$2:$L$2863,'grv lys'!$I$2:$I$2863,'bereken betaaldatum bedrag'!$P$1,'grv lys'!$T$2:$T$2863,'bereken betaaldatum bedrag'!B412)</f>
        <v>0</v>
      </c>
      <c r="Q412" s="4">
        <f>SUMIFS('grv lys'!$L$2:$L$2863,'grv lys'!$I$2:$I$2863,'bereken betaaldatum bedrag'!$Q$1,'grv lys'!$T$2:$T$2863,'bereken betaaldatum bedrag'!B412)</f>
        <v>0</v>
      </c>
      <c r="R412" s="4">
        <f>SUMIFS('grv lys'!$L$2:$L$2863,'grv lys'!$I$2:$I$2863,'bereken betaaldatum bedrag'!$R$1,'grv lys'!$T$2:$T$2863,'bereken betaaldatum bedrag'!B412)</f>
        <v>0</v>
      </c>
      <c r="S412" s="4">
        <f>SUMIFS('grv lys'!Y411:Y3674,'grv lys'!T411:T3674,'bereken betaaldatum bedrag'!B412,'grv lys'!V411:V3674,'bereken betaaldatum bedrag'!$S$1)</f>
        <v>0</v>
      </c>
      <c r="T412" s="4">
        <f>SUMIFS('grv lys'!Z411:Z3674,'grv lys'!U411:U3674,'bereken betaaldatum bedrag'!B412,'grv lys'!W411:W3674,'bereken betaaldatum bedrag'!$T$1)</f>
        <v>0</v>
      </c>
      <c r="U412" s="4">
        <f>SUMIFS('grv lys'!$L$2:$L$2863,'grv lys'!$I$2:$I$2863,'bereken betaaldatum bedrag'!$U$1,'grv lys'!$T$2:$T$2863,'bereken betaaldatum bedrag'!B412)</f>
        <v>0</v>
      </c>
      <c r="V412" s="4">
        <f>SUMIFS('grv lys'!$L$2:$L$2863,'grv lys'!$I$2:$I$2863,'bereken betaaldatum bedrag'!$V$1,'grv lys'!$T$2:$T$2863,'bereken betaaldatum bedrag'!B412)</f>
        <v>0</v>
      </c>
      <c r="W412" s="4">
        <f>SUMIFS('grv lys'!$L$2:$L$2863,'grv lys'!$I$2:$I$2863,'bereken betaaldatum bedrag'!$W$1,'grv lys'!$T$2:$T$2863,'bereken betaaldatum bedrag'!B412)</f>
        <v>0</v>
      </c>
      <c r="X412" s="4">
        <f>SUMIFS('grv lys'!$L$2:$L$2863,'grv lys'!$I$2:$I$2863,'bereken betaaldatum bedrag'!$X$1,'grv lys'!$T$2:$T$2863,'bereken betaaldatum bedrag'!B412)</f>
        <v>0</v>
      </c>
      <c r="Y412" s="4">
        <f>SUMIFS('grv lys'!$L$2:$L$2863,'grv lys'!$I$2:$I$2863,'bereken betaaldatum bedrag'!$Y$1,'grv lys'!$G$2:$G$2863,'bereken betaaldatum bedrag'!B412)</f>
        <v>0</v>
      </c>
      <c r="Z412" s="4">
        <f>SUMIFS('grv lys'!$L$2:$L$2863,'grv lys'!$I$2:$I$2863,'bereken betaaldatum bedrag'!$Z$1,'grv lys'!$G$2:$G$2863,'bereken betaaldatum bedrag'!B412)</f>
        <v>0</v>
      </c>
      <c r="AA412" s="4">
        <f>SUMIFS('grv lys'!$L$2:$L$2863,'grv lys'!$I$2:$I$2863,'bereken betaaldatum bedrag'!$AA$1,'grv lys'!$G$2:$G$2863,'bereken betaaldatum bedrag'!B412)</f>
        <v>0</v>
      </c>
      <c r="AB412" s="4">
        <f>SUMIFS('grv lys'!$L$2:$L$2863,'grv lys'!$I$2:$I$2863,'bereken betaaldatum bedrag'!$AB$1,'grv lys'!$G$2:$G$2863,'bereken betaaldatum bedrag'!B412)</f>
        <v>0</v>
      </c>
      <c r="AC412" s="4">
        <f>SUMIFS('grv lys'!$L$2:$L$2863,'grv lys'!$I$2:$I$2863,'bereken betaaldatum bedrag'!$AC$1,'grv lys'!$G$2:$G$2863,'bereken betaaldatum bedrag'!B412)</f>
        <v>0</v>
      </c>
      <c r="AD412" s="4">
        <f>SUMIFS('grv lys'!$L$2:$L$2863,'grv lys'!$I$2:$I$2863,'bereken betaaldatum bedrag'!$AD$1,'grv lys'!$G$2:$G$2863,'bereken betaaldatum bedrag'!B412)</f>
        <v>0</v>
      </c>
      <c r="AE412" s="4">
        <f>SUMIFS('grv lys'!$L$2:$L$2863,'grv lys'!$I$2:$I$2863,'bereken betaaldatum bedrag'!$AE$1,'grv lys'!$G$2:$G$2863,'bereken betaaldatum bedrag'!B412)</f>
        <v>0</v>
      </c>
      <c r="AF412" s="4">
        <f>SUMIFS('grv lys'!$L$2:$L$2863,'grv lys'!$I$2:$I$2863,'bereken betaaldatum bedrag'!$AF$1,'grv lys'!$G$2:$G$2863,'bereken betaaldatum bedrag'!B412)</f>
        <v>0</v>
      </c>
      <c r="AG412" s="4">
        <f>SUMIFS('grv lys'!$L$2:$L$2863,'grv lys'!$I$2:$I$2863,'bereken betaaldatum bedrag'!$AG$1,'grv lys'!$G$2:$G$2863,'bereken betaaldatum bedrag'!B412)</f>
        <v>0</v>
      </c>
      <c r="AH412" s="4">
        <f>SUMIFS('grv lys'!$L$2:$L$2863,'grv lys'!$I$2:$I$2863,'bereken betaaldatum bedrag'!$AH$1,'grv lys'!$G$2:$G$2863,'bereken betaaldatum bedrag'!B412)</f>
        <v>0</v>
      </c>
      <c r="AI412" s="4">
        <f>SUMIFS('grv lys'!$L$2:$L$2863,'grv lys'!$I$2:$I$2863,'bereken betaaldatum bedrag'!$AI$1,'grv lys'!$G$2:$G$2863,'bereken betaaldatum bedrag'!B412)</f>
        <v>0</v>
      </c>
      <c r="AJ412" s="4">
        <f>SUMIFS('grv lys'!$L$2:$L$2863,'grv lys'!$I$2:$I$2863,'bereken betaaldatum bedrag'!$AJ$1,'grv lys'!$G$2:$G$2863,'bereken betaaldatum bedrag'!B412)</f>
        <v>0</v>
      </c>
      <c r="AK412" s="4">
        <f>SUMIFS('grv lys'!$L$2:$L$2863,'grv lys'!$I$2:$I$2863,'bereken betaaldatum bedrag'!$AK$1,'grv lys'!$G$2:$G$2863,'bereken betaaldatum bedrag'!B412)</f>
        <v>0</v>
      </c>
      <c r="AL412" s="4">
        <f>SUMIFS('grv lys'!$L$2:$L$2863,'grv lys'!$I$2:$I$2863,'bereken betaaldatum bedrag'!$AL$1,'grv lys'!$G$2:$G$2863,'bereken betaaldatum bedrag'!B412)</f>
        <v>0</v>
      </c>
      <c r="AM412" s="4">
        <f>SUMIFS('grv lys'!$L$2:$L$2863,'grv lys'!$I$2:$I$2863,'bereken betaaldatum bedrag'!$AM$1,'grv lys'!$G$2:$G$2863,'bereken betaaldatum bedrag'!B412)</f>
        <v>0</v>
      </c>
      <c r="AN412" s="4">
        <f>SUMIFS('grv lys'!$L$2:$L$2863,'grv lys'!$I$2:$I$2863,'bereken betaaldatum bedrag'!$AN$1,'grv lys'!$G$2:$G$2863,'bereken betaaldatum bedrag'!B412)</f>
        <v>0</v>
      </c>
      <c r="AO412" s="4">
        <f>SUMIFS('grv lys'!$L$2:$L$2863,'grv lys'!$I$2:$I$2863,'bereken betaaldatum bedrag'!$AO$1,'grv lys'!$G$2:$G$2863,'bereken betaaldatum bedrag'!B412)</f>
        <v>0</v>
      </c>
      <c r="AP412" s="4">
        <f>SUMIFS('grv lys'!$L$2:$L$2863,'grv lys'!$I$2:$I$2863,'bereken betaaldatum bedrag'!$AP$1,'grv lys'!$G$2:$G$2863,'bereken betaaldatum bedrag'!B412)</f>
        <v>0</v>
      </c>
      <c r="AQ412" s="4">
        <f>SUMIFS('grv lys'!$L$2:$L$2863,'grv lys'!$I$2:$I$2863,'bereken betaaldatum bedrag'!$AQ$1,'grv lys'!$G$2:$G$2863,'bereken betaaldatum bedrag'!B412)</f>
        <v>0</v>
      </c>
      <c r="AR412" s="4">
        <f>SUMIFS('grv lys'!$L$2:$L$2863,'grv lys'!$I$2:$I$2863,'bereken betaaldatum bedrag'!$AR$1,'grv lys'!$G$2:$G$2863,'bereken betaaldatum bedrag'!B412)</f>
        <v>0</v>
      </c>
      <c r="AS412" s="4">
        <f>SUMIFS('grv lys'!$L$2:$L$2863,'grv lys'!$I$2:$I$2863,'bereken betaaldatum bedrag'!$AS$1,'grv lys'!$G$2:$G$2863,'bereken betaaldatum bedrag'!B412)</f>
        <v>0</v>
      </c>
      <c r="AT412" s="4">
        <f>SUMIFS('grv lys'!$L$2:$L$2863,'grv lys'!$I$2:$I$2863,'bereken betaaldatum bedrag'!$AT$1,'grv lys'!$G$2:$G$2863,'bereken betaaldatum bedrag'!B412)</f>
        <v>0</v>
      </c>
      <c r="AU412" s="4">
        <f>SUMIFS('grv lys'!$L$2:$L$2863,'grv lys'!$I$2:$I$2863,'bereken betaaldatum bedrag'!$AU$1,'grv lys'!$G$2:$G$2863,'bereken betaaldatum bedrag'!B412)</f>
        <v>0</v>
      </c>
      <c r="AV412" s="4">
        <f>SUMIFS('grv lys'!$L$2:$L$2863,'grv lys'!$I$2:$I$2863,'bereken betaaldatum bedrag'!$AV$1,'grv lys'!$G$2:$G$2863,'bereken betaaldatum bedrag'!B412)</f>
        <v>0</v>
      </c>
      <c r="AW412" s="4">
        <f>SUMIFS('grv lys'!$L$2:$L$2863,'grv lys'!$I$2:$I$2863,'bereken betaaldatum bedrag'!$AW$1,'grv lys'!$G$2:$G$2863,'bereken betaaldatum bedrag'!B412)</f>
        <v>0</v>
      </c>
      <c r="AX412" s="4">
        <f>SUMIFS('grv lys'!$L$2:$L$2863,'grv lys'!$I$2:$I$2863,'bereken betaaldatum bedrag'!$AX$1,'grv lys'!$G$2:$G$2863,'bereken betaaldatum bedrag'!B412)</f>
        <v>0</v>
      </c>
      <c r="AY412" s="4">
        <f>SUMIFS('grv lys'!$L$2:$L$2863,'grv lys'!$I$2:$I$2863,'bereken betaaldatum bedrag'!$AY$1,'grv lys'!$G$2:$G$2863,'bereken betaaldatum bedrag'!B412)</f>
        <v>0</v>
      </c>
      <c r="AZ412" s="4">
        <f>SUMIFS('grv lys'!$L$2:$L$2863,'grv lys'!$I$2:$I$2863,'bereken betaaldatum bedrag'!$AZ$1,'grv lys'!$G$2:$G$2863,'bereken betaaldatum bedrag'!B412)</f>
        <v>0</v>
      </c>
      <c r="BA412" s="4">
        <f>SUMIFS('grv lys'!$L$2:$L$2863,'grv lys'!$I$2:$I$2863,'bereken betaaldatum bedrag'!$BA$1,'grv lys'!$G$2:$G$2863,'bereken betaaldatum bedrag'!B412)</f>
        <v>0</v>
      </c>
    </row>
    <row r="413" spans="1:53" x14ac:dyDescent="0.25">
      <c r="A413" s="21" t="s">
        <v>136</v>
      </c>
      <c r="B413" s="22">
        <v>41989</v>
      </c>
      <c r="C413" s="7"/>
      <c r="D413" s="15" t="s">
        <v>148</v>
      </c>
      <c r="E413" s="14"/>
      <c r="F413" s="12"/>
      <c r="G413" s="16"/>
      <c r="H413" s="16"/>
      <c r="I413" s="4">
        <f>SUMIFS('grv lys'!$L$2:$L$2863,'grv lys'!$G$2:$G$2863,'bereken betaaldatum bedrag'!B413,'grv lys'!$I$2:$I$2863,'bereken betaaldatum bedrag'!I$1)</f>
        <v>0</v>
      </c>
      <c r="J413" s="4">
        <f>SUMIFS('grv lys'!$L$2:$L$2863,'grv lys'!$I$2:$I$2863,'bereken betaaldatum bedrag'!$J$1,'grv lys'!$T$2:$T$2863,'bereken betaaldatum bedrag'!B413)</f>
        <v>0</v>
      </c>
      <c r="K413" s="4">
        <f>SUMIFS('grv lys'!$L$2:$L$2863,'grv lys'!$I$2:$I$2863,'bereken betaaldatum bedrag'!$K$1,'grv lys'!$T$2:$T$2863,'bereken betaaldatum bedrag'!B413)</f>
        <v>0</v>
      </c>
      <c r="L413" s="4">
        <f>SUMIFS('grv lys'!$L$2:$L$2863,'grv lys'!$I$2:$I$2863,'bereken betaaldatum bedrag'!$L$1,'grv lys'!$T$2:$T$2863,'bereken betaaldatum bedrag'!B413)</f>
        <v>0</v>
      </c>
      <c r="M413" s="4">
        <f>SUMIFS('grv lys'!$L$2:$L$2863,'grv lys'!$I$2:$I$2863,'bereken betaaldatum bedrag'!$M$1,'grv lys'!$T$2:$T$2863,'bereken betaaldatum bedrag'!B413)</f>
        <v>0</v>
      </c>
      <c r="N413" s="4">
        <f>SUMIFS('grv lys'!$L$2:$L$2863,'grv lys'!$I$2:$I$2863,'bereken betaaldatum bedrag'!$N$1,'grv lys'!$T$2:$T$2863,'bereken betaaldatum bedrag'!B413)</f>
        <v>0</v>
      </c>
      <c r="O413" s="4">
        <f>SUMIFS('grv lys'!$L$2:$L$2863,'grv lys'!$I$2:$I$2863,'bereken betaaldatum bedrag'!$O$1,'grv lys'!$T$2:$T$2863,'bereken betaaldatum bedrag'!B413)</f>
        <v>0</v>
      </c>
      <c r="P413" s="4">
        <f>SUMIFS('grv lys'!$L$2:$L$2863,'grv lys'!$I$2:$I$2863,'bereken betaaldatum bedrag'!$P$1,'grv lys'!$T$2:$T$2863,'bereken betaaldatum bedrag'!B413)</f>
        <v>0</v>
      </c>
      <c r="Q413" s="4">
        <f>SUMIFS('grv lys'!$L$2:$L$2863,'grv lys'!$I$2:$I$2863,'bereken betaaldatum bedrag'!$Q$1,'grv lys'!$T$2:$T$2863,'bereken betaaldatum bedrag'!B413)</f>
        <v>0</v>
      </c>
      <c r="R413" s="4">
        <f>SUMIFS('grv lys'!$L$2:$L$2863,'grv lys'!$I$2:$I$2863,'bereken betaaldatum bedrag'!$R$1,'grv lys'!$T$2:$T$2863,'bereken betaaldatum bedrag'!B413)</f>
        <v>0</v>
      </c>
      <c r="S413" s="4">
        <f>SUMIFS('grv lys'!Y412:Y3675,'grv lys'!T412:T3675,'bereken betaaldatum bedrag'!B413,'grv lys'!V412:V3675,'bereken betaaldatum bedrag'!$S$1)</f>
        <v>0</v>
      </c>
      <c r="T413" s="4">
        <f>SUMIFS('grv lys'!Z412:Z3675,'grv lys'!U412:U3675,'bereken betaaldatum bedrag'!B413,'grv lys'!W412:W3675,'bereken betaaldatum bedrag'!$T$1)</f>
        <v>0</v>
      </c>
      <c r="U413" s="4">
        <f>SUMIFS('grv lys'!$L$2:$L$2863,'grv lys'!$I$2:$I$2863,'bereken betaaldatum bedrag'!$U$1,'grv lys'!$T$2:$T$2863,'bereken betaaldatum bedrag'!B413)</f>
        <v>0</v>
      </c>
      <c r="V413" s="4">
        <f>SUMIFS('grv lys'!$L$2:$L$2863,'grv lys'!$I$2:$I$2863,'bereken betaaldatum bedrag'!$V$1,'grv lys'!$T$2:$T$2863,'bereken betaaldatum bedrag'!B413)</f>
        <v>0</v>
      </c>
      <c r="W413" s="4">
        <f>SUMIFS('grv lys'!$L$2:$L$2863,'grv lys'!$I$2:$I$2863,'bereken betaaldatum bedrag'!$W$1,'grv lys'!$T$2:$T$2863,'bereken betaaldatum bedrag'!B413)</f>
        <v>0</v>
      </c>
      <c r="X413" s="4">
        <f>SUMIFS('grv lys'!$L$2:$L$2863,'grv lys'!$I$2:$I$2863,'bereken betaaldatum bedrag'!$X$1,'grv lys'!$T$2:$T$2863,'bereken betaaldatum bedrag'!B413)</f>
        <v>0</v>
      </c>
      <c r="Y413" s="4">
        <f>SUMIFS('grv lys'!$L$2:$L$2863,'grv lys'!$I$2:$I$2863,'bereken betaaldatum bedrag'!$Y$1,'grv lys'!$G$2:$G$2863,'bereken betaaldatum bedrag'!B413)</f>
        <v>0</v>
      </c>
      <c r="Z413" s="4">
        <f>SUMIFS('grv lys'!$L$2:$L$2863,'grv lys'!$I$2:$I$2863,'bereken betaaldatum bedrag'!$Z$1,'grv lys'!$G$2:$G$2863,'bereken betaaldatum bedrag'!B413)</f>
        <v>0</v>
      </c>
      <c r="AA413" s="4">
        <f>SUMIFS('grv lys'!$L$2:$L$2863,'grv lys'!$I$2:$I$2863,'bereken betaaldatum bedrag'!$AA$1,'grv lys'!$G$2:$G$2863,'bereken betaaldatum bedrag'!B413)</f>
        <v>0</v>
      </c>
      <c r="AB413" s="4">
        <f>SUMIFS('grv lys'!$L$2:$L$2863,'grv lys'!$I$2:$I$2863,'bereken betaaldatum bedrag'!$AB$1,'grv lys'!$G$2:$G$2863,'bereken betaaldatum bedrag'!B413)</f>
        <v>0</v>
      </c>
      <c r="AC413" s="4">
        <f>SUMIFS('grv lys'!$L$2:$L$2863,'grv lys'!$I$2:$I$2863,'bereken betaaldatum bedrag'!$AC$1,'grv lys'!$G$2:$G$2863,'bereken betaaldatum bedrag'!B413)</f>
        <v>0</v>
      </c>
      <c r="AD413" s="4">
        <f>SUMIFS('grv lys'!$L$2:$L$2863,'grv lys'!$I$2:$I$2863,'bereken betaaldatum bedrag'!$AD$1,'grv lys'!$G$2:$G$2863,'bereken betaaldatum bedrag'!B413)</f>
        <v>0</v>
      </c>
      <c r="AE413" s="4">
        <f>SUMIFS('grv lys'!$L$2:$L$2863,'grv lys'!$I$2:$I$2863,'bereken betaaldatum bedrag'!$AE$1,'grv lys'!$G$2:$G$2863,'bereken betaaldatum bedrag'!B413)</f>
        <v>0</v>
      </c>
      <c r="AF413" s="4">
        <f>SUMIFS('grv lys'!$L$2:$L$2863,'grv lys'!$I$2:$I$2863,'bereken betaaldatum bedrag'!$AF$1,'grv lys'!$G$2:$G$2863,'bereken betaaldatum bedrag'!B413)</f>
        <v>0</v>
      </c>
      <c r="AG413" s="4">
        <f>SUMIFS('grv lys'!$L$2:$L$2863,'grv lys'!$I$2:$I$2863,'bereken betaaldatum bedrag'!$AG$1,'grv lys'!$G$2:$G$2863,'bereken betaaldatum bedrag'!B413)</f>
        <v>0</v>
      </c>
      <c r="AH413" s="4">
        <f>SUMIFS('grv lys'!$L$2:$L$2863,'grv lys'!$I$2:$I$2863,'bereken betaaldatum bedrag'!$AH$1,'grv lys'!$G$2:$G$2863,'bereken betaaldatum bedrag'!B413)</f>
        <v>0</v>
      </c>
      <c r="AI413" s="4">
        <f>SUMIFS('grv lys'!$L$2:$L$2863,'grv lys'!$I$2:$I$2863,'bereken betaaldatum bedrag'!$AI$1,'grv lys'!$G$2:$G$2863,'bereken betaaldatum bedrag'!B413)</f>
        <v>0</v>
      </c>
      <c r="AJ413" s="4">
        <f>SUMIFS('grv lys'!$L$2:$L$2863,'grv lys'!$I$2:$I$2863,'bereken betaaldatum bedrag'!$AJ$1,'grv lys'!$G$2:$G$2863,'bereken betaaldatum bedrag'!B413)</f>
        <v>0</v>
      </c>
      <c r="AK413" s="4">
        <f>SUMIFS('grv lys'!$L$2:$L$2863,'grv lys'!$I$2:$I$2863,'bereken betaaldatum bedrag'!$AK$1,'grv lys'!$G$2:$G$2863,'bereken betaaldatum bedrag'!B413)</f>
        <v>0</v>
      </c>
      <c r="AL413" s="4">
        <f>SUMIFS('grv lys'!$L$2:$L$2863,'grv lys'!$I$2:$I$2863,'bereken betaaldatum bedrag'!$AL$1,'grv lys'!$G$2:$G$2863,'bereken betaaldatum bedrag'!B413)</f>
        <v>0</v>
      </c>
      <c r="AM413" s="4">
        <f>SUMIFS('grv lys'!$L$2:$L$2863,'grv lys'!$I$2:$I$2863,'bereken betaaldatum bedrag'!$AM$1,'grv lys'!$G$2:$G$2863,'bereken betaaldatum bedrag'!B413)</f>
        <v>0</v>
      </c>
      <c r="AN413" s="4">
        <f>SUMIFS('grv lys'!$L$2:$L$2863,'grv lys'!$I$2:$I$2863,'bereken betaaldatum bedrag'!$AN$1,'grv lys'!$G$2:$G$2863,'bereken betaaldatum bedrag'!B413)</f>
        <v>0</v>
      </c>
      <c r="AO413" s="4">
        <f>SUMIFS('grv lys'!$L$2:$L$2863,'grv lys'!$I$2:$I$2863,'bereken betaaldatum bedrag'!$AO$1,'grv lys'!$G$2:$G$2863,'bereken betaaldatum bedrag'!B413)</f>
        <v>0</v>
      </c>
      <c r="AP413" s="4">
        <f>SUMIFS('grv lys'!$L$2:$L$2863,'grv lys'!$I$2:$I$2863,'bereken betaaldatum bedrag'!$AP$1,'grv lys'!$G$2:$G$2863,'bereken betaaldatum bedrag'!B413)</f>
        <v>0</v>
      </c>
      <c r="AQ413" s="4">
        <f>SUMIFS('grv lys'!$L$2:$L$2863,'grv lys'!$I$2:$I$2863,'bereken betaaldatum bedrag'!$AQ$1,'grv lys'!$G$2:$G$2863,'bereken betaaldatum bedrag'!B413)</f>
        <v>0</v>
      </c>
      <c r="AR413" s="4">
        <f>SUMIFS('grv lys'!$L$2:$L$2863,'grv lys'!$I$2:$I$2863,'bereken betaaldatum bedrag'!$AR$1,'grv lys'!$G$2:$G$2863,'bereken betaaldatum bedrag'!B413)</f>
        <v>0</v>
      </c>
      <c r="AS413" s="4">
        <f>SUMIFS('grv lys'!$L$2:$L$2863,'grv lys'!$I$2:$I$2863,'bereken betaaldatum bedrag'!$AS$1,'grv lys'!$G$2:$G$2863,'bereken betaaldatum bedrag'!B413)</f>
        <v>0</v>
      </c>
      <c r="AT413" s="4">
        <f>SUMIFS('grv lys'!$L$2:$L$2863,'grv lys'!$I$2:$I$2863,'bereken betaaldatum bedrag'!$AT$1,'grv lys'!$G$2:$G$2863,'bereken betaaldatum bedrag'!B413)</f>
        <v>0</v>
      </c>
      <c r="AU413" s="4">
        <f>SUMIFS('grv lys'!$L$2:$L$2863,'grv lys'!$I$2:$I$2863,'bereken betaaldatum bedrag'!$AU$1,'grv lys'!$G$2:$G$2863,'bereken betaaldatum bedrag'!B413)</f>
        <v>0</v>
      </c>
      <c r="AV413" s="4">
        <f>SUMIFS('grv lys'!$L$2:$L$2863,'grv lys'!$I$2:$I$2863,'bereken betaaldatum bedrag'!$AV$1,'grv lys'!$G$2:$G$2863,'bereken betaaldatum bedrag'!B413)</f>
        <v>0</v>
      </c>
      <c r="AW413" s="4">
        <f>SUMIFS('grv lys'!$L$2:$L$2863,'grv lys'!$I$2:$I$2863,'bereken betaaldatum bedrag'!$AW$1,'grv lys'!$G$2:$G$2863,'bereken betaaldatum bedrag'!B413)</f>
        <v>0</v>
      </c>
      <c r="AX413" s="4">
        <f>SUMIFS('grv lys'!$L$2:$L$2863,'grv lys'!$I$2:$I$2863,'bereken betaaldatum bedrag'!$AX$1,'grv lys'!$G$2:$G$2863,'bereken betaaldatum bedrag'!B413)</f>
        <v>0</v>
      </c>
      <c r="AY413" s="4">
        <f>SUMIFS('grv lys'!$L$2:$L$2863,'grv lys'!$I$2:$I$2863,'bereken betaaldatum bedrag'!$AY$1,'grv lys'!$G$2:$G$2863,'bereken betaaldatum bedrag'!B413)</f>
        <v>0</v>
      </c>
      <c r="AZ413" s="4">
        <f>SUMIFS('grv lys'!$L$2:$L$2863,'grv lys'!$I$2:$I$2863,'bereken betaaldatum bedrag'!$AZ$1,'grv lys'!$G$2:$G$2863,'bereken betaaldatum bedrag'!B413)</f>
        <v>0</v>
      </c>
      <c r="BA413" s="4">
        <f>SUMIFS('grv lys'!$L$2:$L$2863,'grv lys'!$I$2:$I$2863,'bereken betaaldatum bedrag'!$BA$1,'grv lys'!$G$2:$G$2863,'bereken betaaldatum bedrag'!B413)</f>
        <v>0</v>
      </c>
    </row>
    <row r="414" spans="1:53" x14ac:dyDescent="0.25">
      <c r="A414" s="21" t="s">
        <v>137</v>
      </c>
      <c r="B414" s="22">
        <v>41990</v>
      </c>
      <c r="C414" s="7"/>
      <c r="D414" s="15" t="s">
        <v>148</v>
      </c>
      <c r="E414" s="14"/>
      <c r="F414" s="12"/>
      <c r="G414" s="16"/>
      <c r="H414" s="16"/>
      <c r="I414" s="4">
        <f>SUMIFS('grv lys'!$L$2:$L$2863,'grv lys'!$G$2:$G$2863,'bereken betaaldatum bedrag'!B414,'grv lys'!$I$2:$I$2863,'bereken betaaldatum bedrag'!I$1)</f>
        <v>0</v>
      </c>
      <c r="J414" s="4">
        <f>SUMIFS('grv lys'!$L$2:$L$2863,'grv lys'!$I$2:$I$2863,'bereken betaaldatum bedrag'!$J$1,'grv lys'!$T$2:$T$2863,'bereken betaaldatum bedrag'!B414)</f>
        <v>0</v>
      </c>
      <c r="K414" s="4">
        <f>SUMIFS('grv lys'!$L$2:$L$2863,'grv lys'!$I$2:$I$2863,'bereken betaaldatum bedrag'!$K$1,'grv lys'!$T$2:$T$2863,'bereken betaaldatum bedrag'!B414)</f>
        <v>0</v>
      </c>
      <c r="L414" s="4">
        <f>SUMIFS('grv lys'!$L$2:$L$2863,'grv lys'!$I$2:$I$2863,'bereken betaaldatum bedrag'!$L$1,'grv lys'!$T$2:$T$2863,'bereken betaaldatum bedrag'!B414)</f>
        <v>0</v>
      </c>
      <c r="M414" s="4">
        <f>SUMIFS('grv lys'!$L$2:$L$2863,'grv lys'!$I$2:$I$2863,'bereken betaaldatum bedrag'!$M$1,'grv lys'!$T$2:$T$2863,'bereken betaaldatum bedrag'!B414)</f>
        <v>0</v>
      </c>
      <c r="N414" s="4">
        <f>SUMIFS('grv lys'!$L$2:$L$2863,'grv lys'!$I$2:$I$2863,'bereken betaaldatum bedrag'!$N$1,'grv lys'!$T$2:$T$2863,'bereken betaaldatum bedrag'!B414)</f>
        <v>0</v>
      </c>
      <c r="O414" s="4">
        <f>SUMIFS('grv lys'!$L$2:$L$2863,'grv lys'!$I$2:$I$2863,'bereken betaaldatum bedrag'!$O$1,'grv lys'!$T$2:$T$2863,'bereken betaaldatum bedrag'!B414)</f>
        <v>0</v>
      </c>
      <c r="P414" s="4">
        <f>SUMIFS('grv lys'!$L$2:$L$2863,'grv lys'!$I$2:$I$2863,'bereken betaaldatum bedrag'!$P$1,'grv lys'!$T$2:$T$2863,'bereken betaaldatum bedrag'!B414)</f>
        <v>0</v>
      </c>
      <c r="Q414" s="4">
        <f>SUMIFS('grv lys'!$L$2:$L$2863,'grv lys'!$I$2:$I$2863,'bereken betaaldatum bedrag'!$Q$1,'grv lys'!$T$2:$T$2863,'bereken betaaldatum bedrag'!B414)</f>
        <v>0</v>
      </c>
      <c r="R414" s="4">
        <f>SUMIFS('grv lys'!$L$2:$L$2863,'grv lys'!$I$2:$I$2863,'bereken betaaldatum bedrag'!$R$1,'grv lys'!$T$2:$T$2863,'bereken betaaldatum bedrag'!B414)</f>
        <v>0</v>
      </c>
      <c r="S414" s="4">
        <f>SUMIFS('grv lys'!Y413:Y3676,'grv lys'!T413:T3676,'bereken betaaldatum bedrag'!B414,'grv lys'!V413:V3676,'bereken betaaldatum bedrag'!$S$1)</f>
        <v>0</v>
      </c>
      <c r="T414" s="4">
        <f>SUMIFS('grv lys'!Z413:Z3676,'grv lys'!U413:U3676,'bereken betaaldatum bedrag'!B414,'grv lys'!W413:W3676,'bereken betaaldatum bedrag'!$T$1)</f>
        <v>0</v>
      </c>
      <c r="U414" s="4">
        <f>SUMIFS('grv lys'!$L$2:$L$2863,'grv lys'!$I$2:$I$2863,'bereken betaaldatum bedrag'!$U$1,'grv lys'!$T$2:$T$2863,'bereken betaaldatum bedrag'!B414)</f>
        <v>0</v>
      </c>
      <c r="V414" s="4">
        <f>SUMIFS('grv lys'!$L$2:$L$2863,'grv lys'!$I$2:$I$2863,'bereken betaaldatum bedrag'!$V$1,'grv lys'!$T$2:$T$2863,'bereken betaaldatum bedrag'!B414)</f>
        <v>0</v>
      </c>
      <c r="W414" s="4">
        <f>SUMIFS('grv lys'!$L$2:$L$2863,'grv lys'!$I$2:$I$2863,'bereken betaaldatum bedrag'!$W$1,'grv lys'!$T$2:$T$2863,'bereken betaaldatum bedrag'!B414)</f>
        <v>0</v>
      </c>
      <c r="X414" s="4">
        <f>SUMIFS('grv lys'!$L$2:$L$2863,'grv lys'!$I$2:$I$2863,'bereken betaaldatum bedrag'!$X$1,'grv lys'!$T$2:$T$2863,'bereken betaaldatum bedrag'!B414)</f>
        <v>0</v>
      </c>
      <c r="Y414" s="4">
        <f>SUMIFS('grv lys'!$L$2:$L$2863,'grv lys'!$I$2:$I$2863,'bereken betaaldatum bedrag'!$Y$1,'grv lys'!$G$2:$G$2863,'bereken betaaldatum bedrag'!B414)</f>
        <v>0</v>
      </c>
      <c r="Z414" s="4">
        <f>SUMIFS('grv lys'!$L$2:$L$2863,'grv lys'!$I$2:$I$2863,'bereken betaaldatum bedrag'!$Z$1,'grv lys'!$G$2:$G$2863,'bereken betaaldatum bedrag'!B414)</f>
        <v>0</v>
      </c>
      <c r="AA414" s="4">
        <f>SUMIFS('grv lys'!$L$2:$L$2863,'grv lys'!$I$2:$I$2863,'bereken betaaldatum bedrag'!$AA$1,'grv lys'!$G$2:$G$2863,'bereken betaaldatum bedrag'!B414)</f>
        <v>0</v>
      </c>
      <c r="AB414" s="4">
        <f>SUMIFS('grv lys'!$L$2:$L$2863,'grv lys'!$I$2:$I$2863,'bereken betaaldatum bedrag'!$AB$1,'grv lys'!$G$2:$G$2863,'bereken betaaldatum bedrag'!B414)</f>
        <v>0</v>
      </c>
      <c r="AC414" s="4">
        <f>SUMIFS('grv lys'!$L$2:$L$2863,'grv lys'!$I$2:$I$2863,'bereken betaaldatum bedrag'!$AC$1,'grv lys'!$G$2:$G$2863,'bereken betaaldatum bedrag'!B414)</f>
        <v>0</v>
      </c>
      <c r="AD414" s="4">
        <f>SUMIFS('grv lys'!$L$2:$L$2863,'grv lys'!$I$2:$I$2863,'bereken betaaldatum bedrag'!$AD$1,'grv lys'!$G$2:$G$2863,'bereken betaaldatum bedrag'!B414)</f>
        <v>0</v>
      </c>
      <c r="AE414" s="4">
        <f>SUMIFS('grv lys'!$L$2:$L$2863,'grv lys'!$I$2:$I$2863,'bereken betaaldatum bedrag'!$AE$1,'grv lys'!$G$2:$G$2863,'bereken betaaldatum bedrag'!B414)</f>
        <v>0</v>
      </c>
      <c r="AF414" s="4">
        <f>SUMIFS('grv lys'!$L$2:$L$2863,'grv lys'!$I$2:$I$2863,'bereken betaaldatum bedrag'!$AF$1,'grv lys'!$G$2:$G$2863,'bereken betaaldatum bedrag'!B414)</f>
        <v>0</v>
      </c>
      <c r="AG414" s="4">
        <f>SUMIFS('grv lys'!$L$2:$L$2863,'grv lys'!$I$2:$I$2863,'bereken betaaldatum bedrag'!$AG$1,'grv lys'!$G$2:$G$2863,'bereken betaaldatum bedrag'!B414)</f>
        <v>0</v>
      </c>
      <c r="AH414" s="4">
        <f>SUMIFS('grv lys'!$L$2:$L$2863,'grv lys'!$I$2:$I$2863,'bereken betaaldatum bedrag'!$AH$1,'grv lys'!$G$2:$G$2863,'bereken betaaldatum bedrag'!B414)</f>
        <v>0</v>
      </c>
      <c r="AI414" s="4">
        <f>SUMIFS('grv lys'!$L$2:$L$2863,'grv lys'!$I$2:$I$2863,'bereken betaaldatum bedrag'!$AI$1,'grv lys'!$G$2:$G$2863,'bereken betaaldatum bedrag'!B414)</f>
        <v>0</v>
      </c>
      <c r="AJ414" s="4">
        <f>SUMIFS('grv lys'!$L$2:$L$2863,'grv lys'!$I$2:$I$2863,'bereken betaaldatum bedrag'!$AJ$1,'grv lys'!$G$2:$G$2863,'bereken betaaldatum bedrag'!B414)</f>
        <v>0</v>
      </c>
      <c r="AK414" s="4">
        <f>SUMIFS('grv lys'!$L$2:$L$2863,'grv lys'!$I$2:$I$2863,'bereken betaaldatum bedrag'!$AK$1,'grv lys'!$G$2:$G$2863,'bereken betaaldatum bedrag'!B414)</f>
        <v>0</v>
      </c>
      <c r="AL414" s="4">
        <f>SUMIFS('grv lys'!$L$2:$L$2863,'grv lys'!$I$2:$I$2863,'bereken betaaldatum bedrag'!$AL$1,'grv lys'!$G$2:$G$2863,'bereken betaaldatum bedrag'!B414)</f>
        <v>0</v>
      </c>
      <c r="AM414" s="4">
        <f>SUMIFS('grv lys'!$L$2:$L$2863,'grv lys'!$I$2:$I$2863,'bereken betaaldatum bedrag'!$AM$1,'grv lys'!$G$2:$G$2863,'bereken betaaldatum bedrag'!B414)</f>
        <v>0</v>
      </c>
      <c r="AN414" s="4">
        <f>SUMIFS('grv lys'!$L$2:$L$2863,'grv lys'!$I$2:$I$2863,'bereken betaaldatum bedrag'!$AN$1,'grv lys'!$G$2:$G$2863,'bereken betaaldatum bedrag'!B414)</f>
        <v>0</v>
      </c>
      <c r="AO414" s="4">
        <f>SUMIFS('grv lys'!$L$2:$L$2863,'grv lys'!$I$2:$I$2863,'bereken betaaldatum bedrag'!$AO$1,'grv lys'!$G$2:$G$2863,'bereken betaaldatum bedrag'!B414)</f>
        <v>0</v>
      </c>
      <c r="AP414" s="4">
        <f>SUMIFS('grv lys'!$L$2:$L$2863,'grv lys'!$I$2:$I$2863,'bereken betaaldatum bedrag'!$AP$1,'grv lys'!$G$2:$G$2863,'bereken betaaldatum bedrag'!B414)</f>
        <v>0</v>
      </c>
      <c r="AQ414" s="4">
        <f>SUMIFS('grv lys'!$L$2:$L$2863,'grv lys'!$I$2:$I$2863,'bereken betaaldatum bedrag'!$AQ$1,'grv lys'!$G$2:$G$2863,'bereken betaaldatum bedrag'!B414)</f>
        <v>0</v>
      </c>
      <c r="AR414" s="4">
        <f>SUMIFS('grv lys'!$L$2:$L$2863,'grv lys'!$I$2:$I$2863,'bereken betaaldatum bedrag'!$AR$1,'grv lys'!$G$2:$G$2863,'bereken betaaldatum bedrag'!B414)</f>
        <v>0</v>
      </c>
      <c r="AS414" s="4">
        <f>SUMIFS('grv lys'!$L$2:$L$2863,'grv lys'!$I$2:$I$2863,'bereken betaaldatum bedrag'!$AS$1,'grv lys'!$G$2:$G$2863,'bereken betaaldatum bedrag'!B414)</f>
        <v>0</v>
      </c>
      <c r="AT414" s="4">
        <f>SUMIFS('grv lys'!$L$2:$L$2863,'grv lys'!$I$2:$I$2863,'bereken betaaldatum bedrag'!$AT$1,'grv lys'!$G$2:$G$2863,'bereken betaaldatum bedrag'!B414)</f>
        <v>0</v>
      </c>
      <c r="AU414" s="4">
        <f>SUMIFS('grv lys'!$L$2:$L$2863,'grv lys'!$I$2:$I$2863,'bereken betaaldatum bedrag'!$AU$1,'grv lys'!$G$2:$G$2863,'bereken betaaldatum bedrag'!B414)</f>
        <v>0</v>
      </c>
      <c r="AV414" s="4">
        <f>SUMIFS('grv lys'!$L$2:$L$2863,'grv lys'!$I$2:$I$2863,'bereken betaaldatum bedrag'!$AV$1,'grv lys'!$G$2:$G$2863,'bereken betaaldatum bedrag'!B414)</f>
        <v>0</v>
      </c>
      <c r="AW414" s="4">
        <f>SUMIFS('grv lys'!$L$2:$L$2863,'grv lys'!$I$2:$I$2863,'bereken betaaldatum bedrag'!$AW$1,'grv lys'!$G$2:$G$2863,'bereken betaaldatum bedrag'!B414)</f>
        <v>0</v>
      </c>
      <c r="AX414" s="4">
        <f>SUMIFS('grv lys'!$L$2:$L$2863,'grv lys'!$I$2:$I$2863,'bereken betaaldatum bedrag'!$AX$1,'grv lys'!$G$2:$G$2863,'bereken betaaldatum bedrag'!B414)</f>
        <v>0</v>
      </c>
      <c r="AY414" s="4">
        <f>SUMIFS('grv lys'!$L$2:$L$2863,'grv lys'!$I$2:$I$2863,'bereken betaaldatum bedrag'!$AY$1,'grv lys'!$G$2:$G$2863,'bereken betaaldatum bedrag'!B414)</f>
        <v>0</v>
      </c>
      <c r="AZ414" s="4">
        <f>SUMIFS('grv lys'!$L$2:$L$2863,'grv lys'!$I$2:$I$2863,'bereken betaaldatum bedrag'!$AZ$1,'grv lys'!$G$2:$G$2863,'bereken betaaldatum bedrag'!B414)</f>
        <v>0</v>
      </c>
      <c r="BA414" s="4">
        <f>SUMIFS('grv lys'!$L$2:$L$2863,'grv lys'!$I$2:$I$2863,'bereken betaaldatum bedrag'!$BA$1,'grv lys'!$G$2:$G$2863,'bereken betaaldatum bedrag'!B414)</f>
        <v>0</v>
      </c>
    </row>
    <row r="415" spans="1:53" x14ac:dyDescent="0.25">
      <c r="A415" s="21" t="s">
        <v>138</v>
      </c>
      <c r="B415" s="22">
        <v>41991</v>
      </c>
      <c r="C415" s="7"/>
      <c r="D415" s="15" t="s">
        <v>148</v>
      </c>
      <c r="E415" s="14"/>
      <c r="F415" s="12"/>
      <c r="G415" s="16"/>
      <c r="H415" s="16"/>
      <c r="I415" s="4">
        <f>SUMIFS('grv lys'!$L$2:$L$2863,'grv lys'!$G$2:$G$2863,'bereken betaaldatum bedrag'!B415,'grv lys'!$I$2:$I$2863,'bereken betaaldatum bedrag'!I$1)</f>
        <v>0</v>
      </c>
      <c r="J415" s="4">
        <f>SUMIFS('grv lys'!$L$2:$L$2863,'grv lys'!$I$2:$I$2863,'bereken betaaldatum bedrag'!$J$1,'grv lys'!$T$2:$T$2863,'bereken betaaldatum bedrag'!B415)</f>
        <v>0</v>
      </c>
      <c r="K415" s="4">
        <f>SUMIFS('grv lys'!$L$2:$L$2863,'grv lys'!$I$2:$I$2863,'bereken betaaldatum bedrag'!$K$1,'grv lys'!$T$2:$T$2863,'bereken betaaldatum bedrag'!B415)</f>
        <v>0</v>
      </c>
      <c r="L415" s="4">
        <f>SUMIFS('grv lys'!$L$2:$L$2863,'grv lys'!$I$2:$I$2863,'bereken betaaldatum bedrag'!$L$1,'grv lys'!$T$2:$T$2863,'bereken betaaldatum bedrag'!B415)</f>
        <v>0</v>
      </c>
      <c r="M415" s="4">
        <f>SUMIFS('grv lys'!$L$2:$L$2863,'grv lys'!$I$2:$I$2863,'bereken betaaldatum bedrag'!$M$1,'grv lys'!$T$2:$T$2863,'bereken betaaldatum bedrag'!B415)</f>
        <v>0</v>
      </c>
      <c r="N415" s="4">
        <f>SUMIFS('grv lys'!$L$2:$L$2863,'grv lys'!$I$2:$I$2863,'bereken betaaldatum bedrag'!$N$1,'grv lys'!$T$2:$T$2863,'bereken betaaldatum bedrag'!B415)</f>
        <v>0</v>
      </c>
      <c r="O415" s="4">
        <f>SUMIFS('grv lys'!$L$2:$L$2863,'grv lys'!$I$2:$I$2863,'bereken betaaldatum bedrag'!$O$1,'grv lys'!$T$2:$T$2863,'bereken betaaldatum bedrag'!B415)</f>
        <v>0</v>
      </c>
      <c r="P415" s="4">
        <f>SUMIFS('grv lys'!$L$2:$L$2863,'grv lys'!$I$2:$I$2863,'bereken betaaldatum bedrag'!$P$1,'grv lys'!$T$2:$T$2863,'bereken betaaldatum bedrag'!B415)</f>
        <v>0</v>
      </c>
      <c r="Q415" s="4">
        <f>SUMIFS('grv lys'!$L$2:$L$2863,'grv lys'!$I$2:$I$2863,'bereken betaaldatum bedrag'!$Q$1,'grv lys'!$T$2:$T$2863,'bereken betaaldatum bedrag'!B415)</f>
        <v>0</v>
      </c>
      <c r="R415" s="4">
        <f>SUMIFS('grv lys'!$L$2:$L$2863,'grv lys'!$I$2:$I$2863,'bereken betaaldatum bedrag'!$R$1,'grv lys'!$T$2:$T$2863,'bereken betaaldatum bedrag'!B415)</f>
        <v>0</v>
      </c>
      <c r="S415" s="4">
        <f>SUMIFS('grv lys'!Y414:Y3677,'grv lys'!T414:T3677,'bereken betaaldatum bedrag'!B415,'grv lys'!V414:V3677,'bereken betaaldatum bedrag'!$S$1)</f>
        <v>0</v>
      </c>
      <c r="T415" s="4">
        <f>SUMIFS('grv lys'!Z414:Z3677,'grv lys'!U414:U3677,'bereken betaaldatum bedrag'!B415,'grv lys'!W414:W3677,'bereken betaaldatum bedrag'!$T$1)</f>
        <v>0</v>
      </c>
      <c r="U415" s="4">
        <f>SUMIFS('grv lys'!$L$2:$L$2863,'grv lys'!$I$2:$I$2863,'bereken betaaldatum bedrag'!$U$1,'grv lys'!$T$2:$T$2863,'bereken betaaldatum bedrag'!B415)</f>
        <v>0</v>
      </c>
      <c r="V415" s="4">
        <f>SUMIFS('grv lys'!$L$2:$L$2863,'grv lys'!$I$2:$I$2863,'bereken betaaldatum bedrag'!$V$1,'grv lys'!$T$2:$T$2863,'bereken betaaldatum bedrag'!B415)</f>
        <v>0</v>
      </c>
      <c r="W415" s="4">
        <f>SUMIFS('grv lys'!$L$2:$L$2863,'grv lys'!$I$2:$I$2863,'bereken betaaldatum bedrag'!$W$1,'grv lys'!$T$2:$T$2863,'bereken betaaldatum bedrag'!B415)</f>
        <v>0</v>
      </c>
      <c r="X415" s="4">
        <f>SUMIFS('grv lys'!$L$2:$L$2863,'grv lys'!$I$2:$I$2863,'bereken betaaldatum bedrag'!$X$1,'grv lys'!$T$2:$T$2863,'bereken betaaldatum bedrag'!B415)</f>
        <v>0</v>
      </c>
      <c r="Y415" s="4">
        <f>SUMIFS('grv lys'!$L$2:$L$2863,'grv lys'!$I$2:$I$2863,'bereken betaaldatum bedrag'!$Y$1,'grv lys'!$G$2:$G$2863,'bereken betaaldatum bedrag'!B415)</f>
        <v>0</v>
      </c>
      <c r="Z415" s="4">
        <f>SUMIFS('grv lys'!$L$2:$L$2863,'grv lys'!$I$2:$I$2863,'bereken betaaldatum bedrag'!$Z$1,'grv lys'!$G$2:$G$2863,'bereken betaaldatum bedrag'!B415)</f>
        <v>0</v>
      </c>
      <c r="AA415" s="4">
        <f>SUMIFS('grv lys'!$L$2:$L$2863,'grv lys'!$I$2:$I$2863,'bereken betaaldatum bedrag'!$AA$1,'grv lys'!$G$2:$G$2863,'bereken betaaldatum bedrag'!B415)</f>
        <v>0</v>
      </c>
      <c r="AB415" s="4">
        <f>SUMIFS('grv lys'!$L$2:$L$2863,'grv lys'!$I$2:$I$2863,'bereken betaaldatum bedrag'!$AB$1,'grv lys'!$G$2:$G$2863,'bereken betaaldatum bedrag'!B415)</f>
        <v>0</v>
      </c>
      <c r="AC415" s="4">
        <f>SUMIFS('grv lys'!$L$2:$L$2863,'grv lys'!$I$2:$I$2863,'bereken betaaldatum bedrag'!$AC$1,'grv lys'!$G$2:$G$2863,'bereken betaaldatum bedrag'!B415)</f>
        <v>0</v>
      </c>
      <c r="AD415" s="4">
        <f>SUMIFS('grv lys'!$L$2:$L$2863,'grv lys'!$I$2:$I$2863,'bereken betaaldatum bedrag'!$AD$1,'grv lys'!$G$2:$G$2863,'bereken betaaldatum bedrag'!B415)</f>
        <v>0</v>
      </c>
      <c r="AE415" s="4">
        <f>SUMIFS('grv lys'!$L$2:$L$2863,'grv lys'!$I$2:$I$2863,'bereken betaaldatum bedrag'!$AE$1,'grv lys'!$G$2:$G$2863,'bereken betaaldatum bedrag'!B415)</f>
        <v>0</v>
      </c>
      <c r="AF415" s="4">
        <f>SUMIFS('grv lys'!$L$2:$L$2863,'grv lys'!$I$2:$I$2863,'bereken betaaldatum bedrag'!$AF$1,'grv lys'!$G$2:$G$2863,'bereken betaaldatum bedrag'!B415)</f>
        <v>0</v>
      </c>
      <c r="AG415" s="4">
        <f>SUMIFS('grv lys'!$L$2:$L$2863,'grv lys'!$I$2:$I$2863,'bereken betaaldatum bedrag'!$AG$1,'grv lys'!$G$2:$G$2863,'bereken betaaldatum bedrag'!B415)</f>
        <v>0</v>
      </c>
      <c r="AH415" s="4">
        <f>SUMIFS('grv lys'!$L$2:$L$2863,'grv lys'!$I$2:$I$2863,'bereken betaaldatum bedrag'!$AH$1,'grv lys'!$G$2:$G$2863,'bereken betaaldatum bedrag'!B415)</f>
        <v>0</v>
      </c>
      <c r="AI415" s="4">
        <f>SUMIFS('grv lys'!$L$2:$L$2863,'grv lys'!$I$2:$I$2863,'bereken betaaldatum bedrag'!$AI$1,'grv lys'!$G$2:$G$2863,'bereken betaaldatum bedrag'!B415)</f>
        <v>0</v>
      </c>
      <c r="AJ415" s="4">
        <f>SUMIFS('grv lys'!$L$2:$L$2863,'grv lys'!$I$2:$I$2863,'bereken betaaldatum bedrag'!$AJ$1,'grv lys'!$G$2:$G$2863,'bereken betaaldatum bedrag'!B415)</f>
        <v>0</v>
      </c>
      <c r="AK415" s="4">
        <f>SUMIFS('grv lys'!$L$2:$L$2863,'grv lys'!$I$2:$I$2863,'bereken betaaldatum bedrag'!$AK$1,'grv lys'!$G$2:$G$2863,'bereken betaaldatum bedrag'!B415)</f>
        <v>0</v>
      </c>
      <c r="AL415" s="4">
        <f>SUMIFS('grv lys'!$L$2:$L$2863,'grv lys'!$I$2:$I$2863,'bereken betaaldatum bedrag'!$AL$1,'grv lys'!$G$2:$G$2863,'bereken betaaldatum bedrag'!B415)</f>
        <v>0</v>
      </c>
      <c r="AM415" s="4">
        <f>SUMIFS('grv lys'!$L$2:$L$2863,'grv lys'!$I$2:$I$2863,'bereken betaaldatum bedrag'!$AM$1,'grv lys'!$G$2:$G$2863,'bereken betaaldatum bedrag'!B415)</f>
        <v>0</v>
      </c>
      <c r="AN415" s="4">
        <f>SUMIFS('grv lys'!$L$2:$L$2863,'grv lys'!$I$2:$I$2863,'bereken betaaldatum bedrag'!$AN$1,'grv lys'!$G$2:$G$2863,'bereken betaaldatum bedrag'!B415)</f>
        <v>0</v>
      </c>
      <c r="AO415" s="4">
        <f>SUMIFS('grv lys'!$L$2:$L$2863,'grv lys'!$I$2:$I$2863,'bereken betaaldatum bedrag'!$AO$1,'grv lys'!$G$2:$G$2863,'bereken betaaldatum bedrag'!B415)</f>
        <v>0</v>
      </c>
      <c r="AP415" s="4">
        <f>SUMIFS('grv lys'!$L$2:$L$2863,'grv lys'!$I$2:$I$2863,'bereken betaaldatum bedrag'!$AP$1,'grv lys'!$G$2:$G$2863,'bereken betaaldatum bedrag'!B415)</f>
        <v>0</v>
      </c>
      <c r="AQ415" s="4">
        <f>SUMIFS('grv lys'!$L$2:$L$2863,'grv lys'!$I$2:$I$2863,'bereken betaaldatum bedrag'!$AQ$1,'grv lys'!$G$2:$G$2863,'bereken betaaldatum bedrag'!B415)</f>
        <v>0</v>
      </c>
      <c r="AR415" s="4">
        <f>SUMIFS('grv lys'!$L$2:$L$2863,'grv lys'!$I$2:$I$2863,'bereken betaaldatum bedrag'!$AR$1,'grv lys'!$G$2:$G$2863,'bereken betaaldatum bedrag'!B415)</f>
        <v>0</v>
      </c>
      <c r="AS415" s="4">
        <f>SUMIFS('grv lys'!$L$2:$L$2863,'grv lys'!$I$2:$I$2863,'bereken betaaldatum bedrag'!$AS$1,'grv lys'!$G$2:$G$2863,'bereken betaaldatum bedrag'!B415)</f>
        <v>0</v>
      </c>
      <c r="AT415" s="4">
        <f>SUMIFS('grv lys'!$L$2:$L$2863,'grv lys'!$I$2:$I$2863,'bereken betaaldatum bedrag'!$AT$1,'grv lys'!$G$2:$G$2863,'bereken betaaldatum bedrag'!B415)</f>
        <v>0</v>
      </c>
      <c r="AU415" s="4">
        <f>SUMIFS('grv lys'!$L$2:$L$2863,'grv lys'!$I$2:$I$2863,'bereken betaaldatum bedrag'!$AU$1,'grv lys'!$G$2:$G$2863,'bereken betaaldatum bedrag'!B415)</f>
        <v>0</v>
      </c>
      <c r="AV415" s="4">
        <f>SUMIFS('grv lys'!$L$2:$L$2863,'grv lys'!$I$2:$I$2863,'bereken betaaldatum bedrag'!$AV$1,'grv lys'!$G$2:$G$2863,'bereken betaaldatum bedrag'!B415)</f>
        <v>0</v>
      </c>
      <c r="AW415" s="4">
        <f>SUMIFS('grv lys'!$L$2:$L$2863,'grv lys'!$I$2:$I$2863,'bereken betaaldatum bedrag'!$AW$1,'grv lys'!$G$2:$G$2863,'bereken betaaldatum bedrag'!B415)</f>
        <v>0</v>
      </c>
      <c r="AX415" s="4">
        <f>SUMIFS('grv lys'!$L$2:$L$2863,'grv lys'!$I$2:$I$2863,'bereken betaaldatum bedrag'!$AX$1,'grv lys'!$G$2:$G$2863,'bereken betaaldatum bedrag'!B415)</f>
        <v>0</v>
      </c>
      <c r="AY415" s="4">
        <f>SUMIFS('grv lys'!$L$2:$L$2863,'grv lys'!$I$2:$I$2863,'bereken betaaldatum bedrag'!$AY$1,'grv lys'!$G$2:$G$2863,'bereken betaaldatum bedrag'!B415)</f>
        <v>0</v>
      </c>
      <c r="AZ415" s="4">
        <f>SUMIFS('grv lys'!$L$2:$L$2863,'grv lys'!$I$2:$I$2863,'bereken betaaldatum bedrag'!$AZ$1,'grv lys'!$G$2:$G$2863,'bereken betaaldatum bedrag'!B415)</f>
        <v>0</v>
      </c>
      <c r="BA415" s="4">
        <f>SUMIFS('grv lys'!$L$2:$L$2863,'grv lys'!$I$2:$I$2863,'bereken betaaldatum bedrag'!$BA$1,'grv lys'!$G$2:$G$2863,'bereken betaaldatum bedrag'!B415)</f>
        <v>0</v>
      </c>
    </row>
    <row r="416" spans="1:53" x14ac:dyDescent="0.25">
      <c r="A416" s="21" t="s">
        <v>139</v>
      </c>
      <c r="B416" s="22">
        <v>41992</v>
      </c>
      <c r="C416" s="7">
        <f>B416+19</f>
        <v>42011</v>
      </c>
      <c r="D416" s="6">
        <f>SUM(I410:I416)</f>
        <v>0</v>
      </c>
      <c r="E416" s="14">
        <f>B416+31</f>
        <v>42023</v>
      </c>
      <c r="F416" s="12">
        <f>SUM(Y410:BA416)</f>
        <v>0</v>
      </c>
      <c r="G416" s="10">
        <f>B416</f>
        <v>41992</v>
      </c>
      <c r="H416" s="9">
        <f>SUM(J410:X416)</f>
        <v>0</v>
      </c>
      <c r="I416" s="4">
        <f>SUMIFS('grv lys'!$L$2:$L$2863,'grv lys'!$G$2:$G$2863,'bereken betaaldatum bedrag'!B416,'grv lys'!$I$2:$I$2863,'bereken betaaldatum bedrag'!I$1)</f>
        <v>0</v>
      </c>
      <c r="J416" s="4">
        <f>SUMIFS('grv lys'!$L$2:$L$2863,'grv lys'!$I$2:$I$2863,'bereken betaaldatum bedrag'!$J$1,'grv lys'!$T$2:$T$2863,'bereken betaaldatum bedrag'!B416)</f>
        <v>0</v>
      </c>
      <c r="K416" s="4">
        <f>SUMIFS('grv lys'!$L$2:$L$2863,'grv lys'!$I$2:$I$2863,'bereken betaaldatum bedrag'!$K$1,'grv lys'!$T$2:$T$2863,'bereken betaaldatum bedrag'!B416)</f>
        <v>0</v>
      </c>
      <c r="L416" s="4">
        <f>SUMIFS('grv lys'!$L$2:$L$2863,'grv lys'!$I$2:$I$2863,'bereken betaaldatum bedrag'!$L$1,'grv lys'!$T$2:$T$2863,'bereken betaaldatum bedrag'!B416)</f>
        <v>0</v>
      </c>
      <c r="M416" s="4">
        <f>SUMIFS('grv lys'!$L$2:$L$2863,'grv lys'!$I$2:$I$2863,'bereken betaaldatum bedrag'!$M$1,'grv lys'!$T$2:$T$2863,'bereken betaaldatum bedrag'!B416)</f>
        <v>0</v>
      </c>
      <c r="N416" s="4">
        <f>SUMIFS('grv lys'!$L$2:$L$2863,'grv lys'!$I$2:$I$2863,'bereken betaaldatum bedrag'!$N$1,'grv lys'!$T$2:$T$2863,'bereken betaaldatum bedrag'!B416)</f>
        <v>0</v>
      </c>
      <c r="O416" s="4">
        <f>SUMIFS('grv lys'!$L$2:$L$2863,'grv lys'!$I$2:$I$2863,'bereken betaaldatum bedrag'!$O$1,'grv lys'!$T$2:$T$2863,'bereken betaaldatum bedrag'!B416)</f>
        <v>0</v>
      </c>
      <c r="P416" s="4">
        <f>SUMIFS('grv lys'!$L$2:$L$2863,'grv lys'!$I$2:$I$2863,'bereken betaaldatum bedrag'!$P$1,'grv lys'!$T$2:$T$2863,'bereken betaaldatum bedrag'!B416)</f>
        <v>0</v>
      </c>
      <c r="Q416" s="4">
        <f>SUMIFS('grv lys'!$L$2:$L$2863,'grv lys'!$I$2:$I$2863,'bereken betaaldatum bedrag'!$Q$1,'grv lys'!$T$2:$T$2863,'bereken betaaldatum bedrag'!B416)</f>
        <v>0</v>
      </c>
      <c r="R416" s="4">
        <f>SUMIFS('grv lys'!$L$2:$L$2863,'grv lys'!$I$2:$I$2863,'bereken betaaldatum bedrag'!$R$1,'grv lys'!$T$2:$T$2863,'bereken betaaldatum bedrag'!B416)</f>
        <v>0</v>
      </c>
      <c r="S416" s="4">
        <f>SUMIFS('grv lys'!Y415:Y3678,'grv lys'!T415:T3678,'bereken betaaldatum bedrag'!B416,'grv lys'!V415:V3678,'bereken betaaldatum bedrag'!$S$1)</f>
        <v>0</v>
      </c>
      <c r="T416" s="4">
        <f>SUMIFS('grv lys'!Z415:Z3678,'grv lys'!U415:U3678,'bereken betaaldatum bedrag'!B416,'grv lys'!W415:W3678,'bereken betaaldatum bedrag'!$T$1)</f>
        <v>0</v>
      </c>
      <c r="U416" s="4">
        <f>SUMIFS('grv lys'!$L$2:$L$2863,'grv lys'!$I$2:$I$2863,'bereken betaaldatum bedrag'!$U$1,'grv lys'!$T$2:$T$2863,'bereken betaaldatum bedrag'!B416)</f>
        <v>0</v>
      </c>
      <c r="V416" s="4">
        <f>SUMIFS('grv lys'!$L$2:$L$2863,'grv lys'!$I$2:$I$2863,'bereken betaaldatum bedrag'!$V$1,'grv lys'!$T$2:$T$2863,'bereken betaaldatum bedrag'!B416)</f>
        <v>0</v>
      </c>
      <c r="W416" s="4">
        <f>SUMIFS('grv lys'!$L$2:$L$2863,'grv lys'!$I$2:$I$2863,'bereken betaaldatum bedrag'!$W$1,'grv lys'!$T$2:$T$2863,'bereken betaaldatum bedrag'!B416)</f>
        <v>0</v>
      </c>
      <c r="X416" s="4">
        <f>SUMIFS('grv lys'!$L$2:$L$2863,'grv lys'!$I$2:$I$2863,'bereken betaaldatum bedrag'!$X$1,'grv lys'!$T$2:$T$2863,'bereken betaaldatum bedrag'!B416)</f>
        <v>0</v>
      </c>
      <c r="Y416" s="4">
        <f>SUMIFS('grv lys'!$L$2:$L$2863,'grv lys'!$I$2:$I$2863,'bereken betaaldatum bedrag'!$Y$1,'grv lys'!$G$2:$G$2863,'bereken betaaldatum bedrag'!B416)</f>
        <v>0</v>
      </c>
      <c r="Z416" s="4">
        <f>SUMIFS('grv lys'!$L$2:$L$2863,'grv lys'!$I$2:$I$2863,'bereken betaaldatum bedrag'!$Z$1,'grv lys'!$G$2:$G$2863,'bereken betaaldatum bedrag'!B416)</f>
        <v>0</v>
      </c>
      <c r="AA416" s="4">
        <f>SUMIFS('grv lys'!$L$2:$L$2863,'grv lys'!$I$2:$I$2863,'bereken betaaldatum bedrag'!$AA$1,'grv lys'!$G$2:$G$2863,'bereken betaaldatum bedrag'!B416)</f>
        <v>0</v>
      </c>
      <c r="AB416" s="4">
        <f>SUMIFS('grv lys'!$L$2:$L$2863,'grv lys'!$I$2:$I$2863,'bereken betaaldatum bedrag'!$AB$1,'grv lys'!$G$2:$G$2863,'bereken betaaldatum bedrag'!B416)</f>
        <v>0</v>
      </c>
      <c r="AC416" s="4">
        <f>SUMIFS('grv lys'!$L$2:$L$2863,'grv lys'!$I$2:$I$2863,'bereken betaaldatum bedrag'!$AC$1,'grv lys'!$G$2:$G$2863,'bereken betaaldatum bedrag'!B416)</f>
        <v>0</v>
      </c>
      <c r="AD416" s="4">
        <f>SUMIFS('grv lys'!$L$2:$L$2863,'grv lys'!$I$2:$I$2863,'bereken betaaldatum bedrag'!$AD$1,'grv lys'!$G$2:$G$2863,'bereken betaaldatum bedrag'!B416)</f>
        <v>0</v>
      </c>
      <c r="AE416" s="4">
        <f>SUMIFS('grv lys'!$L$2:$L$2863,'grv lys'!$I$2:$I$2863,'bereken betaaldatum bedrag'!$AE$1,'grv lys'!$G$2:$G$2863,'bereken betaaldatum bedrag'!B416)</f>
        <v>0</v>
      </c>
      <c r="AF416" s="4">
        <f>SUMIFS('grv lys'!$L$2:$L$2863,'grv lys'!$I$2:$I$2863,'bereken betaaldatum bedrag'!$AF$1,'grv lys'!$G$2:$G$2863,'bereken betaaldatum bedrag'!B416)</f>
        <v>0</v>
      </c>
      <c r="AG416" s="4">
        <f>SUMIFS('grv lys'!$L$2:$L$2863,'grv lys'!$I$2:$I$2863,'bereken betaaldatum bedrag'!$AG$1,'grv lys'!$G$2:$G$2863,'bereken betaaldatum bedrag'!B416)</f>
        <v>0</v>
      </c>
      <c r="AH416" s="4">
        <f>SUMIFS('grv lys'!$L$2:$L$2863,'grv lys'!$I$2:$I$2863,'bereken betaaldatum bedrag'!$AH$1,'grv lys'!$G$2:$G$2863,'bereken betaaldatum bedrag'!B416)</f>
        <v>0</v>
      </c>
      <c r="AI416" s="4">
        <f>SUMIFS('grv lys'!$L$2:$L$2863,'grv lys'!$I$2:$I$2863,'bereken betaaldatum bedrag'!$AI$1,'grv lys'!$G$2:$G$2863,'bereken betaaldatum bedrag'!B416)</f>
        <v>0</v>
      </c>
      <c r="AJ416" s="4">
        <f>SUMIFS('grv lys'!$L$2:$L$2863,'grv lys'!$I$2:$I$2863,'bereken betaaldatum bedrag'!$AJ$1,'grv lys'!$G$2:$G$2863,'bereken betaaldatum bedrag'!B416)</f>
        <v>0</v>
      </c>
      <c r="AK416" s="4">
        <f>SUMIFS('grv lys'!$L$2:$L$2863,'grv lys'!$I$2:$I$2863,'bereken betaaldatum bedrag'!$AK$1,'grv lys'!$G$2:$G$2863,'bereken betaaldatum bedrag'!B416)</f>
        <v>0</v>
      </c>
      <c r="AL416" s="4">
        <f>SUMIFS('grv lys'!$L$2:$L$2863,'grv lys'!$I$2:$I$2863,'bereken betaaldatum bedrag'!$AL$1,'grv lys'!$G$2:$G$2863,'bereken betaaldatum bedrag'!B416)</f>
        <v>0</v>
      </c>
      <c r="AM416" s="4">
        <f>SUMIFS('grv lys'!$L$2:$L$2863,'grv lys'!$I$2:$I$2863,'bereken betaaldatum bedrag'!$AM$1,'grv lys'!$G$2:$G$2863,'bereken betaaldatum bedrag'!B416)</f>
        <v>0</v>
      </c>
      <c r="AN416" s="4">
        <f>SUMIFS('grv lys'!$L$2:$L$2863,'grv lys'!$I$2:$I$2863,'bereken betaaldatum bedrag'!$AN$1,'grv lys'!$G$2:$G$2863,'bereken betaaldatum bedrag'!B416)</f>
        <v>0</v>
      </c>
      <c r="AO416" s="4">
        <f>SUMIFS('grv lys'!$L$2:$L$2863,'grv lys'!$I$2:$I$2863,'bereken betaaldatum bedrag'!$AO$1,'grv lys'!$G$2:$G$2863,'bereken betaaldatum bedrag'!B416)</f>
        <v>0</v>
      </c>
      <c r="AP416" s="4">
        <f>SUMIFS('grv lys'!$L$2:$L$2863,'grv lys'!$I$2:$I$2863,'bereken betaaldatum bedrag'!$AP$1,'grv lys'!$G$2:$G$2863,'bereken betaaldatum bedrag'!B416)</f>
        <v>0</v>
      </c>
      <c r="AQ416" s="4">
        <f>SUMIFS('grv lys'!$L$2:$L$2863,'grv lys'!$I$2:$I$2863,'bereken betaaldatum bedrag'!$AQ$1,'grv lys'!$G$2:$G$2863,'bereken betaaldatum bedrag'!B416)</f>
        <v>0</v>
      </c>
      <c r="AR416" s="4">
        <f>SUMIFS('grv lys'!$L$2:$L$2863,'grv lys'!$I$2:$I$2863,'bereken betaaldatum bedrag'!$AR$1,'grv lys'!$G$2:$G$2863,'bereken betaaldatum bedrag'!B416)</f>
        <v>0</v>
      </c>
      <c r="AS416" s="4">
        <f>SUMIFS('grv lys'!$L$2:$L$2863,'grv lys'!$I$2:$I$2863,'bereken betaaldatum bedrag'!$AS$1,'grv lys'!$G$2:$G$2863,'bereken betaaldatum bedrag'!B416)</f>
        <v>0</v>
      </c>
      <c r="AT416" s="4">
        <f>SUMIFS('grv lys'!$L$2:$L$2863,'grv lys'!$I$2:$I$2863,'bereken betaaldatum bedrag'!$AT$1,'grv lys'!$G$2:$G$2863,'bereken betaaldatum bedrag'!B416)</f>
        <v>0</v>
      </c>
      <c r="AU416" s="4">
        <f>SUMIFS('grv lys'!$L$2:$L$2863,'grv lys'!$I$2:$I$2863,'bereken betaaldatum bedrag'!$AU$1,'grv lys'!$G$2:$G$2863,'bereken betaaldatum bedrag'!B416)</f>
        <v>0</v>
      </c>
      <c r="AV416" s="4">
        <f>SUMIFS('grv lys'!$L$2:$L$2863,'grv lys'!$I$2:$I$2863,'bereken betaaldatum bedrag'!$AV$1,'grv lys'!$G$2:$G$2863,'bereken betaaldatum bedrag'!B416)</f>
        <v>0</v>
      </c>
      <c r="AW416" s="4">
        <f>SUMIFS('grv lys'!$L$2:$L$2863,'grv lys'!$I$2:$I$2863,'bereken betaaldatum bedrag'!$AW$1,'grv lys'!$G$2:$G$2863,'bereken betaaldatum bedrag'!B416)</f>
        <v>0</v>
      </c>
      <c r="AX416" s="4">
        <f>SUMIFS('grv lys'!$L$2:$L$2863,'grv lys'!$I$2:$I$2863,'bereken betaaldatum bedrag'!$AX$1,'grv lys'!$G$2:$G$2863,'bereken betaaldatum bedrag'!B416)</f>
        <v>0</v>
      </c>
      <c r="AY416" s="4">
        <f>SUMIFS('grv lys'!$L$2:$L$2863,'grv lys'!$I$2:$I$2863,'bereken betaaldatum bedrag'!$AY$1,'grv lys'!$G$2:$G$2863,'bereken betaaldatum bedrag'!B416)</f>
        <v>0</v>
      </c>
      <c r="AZ416" s="4">
        <f>SUMIFS('grv lys'!$L$2:$L$2863,'grv lys'!$I$2:$I$2863,'bereken betaaldatum bedrag'!$AZ$1,'grv lys'!$G$2:$G$2863,'bereken betaaldatum bedrag'!B416)</f>
        <v>0</v>
      </c>
      <c r="BA416" s="4">
        <f>SUMIFS('grv lys'!$L$2:$L$2863,'grv lys'!$I$2:$I$2863,'bereken betaaldatum bedrag'!$BA$1,'grv lys'!$G$2:$G$2863,'bereken betaaldatum bedrag'!B416)</f>
        <v>0</v>
      </c>
    </row>
    <row r="417" spans="1:53" x14ac:dyDescent="0.25">
      <c r="A417" s="19" t="s">
        <v>140</v>
      </c>
      <c r="B417" s="20">
        <v>41993</v>
      </c>
      <c r="C417" s="7"/>
      <c r="D417" s="15" t="s">
        <v>148</v>
      </c>
      <c r="E417" s="14"/>
      <c r="F417" s="12"/>
      <c r="G417" s="16"/>
      <c r="H417" s="16"/>
      <c r="I417" s="4">
        <f>SUMIFS('grv lys'!$L$2:$L$2863,'grv lys'!$G$2:$G$2863,'bereken betaaldatum bedrag'!B417,'grv lys'!$I$2:$I$2863,'bereken betaaldatum bedrag'!I$1)</f>
        <v>0</v>
      </c>
      <c r="J417" s="4">
        <f>SUMIFS('grv lys'!$L$2:$L$2863,'grv lys'!$I$2:$I$2863,'bereken betaaldatum bedrag'!$J$1,'grv lys'!$T$2:$T$2863,'bereken betaaldatum bedrag'!B417)</f>
        <v>0</v>
      </c>
      <c r="K417" s="4">
        <f>SUMIFS('grv lys'!$L$2:$L$2863,'grv lys'!$I$2:$I$2863,'bereken betaaldatum bedrag'!$K$1,'grv lys'!$T$2:$T$2863,'bereken betaaldatum bedrag'!B417)</f>
        <v>0</v>
      </c>
      <c r="L417" s="4">
        <f>SUMIFS('grv lys'!$L$2:$L$2863,'grv lys'!$I$2:$I$2863,'bereken betaaldatum bedrag'!$L$1,'grv lys'!$T$2:$T$2863,'bereken betaaldatum bedrag'!B417)</f>
        <v>0</v>
      </c>
      <c r="M417" s="4">
        <f>SUMIFS('grv lys'!$L$2:$L$2863,'grv lys'!$I$2:$I$2863,'bereken betaaldatum bedrag'!$M$1,'grv lys'!$T$2:$T$2863,'bereken betaaldatum bedrag'!B417)</f>
        <v>0</v>
      </c>
      <c r="N417" s="4">
        <f>SUMIFS('grv lys'!$L$2:$L$2863,'grv lys'!$I$2:$I$2863,'bereken betaaldatum bedrag'!$N$1,'grv lys'!$T$2:$T$2863,'bereken betaaldatum bedrag'!B417)</f>
        <v>0</v>
      </c>
      <c r="O417" s="4">
        <f>SUMIFS('grv lys'!$L$2:$L$2863,'grv lys'!$I$2:$I$2863,'bereken betaaldatum bedrag'!$O$1,'grv lys'!$T$2:$T$2863,'bereken betaaldatum bedrag'!B417)</f>
        <v>0</v>
      </c>
      <c r="P417" s="4">
        <f>SUMIFS('grv lys'!$L$2:$L$2863,'grv lys'!$I$2:$I$2863,'bereken betaaldatum bedrag'!$P$1,'grv lys'!$T$2:$T$2863,'bereken betaaldatum bedrag'!B417)</f>
        <v>0</v>
      </c>
      <c r="Q417" s="4">
        <f>SUMIFS('grv lys'!$L$2:$L$2863,'grv lys'!$I$2:$I$2863,'bereken betaaldatum bedrag'!$Q$1,'grv lys'!$T$2:$T$2863,'bereken betaaldatum bedrag'!B417)</f>
        <v>0</v>
      </c>
      <c r="R417" s="4">
        <f>SUMIFS('grv lys'!$L$2:$L$2863,'grv lys'!$I$2:$I$2863,'bereken betaaldatum bedrag'!$R$1,'grv lys'!$T$2:$T$2863,'bereken betaaldatum bedrag'!B417)</f>
        <v>0</v>
      </c>
      <c r="S417" s="4">
        <f>SUMIFS('grv lys'!Y416:Y3679,'grv lys'!T416:T3679,'bereken betaaldatum bedrag'!B417,'grv lys'!V416:V3679,'bereken betaaldatum bedrag'!$S$1)</f>
        <v>0</v>
      </c>
      <c r="T417" s="4">
        <f>SUMIFS('grv lys'!Z416:Z3679,'grv lys'!U416:U3679,'bereken betaaldatum bedrag'!B417,'grv lys'!W416:W3679,'bereken betaaldatum bedrag'!$T$1)</f>
        <v>0</v>
      </c>
      <c r="U417" s="4">
        <f>SUMIFS('grv lys'!$L$2:$L$2863,'grv lys'!$I$2:$I$2863,'bereken betaaldatum bedrag'!$U$1,'grv lys'!$T$2:$T$2863,'bereken betaaldatum bedrag'!B417)</f>
        <v>0</v>
      </c>
      <c r="V417" s="4">
        <f>SUMIFS('grv lys'!$L$2:$L$2863,'grv lys'!$I$2:$I$2863,'bereken betaaldatum bedrag'!$V$1,'grv lys'!$T$2:$T$2863,'bereken betaaldatum bedrag'!B417)</f>
        <v>0</v>
      </c>
      <c r="W417" s="4">
        <f>SUMIFS('grv lys'!$L$2:$L$2863,'grv lys'!$I$2:$I$2863,'bereken betaaldatum bedrag'!$W$1,'grv lys'!$T$2:$T$2863,'bereken betaaldatum bedrag'!B417)</f>
        <v>0</v>
      </c>
      <c r="X417" s="4">
        <f>SUMIFS('grv lys'!$L$2:$L$2863,'grv lys'!$I$2:$I$2863,'bereken betaaldatum bedrag'!$X$1,'grv lys'!$T$2:$T$2863,'bereken betaaldatum bedrag'!B417)</f>
        <v>0</v>
      </c>
      <c r="Y417" s="4">
        <f>SUMIFS('grv lys'!$L$2:$L$2863,'grv lys'!$I$2:$I$2863,'bereken betaaldatum bedrag'!$Y$1,'grv lys'!$G$2:$G$2863,'bereken betaaldatum bedrag'!B417)</f>
        <v>0</v>
      </c>
      <c r="Z417" s="4">
        <f>SUMIFS('grv lys'!$L$2:$L$2863,'grv lys'!$I$2:$I$2863,'bereken betaaldatum bedrag'!$Z$1,'grv lys'!$G$2:$G$2863,'bereken betaaldatum bedrag'!B417)</f>
        <v>0</v>
      </c>
      <c r="AA417" s="4">
        <f>SUMIFS('grv lys'!$L$2:$L$2863,'grv lys'!$I$2:$I$2863,'bereken betaaldatum bedrag'!$AA$1,'grv lys'!$G$2:$G$2863,'bereken betaaldatum bedrag'!B417)</f>
        <v>0</v>
      </c>
      <c r="AB417" s="4">
        <f>SUMIFS('grv lys'!$L$2:$L$2863,'grv lys'!$I$2:$I$2863,'bereken betaaldatum bedrag'!$AB$1,'grv lys'!$G$2:$G$2863,'bereken betaaldatum bedrag'!B417)</f>
        <v>0</v>
      </c>
      <c r="AC417" s="4">
        <f>SUMIFS('grv lys'!$L$2:$L$2863,'grv lys'!$I$2:$I$2863,'bereken betaaldatum bedrag'!$AC$1,'grv lys'!$G$2:$G$2863,'bereken betaaldatum bedrag'!B417)</f>
        <v>0</v>
      </c>
      <c r="AD417" s="4">
        <f>SUMIFS('grv lys'!$L$2:$L$2863,'grv lys'!$I$2:$I$2863,'bereken betaaldatum bedrag'!$AD$1,'grv lys'!$G$2:$G$2863,'bereken betaaldatum bedrag'!B417)</f>
        <v>0</v>
      </c>
      <c r="AE417" s="4">
        <f>SUMIFS('grv lys'!$L$2:$L$2863,'grv lys'!$I$2:$I$2863,'bereken betaaldatum bedrag'!$AE$1,'grv lys'!$G$2:$G$2863,'bereken betaaldatum bedrag'!B417)</f>
        <v>0</v>
      </c>
      <c r="AF417" s="4">
        <f>SUMIFS('grv lys'!$L$2:$L$2863,'grv lys'!$I$2:$I$2863,'bereken betaaldatum bedrag'!$AF$1,'grv lys'!$G$2:$G$2863,'bereken betaaldatum bedrag'!B417)</f>
        <v>0</v>
      </c>
      <c r="AG417" s="4">
        <f>SUMIFS('grv lys'!$L$2:$L$2863,'grv lys'!$I$2:$I$2863,'bereken betaaldatum bedrag'!$AG$1,'grv lys'!$G$2:$G$2863,'bereken betaaldatum bedrag'!B417)</f>
        <v>0</v>
      </c>
      <c r="AH417" s="4">
        <f>SUMIFS('grv lys'!$L$2:$L$2863,'grv lys'!$I$2:$I$2863,'bereken betaaldatum bedrag'!$AH$1,'grv lys'!$G$2:$G$2863,'bereken betaaldatum bedrag'!B417)</f>
        <v>0</v>
      </c>
      <c r="AI417" s="4">
        <f>SUMIFS('grv lys'!$L$2:$L$2863,'grv lys'!$I$2:$I$2863,'bereken betaaldatum bedrag'!$AI$1,'grv lys'!$G$2:$G$2863,'bereken betaaldatum bedrag'!B417)</f>
        <v>0</v>
      </c>
      <c r="AJ417" s="4">
        <f>SUMIFS('grv lys'!$L$2:$L$2863,'grv lys'!$I$2:$I$2863,'bereken betaaldatum bedrag'!$AJ$1,'grv lys'!$G$2:$G$2863,'bereken betaaldatum bedrag'!B417)</f>
        <v>0</v>
      </c>
      <c r="AK417" s="4">
        <f>SUMIFS('grv lys'!$L$2:$L$2863,'grv lys'!$I$2:$I$2863,'bereken betaaldatum bedrag'!$AK$1,'grv lys'!$G$2:$G$2863,'bereken betaaldatum bedrag'!B417)</f>
        <v>0</v>
      </c>
      <c r="AL417" s="4">
        <f>SUMIFS('grv lys'!$L$2:$L$2863,'grv lys'!$I$2:$I$2863,'bereken betaaldatum bedrag'!$AL$1,'grv lys'!$G$2:$G$2863,'bereken betaaldatum bedrag'!B417)</f>
        <v>0</v>
      </c>
      <c r="AM417" s="4">
        <f>SUMIFS('grv lys'!$L$2:$L$2863,'grv lys'!$I$2:$I$2863,'bereken betaaldatum bedrag'!$AM$1,'grv lys'!$G$2:$G$2863,'bereken betaaldatum bedrag'!B417)</f>
        <v>0</v>
      </c>
      <c r="AN417" s="4">
        <f>SUMIFS('grv lys'!$L$2:$L$2863,'grv lys'!$I$2:$I$2863,'bereken betaaldatum bedrag'!$AN$1,'grv lys'!$G$2:$G$2863,'bereken betaaldatum bedrag'!B417)</f>
        <v>0</v>
      </c>
      <c r="AO417" s="4">
        <f>SUMIFS('grv lys'!$L$2:$L$2863,'grv lys'!$I$2:$I$2863,'bereken betaaldatum bedrag'!$AO$1,'grv lys'!$G$2:$G$2863,'bereken betaaldatum bedrag'!B417)</f>
        <v>0</v>
      </c>
      <c r="AP417" s="4">
        <f>SUMIFS('grv lys'!$L$2:$L$2863,'grv lys'!$I$2:$I$2863,'bereken betaaldatum bedrag'!$AP$1,'grv lys'!$G$2:$G$2863,'bereken betaaldatum bedrag'!B417)</f>
        <v>0</v>
      </c>
      <c r="AQ417" s="4">
        <f>SUMIFS('grv lys'!$L$2:$L$2863,'grv lys'!$I$2:$I$2863,'bereken betaaldatum bedrag'!$AQ$1,'grv lys'!$G$2:$G$2863,'bereken betaaldatum bedrag'!B417)</f>
        <v>0</v>
      </c>
      <c r="AR417" s="4">
        <f>SUMIFS('grv lys'!$L$2:$L$2863,'grv lys'!$I$2:$I$2863,'bereken betaaldatum bedrag'!$AR$1,'grv lys'!$G$2:$G$2863,'bereken betaaldatum bedrag'!B417)</f>
        <v>0</v>
      </c>
      <c r="AS417" s="4">
        <f>SUMIFS('grv lys'!$L$2:$L$2863,'grv lys'!$I$2:$I$2863,'bereken betaaldatum bedrag'!$AS$1,'grv lys'!$G$2:$G$2863,'bereken betaaldatum bedrag'!B417)</f>
        <v>0</v>
      </c>
      <c r="AT417" s="4">
        <f>SUMIFS('grv lys'!$L$2:$L$2863,'grv lys'!$I$2:$I$2863,'bereken betaaldatum bedrag'!$AT$1,'grv lys'!$G$2:$G$2863,'bereken betaaldatum bedrag'!B417)</f>
        <v>0</v>
      </c>
      <c r="AU417" s="4">
        <f>SUMIFS('grv lys'!$L$2:$L$2863,'grv lys'!$I$2:$I$2863,'bereken betaaldatum bedrag'!$AU$1,'grv lys'!$G$2:$G$2863,'bereken betaaldatum bedrag'!B417)</f>
        <v>0</v>
      </c>
      <c r="AV417" s="4">
        <f>SUMIFS('grv lys'!$L$2:$L$2863,'grv lys'!$I$2:$I$2863,'bereken betaaldatum bedrag'!$AV$1,'grv lys'!$G$2:$G$2863,'bereken betaaldatum bedrag'!B417)</f>
        <v>0</v>
      </c>
      <c r="AW417" s="4">
        <f>SUMIFS('grv lys'!$L$2:$L$2863,'grv lys'!$I$2:$I$2863,'bereken betaaldatum bedrag'!$AW$1,'grv lys'!$G$2:$G$2863,'bereken betaaldatum bedrag'!B417)</f>
        <v>0</v>
      </c>
      <c r="AX417" s="4">
        <f>SUMIFS('grv lys'!$L$2:$L$2863,'grv lys'!$I$2:$I$2863,'bereken betaaldatum bedrag'!$AX$1,'grv lys'!$G$2:$G$2863,'bereken betaaldatum bedrag'!B417)</f>
        <v>0</v>
      </c>
      <c r="AY417" s="4">
        <f>SUMIFS('grv lys'!$L$2:$L$2863,'grv lys'!$I$2:$I$2863,'bereken betaaldatum bedrag'!$AY$1,'grv lys'!$G$2:$G$2863,'bereken betaaldatum bedrag'!B417)</f>
        <v>0</v>
      </c>
      <c r="AZ417" s="4">
        <f>SUMIFS('grv lys'!$L$2:$L$2863,'grv lys'!$I$2:$I$2863,'bereken betaaldatum bedrag'!$AZ$1,'grv lys'!$G$2:$G$2863,'bereken betaaldatum bedrag'!B417)</f>
        <v>0</v>
      </c>
      <c r="BA417" s="4">
        <f>SUMIFS('grv lys'!$L$2:$L$2863,'grv lys'!$I$2:$I$2863,'bereken betaaldatum bedrag'!$BA$1,'grv lys'!$G$2:$G$2863,'bereken betaaldatum bedrag'!B417)</f>
        <v>0</v>
      </c>
    </row>
    <row r="418" spans="1:53" x14ac:dyDescent="0.25">
      <c r="A418" s="19" t="s">
        <v>134</v>
      </c>
      <c r="B418" s="20">
        <v>41994</v>
      </c>
      <c r="C418" s="7"/>
      <c r="D418" s="15" t="s">
        <v>148</v>
      </c>
      <c r="E418" s="14"/>
      <c r="F418" s="12"/>
      <c r="G418" s="16"/>
      <c r="H418" s="16"/>
      <c r="I418" s="4">
        <f>SUMIFS('grv lys'!$L$2:$L$2863,'grv lys'!$G$2:$G$2863,'bereken betaaldatum bedrag'!B418,'grv lys'!$I$2:$I$2863,'bereken betaaldatum bedrag'!I$1)</f>
        <v>0</v>
      </c>
      <c r="J418" s="4">
        <f>SUMIFS('grv lys'!$L$2:$L$2863,'grv lys'!$I$2:$I$2863,'bereken betaaldatum bedrag'!$J$1,'grv lys'!$T$2:$T$2863,'bereken betaaldatum bedrag'!B418)</f>
        <v>0</v>
      </c>
      <c r="K418" s="4">
        <f>SUMIFS('grv lys'!$L$2:$L$2863,'grv lys'!$I$2:$I$2863,'bereken betaaldatum bedrag'!$K$1,'grv lys'!$T$2:$T$2863,'bereken betaaldatum bedrag'!B418)</f>
        <v>0</v>
      </c>
      <c r="L418" s="4">
        <f>SUMIFS('grv lys'!$L$2:$L$2863,'grv lys'!$I$2:$I$2863,'bereken betaaldatum bedrag'!$L$1,'grv lys'!$T$2:$T$2863,'bereken betaaldatum bedrag'!B418)</f>
        <v>0</v>
      </c>
      <c r="M418" s="4">
        <f>SUMIFS('grv lys'!$L$2:$L$2863,'grv lys'!$I$2:$I$2863,'bereken betaaldatum bedrag'!$M$1,'grv lys'!$T$2:$T$2863,'bereken betaaldatum bedrag'!B418)</f>
        <v>0</v>
      </c>
      <c r="N418" s="4">
        <f>SUMIFS('grv lys'!$L$2:$L$2863,'grv lys'!$I$2:$I$2863,'bereken betaaldatum bedrag'!$N$1,'grv lys'!$T$2:$T$2863,'bereken betaaldatum bedrag'!B418)</f>
        <v>0</v>
      </c>
      <c r="O418" s="4">
        <f>SUMIFS('grv lys'!$L$2:$L$2863,'grv lys'!$I$2:$I$2863,'bereken betaaldatum bedrag'!$O$1,'grv lys'!$T$2:$T$2863,'bereken betaaldatum bedrag'!B418)</f>
        <v>0</v>
      </c>
      <c r="P418" s="4">
        <f>SUMIFS('grv lys'!$L$2:$L$2863,'grv lys'!$I$2:$I$2863,'bereken betaaldatum bedrag'!$P$1,'grv lys'!$T$2:$T$2863,'bereken betaaldatum bedrag'!B418)</f>
        <v>0</v>
      </c>
      <c r="Q418" s="4">
        <f>SUMIFS('grv lys'!$L$2:$L$2863,'grv lys'!$I$2:$I$2863,'bereken betaaldatum bedrag'!$Q$1,'grv lys'!$T$2:$T$2863,'bereken betaaldatum bedrag'!B418)</f>
        <v>0</v>
      </c>
      <c r="R418" s="4">
        <f>SUMIFS('grv lys'!$L$2:$L$2863,'grv lys'!$I$2:$I$2863,'bereken betaaldatum bedrag'!$R$1,'grv lys'!$T$2:$T$2863,'bereken betaaldatum bedrag'!B418)</f>
        <v>0</v>
      </c>
      <c r="S418" s="4">
        <f>SUMIFS('grv lys'!Y417:Y3680,'grv lys'!T417:T3680,'bereken betaaldatum bedrag'!B418,'grv lys'!V417:V3680,'bereken betaaldatum bedrag'!$S$1)</f>
        <v>0</v>
      </c>
      <c r="T418" s="4">
        <f>SUMIFS('grv lys'!Z417:Z3680,'grv lys'!U417:U3680,'bereken betaaldatum bedrag'!B418,'grv lys'!W417:W3680,'bereken betaaldatum bedrag'!$T$1)</f>
        <v>0</v>
      </c>
      <c r="U418" s="4">
        <f>SUMIFS('grv lys'!$L$2:$L$2863,'grv lys'!$I$2:$I$2863,'bereken betaaldatum bedrag'!$U$1,'grv lys'!$T$2:$T$2863,'bereken betaaldatum bedrag'!B418)</f>
        <v>0</v>
      </c>
      <c r="V418" s="4">
        <f>SUMIFS('grv lys'!$L$2:$L$2863,'grv lys'!$I$2:$I$2863,'bereken betaaldatum bedrag'!$V$1,'grv lys'!$T$2:$T$2863,'bereken betaaldatum bedrag'!B418)</f>
        <v>0</v>
      </c>
      <c r="W418" s="4">
        <f>SUMIFS('grv lys'!$L$2:$L$2863,'grv lys'!$I$2:$I$2863,'bereken betaaldatum bedrag'!$W$1,'grv lys'!$T$2:$T$2863,'bereken betaaldatum bedrag'!B418)</f>
        <v>0</v>
      </c>
      <c r="X418" s="4">
        <f>SUMIFS('grv lys'!$L$2:$L$2863,'grv lys'!$I$2:$I$2863,'bereken betaaldatum bedrag'!$X$1,'grv lys'!$T$2:$T$2863,'bereken betaaldatum bedrag'!B418)</f>
        <v>0</v>
      </c>
      <c r="Y418" s="4">
        <f>SUMIFS('grv lys'!$L$2:$L$2863,'grv lys'!$I$2:$I$2863,'bereken betaaldatum bedrag'!$Y$1,'grv lys'!$G$2:$G$2863,'bereken betaaldatum bedrag'!B418)</f>
        <v>0</v>
      </c>
      <c r="Z418" s="4">
        <f>SUMIFS('grv lys'!$L$2:$L$2863,'grv lys'!$I$2:$I$2863,'bereken betaaldatum bedrag'!$Z$1,'grv lys'!$G$2:$G$2863,'bereken betaaldatum bedrag'!B418)</f>
        <v>0</v>
      </c>
      <c r="AA418" s="4">
        <f>SUMIFS('grv lys'!$L$2:$L$2863,'grv lys'!$I$2:$I$2863,'bereken betaaldatum bedrag'!$AA$1,'grv lys'!$G$2:$G$2863,'bereken betaaldatum bedrag'!B418)</f>
        <v>0</v>
      </c>
      <c r="AB418" s="4">
        <f>SUMIFS('grv lys'!$L$2:$L$2863,'grv lys'!$I$2:$I$2863,'bereken betaaldatum bedrag'!$AB$1,'grv lys'!$G$2:$G$2863,'bereken betaaldatum bedrag'!B418)</f>
        <v>0</v>
      </c>
      <c r="AC418" s="4">
        <f>SUMIFS('grv lys'!$L$2:$L$2863,'grv lys'!$I$2:$I$2863,'bereken betaaldatum bedrag'!$AC$1,'grv lys'!$G$2:$G$2863,'bereken betaaldatum bedrag'!B418)</f>
        <v>0</v>
      </c>
      <c r="AD418" s="4">
        <f>SUMIFS('grv lys'!$L$2:$L$2863,'grv lys'!$I$2:$I$2863,'bereken betaaldatum bedrag'!$AD$1,'grv lys'!$G$2:$G$2863,'bereken betaaldatum bedrag'!B418)</f>
        <v>0</v>
      </c>
      <c r="AE418" s="4">
        <f>SUMIFS('grv lys'!$L$2:$L$2863,'grv lys'!$I$2:$I$2863,'bereken betaaldatum bedrag'!$AE$1,'grv lys'!$G$2:$G$2863,'bereken betaaldatum bedrag'!B418)</f>
        <v>0</v>
      </c>
      <c r="AF418" s="4">
        <f>SUMIFS('grv lys'!$L$2:$L$2863,'grv lys'!$I$2:$I$2863,'bereken betaaldatum bedrag'!$AF$1,'grv lys'!$G$2:$G$2863,'bereken betaaldatum bedrag'!B418)</f>
        <v>0</v>
      </c>
      <c r="AG418" s="4">
        <f>SUMIFS('grv lys'!$L$2:$L$2863,'grv lys'!$I$2:$I$2863,'bereken betaaldatum bedrag'!$AG$1,'grv lys'!$G$2:$G$2863,'bereken betaaldatum bedrag'!B418)</f>
        <v>0</v>
      </c>
      <c r="AH418" s="4">
        <f>SUMIFS('grv lys'!$L$2:$L$2863,'grv lys'!$I$2:$I$2863,'bereken betaaldatum bedrag'!$AH$1,'grv lys'!$G$2:$G$2863,'bereken betaaldatum bedrag'!B418)</f>
        <v>0</v>
      </c>
      <c r="AI418" s="4">
        <f>SUMIFS('grv lys'!$L$2:$L$2863,'grv lys'!$I$2:$I$2863,'bereken betaaldatum bedrag'!$AI$1,'grv lys'!$G$2:$G$2863,'bereken betaaldatum bedrag'!B418)</f>
        <v>0</v>
      </c>
      <c r="AJ418" s="4">
        <f>SUMIFS('grv lys'!$L$2:$L$2863,'grv lys'!$I$2:$I$2863,'bereken betaaldatum bedrag'!$AJ$1,'grv lys'!$G$2:$G$2863,'bereken betaaldatum bedrag'!B418)</f>
        <v>0</v>
      </c>
      <c r="AK418" s="4">
        <f>SUMIFS('grv lys'!$L$2:$L$2863,'grv lys'!$I$2:$I$2863,'bereken betaaldatum bedrag'!$AK$1,'grv lys'!$G$2:$G$2863,'bereken betaaldatum bedrag'!B418)</f>
        <v>0</v>
      </c>
      <c r="AL418" s="4">
        <f>SUMIFS('grv lys'!$L$2:$L$2863,'grv lys'!$I$2:$I$2863,'bereken betaaldatum bedrag'!$AL$1,'grv lys'!$G$2:$G$2863,'bereken betaaldatum bedrag'!B418)</f>
        <v>0</v>
      </c>
      <c r="AM418" s="4">
        <f>SUMIFS('grv lys'!$L$2:$L$2863,'grv lys'!$I$2:$I$2863,'bereken betaaldatum bedrag'!$AM$1,'grv lys'!$G$2:$G$2863,'bereken betaaldatum bedrag'!B418)</f>
        <v>0</v>
      </c>
      <c r="AN418" s="4">
        <f>SUMIFS('grv lys'!$L$2:$L$2863,'grv lys'!$I$2:$I$2863,'bereken betaaldatum bedrag'!$AN$1,'grv lys'!$G$2:$G$2863,'bereken betaaldatum bedrag'!B418)</f>
        <v>0</v>
      </c>
      <c r="AO418" s="4">
        <f>SUMIFS('grv lys'!$L$2:$L$2863,'grv lys'!$I$2:$I$2863,'bereken betaaldatum bedrag'!$AO$1,'grv lys'!$G$2:$G$2863,'bereken betaaldatum bedrag'!B418)</f>
        <v>0</v>
      </c>
      <c r="AP418" s="4">
        <f>SUMIFS('grv lys'!$L$2:$L$2863,'grv lys'!$I$2:$I$2863,'bereken betaaldatum bedrag'!$AP$1,'grv lys'!$G$2:$G$2863,'bereken betaaldatum bedrag'!B418)</f>
        <v>0</v>
      </c>
      <c r="AQ418" s="4">
        <f>SUMIFS('grv lys'!$L$2:$L$2863,'grv lys'!$I$2:$I$2863,'bereken betaaldatum bedrag'!$AQ$1,'grv lys'!$G$2:$G$2863,'bereken betaaldatum bedrag'!B418)</f>
        <v>0</v>
      </c>
      <c r="AR418" s="4">
        <f>SUMIFS('grv lys'!$L$2:$L$2863,'grv lys'!$I$2:$I$2863,'bereken betaaldatum bedrag'!$AR$1,'grv lys'!$G$2:$G$2863,'bereken betaaldatum bedrag'!B418)</f>
        <v>0</v>
      </c>
      <c r="AS418" s="4">
        <f>SUMIFS('grv lys'!$L$2:$L$2863,'grv lys'!$I$2:$I$2863,'bereken betaaldatum bedrag'!$AS$1,'grv lys'!$G$2:$G$2863,'bereken betaaldatum bedrag'!B418)</f>
        <v>0</v>
      </c>
      <c r="AT418" s="4">
        <f>SUMIFS('grv lys'!$L$2:$L$2863,'grv lys'!$I$2:$I$2863,'bereken betaaldatum bedrag'!$AT$1,'grv lys'!$G$2:$G$2863,'bereken betaaldatum bedrag'!B418)</f>
        <v>0</v>
      </c>
      <c r="AU418" s="4">
        <f>SUMIFS('grv lys'!$L$2:$L$2863,'grv lys'!$I$2:$I$2863,'bereken betaaldatum bedrag'!$AU$1,'grv lys'!$G$2:$G$2863,'bereken betaaldatum bedrag'!B418)</f>
        <v>0</v>
      </c>
      <c r="AV418" s="4">
        <f>SUMIFS('grv lys'!$L$2:$L$2863,'grv lys'!$I$2:$I$2863,'bereken betaaldatum bedrag'!$AV$1,'grv lys'!$G$2:$G$2863,'bereken betaaldatum bedrag'!B418)</f>
        <v>0</v>
      </c>
      <c r="AW418" s="4">
        <f>SUMIFS('grv lys'!$L$2:$L$2863,'grv lys'!$I$2:$I$2863,'bereken betaaldatum bedrag'!$AW$1,'grv lys'!$G$2:$G$2863,'bereken betaaldatum bedrag'!B418)</f>
        <v>0</v>
      </c>
      <c r="AX418" s="4">
        <f>SUMIFS('grv lys'!$L$2:$L$2863,'grv lys'!$I$2:$I$2863,'bereken betaaldatum bedrag'!$AX$1,'grv lys'!$G$2:$G$2863,'bereken betaaldatum bedrag'!B418)</f>
        <v>0</v>
      </c>
      <c r="AY418" s="4">
        <f>SUMIFS('grv lys'!$L$2:$L$2863,'grv lys'!$I$2:$I$2863,'bereken betaaldatum bedrag'!$AY$1,'grv lys'!$G$2:$G$2863,'bereken betaaldatum bedrag'!B418)</f>
        <v>0</v>
      </c>
      <c r="AZ418" s="4">
        <f>SUMIFS('grv lys'!$L$2:$L$2863,'grv lys'!$I$2:$I$2863,'bereken betaaldatum bedrag'!$AZ$1,'grv lys'!$G$2:$G$2863,'bereken betaaldatum bedrag'!B418)</f>
        <v>0</v>
      </c>
      <c r="BA418" s="4">
        <f>SUMIFS('grv lys'!$L$2:$L$2863,'grv lys'!$I$2:$I$2863,'bereken betaaldatum bedrag'!$BA$1,'grv lys'!$G$2:$G$2863,'bereken betaaldatum bedrag'!B418)</f>
        <v>0</v>
      </c>
    </row>
    <row r="419" spans="1:53" x14ac:dyDescent="0.25">
      <c r="A419" s="19" t="s">
        <v>135</v>
      </c>
      <c r="B419" s="20">
        <v>41995</v>
      </c>
      <c r="C419" s="7"/>
      <c r="D419" s="15" t="s">
        <v>148</v>
      </c>
      <c r="E419" s="14"/>
      <c r="F419" s="12"/>
      <c r="G419" s="16"/>
      <c r="H419" s="16"/>
      <c r="I419" s="4">
        <f>SUMIFS('grv lys'!$L$2:$L$2863,'grv lys'!$G$2:$G$2863,'bereken betaaldatum bedrag'!B419,'grv lys'!$I$2:$I$2863,'bereken betaaldatum bedrag'!I$1)</f>
        <v>0</v>
      </c>
      <c r="J419" s="4">
        <f>SUMIFS('grv lys'!$L$2:$L$2863,'grv lys'!$I$2:$I$2863,'bereken betaaldatum bedrag'!$J$1,'grv lys'!$T$2:$T$2863,'bereken betaaldatum bedrag'!B419)</f>
        <v>0</v>
      </c>
      <c r="K419" s="4">
        <f>SUMIFS('grv lys'!$L$2:$L$2863,'grv lys'!$I$2:$I$2863,'bereken betaaldatum bedrag'!$K$1,'grv lys'!$T$2:$T$2863,'bereken betaaldatum bedrag'!B419)</f>
        <v>0</v>
      </c>
      <c r="L419" s="4">
        <f>SUMIFS('grv lys'!$L$2:$L$2863,'grv lys'!$I$2:$I$2863,'bereken betaaldatum bedrag'!$L$1,'grv lys'!$T$2:$T$2863,'bereken betaaldatum bedrag'!B419)</f>
        <v>0</v>
      </c>
      <c r="M419" s="4">
        <f>SUMIFS('grv lys'!$L$2:$L$2863,'grv lys'!$I$2:$I$2863,'bereken betaaldatum bedrag'!$M$1,'grv lys'!$T$2:$T$2863,'bereken betaaldatum bedrag'!B419)</f>
        <v>0</v>
      </c>
      <c r="N419" s="4">
        <f>SUMIFS('grv lys'!$L$2:$L$2863,'grv lys'!$I$2:$I$2863,'bereken betaaldatum bedrag'!$N$1,'grv lys'!$T$2:$T$2863,'bereken betaaldatum bedrag'!B419)</f>
        <v>0</v>
      </c>
      <c r="O419" s="4">
        <f>SUMIFS('grv lys'!$L$2:$L$2863,'grv lys'!$I$2:$I$2863,'bereken betaaldatum bedrag'!$O$1,'grv lys'!$T$2:$T$2863,'bereken betaaldatum bedrag'!B419)</f>
        <v>0</v>
      </c>
      <c r="P419" s="4">
        <f>SUMIFS('grv lys'!$L$2:$L$2863,'grv lys'!$I$2:$I$2863,'bereken betaaldatum bedrag'!$P$1,'grv lys'!$T$2:$T$2863,'bereken betaaldatum bedrag'!B419)</f>
        <v>0</v>
      </c>
      <c r="Q419" s="4">
        <f>SUMIFS('grv lys'!$L$2:$L$2863,'grv lys'!$I$2:$I$2863,'bereken betaaldatum bedrag'!$Q$1,'grv lys'!$T$2:$T$2863,'bereken betaaldatum bedrag'!B419)</f>
        <v>0</v>
      </c>
      <c r="R419" s="4">
        <f>SUMIFS('grv lys'!$L$2:$L$2863,'grv lys'!$I$2:$I$2863,'bereken betaaldatum bedrag'!$R$1,'grv lys'!$T$2:$T$2863,'bereken betaaldatum bedrag'!B419)</f>
        <v>0</v>
      </c>
      <c r="S419" s="4">
        <f>SUMIFS('grv lys'!Y418:Y3681,'grv lys'!T418:T3681,'bereken betaaldatum bedrag'!B419,'grv lys'!V418:V3681,'bereken betaaldatum bedrag'!$S$1)</f>
        <v>0</v>
      </c>
      <c r="T419" s="4">
        <f>SUMIFS('grv lys'!Z418:Z3681,'grv lys'!U418:U3681,'bereken betaaldatum bedrag'!B419,'grv lys'!W418:W3681,'bereken betaaldatum bedrag'!$T$1)</f>
        <v>0</v>
      </c>
      <c r="U419" s="4">
        <f>SUMIFS('grv lys'!$L$2:$L$2863,'grv lys'!$I$2:$I$2863,'bereken betaaldatum bedrag'!$U$1,'grv lys'!$T$2:$T$2863,'bereken betaaldatum bedrag'!B419)</f>
        <v>0</v>
      </c>
      <c r="V419" s="4">
        <f>SUMIFS('grv lys'!$L$2:$L$2863,'grv lys'!$I$2:$I$2863,'bereken betaaldatum bedrag'!$V$1,'grv lys'!$T$2:$T$2863,'bereken betaaldatum bedrag'!B419)</f>
        <v>0</v>
      </c>
      <c r="W419" s="4">
        <f>SUMIFS('grv lys'!$L$2:$L$2863,'grv lys'!$I$2:$I$2863,'bereken betaaldatum bedrag'!$W$1,'grv lys'!$T$2:$T$2863,'bereken betaaldatum bedrag'!B419)</f>
        <v>0</v>
      </c>
      <c r="X419" s="4">
        <f>SUMIFS('grv lys'!$L$2:$L$2863,'grv lys'!$I$2:$I$2863,'bereken betaaldatum bedrag'!$X$1,'grv lys'!$T$2:$T$2863,'bereken betaaldatum bedrag'!B419)</f>
        <v>0</v>
      </c>
      <c r="Y419" s="4">
        <f>SUMIFS('grv lys'!$L$2:$L$2863,'grv lys'!$I$2:$I$2863,'bereken betaaldatum bedrag'!$Y$1,'grv lys'!$G$2:$G$2863,'bereken betaaldatum bedrag'!B419)</f>
        <v>0</v>
      </c>
      <c r="Z419" s="4">
        <f>SUMIFS('grv lys'!$L$2:$L$2863,'grv lys'!$I$2:$I$2863,'bereken betaaldatum bedrag'!$Z$1,'grv lys'!$G$2:$G$2863,'bereken betaaldatum bedrag'!B419)</f>
        <v>0</v>
      </c>
      <c r="AA419" s="4">
        <f>SUMIFS('grv lys'!$L$2:$L$2863,'grv lys'!$I$2:$I$2863,'bereken betaaldatum bedrag'!$AA$1,'grv lys'!$G$2:$G$2863,'bereken betaaldatum bedrag'!B419)</f>
        <v>0</v>
      </c>
      <c r="AB419" s="4">
        <f>SUMIFS('grv lys'!$L$2:$L$2863,'grv lys'!$I$2:$I$2863,'bereken betaaldatum bedrag'!$AB$1,'grv lys'!$G$2:$G$2863,'bereken betaaldatum bedrag'!B419)</f>
        <v>0</v>
      </c>
      <c r="AC419" s="4">
        <f>SUMIFS('grv lys'!$L$2:$L$2863,'grv lys'!$I$2:$I$2863,'bereken betaaldatum bedrag'!$AC$1,'grv lys'!$G$2:$G$2863,'bereken betaaldatum bedrag'!B419)</f>
        <v>0</v>
      </c>
      <c r="AD419" s="4">
        <f>SUMIFS('grv lys'!$L$2:$L$2863,'grv lys'!$I$2:$I$2863,'bereken betaaldatum bedrag'!$AD$1,'grv lys'!$G$2:$G$2863,'bereken betaaldatum bedrag'!B419)</f>
        <v>0</v>
      </c>
      <c r="AE419" s="4">
        <f>SUMIFS('grv lys'!$L$2:$L$2863,'grv lys'!$I$2:$I$2863,'bereken betaaldatum bedrag'!$AE$1,'grv lys'!$G$2:$G$2863,'bereken betaaldatum bedrag'!B419)</f>
        <v>0</v>
      </c>
      <c r="AF419" s="4">
        <f>SUMIFS('grv lys'!$L$2:$L$2863,'grv lys'!$I$2:$I$2863,'bereken betaaldatum bedrag'!$AF$1,'grv lys'!$G$2:$G$2863,'bereken betaaldatum bedrag'!B419)</f>
        <v>0</v>
      </c>
      <c r="AG419" s="4">
        <f>SUMIFS('grv lys'!$L$2:$L$2863,'grv lys'!$I$2:$I$2863,'bereken betaaldatum bedrag'!$AG$1,'grv lys'!$G$2:$G$2863,'bereken betaaldatum bedrag'!B419)</f>
        <v>0</v>
      </c>
      <c r="AH419" s="4">
        <f>SUMIFS('grv lys'!$L$2:$L$2863,'grv lys'!$I$2:$I$2863,'bereken betaaldatum bedrag'!$AH$1,'grv lys'!$G$2:$G$2863,'bereken betaaldatum bedrag'!B419)</f>
        <v>0</v>
      </c>
      <c r="AI419" s="4">
        <f>SUMIFS('grv lys'!$L$2:$L$2863,'grv lys'!$I$2:$I$2863,'bereken betaaldatum bedrag'!$AI$1,'grv lys'!$G$2:$G$2863,'bereken betaaldatum bedrag'!B419)</f>
        <v>0</v>
      </c>
      <c r="AJ419" s="4">
        <f>SUMIFS('grv lys'!$L$2:$L$2863,'grv lys'!$I$2:$I$2863,'bereken betaaldatum bedrag'!$AJ$1,'grv lys'!$G$2:$G$2863,'bereken betaaldatum bedrag'!B419)</f>
        <v>0</v>
      </c>
      <c r="AK419" s="4">
        <f>SUMIFS('grv lys'!$L$2:$L$2863,'grv lys'!$I$2:$I$2863,'bereken betaaldatum bedrag'!$AK$1,'grv lys'!$G$2:$G$2863,'bereken betaaldatum bedrag'!B419)</f>
        <v>0</v>
      </c>
      <c r="AL419" s="4">
        <f>SUMIFS('grv lys'!$L$2:$L$2863,'grv lys'!$I$2:$I$2863,'bereken betaaldatum bedrag'!$AL$1,'grv lys'!$G$2:$G$2863,'bereken betaaldatum bedrag'!B419)</f>
        <v>0</v>
      </c>
      <c r="AM419" s="4">
        <f>SUMIFS('grv lys'!$L$2:$L$2863,'grv lys'!$I$2:$I$2863,'bereken betaaldatum bedrag'!$AM$1,'grv lys'!$G$2:$G$2863,'bereken betaaldatum bedrag'!B419)</f>
        <v>0</v>
      </c>
      <c r="AN419" s="4">
        <f>SUMIFS('grv lys'!$L$2:$L$2863,'grv lys'!$I$2:$I$2863,'bereken betaaldatum bedrag'!$AN$1,'grv lys'!$G$2:$G$2863,'bereken betaaldatum bedrag'!B419)</f>
        <v>0</v>
      </c>
      <c r="AO419" s="4">
        <f>SUMIFS('grv lys'!$L$2:$L$2863,'grv lys'!$I$2:$I$2863,'bereken betaaldatum bedrag'!$AO$1,'grv lys'!$G$2:$G$2863,'bereken betaaldatum bedrag'!B419)</f>
        <v>0</v>
      </c>
      <c r="AP419" s="4">
        <f>SUMIFS('grv lys'!$L$2:$L$2863,'grv lys'!$I$2:$I$2863,'bereken betaaldatum bedrag'!$AP$1,'grv lys'!$G$2:$G$2863,'bereken betaaldatum bedrag'!B419)</f>
        <v>0</v>
      </c>
      <c r="AQ419" s="4">
        <f>SUMIFS('grv lys'!$L$2:$L$2863,'grv lys'!$I$2:$I$2863,'bereken betaaldatum bedrag'!$AQ$1,'grv lys'!$G$2:$G$2863,'bereken betaaldatum bedrag'!B419)</f>
        <v>0</v>
      </c>
      <c r="AR419" s="4">
        <f>SUMIFS('grv lys'!$L$2:$L$2863,'grv lys'!$I$2:$I$2863,'bereken betaaldatum bedrag'!$AR$1,'grv lys'!$G$2:$G$2863,'bereken betaaldatum bedrag'!B419)</f>
        <v>0</v>
      </c>
      <c r="AS419" s="4">
        <f>SUMIFS('grv lys'!$L$2:$L$2863,'grv lys'!$I$2:$I$2863,'bereken betaaldatum bedrag'!$AS$1,'grv lys'!$G$2:$G$2863,'bereken betaaldatum bedrag'!B419)</f>
        <v>0</v>
      </c>
      <c r="AT419" s="4">
        <f>SUMIFS('grv lys'!$L$2:$L$2863,'grv lys'!$I$2:$I$2863,'bereken betaaldatum bedrag'!$AT$1,'grv lys'!$G$2:$G$2863,'bereken betaaldatum bedrag'!B419)</f>
        <v>0</v>
      </c>
      <c r="AU419" s="4">
        <f>SUMIFS('grv lys'!$L$2:$L$2863,'grv lys'!$I$2:$I$2863,'bereken betaaldatum bedrag'!$AU$1,'grv lys'!$G$2:$G$2863,'bereken betaaldatum bedrag'!B419)</f>
        <v>0</v>
      </c>
      <c r="AV419" s="4">
        <f>SUMIFS('grv lys'!$L$2:$L$2863,'grv lys'!$I$2:$I$2863,'bereken betaaldatum bedrag'!$AV$1,'grv lys'!$G$2:$G$2863,'bereken betaaldatum bedrag'!B419)</f>
        <v>0</v>
      </c>
      <c r="AW419" s="4">
        <f>SUMIFS('grv lys'!$L$2:$L$2863,'grv lys'!$I$2:$I$2863,'bereken betaaldatum bedrag'!$AW$1,'grv lys'!$G$2:$G$2863,'bereken betaaldatum bedrag'!B419)</f>
        <v>0</v>
      </c>
      <c r="AX419" s="4">
        <f>SUMIFS('grv lys'!$L$2:$L$2863,'grv lys'!$I$2:$I$2863,'bereken betaaldatum bedrag'!$AX$1,'grv lys'!$G$2:$G$2863,'bereken betaaldatum bedrag'!B419)</f>
        <v>0</v>
      </c>
      <c r="AY419" s="4">
        <f>SUMIFS('grv lys'!$L$2:$L$2863,'grv lys'!$I$2:$I$2863,'bereken betaaldatum bedrag'!$AY$1,'grv lys'!$G$2:$G$2863,'bereken betaaldatum bedrag'!B419)</f>
        <v>0</v>
      </c>
      <c r="AZ419" s="4">
        <f>SUMIFS('grv lys'!$L$2:$L$2863,'grv lys'!$I$2:$I$2863,'bereken betaaldatum bedrag'!$AZ$1,'grv lys'!$G$2:$G$2863,'bereken betaaldatum bedrag'!B419)</f>
        <v>0</v>
      </c>
      <c r="BA419" s="4">
        <f>SUMIFS('grv lys'!$L$2:$L$2863,'grv lys'!$I$2:$I$2863,'bereken betaaldatum bedrag'!$BA$1,'grv lys'!$G$2:$G$2863,'bereken betaaldatum bedrag'!B419)</f>
        <v>0</v>
      </c>
    </row>
    <row r="420" spans="1:53" x14ac:dyDescent="0.25">
      <c r="A420" s="19" t="s">
        <v>136</v>
      </c>
      <c r="B420" s="20">
        <v>41996</v>
      </c>
      <c r="C420" s="7"/>
      <c r="D420" s="15" t="s">
        <v>148</v>
      </c>
      <c r="E420" s="14"/>
      <c r="F420" s="12"/>
      <c r="G420" s="16"/>
      <c r="H420" s="16"/>
      <c r="I420" s="4">
        <f>SUMIFS('grv lys'!$L$2:$L$2863,'grv lys'!$G$2:$G$2863,'bereken betaaldatum bedrag'!B420,'grv lys'!$I$2:$I$2863,'bereken betaaldatum bedrag'!I$1)</f>
        <v>0</v>
      </c>
      <c r="J420" s="4">
        <f>SUMIFS('grv lys'!$L$2:$L$2863,'grv lys'!$I$2:$I$2863,'bereken betaaldatum bedrag'!$J$1,'grv lys'!$T$2:$T$2863,'bereken betaaldatum bedrag'!B420)</f>
        <v>0</v>
      </c>
      <c r="K420" s="4">
        <f>SUMIFS('grv lys'!$L$2:$L$2863,'grv lys'!$I$2:$I$2863,'bereken betaaldatum bedrag'!$K$1,'grv lys'!$T$2:$T$2863,'bereken betaaldatum bedrag'!B420)</f>
        <v>0</v>
      </c>
      <c r="L420" s="4">
        <f>SUMIFS('grv lys'!$L$2:$L$2863,'grv lys'!$I$2:$I$2863,'bereken betaaldatum bedrag'!$L$1,'grv lys'!$T$2:$T$2863,'bereken betaaldatum bedrag'!B420)</f>
        <v>0</v>
      </c>
      <c r="M420" s="4">
        <f>SUMIFS('grv lys'!$L$2:$L$2863,'grv lys'!$I$2:$I$2863,'bereken betaaldatum bedrag'!$M$1,'grv lys'!$T$2:$T$2863,'bereken betaaldatum bedrag'!B420)</f>
        <v>0</v>
      </c>
      <c r="N420" s="4">
        <f>SUMIFS('grv lys'!$L$2:$L$2863,'grv lys'!$I$2:$I$2863,'bereken betaaldatum bedrag'!$N$1,'grv lys'!$T$2:$T$2863,'bereken betaaldatum bedrag'!B420)</f>
        <v>0</v>
      </c>
      <c r="O420" s="4">
        <f>SUMIFS('grv lys'!$L$2:$L$2863,'grv lys'!$I$2:$I$2863,'bereken betaaldatum bedrag'!$O$1,'grv lys'!$T$2:$T$2863,'bereken betaaldatum bedrag'!B420)</f>
        <v>0</v>
      </c>
      <c r="P420" s="4">
        <f>SUMIFS('grv lys'!$L$2:$L$2863,'grv lys'!$I$2:$I$2863,'bereken betaaldatum bedrag'!$P$1,'grv lys'!$T$2:$T$2863,'bereken betaaldatum bedrag'!B420)</f>
        <v>0</v>
      </c>
      <c r="Q420" s="4">
        <f>SUMIFS('grv lys'!$L$2:$L$2863,'grv lys'!$I$2:$I$2863,'bereken betaaldatum bedrag'!$Q$1,'grv lys'!$T$2:$T$2863,'bereken betaaldatum bedrag'!B420)</f>
        <v>0</v>
      </c>
      <c r="R420" s="4">
        <f>SUMIFS('grv lys'!$L$2:$L$2863,'grv lys'!$I$2:$I$2863,'bereken betaaldatum bedrag'!$R$1,'grv lys'!$T$2:$T$2863,'bereken betaaldatum bedrag'!B420)</f>
        <v>0</v>
      </c>
      <c r="S420" s="4">
        <f>SUMIFS('grv lys'!Y419:Y3682,'grv lys'!T419:T3682,'bereken betaaldatum bedrag'!B420,'grv lys'!V419:V3682,'bereken betaaldatum bedrag'!$S$1)</f>
        <v>0</v>
      </c>
      <c r="T420" s="4">
        <f>SUMIFS('grv lys'!Z419:Z3682,'grv lys'!U419:U3682,'bereken betaaldatum bedrag'!B420,'grv lys'!W419:W3682,'bereken betaaldatum bedrag'!$T$1)</f>
        <v>0</v>
      </c>
      <c r="U420" s="4">
        <f>SUMIFS('grv lys'!$L$2:$L$2863,'grv lys'!$I$2:$I$2863,'bereken betaaldatum bedrag'!$U$1,'grv lys'!$T$2:$T$2863,'bereken betaaldatum bedrag'!B420)</f>
        <v>0</v>
      </c>
      <c r="V420" s="4">
        <f>SUMIFS('grv lys'!$L$2:$L$2863,'grv lys'!$I$2:$I$2863,'bereken betaaldatum bedrag'!$V$1,'grv lys'!$T$2:$T$2863,'bereken betaaldatum bedrag'!B420)</f>
        <v>0</v>
      </c>
      <c r="W420" s="4">
        <f>SUMIFS('grv lys'!$L$2:$L$2863,'grv lys'!$I$2:$I$2863,'bereken betaaldatum bedrag'!$W$1,'grv lys'!$T$2:$T$2863,'bereken betaaldatum bedrag'!B420)</f>
        <v>0</v>
      </c>
      <c r="X420" s="4">
        <f>SUMIFS('grv lys'!$L$2:$L$2863,'grv lys'!$I$2:$I$2863,'bereken betaaldatum bedrag'!$X$1,'grv lys'!$T$2:$T$2863,'bereken betaaldatum bedrag'!B420)</f>
        <v>0</v>
      </c>
      <c r="Y420" s="4">
        <f>SUMIFS('grv lys'!$L$2:$L$2863,'grv lys'!$I$2:$I$2863,'bereken betaaldatum bedrag'!$Y$1,'grv lys'!$G$2:$G$2863,'bereken betaaldatum bedrag'!B420)</f>
        <v>0</v>
      </c>
      <c r="Z420" s="4">
        <f>SUMIFS('grv lys'!$L$2:$L$2863,'grv lys'!$I$2:$I$2863,'bereken betaaldatum bedrag'!$Z$1,'grv lys'!$G$2:$G$2863,'bereken betaaldatum bedrag'!B420)</f>
        <v>0</v>
      </c>
      <c r="AA420" s="4">
        <f>SUMIFS('grv lys'!$L$2:$L$2863,'grv lys'!$I$2:$I$2863,'bereken betaaldatum bedrag'!$AA$1,'grv lys'!$G$2:$G$2863,'bereken betaaldatum bedrag'!B420)</f>
        <v>0</v>
      </c>
      <c r="AB420" s="4">
        <f>SUMIFS('grv lys'!$L$2:$L$2863,'grv lys'!$I$2:$I$2863,'bereken betaaldatum bedrag'!$AB$1,'grv lys'!$G$2:$G$2863,'bereken betaaldatum bedrag'!B420)</f>
        <v>0</v>
      </c>
      <c r="AC420" s="4">
        <f>SUMIFS('grv lys'!$L$2:$L$2863,'grv lys'!$I$2:$I$2863,'bereken betaaldatum bedrag'!$AC$1,'grv lys'!$G$2:$G$2863,'bereken betaaldatum bedrag'!B420)</f>
        <v>0</v>
      </c>
      <c r="AD420" s="4">
        <f>SUMIFS('grv lys'!$L$2:$L$2863,'grv lys'!$I$2:$I$2863,'bereken betaaldatum bedrag'!$AD$1,'grv lys'!$G$2:$G$2863,'bereken betaaldatum bedrag'!B420)</f>
        <v>0</v>
      </c>
      <c r="AE420" s="4">
        <f>SUMIFS('grv lys'!$L$2:$L$2863,'grv lys'!$I$2:$I$2863,'bereken betaaldatum bedrag'!$AE$1,'grv lys'!$G$2:$G$2863,'bereken betaaldatum bedrag'!B420)</f>
        <v>0</v>
      </c>
      <c r="AF420" s="4">
        <f>SUMIFS('grv lys'!$L$2:$L$2863,'grv lys'!$I$2:$I$2863,'bereken betaaldatum bedrag'!$AF$1,'grv lys'!$G$2:$G$2863,'bereken betaaldatum bedrag'!B420)</f>
        <v>0</v>
      </c>
      <c r="AG420" s="4">
        <f>SUMIFS('grv lys'!$L$2:$L$2863,'grv lys'!$I$2:$I$2863,'bereken betaaldatum bedrag'!$AG$1,'grv lys'!$G$2:$G$2863,'bereken betaaldatum bedrag'!B420)</f>
        <v>0</v>
      </c>
      <c r="AH420" s="4">
        <f>SUMIFS('grv lys'!$L$2:$L$2863,'grv lys'!$I$2:$I$2863,'bereken betaaldatum bedrag'!$AH$1,'grv lys'!$G$2:$G$2863,'bereken betaaldatum bedrag'!B420)</f>
        <v>0</v>
      </c>
      <c r="AI420" s="4">
        <f>SUMIFS('grv lys'!$L$2:$L$2863,'grv lys'!$I$2:$I$2863,'bereken betaaldatum bedrag'!$AI$1,'grv lys'!$G$2:$G$2863,'bereken betaaldatum bedrag'!B420)</f>
        <v>0</v>
      </c>
      <c r="AJ420" s="4">
        <f>SUMIFS('grv lys'!$L$2:$L$2863,'grv lys'!$I$2:$I$2863,'bereken betaaldatum bedrag'!$AJ$1,'grv lys'!$G$2:$G$2863,'bereken betaaldatum bedrag'!B420)</f>
        <v>0</v>
      </c>
      <c r="AK420" s="4">
        <f>SUMIFS('grv lys'!$L$2:$L$2863,'grv lys'!$I$2:$I$2863,'bereken betaaldatum bedrag'!$AK$1,'grv lys'!$G$2:$G$2863,'bereken betaaldatum bedrag'!B420)</f>
        <v>0</v>
      </c>
      <c r="AL420" s="4">
        <f>SUMIFS('grv lys'!$L$2:$L$2863,'grv lys'!$I$2:$I$2863,'bereken betaaldatum bedrag'!$AL$1,'grv lys'!$G$2:$G$2863,'bereken betaaldatum bedrag'!B420)</f>
        <v>0</v>
      </c>
      <c r="AM420" s="4">
        <f>SUMIFS('grv lys'!$L$2:$L$2863,'grv lys'!$I$2:$I$2863,'bereken betaaldatum bedrag'!$AM$1,'grv lys'!$G$2:$G$2863,'bereken betaaldatum bedrag'!B420)</f>
        <v>0</v>
      </c>
      <c r="AN420" s="4">
        <f>SUMIFS('grv lys'!$L$2:$L$2863,'grv lys'!$I$2:$I$2863,'bereken betaaldatum bedrag'!$AN$1,'grv lys'!$G$2:$G$2863,'bereken betaaldatum bedrag'!B420)</f>
        <v>0</v>
      </c>
      <c r="AO420" s="4">
        <f>SUMIFS('grv lys'!$L$2:$L$2863,'grv lys'!$I$2:$I$2863,'bereken betaaldatum bedrag'!$AO$1,'grv lys'!$G$2:$G$2863,'bereken betaaldatum bedrag'!B420)</f>
        <v>0</v>
      </c>
      <c r="AP420" s="4">
        <f>SUMIFS('grv lys'!$L$2:$L$2863,'grv lys'!$I$2:$I$2863,'bereken betaaldatum bedrag'!$AP$1,'grv lys'!$G$2:$G$2863,'bereken betaaldatum bedrag'!B420)</f>
        <v>0</v>
      </c>
      <c r="AQ420" s="4">
        <f>SUMIFS('grv lys'!$L$2:$L$2863,'grv lys'!$I$2:$I$2863,'bereken betaaldatum bedrag'!$AQ$1,'grv lys'!$G$2:$G$2863,'bereken betaaldatum bedrag'!B420)</f>
        <v>0</v>
      </c>
      <c r="AR420" s="4">
        <f>SUMIFS('grv lys'!$L$2:$L$2863,'grv lys'!$I$2:$I$2863,'bereken betaaldatum bedrag'!$AR$1,'grv lys'!$G$2:$G$2863,'bereken betaaldatum bedrag'!B420)</f>
        <v>0</v>
      </c>
      <c r="AS420" s="4">
        <f>SUMIFS('grv lys'!$L$2:$L$2863,'grv lys'!$I$2:$I$2863,'bereken betaaldatum bedrag'!$AS$1,'grv lys'!$G$2:$G$2863,'bereken betaaldatum bedrag'!B420)</f>
        <v>0</v>
      </c>
      <c r="AT420" s="4">
        <f>SUMIFS('grv lys'!$L$2:$L$2863,'grv lys'!$I$2:$I$2863,'bereken betaaldatum bedrag'!$AT$1,'grv lys'!$G$2:$G$2863,'bereken betaaldatum bedrag'!B420)</f>
        <v>0</v>
      </c>
      <c r="AU420" s="4">
        <f>SUMIFS('grv lys'!$L$2:$L$2863,'grv lys'!$I$2:$I$2863,'bereken betaaldatum bedrag'!$AU$1,'grv lys'!$G$2:$G$2863,'bereken betaaldatum bedrag'!B420)</f>
        <v>0</v>
      </c>
      <c r="AV420" s="4">
        <f>SUMIFS('grv lys'!$L$2:$L$2863,'grv lys'!$I$2:$I$2863,'bereken betaaldatum bedrag'!$AV$1,'grv lys'!$G$2:$G$2863,'bereken betaaldatum bedrag'!B420)</f>
        <v>0</v>
      </c>
      <c r="AW420" s="4">
        <f>SUMIFS('grv lys'!$L$2:$L$2863,'grv lys'!$I$2:$I$2863,'bereken betaaldatum bedrag'!$AW$1,'grv lys'!$G$2:$G$2863,'bereken betaaldatum bedrag'!B420)</f>
        <v>0</v>
      </c>
      <c r="AX420" s="4">
        <f>SUMIFS('grv lys'!$L$2:$L$2863,'grv lys'!$I$2:$I$2863,'bereken betaaldatum bedrag'!$AX$1,'grv lys'!$G$2:$G$2863,'bereken betaaldatum bedrag'!B420)</f>
        <v>0</v>
      </c>
      <c r="AY420" s="4">
        <f>SUMIFS('grv lys'!$L$2:$L$2863,'grv lys'!$I$2:$I$2863,'bereken betaaldatum bedrag'!$AY$1,'grv lys'!$G$2:$G$2863,'bereken betaaldatum bedrag'!B420)</f>
        <v>0</v>
      </c>
      <c r="AZ420" s="4">
        <f>SUMIFS('grv lys'!$L$2:$L$2863,'grv lys'!$I$2:$I$2863,'bereken betaaldatum bedrag'!$AZ$1,'grv lys'!$G$2:$G$2863,'bereken betaaldatum bedrag'!B420)</f>
        <v>0</v>
      </c>
      <c r="BA420" s="4">
        <f>SUMIFS('grv lys'!$L$2:$L$2863,'grv lys'!$I$2:$I$2863,'bereken betaaldatum bedrag'!$BA$1,'grv lys'!$G$2:$G$2863,'bereken betaaldatum bedrag'!B420)</f>
        <v>0</v>
      </c>
    </row>
    <row r="421" spans="1:53" x14ac:dyDescent="0.25">
      <c r="A421" s="19" t="s">
        <v>137</v>
      </c>
      <c r="B421" s="20">
        <v>41997</v>
      </c>
      <c r="C421" s="7"/>
      <c r="D421" s="15" t="s">
        <v>148</v>
      </c>
      <c r="E421" s="14"/>
      <c r="F421" s="12"/>
      <c r="G421" s="16"/>
      <c r="H421" s="16"/>
      <c r="I421" s="4">
        <f>SUMIFS('grv lys'!$L$2:$L$2863,'grv lys'!$G$2:$G$2863,'bereken betaaldatum bedrag'!B421,'grv lys'!$I$2:$I$2863,'bereken betaaldatum bedrag'!I$1)</f>
        <v>0</v>
      </c>
      <c r="J421" s="4">
        <f>SUMIFS('grv lys'!$L$2:$L$2863,'grv lys'!$I$2:$I$2863,'bereken betaaldatum bedrag'!$J$1,'grv lys'!$T$2:$T$2863,'bereken betaaldatum bedrag'!B421)</f>
        <v>0</v>
      </c>
      <c r="K421" s="4">
        <f>SUMIFS('grv lys'!$L$2:$L$2863,'grv lys'!$I$2:$I$2863,'bereken betaaldatum bedrag'!$K$1,'grv lys'!$T$2:$T$2863,'bereken betaaldatum bedrag'!B421)</f>
        <v>0</v>
      </c>
      <c r="L421" s="4">
        <f>SUMIFS('grv lys'!$L$2:$L$2863,'grv lys'!$I$2:$I$2863,'bereken betaaldatum bedrag'!$L$1,'grv lys'!$T$2:$T$2863,'bereken betaaldatum bedrag'!B421)</f>
        <v>0</v>
      </c>
      <c r="M421" s="4">
        <f>SUMIFS('grv lys'!$L$2:$L$2863,'grv lys'!$I$2:$I$2863,'bereken betaaldatum bedrag'!$M$1,'grv lys'!$T$2:$T$2863,'bereken betaaldatum bedrag'!B421)</f>
        <v>0</v>
      </c>
      <c r="N421" s="4">
        <f>SUMIFS('grv lys'!$L$2:$L$2863,'grv lys'!$I$2:$I$2863,'bereken betaaldatum bedrag'!$N$1,'grv lys'!$T$2:$T$2863,'bereken betaaldatum bedrag'!B421)</f>
        <v>0</v>
      </c>
      <c r="O421" s="4">
        <f>SUMIFS('grv lys'!$L$2:$L$2863,'grv lys'!$I$2:$I$2863,'bereken betaaldatum bedrag'!$O$1,'grv lys'!$T$2:$T$2863,'bereken betaaldatum bedrag'!B421)</f>
        <v>0</v>
      </c>
      <c r="P421" s="4">
        <f>SUMIFS('grv lys'!$L$2:$L$2863,'grv lys'!$I$2:$I$2863,'bereken betaaldatum bedrag'!$P$1,'grv lys'!$T$2:$T$2863,'bereken betaaldatum bedrag'!B421)</f>
        <v>0</v>
      </c>
      <c r="Q421" s="4">
        <f>SUMIFS('grv lys'!$L$2:$L$2863,'grv lys'!$I$2:$I$2863,'bereken betaaldatum bedrag'!$Q$1,'grv lys'!$T$2:$T$2863,'bereken betaaldatum bedrag'!B421)</f>
        <v>0</v>
      </c>
      <c r="R421" s="4">
        <f>SUMIFS('grv lys'!$L$2:$L$2863,'grv lys'!$I$2:$I$2863,'bereken betaaldatum bedrag'!$R$1,'grv lys'!$T$2:$T$2863,'bereken betaaldatum bedrag'!B421)</f>
        <v>0</v>
      </c>
      <c r="S421" s="4">
        <f>SUMIFS('grv lys'!Y420:Y3683,'grv lys'!T420:T3683,'bereken betaaldatum bedrag'!B421,'grv lys'!V420:V3683,'bereken betaaldatum bedrag'!$S$1)</f>
        <v>0</v>
      </c>
      <c r="T421" s="4">
        <f>SUMIFS('grv lys'!Z420:Z3683,'grv lys'!U420:U3683,'bereken betaaldatum bedrag'!B421,'grv lys'!W420:W3683,'bereken betaaldatum bedrag'!$T$1)</f>
        <v>0</v>
      </c>
      <c r="U421" s="4">
        <f>SUMIFS('grv lys'!$L$2:$L$2863,'grv lys'!$I$2:$I$2863,'bereken betaaldatum bedrag'!$U$1,'grv lys'!$T$2:$T$2863,'bereken betaaldatum bedrag'!B421)</f>
        <v>0</v>
      </c>
      <c r="V421" s="4">
        <f>SUMIFS('grv lys'!$L$2:$L$2863,'grv lys'!$I$2:$I$2863,'bereken betaaldatum bedrag'!$V$1,'grv lys'!$T$2:$T$2863,'bereken betaaldatum bedrag'!B421)</f>
        <v>0</v>
      </c>
      <c r="W421" s="4">
        <f>SUMIFS('grv lys'!$L$2:$L$2863,'grv lys'!$I$2:$I$2863,'bereken betaaldatum bedrag'!$W$1,'grv lys'!$T$2:$T$2863,'bereken betaaldatum bedrag'!B421)</f>
        <v>0</v>
      </c>
      <c r="X421" s="4">
        <f>SUMIFS('grv lys'!$L$2:$L$2863,'grv lys'!$I$2:$I$2863,'bereken betaaldatum bedrag'!$X$1,'grv lys'!$T$2:$T$2863,'bereken betaaldatum bedrag'!B421)</f>
        <v>0</v>
      </c>
      <c r="Y421" s="4">
        <f>SUMIFS('grv lys'!$L$2:$L$2863,'grv lys'!$I$2:$I$2863,'bereken betaaldatum bedrag'!$Y$1,'grv lys'!$G$2:$G$2863,'bereken betaaldatum bedrag'!B421)</f>
        <v>0</v>
      </c>
      <c r="Z421" s="4">
        <f>SUMIFS('grv lys'!$L$2:$L$2863,'grv lys'!$I$2:$I$2863,'bereken betaaldatum bedrag'!$Z$1,'grv lys'!$G$2:$G$2863,'bereken betaaldatum bedrag'!B421)</f>
        <v>0</v>
      </c>
      <c r="AA421" s="4">
        <f>SUMIFS('grv lys'!$L$2:$L$2863,'grv lys'!$I$2:$I$2863,'bereken betaaldatum bedrag'!$AA$1,'grv lys'!$G$2:$G$2863,'bereken betaaldatum bedrag'!B421)</f>
        <v>0</v>
      </c>
      <c r="AB421" s="4">
        <f>SUMIFS('grv lys'!$L$2:$L$2863,'grv lys'!$I$2:$I$2863,'bereken betaaldatum bedrag'!$AB$1,'grv lys'!$G$2:$G$2863,'bereken betaaldatum bedrag'!B421)</f>
        <v>0</v>
      </c>
      <c r="AC421" s="4">
        <f>SUMIFS('grv lys'!$L$2:$L$2863,'grv lys'!$I$2:$I$2863,'bereken betaaldatum bedrag'!$AC$1,'grv lys'!$G$2:$G$2863,'bereken betaaldatum bedrag'!B421)</f>
        <v>0</v>
      </c>
      <c r="AD421" s="4">
        <f>SUMIFS('grv lys'!$L$2:$L$2863,'grv lys'!$I$2:$I$2863,'bereken betaaldatum bedrag'!$AD$1,'grv lys'!$G$2:$G$2863,'bereken betaaldatum bedrag'!B421)</f>
        <v>0</v>
      </c>
      <c r="AE421" s="4">
        <f>SUMIFS('grv lys'!$L$2:$L$2863,'grv lys'!$I$2:$I$2863,'bereken betaaldatum bedrag'!$AE$1,'grv lys'!$G$2:$G$2863,'bereken betaaldatum bedrag'!B421)</f>
        <v>0</v>
      </c>
      <c r="AF421" s="4">
        <f>SUMIFS('grv lys'!$L$2:$L$2863,'grv lys'!$I$2:$I$2863,'bereken betaaldatum bedrag'!$AF$1,'grv lys'!$G$2:$G$2863,'bereken betaaldatum bedrag'!B421)</f>
        <v>0</v>
      </c>
      <c r="AG421" s="4">
        <f>SUMIFS('grv lys'!$L$2:$L$2863,'grv lys'!$I$2:$I$2863,'bereken betaaldatum bedrag'!$AG$1,'grv lys'!$G$2:$G$2863,'bereken betaaldatum bedrag'!B421)</f>
        <v>0</v>
      </c>
      <c r="AH421" s="4">
        <f>SUMIFS('grv lys'!$L$2:$L$2863,'grv lys'!$I$2:$I$2863,'bereken betaaldatum bedrag'!$AH$1,'grv lys'!$G$2:$G$2863,'bereken betaaldatum bedrag'!B421)</f>
        <v>0</v>
      </c>
      <c r="AI421" s="4">
        <f>SUMIFS('grv lys'!$L$2:$L$2863,'grv lys'!$I$2:$I$2863,'bereken betaaldatum bedrag'!$AI$1,'grv lys'!$G$2:$G$2863,'bereken betaaldatum bedrag'!B421)</f>
        <v>0</v>
      </c>
      <c r="AJ421" s="4">
        <f>SUMIFS('grv lys'!$L$2:$L$2863,'grv lys'!$I$2:$I$2863,'bereken betaaldatum bedrag'!$AJ$1,'grv lys'!$G$2:$G$2863,'bereken betaaldatum bedrag'!B421)</f>
        <v>0</v>
      </c>
      <c r="AK421" s="4">
        <f>SUMIFS('grv lys'!$L$2:$L$2863,'grv lys'!$I$2:$I$2863,'bereken betaaldatum bedrag'!$AK$1,'grv lys'!$G$2:$G$2863,'bereken betaaldatum bedrag'!B421)</f>
        <v>0</v>
      </c>
      <c r="AL421" s="4">
        <f>SUMIFS('grv lys'!$L$2:$L$2863,'grv lys'!$I$2:$I$2863,'bereken betaaldatum bedrag'!$AL$1,'grv lys'!$G$2:$G$2863,'bereken betaaldatum bedrag'!B421)</f>
        <v>0</v>
      </c>
      <c r="AM421" s="4">
        <f>SUMIFS('grv lys'!$L$2:$L$2863,'grv lys'!$I$2:$I$2863,'bereken betaaldatum bedrag'!$AM$1,'grv lys'!$G$2:$G$2863,'bereken betaaldatum bedrag'!B421)</f>
        <v>0</v>
      </c>
      <c r="AN421" s="4">
        <f>SUMIFS('grv lys'!$L$2:$L$2863,'grv lys'!$I$2:$I$2863,'bereken betaaldatum bedrag'!$AN$1,'grv lys'!$G$2:$G$2863,'bereken betaaldatum bedrag'!B421)</f>
        <v>0</v>
      </c>
      <c r="AO421" s="4">
        <f>SUMIFS('grv lys'!$L$2:$L$2863,'grv lys'!$I$2:$I$2863,'bereken betaaldatum bedrag'!$AO$1,'grv lys'!$G$2:$G$2863,'bereken betaaldatum bedrag'!B421)</f>
        <v>0</v>
      </c>
      <c r="AP421" s="4">
        <f>SUMIFS('grv lys'!$L$2:$L$2863,'grv lys'!$I$2:$I$2863,'bereken betaaldatum bedrag'!$AP$1,'grv lys'!$G$2:$G$2863,'bereken betaaldatum bedrag'!B421)</f>
        <v>0</v>
      </c>
      <c r="AQ421" s="4">
        <f>SUMIFS('grv lys'!$L$2:$L$2863,'grv lys'!$I$2:$I$2863,'bereken betaaldatum bedrag'!$AQ$1,'grv lys'!$G$2:$G$2863,'bereken betaaldatum bedrag'!B421)</f>
        <v>0</v>
      </c>
      <c r="AR421" s="4">
        <f>SUMIFS('grv lys'!$L$2:$L$2863,'grv lys'!$I$2:$I$2863,'bereken betaaldatum bedrag'!$AR$1,'grv lys'!$G$2:$G$2863,'bereken betaaldatum bedrag'!B421)</f>
        <v>0</v>
      </c>
      <c r="AS421" s="4">
        <f>SUMIFS('grv lys'!$L$2:$L$2863,'grv lys'!$I$2:$I$2863,'bereken betaaldatum bedrag'!$AS$1,'grv lys'!$G$2:$G$2863,'bereken betaaldatum bedrag'!B421)</f>
        <v>0</v>
      </c>
      <c r="AT421" s="4">
        <f>SUMIFS('grv lys'!$L$2:$L$2863,'grv lys'!$I$2:$I$2863,'bereken betaaldatum bedrag'!$AT$1,'grv lys'!$G$2:$G$2863,'bereken betaaldatum bedrag'!B421)</f>
        <v>0</v>
      </c>
      <c r="AU421" s="4">
        <f>SUMIFS('grv lys'!$L$2:$L$2863,'grv lys'!$I$2:$I$2863,'bereken betaaldatum bedrag'!$AU$1,'grv lys'!$G$2:$G$2863,'bereken betaaldatum bedrag'!B421)</f>
        <v>0</v>
      </c>
      <c r="AV421" s="4">
        <f>SUMIFS('grv lys'!$L$2:$L$2863,'grv lys'!$I$2:$I$2863,'bereken betaaldatum bedrag'!$AV$1,'grv lys'!$G$2:$G$2863,'bereken betaaldatum bedrag'!B421)</f>
        <v>0</v>
      </c>
      <c r="AW421" s="4">
        <f>SUMIFS('grv lys'!$L$2:$L$2863,'grv lys'!$I$2:$I$2863,'bereken betaaldatum bedrag'!$AW$1,'grv lys'!$G$2:$G$2863,'bereken betaaldatum bedrag'!B421)</f>
        <v>0</v>
      </c>
      <c r="AX421" s="4">
        <f>SUMIFS('grv lys'!$L$2:$L$2863,'grv lys'!$I$2:$I$2863,'bereken betaaldatum bedrag'!$AX$1,'grv lys'!$G$2:$G$2863,'bereken betaaldatum bedrag'!B421)</f>
        <v>0</v>
      </c>
      <c r="AY421" s="4">
        <f>SUMIFS('grv lys'!$L$2:$L$2863,'grv lys'!$I$2:$I$2863,'bereken betaaldatum bedrag'!$AY$1,'grv lys'!$G$2:$G$2863,'bereken betaaldatum bedrag'!B421)</f>
        <v>0</v>
      </c>
      <c r="AZ421" s="4">
        <f>SUMIFS('grv lys'!$L$2:$L$2863,'grv lys'!$I$2:$I$2863,'bereken betaaldatum bedrag'!$AZ$1,'grv lys'!$G$2:$G$2863,'bereken betaaldatum bedrag'!B421)</f>
        <v>0</v>
      </c>
      <c r="BA421" s="4">
        <f>SUMIFS('grv lys'!$L$2:$L$2863,'grv lys'!$I$2:$I$2863,'bereken betaaldatum bedrag'!$BA$1,'grv lys'!$G$2:$G$2863,'bereken betaaldatum bedrag'!B421)</f>
        <v>0</v>
      </c>
    </row>
    <row r="422" spans="1:53" x14ac:dyDescent="0.25">
      <c r="A422" s="19" t="s">
        <v>138</v>
      </c>
      <c r="B422" s="20">
        <v>41998</v>
      </c>
      <c r="C422" s="7"/>
      <c r="D422" s="15" t="s">
        <v>148</v>
      </c>
      <c r="E422" s="14"/>
      <c r="F422" s="12"/>
      <c r="G422" s="16"/>
      <c r="H422" s="16"/>
      <c r="I422" s="4">
        <f>SUMIFS('grv lys'!$L$2:$L$2863,'grv lys'!$G$2:$G$2863,'bereken betaaldatum bedrag'!B422,'grv lys'!$I$2:$I$2863,'bereken betaaldatum bedrag'!I$1)</f>
        <v>0</v>
      </c>
      <c r="J422" s="4">
        <f>SUMIFS('grv lys'!$L$2:$L$2863,'grv lys'!$I$2:$I$2863,'bereken betaaldatum bedrag'!$J$1,'grv lys'!$T$2:$T$2863,'bereken betaaldatum bedrag'!B422)</f>
        <v>0</v>
      </c>
      <c r="K422" s="4">
        <f>SUMIFS('grv lys'!$L$2:$L$2863,'grv lys'!$I$2:$I$2863,'bereken betaaldatum bedrag'!$K$1,'grv lys'!$T$2:$T$2863,'bereken betaaldatum bedrag'!B422)</f>
        <v>0</v>
      </c>
      <c r="L422" s="4">
        <f>SUMIFS('grv lys'!$L$2:$L$2863,'grv lys'!$I$2:$I$2863,'bereken betaaldatum bedrag'!$L$1,'grv lys'!$T$2:$T$2863,'bereken betaaldatum bedrag'!B422)</f>
        <v>0</v>
      </c>
      <c r="M422" s="4">
        <f>SUMIFS('grv lys'!$L$2:$L$2863,'grv lys'!$I$2:$I$2863,'bereken betaaldatum bedrag'!$M$1,'grv lys'!$T$2:$T$2863,'bereken betaaldatum bedrag'!B422)</f>
        <v>0</v>
      </c>
      <c r="N422" s="4">
        <f>SUMIFS('grv lys'!$L$2:$L$2863,'grv lys'!$I$2:$I$2863,'bereken betaaldatum bedrag'!$N$1,'grv lys'!$T$2:$T$2863,'bereken betaaldatum bedrag'!B422)</f>
        <v>0</v>
      </c>
      <c r="O422" s="4">
        <f>SUMIFS('grv lys'!$L$2:$L$2863,'grv lys'!$I$2:$I$2863,'bereken betaaldatum bedrag'!$O$1,'grv lys'!$T$2:$T$2863,'bereken betaaldatum bedrag'!B422)</f>
        <v>0</v>
      </c>
      <c r="P422" s="4">
        <f>SUMIFS('grv lys'!$L$2:$L$2863,'grv lys'!$I$2:$I$2863,'bereken betaaldatum bedrag'!$P$1,'grv lys'!$T$2:$T$2863,'bereken betaaldatum bedrag'!B422)</f>
        <v>0</v>
      </c>
      <c r="Q422" s="4">
        <f>SUMIFS('grv lys'!$L$2:$L$2863,'grv lys'!$I$2:$I$2863,'bereken betaaldatum bedrag'!$Q$1,'grv lys'!$T$2:$T$2863,'bereken betaaldatum bedrag'!B422)</f>
        <v>0</v>
      </c>
      <c r="R422" s="4">
        <f>SUMIFS('grv lys'!$L$2:$L$2863,'grv lys'!$I$2:$I$2863,'bereken betaaldatum bedrag'!$R$1,'grv lys'!$T$2:$T$2863,'bereken betaaldatum bedrag'!B422)</f>
        <v>0</v>
      </c>
      <c r="S422" s="4">
        <f>SUMIFS('grv lys'!Y421:Y3684,'grv lys'!T421:T3684,'bereken betaaldatum bedrag'!B422,'grv lys'!V421:V3684,'bereken betaaldatum bedrag'!$S$1)</f>
        <v>0</v>
      </c>
      <c r="T422" s="4">
        <f>SUMIFS('grv lys'!Z421:Z3684,'grv lys'!U421:U3684,'bereken betaaldatum bedrag'!B422,'grv lys'!W421:W3684,'bereken betaaldatum bedrag'!$T$1)</f>
        <v>0</v>
      </c>
      <c r="U422" s="4">
        <f>SUMIFS('grv lys'!$L$2:$L$2863,'grv lys'!$I$2:$I$2863,'bereken betaaldatum bedrag'!$U$1,'grv lys'!$T$2:$T$2863,'bereken betaaldatum bedrag'!B422)</f>
        <v>0</v>
      </c>
      <c r="V422" s="4">
        <f>SUMIFS('grv lys'!$L$2:$L$2863,'grv lys'!$I$2:$I$2863,'bereken betaaldatum bedrag'!$V$1,'grv lys'!$T$2:$T$2863,'bereken betaaldatum bedrag'!B422)</f>
        <v>0</v>
      </c>
      <c r="W422" s="4">
        <f>SUMIFS('grv lys'!$L$2:$L$2863,'grv lys'!$I$2:$I$2863,'bereken betaaldatum bedrag'!$W$1,'grv lys'!$T$2:$T$2863,'bereken betaaldatum bedrag'!B422)</f>
        <v>0</v>
      </c>
      <c r="X422" s="4">
        <f>SUMIFS('grv lys'!$L$2:$L$2863,'grv lys'!$I$2:$I$2863,'bereken betaaldatum bedrag'!$X$1,'grv lys'!$T$2:$T$2863,'bereken betaaldatum bedrag'!B422)</f>
        <v>0</v>
      </c>
      <c r="Y422" s="4">
        <f>SUMIFS('grv lys'!$L$2:$L$2863,'grv lys'!$I$2:$I$2863,'bereken betaaldatum bedrag'!$Y$1,'grv lys'!$G$2:$G$2863,'bereken betaaldatum bedrag'!B422)</f>
        <v>0</v>
      </c>
      <c r="Z422" s="4">
        <f>SUMIFS('grv lys'!$L$2:$L$2863,'grv lys'!$I$2:$I$2863,'bereken betaaldatum bedrag'!$Z$1,'grv lys'!$G$2:$G$2863,'bereken betaaldatum bedrag'!B422)</f>
        <v>0</v>
      </c>
      <c r="AA422" s="4">
        <f>SUMIFS('grv lys'!$L$2:$L$2863,'grv lys'!$I$2:$I$2863,'bereken betaaldatum bedrag'!$AA$1,'grv lys'!$G$2:$G$2863,'bereken betaaldatum bedrag'!B422)</f>
        <v>0</v>
      </c>
      <c r="AB422" s="4">
        <f>SUMIFS('grv lys'!$L$2:$L$2863,'grv lys'!$I$2:$I$2863,'bereken betaaldatum bedrag'!$AB$1,'grv lys'!$G$2:$G$2863,'bereken betaaldatum bedrag'!B422)</f>
        <v>0</v>
      </c>
      <c r="AC422" s="4">
        <f>SUMIFS('grv lys'!$L$2:$L$2863,'grv lys'!$I$2:$I$2863,'bereken betaaldatum bedrag'!$AC$1,'grv lys'!$G$2:$G$2863,'bereken betaaldatum bedrag'!B422)</f>
        <v>0</v>
      </c>
      <c r="AD422" s="4">
        <f>SUMIFS('grv lys'!$L$2:$L$2863,'grv lys'!$I$2:$I$2863,'bereken betaaldatum bedrag'!$AD$1,'grv lys'!$G$2:$G$2863,'bereken betaaldatum bedrag'!B422)</f>
        <v>0</v>
      </c>
      <c r="AE422" s="4">
        <f>SUMIFS('grv lys'!$L$2:$L$2863,'grv lys'!$I$2:$I$2863,'bereken betaaldatum bedrag'!$AE$1,'grv lys'!$G$2:$G$2863,'bereken betaaldatum bedrag'!B422)</f>
        <v>0</v>
      </c>
      <c r="AF422" s="4">
        <f>SUMIFS('grv lys'!$L$2:$L$2863,'grv lys'!$I$2:$I$2863,'bereken betaaldatum bedrag'!$AF$1,'grv lys'!$G$2:$G$2863,'bereken betaaldatum bedrag'!B422)</f>
        <v>0</v>
      </c>
      <c r="AG422" s="4">
        <f>SUMIFS('grv lys'!$L$2:$L$2863,'grv lys'!$I$2:$I$2863,'bereken betaaldatum bedrag'!$AG$1,'grv lys'!$G$2:$G$2863,'bereken betaaldatum bedrag'!B422)</f>
        <v>0</v>
      </c>
      <c r="AH422" s="4">
        <f>SUMIFS('grv lys'!$L$2:$L$2863,'grv lys'!$I$2:$I$2863,'bereken betaaldatum bedrag'!$AH$1,'grv lys'!$G$2:$G$2863,'bereken betaaldatum bedrag'!B422)</f>
        <v>0</v>
      </c>
      <c r="AI422" s="4">
        <f>SUMIFS('grv lys'!$L$2:$L$2863,'grv lys'!$I$2:$I$2863,'bereken betaaldatum bedrag'!$AI$1,'grv lys'!$G$2:$G$2863,'bereken betaaldatum bedrag'!B422)</f>
        <v>0</v>
      </c>
      <c r="AJ422" s="4">
        <f>SUMIFS('grv lys'!$L$2:$L$2863,'grv lys'!$I$2:$I$2863,'bereken betaaldatum bedrag'!$AJ$1,'grv lys'!$G$2:$G$2863,'bereken betaaldatum bedrag'!B422)</f>
        <v>0</v>
      </c>
      <c r="AK422" s="4">
        <f>SUMIFS('grv lys'!$L$2:$L$2863,'grv lys'!$I$2:$I$2863,'bereken betaaldatum bedrag'!$AK$1,'grv lys'!$G$2:$G$2863,'bereken betaaldatum bedrag'!B422)</f>
        <v>0</v>
      </c>
      <c r="AL422" s="4">
        <f>SUMIFS('grv lys'!$L$2:$L$2863,'grv lys'!$I$2:$I$2863,'bereken betaaldatum bedrag'!$AL$1,'grv lys'!$G$2:$G$2863,'bereken betaaldatum bedrag'!B422)</f>
        <v>0</v>
      </c>
      <c r="AM422" s="4">
        <f>SUMIFS('grv lys'!$L$2:$L$2863,'grv lys'!$I$2:$I$2863,'bereken betaaldatum bedrag'!$AM$1,'grv lys'!$G$2:$G$2863,'bereken betaaldatum bedrag'!B422)</f>
        <v>0</v>
      </c>
      <c r="AN422" s="4">
        <f>SUMIFS('grv lys'!$L$2:$L$2863,'grv lys'!$I$2:$I$2863,'bereken betaaldatum bedrag'!$AN$1,'grv lys'!$G$2:$G$2863,'bereken betaaldatum bedrag'!B422)</f>
        <v>0</v>
      </c>
      <c r="AO422" s="4">
        <f>SUMIFS('grv lys'!$L$2:$L$2863,'grv lys'!$I$2:$I$2863,'bereken betaaldatum bedrag'!$AO$1,'grv lys'!$G$2:$G$2863,'bereken betaaldatum bedrag'!B422)</f>
        <v>0</v>
      </c>
      <c r="AP422" s="4">
        <f>SUMIFS('grv lys'!$L$2:$L$2863,'grv lys'!$I$2:$I$2863,'bereken betaaldatum bedrag'!$AP$1,'grv lys'!$G$2:$G$2863,'bereken betaaldatum bedrag'!B422)</f>
        <v>0</v>
      </c>
      <c r="AQ422" s="4">
        <f>SUMIFS('grv lys'!$L$2:$L$2863,'grv lys'!$I$2:$I$2863,'bereken betaaldatum bedrag'!$AQ$1,'grv lys'!$G$2:$G$2863,'bereken betaaldatum bedrag'!B422)</f>
        <v>0</v>
      </c>
      <c r="AR422" s="4">
        <f>SUMIFS('grv lys'!$L$2:$L$2863,'grv lys'!$I$2:$I$2863,'bereken betaaldatum bedrag'!$AR$1,'grv lys'!$G$2:$G$2863,'bereken betaaldatum bedrag'!B422)</f>
        <v>0</v>
      </c>
      <c r="AS422" s="4">
        <f>SUMIFS('grv lys'!$L$2:$L$2863,'grv lys'!$I$2:$I$2863,'bereken betaaldatum bedrag'!$AS$1,'grv lys'!$G$2:$G$2863,'bereken betaaldatum bedrag'!B422)</f>
        <v>0</v>
      </c>
      <c r="AT422" s="4">
        <f>SUMIFS('grv lys'!$L$2:$L$2863,'grv lys'!$I$2:$I$2863,'bereken betaaldatum bedrag'!$AT$1,'grv lys'!$G$2:$G$2863,'bereken betaaldatum bedrag'!B422)</f>
        <v>0</v>
      </c>
      <c r="AU422" s="4">
        <f>SUMIFS('grv lys'!$L$2:$L$2863,'grv lys'!$I$2:$I$2863,'bereken betaaldatum bedrag'!$AU$1,'grv lys'!$G$2:$G$2863,'bereken betaaldatum bedrag'!B422)</f>
        <v>0</v>
      </c>
      <c r="AV422" s="4">
        <f>SUMIFS('grv lys'!$L$2:$L$2863,'grv lys'!$I$2:$I$2863,'bereken betaaldatum bedrag'!$AV$1,'grv lys'!$G$2:$G$2863,'bereken betaaldatum bedrag'!B422)</f>
        <v>0</v>
      </c>
      <c r="AW422" s="4">
        <f>SUMIFS('grv lys'!$L$2:$L$2863,'grv lys'!$I$2:$I$2863,'bereken betaaldatum bedrag'!$AW$1,'grv lys'!$G$2:$G$2863,'bereken betaaldatum bedrag'!B422)</f>
        <v>0</v>
      </c>
      <c r="AX422" s="4">
        <f>SUMIFS('grv lys'!$L$2:$L$2863,'grv lys'!$I$2:$I$2863,'bereken betaaldatum bedrag'!$AX$1,'grv lys'!$G$2:$G$2863,'bereken betaaldatum bedrag'!B422)</f>
        <v>0</v>
      </c>
      <c r="AY422" s="4">
        <f>SUMIFS('grv lys'!$L$2:$L$2863,'grv lys'!$I$2:$I$2863,'bereken betaaldatum bedrag'!$AY$1,'grv lys'!$G$2:$G$2863,'bereken betaaldatum bedrag'!B422)</f>
        <v>0</v>
      </c>
      <c r="AZ422" s="4">
        <f>SUMIFS('grv lys'!$L$2:$L$2863,'grv lys'!$I$2:$I$2863,'bereken betaaldatum bedrag'!$AZ$1,'grv lys'!$G$2:$G$2863,'bereken betaaldatum bedrag'!B422)</f>
        <v>0</v>
      </c>
      <c r="BA422" s="4">
        <f>SUMIFS('grv lys'!$L$2:$L$2863,'grv lys'!$I$2:$I$2863,'bereken betaaldatum bedrag'!$BA$1,'grv lys'!$G$2:$G$2863,'bereken betaaldatum bedrag'!B422)</f>
        <v>0</v>
      </c>
    </row>
    <row r="423" spans="1:53" x14ac:dyDescent="0.25">
      <c r="A423" s="19" t="s">
        <v>139</v>
      </c>
      <c r="B423" s="20">
        <v>41999</v>
      </c>
      <c r="C423" s="7">
        <f>B423+19</f>
        <v>42018</v>
      </c>
      <c r="D423" s="6">
        <f>SUM(I417:I423)</f>
        <v>0</v>
      </c>
      <c r="E423" s="14">
        <f>B423+31</f>
        <v>42030</v>
      </c>
      <c r="F423" s="12">
        <f>SUM(Y417:BA423)</f>
        <v>0</v>
      </c>
      <c r="G423" s="10">
        <f>B423</f>
        <v>41999</v>
      </c>
      <c r="H423" s="9">
        <f>SUM(J417:X423)</f>
        <v>0</v>
      </c>
      <c r="I423" s="4">
        <f>SUMIFS('grv lys'!$L$2:$L$2863,'grv lys'!$G$2:$G$2863,'bereken betaaldatum bedrag'!B423,'grv lys'!$I$2:$I$2863,'bereken betaaldatum bedrag'!I$1)</f>
        <v>0</v>
      </c>
      <c r="J423" s="4">
        <f>SUMIFS('grv lys'!$L$2:$L$2863,'grv lys'!$I$2:$I$2863,'bereken betaaldatum bedrag'!$J$1,'grv lys'!$T$2:$T$2863,'bereken betaaldatum bedrag'!B423)</f>
        <v>0</v>
      </c>
      <c r="K423" s="4">
        <f>SUMIFS('grv lys'!$L$2:$L$2863,'grv lys'!$I$2:$I$2863,'bereken betaaldatum bedrag'!$K$1,'grv lys'!$T$2:$T$2863,'bereken betaaldatum bedrag'!B423)</f>
        <v>0</v>
      </c>
      <c r="L423" s="4">
        <f>SUMIFS('grv lys'!$L$2:$L$2863,'grv lys'!$I$2:$I$2863,'bereken betaaldatum bedrag'!$L$1,'grv lys'!$T$2:$T$2863,'bereken betaaldatum bedrag'!B423)</f>
        <v>0</v>
      </c>
      <c r="M423" s="4">
        <f>SUMIFS('grv lys'!$L$2:$L$2863,'grv lys'!$I$2:$I$2863,'bereken betaaldatum bedrag'!$M$1,'grv lys'!$T$2:$T$2863,'bereken betaaldatum bedrag'!B423)</f>
        <v>0</v>
      </c>
      <c r="N423" s="4">
        <f>SUMIFS('grv lys'!$L$2:$L$2863,'grv lys'!$I$2:$I$2863,'bereken betaaldatum bedrag'!$N$1,'grv lys'!$T$2:$T$2863,'bereken betaaldatum bedrag'!B423)</f>
        <v>0</v>
      </c>
      <c r="O423" s="4">
        <f>SUMIFS('grv lys'!$L$2:$L$2863,'grv lys'!$I$2:$I$2863,'bereken betaaldatum bedrag'!$O$1,'grv lys'!$T$2:$T$2863,'bereken betaaldatum bedrag'!B423)</f>
        <v>0</v>
      </c>
      <c r="P423" s="4">
        <f>SUMIFS('grv lys'!$L$2:$L$2863,'grv lys'!$I$2:$I$2863,'bereken betaaldatum bedrag'!$P$1,'grv lys'!$T$2:$T$2863,'bereken betaaldatum bedrag'!B423)</f>
        <v>0</v>
      </c>
      <c r="Q423" s="4">
        <f>SUMIFS('grv lys'!$L$2:$L$2863,'grv lys'!$I$2:$I$2863,'bereken betaaldatum bedrag'!$Q$1,'grv lys'!$T$2:$T$2863,'bereken betaaldatum bedrag'!B423)</f>
        <v>0</v>
      </c>
      <c r="R423" s="4">
        <f>SUMIFS('grv lys'!$L$2:$L$2863,'grv lys'!$I$2:$I$2863,'bereken betaaldatum bedrag'!$R$1,'grv lys'!$T$2:$T$2863,'bereken betaaldatum bedrag'!B423)</f>
        <v>0</v>
      </c>
      <c r="S423" s="4">
        <f>SUMIFS('grv lys'!Y422:Y3685,'grv lys'!T422:T3685,'bereken betaaldatum bedrag'!B423,'grv lys'!V422:V3685,'bereken betaaldatum bedrag'!$S$1)</f>
        <v>0</v>
      </c>
      <c r="T423" s="4">
        <f>SUMIFS('grv lys'!Z422:Z3685,'grv lys'!U422:U3685,'bereken betaaldatum bedrag'!B423,'grv lys'!W422:W3685,'bereken betaaldatum bedrag'!$T$1)</f>
        <v>0</v>
      </c>
      <c r="U423" s="4">
        <f>SUMIFS('grv lys'!$L$2:$L$2863,'grv lys'!$I$2:$I$2863,'bereken betaaldatum bedrag'!$U$1,'grv lys'!$T$2:$T$2863,'bereken betaaldatum bedrag'!B423)</f>
        <v>0</v>
      </c>
      <c r="V423" s="4">
        <f>SUMIFS('grv lys'!$L$2:$L$2863,'grv lys'!$I$2:$I$2863,'bereken betaaldatum bedrag'!$V$1,'grv lys'!$T$2:$T$2863,'bereken betaaldatum bedrag'!B423)</f>
        <v>0</v>
      </c>
      <c r="W423" s="4">
        <f>SUMIFS('grv lys'!$L$2:$L$2863,'grv lys'!$I$2:$I$2863,'bereken betaaldatum bedrag'!$W$1,'grv lys'!$T$2:$T$2863,'bereken betaaldatum bedrag'!B423)</f>
        <v>0</v>
      </c>
      <c r="X423" s="4">
        <f>SUMIFS('grv lys'!$L$2:$L$2863,'grv lys'!$I$2:$I$2863,'bereken betaaldatum bedrag'!$X$1,'grv lys'!$T$2:$T$2863,'bereken betaaldatum bedrag'!B423)</f>
        <v>0</v>
      </c>
      <c r="Y423" s="4">
        <f>SUMIFS('grv lys'!$L$2:$L$2863,'grv lys'!$I$2:$I$2863,'bereken betaaldatum bedrag'!$Y$1,'grv lys'!$G$2:$G$2863,'bereken betaaldatum bedrag'!B423)</f>
        <v>0</v>
      </c>
      <c r="Z423" s="4">
        <f>SUMIFS('grv lys'!$L$2:$L$2863,'grv lys'!$I$2:$I$2863,'bereken betaaldatum bedrag'!$Z$1,'grv lys'!$G$2:$G$2863,'bereken betaaldatum bedrag'!B423)</f>
        <v>0</v>
      </c>
      <c r="AA423" s="4">
        <f>SUMIFS('grv lys'!$L$2:$L$2863,'grv lys'!$I$2:$I$2863,'bereken betaaldatum bedrag'!$AA$1,'grv lys'!$G$2:$G$2863,'bereken betaaldatum bedrag'!B423)</f>
        <v>0</v>
      </c>
      <c r="AB423" s="4">
        <f>SUMIFS('grv lys'!$L$2:$L$2863,'grv lys'!$I$2:$I$2863,'bereken betaaldatum bedrag'!$AB$1,'grv lys'!$G$2:$G$2863,'bereken betaaldatum bedrag'!B423)</f>
        <v>0</v>
      </c>
      <c r="AC423" s="4">
        <f>SUMIFS('grv lys'!$L$2:$L$2863,'grv lys'!$I$2:$I$2863,'bereken betaaldatum bedrag'!$AC$1,'grv lys'!$G$2:$G$2863,'bereken betaaldatum bedrag'!B423)</f>
        <v>0</v>
      </c>
      <c r="AD423" s="4">
        <f>SUMIFS('grv lys'!$L$2:$L$2863,'grv lys'!$I$2:$I$2863,'bereken betaaldatum bedrag'!$AD$1,'grv lys'!$G$2:$G$2863,'bereken betaaldatum bedrag'!B423)</f>
        <v>0</v>
      </c>
      <c r="AE423" s="4">
        <f>SUMIFS('grv lys'!$L$2:$L$2863,'grv lys'!$I$2:$I$2863,'bereken betaaldatum bedrag'!$AE$1,'grv lys'!$G$2:$G$2863,'bereken betaaldatum bedrag'!B423)</f>
        <v>0</v>
      </c>
      <c r="AF423" s="4">
        <f>SUMIFS('grv lys'!$L$2:$L$2863,'grv lys'!$I$2:$I$2863,'bereken betaaldatum bedrag'!$AF$1,'grv lys'!$G$2:$G$2863,'bereken betaaldatum bedrag'!B423)</f>
        <v>0</v>
      </c>
      <c r="AG423" s="4">
        <f>SUMIFS('grv lys'!$L$2:$L$2863,'grv lys'!$I$2:$I$2863,'bereken betaaldatum bedrag'!$AG$1,'grv lys'!$G$2:$G$2863,'bereken betaaldatum bedrag'!B423)</f>
        <v>0</v>
      </c>
      <c r="AH423" s="4">
        <f>SUMIFS('grv lys'!$L$2:$L$2863,'grv lys'!$I$2:$I$2863,'bereken betaaldatum bedrag'!$AH$1,'grv lys'!$G$2:$G$2863,'bereken betaaldatum bedrag'!B423)</f>
        <v>0</v>
      </c>
      <c r="AI423" s="4">
        <f>SUMIFS('grv lys'!$L$2:$L$2863,'grv lys'!$I$2:$I$2863,'bereken betaaldatum bedrag'!$AI$1,'grv lys'!$G$2:$G$2863,'bereken betaaldatum bedrag'!B423)</f>
        <v>0</v>
      </c>
      <c r="AJ423" s="4">
        <f>SUMIFS('grv lys'!$L$2:$L$2863,'grv lys'!$I$2:$I$2863,'bereken betaaldatum bedrag'!$AJ$1,'grv lys'!$G$2:$G$2863,'bereken betaaldatum bedrag'!B423)</f>
        <v>0</v>
      </c>
      <c r="AK423" s="4">
        <f>SUMIFS('grv lys'!$L$2:$L$2863,'grv lys'!$I$2:$I$2863,'bereken betaaldatum bedrag'!$AK$1,'grv lys'!$G$2:$G$2863,'bereken betaaldatum bedrag'!B423)</f>
        <v>0</v>
      </c>
      <c r="AL423" s="4">
        <f>SUMIFS('grv lys'!$L$2:$L$2863,'grv lys'!$I$2:$I$2863,'bereken betaaldatum bedrag'!$AL$1,'grv lys'!$G$2:$G$2863,'bereken betaaldatum bedrag'!B423)</f>
        <v>0</v>
      </c>
      <c r="AM423" s="4">
        <f>SUMIFS('grv lys'!$L$2:$L$2863,'grv lys'!$I$2:$I$2863,'bereken betaaldatum bedrag'!$AM$1,'grv lys'!$G$2:$G$2863,'bereken betaaldatum bedrag'!B423)</f>
        <v>0</v>
      </c>
      <c r="AN423" s="4">
        <f>SUMIFS('grv lys'!$L$2:$L$2863,'grv lys'!$I$2:$I$2863,'bereken betaaldatum bedrag'!$AN$1,'grv lys'!$G$2:$G$2863,'bereken betaaldatum bedrag'!B423)</f>
        <v>0</v>
      </c>
      <c r="AO423" s="4">
        <f>SUMIFS('grv lys'!$L$2:$L$2863,'grv lys'!$I$2:$I$2863,'bereken betaaldatum bedrag'!$AO$1,'grv lys'!$G$2:$G$2863,'bereken betaaldatum bedrag'!B423)</f>
        <v>0</v>
      </c>
      <c r="AP423" s="4">
        <f>SUMIFS('grv lys'!$L$2:$L$2863,'grv lys'!$I$2:$I$2863,'bereken betaaldatum bedrag'!$AP$1,'grv lys'!$G$2:$G$2863,'bereken betaaldatum bedrag'!B423)</f>
        <v>0</v>
      </c>
      <c r="AQ423" s="4">
        <f>SUMIFS('grv lys'!$L$2:$L$2863,'grv lys'!$I$2:$I$2863,'bereken betaaldatum bedrag'!$AQ$1,'grv lys'!$G$2:$G$2863,'bereken betaaldatum bedrag'!B423)</f>
        <v>0</v>
      </c>
      <c r="AR423" s="4">
        <f>SUMIFS('grv lys'!$L$2:$L$2863,'grv lys'!$I$2:$I$2863,'bereken betaaldatum bedrag'!$AR$1,'grv lys'!$G$2:$G$2863,'bereken betaaldatum bedrag'!B423)</f>
        <v>0</v>
      </c>
      <c r="AS423" s="4">
        <f>SUMIFS('grv lys'!$L$2:$L$2863,'grv lys'!$I$2:$I$2863,'bereken betaaldatum bedrag'!$AS$1,'grv lys'!$G$2:$G$2863,'bereken betaaldatum bedrag'!B423)</f>
        <v>0</v>
      </c>
      <c r="AT423" s="4">
        <f>SUMIFS('grv lys'!$L$2:$L$2863,'grv lys'!$I$2:$I$2863,'bereken betaaldatum bedrag'!$AT$1,'grv lys'!$G$2:$G$2863,'bereken betaaldatum bedrag'!B423)</f>
        <v>0</v>
      </c>
      <c r="AU423" s="4">
        <f>SUMIFS('grv lys'!$L$2:$L$2863,'grv lys'!$I$2:$I$2863,'bereken betaaldatum bedrag'!$AU$1,'grv lys'!$G$2:$G$2863,'bereken betaaldatum bedrag'!B423)</f>
        <v>0</v>
      </c>
      <c r="AV423" s="4">
        <f>SUMIFS('grv lys'!$L$2:$L$2863,'grv lys'!$I$2:$I$2863,'bereken betaaldatum bedrag'!$AV$1,'grv lys'!$G$2:$G$2863,'bereken betaaldatum bedrag'!B423)</f>
        <v>0</v>
      </c>
      <c r="AW423" s="4">
        <f>SUMIFS('grv lys'!$L$2:$L$2863,'grv lys'!$I$2:$I$2863,'bereken betaaldatum bedrag'!$AW$1,'grv lys'!$G$2:$G$2863,'bereken betaaldatum bedrag'!B423)</f>
        <v>0</v>
      </c>
      <c r="AX423" s="4">
        <f>SUMIFS('grv lys'!$L$2:$L$2863,'grv lys'!$I$2:$I$2863,'bereken betaaldatum bedrag'!$AX$1,'grv lys'!$G$2:$G$2863,'bereken betaaldatum bedrag'!B423)</f>
        <v>0</v>
      </c>
      <c r="AY423" s="4">
        <f>SUMIFS('grv lys'!$L$2:$L$2863,'grv lys'!$I$2:$I$2863,'bereken betaaldatum bedrag'!$AY$1,'grv lys'!$G$2:$G$2863,'bereken betaaldatum bedrag'!B423)</f>
        <v>0</v>
      </c>
      <c r="AZ423" s="4">
        <f>SUMIFS('grv lys'!$L$2:$L$2863,'grv lys'!$I$2:$I$2863,'bereken betaaldatum bedrag'!$AZ$1,'grv lys'!$G$2:$G$2863,'bereken betaaldatum bedrag'!B423)</f>
        <v>0</v>
      </c>
      <c r="BA423" s="4">
        <f>SUMIFS('grv lys'!$L$2:$L$2863,'grv lys'!$I$2:$I$2863,'bereken betaaldatum bedrag'!$BA$1,'grv lys'!$G$2:$G$2863,'bereken betaaldatum bedrag'!B423)</f>
        <v>0</v>
      </c>
    </row>
    <row r="424" spans="1:53" x14ac:dyDescent="0.25">
      <c r="A424" s="21" t="s">
        <v>140</v>
      </c>
      <c r="B424" s="22">
        <v>42000</v>
      </c>
      <c r="C424" s="7"/>
      <c r="D424" s="15" t="s">
        <v>148</v>
      </c>
      <c r="E424" s="14"/>
      <c r="F424" s="12"/>
      <c r="G424" s="16"/>
      <c r="H424" s="16"/>
      <c r="I424" s="4">
        <f>SUMIFS('grv lys'!$L$2:$L$2863,'grv lys'!$G$2:$G$2863,'bereken betaaldatum bedrag'!B424,'grv lys'!$I$2:$I$2863,'bereken betaaldatum bedrag'!I$1)</f>
        <v>0</v>
      </c>
      <c r="J424" s="4">
        <f>SUMIFS('grv lys'!$L$2:$L$2863,'grv lys'!$I$2:$I$2863,'bereken betaaldatum bedrag'!$J$1,'grv lys'!$T$2:$T$2863,'bereken betaaldatum bedrag'!B424)</f>
        <v>0</v>
      </c>
      <c r="K424" s="4">
        <f>SUMIFS('grv lys'!$L$2:$L$2863,'grv lys'!$I$2:$I$2863,'bereken betaaldatum bedrag'!$K$1,'grv lys'!$T$2:$T$2863,'bereken betaaldatum bedrag'!B424)</f>
        <v>0</v>
      </c>
      <c r="L424" s="4">
        <f>SUMIFS('grv lys'!$L$2:$L$2863,'grv lys'!$I$2:$I$2863,'bereken betaaldatum bedrag'!$L$1,'grv lys'!$T$2:$T$2863,'bereken betaaldatum bedrag'!B424)</f>
        <v>0</v>
      </c>
      <c r="M424" s="4">
        <f>SUMIFS('grv lys'!$L$2:$L$2863,'grv lys'!$I$2:$I$2863,'bereken betaaldatum bedrag'!$M$1,'grv lys'!$T$2:$T$2863,'bereken betaaldatum bedrag'!B424)</f>
        <v>0</v>
      </c>
      <c r="N424" s="4">
        <f>SUMIFS('grv lys'!$L$2:$L$2863,'grv lys'!$I$2:$I$2863,'bereken betaaldatum bedrag'!$N$1,'grv lys'!$T$2:$T$2863,'bereken betaaldatum bedrag'!B424)</f>
        <v>0</v>
      </c>
      <c r="O424" s="4">
        <f>SUMIFS('grv lys'!$L$2:$L$2863,'grv lys'!$I$2:$I$2863,'bereken betaaldatum bedrag'!$O$1,'grv lys'!$T$2:$T$2863,'bereken betaaldatum bedrag'!B424)</f>
        <v>0</v>
      </c>
      <c r="P424" s="4">
        <f>SUMIFS('grv lys'!$L$2:$L$2863,'grv lys'!$I$2:$I$2863,'bereken betaaldatum bedrag'!$P$1,'grv lys'!$T$2:$T$2863,'bereken betaaldatum bedrag'!B424)</f>
        <v>0</v>
      </c>
      <c r="Q424" s="4">
        <f>SUMIFS('grv lys'!$L$2:$L$2863,'grv lys'!$I$2:$I$2863,'bereken betaaldatum bedrag'!$Q$1,'grv lys'!$T$2:$T$2863,'bereken betaaldatum bedrag'!B424)</f>
        <v>0</v>
      </c>
      <c r="R424" s="4">
        <f>SUMIFS('grv lys'!$L$2:$L$2863,'grv lys'!$I$2:$I$2863,'bereken betaaldatum bedrag'!$R$1,'grv lys'!$T$2:$T$2863,'bereken betaaldatum bedrag'!B424)</f>
        <v>0</v>
      </c>
      <c r="S424" s="4">
        <f>SUMIFS('grv lys'!Y423:Y3686,'grv lys'!T423:T3686,'bereken betaaldatum bedrag'!B424,'grv lys'!V423:V3686,'bereken betaaldatum bedrag'!$S$1)</f>
        <v>0</v>
      </c>
      <c r="T424" s="4">
        <f>SUMIFS('grv lys'!Z423:Z3686,'grv lys'!U423:U3686,'bereken betaaldatum bedrag'!B424,'grv lys'!W423:W3686,'bereken betaaldatum bedrag'!$T$1)</f>
        <v>0</v>
      </c>
      <c r="U424" s="4">
        <f>SUMIFS('grv lys'!$L$2:$L$2863,'grv lys'!$I$2:$I$2863,'bereken betaaldatum bedrag'!$U$1,'grv lys'!$T$2:$T$2863,'bereken betaaldatum bedrag'!B424)</f>
        <v>0</v>
      </c>
      <c r="V424" s="4">
        <f>SUMIFS('grv lys'!$L$2:$L$2863,'grv lys'!$I$2:$I$2863,'bereken betaaldatum bedrag'!$V$1,'grv lys'!$T$2:$T$2863,'bereken betaaldatum bedrag'!B424)</f>
        <v>0</v>
      </c>
      <c r="W424" s="4">
        <f>SUMIFS('grv lys'!$L$2:$L$2863,'grv lys'!$I$2:$I$2863,'bereken betaaldatum bedrag'!$W$1,'grv lys'!$T$2:$T$2863,'bereken betaaldatum bedrag'!B424)</f>
        <v>0</v>
      </c>
      <c r="X424" s="4">
        <f>SUMIFS('grv lys'!$L$2:$L$2863,'grv lys'!$I$2:$I$2863,'bereken betaaldatum bedrag'!$X$1,'grv lys'!$T$2:$T$2863,'bereken betaaldatum bedrag'!B424)</f>
        <v>0</v>
      </c>
      <c r="Y424" s="4">
        <f>SUMIFS('grv lys'!$L$2:$L$2863,'grv lys'!$I$2:$I$2863,'bereken betaaldatum bedrag'!$Y$1,'grv lys'!$G$2:$G$2863,'bereken betaaldatum bedrag'!B424)</f>
        <v>0</v>
      </c>
      <c r="Z424" s="4">
        <f>SUMIFS('grv lys'!$L$2:$L$2863,'grv lys'!$I$2:$I$2863,'bereken betaaldatum bedrag'!$Z$1,'grv lys'!$G$2:$G$2863,'bereken betaaldatum bedrag'!B424)</f>
        <v>0</v>
      </c>
      <c r="AA424" s="4">
        <f>SUMIFS('grv lys'!$L$2:$L$2863,'grv lys'!$I$2:$I$2863,'bereken betaaldatum bedrag'!$AA$1,'grv lys'!$G$2:$G$2863,'bereken betaaldatum bedrag'!B424)</f>
        <v>0</v>
      </c>
      <c r="AB424" s="4">
        <f>SUMIFS('grv lys'!$L$2:$L$2863,'grv lys'!$I$2:$I$2863,'bereken betaaldatum bedrag'!$AB$1,'grv lys'!$G$2:$G$2863,'bereken betaaldatum bedrag'!B424)</f>
        <v>0</v>
      </c>
      <c r="AC424" s="4">
        <f>SUMIFS('grv lys'!$L$2:$L$2863,'grv lys'!$I$2:$I$2863,'bereken betaaldatum bedrag'!$AC$1,'grv lys'!$G$2:$G$2863,'bereken betaaldatum bedrag'!B424)</f>
        <v>0</v>
      </c>
      <c r="AD424" s="4">
        <f>SUMIFS('grv lys'!$L$2:$L$2863,'grv lys'!$I$2:$I$2863,'bereken betaaldatum bedrag'!$AD$1,'grv lys'!$G$2:$G$2863,'bereken betaaldatum bedrag'!B424)</f>
        <v>0</v>
      </c>
      <c r="AE424" s="4">
        <f>SUMIFS('grv lys'!$L$2:$L$2863,'grv lys'!$I$2:$I$2863,'bereken betaaldatum bedrag'!$AE$1,'grv lys'!$G$2:$G$2863,'bereken betaaldatum bedrag'!B424)</f>
        <v>0</v>
      </c>
      <c r="AF424" s="4">
        <f>SUMIFS('grv lys'!$L$2:$L$2863,'grv lys'!$I$2:$I$2863,'bereken betaaldatum bedrag'!$AF$1,'grv lys'!$G$2:$G$2863,'bereken betaaldatum bedrag'!B424)</f>
        <v>0</v>
      </c>
      <c r="AG424" s="4">
        <f>SUMIFS('grv lys'!$L$2:$L$2863,'grv lys'!$I$2:$I$2863,'bereken betaaldatum bedrag'!$AG$1,'grv lys'!$G$2:$G$2863,'bereken betaaldatum bedrag'!B424)</f>
        <v>0</v>
      </c>
      <c r="AH424" s="4">
        <f>SUMIFS('grv lys'!$L$2:$L$2863,'grv lys'!$I$2:$I$2863,'bereken betaaldatum bedrag'!$AH$1,'grv lys'!$G$2:$G$2863,'bereken betaaldatum bedrag'!B424)</f>
        <v>0</v>
      </c>
      <c r="AI424" s="4">
        <f>SUMIFS('grv lys'!$L$2:$L$2863,'grv lys'!$I$2:$I$2863,'bereken betaaldatum bedrag'!$AI$1,'grv lys'!$G$2:$G$2863,'bereken betaaldatum bedrag'!B424)</f>
        <v>0</v>
      </c>
      <c r="AJ424" s="4">
        <f>SUMIFS('grv lys'!$L$2:$L$2863,'grv lys'!$I$2:$I$2863,'bereken betaaldatum bedrag'!$AJ$1,'grv lys'!$G$2:$G$2863,'bereken betaaldatum bedrag'!B424)</f>
        <v>0</v>
      </c>
      <c r="AK424" s="4">
        <f>SUMIFS('grv lys'!$L$2:$L$2863,'grv lys'!$I$2:$I$2863,'bereken betaaldatum bedrag'!$AK$1,'grv lys'!$G$2:$G$2863,'bereken betaaldatum bedrag'!B424)</f>
        <v>0</v>
      </c>
      <c r="AL424" s="4">
        <f>SUMIFS('grv lys'!$L$2:$L$2863,'grv lys'!$I$2:$I$2863,'bereken betaaldatum bedrag'!$AL$1,'grv lys'!$G$2:$G$2863,'bereken betaaldatum bedrag'!B424)</f>
        <v>0</v>
      </c>
      <c r="AM424" s="4">
        <f>SUMIFS('grv lys'!$L$2:$L$2863,'grv lys'!$I$2:$I$2863,'bereken betaaldatum bedrag'!$AM$1,'grv lys'!$G$2:$G$2863,'bereken betaaldatum bedrag'!B424)</f>
        <v>0</v>
      </c>
      <c r="AN424" s="4">
        <f>SUMIFS('grv lys'!$L$2:$L$2863,'grv lys'!$I$2:$I$2863,'bereken betaaldatum bedrag'!$AN$1,'grv lys'!$G$2:$G$2863,'bereken betaaldatum bedrag'!B424)</f>
        <v>0</v>
      </c>
      <c r="AO424" s="4">
        <f>SUMIFS('grv lys'!$L$2:$L$2863,'grv lys'!$I$2:$I$2863,'bereken betaaldatum bedrag'!$AO$1,'grv lys'!$G$2:$G$2863,'bereken betaaldatum bedrag'!B424)</f>
        <v>0</v>
      </c>
      <c r="AP424" s="4">
        <f>SUMIFS('grv lys'!$L$2:$L$2863,'grv lys'!$I$2:$I$2863,'bereken betaaldatum bedrag'!$AP$1,'grv lys'!$G$2:$G$2863,'bereken betaaldatum bedrag'!B424)</f>
        <v>0</v>
      </c>
      <c r="AQ424" s="4">
        <f>SUMIFS('grv lys'!$L$2:$L$2863,'grv lys'!$I$2:$I$2863,'bereken betaaldatum bedrag'!$AQ$1,'grv lys'!$G$2:$G$2863,'bereken betaaldatum bedrag'!B424)</f>
        <v>0</v>
      </c>
      <c r="AR424" s="4">
        <f>SUMIFS('grv lys'!$L$2:$L$2863,'grv lys'!$I$2:$I$2863,'bereken betaaldatum bedrag'!$AR$1,'grv lys'!$G$2:$G$2863,'bereken betaaldatum bedrag'!B424)</f>
        <v>0</v>
      </c>
      <c r="AS424" s="4">
        <f>SUMIFS('grv lys'!$L$2:$L$2863,'grv lys'!$I$2:$I$2863,'bereken betaaldatum bedrag'!$AS$1,'grv lys'!$G$2:$G$2863,'bereken betaaldatum bedrag'!B424)</f>
        <v>0</v>
      </c>
      <c r="AT424" s="4">
        <f>SUMIFS('grv lys'!$L$2:$L$2863,'grv lys'!$I$2:$I$2863,'bereken betaaldatum bedrag'!$AT$1,'grv lys'!$G$2:$G$2863,'bereken betaaldatum bedrag'!B424)</f>
        <v>0</v>
      </c>
      <c r="AU424" s="4">
        <f>SUMIFS('grv lys'!$L$2:$L$2863,'grv lys'!$I$2:$I$2863,'bereken betaaldatum bedrag'!$AU$1,'grv lys'!$G$2:$G$2863,'bereken betaaldatum bedrag'!B424)</f>
        <v>0</v>
      </c>
      <c r="AV424" s="4">
        <f>SUMIFS('grv lys'!$L$2:$L$2863,'grv lys'!$I$2:$I$2863,'bereken betaaldatum bedrag'!$AV$1,'grv lys'!$G$2:$G$2863,'bereken betaaldatum bedrag'!B424)</f>
        <v>0</v>
      </c>
      <c r="AW424" s="4">
        <f>SUMIFS('grv lys'!$L$2:$L$2863,'grv lys'!$I$2:$I$2863,'bereken betaaldatum bedrag'!$AW$1,'grv lys'!$G$2:$G$2863,'bereken betaaldatum bedrag'!B424)</f>
        <v>0</v>
      </c>
      <c r="AX424" s="4">
        <f>SUMIFS('grv lys'!$L$2:$L$2863,'grv lys'!$I$2:$I$2863,'bereken betaaldatum bedrag'!$AX$1,'grv lys'!$G$2:$G$2863,'bereken betaaldatum bedrag'!B424)</f>
        <v>0</v>
      </c>
      <c r="AY424" s="4">
        <f>SUMIFS('grv lys'!$L$2:$L$2863,'grv lys'!$I$2:$I$2863,'bereken betaaldatum bedrag'!$AY$1,'grv lys'!$G$2:$G$2863,'bereken betaaldatum bedrag'!B424)</f>
        <v>0</v>
      </c>
      <c r="AZ424" s="4">
        <f>SUMIFS('grv lys'!$L$2:$L$2863,'grv lys'!$I$2:$I$2863,'bereken betaaldatum bedrag'!$AZ$1,'grv lys'!$G$2:$G$2863,'bereken betaaldatum bedrag'!B424)</f>
        <v>0</v>
      </c>
      <c r="BA424" s="4">
        <f>SUMIFS('grv lys'!$L$2:$L$2863,'grv lys'!$I$2:$I$2863,'bereken betaaldatum bedrag'!$BA$1,'grv lys'!$G$2:$G$2863,'bereken betaaldatum bedrag'!B424)</f>
        <v>0</v>
      </c>
    </row>
    <row r="425" spans="1:53" x14ac:dyDescent="0.25">
      <c r="A425" s="21" t="s">
        <v>134</v>
      </c>
      <c r="B425" s="22">
        <v>42001</v>
      </c>
      <c r="C425" s="7"/>
      <c r="D425" s="15" t="s">
        <v>148</v>
      </c>
      <c r="E425" s="14"/>
      <c r="F425" s="12"/>
      <c r="G425" s="16"/>
      <c r="H425" s="16"/>
      <c r="I425" s="4">
        <f>SUMIFS('grv lys'!$L$2:$L$2863,'grv lys'!$G$2:$G$2863,'bereken betaaldatum bedrag'!B425,'grv lys'!$I$2:$I$2863,'bereken betaaldatum bedrag'!I$1)</f>
        <v>0</v>
      </c>
      <c r="J425" s="4">
        <f>SUMIFS('grv lys'!$L$2:$L$2863,'grv lys'!$I$2:$I$2863,'bereken betaaldatum bedrag'!$J$1,'grv lys'!$T$2:$T$2863,'bereken betaaldatum bedrag'!B425)</f>
        <v>0</v>
      </c>
      <c r="K425" s="4">
        <f>SUMIFS('grv lys'!$L$2:$L$2863,'grv lys'!$I$2:$I$2863,'bereken betaaldatum bedrag'!$K$1,'grv lys'!$T$2:$T$2863,'bereken betaaldatum bedrag'!B425)</f>
        <v>0</v>
      </c>
      <c r="L425" s="4">
        <f>SUMIFS('grv lys'!$L$2:$L$2863,'grv lys'!$I$2:$I$2863,'bereken betaaldatum bedrag'!$L$1,'grv lys'!$T$2:$T$2863,'bereken betaaldatum bedrag'!B425)</f>
        <v>0</v>
      </c>
      <c r="M425" s="4">
        <f>SUMIFS('grv lys'!$L$2:$L$2863,'grv lys'!$I$2:$I$2863,'bereken betaaldatum bedrag'!$M$1,'grv lys'!$T$2:$T$2863,'bereken betaaldatum bedrag'!B425)</f>
        <v>0</v>
      </c>
      <c r="N425" s="4">
        <f>SUMIFS('grv lys'!$L$2:$L$2863,'grv lys'!$I$2:$I$2863,'bereken betaaldatum bedrag'!$N$1,'grv lys'!$T$2:$T$2863,'bereken betaaldatum bedrag'!B425)</f>
        <v>0</v>
      </c>
      <c r="O425" s="4">
        <f>SUMIFS('grv lys'!$L$2:$L$2863,'grv lys'!$I$2:$I$2863,'bereken betaaldatum bedrag'!$O$1,'grv lys'!$T$2:$T$2863,'bereken betaaldatum bedrag'!B425)</f>
        <v>0</v>
      </c>
      <c r="P425" s="4">
        <f>SUMIFS('grv lys'!$L$2:$L$2863,'grv lys'!$I$2:$I$2863,'bereken betaaldatum bedrag'!$P$1,'grv lys'!$T$2:$T$2863,'bereken betaaldatum bedrag'!B425)</f>
        <v>0</v>
      </c>
      <c r="Q425" s="4">
        <f>SUMIFS('grv lys'!$L$2:$L$2863,'grv lys'!$I$2:$I$2863,'bereken betaaldatum bedrag'!$Q$1,'grv lys'!$T$2:$T$2863,'bereken betaaldatum bedrag'!B425)</f>
        <v>0</v>
      </c>
      <c r="R425" s="4">
        <f>SUMIFS('grv lys'!$L$2:$L$2863,'grv lys'!$I$2:$I$2863,'bereken betaaldatum bedrag'!$R$1,'grv lys'!$T$2:$T$2863,'bereken betaaldatum bedrag'!B425)</f>
        <v>0</v>
      </c>
      <c r="S425" s="4">
        <f>SUMIFS('grv lys'!Y424:Y3687,'grv lys'!T424:T3687,'bereken betaaldatum bedrag'!B425,'grv lys'!V424:V3687,'bereken betaaldatum bedrag'!$S$1)</f>
        <v>0</v>
      </c>
      <c r="T425" s="4">
        <f>SUMIFS('grv lys'!Z424:Z3687,'grv lys'!U424:U3687,'bereken betaaldatum bedrag'!B425,'grv lys'!W424:W3687,'bereken betaaldatum bedrag'!$T$1)</f>
        <v>0</v>
      </c>
      <c r="U425" s="4">
        <f>SUMIFS('grv lys'!$L$2:$L$2863,'grv lys'!$I$2:$I$2863,'bereken betaaldatum bedrag'!$U$1,'grv lys'!$T$2:$T$2863,'bereken betaaldatum bedrag'!B425)</f>
        <v>0</v>
      </c>
      <c r="V425" s="4">
        <f>SUMIFS('grv lys'!$L$2:$L$2863,'grv lys'!$I$2:$I$2863,'bereken betaaldatum bedrag'!$V$1,'grv lys'!$T$2:$T$2863,'bereken betaaldatum bedrag'!B425)</f>
        <v>0</v>
      </c>
      <c r="W425" s="4">
        <f>SUMIFS('grv lys'!$L$2:$L$2863,'grv lys'!$I$2:$I$2863,'bereken betaaldatum bedrag'!$W$1,'grv lys'!$T$2:$T$2863,'bereken betaaldatum bedrag'!B425)</f>
        <v>0</v>
      </c>
      <c r="X425" s="4">
        <f>SUMIFS('grv lys'!$L$2:$L$2863,'grv lys'!$I$2:$I$2863,'bereken betaaldatum bedrag'!$X$1,'grv lys'!$T$2:$T$2863,'bereken betaaldatum bedrag'!B425)</f>
        <v>0</v>
      </c>
      <c r="Y425" s="4">
        <f>SUMIFS('grv lys'!$L$2:$L$2863,'grv lys'!$I$2:$I$2863,'bereken betaaldatum bedrag'!$Y$1,'grv lys'!$G$2:$G$2863,'bereken betaaldatum bedrag'!B425)</f>
        <v>0</v>
      </c>
      <c r="Z425" s="4">
        <f>SUMIFS('grv lys'!$L$2:$L$2863,'grv lys'!$I$2:$I$2863,'bereken betaaldatum bedrag'!$Z$1,'grv lys'!$G$2:$G$2863,'bereken betaaldatum bedrag'!B425)</f>
        <v>0</v>
      </c>
      <c r="AA425" s="4">
        <f>SUMIFS('grv lys'!$L$2:$L$2863,'grv lys'!$I$2:$I$2863,'bereken betaaldatum bedrag'!$AA$1,'grv lys'!$G$2:$G$2863,'bereken betaaldatum bedrag'!B425)</f>
        <v>0</v>
      </c>
      <c r="AB425" s="4">
        <f>SUMIFS('grv lys'!$L$2:$L$2863,'grv lys'!$I$2:$I$2863,'bereken betaaldatum bedrag'!$AB$1,'grv lys'!$G$2:$G$2863,'bereken betaaldatum bedrag'!B425)</f>
        <v>0</v>
      </c>
      <c r="AC425" s="4">
        <f>SUMIFS('grv lys'!$L$2:$L$2863,'grv lys'!$I$2:$I$2863,'bereken betaaldatum bedrag'!$AC$1,'grv lys'!$G$2:$G$2863,'bereken betaaldatum bedrag'!B425)</f>
        <v>0</v>
      </c>
      <c r="AD425" s="4">
        <f>SUMIFS('grv lys'!$L$2:$L$2863,'grv lys'!$I$2:$I$2863,'bereken betaaldatum bedrag'!$AD$1,'grv lys'!$G$2:$G$2863,'bereken betaaldatum bedrag'!B425)</f>
        <v>0</v>
      </c>
      <c r="AE425" s="4">
        <f>SUMIFS('grv lys'!$L$2:$L$2863,'grv lys'!$I$2:$I$2863,'bereken betaaldatum bedrag'!$AE$1,'grv lys'!$G$2:$G$2863,'bereken betaaldatum bedrag'!B425)</f>
        <v>0</v>
      </c>
      <c r="AF425" s="4">
        <f>SUMIFS('grv lys'!$L$2:$L$2863,'grv lys'!$I$2:$I$2863,'bereken betaaldatum bedrag'!$AF$1,'grv lys'!$G$2:$G$2863,'bereken betaaldatum bedrag'!B425)</f>
        <v>0</v>
      </c>
      <c r="AG425" s="4">
        <f>SUMIFS('grv lys'!$L$2:$L$2863,'grv lys'!$I$2:$I$2863,'bereken betaaldatum bedrag'!$AG$1,'grv lys'!$G$2:$G$2863,'bereken betaaldatum bedrag'!B425)</f>
        <v>0</v>
      </c>
      <c r="AH425" s="4">
        <f>SUMIFS('grv lys'!$L$2:$L$2863,'grv lys'!$I$2:$I$2863,'bereken betaaldatum bedrag'!$AH$1,'grv lys'!$G$2:$G$2863,'bereken betaaldatum bedrag'!B425)</f>
        <v>0</v>
      </c>
      <c r="AI425" s="4">
        <f>SUMIFS('grv lys'!$L$2:$L$2863,'grv lys'!$I$2:$I$2863,'bereken betaaldatum bedrag'!$AI$1,'grv lys'!$G$2:$G$2863,'bereken betaaldatum bedrag'!B425)</f>
        <v>0</v>
      </c>
      <c r="AJ425" s="4">
        <f>SUMIFS('grv lys'!$L$2:$L$2863,'grv lys'!$I$2:$I$2863,'bereken betaaldatum bedrag'!$AJ$1,'grv lys'!$G$2:$G$2863,'bereken betaaldatum bedrag'!B425)</f>
        <v>0</v>
      </c>
      <c r="AK425" s="4">
        <f>SUMIFS('grv lys'!$L$2:$L$2863,'grv lys'!$I$2:$I$2863,'bereken betaaldatum bedrag'!$AK$1,'grv lys'!$G$2:$G$2863,'bereken betaaldatum bedrag'!B425)</f>
        <v>0</v>
      </c>
      <c r="AL425" s="4">
        <f>SUMIFS('grv lys'!$L$2:$L$2863,'grv lys'!$I$2:$I$2863,'bereken betaaldatum bedrag'!$AL$1,'grv lys'!$G$2:$G$2863,'bereken betaaldatum bedrag'!B425)</f>
        <v>0</v>
      </c>
      <c r="AM425" s="4">
        <f>SUMIFS('grv lys'!$L$2:$L$2863,'grv lys'!$I$2:$I$2863,'bereken betaaldatum bedrag'!$AM$1,'grv lys'!$G$2:$G$2863,'bereken betaaldatum bedrag'!B425)</f>
        <v>0</v>
      </c>
      <c r="AN425" s="4">
        <f>SUMIFS('grv lys'!$L$2:$L$2863,'grv lys'!$I$2:$I$2863,'bereken betaaldatum bedrag'!$AN$1,'grv lys'!$G$2:$G$2863,'bereken betaaldatum bedrag'!B425)</f>
        <v>0</v>
      </c>
      <c r="AO425" s="4">
        <f>SUMIFS('grv lys'!$L$2:$L$2863,'grv lys'!$I$2:$I$2863,'bereken betaaldatum bedrag'!$AO$1,'grv lys'!$G$2:$G$2863,'bereken betaaldatum bedrag'!B425)</f>
        <v>0</v>
      </c>
      <c r="AP425" s="4">
        <f>SUMIFS('grv lys'!$L$2:$L$2863,'grv lys'!$I$2:$I$2863,'bereken betaaldatum bedrag'!$AP$1,'grv lys'!$G$2:$G$2863,'bereken betaaldatum bedrag'!B425)</f>
        <v>0</v>
      </c>
      <c r="AQ425" s="4">
        <f>SUMIFS('grv lys'!$L$2:$L$2863,'grv lys'!$I$2:$I$2863,'bereken betaaldatum bedrag'!$AQ$1,'grv lys'!$G$2:$G$2863,'bereken betaaldatum bedrag'!B425)</f>
        <v>0</v>
      </c>
      <c r="AR425" s="4">
        <f>SUMIFS('grv lys'!$L$2:$L$2863,'grv lys'!$I$2:$I$2863,'bereken betaaldatum bedrag'!$AR$1,'grv lys'!$G$2:$G$2863,'bereken betaaldatum bedrag'!B425)</f>
        <v>0</v>
      </c>
      <c r="AS425" s="4">
        <f>SUMIFS('grv lys'!$L$2:$L$2863,'grv lys'!$I$2:$I$2863,'bereken betaaldatum bedrag'!$AS$1,'grv lys'!$G$2:$G$2863,'bereken betaaldatum bedrag'!B425)</f>
        <v>0</v>
      </c>
      <c r="AT425" s="4">
        <f>SUMIFS('grv lys'!$L$2:$L$2863,'grv lys'!$I$2:$I$2863,'bereken betaaldatum bedrag'!$AT$1,'grv lys'!$G$2:$G$2863,'bereken betaaldatum bedrag'!B425)</f>
        <v>0</v>
      </c>
      <c r="AU425" s="4">
        <f>SUMIFS('grv lys'!$L$2:$L$2863,'grv lys'!$I$2:$I$2863,'bereken betaaldatum bedrag'!$AU$1,'grv lys'!$G$2:$G$2863,'bereken betaaldatum bedrag'!B425)</f>
        <v>0</v>
      </c>
      <c r="AV425" s="4">
        <f>SUMIFS('grv lys'!$L$2:$L$2863,'grv lys'!$I$2:$I$2863,'bereken betaaldatum bedrag'!$AV$1,'grv lys'!$G$2:$G$2863,'bereken betaaldatum bedrag'!B425)</f>
        <v>0</v>
      </c>
      <c r="AW425" s="4">
        <f>SUMIFS('grv lys'!$L$2:$L$2863,'grv lys'!$I$2:$I$2863,'bereken betaaldatum bedrag'!$AW$1,'grv lys'!$G$2:$G$2863,'bereken betaaldatum bedrag'!B425)</f>
        <v>0</v>
      </c>
      <c r="AX425" s="4">
        <f>SUMIFS('grv lys'!$L$2:$L$2863,'grv lys'!$I$2:$I$2863,'bereken betaaldatum bedrag'!$AX$1,'grv lys'!$G$2:$G$2863,'bereken betaaldatum bedrag'!B425)</f>
        <v>0</v>
      </c>
      <c r="AY425" s="4">
        <f>SUMIFS('grv lys'!$L$2:$L$2863,'grv lys'!$I$2:$I$2863,'bereken betaaldatum bedrag'!$AY$1,'grv lys'!$G$2:$G$2863,'bereken betaaldatum bedrag'!B425)</f>
        <v>0</v>
      </c>
      <c r="AZ425" s="4">
        <f>SUMIFS('grv lys'!$L$2:$L$2863,'grv lys'!$I$2:$I$2863,'bereken betaaldatum bedrag'!$AZ$1,'grv lys'!$G$2:$G$2863,'bereken betaaldatum bedrag'!B425)</f>
        <v>0</v>
      </c>
      <c r="BA425" s="4">
        <f>SUMIFS('grv lys'!$L$2:$L$2863,'grv lys'!$I$2:$I$2863,'bereken betaaldatum bedrag'!$BA$1,'grv lys'!$G$2:$G$2863,'bereken betaaldatum bedrag'!B425)</f>
        <v>0</v>
      </c>
    </row>
    <row r="426" spans="1:53" x14ac:dyDescent="0.25">
      <c r="A426" s="21" t="s">
        <v>135</v>
      </c>
      <c r="B426" s="22">
        <v>42002</v>
      </c>
      <c r="C426" s="7"/>
      <c r="D426" s="15" t="s">
        <v>148</v>
      </c>
      <c r="E426" s="14"/>
      <c r="F426" s="12"/>
      <c r="G426" s="16"/>
      <c r="H426" s="16"/>
      <c r="I426" s="4">
        <f>SUMIFS('grv lys'!$L$2:$L$2863,'grv lys'!$G$2:$G$2863,'bereken betaaldatum bedrag'!B426,'grv lys'!$I$2:$I$2863,'bereken betaaldatum bedrag'!I$1)</f>
        <v>0</v>
      </c>
      <c r="J426" s="4">
        <f>SUMIFS('grv lys'!$L$2:$L$2863,'grv lys'!$I$2:$I$2863,'bereken betaaldatum bedrag'!$J$1,'grv lys'!$T$2:$T$2863,'bereken betaaldatum bedrag'!B426)</f>
        <v>0</v>
      </c>
      <c r="K426" s="4">
        <f>SUMIFS('grv lys'!$L$2:$L$2863,'grv lys'!$I$2:$I$2863,'bereken betaaldatum bedrag'!$K$1,'grv lys'!$T$2:$T$2863,'bereken betaaldatum bedrag'!B426)</f>
        <v>0</v>
      </c>
      <c r="L426" s="4">
        <f>SUMIFS('grv lys'!$L$2:$L$2863,'grv lys'!$I$2:$I$2863,'bereken betaaldatum bedrag'!$L$1,'grv lys'!$T$2:$T$2863,'bereken betaaldatum bedrag'!B426)</f>
        <v>0</v>
      </c>
      <c r="M426" s="4">
        <f>SUMIFS('grv lys'!$L$2:$L$2863,'grv lys'!$I$2:$I$2863,'bereken betaaldatum bedrag'!$M$1,'grv lys'!$T$2:$T$2863,'bereken betaaldatum bedrag'!B426)</f>
        <v>0</v>
      </c>
      <c r="N426" s="4">
        <f>SUMIFS('grv lys'!$L$2:$L$2863,'grv lys'!$I$2:$I$2863,'bereken betaaldatum bedrag'!$N$1,'grv lys'!$T$2:$T$2863,'bereken betaaldatum bedrag'!B426)</f>
        <v>0</v>
      </c>
      <c r="O426" s="4">
        <f>SUMIFS('grv lys'!$L$2:$L$2863,'grv lys'!$I$2:$I$2863,'bereken betaaldatum bedrag'!$O$1,'grv lys'!$T$2:$T$2863,'bereken betaaldatum bedrag'!B426)</f>
        <v>0</v>
      </c>
      <c r="P426" s="4">
        <f>SUMIFS('grv lys'!$L$2:$L$2863,'grv lys'!$I$2:$I$2863,'bereken betaaldatum bedrag'!$P$1,'grv lys'!$T$2:$T$2863,'bereken betaaldatum bedrag'!B426)</f>
        <v>0</v>
      </c>
      <c r="Q426" s="4">
        <f>SUMIFS('grv lys'!$L$2:$L$2863,'grv lys'!$I$2:$I$2863,'bereken betaaldatum bedrag'!$Q$1,'grv lys'!$T$2:$T$2863,'bereken betaaldatum bedrag'!B426)</f>
        <v>0</v>
      </c>
      <c r="R426" s="4">
        <f>SUMIFS('grv lys'!$L$2:$L$2863,'grv lys'!$I$2:$I$2863,'bereken betaaldatum bedrag'!$R$1,'grv lys'!$T$2:$T$2863,'bereken betaaldatum bedrag'!B426)</f>
        <v>0</v>
      </c>
      <c r="S426" s="4">
        <f>SUMIFS('grv lys'!Y425:Y3688,'grv lys'!T425:T3688,'bereken betaaldatum bedrag'!B426,'grv lys'!V425:V3688,'bereken betaaldatum bedrag'!$S$1)</f>
        <v>0</v>
      </c>
      <c r="T426" s="4">
        <f>SUMIFS('grv lys'!Z425:Z3688,'grv lys'!U425:U3688,'bereken betaaldatum bedrag'!B426,'grv lys'!W425:W3688,'bereken betaaldatum bedrag'!$T$1)</f>
        <v>0</v>
      </c>
      <c r="U426" s="4">
        <f>SUMIFS('grv lys'!$L$2:$L$2863,'grv lys'!$I$2:$I$2863,'bereken betaaldatum bedrag'!$U$1,'grv lys'!$T$2:$T$2863,'bereken betaaldatum bedrag'!B426)</f>
        <v>0</v>
      </c>
      <c r="V426" s="4">
        <f>SUMIFS('grv lys'!$L$2:$L$2863,'grv lys'!$I$2:$I$2863,'bereken betaaldatum bedrag'!$V$1,'grv lys'!$T$2:$T$2863,'bereken betaaldatum bedrag'!B426)</f>
        <v>0</v>
      </c>
      <c r="W426" s="4">
        <f>SUMIFS('grv lys'!$L$2:$L$2863,'grv lys'!$I$2:$I$2863,'bereken betaaldatum bedrag'!$W$1,'grv lys'!$T$2:$T$2863,'bereken betaaldatum bedrag'!B426)</f>
        <v>0</v>
      </c>
      <c r="X426" s="4">
        <f>SUMIFS('grv lys'!$L$2:$L$2863,'grv lys'!$I$2:$I$2863,'bereken betaaldatum bedrag'!$X$1,'grv lys'!$T$2:$T$2863,'bereken betaaldatum bedrag'!B426)</f>
        <v>0</v>
      </c>
      <c r="Y426" s="4">
        <f>SUMIFS('grv lys'!$L$2:$L$2863,'grv lys'!$I$2:$I$2863,'bereken betaaldatum bedrag'!$Y$1,'grv lys'!$G$2:$G$2863,'bereken betaaldatum bedrag'!B426)</f>
        <v>0</v>
      </c>
      <c r="Z426" s="4">
        <f>SUMIFS('grv lys'!$L$2:$L$2863,'grv lys'!$I$2:$I$2863,'bereken betaaldatum bedrag'!$Z$1,'grv lys'!$G$2:$G$2863,'bereken betaaldatum bedrag'!B426)</f>
        <v>0</v>
      </c>
      <c r="AA426" s="4">
        <f>SUMIFS('grv lys'!$L$2:$L$2863,'grv lys'!$I$2:$I$2863,'bereken betaaldatum bedrag'!$AA$1,'grv lys'!$G$2:$G$2863,'bereken betaaldatum bedrag'!B426)</f>
        <v>0</v>
      </c>
      <c r="AB426" s="4">
        <f>SUMIFS('grv lys'!$L$2:$L$2863,'grv lys'!$I$2:$I$2863,'bereken betaaldatum bedrag'!$AB$1,'grv lys'!$G$2:$G$2863,'bereken betaaldatum bedrag'!B426)</f>
        <v>0</v>
      </c>
      <c r="AC426" s="4">
        <f>SUMIFS('grv lys'!$L$2:$L$2863,'grv lys'!$I$2:$I$2863,'bereken betaaldatum bedrag'!$AC$1,'grv lys'!$G$2:$G$2863,'bereken betaaldatum bedrag'!B426)</f>
        <v>0</v>
      </c>
      <c r="AD426" s="4">
        <f>SUMIFS('grv lys'!$L$2:$L$2863,'grv lys'!$I$2:$I$2863,'bereken betaaldatum bedrag'!$AD$1,'grv lys'!$G$2:$G$2863,'bereken betaaldatum bedrag'!B426)</f>
        <v>0</v>
      </c>
      <c r="AE426" s="4">
        <f>SUMIFS('grv lys'!$L$2:$L$2863,'grv lys'!$I$2:$I$2863,'bereken betaaldatum bedrag'!$AE$1,'grv lys'!$G$2:$G$2863,'bereken betaaldatum bedrag'!B426)</f>
        <v>0</v>
      </c>
      <c r="AF426" s="4">
        <f>SUMIFS('grv lys'!$L$2:$L$2863,'grv lys'!$I$2:$I$2863,'bereken betaaldatum bedrag'!$AF$1,'grv lys'!$G$2:$G$2863,'bereken betaaldatum bedrag'!B426)</f>
        <v>0</v>
      </c>
      <c r="AG426" s="4">
        <f>SUMIFS('grv lys'!$L$2:$L$2863,'grv lys'!$I$2:$I$2863,'bereken betaaldatum bedrag'!$AG$1,'grv lys'!$G$2:$G$2863,'bereken betaaldatum bedrag'!B426)</f>
        <v>0</v>
      </c>
      <c r="AH426" s="4">
        <f>SUMIFS('grv lys'!$L$2:$L$2863,'grv lys'!$I$2:$I$2863,'bereken betaaldatum bedrag'!$AH$1,'grv lys'!$G$2:$G$2863,'bereken betaaldatum bedrag'!B426)</f>
        <v>0</v>
      </c>
      <c r="AI426" s="4">
        <f>SUMIFS('grv lys'!$L$2:$L$2863,'grv lys'!$I$2:$I$2863,'bereken betaaldatum bedrag'!$AI$1,'grv lys'!$G$2:$G$2863,'bereken betaaldatum bedrag'!B426)</f>
        <v>0</v>
      </c>
      <c r="AJ426" s="4">
        <f>SUMIFS('grv lys'!$L$2:$L$2863,'grv lys'!$I$2:$I$2863,'bereken betaaldatum bedrag'!$AJ$1,'grv lys'!$G$2:$G$2863,'bereken betaaldatum bedrag'!B426)</f>
        <v>0</v>
      </c>
      <c r="AK426" s="4">
        <f>SUMIFS('grv lys'!$L$2:$L$2863,'grv lys'!$I$2:$I$2863,'bereken betaaldatum bedrag'!$AK$1,'grv lys'!$G$2:$G$2863,'bereken betaaldatum bedrag'!B426)</f>
        <v>0</v>
      </c>
      <c r="AL426" s="4">
        <f>SUMIFS('grv lys'!$L$2:$L$2863,'grv lys'!$I$2:$I$2863,'bereken betaaldatum bedrag'!$AL$1,'grv lys'!$G$2:$G$2863,'bereken betaaldatum bedrag'!B426)</f>
        <v>0</v>
      </c>
      <c r="AM426" s="4">
        <f>SUMIFS('grv lys'!$L$2:$L$2863,'grv lys'!$I$2:$I$2863,'bereken betaaldatum bedrag'!$AM$1,'grv lys'!$G$2:$G$2863,'bereken betaaldatum bedrag'!B426)</f>
        <v>0</v>
      </c>
      <c r="AN426" s="4">
        <f>SUMIFS('grv lys'!$L$2:$L$2863,'grv lys'!$I$2:$I$2863,'bereken betaaldatum bedrag'!$AN$1,'grv lys'!$G$2:$G$2863,'bereken betaaldatum bedrag'!B426)</f>
        <v>0</v>
      </c>
      <c r="AO426" s="4">
        <f>SUMIFS('grv lys'!$L$2:$L$2863,'grv lys'!$I$2:$I$2863,'bereken betaaldatum bedrag'!$AO$1,'grv lys'!$G$2:$G$2863,'bereken betaaldatum bedrag'!B426)</f>
        <v>0</v>
      </c>
      <c r="AP426" s="4">
        <f>SUMIFS('grv lys'!$L$2:$L$2863,'grv lys'!$I$2:$I$2863,'bereken betaaldatum bedrag'!$AP$1,'grv lys'!$G$2:$G$2863,'bereken betaaldatum bedrag'!B426)</f>
        <v>0</v>
      </c>
      <c r="AQ426" s="4">
        <f>SUMIFS('grv lys'!$L$2:$L$2863,'grv lys'!$I$2:$I$2863,'bereken betaaldatum bedrag'!$AQ$1,'grv lys'!$G$2:$G$2863,'bereken betaaldatum bedrag'!B426)</f>
        <v>0</v>
      </c>
      <c r="AR426" s="4">
        <f>SUMIFS('grv lys'!$L$2:$L$2863,'grv lys'!$I$2:$I$2863,'bereken betaaldatum bedrag'!$AR$1,'grv lys'!$G$2:$G$2863,'bereken betaaldatum bedrag'!B426)</f>
        <v>0</v>
      </c>
      <c r="AS426" s="4">
        <f>SUMIFS('grv lys'!$L$2:$L$2863,'grv lys'!$I$2:$I$2863,'bereken betaaldatum bedrag'!$AS$1,'grv lys'!$G$2:$G$2863,'bereken betaaldatum bedrag'!B426)</f>
        <v>0</v>
      </c>
      <c r="AT426" s="4">
        <f>SUMIFS('grv lys'!$L$2:$L$2863,'grv lys'!$I$2:$I$2863,'bereken betaaldatum bedrag'!$AT$1,'grv lys'!$G$2:$G$2863,'bereken betaaldatum bedrag'!B426)</f>
        <v>0</v>
      </c>
      <c r="AU426" s="4">
        <f>SUMIFS('grv lys'!$L$2:$L$2863,'grv lys'!$I$2:$I$2863,'bereken betaaldatum bedrag'!$AU$1,'grv lys'!$G$2:$G$2863,'bereken betaaldatum bedrag'!B426)</f>
        <v>0</v>
      </c>
      <c r="AV426" s="4">
        <f>SUMIFS('grv lys'!$L$2:$L$2863,'grv lys'!$I$2:$I$2863,'bereken betaaldatum bedrag'!$AV$1,'grv lys'!$G$2:$G$2863,'bereken betaaldatum bedrag'!B426)</f>
        <v>0</v>
      </c>
      <c r="AW426" s="4">
        <f>SUMIFS('grv lys'!$L$2:$L$2863,'grv lys'!$I$2:$I$2863,'bereken betaaldatum bedrag'!$AW$1,'grv lys'!$G$2:$G$2863,'bereken betaaldatum bedrag'!B426)</f>
        <v>0</v>
      </c>
      <c r="AX426" s="4">
        <f>SUMIFS('grv lys'!$L$2:$L$2863,'grv lys'!$I$2:$I$2863,'bereken betaaldatum bedrag'!$AX$1,'grv lys'!$G$2:$G$2863,'bereken betaaldatum bedrag'!B426)</f>
        <v>0</v>
      </c>
      <c r="AY426" s="4">
        <f>SUMIFS('grv lys'!$L$2:$L$2863,'grv lys'!$I$2:$I$2863,'bereken betaaldatum bedrag'!$AY$1,'grv lys'!$G$2:$G$2863,'bereken betaaldatum bedrag'!B426)</f>
        <v>0</v>
      </c>
      <c r="AZ426" s="4">
        <f>SUMIFS('grv lys'!$L$2:$L$2863,'grv lys'!$I$2:$I$2863,'bereken betaaldatum bedrag'!$AZ$1,'grv lys'!$G$2:$G$2863,'bereken betaaldatum bedrag'!B426)</f>
        <v>0</v>
      </c>
      <c r="BA426" s="4">
        <f>SUMIFS('grv lys'!$L$2:$L$2863,'grv lys'!$I$2:$I$2863,'bereken betaaldatum bedrag'!$BA$1,'grv lys'!$G$2:$G$2863,'bereken betaaldatum bedrag'!B426)</f>
        <v>0</v>
      </c>
    </row>
    <row r="427" spans="1:53" x14ac:dyDescent="0.25">
      <c r="A427" s="21" t="s">
        <v>136</v>
      </c>
      <c r="B427" s="22">
        <v>42003</v>
      </c>
      <c r="C427" s="7"/>
      <c r="D427" s="15" t="s">
        <v>148</v>
      </c>
      <c r="E427" s="14"/>
      <c r="F427" s="12"/>
      <c r="G427" s="16"/>
      <c r="H427" s="16"/>
      <c r="I427" s="4">
        <f>SUMIFS('grv lys'!$L$2:$L$2863,'grv lys'!$G$2:$G$2863,'bereken betaaldatum bedrag'!B427,'grv lys'!$I$2:$I$2863,'bereken betaaldatum bedrag'!I$1)</f>
        <v>0</v>
      </c>
      <c r="J427" s="4">
        <f>SUMIFS('grv lys'!$L$2:$L$2863,'grv lys'!$I$2:$I$2863,'bereken betaaldatum bedrag'!$J$1,'grv lys'!$T$2:$T$2863,'bereken betaaldatum bedrag'!B427)</f>
        <v>0</v>
      </c>
      <c r="K427" s="4">
        <f>SUMIFS('grv lys'!$L$2:$L$2863,'grv lys'!$I$2:$I$2863,'bereken betaaldatum bedrag'!$K$1,'grv lys'!$T$2:$T$2863,'bereken betaaldatum bedrag'!B427)</f>
        <v>0</v>
      </c>
      <c r="L427" s="4">
        <f>SUMIFS('grv lys'!$L$2:$L$2863,'grv lys'!$I$2:$I$2863,'bereken betaaldatum bedrag'!$L$1,'grv lys'!$T$2:$T$2863,'bereken betaaldatum bedrag'!B427)</f>
        <v>0</v>
      </c>
      <c r="M427" s="4">
        <f>SUMIFS('grv lys'!$L$2:$L$2863,'grv lys'!$I$2:$I$2863,'bereken betaaldatum bedrag'!$M$1,'grv lys'!$T$2:$T$2863,'bereken betaaldatum bedrag'!B427)</f>
        <v>0</v>
      </c>
      <c r="N427" s="4">
        <f>SUMIFS('grv lys'!$L$2:$L$2863,'grv lys'!$I$2:$I$2863,'bereken betaaldatum bedrag'!$N$1,'grv lys'!$T$2:$T$2863,'bereken betaaldatum bedrag'!B427)</f>
        <v>0</v>
      </c>
      <c r="O427" s="4">
        <f>SUMIFS('grv lys'!$L$2:$L$2863,'grv lys'!$I$2:$I$2863,'bereken betaaldatum bedrag'!$O$1,'grv lys'!$T$2:$T$2863,'bereken betaaldatum bedrag'!B427)</f>
        <v>0</v>
      </c>
      <c r="P427" s="4">
        <f>SUMIFS('grv lys'!$L$2:$L$2863,'grv lys'!$I$2:$I$2863,'bereken betaaldatum bedrag'!$P$1,'grv lys'!$T$2:$T$2863,'bereken betaaldatum bedrag'!B427)</f>
        <v>0</v>
      </c>
      <c r="Q427" s="4">
        <f>SUMIFS('grv lys'!$L$2:$L$2863,'grv lys'!$I$2:$I$2863,'bereken betaaldatum bedrag'!$Q$1,'grv lys'!$T$2:$T$2863,'bereken betaaldatum bedrag'!B427)</f>
        <v>0</v>
      </c>
      <c r="R427" s="4">
        <f>SUMIFS('grv lys'!$L$2:$L$2863,'grv lys'!$I$2:$I$2863,'bereken betaaldatum bedrag'!$R$1,'grv lys'!$T$2:$T$2863,'bereken betaaldatum bedrag'!B427)</f>
        <v>0</v>
      </c>
      <c r="S427" s="4">
        <f>SUMIFS('grv lys'!Y426:Y3689,'grv lys'!T426:T3689,'bereken betaaldatum bedrag'!B427,'grv lys'!V426:V3689,'bereken betaaldatum bedrag'!$S$1)</f>
        <v>0</v>
      </c>
      <c r="T427" s="4">
        <f>SUMIFS('grv lys'!Z426:Z3689,'grv lys'!U426:U3689,'bereken betaaldatum bedrag'!B427,'grv lys'!W426:W3689,'bereken betaaldatum bedrag'!$T$1)</f>
        <v>0</v>
      </c>
      <c r="U427" s="4">
        <f>SUMIFS('grv lys'!$L$2:$L$2863,'grv lys'!$I$2:$I$2863,'bereken betaaldatum bedrag'!$U$1,'grv lys'!$T$2:$T$2863,'bereken betaaldatum bedrag'!B427)</f>
        <v>0</v>
      </c>
      <c r="V427" s="4">
        <f>SUMIFS('grv lys'!$L$2:$L$2863,'grv lys'!$I$2:$I$2863,'bereken betaaldatum bedrag'!$V$1,'grv lys'!$T$2:$T$2863,'bereken betaaldatum bedrag'!B427)</f>
        <v>0</v>
      </c>
      <c r="W427" s="4">
        <f>SUMIFS('grv lys'!$L$2:$L$2863,'grv lys'!$I$2:$I$2863,'bereken betaaldatum bedrag'!$W$1,'grv lys'!$T$2:$T$2863,'bereken betaaldatum bedrag'!B427)</f>
        <v>0</v>
      </c>
      <c r="X427" s="4">
        <f>SUMIFS('grv lys'!$L$2:$L$2863,'grv lys'!$I$2:$I$2863,'bereken betaaldatum bedrag'!$X$1,'grv lys'!$T$2:$T$2863,'bereken betaaldatum bedrag'!B427)</f>
        <v>0</v>
      </c>
      <c r="Y427" s="4">
        <f>SUMIFS('grv lys'!$L$2:$L$2863,'grv lys'!$I$2:$I$2863,'bereken betaaldatum bedrag'!$Y$1,'grv lys'!$G$2:$G$2863,'bereken betaaldatum bedrag'!B427)</f>
        <v>0</v>
      </c>
      <c r="Z427" s="4">
        <f>SUMIFS('grv lys'!$L$2:$L$2863,'grv lys'!$I$2:$I$2863,'bereken betaaldatum bedrag'!$Z$1,'grv lys'!$G$2:$G$2863,'bereken betaaldatum bedrag'!B427)</f>
        <v>0</v>
      </c>
      <c r="AA427" s="4">
        <f>SUMIFS('grv lys'!$L$2:$L$2863,'grv lys'!$I$2:$I$2863,'bereken betaaldatum bedrag'!$AA$1,'grv lys'!$G$2:$G$2863,'bereken betaaldatum bedrag'!B427)</f>
        <v>0</v>
      </c>
      <c r="AB427" s="4">
        <f>SUMIFS('grv lys'!$L$2:$L$2863,'grv lys'!$I$2:$I$2863,'bereken betaaldatum bedrag'!$AB$1,'grv lys'!$G$2:$G$2863,'bereken betaaldatum bedrag'!B427)</f>
        <v>0</v>
      </c>
      <c r="AC427" s="4">
        <f>SUMIFS('grv lys'!$L$2:$L$2863,'grv lys'!$I$2:$I$2863,'bereken betaaldatum bedrag'!$AC$1,'grv lys'!$G$2:$G$2863,'bereken betaaldatum bedrag'!B427)</f>
        <v>0</v>
      </c>
      <c r="AD427" s="4">
        <f>SUMIFS('grv lys'!$L$2:$L$2863,'grv lys'!$I$2:$I$2863,'bereken betaaldatum bedrag'!$AD$1,'grv lys'!$G$2:$G$2863,'bereken betaaldatum bedrag'!B427)</f>
        <v>0</v>
      </c>
      <c r="AE427" s="4">
        <f>SUMIFS('grv lys'!$L$2:$L$2863,'grv lys'!$I$2:$I$2863,'bereken betaaldatum bedrag'!$AE$1,'grv lys'!$G$2:$G$2863,'bereken betaaldatum bedrag'!B427)</f>
        <v>0</v>
      </c>
      <c r="AF427" s="4">
        <f>SUMIFS('grv lys'!$L$2:$L$2863,'grv lys'!$I$2:$I$2863,'bereken betaaldatum bedrag'!$AF$1,'grv lys'!$G$2:$G$2863,'bereken betaaldatum bedrag'!B427)</f>
        <v>0</v>
      </c>
      <c r="AG427" s="4">
        <f>SUMIFS('grv lys'!$L$2:$L$2863,'grv lys'!$I$2:$I$2863,'bereken betaaldatum bedrag'!$AG$1,'grv lys'!$G$2:$G$2863,'bereken betaaldatum bedrag'!B427)</f>
        <v>0</v>
      </c>
      <c r="AH427" s="4">
        <f>SUMIFS('grv lys'!$L$2:$L$2863,'grv lys'!$I$2:$I$2863,'bereken betaaldatum bedrag'!$AH$1,'grv lys'!$G$2:$G$2863,'bereken betaaldatum bedrag'!B427)</f>
        <v>0</v>
      </c>
      <c r="AI427" s="4">
        <f>SUMIFS('grv lys'!$L$2:$L$2863,'grv lys'!$I$2:$I$2863,'bereken betaaldatum bedrag'!$AI$1,'grv lys'!$G$2:$G$2863,'bereken betaaldatum bedrag'!B427)</f>
        <v>0</v>
      </c>
      <c r="AJ427" s="4">
        <f>SUMIFS('grv lys'!$L$2:$L$2863,'grv lys'!$I$2:$I$2863,'bereken betaaldatum bedrag'!$AJ$1,'grv lys'!$G$2:$G$2863,'bereken betaaldatum bedrag'!B427)</f>
        <v>0</v>
      </c>
      <c r="AK427" s="4">
        <f>SUMIFS('grv lys'!$L$2:$L$2863,'grv lys'!$I$2:$I$2863,'bereken betaaldatum bedrag'!$AK$1,'grv lys'!$G$2:$G$2863,'bereken betaaldatum bedrag'!B427)</f>
        <v>0</v>
      </c>
      <c r="AL427" s="4">
        <f>SUMIFS('grv lys'!$L$2:$L$2863,'grv lys'!$I$2:$I$2863,'bereken betaaldatum bedrag'!$AL$1,'grv lys'!$G$2:$G$2863,'bereken betaaldatum bedrag'!B427)</f>
        <v>0</v>
      </c>
      <c r="AM427" s="4">
        <f>SUMIFS('grv lys'!$L$2:$L$2863,'grv lys'!$I$2:$I$2863,'bereken betaaldatum bedrag'!$AM$1,'grv lys'!$G$2:$G$2863,'bereken betaaldatum bedrag'!B427)</f>
        <v>0</v>
      </c>
      <c r="AN427" s="4">
        <f>SUMIFS('grv lys'!$L$2:$L$2863,'grv lys'!$I$2:$I$2863,'bereken betaaldatum bedrag'!$AN$1,'grv lys'!$G$2:$G$2863,'bereken betaaldatum bedrag'!B427)</f>
        <v>0</v>
      </c>
      <c r="AO427" s="4">
        <f>SUMIFS('grv lys'!$L$2:$L$2863,'grv lys'!$I$2:$I$2863,'bereken betaaldatum bedrag'!$AO$1,'grv lys'!$G$2:$G$2863,'bereken betaaldatum bedrag'!B427)</f>
        <v>0</v>
      </c>
      <c r="AP427" s="4">
        <f>SUMIFS('grv lys'!$L$2:$L$2863,'grv lys'!$I$2:$I$2863,'bereken betaaldatum bedrag'!$AP$1,'grv lys'!$G$2:$G$2863,'bereken betaaldatum bedrag'!B427)</f>
        <v>0</v>
      </c>
      <c r="AQ427" s="4">
        <f>SUMIFS('grv lys'!$L$2:$L$2863,'grv lys'!$I$2:$I$2863,'bereken betaaldatum bedrag'!$AQ$1,'grv lys'!$G$2:$G$2863,'bereken betaaldatum bedrag'!B427)</f>
        <v>0</v>
      </c>
      <c r="AR427" s="4">
        <f>SUMIFS('grv lys'!$L$2:$L$2863,'grv lys'!$I$2:$I$2863,'bereken betaaldatum bedrag'!$AR$1,'grv lys'!$G$2:$G$2863,'bereken betaaldatum bedrag'!B427)</f>
        <v>0</v>
      </c>
      <c r="AS427" s="4">
        <f>SUMIFS('grv lys'!$L$2:$L$2863,'grv lys'!$I$2:$I$2863,'bereken betaaldatum bedrag'!$AS$1,'grv lys'!$G$2:$G$2863,'bereken betaaldatum bedrag'!B427)</f>
        <v>0</v>
      </c>
      <c r="AT427" s="4">
        <f>SUMIFS('grv lys'!$L$2:$L$2863,'grv lys'!$I$2:$I$2863,'bereken betaaldatum bedrag'!$AT$1,'grv lys'!$G$2:$G$2863,'bereken betaaldatum bedrag'!B427)</f>
        <v>0</v>
      </c>
      <c r="AU427" s="4">
        <f>SUMIFS('grv lys'!$L$2:$L$2863,'grv lys'!$I$2:$I$2863,'bereken betaaldatum bedrag'!$AU$1,'grv lys'!$G$2:$G$2863,'bereken betaaldatum bedrag'!B427)</f>
        <v>0</v>
      </c>
      <c r="AV427" s="4">
        <f>SUMIFS('grv lys'!$L$2:$L$2863,'grv lys'!$I$2:$I$2863,'bereken betaaldatum bedrag'!$AV$1,'grv lys'!$G$2:$G$2863,'bereken betaaldatum bedrag'!B427)</f>
        <v>0</v>
      </c>
      <c r="AW427" s="4">
        <f>SUMIFS('grv lys'!$L$2:$L$2863,'grv lys'!$I$2:$I$2863,'bereken betaaldatum bedrag'!$AW$1,'grv lys'!$G$2:$G$2863,'bereken betaaldatum bedrag'!B427)</f>
        <v>0</v>
      </c>
      <c r="AX427" s="4">
        <f>SUMIFS('grv lys'!$L$2:$L$2863,'grv lys'!$I$2:$I$2863,'bereken betaaldatum bedrag'!$AX$1,'grv lys'!$G$2:$G$2863,'bereken betaaldatum bedrag'!B427)</f>
        <v>0</v>
      </c>
      <c r="AY427" s="4">
        <f>SUMIFS('grv lys'!$L$2:$L$2863,'grv lys'!$I$2:$I$2863,'bereken betaaldatum bedrag'!$AY$1,'grv lys'!$G$2:$G$2863,'bereken betaaldatum bedrag'!B427)</f>
        <v>0</v>
      </c>
      <c r="AZ427" s="4">
        <f>SUMIFS('grv lys'!$L$2:$L$2863,'grv lys'!$I$2:$I$2863,'bereken betaaldatum bedrag'!$AZ$1,'grv lys'!$G$2:$G$2863,'bereken betaaldatum bedrag'!B427)</f>
        <v>0</v>
      </c>
      <c r="BA427" s="4">
        <f>SUMIFS('grv lys'!$L$2:$L$2863,'grv lys'!$I$2:$I$2863,'bereken betaaldatum bedrag'!$BA$1,'grv lys'!$G$2:$G$2863,'bereken betaaldatum bedrag'!B427)</f>
        <v>0</v>
      </c>
    </row>
    <row r="428" spans="1:53" x14ac:dyDescent="0.25">
      <c r="A428" s="21" t="s">
        <v>137</v>
      </c>
      <c r="B428" s="22">
        <v>42004</v>
      </c>
      <c r="C428" s="7"/>
      <c r="D428" s="15" t="s">
        <v>148</v>
      </c>
      <c r="E428" s="14"/>
      <c r="F428" s="12"/>
      <c r="G428" s="16"/>
      <c r="H428" s="16"/>
      <c r="I428" s="4">
        <f>SUMIFS('grv lys'!$L$2:$L$2863,'grv lys'!$G$2:$G$2863,'bereken betaaldatum bedrag'!B428,'grv lys'!$I$2:$I$2863,'bereken betaaldatum bedrag'!I$1)</f>
        <v>0</v>
      </c>
      <c r="J428" s="4">
        <f>SUMIFS('grv lys'!$L$2:$L$2863,'grv lys'!$I$2:$I$2863,'bereken betaaldatum bedrag'!$J$1,'grv lys'!$T$2:$T$2863,'bereken betaaldatum bedrag'!B428)</f>
        <v>0</v>
      </c>
      <c r="K428" s="4">
        <f>SUMIFS('grv lys'!$L$2:$L$2863,'grv lys'!$I$2:$I$2863,'bereken betaaldatum bedrag'!$K$1,'grv lys'!$T$2:$T$2863,'bereken betaaldatum bedrag'!B428)</f>
        <v>0</v>
      </c>
      <c r="L428" s="4">
        <f>SUMIFS('grv lys'!$L$2:$L$2863,'grv lys'!$I$2:$I$2863,'bereken betaaldatum bedrag'!$L$1,'grv lys'!$T$2:$T$2863,'bereken betaaldatum bedrag'!B428)</f>
        <v>0</v>
      </c>
      <c r="M428" s="4">
        <f>SUMIFS('grv lys'!$L$2:$L$2863,'grv lys'!$I$2:$I$2863,'bereken betaaldatum bedrag'!$M$1,'grv lys'!$T$2:$T$2863,'bereken betaaldatum bedrag'!B428)</f>
        <v>0</v>
      </c>
      <c r="N428" s="4">
        <f>SUMIFS('grv lys'!$L$2:$L$2863,'grv lys'!$I$2:$I$2863,'bereken betaaldatum bedrag'!$N$1,'grv lys'!$T$2:$T$2863,'bereken betaaldatum bedrag'!B428)</f>
        <v>0</v>
      </c>
      <c r="O428" s="4">
        <f>SUMIFS('grv lys'!$L$2:$L$2863,'grv lys'!$I$2:$I$2863,'bereken betaaldatum bedrag'!$O$1,'grv lys'!$T$2:$T$2863,'bereken betaaldatum bedrag'!B428)</f>
        <v>0</v>
      </c>
      <c r="P428" s="4">
        <f>SUMIFS('grv lys'!$L$2:$L$2863,'grv lys'!$I$2:$I$2863,'bereken betaaldatum bedrag'!$P$1,'grv lys'!$T$2:$T$2863,'bereken betaaldatum bedrag'!B428)</f>
        <v>0</v>
      </c>
      <c r="Q428" s="4">
        <f>SUMIFS('grv lys'!$L$2:$L$2863,'grv lys'!$I$2:$I$2863,'bereken betaaldatum bedrag'!$Q$1,'grv lys'!$T$2:$T$2863,'bereken betaaldatum bedrag'!B428)</f>
        <v>0</v>
      </c>
      <c r="R428" s="4">
        <f>SUMIFS('grv lys'!$L$2:$L$2863,'grv lys'!$I$2:$I$2863,'bereken betaaldatum bedrag'!$R$1,'grv lys'!$T$2:$T$2863,'bereken betaaldatum bedrag'!B428)</f>
        <v>0</v>
      </c>
      <c r="S428" s="4">
        <f>SUMIFS('grv lys'!Y427:Y3690,'grv lys'!T427:T3690,'bereken betaaldatum bedrag'!B428,'grv lys'!V427:V3690,'bereken betaaldatum bedrag'!$S$1)</f>
        <v>0</v>
      </c>
      <c r="T428" s="4">
        <f>SUMIFS('grv lys'!Z427:Z3690,'grv lys'!U427:U3690,'bereken betaaldatum bedrag'!B428,'grv lys'!W427:W3690,'bereken betaaldatum bedrag'!$T$1)</f>
        <v>0</v>
      </c>
      <c r="U428" s="4">
        <f>SUMIFS('grv lys'!$L$2:$L$2863,'grv lys'!$I$2:$I$2863,'bereken betaaldatum bedrag'!$U$1,'grv lys'!$T$2:$T$2863,'bereken betaaldatum bedrag'!B428)</f>
        <v>0</v>
      </c>
      <c r="V428" s="4">
        <f>SUMIFS('grv lys'!$L$2:$L$2863,'grv lys'!$I$2:$I$2863,'bereken betaaldatum bedrag'!$V$1,'grv lys'!$T$2:$T$2863,'bereken betaaldatum bedrag'!B428)</f>
        <v>0</v>
      </c>
      <c r="W428" s="4">
        <f>SUMIFS('grv lys'!$L$2:$L$2863,'grv lys'!$I$2:$I$2863,'bereken betaaldatum bedrag'!$W$1,'grv lys'!$T$2:$T$2863,'bereken betaaldatum bedrag'!B428)</f>
        <v>0</v>
      </c>
      <c r="X428" s="4">
        <f>SUMIFS('grv lys'!$L$2:$L$2863,'grv lys'!$I$2:$I$2863,'bereken betaaldatum bedrag'!$X$1,'grv lys'!$T$2:$T$2863,'bereken betaaldatum bedrag'!B428)</f>
        <v>0</v>
      </c>
      <c r="Y428" s="4">
        <f>SUMIFS('grv lys'!$L$2:$L$2863,'grv lys'!$I$2:$I$2863,'bereken betaaldatum bedrag'!$Y$1,'grv lys'!$G$2:$G$2863,'bereken betaaldatum bedrag'!B428)</f>
        <v>0</v>
      </c>
      <c r="Z428" s="4">
        <f>SUMIFS('grv lys'!$L$2:$L$2863,'grv lys'!$I$2:$I$2863,'bereken betaaldatum bedrag'!$Z$1,'grv lys'!$G$2:$G$2863,'bereken betaaldatum bedrag'!B428)</f>
        <v>0</v>
      </c>
      <c r="AA428" s="4">
        <f>SUMIFS('grv lys'!$L$2:$L$2863,'grv lys'!$I$2:$I$2863,'bereken betaaldatum bedrag'!$AA$1,'grv lys'!$G$2:$G$2863,'bereken betaaldatum bedrag'!B428)</f>
        <v>0</v>
      </c>
      <c r="AB428" s="4">
        <f>SUMIFS('grv lys'!$L$2:$L$2863,'grv lys'!$I$2:$I$2863,'bereken betaaldatum bedrag'!$AB$1,'grv lys'!$G$2:$G$2863,'bereken betaaldatum bedrag'!B428)</f>
        <v>0</v>
      </c>
      <c r="AC428" s="4">
        <f>SUMIFS('grv lys'!$L$2:$L$2863,'grv lys'!$I$2:$I$2863,'bereken betaaldatum bedrag'!$AC$1,'grv lys'!$G$2:$G$2863,'bereken betaaldatum bedrag'!B428)</f>
        <v>0</v>
      </c>
      <c r="AD428" s="4">
        <f>SUMIFS('grv lys'!$L$2:$L$2863,'grv lys'!$I$2:$I$2863,'bereken betaaldatum bedrag'!$AD$1,'grv lys'!$G$2:$G$2863,'bereken betaaldatum bedrag'!B428)</f>
        <v>0</v>
      </c>
      <c r="AE428" s="4">
        <f>SUMIFS('grv lys'!$L$2:$L$2863,'grv lys'!$I$2:$I$2863,'bereken betaaldatum bedrag'!$AE$1,'grv lys'!$G$2:$G$2863,'bereken betaaldatum bedrag'!B428)</f>
        <v>0</v>
      </c>
      <c r="AF428" s="4">
        <f>SUMIFS('grv lys'!$L$2:$L$2863,'grv lys'!$I$2:$I$2863,'bereken betaaldatum bedrag'!$AF$1,'grv lys'!$G$2:$G$2863,'bereken betaaldatum bedrag'!B428)</f>
        <v>0</v>
      </c>
      <c r="AG428" s="4">
        <f>SUMIFS('grv lys'!$L$2:$L$2863,'grv lys'!$I$2:$I$2863,'bereken betaaldatum bedrag'!$AG$1,'grv lys'!$G$2:$G$2863,'bereken betaaldatum bedrag'!B428)</f>
        <v>0</v>
      </c>
      <c r="AH428" s="4">
        <f>SUMIFS('grv lys'!$L$2:$L$2863,'grv lys'!$I$2:$I$2863,'bereken betaaldatum bedrag'!$AH$1,'grv lys'!$G$2:$G$2863,'bereken betaaldatum bedrag'!B428)</f>
        <v>0</v>
      </c>
      <c r="AI428" s="4">
        <f>SUMIFS('grv lys'!$L$2:$L$2863,'grv lys'!$I$2:$I$2863,'bereken betaaldatum bedrag'!$AI$1,'grv lys'!$G$2:$G$2863,'bereken betaaldatum bedrag'!B428)</f>
        <v>0</v>
      </c>
      <c r="AJ428" s="4">
        <f>SUMIFS('grv lys'!$L$2:$L$2863,'grv lys'!$I$2:$I$2863,'bereken betaaldatum bedrag'!$AJ$1,'grv lys'!$G$2:$G$2863,'bereken betaaldatum bedrag'!B428)</f>
        <v>0</v>
      </c>
      <c r="AK428" s="4">
        <f>SUMIFS('grv lys'!$L$2:$L$2863,'grv lys'!$I$2:$I$2863,'bereken betaaldatum bedrag'!$AK$1,'grv lys'!$G$2:$G$2863,'bereken betaaldatum bedrag'!B428)</f>
        <v>0</v>
      </c>
      <c r="AL428" s="4">
        <f>SUMIFS('grv lys'!$L$2:$L$2863,'grv lys'!$I$2:$I$2863,'bereken betaaldatum bedrag'!$AL$1,'grv lys'!$G$2:$G$2863,'bereken betaaldatum bedrag'!B428)</f>
        <v>0</v>
      </c>
      <c r="AM428" s="4">
        <f>SUMIFS('grv lys'!$L$2:$L$2863,'grv lys'!$I$2:$I$2863,'bereken betaaldatum bedrag'!$AM$1,'grv lys'!$G$2:$G$2863,'bereken betaaldatum bedrag'!B428)</f>
        <v>0</v>
      </c>
      <c r="AN428" s="4">
        <f>SUMIFS('grv lys'!$L$2:$L$2863,'grv lys'!$I$2:$I$2863,'bereken betaaldatum bedrag'!$AN$1,'grv lys'!$G$2:$G$2863,'bereken betaaldatum bedrag'!B428)</f>
        <v>0</v>
      </c>
      <c r="AO428" s="4">
        <f>SUMIFS('grv lys'!$L$2:$L$2863,'grv lys'!$I$2:$I$2863,'bereken betaaldatum bedrag'!$AO$1,'grv lys'!$G$2:$G$2863,'bereken betaaldatum bedrag'!B428)</f>
        <v>0</v>
      </c>
      <c r="AP428" s="4">
        <f>SUMIFS('grv lys'!$L$2:$L$2863,'grv lys'!$I$2:$I$2863,'bereken betaaldatum bedrag'!$AP$1,'grv lys'!$G$2:$G$2863,'bereken betaaldatum bedrag'!B428)</f>
        <v>0</v>
      </c>
      <c r="AQ428" s="4">
        <f>SUMIFS('grv lys'!$L$2:$L$2863,'grv lys'!$I$2:$I$2863,'bereken betaaldatum bedrag'!$AQ$1,'grv lys'!$G$2:$G$2863,'bereken betaaldatum bedrag'!B428)</f>
        <v>0</v>
      </c>
      <c r="AR428" s="4">
        <f>SUMIFS('grv lys'!$L$2:$L$2863,'grv lys'!$I$2:$I$2863,'bereken betaaldatum bedrag'!$AR$1,'grv lys'!$G$2:$G$2863,'bereken betaaldatum bedrag'!B428)</f>
        <v>0</v>
      </c>
      <c r="AS428" s="4">
        <f>SUMIFS('grv lys'!$L$2:$L$2863,'grv lys'!$I$2:$I$2863,'bereken betaaldatum bedrag'!$AS$1,'grv lys'!$G$2:$G$2863,'bereken betaaldatum bedrag'!B428)</f>
        <v>0</v>
      </c>
      <c r="AT428" s="4">
        <f>SUMIFS('grv lys'!$L$2:$L$2863,'grv lys'!$I$2:$I$2863,'bereken betaaldatum bedrag'!$AT$1,'grv lys'!$G$2:$G$2863,'bereken betaaldatum bedrag'!B428)</f>
        <v>0</v>
      </c>
      <c r="AU428" s="4">
        <f>SUMIFS('grv lys'!$L$2:$L$2863,'grv lys'!$I$2:$I$2863,'bereken betaaldatum bedrag'!$AU$1,'grv lys'!$G$2:$G$2863,'bereken betaaldatum bedrag'!B428)</f>
        <v>0</v>
      </c>
      <c r="AV428" s="4">
        <f>SUMIFS('grv lys'!$L$2:$L$2863,'grv lys'!$I$2:$I$2863,'bereken betaaldatum bedrag'!$AV$1,'grv lys'!$G$2:$G$2863,'bereken betaaldatum bedrag'!B428)</f>
        <v>0</v>
      </c>
      <c r="AW428" s="4">
        <f>SUMIFS('grv lys'!$L$2:$L$2863,'grv lys'!$I$2:$I$2863,'bereken betaaldatum bedrag'!$AW$1,'grv lys'!$G$2:$G$2863,'bereken betaaldatum bedrag'!B428)</f>
        <v>0</v>
      </c>
      <c r="AX428" s="4">
        <f>SUMIFS('grv lys'!$L$2:$L$2863,'grv lys'!$I$2:$I$2863,'bereken betaaldatum bedrag'!$AX$1,'grv lys'!$G$2:$G$2863,'bereken betaaldatum bedrag'!B428)</f>
        <v>0</v>
      </c>
      <c r="AY428" s="4">
        <f>SUMIFS('grv lys'!$L$2:$L$2863,'grv lys'!$I$2:$I$2863,'bereken betaaldatum bedrag'!$AY$1,'grv lys'!$G$2:$G$2863,'bereken betaaldatum bedrag'!B428)</f>
        <v>0</v>
      </c>
      <c r="AZ428" s="4">
        <f>SUMIFS('grv lys'!$L$2:$L$2863,'grv lys'!$I$2:$I$2863,'bereken betaaldatum bedrag'!$AZ$1,'grv lys'!$G$2:$G$2863,'bereken betaaldatum bedrag'!B428)</f>
        <v>0</v>
      </c>
      <c r="BA428" s="4">
        <f>SUMIFS('grv lys'!$L$2:$L$2863,'grv lys'!$I$2:$I$2863,'bereken betaaldatum bedrag'!$BA$1,'grv lys'!$G$2:$G$2863,'bereken betaaldatum bedrag'!B428)</f>
        <v>0</v>
      </c>
    </row>
    <row r="429" spans="1:53" x14ac:dyDescent="0.25">
      <c r="A429" s="21" t="s">
        <v>138</v>
      </c>
      <c r="B429" s="22">
        <v>42005</v>
      </c>
      <c r="C429" s="7"/>
      <c r="D429" s="15" t="s">
        <v>148</v>
      </c>
      <c r="E429" s="14"/>
      <c r="F429" s="12"/>
      <c r="G429" s="16"/>
      <c r="H429" s="16"/>
      <c r="I429" s="4">
        <f>SUMIFS('grv lys'!$L$2:$L$2863,'grv lys'!$G$2:$G$2863,'bereken betaaldatum bedrag'!B429,'grv lys'!$I$2:$I$2863,'bereken betaaldatum bedrag'!I$1)</f>
        <v>0</v>
      </c>
      <c r="J429" s="4">
        <f>SUMIFS('grv lys'!$L$2:$L$2863,'grv lys'!$I$2:$I$2863,'bereken betaaldatum bedrag'!$J$1,'grv lys'!$T$2:$T$2863,'bereken betaaldatum bedrag'!B429)</f>
        <v>0</v>
      </c>
      <c r="K429" s="4">
        <f>SUMIFS('grv lys'!$L$2:$L$2863,'grv lys'!$I$2:$I$2863,'bereken betaaldatum bedrag'!$K$1,'grv lys'!$T$2:$T$2863,'bereken betaaldatum bedrag'!B429)</f>
        <v>0</v>
      </c>
      <c r="L429" s="4">
        <f>SUMIFS('grv lys'!$L$2:$L$2863,'grv lys'!$I$2:$I$2863,'bereken betaaldatum bedrag'!$L$1,'grv lys'!$T$2:$T$2863,'bereken betaaldatum bedrag'!B429)</f>
        <v>0</v>
      </c>
      <c r="M429" s="4">
        <f>SUMIFS('grv lys'!$L$2:$L$2863,'grv lys'!$I$2:$I$2863,'bereken betaaldatum bedrag'!$M$1,'grv lys'!$T$2:$T$2863,'bereken betaaldatum bedrag'!B429)</f>
        <v>0</v>
      </c>
      <c r="N429" s="4">
        <f>SUMIFS('grv lys'!$L$2:$L$2863,'grv lys'!$I$2:$I$2863,'bereken betaaldatum bedrag'!$N$1,'grv lys'!$T$2:$T$2863,'bereken betaaldatum bedrag'!B429)</f>
        <v>0</v>
      </c>
      <c r="O429" s="4">
        <f>SUMIFS('grv lys'!$L$2:$L$2863,'grv lys'!$I$2:$I$2863,'bereken betaaldatum bedrag'!$O$1,'grv lys'!$T$2:$T$2863,'bereken betaaldatum bedrag'!B429)</f>
        <v>0</v>
      </c>
      <c r="P429" s="4">
        <f>SUMIFS('grv lys'!$L$2:$L$2863,'grv lys'!$I$2:$I$2863,'bereken betaaldatum bedrag'!$P$1,'grv lys'!$T$2:$T$2863,'bereken betaaldatum bedrag'!B429)</f>
        <v>0</v>
      </c>
      <c r="Q429" s="4">
        <f>SUMIFS('grv lys'!$L$2:$L$2863,'grv lys'!$I$2:$I$2863,'bereken betaaldatum bedrag'!$Q$1,'grv lys'!$T$2:$T$2863,'bereken betaaldatum bedrag'!B429)</f>
        <v>0</v>
      </c>
      <c r="R429" s="4">
        <f>SUMIFS('grv lys'!$L$2:$L$2863,'grv lys'!$I$2:$I$2863,'bereken betaaldatum bedrag'!$R$1,'grv lys'!$T$2:$T$2863,'bereken betaaldatum bedrag'!B429)</f>
        <v>0</v>
      </c>
      <c r="S429" s="4">
        <f>SUMIFS('grv lys'!Y428:Y3691,'grv lys'!T428:T3691,'bereken betaaldatum bedrag'!B429,'grv lys'!V428:V3691,'bereken betaaldatum bedrag'!$S$1)</f>
        <v>0</v>
      </c>
      <c r="T429" s="4">
        <f>SUMIFS('grv lys'!Z428:Z3691,'grv lys'!U428:U3691,'bereken betaaldatum bedrag'!B429,'grv lys'!W428:W3691,'bereken betaaldatum bedrag'!$T$1)</f>
        <v>0</v>
      </c>
      <c r="U429" s="4">
        <f>SUMIFS('grv lys'!$L$2:$L$2863,'grv lys'!$I$2:$I$2863,'bereken betaaldatum bedrag'!$U$1,'grv lys'!$T$2:$T$2863,'bereken betaaldatum bedrag'!B429)</f>
        <v>0</v>
      </c>
      <c r="V429" s="4">
        <f>SUMIFS('grv lys'!$L$2:$L$2863,'grv lys'!$I$2:$I$2863,'bereken betaaldatum bedrag'!$V$1,'grv lys'!$T$2:$T$2863,'bereken betaaldatum bedrag'!B429)</f>
        <v>0</v>
      </c>
      <c r="W429" s="4">
        <f>SUMIFS('grv lys'!$L$2:$L$2863,'grv lys'!$I$2:$I$2863,'bereken betaaldatum bedrag'!$W$1,'grv lys'!$T$2:$T$2863,'bereken betaaldatum bedrag'!B429)</f>
        <v>0</v>
      </c>
      <c r="X429" s="4">
        <f>SUMIFS('grv lys'!$L$2:$L$2863,'grv lys'!$I$2:$I$2863,'bereken betaaldatum bedrag'!$X$1,'grv lys'!$T$2:$T$2863,'bereken betaaldatum bedrag'!B429)</f>
        <v>0</v>
      </c>
      <c r="Y429" s="4">
        <f>SUMIFS('grv lys'!$L$2:$L$2863,'grv lys'!$I$2:$I$2863,'bereken betaaldatum bedrag'!$Y$1,'grv lys'!$G$2:$G$2863,'bereken betaaldatum bedrag'!B429)</f>
        <v>0</v>
      </c>
      <c r="Z429" s="4">
        <f>SUMIFS('grv lys'!$L$2:$L$2863,'grv lys'!$I$2:$I$2863,'bereken betaaldatum bedrag'!$Z$1,'grv lys'!$G$2:$G$2863,'bereken betaaldatum bedrag'!B429)</f>
        <v>0</v>
      </c>
      <c r="AA429" s="4">
        <f>SUMIFS('grv lys'!$L$2:$L$2863,'grv lys'!$I$2:$I$2863,'bereken betaaldatum bedrag'!$AA$1,'grv lys'!$G$2:$G$2863,'bereken betaaldatum bedrag'!B429)</f>
        <v>0</v>
      </c>
      <c r="AB429" s="4">
        <f>SUMIFS('grv lys'!$L$2:$L$2863,'grv lys'!$I$2:$I$2863,'bereken betaaldatum bedrag'!$AB$1,'grv lys'!$G$2:$G$2863,'bereken betaaldatum bedrag'!B429)</f>
        <v>0</v>
      </c>
      <c r="AC429" s="4">
        <f>SUMIFS('grv lys'!$L$2:$L$2863,'grv lys'!$I$2:$I$2863,'bereken betaaldatum bedrag'!$AC$1,'grv lys'!$G$2:$G$2863,'bereken betaaldatum bedrag'!B429)</f>
        <v>0</v>
      </c>
      <c r="AD429" s="4">
        <f>SUMIFS('grv lys'!$L$2:$L$2863,'grv lys'!$I$2:$I$2863,'bereken betaaldatum bedrag'!$AD$1,'grv lys'!$G$2:$G$2863,'bereken betaaldatum bedrag'!B429)</f>
        <v>0</v>
      </c>
      <c r="AE429" s="4">
        <f>SUMIFS('grv lys'!$L$2:$L$2863,'grv lys'!$I$2:$I$2863,'bereken betaaldatum bedrag'!$AE$1,'grv lys'!$G$2:$G$2863,'bereken betaaldatum bedrag'!B429)</f>
        <v>0</v>
      </c>
      <c r="AF429" s="4">
        <f>SUMIFS('grv lys'!$L$2:$L$2863,'grv lys'!$I$2:$I$2863,'bereken betaaldatum bedrag'!$AF$1,'grv lys'!$G$2:$G$2863,'bereken betaaldatum bedrag'!B429)</f>
        <v>0</v>
      </c>
      <c r="AG429" s="4">
        <f>SUMIFS('grv lys'!$L$2:$L$2863,'grv lys'!$I$2:$I$2863,'bereken betaaldatum bedrag'!$AG$1,'grv lys'!$G$2:$G$2863,'bereken betaaldatum bedrag'!B429)</f>
        <v>0</v>
      </c>
      <c r="AH429" s="4">
        <f>SUMIFS('grv lys'!$L$2:$L$2863,'grv lys'!$I$2:$I$2863,'bereken betaaldatum bedrag'!$AH$1,'grv lys'!$G$2:$G$2863,'bereken betaaldatum bedrag'!B429)</f>
        <v>0</v>
      </c>
      <c r="AI429" s="4">
        <f>SUMIFS('grv lys'!$L$2:$L$2863,'grv lys'!$I$2:$I$2863,'bereken betaaldatum bedrag'!$AI$1,'grv lys'!$G$2:$G$2863,'bereken betaaldatum bedrag'!B429)</f>
        <v>0</v>
      </c>
      <c r="AJ429" s="4">
        <f>SUMIFS('grv lys'!$L$2:$L$2863,'grv lys'!$I$2:$I$2863,'bereken betaaldatum bedrag'!$AJ$1,'grv lys'!$G$2:$G$2863,'bereken betaaldatum bedrag'!B429)</f>
        <v>0</v>
      </c>
      <c r="AK429" s="4">
        <f>SUMIFS('grv lys'!$L$2:$L$2863,'grv lys'!$I$2:$I$2863,'bereken betaaldatum bedrag'!$AK$1,'grv lys'!$G$2:$G$2863,'bereken betaaldatum bedrag'!B429)</f>
        <v>0</v>
      </c>
      <c r="AL429" s="4">
        <f>SUMIFS('grv lys'!$L$2:$L$2863,'grv lys'!$I$2:$I$2863,'bereken betaaldatum bedrag'!$AL$1,'grv lys'!$G$2:$G$2863,'bereken betaaldatum bedrag'!B429)</f>
        <v>0</v>
      </c>
      <c r="AM429" s="4">
        <f>SUMIFS('grv lys'!$L$2:$L$2863,'grv lys'!$I$2:$I$2863,'bereken betaaldatum bedrag'!$AM$1,'grv lys'!$G$2:$G$2863,'bereken betaaldatum bedrag'!B429)</f>
        <v>0</v>
      </c>
      <c r="AN429" s="4">
        <f>SUMIFS('grv lys'!$L$2:$L$2863,'grv lys'!$I$2:$I$2863,'bereken betaaldatum bedrag'!$AN$1,'grv lys'!$G$2:$G$2863,'bereken betaaldatum bedrag'!B429)</f>
        <v>0</v>
      </c>
      <c r="AO429" s="4">
        <f>SUMIFS('grv lys'!$L$2:$L$2863,'grv lys'!$I$2:$I$2863,'bereken betaaldatum bedrag'!$AO$1,'grv lys'!$G$2:$G$2863,'bereken betaaldatum bedrag'!B429)</f>
        <v>0</v>
      </c>
      <c r="AP429" s="4">
        <f>SUMIFS('grv lys'!$L$2:$L$2863,'grv lys'!$I$2:$I$2863,'bereken betaaldatum bedrag'!$AP$1,'grv lys'!$G$2:$G$2863,'bereken betaaldatum bedrag'!B429)</f>
        <v>0</v>
      </c>
      <c r="AQ429" s="4">
        <f>SUMIFS('grv lys'!$L$2:$L$2863,'grv lys'!$I$2:$I$2863,'bereken betaaldatum bedrag'!$AQ$1,'grv lys'!$G$2:$G$2863,'bereken betaaldatum bedrag'!B429)</f>
        <v>0</v>
      </c>
      <c r="AR429" s="4">
        <f>SUMIFS('grv lys'!$L$2:$L$2863,'grv lys'!$I$2:$I$2863,'bereken betaaldatum bedrag'!$AR$1,'grv lys'!$G$2:$G$2863,'bereken betaaldatum bedrag'!B429)</f>
        <v>0</v>
      </c>
      <c r="AS429" s="4">
        <f>SUMIFS('grv lys'!$L$2:$L$2863,'grv lys'!$I$2:$I$2863,'bereken betaaldatum bedrag'!$AS$1,'grv lys'!$G$2:$G$2863,'bereken betaaldatum bedrag'!B429)</f>
        <v>0</v>
      </c>
      <c r="AT429" s="4">
        <f>SUMIFS('grv lys'!$L$2:$L$2863,'grv lys'!$I$2:$I$2863,'bereken betaaldatum bedrag'!$AT$1,'grv lys'!$G$2:$G$2863,'bereken betaaldatum bedrag'!B429)</f>
        <v>0</v>
      </c>
      <c r="AU429" s="4">
        <f>SUMIFS('grv lys'!$L$2:$L$2863,'grv lys'!$I$2:$I$2863,'bereken betaaldatum bedrag'!$AU$1,'grv lys'!$G$2:$G$2863,'bereken betaaldatum bedrag'!B429)</f>
        <v>0</v>
      </c>
      <c r="AV429" s="4">
        <f>SUMIFS('grv lys'!$L$2:$L$2863,'grv lys'!$I$2:$I$2863,'bereken betaaldatum bedrag'!$AV$1,'grv lys'!$G$2:$G$2863,'bereken betaaldatum bedrag'!B429)</f>
        <v>0</v>
      </c>
      <c r="AW429" s="4">
        <f>SUMIFS('grv lys'!$L$2:$L$2863,'grv lys'!$I$2:$I$2863,'bereken betaaldatum bedrag'!$AW$1,'grv lys'!$G$2:$G$2863,'bereken betaaldatum bedrag'!B429)</f>
        <v>0</v>
      </c>
      <c r="AX429" s="4">
        <f>SUMIFS('grv lys'!$L$2:$L$2863,'grv lys'!$I$2:$I$2863,'bereken betaaldatum bedrag'!$AX$1,'grv lys'!$G$2:$G$2863,'bereken betaaldatum bedrag'!B429)</f>
        <v>0</v>
      </c>
      <c r="AY429" s="4">
        <f>SUMIFS('grv lys'!$L$2:$L$2863,'grv lys'!$I$2:$I$2863,'bereken betaaldatum bedrag'!$AY$1,'grv lys'!$G$2:$G$2863,'bereken betaaldatum bedrag'!B429)</f>
        <v>0</v>
      </c>
      <c r="AZ429" s="4">
        <f>SUMIFS('grv lys'!$L$2:$L$2863,'grv lys'!$I$2:$I$2863,'bereken betaaldatum bedrag'!$AZ$1,'grv lys'!$G$2:$G$2863,'bereken betaaldatum bedrag'!B429)</f>
        <v>0</v>
      </c>
      <c r="BA429" s="4">
        <f>SUMIFS('grv lys'!$L$2:$L$2863,'grv lys'!$I$2:$I$2863,'bereken betaaldatum bedrag'!$BA$1,'grv lys'!$G$2:$G$2863,'bereken betaaldatum bedrag'!B429)</f>
        <v>0</v>
      </c>
    </row>
    <row r="430" spans="1:53" x14ac:dyDescent="0.25">
      <c r="A430" s="21" t="s">
        <v>139</v>
      </c>
      <c r="B430" s="22">
        <v>42006</v>
      </c>
      <c r="C430" s="7">
        <f>B430+19</f>
        <v>42025</v>
      </c>
      <c r="D430" s="6">
        <f>SUM(I424:I430)</f>
        <v>0</v>
      </c>
      <c r="E430" s="14">
        <f>B430+31</f>
        <v>42037</v>
      </c>
      <c r="F430" s="12">
        <f>SUM(Y424:BA430)</f>
        <v>0</v>
      </c>
      <c r="G430" s="10">
        <f>B430</f>
        <v>42006</v>
      </c>
      <c r="H430" s="9">
        <f>SUM(J424:X430)</f>
        <v>0</v>
      </c>
      <c r="I430" s="4">
        <f>SUMIFS('grv lys'!$L$2:$L$2863,'grv lys'!$G$2:$G$2863,'bereken betaaldatum bedrag'!B430,'grv lys'!$I$2:$I$2863,'bereken betaaldatum bedrag'!I$1)</f>
        <v>0</v>
      </c>
      <c r="J430" s="4">
        <f>SUMIFS('grv lys'!$L$2:$L$2863,'grv lys'!$I$2:$I$2863,'bereken betaaldatum bedrag'!$J$1,'grv lys'!$T$2:$T$2863,'bereken betaaldatum bedrag'!B430)</f>
        <v>0</v>
      </c>
      <c r="K430" s="4">
        <f>SUMIFS('grv lys'!$L$2:$L$2863,'grv lys'!$I$2:$I$2863,'bereken betaaldatum bedrag'!$K$1,'grv lys'!$T$2:$T$2863,'bereken betaaldatum bedrag'!B430)</f>
        <v>0</v>
      </c>
      <c r="L430" s="4">
        <f>SUMIFS('grv lys'!$L$2:$L$2863,'grv lys'!$I$2:$I$2863,'bereken betaaldatum bedrag'!$L$1,'grv lys'!$T$2:$T$2863,'bereken betaaldatum bedrag'!B430)</f>
        <v>0</v>
      </c>
      <c r="M430" s="4">
        <f>SUMIFS('grv lys'!$L$2:$L$2863,'grv lys'!$I$2:$I$2863,'bereken betaaldatum bedrag'!$M$1,'grv lys'!$T$2:$T$2863,'bereken betaaldatum bedrag'!B430)</f>
        <v>0</v>
      </c>
      <c r="N430" s="4">
        <f>SUMIFS('grv lys'!$L$2:$L$2863,'grv lys'!$I$2:$I$2863,'bereken betaaldatum bedrag'!$N$1,'grv lys'!$T$2:$T$2863,'bereken betaaldatum bedrag'!B430)</f>
        <v>0</v>
      </c>
      <c r="O430" s="4">
        <f>SUMIFS('grv lys'!$L$2:$L$2863,'grv lys'!$I$2:$I$2863,'bereken betaaldatum bedrag'!$O$1,'grv lys'!$T$2:$T$2863,'bereken betaaldatum bedrag'!B430)</f>
        <v>0</v>
      </c>
      <c r="P430" s="4">
        <f>SUMIFS('grv lys'!$L$2:$L$2863,'grv lys'!$I$2:$I$2863,'bereken betaaldatum bedrag'!$P$1,'grv lys'!$T$2:$T$2863,'bereken betaaldatum bedrag'!B430)</f>
        <v>0</v>
      </c>
      <c r="Q430" s="4">
        <f>SUMIFS('grv lys'!$L$2:$L$2863,'grv lys'!$I$2:$I$2863,'bereken betaaldatum bedrag'!$Q$1,'grv lys'!$T$2:$T$2863,'bereken betaaldatum bedrag'!B430)</f>
        <v>0</v>
      </c>
      <c r="R430" s="4">
        <f>SUMIFS('grv lys'!$L$2:$L$2863,'grv lys'!$I$2:$I$2863,'bereken betaaldatum bedrag'!$R$1,'grv lys'!$T$2:$T$2863,'bereken betaaldatum bedrag'!B430)</f>
        <v>0</v>
      </c>
      <c r="S430" s="4">
        <f>SUMIFS('grv lys'!Y429:Y3692,'grv lys'!T429:T3692,'bereken betaaldatum bedrag'!B430,'grv lys'!V429:V3692,'bereken betaaldatum bedrag'!$S$1)</f>
        <v>0</v>
      </c>
      <c r="T430" s="4">
        <f>SUMIFS('grv lys'!Z429:Z3692,'grv lys'!U429:U3692,'bereken betaaldatum bedrag'!B430,'grv lys'!W429:W3692,'bereken betaaldatum bedrag'!$T$1)</f>
        <v>0</v>
      </c>
      <c r="U430" s="4">
        <f>SUMIFS('grv lys'!$L$2:$L$2863,'grv lys'!$I$2:$I$2863,'bereken betaaldatum bedrag'!$U$1,'grv lys'!$T$2:$T$2863,'bereken betaaldatum bedrag'!B430)</f>
        <v>0</v>
      </c>
      <c r="V430" s="4">
        <f>SUMIFS('grv lys'!$L$2:$L$2863,'grv lys'!$I$2:$I$2863,'bereken betaaldatum bedrag'!$V$1,'grv lys'!$T$2:$T$2863,'bereken betaaldatum bedrag'!B430)</f>
        <v>0</v>
      </c>
      <c r="W430" s="4">
        <f>SUMIFS('grv lys'!$L$2:$L$2863,'grv lys'!$I$2:$I$2863,'bereken betaaldatum bedrag'!$W$1,'grv lys'!$T$2:$T$2863,'bereken betaaldatum bedrag'!B430)</f>
        <v>0</v>
      </c>
      <c r="X430" s="4">
        <f>SUMIFS('grv lys'!$L$2:$L$2863,'grv lys'!$I$2:$I$2863,'bereken betaaldatum bedrag'!$X$1,'grv lys'!$T$2:$T$2863,'bereken betaaldatum bedrag'!B430)</f>
        <v>0</v>
      </c>
      <c r="Y430" s="4">
        <f>SUMIFS('grv lys'!$L$2:$L$2863,'grv lys'!$I$2:$I$2863,'bereken betaaldatum bedrag'!$Y$1,'grv lys'!$G$2:$G$2863,'bereken betaaldatum bedrag'!B430)</f>
        <v>0</v>
      </c>
      <c r="Z430" s="4">
        <f>SUMIFS('grv lys'!$L$2:$L$2863,'grv lys'!$I$2:$I$2863,'bereken betaaldatum bedrag'!$Z$1,'grv lys'!$G$2:$G$2863,'bereken betaaldatum bedrag'!B430)</f>
        <v>0</v>
      </c>
      <c r="AA430" s="4">
        <f>SUMIFS('grv lys'!$L$2:$L$2863,'grv lys'!$I$2:$I$2863,'bereken betaaldatum bedrag'!$AA$1,'grv lys'!$G$2:$G$2863,'bereken betaaldatum bedrag'!B430)</f>
        <v>0</v>
      </c>
      <c r="AB430" s="4">
        <f>SUMIFS('grv lys'!$L$2:$L$2863,'grv lys'!$I$2:$I$2863,'bereken betaaldatum bedrag'!$AB$1,'grv lys'!$G$2:$G$2863,'bereken betaaldatum bedrag'!B430)</f>
        <v>0</v>
      </c>
      <c r="AC430" s="4">
        <f>SUMIFS('grv lys'!$L$2:$L$2863,'grv lys'!$I$2:$I$2863,'bereken betaaldatum bedrag'!$AC$1,'grv lys'!$G$2:$G$2863,'bereken betaaldatum bedrag'!B430)</f>
        <v>0</v>
      </c>
      <c r="AD430" s="4">
        <f>SUMIFS('grv lys'!$L$2:$L$2863,'grv lys'!$I$2:$I$2863,'bereken betaaldatum bedrag'!$AD$1,'grv lys'!$G$2:$G$2863,'bereken betaaldatum bedrag'!B430)</f>
        <v>0</v>
      </c>
      <c r="AE430" s="4">
        <f>SUMIFS('grv lys'!$L$2:$L$2863,'grv lys'!$I$2:$I$2863,'bereken betaaldatum bedrag'!$AE$1,'grv lys'!$G$2:$G$2863,'bereken betaaldatum bedrag'!B430)</f>
        <v>0</v>
      </c>
      <c r="AF430" s="4">
        <f>SUMIFS('grv lys'!$L$2:$L$2863,'grv lys'!$I$2:$I$2863,'bereken betaaldatum bedrag'!$AF$1,'grv lys'!$G$2:$G$2863,'bereken betaaldatum bedrag'!B430)</f>
        <v>0</v>
      </c>
      <c r="AG430" s="4">
        <f>SUMIFS('grv lys'!$L$2:$L$2863,'grv lys'!$I$2:$I$2863,'bereken betaaldatum bedrag'!$AG$1,'grv lys'!$G$2:$G$2863,'bereken betaaldatum bedrag'!B430)</f>
        <v>0</v>
      </c>
      <c r="AH430" s="4">
        <f>SUMIFS('grv lys'!$L$2:$L$2863,'grv lys'!$I$2:$I$2863,'bereken betaaldatum bedrag'!$AH$1,'grv lys'!$G$2:$G$2863,'bereken betaaldatum bedrag'!B430)</f>
        <v>0</v>
      </c>
      <c r="AI430" s="4">
        <f>SUMIFS('grv lys'!$L$2:$L$2863,'grv lys'!$I$2:$I$2863,'bereken betaaldatum bedrag'!$AI$1,'grv lys'!$G$2:$G$2863,'bereken betaaldatum bedrag'!B430)</f>
        <v>0</v>
      </c>
      <c r="AJ430" s="4">
        <f>SUMIFS('grv lys'!$L$2:$L$2863,'grv lys'!$I$2:$I$2863,'bereken betaaldatum bedrag'!$AJ$1,'grv lys'!$G$2:$G$2863,'bereken betaaldatum bedrag'!B430)</f>
        <v>0</v>
      </c>
      <c r="AK430" s="4">
        <f>SUMIFS('grv lys'!$L$2:$L$2863,'grv lys'!$I$2:$I$2863,'bereken betaaldatum bedrag'!$AK$1,'grv lys'!$G$2:$G$2863,'bereken betaaldatum bedrag'!B430)</f>
        <v>0</v>
      </c>
      <c r="AL430" s="4">
        <f>SUMIFS('grv lys'!$L$2:$L$2863,'grv lys'!$I$2:$I$2863,'bereken betaaldatum bedrag'!$AL$1,'grv lys'!$G$2:$G$2863,'bereken betaaldatum bedrag'!B430)</f>
        <v>0</v>
      </c>
      <c r="AM430" s="4">
        <f>SUMIFS('grv lys'!$L$2:$L$2863,'grv lys'!$I$2:$I$2863,'bereken betaaldatum bedrag'!$AM$1,'grv lys'!$G$2:$G$2863,'bereken betaaldatum bedrag'!B430)</f>
        <v>0</v>
      </c>
      <c r="AN430" s="4">
        <f>SUMIFS('grv lys'!$L$2:$L$2863,'grv lys'!$I$2:$I$2863,'bereken betaaldatum bedrag'!$AN$1,'grv lys'!$G$2:$G$2863,'bereken betaaldatum bedrag'!B430)</f>
        <v>0</v>
      </c>
      <c r="AO430" s="4">
        <f>SUMIFS('grv lys'!$L$2:$L$2863,'grv lys'!$I$2:$I$2863,'bereken betaaldatum bedrag'!$AO$1,'grv lys'!$G$2:$G$2863,'bereken betaaldatum bedrag'!B430)</f>
        <v>0</v>
      </c>
      <c r="AP430" s="4">
        <f>SUMIFS('grv lys'!$L$2:$L$2863,'grv lys'!$I$2:$I$2863,'bereken betaaldatum bedrag'!$AP$1,'grv lys'!$G$2:$G$2863,'bereken betaaldatum bedrag'!B430)</f>
        <v>0</v>
      </c>
      <c r="AQ430" s="4">
        <f>SUMIFS('grv lys'!$L$2:$L$2863,'grv lys'!$I$2:$I$2863,'bereken betaaldatum bedrag'!$AQ$1,'grv lys'!$G$2:$G$2863,'bereken betaaldatum bedrag'!B430)</f>
        <v>0</v>
      </c>
      <c r="AR430" s="4">
        <f>SUMIFS('grv lys'!$L$2:$L$2863,'grv lys'!$I$2:$I$2863,'bereken betaaldatum bedrag'!$AR$1,'grv lys'!$G$2:$G$2863,'bereken betaaldatum bedrag'!B430)</f>
        <v>0</v>
      </c>
      <c r="AS430" s="4">
        <f>SUMIFS('grv lys'!$L$2:$L$2863,'grv lys'!$I$2:$I$2863,'bereken betaaldatum bedrag'!$AS$1,'grv lys'!$G$2:$G$2863,'bereken betaaldatum bedrag'!B430)</f>
        <v>0</v>
      </c>
      <c r="AT430" s="4">
        <f>SUMIFS('grv lys'!$L$2:$L$2863,'grv lys'!$I$2:$I$2863,'bereken betaaldatum bedrag'!$AT$1,'grv lys'!$G$2:$G$2863,'bereken betaaldatum bedrag'!B430)</f>
        <v>0</v>
      </c>
      <c r="AU430" s="4">
        <f>SUMIFS('grv lys'!$L$2:$L$2863,'grv lys'!$I$2:$I$2863,'bereken betaaldatum bedrag'!$AU$1,'grv lys'!$G$2:$G$2863,'bereken betaaldatum bedrag'!B430)</f>
        <v>0</v>
      </c>
      <c r="AV430" s="4">
        <f>SUMIFS('grv lys'!$L$2:$L$2863,'grv lys'!$I$2:$I$2863,'bereken betaaldatum bedrag'!$AV$1,'grv lys'!$G$2:$G$2863,'bereken betaaldatum bedrag'!B430)</f>
        <v>0</v>
      </c>
      <c r="AW430" s="4">
        <f>SUMIFS('grv lys'!$L$2:$L$2863,'grv lys'!$I$2:$I$2863,'bereken betaaldatum bedrag'!$AW$1,'grv lys'!$G$2:$G$2863,'bereken betaaldatum bedrag'!B430)</f>
        <v>0</v>
      </c>
      <c r="AX430" s="4">
        <f>SUMIFS('grv lys'!$L$2:$L$2863,'grv lys'!$I$2:$I$2863,'bereken betaaldatum bedrag'!$AX$1,'grv lys'!$G$2:$G$2863,'bereken betaaldatum bedrag'!B430)</f>
        <v>0</v>
      </c>
      <c r="AY430" s="4">
        <f>SUMIFS('grv lys'!$L$2:$L$2863,'grv lys'!$I$2:$I$2863,'bereken betaaldatum bedrag'!$AY$1,'grv lys'!$G$2:$G$2863,'bereken betaaldatum bedrag'!B430)</f>
        <v>0</v>
      </c>
      <c r="AZ430" s="4">
        <f>SUMIFS('grv lys'!$L$2:$L$2863,'grv lys'!$I$2:$I$2863,'bereken betaaldatum bedrag'!$AZ$1,'grv lys'!$G$2:$G$2863,'bereken betaaldatum bedrag'!B430)</f>
        <v>0</v>
      </c>
      <c r="BA430" s="4">
        <f>SUMIFS('grv lys'!$L$2:$L$2863,'grv lys'!$I$2:$I$2863,'bereken betaaldatum bedrag'!$BA$1,'grv lys'!$G$2:$G$2863,'bereken betaaldatum bedrag'!B430)</f>
        <v>0</v>
      </c>
    </row>
    <row r="431" spans="1:53" x14ac:dyDescent="0.25">
      <c r="A431" s="19" t="s">
        <v>140</v>
      </c>
      <c r="B431" s="20">
        <v>42007</v>
      </c>
      <c r="C431" s="7"/>
      <c r="D431" s="15" t="s">
        <v>148</v>
      </c>
      <c r="E431" s="14"/>
      <c r="F431" s="12"/>
      <c r="G431" s="16"/>
      <c r="H431" s="16"/>
      <c r="I431" s="4">
        <f>SUMIFS('grv lys'!$L$2:$L$2863,'grv lys'!$G$2:$G$2863,'bereken betaaldatum bedrag'!B431,'grv lys'!$I$2:$I$2863,'bereken betaaldatum bedrag'!I$1)</f>
        <v>0</v>
      </c>
      <c r="J431" s="4">
        <f>SUMIFS('grv lys'!$L$2:$L$2863,'grv lys'!$I$2:$I$2863,'bereken betaaldatum bedrag'!$J$1,'grv lys'!$T$2:$T$2863,'bereken betaaldatum bedrag'!B431)</f>
        <v>0</v>
      </c>
      <c r="K431" s="4">
        <f>SUMIFS('grv lys'!$L$2:$L$2863,'grv lys'!$I$2:$I$2863,'bereken betaaldatum bedrag'!$K$1,'grv lys'!$T$2:$T$2863,'bereken betaaldatum bedrag'!B431)</f>
        <v>0</v>
      </c>
      <c r="L431" s="4">
        <f>SUMIFS('grv lys'!$L$2:$L$2863,'grv lys'!$I$2:$I$2863,'bereken betaaldatum bedrag'!$L$1,'grv lys'!$T$2:$T$2863,'bereken betaaldatum bedrag'!B431)</f>
        <v>0</v>
      </c>
      <c r="M431" s="4">
        <f>SUMIFS('grv lys'!$L$2:$L$2863,'grv lys'!$I$2:$I$2863,'bereken betaaldatum bedrag'!$M$1,'grv lys'!$T$2:$T$2863,'bereken betaaldatum bedrag'!B431)</f>
        <v>0</v>
      </c>
      <c r="N431" s="4">
        <f>SUMIFS('grv lys'!$L$2:$L$2863,'grv lys'!$I$2:$I$2863,'bereken betaaldatum bedrag'!$N$1,'grv lys'!$T$2:$T$2863,'bereken betaaldatum bedrag'!B431)</f>
        <v>0</v>
      </c>
      <c r="O431" s="4">
        <f>SUMIFS('grv lys'!$L$2:$L$2863,'grv lys'!$I$2:$I$2863,'bereken betaaldatum bedrag'!$O$1,'grv lys'!$T$2:$T$2863,'bereken betaaldatum bedrag'!B431)</f>
        <v>0</v>
      </c>
      <c r="P431" s="4">
        <f>SUMIFS('grv lys'!$L$2:$L$2863,'grv lys'!$I$2:$I$2863,'bereken betaaldatum bedrag'!$P$1,'grv lys'!$T$2:$T$2863,'bereken betaaldatum bedrag'!B431)</f>
        <v>0</v>
      </c>
      <c r="Q431" s="4">
        <f>SUMIFS('grv lys'!$L$2:$L$2863,'grv lys'!$I$2:$I$2863,'bereken betaaldatum bedrag'!$Q$1,'grv lys'!$T$2:$T$2863,'bereken betaaldatum bedrag'!B431)</f>
        <v>0</v>
      </c>
      <c r="R431" s="4">
        <f>SUMIFS('grv lys'!$L$2:$L$2863,'grv lys'!$I$2:$I$2863,'bereken betaaldatum bedrag'!$R$1,'grv lys'!$T$2:$T$2863,'bereken betaaldatum bedrag'!B431)</f>
        <v>0</v>
      </c>
      <c r="S431" s="4">
        <f>SUMIFS('grv lys'!Y430:Y3693,'grv lys'!T430:T3693,'bereken betaaldatum bedrag'!B431,'grv lys'!V430:V3693,'bereken betaaldatum bedrag'!$S$1)</f>
        <v>0</v>
      </c>
      <c r="T431" s="4">
        <f>SUMIFS('grv lys'!Z430:Z3693,'grv lys'!U430:U3693,'bereken betaaldatum bedrag'!B431,'grv lys'!W430:W3693,'bereken betaaldatum bedrag'!$T$1)</f>
        <v>0</v>
      </c>
      <c r="U431" s="4">
        <f>SUMIFS('grv lys'!$L$2:$L$2863,'grv lys'!$I$2:$I$2863,'bereken betaaldatum bedrag'!$U$1,'grv lys'!$T$2:$T$2863,'bereken betaaldatum bedrag'!B431)</f>
        <v>0</v>
      </c>
      <c r="V431" s="4">
        <f>SUMIFS('grv lys'!$L$2:$L$2863,'grv lys'!$I$2:$I$2863,'bereken betaaldatum bedrag'!$V$1,'grv lys'!$T$2:$T$2863,'bereken betaaldatum bedrag'!B431)</f>
        <v>0</v>
      </c>
      <c r="W431" s="4">
        <f>SUMIFS('grv lys'!$L$2:$L$2863,'grv lys'!$I$2:$I$2863,'bereken betaaldatum bedrag'!$W$1,'grv lys'!$T$2:$T$2863,'bereken betaaldatum bedrag'!B431)</f>
        <v>0</v>
      </c>
      <c r="X431" s="4">
        <f>SUMIFS('grv lys'!$L$2:$L$2863,'grv lys'!$I$2:$I$2863,'bereken betaaldatum bedrag'!$X$1,'grv lys'!$T$2:$T$2863,'bereken betaaldatum bedrag'!B431)</f>
        <v>0</v>
      </c>
      <c r="Y431" s="4">
        <f>SUMIFS('grv lys'!$L$2:$L$2863,'grv lys'!$I$2:$I$2863,'bereken betaaldatum bedrag'!$Y$1,'grv lys'!$G$2:$G$2863,'bereken betaaldatum bedrag'!B431)</f>
        <v>0</v>
      </c>
      <c r="Z431" s="4">
        <f>SUMIFS('grv lys'!$L$2:$L$2863,'grv lys'!$I$2:$I$2863,'bereken betaaldatum bedrag'!$Z$1,'grv lys'!$G$2:$G$2863,'bereken betaaldatum bedrag'!B431)</f>
        <v>0</v>
      </c>
      <c r="AA431" s="4">
        <f>SUMIFS('grv lys'!$L$2:$L$2863,'grv lys'!$I$2:$I$2863,'bereken betaaldatum bedrag'!$AA$1,'grv lys'!$G$2:$G$2863,'bereken betaaldatum bedrag'!B431)</f>
        <v>0</v>
      </c>
      <c r="AB431" s="4">
        <f>SUMIFS('grv lys'!$L$2:$L$2863,'grv lys'!$I$2:$I$2863,'bereken betaaldatum bedrag'!$AB$1,'grv lys'!$G$2:$G$2863,'bereken betaaldatum bedrag'!B431)</f>
        <v>0</v>
      </c>
      <c r="AC431" s="4">
        <f>SUMIFS('grv lys'!$L$2:$L$2863,'grv lys'!$I$2:$I$2863,'bereken betaaldatum bedrag'!$AC$1,'grv lys'!$G$2:$G$2863,'bereken betaaldatum bedrag'!B431)</f>
        <v>0</v>
      </c>
      <c r="AD431" s="4">
        <f>SUMIFS('grv lys'!$L$2:$L$2863,'grv lys'!$I$2:$I$2863,'bereken betaaldatum bedrag'!$AD$1,'grv lys'!$G$2:$G$2863,'bereken betaaldatum bedrag'!B431)</f>
        <v>0</v>
      </c>
      <c r="AE431" s="4">
        <f>SUMIFS('grv lys'!$L$2:$L$2863,'grv lys'!$I$2:$I$2863,'bereken betaaldatum bedrag'!$AE$1,'grv lys'!$G$2:$G$2863,'bereken betaaldatum bedrag'!B431)</f>
        <v>0</v>
      </c>
      <c r="AF431" s="4">
        <f>SUMIFS('grv lys'!$L$2:$L$2863,'grv lys'!$I$2:$I$2863,'bereken betaaldatum bedrag'!$AF$1,'grv lys'!$G$2:$G$2863,'bereken betaaldatum bedrag'!B431)</f>
        <v>0</v>
      </c>
      <c r="AG431" s="4">
        <f>SUMIFS('grv lys'!$L$2:$L$2863,'grv lys'!$I$2:$I$2863,'bereken betaaldatum bedrag'!$AG$1,'grv lys'!$G$2:$G$2863,'bereken betaaldatum bedrag'!B431)</f>
        <v>0</v>
      </c>
      <c r="AH431" s="4">
        <f>SUMIFS('grv lys'!$L$2:$L$2863,'grv lys'!$I$2:$I$2863,'bereken betaaldatum bedrag'!$AH$1,'grv lys'!$G$2:$G$2863,'bereken betaaldatum bedrag'!B431)</f>
        <v>0</v>
      </c>
      <c r="AI431" s="4">
        <f>SUMIFS('grv lys'!$L$2:$L$2863,'grv lys'!$I$2:$I$2863,'bereken betaaldatum bedrag'!$AI$1,'grv lys'!$G$2:$G$2863,'bereken betaaldatum bedrag'!B431)</f>
        <v>0</v>
      </c>
      <c r="AJ431" s="4">
        <f>SUMIFS('grv lys'!$L$2:$L$2863,'grv lys'!$I$2:$I$2863,'bereken betaaldatum bedrag'!$AJ$1,'grv lys'!$G$2:$G$2863,'bereken betaaldatum bedrag'!B431)</f>
        <v>0</v>
      </c>
      <c r="AK431" s="4">
        <f>SUMIFS('grv lys'!$L$2:$L$2863,'grv lys'!$I$2:$I$2863,'bereken betaaldatum bedrag'!$AK$1,'grv lys'!$G$2:$G$2863,'bereken betaaldatum bedrag'!B431)</f>
        <v>0</v>
      </c>
      <c r="AL431" s="4">
        <f>SUMIFS('grv lys'!$L$2:$L$2863,'grv lys'!$I$2:$I$2863,'bereken betaaldatum bedrag'!$AL$1,'grv lys'!$G$2:$G$2863,'bereken betaaldatum bedrag'!B431)</f>
        <v>0</v>
      </c>
      <c r="AM431" s="4">
        <f>SUMIFS('grv lys'!$L$2:$L$2863,'grv lys'!$I$2:$I$2863,'bereken betaaldatum bedrag'!$AM$1,'grv lys'!$G$2:$G$2863,'bereken betaaldatum bedrag'!B431)</f>
        <v>0</v>
      </c>
      <c r="AN431" s="4">
        <f>SUMIFS('grv lys'!$L$2:$L$2863,'grv lys'!$I$2:$I$2863,'bereken betaaldatum bedrag'!$AN$1,'grv lys'!$G$2:$G$2863,'bereken betaaldatum bedrag'!B431)</f>
        <v>0</v>
      </c>
      <c r="AO431" s="4">
        <f>SUMIFS('grv lys'!$L$2:$L$2863,'grv lys'!$I$2:$I$2863,'bereken betaaldatum bedrag'!$AO$1,'grv lys'!$G$2:$G$2863,'bereken betaaldatum bedrag'!B431)</f>
        <v>0</v>
      </c>
      <c r="AP431" s="4">
        <f>SUMIFS('grv lys'!$L$2:$L$2863,'grv lys'!$I$2:$I$2863,'bereken betaaldatum bedrag'!$AP$1,'grv lys'!$G$2:$G$2863,'bereken betaaldatum bedrag'!B431)</f>
        <v>0</v>
      </c>
      <c r="AQ431" s="4">
        <f>SUMIFS('grv lys'!$L$2:$L$2863,'grv lys'!$I$2:$I$2863,'bereken betaaldatum bedrag'!$AQ$1,'grv lys'!$G$2:$G$2863,'bereken betaaldatum bedrag'!B431)</f>
        <v>0</v>
      </c>
      <c r="AR431" s="4">
        <f>SUMIFS('grv lys'!$L$2:$L$2863,'grv lys'!$I$2:$I$2863,'bereken betaaldatum bedrag'!$AR$1,'grv lys'!$G$2:$G$2863,'bereken betaaldatum bedrag'!B431)</f>
        <v>0</v>
      </c>
      <c r="AS431" s="4">
        <f>SUMIFS('grv lys'!$L$2:$L$2863,'grv lys'!$I$2:$I$2863,'bereken betaaldatum bedrag'!$AS$1,'grv lys'!$G$2:$G$2863,'bereken betaaldatum bedrag'!B431)</f>
        <v>0</v>
      </c>
      <c r="AT431" s="4">
        <f>SUMIFS('grv lys'!$L$2:$L$2863,'grv lys'!$I$2:$I$2863,'bereken betaaldatum bedrag'!$AT$1,'grv lys'!$G$2:$G$2863,'bereken betaaldatum bedrag'!B431)</f>
        <v>0</v>
      </c>
      <c r="AU431" s="4">
        <f>SUMIFS('grv lys'!$L$2:$L$2863,'grv lys'!$I$2:$I$2863,'bereken betaaldatum bedrag'!$AU$1,'grv lys'!$G$2:$G$2863,'bereken betaaldatum bedrag'!B431)</f>
        <v>0</v>
      </c>
      <c r="AV431" s="4">
        <f>SUMIFS('grv lys'!$L$2:$L$2863,'grv lys'!$I$2:$I$2863,'bereken betaaldatum bedrag'!$AV$1,'grv lys'!$G$2:$G$2863,'bereken betaaldatum bedrag'!B431)</f>
        <v>0</v>
      </c>
      <c r="AW431" s="4">
        <f>SUMIFS('grv lys'!$L$2:$L$2863,'grv lys'!$I$2:$I$2863,'bereken betaaldatum bedrag'!$AW$1,'grv lys'!$G$2:$G$2863,'bereken betaaldatum bedrag'!B431)</f>
        <v>0</v>
      </c>
      <c r="AX431" s="4">
        <f>SUMIFS('grv lys'!$L$2:$L$2863,'grv lys'!$I$2:$I$2863,'bereken betaaldatum bedrag'!$AX$1,'grv lys'!$G$2:$G$2863,'bereken betaaldatum bedrag'!B431)</f>
        <v>0</v>
      </c>
      <c r="AY431" s="4">
        <f>SUMIFS('grv lys'!$L$2:$L$2863,'grv lys'!$I$2:$I$2863,'bereken betaaldatum bedrag'!$AY$1,'grv lys'!$G$2:$G$2863,'bereken betaaldatum bedrag'!B431)</f>
        <v>0</v>
      </c>
      <c r="AZ431" s="4">
        <f>SUMIFS('grv lys'!$L$2:$L$2863,'grv lys'!$I$2:$I$2863,'bereken betaaldatum bedrag'!$AZ$1,'grv lys'!$G$2:$G$2863,'bereken betaaldatum bedrag'!B431)</f>
        <v>0</v>
      </c>
      <c r="BA431" s="4">
        <f>SUMIFS('grv lys'!$L$2:$L$2863,'grv lys'!$I$2:$I$2863,'bereken betaaldatum bedrag'!$BA$1,'grv lys'!$G$2:$G$2863,'bereken betaaldatum bedrag'!B431)</f>
        <v>0</v>
      </c>
    </row>
    <row r="432" spans="1:53" x14ac:dyDescent="0.25">
      <c r="A432" s="19" t="s">
        <v>134</v>
      </c>
      <c r="B432" s="20">
        <v>42008</v>
      </c>
      <c r="C432" s="7"/>
      <c r="D432" s="15" t="s">
        <v>148</v>
      </c>
      <c r="E432" s="14"/>
      <c r="F432" s="12"/>
      <c r="G432" s="16"/>
      <c r="H432" s="16"/>
      <c r="I432" s="4">
        <f>SUMIFS('grv lys'!$L$2:$L$2863,'grv lys'!$G$2:$G$2863,'bereken betaaldatum bedrag'!B432,'grv lys'!$I$2:$I$2863,'bereken betaaldatum bedrag'!I$1)</f>
        <v>0</v>
      </c>
      <c r="J432" s="4">
        <f>SUMIFS('grv lys'!$L$2:$L$2863,'grv lys'!$I$2:$I$2863,'bereken betaaldatum bedrag'!$J$1,'grv lys'!$T$2:$T$2863,'bereken betaaldatum bedrag'!B432)</f>
        <v>0</v>
      </c>
      <c r="K432" s="4">
        <f>SUMIFS('grv lys'!$L$2:$L$2863,'grv lys'!$I$2:$I$2863,'bereken betaaldatum bedrag'!$K$1,'grv lys'!$T$2:$T$2863,'bereken betaaldatum bedrag'!B432)</f>
        <v>0</v>
      </c>
      <c r="L432" s="4">
        <f>SUMIFS('grv lys'!$L$2:$L$2863,'grv lys'!$I$2:$I$2863,'bereken betaaldatum bedrag'!$L$1,'grv lys'!$T$2:$T$2863,'bereken betaaldatum bedrag'!B432)</f>
        <v>0</v>
      </c>
      <c r="M432" s="4">
        <f>SUMIFS('grv lys'!$L$2:$L$2863,'grv lys'!$I$2:$I$2863,'bereken betaaldatum bedrag'!$M$1,'grv lys'!$T$2:$T$2863,'bereken betaaldatum bedrag'!B432)</f>
        <v>0</v>
      </c>
      <c r="N432" s="4">
        <f>SUMIFS('grv lys'!$L$2:$L$2863,'grv lys'!$I$2:$I$2863,'bereken betaaldatum bedrag'!$N$1,'grv lys'!$T$2:$T$2863,'bereken betaaldatum bedrag'!B432)</f>
        <v>0</v>
      </c>
      <c r="O432" s="4">
        <f>SUMIFS('grv lys'!$L$2:$L$2863,'grv lys'!$I$2:$I$2863,'bereken betaaldatum bedrag'!$O$1,'grv lys'!$T$2:$T$2863,'bereken betaaldatum bedrag'!B432)</f>
        <v>0</v>
      </c>
      <c r="P432" s="4">
        <f>SUMIFS('grv lys'!$L$2:$L$2863,'grv lys'!$I$2:$I$2863,'bereken betaaldatum bedrag'!$P$1,'grv lys'!$T$2:$T$2863,'bereken betaaldatum bedrag'!B432)</f>
        <v>0</v>
      </c>
      <c r="Q432" s="4">
        <f>SUMIFS('grv lys'!$L$2:$L$2863,'grv lys'!$I$2:$I$2863,'bereken betaaldatum bedrag'!$Q$1,'grv lys'!$T$2:$T$2863,'bereken betaaldatum bedrag'!B432)</f>
        <v>0</v>
      </c>
      <c r="R432" s="4">
        <f>SUMIFS('grv lys'!$L$2:$L$2863,'grv lys'!$I$2:$I$2863,'bereken betaaldatum bedrag'!$R$1,'grv lys'!$T$2:$T$2863,'bereken betaaldatum bedrag'!B432)</f>
        <v>0</v>
      </c>
      <c r="S432" s="4">
        <f>SUMIFS('grv lys'!Y431:Y3694,'grv lys'!T431:T3694,'bereken betaaldatum bedrag'!B432,'grv lys'!V431:V3694,'bereken betaaldatum bedrag'!$S$1)</f>
        <v>0</v>
      </c>
      <c r="T432" s="4">
        <f>SUMIFS('grv lys'!Z431:Z3694,'grv lys'!U431:U3694,'bereken betaaldatum bedrag'!B432,'grv lys'!W431:W3694,'bereken betaaldatum bedrag'!$T$1)</f>
        <v>0</v>
      </c>
      <c r="U432" s="4">
        <f>SUMIFS('grv lys'!$L$2:$L$2863,'grv lys'!$I$2:$I$2863,'bereken betaaldatum bedrag'!$U$1,'grv lys'!$T$2:$T$2863,'bereken betaaldatum bedrag'!B432)</f>
        <v>0</v>
      </c>
      <c r="V432" s="4">
        <f>SUMIFS('grv lys'!$L$2:$L$2863,'grv lys'!$I$2:$I$2863,'bereken betaaldatum bedrag'!$V$1,'grv lys'!$T$2:$T$2863,'bereken betaaldatum bedrag'!B432)</f>
        <v>0</v>
      </c>
      <c r="W432" s="4">
        <f>SUMIFS('grv lys'!$L$2:$L$2863,'grv lys'!$I$2:$I$2863,'bereken betaaldatum bedrag'!$W$1,'grv lys'!$T$2:$T$2863,'bereken betaaldatum bedrag'!B432)</f>
        <v>0</v>
      </c>
      <c r="X432" s="4">
        <f>SUMIFS('grv lys'!$L$2:$L$2863,'grv lys'!$I$2:$I$2863,'bereken betaaldatum bedrag'!$X$1,'grv lys'!$T$2:$T$2863,'bereken betaaldatum bedrag'!B432)</f>
        <v>0</v>
      </c>
      <c r="Y432" s="4">
        <f>SUMIFS('grv lys'!$L$2:$L$2863,'grv lys'!$I$2:$I$2863,'bereken betaaldatum bedrag'!$Y$1,'grv lys'!$G$2:$G$2863,'bereken betaaldatum bedrag'!B432)</f>
        <v>0</v>
      </c>
      <c r="Z432" s="4">
        <f>SUMIFS('grv lys'!$L$2:$L$2863,'grv lys'!$I$2:$I$2863,'bereken betaaldatum bedrag'!$Z$1,'grv lys'!$G$2:$G$2863,'bereken betaaldatum bedrag'!B432)</f>
        <v>0</v>
      </c>
      <c r="AA432" s="4">
        <f>SUMIFS('grv lys'!$L$2:$L$2863,'grv lys'!$I$2:$I$2863,'bereken betaaldatum bedrag'!$AA$1,'grv lys'!$G$2:$G$2863,'bereken betaaldatum bedrag'!B432)</f>
        <v>0</v>
      </c>
      <c r="AB432" s="4">
        <f>SUMIFS('grv lys'!$L$2:$L$2863,'grv lys'!$I$2:$I$2863,'bereken betaaldatum bedrag'!$AB$1,'grv lys'!$G$2:$G$2863,'bereken betaaldatum bedrag'!B432)</f>
        <v>0</v>
      </c>
      <c r="AC432" s="4">
        <f>SUMIFS('grv lys'!$L$2:$L$2863,'grv lys'!$I$2:$I$2863,'bereken betaaldatum bedrag'!$AC$1,'grv lys'!$G$2:$G$2863,'bereken betaaldatum bedrag'!B432)</f>
        <v>0</v>
      </c>
      <c r="AD432" s="4">
        <f>SUMIFS('grv lys'!$L$2:$L$2863,'grv lys'!$I$2:$I$2863,'bereken betaaldatum bedrag'!$AD$1,'grv lys'!$G$2:$G$2863,'bereken betaaldatum bedrag'!B432)</f>
        <v>0</v>
      </c>
      <c r="AE432" s="4">
        <f>SUMIFS('grv lys'!$L$2:$L$2863,'grv lys'!$I$2:$I$2863,'bereken betaaldatum bedrag'!$AE$1,'grv lys'!$G$2:$G$2863,'bereken betaaldatum bedrag'!B432)</f>
        <v>0</v>
      </c>
      <c r="AF432" s="4">
        <f>SUMIFS('grv lys'!$L$2:$L$2863,'grv lys'!$I$2:$I$2863,'bereken betaaldatum bedrag'!$AF$1,'grv lys'!$G$2:$G$2863,'bereken betaaldatum bedrag'!B432)</f>
        <v>0</v>
      </c>
      <c r="AG432" s="4">
        <f>SUMIFS('grv lys'!$L$2:$L$2863,'grv lys'!$I$2:$I$2863,'bereken betaaldatum bedrag'!$AG$1,'grv lys'!$G$2:$G$2863,'bereken betaaldatum bedrag'!B432)</f>
        <v>0</v>
      </c>
      <c r="AH432" s="4">
        <f>SUMIFS('grv lys'!$L$2:$L$2863,'grv lys'!$I$2:$I$2863,'bereken betaaldatum bedrag'!$AH$1,'grv lys'!$G$2:$G$2863,'bereken betaaldatum bedrag'!B432)</f>
        <v>0</v>
      </c>
      <c r="AI432" s="4">
        <f>SUMIFS('grv lys'!$L$2:$L$2863,'grv lys'!$I$2:$I$2863,'bereken betaaldatum bedrag'!$AI$1,'grv lys'!$G$2:$G$2863,'bereken betaaldatum bedrag'!B432)</f>
        <v>0</v>
      </c>
      <c r="AJ432" s="4">
        <f>SUMIFS('grv lys'!$L$2:$L$2863,'grv lys'!$I$2:$I$2863,'bereken betaaldatum bedrag'!$AJ$1,'grv lys'!$G$2:$G$2863,'bereken betaaldatum bedrag'!B432)</f>
        <v>0</v>
      </c>
      <c r="AK432" s="4">
        <f>SUMIFS('grv lys'!$L$2:$L$2863,'grv lys'!$I$2:$I$2863,'bereken betaaldatum bedrag'!$AK$1,'grv lys'!$G$2:$G$2863,'bereken betaaldatum bedrag'!B432)</f>
        <v>0</v>
      </c>
      <c r="AL432" s="4">
        <f>SUMIFS('grv lys'!$L$2:$L$2863,'grv lys'!$I$2:$I$2863,'bereken betaaldatum bedrag'!$AL$1,'grv lys'!$G$2:$G$2863,'bereken betaaldatum bedrag'!B432)</f>
        <v>0</v>
      </c>
      <c r="AM432" s="4">
        <f>SUMIFS('grv lys'!$L$2:$L$2863,'grv lys'!$I$2:$I$2863,'bereken betaaldatum bedrag'!$AM$1,'grv lys'!$G$2:$G$2863,'bereken betaaldatum bedrag'!B432)</f>
        <v>0</v>
      </c>
      <c r="AN432" s="4">
        <f>SUMIFS('grv lys'!$L$2:$L$2863,'grv lys'!$I$2:$I$2863,'bereken betaaldatum bedrag'!$AN$1,'grv lys'!$G$2:$G$2863,'bereken betaaldatum bedrag'!B432)</f>
        <v>0</v>
      </c>
      <c r="AO432" s="4">
        <f>SUMIFS('grv lys'!$L$2:$L$2863,'grv lys'!$I$2:$I$2863,'bereken betaaldatum bedrag'!$AO$1,'grv lys'!$G$2:$G$2863,'bereken betaaldatum bedrag'!B432)</f>
        <v>0</v>
      </c>
      <c r="AP432" s="4">
        <f>SUMIFS('grv lys'!$L$2:$L$2863,'grv lys'!$I$2:$I$2863,'bereken betaaldatum bedrag'!$AP$1,'grv lys'!$G$2:$G$2863,'bereken betaaldatum bedrag'!B432)</f>
        <v>0</v>
      </c>
      <c r="AQ432" s="4">
        <f>SUMIFS('grv lys'!$L$2:$L$2863,'grv lys'!$I$2:$I$2863,'bereken betaaldatum bedrag'!$AQ$1,'grv lys'!$G$2:$G$2863,'bereken betaaldatum bedrag'!B432)</f>
        <v>0</v>
      </c>
      <c r="AR432" s="4">
        <f>SUMIFS('grv lys'!$L$2:$L$2863,'grv lys'!$I$2:$I$2863,'bereken betaaldatum bedrag'!$AR$1,'grv lys'!$G$2:$G$2863,'bereken betaaldatum bedrag'!B432)</f>
        <v>0</v>
      </c>
      <c r="AS432" s="4">
        <f>SUMIFS('grv lys'!$L$2:$L$2863,'grv lys'!$I$2:$I$2863,'bereken betaaldatum bedrag'!$AS$1,'grv lys'!$G$2:$G$2863,'bereken betaaldatum bedrag'!B432)</f>
        <v>0</v>
      </c>
      <c r="AT432" s="4">
        <f>SUMIFS('grv lys'!$L$2:$L$2863,'grv lys'!$I$2:$I$2863,'bereken betaaldatum bedrag'!$AT$1,'grv lys'!$G$2:$G$2863,'bereken betaaldatum bedrag'!B432)</f>
        <v>0</v>
      </c>
      <c r="AU432" s="4">
        <f>SUMIFS('grv lys'!$L$2:$L$2863,'grv lys'!$I$2:$I$2863,'bereken betaaldatum bedrag'!$AU$1,'grv lys'!$G$2:$G$2863,'bereken betaaldatum bedrag'!B432)</f>
        <v>0</v>
      </c>
      <c r="AV432" s="4">
        <f>SUMIFS('grv lys'!$L$2:$L$2863,'grv lys'!$I$2:$I$2863,'bereken betaaldatum bedrag'!$AV$1,'grv lys'!$G$2:$G$2863,'bereken betaaldatum bedrag'!B432)</f>
        <v>0</v>
      </c>
      <c r="AW432" s="4">
        <f>SUMIFS('grv lys'!$L$2:$L$2863,'grv lys'!$I$2:$I$2863,'bereken betaaldatum bedrag'!$AW$1,'grv lys'!$G$2:$G$2863,'bereken betaaldatum bedrag'!B432)</f>
        <v>0</v>
      </c>
      <c r="AX432" s="4">
        <f>SUMIFS('grv lys'!$L$2:$L$2863,'grv lys'!$I$2:$I$2863,'bereken betaaldatum bedrag'!$AX$1,'grv lys'!$G$2:$G$2863,'bereken betaaldatum bedrag'!B432)</f>
        <v>0</v>
      </c>
      <c r="AY432" s="4">
        <f>SUMIFS('grv lys'!$L$2:$L$2863,'grv lys'!$I$2:$I$2863,'bereken betaaldatum bedrag'!$AY$1,'grv lys'!$G$2:$G$2863,'bereken betaaldatum bedrag'!B432)</f>
        <v>0</v>
      </c>
      <c r="AZ432" s="4">
        <f>SUMIFS('grv lys'!$L$2:$L$2863,'grv lys'!$I$2:$I$2863,'bereken betaaldatum bedrag'!$AZ$1,'grv lys'!$G$2:$G$2863,'bereken betaaldatum bedrag'!B432)</f>
        <v>0</v>
      </c>
      <c r="BA432" s="4">
        <f>SUMIFS('grv lys'!$L$2:$L$2863,'grv lys'!$I$2:$I$2863,'bereken betaaldatum bedrag'!$BA$1,'grv lys'!$G$2:$G$2863,'bereken betaaldatum bedrag'!B432)</f>
        <v>0</v>
      </c>
    </row>
    <row r="433" spans="1:53" x14ac:dyDescent="0.25">
      <c r="A433" s="19" t="s">
        <v>135</v>
      </c>
      <c r="B433" s="20">
        <v>42009</v>
      </c>
      <c r="C433" s="7"/>
      <c r="D433" s="15" t="s">
        <v>148</v>
      </c>
      <c r="E433" s="14"/>
      <c r="F433" s="12"/>
      <c r="G433" s="16"/>
      <c r="H433" s="16"/>
      <c r="I433" s="4">
        <f>SUMIFS('grv lys'!$L$2:$L$2863,'grv lys'!$G$2:$G$2863,'bereken betaaldatum bedrag'!B433,'grv lys'!$I$2:$I$2863,'bereken betaaldatum bedrag'!I$1)</f>
        <v>0</v>
      </c>
      <c r="J433" s="4">
        <f>SUMIFS('grv lys'!$L$2:$L$2863,'grv lys'!$I$2:$I$2863,'bereken betaaldatum bedrag'!$J$1,'grv lys'!$T$2:$T$2863,'bereken betaaldatum bedrag'!B433)</f>
        <v>0</v>
      </c>
      <c r="K433" s="4">
        <f>SUMIFS('grv lys'!$L$2:$L$2863,'grv lys'!$I$2:$I$2863,'bereken betaaldatum bedrag'!$K$1,'grv lys'!$T$2:$T$2863,'bereken betaaldatum bedrag'!B433)</f>
        <v>0</v>
      </c>
      <c r="L433" s="4">
        <f>SUMIFS('grv lys'!$L$2:$L$2863,'grv lys'!$I$2:$I$2863,'bereken betaaldatum bedrag'!$L$1,'grv lys'!$T$2:$T$2863,'bereken betaaldatum bedrag'!B433)</f>
        <v>0</v>
      </c>
      <c r="M433" s="4">
        <f>SUMIFS('grv lys'!$L$2:$L$2863,'grv lys'!$I$2:$I$2863,'bereken betaaldatum bedrag'!$M$1,'grv lys'!$T$2:$T$2863,'bereken betaaldatum bedrag'!B433)</f>
        <v>0</v>
      </c>
      <c r="N433" s="4">
        <f>SUMIFS('grv lys'!$L$2:$L$2863,'grv lys'!$I$2:$I$2863,'bereken betaaldatum bedrag'!$N$1,'grv lys'!$T$2:$T$2863,'bereken betaaldatum bedrag'!B433)</f>
        <v>0</v>
      </c>
      <c r="O433" s="4">
        <f>SUMIFS('grv lys'!$L$2:$L$2863,'grv lys'!$I$2:$I$2863,'bereken betaaldatum bedrag'!$O$1,'grv lys'!$T$2:$T$2863,'bereken betaaldatum bedrag'!B433)</f>
        <v>0</v>
      </c>
      <c r="P433" s="4">
        <f>SUMIFS('grv lys'!$L$2:$L$2863,'grv lys'!$I$2:$I$2863,'bereken betaaldatum bedrag'!$P$1,'grv lys'!$T$2:$T$2863,'bereken betaaldatum bedrag'!B433)</f>
        <v>0</v>
      </c>
      <c r="Q433" s="4">
        <f>SUMIFS('grv lys'!$L$2:$L$2863,'grv lys'!$I$2:$I$2863,'bereken betaaldatum bedrag'!$Q$1,'grv lys'!$T$2:$T$2863,'bereken betaaldatum bedrag'!B433)</f>
        <v>0</v>
      </c>
      <c r="R433" s="4">
        <f>SUMIFS('grv lys'!$L$2:$L$2863,'grv lys'!$I$2:$I$2863,'bereken betaaldatum bedrag'!$R$1,'grv lys'!$T$2:$T$2863,'bereken betaaldatum bedrag'!B433)</f>
        <v>0</v>
      </c>
      <c r="S433" s="4">
        <f>SUMIFS('grv lys'!Y432:Y3695,'grv lys'!T432:T3695,'bereken betaaldatum bedrag'!B433,'grv lys'!V432:V3695,'bereken betaaldatum bedrag'!$S$1)</f>
        <v>0</v>
      </c>
      <c r="T433" s="4">
        <f>SUMIFS('grv lys'!Z432:Z3695,'grv lys'!U432:U3695,'bereken betaaldatum bedrag'!B433,'grv lys'!W432:W3695,'bereken betaaldatum bedrag'!$T$1)</f>
        <v>0</v>
      </c>
      <c r="U433" s="4">
        <f>SUMIFS('grv lys'!$L$2:$L$2863,'grv lys'!$I$2:$I$2863,'bereken betaaldatum bedrag'!$U$1,'grv lys'!$T$2:$T$2863,'bereken betaaldatum bedrag'!B433)</f>
        <v>0</v>
      </c>
      <c r="V433" s="4">
        <f>SUMIFS('grv lys'!$L$2:$L$2863,'grv lys'!$I$2:$I$2863,'bereken betaaldatum bedrag'!$V$1,'grv lys'!$T$2:$T$2863,'bereken betaaldatum bedrag'!B433)</f>
        <v>0</v>
      </c>
      <c r="W433" s="4">
        <f>SUMIFS('grv lys'!$L$2:$L$2863,'grv lys'!$I$2:$I$2863,'bereken betaaldatum bedrag'!$W$1,'grv lys'!$T$2:$T$2863,'bereken betaaldatum bedrag'!B433)</f>
        <v>0</v>
      </c>
      <c r="X433" s="4">
        <f>SUMIFS('grv lys'!$L$2:$L$2863,'grv lys'!$I$2:$I$2863,'bereken betaaldatum bedrag'!$X$1,'grv lys'!$T$2:$T$2863,'bereken betaaldatum bedrag'!B433)</f>
        <v>0</v>
      </c>
      <c r="Y433" s="4">
        <f>SUMIFS('grv lys'!$L$2:$L$2863,'grv lys'!$I$2:$I$2863,'bereken betaaldatum bedrag'!$Y$1,'grv lys'!$G$2:$G$2863,'bereken betaaldatum bedrag'!B433)</f>
        <v>0</v>
      </c>
      <c r="Z433" s="4">
        <f>SUMIFS('grv lys'!$L$2:$L$2863,'grv lys'!$I$2:$I$2863,'bereken betaaldatum bedrag'!$Z$1,'grv lys'!$G$2:$G$2863,'bereken betaaldatum bedrag'!B433)</f>
        <v>0</v>
      </c>
      <c r="AA433" s="4">
        <f>SUMIFS('grv lys'!$L$2:$L$2863,'grv lys'!$I$2:$I$2863,'bereken betaaldatum bedrag'!$AA$1,'grv lys'!$G$2:$G$2863,'bereken betaaldatum bedrag'!B433)</f>
        <v>0</v>
      </c>
      <c r="AB433" s="4">
        <f>SUMIFS('grv lys'!$L$2:$L$2863,'grv lys'!$I$2:$I$2863,'bereken betaaldatum bedrag'!$AB$1,'grv lys'!$G$2:$G$2863,'bereken betaaldatum bedrag'!B433)</f>
        <v>0</v>
      </c>
      <c r="AC433" s="4">
        <f>SUMIFS('grv lys'!$L$2:$L$2863,'grv lys'!$I$2:$I$2863,'bereken betaaldatum bedrag'!$AC$1,'grv lys'!$G$2:$G$2863,'bereken betaaldatum bedrag'!B433)</f>
        <v>0</v>
      </c>
      <c r="AD433" s="4">
        <f>SUMIFS('grv lys'!$L$2:$L$2863,'grv lys'!$I$2:$I$2863,'bereken betaaldatum bedrag'!$AD$1,'grv lys'!$G$2:$G$2863,'bereken betaaldatum bedrag'!B433)</f>
        <v>0</v>
      </c>
      <c r="AE433" s="4">
        <f>SUMIFS('grv lys'!$L$2:$L$2863,'grv lys'!$I$2:$I$2863,'bereken betaaldatum bedrag'!$AE$1,'grv lys'!$G$2:$G$2863,'bereken betaaldatum bedrag'!B433)</f>
        <v>0</v>
      </c>
      <c r="AF433" s="4">
        <f>SUMIFS('grv lys'!$L$2:$L$2863,'grv lys'!$I$2:$I$2863,'bereken betaaldatum bedrag'!$AF$1,'grv lys'!$G$2:$G$2863,'bereken betaaldatum bedrag'!B433)</f>
        <v>0</v>
      </c>
      <c r="AG433" s="4">
        <f>SUMIFS('grv lys'!$L$2:$L$2863,'grv lys'!$I$2:$I$2863,'bereken betaaldatum bedrag'!$AG$1,'grv lys'!$G$2:$G$2863,'bereken betaaldatum bedrag'!B433)</f>
        <v>0</v>
      </c>
      <c r="AH433" s="4">
        <f>SUMIFS('grv lys'!$L$2:$L$2863,'grv lys'!$I$2:$I$2863,'bereken betaaldatum bedrag'!$AH$1,'grv lys'!$G$2:$G$2863,'bereken betaaldatum bedrag'!B433)</f>
        <v>0</v>
      </c>
      <c r="AI433" s="4">
        <f>SUMIFS('grv lys'!$L$2:$L$2863,'grv lys'!$I$2:$I$2863,'bereken betaaldatum bedrag'!$AI$1,'grv lys'!$G$2:$G$2863,'bereken betaaldatum bedrag'!B433)</f>
        <v>0</v>
      </c>
      <c r="AJ433" s="4">
        <f>SUMIFS('grv lys'!$L$2:$L$2863,'grv lys'!$I$2:$I$2863,'bereken betaaldatum bedrag'!$AJ$1,'grv lys'!$G$2:$G$2863,'bereken betaaldatum bedrag'!B433)</f>
        <v>0</v>
      </c>
      <c r="AK433" s="4">
        <f>SUMIFS('grv lys'!$L$2:$L$2863,'grv lys'!$I$2:$I$2863,'bereken betaaldatum bedrag'!$AK$1,'grv lys'!$G$2:$G$2863,'bereken betaaldatum bedrag'!B433)</f>
        <v>0</v>
      </c>
      <c r="AL433" s="4">
        <f>SUMIFS('grv lys'!$L$2:$L$2863,'grv lys'!$I$2:$I$2863,'bereken betaaldatum bedrag'!$AL$1,'grv lys'!$G$2:$G$2863,'bereken betaaldatum bedrag'!B433)</f>
        <v>0</v>
      </c>
      <c r="AM433" s="4">
        <f>SUMIFS('grv lys'!$L$2:$L$2863,'grv lys'!$I$2:$I$2863,'bereken betaaldatum bedrag'!$AM$1,'grv lys'!$G$2:$G$2863,'bereken betaaldatum bedrag'!B433)</f>
        <v>0</v>
      </c>
      <c r="AN433" s="4">
        <f>SUMIFS('grv lys'!$L$2:$L$2863,'grv lys'!$I$2:$I$2863,'bereken betaaldatum bedrag'!$AN$1,'grv lys'!$G$2:$G$2863,'bereken betaaldatum bedrag'!B433)</f>
        <v>0</v>
      </c>
      <c r="AO433" s="4">
        <f>SUMIFS('grv lys'!$L$2:$L$2863,'grv lys'!$I$2:$I$2863,'bereken betaaldatum bedrag'!$AO$1,'grv lys'!$G$2:$G$2863,'bereken betaaldatum bedrag'!B433)</f>
        <v>0</v>
      </c>
      <c r="AP433" s="4">
        <f>SUMIFS('grv lys'!$L$2:$L$2863,'grv lys'!$I$2:$I$2863,'bereken betaaldatum bedrag'!$AP$1,'grv lys'!$G$2:$G$2863,'bereken betaaldatum bedrag'!B433)</f>
        <v>0</v>
      </c>
      <c r="AQ433" s="4">
        <f>SUMIFS('grv lys'!$L$2:$L$2863,'grv lys'!$I$2:$I$2863,'bereken betaaldatum bedrag'!$AQ$1,'grv lys'!$G$2:$G$2863,'bereken betaaldatum bedrag'!B433)</f>
        <v>0</v>
      </c>
      <c r="AR433" s="4">
        <f>SUMIFS('grv lys'!$L$2:$L$2863,'grv lys'!$I$2:$I$2863,'bereken betaaldatum bedrag'!$AR$1,'grv lys'!$G$2:$G$2863,'bereken betaaldatum bedrag'!B433)</f>
        <v>0</v>
      </c>
      <c r="AS433" s="4">
        <f>SUMIFS('grv lys'!$L$2:$L$2863,'grv lys'!$I$2:$I$2863,'bereken betaaldatum bedrag'!$AS$1,'grv lys'!$G$2:$G$2863,'bereken betaaldatum bedrag'!B433)</f>
        <v>0</v>
      </c>
      <c r="AT433" s="4">
        <f>SUMIFS('grv lys'!$L$2:$L$2863,'grv lys'!$I$2:$I$2863,'bereken betaaldatum bedrag'!$AT$1,'grv lys'!$G$2:$G$2863,'bereken betaaldatum bedrag'!B433)</f>
        <v>0</v>
      </c>
      <c r="AU433" s="4">
        <f>SUMIFS('grv lys'!$L$2:$L$2863,'grv lys'!$I$2:$I$2863,'bereken betaaldatum bedrag'!$AU$1,'grv lys'!$G$2:$G$2863,'bereken betaaldatum bedrag'!B433)</f>
        <v>0</v>
      </c>
      <c r="AV433" s="4">
        <f>SUMIFS('grv lys'!$L$2:$L$2863,'grv lys'!$I$2:$I$2863,'bereken betaaldatum bedrag'!$AV$1,'grv lys'!$G$2:$G$2863,'bereken betaaldatum bedrag'!B433)</f>
        <v>0</v>
      </c>
      <c r="AW433" s="4">
        <f>SUMIFS('grv lys'!$L$2:$L$2863,'grv lys'!$I$2:$I$2863,'bereken betaaldatum bedrag'!$AW$1,'grv lys'!$G$2:$G$2863,'bereken betaaldatum bedrag'!B433)</f>
        <v>0</v>
      </c>
      <c r="AX433" s="4">
        <f>SUMIFS('grv lys'!$L$2:$L$2863,'grv lys'!$I$2:$I$2863,'bereken betaaldatum bedrag'!$AX$1,'grv lys'!$G$2:$G$2863,'bereken betaaldatum bedrag'!B433)</f>
        <v>0</v>
      </c>
      <c r="AY433" s="4">
        <f>SUMIFS('grv lys'!$L$2:$L$2863,'grv lys'!$I$2:$I$2863,'bereken betaaldatum bedrag'!$AY$1,'grv lys'!$G$2:$G$2863,'bereken betaaldatum bedrag'!B433)</f>
        <v>0</v>
      </c>
      <c r="AZ433" s="4">
        <f>SUMIFS('grv lys'!$L$2:$L$2863,'grv lys'!$I$2:$I$2863,'bereken betaaldatum bedrag'!$AZ$1,'grv lys'!$G$2:$G$2863,'bereken betaaldatum bedrag'!B433)</f>
        <v>0</v>
      </c>
      <c r="BA433" s="4">
        <f>SUMIFS('grv lys'!$L$2:$L$2863,'grv lys'!$I$2:$I$2863,'bereken betaaldatum bedrag'!$BA$1,'grv lys'!$G$2:$G$2863,'bereken betaaldatum bedrag'!B433)</f>
        <v>0</v>
      </c>
    </row>
    <row r="434" spans="1:53" x14ac:dyDescent="0.25">
      <c r="A434" s="19" t="s">
        <v>136</v>
      </c>
      <c r="B434" s="20">
        <v>42010</v>
      </c>
      <c r="C434" s="7"/>
      <c r="D434" s="15" t="s">
        <v>148</v>
      </c>
      <c r="E434" s="14"/>
      <c r="F434" s="12"/>
      <c r="G434" s="16"/>
      <c r="H434" s="16"/>
      <c r="I434" s="4">
        <f>SUMIFS('grv lys'!$L$2:$L$2863,'grv lys'!$G$2:$G$2863,'bereken betaaldatum bedrag'!B434,'grv lys'!$I$2:$I$2863,'bereken betaaldatum bedrag'!I$1)</f>
        <v>0</v>
      </c>
      <c r="J434" s="4">
        <f>SUMIFS('grv lys'!$L$2:$L$2863,'grv lys'!$I$2:$I$2863,'bereken betaaldatum bedrag'!$J$1,'grv lys'!$T$2:$T$2863,'bereken betaaldatum bedrag'!B434)</f>
        <v>0</v>
      </c>
      <c r="K434" s="4">
        <f>SUMIFS('grv lys'!$L$2:$L$2863,'grv lys'!$I$2:$I$2863,'bereken betaaldatum bedrag'!$K$1,'grv lys'!$T$2:$T$2863,'bereken betaaldatum bedrag'!B434)</f>
        <v>0</v>
      </c>
      <c r="L434" s="4">
        <f>SUMIFS('grv lys'!$L$2:$L$2863,'grv lys'!$I$2:$I$2863,'bereken betaaldatum bedrag'!$L$1,'grv lys'!$T$2:$T$2863,'bereken betaaldatum bedrag'!B434)</f>
        <v>0</v>
      </c>
      <c r="M434" s="4">
        <f>SUMIFS('grv lys'!$L$2:$L$2863,'grv lys'!$I$2:$I$2863,'bereken betaaldatum bedrag'!$M$1,'grv lys'!$T$2:$T$2863,'bereken betaaldatum bedrag'!B434)</f>
        <v>0</v>
      </c>
      <c r="N434" s="4">
        <f>SUMIFS('grv lys'!$L$2:$L$2863,'grv lys'!$I$2:$I$2863,'bereken betaaldatum bedrag'!$N$1,'grv lys'!$T$2:$T$2863,'bereken betaaldatum bedrag'!B434)</f>
        <v>0</v>
      </c>
      <c r="O434" s="4">
        <f>SUMIFS('grv lys'!$L$2:$L$2863,'grv lys'!$I$2:$I$2863,'bereken betaaldatum bedrag'!$O$1,'grv lys'!$T$2:$T$2863,'bereken betaaldatum bedrag'!B434)</f>
        <v>0</v>
      </c>
      <c r="P434" s="4">
        <f>SUMIFS('grv lys'!$L$2:$L$2863,'grv lys'!$I$2:$I$2863,'bereken betaaldatum bedrag'!$P$1,'grv lys'!$T$2:$T$2863,'bereken betaaldatum bedrag'!B434)</f>
        <v>0</v>
      </c>
      <c r="Q434" s="4">
        <f>SUMIFS('grv lys'!$L$2:$L$2863,'grv lys'!$I$2:$I$2863,'bereken betaaldatum bedrag'!$Q$1,'grv lys'!$T$2:$T$2863,'bereken betaaldatum bedrag'!B434)</f>
        <v>0</v>
      </c>
      <c r="R434" s="4">
        <f>SUMIFS('grv lys'!$L$2:$L$2863,'grv lys'!$I$2:$I$2863,'bereken betaaldatum bedrag'!$R$1,'grv lys'!$T$2:$T$2863,'bereken betaaldatum bedrag'!B434)</f>
        <v>0</v>
      </c>
      <c r="S434" s="4">
        <f>SUMIFS('grv lys'!Y433:Y3696,'grv lys'!T433:T3696,'bereken betaaldatum bedrag'!B434,'grv lys'!V433:V3696,'bereken betaaldatum bedrag'!$S$1)</f>
        <v>0</v>
      </c>
      <c r="T434" s="4">
        <f>SUMIFS('grv lys'!Z433:Z3696,'grv lys'!U433:U3696,'bereken betaaldatum bedrag'!B434,'grv lys'!W433:W3696,'bereken betaaldatum bedrag'!$T$1)</f>
        <v>0</v>
      </c>
      <c r="U434" s="4">
        <f>SUMIFS('grv lys'!$L$2:$L$2863,'grv lys'!$I$2:$I$2863,'bereken betaaldatum bedrag'!$U$1,'grv lys'!$T$2:$T$2863,'bereken betaaldatum bedrag'!B434)</f>
        <v>0</v>
      </c>
      <c r="V434" s="4">
        <f>SUMIFS('grv lys'!$L$2:$L$2863,'grv lys'!$I$2:$I$2863,'bereken betaaldatum bedrag'!$V$1,'grv lys'!$T$2:$T$2863,'bereken betaaldatum bedrag'!B434)</f>
        <v>0</v>
      </c>
      <c r="W434" s="4">
        <f>SUMIFS('grv lys'!$L$2:$L$2863,'grv lys'!$I$2:$I$2863,'bereken betaaldatum bedrag'!$W$1,'grv lys'!$T$2:$T$2863,'bereken betaaldatum bedrag'!B434)</f>
        <v>0</v>
      </c>
      <c r="X434" s="4">
        <f>SUMIFS('grv lys'!$L$2:$L$2863,'grv lys'!$I$2:$I$2863,'bereken betaaldatum bedrag'!$X$1,'grv lys'!$T$2:$T$2863,'bereken betaaldatum bedrag'!B434)</f>
        <v>0</v>
      </c>
      <c r="Y434" s="4">
        <f>SUMIFS('grv lys'!$L$2:$L$2863,'grv lys'!$I$2:$I$2863,'bereken betaaldatum bedrag'!$Y$1,'grv lys'!$G$2:$G$2863,'bereken betaaldatum bedrag'!B434)</f>
        <v>0</v>
      </c>
      <c r="Z434" s="4">
        <f>SUMIFS('grv lys'!$L$2:$L$2863,'grv lys'!$I$2:$I$2863,'bereken betaaldatum bedrag'!$Z$1,'grv lys'!$G$2:$G$2863,'bereken betaaldatum bedrag'!B434)</f>
        <v>0</v>
      </c>
      <c r="AA434" s="4">
        <f>SUMIFS('grv lys'!$L$2:$L$2863,'grv lys'!$I$2:$I$2863,'bereken betaaldatum bedrag'!$AA$1,'grv lys'!$G$2:$G$2863,'bereken betaaldatum bedrag'!B434)</f>
        <v>0</v>
      </c>
      <c r="AB434" s="4">
        <f>SUMIFS('grv lys'!$L$2:$L$2863,'grv lys'!$I$2:$I$2863,'bereken betaaldatum bedrag'!$AB$1,'grv lys'!$G$2:$G$2863,'bereken betaaldatum bedrag'!B434)</f>
        <v>0</v>
      </c>
      <c r="AC434" s="4">
        <f>SUMIFS('grv lys'!$L$2:$L$2863,'grv lys'!$I$2:$I$2863,'bereken betaaldatum bedrag'!$AC$1,'grv lys'!$G$2:$G$2863,'bereken betaaldatum bedrag'!B434)</f>
        <v>0</v>
      </c>
      <c r="AD434" s="4">
        <f>SUMIFS('grv lys'!$L$2:$L$2863,'grv lys'!$I$2:$I$2863,'bereken betaaldatum bedrag'!$AD$1,'grv lys'!$G$2:$G$2863,'bereken betaaldatum bedrag'!B434)</f>
        <v>0</v>
      </c>
      <c r="AE434" s="4">
        <f>SUMIFS('grv lys'!$L$2:$L$2863,'grv lys'!$I$2:$I$2863,'bereken betaaldatum bedrag'!$AE$1,'grv lys'!$G$2:$G$2863,'bereken betaaldatum bedrag'!B434)</f>
        <v>0</v>
      </c>
      <c r="AF434" s="4">
        <f>SUMIFS('grv lys'!$L$2:$L$2863,'grv lys'!$I$2:$I$2863,'bereken betaaldatum bedrag'!$AF$1,'grv lys'!$G$2:$G$2863,'bereken betaaldatum bedrag'!B434)</f>
        <v>0</v>
      </c>
      <c r="AG434" s="4">
        <f>SUMIFS('grv lys'!$L$2:$L$2863,'grv lys'!$I$2:$I$2863,'bereken betaaldatum bedrag'!$AG$1,'grv lys'!$G$2:$G$2863,'bereken betaaldatum bedrag'!B434)</f>
        <v>0</v>
      </c>
      <c r="AH434" s="4">
        <f>SUMIFS('grv lys'!$L$2:$L$2863,'grv lys'!$I$2:$I$2863,'bereken betaaldatum bedrag'!$AH$1,'grv lys'!$G$2:$G$2863,'bereken betaaldatum bedrag'!B434)</f>
        <v>0</v>
      </c>
      <c r="AI434" s="4">
        <f>SUMIFS('grv lys'!$L$2:$L$2863,'grv lys'!$I$2:$I$2863,'bereken betaaldatum bedrag'!$AI$1,'grv lys'!$G$2:$G$2863,'bereken betaaldatum bedrag'!B434)</f>
        <v>0</v>
      </c>
      <c r="AJ434" s="4">
        <f>SUMIFS('grv lys'!$L$2:$L$2863,'grv lys'!$I$2:$I$2863,'bereken betaaldatum bedrag'!$AJ$1,'grv lys'!$G$2:$G$2863,'bereken betaaldatum bedrag'!B434)</f>
        <v>0</v>
      </c>
      <c r="AK434" s="4">
        <f>SUMIFS('grv lys'!$L$2:$L$2863,'grv lys'!$I$2:$I$2863,'bereken betaaldatum bedrag'!$AK$1,'grv lys'!$G$2:$G$2863,'bereken betaaldatum bedrag'!B434)</f>
        <v>0</v>
      </c>
      <c r="AL434" s="4">
        <f>SUMIFS('grv lys'!$L$2:$L$2863,'grv lys'!$I$2:$I$2863,'bereken betaaldatum bedrag'!$AL$1,'grv lys'!$G$2:$G$2863,'bereken betaaldatum bedrag'!B434)</f>
        <v>0</v>
      </c>
      <c r="AM434" s="4">
        <f>SUMIFS('grv lys'!$L$2:$L$2863,'grv lys'!$I$2:$I$2863,'bereken betaaldatum bedrag'!$AM$1,'grv lys'!$G$2:$G$2863,'bereken betaaldatum bedrag'!B434)</f>
        <v>0</v>
      </c>
      <c r="AN434" s="4">
        <f>SUMIFS('grv lys'!$L$2:$L$2863,'grv lys'!$I$2:$I$2863,'bereken betaaldatum bedrag'!$AN$1,'grv lys'!$G$2:$G$2863,'bereken betaaldatum bedrag'!B434)</f>
        <v>0</v>
      </c>
      <c r="AO434" s="4">
        <f>SUMIFS('grv lys'!$L$2:$L$2863,'grv lys'!$I$2:$I$2863,'bereken betaaldatum bedrag'!$AO$1,'grv lys'!$G$2:$G$2863,'bereken betaaldatum bedrag'!B434)</f>
        <v>0</v>
      </c>
      <c r="AP434" s="4">
        <f>SUMIFS('grv lys'!$L$2:$L$2863,'grv lys'!$I$2:$I$2863,'bereken betaaldatum bedrag'!$AP$1,'grv lys'!$G$2:$G$2863,'bereken betaaldatum bedrag'!B434)</f>
        <v>0</v>
      </c>
      <c r="AQ434" s="4">
        <f>SUMIFS('grv lys'!$L$2:$L$2863,'grv lys'!$I$2:$I$2863,'bereken betaaldatum bedrag'!$AQ$1,'grv lys'!$G$2:$G$2863,'bereken betaaldatum bedrag'!B434)</f>
        <v>0</v>
      </c>
      <c r="AR434" s="4">
        <f>SUMIFS('grv lys'!$L$2:$L$2863,'grv lys'!$I$2:$I$2863,'bereken betaaldatum bedrag'!$AR$1,'grv lys'!$G$2:$G$2863,'bereken betaaldatum bedrag'!B434)</f>
        <v>0</v>
      </c>
      <c r="AS434" s="4">
        <f>SUMIFS('grv lys'!$L$2:$L$2863,'grv lys'!$I$2:$I$2863,'bereken betaaldatum bedrag'!$AS$1,'grv lys'!$G$2:$G$2863,'bereken betaaldatum bedrag'!B434)</f>
        <v>0</v>
      </c>
      <c r="AT434" s="4">
        <f>SUMIFS('grv lys'!$L$2:$L$2863,'grv lys'!$I$2:$I$2863,'bereken betaaldatum bedrag'!$AT$1,'grv lys'!$G$2:$G$2863,'bereken betaaldatum bedrag'!B434)</f>
        <v>0</v>
      </c>
      <c r="AU434" s="4">
        <f>SUMIFS('grv lys'!$L$2:$L$2863,'grv lys'!$I$2:$I$2863,'bereken betaaldatum bedrag'!$AU$1,'grv lys'!$G$2:$G$2863,'bereken betaaldatum bedrag'!B434)</f>
        <v>0</v>
      </c>
      <c r="AV434" s="4">
        <f>SUMIFS('grv lys'!$L$2:$L$2863,'grv lys'!$I$2:$I$2863,'bereken betaaldatum bedrag'!$AV$1,'grv lys'!$G$2:$G$2863,'bereken betaaldatum bedrag'!B434)</f>
        <v>0</v>
      </c>
      <c r="AW434" s="4">
        <f>SUMIFS('grv lys'!$L$2:$L$2863,'grv lys'!$I$2:$I$2863,'bereken betaaldatum bedrag'!$AW$1,'grv lys'!$G$2:$G$2863,'bereken betaaldatum bedrag'!B434)</f>
        <v>0</v>
      </c>
      <c r="AX434" s="4">
        <f>SUMIFS('grv lys'!$L$2:$L$2863,'grv lys'!$I$2:$I$2863,'bereken betaaldatum bedrag'!$AX$1,'grv lys'!$G$2:$G$2863,'bereken betaaldatum bedrag'!B434)</f>
        <v>0</v>
      </c>
      <c r="AY434" s="4">
        <f>SUMIFS('grv lys'!$L$2:$L$2863,'grv lys'!$I$2:$I$2863,'bereken betaaldatum bedrag'!$AY$1,'grv lys'!$G$2:$G$2863,'bereken betaaldatum bedrag'!B434)</f>
        <v>0</v>
      </c>
      <c r="AZ434" s="4">
        <f>SUMIFS('grv lys'!$L$2:$L$2863,'grv lys'!$I$2:$I$2863,'bereken betaaldatum bedrag'!$AZ$1,'grv lys'!$G$2:$G$2863,'bereken betaaldatum bedrag'!B434)</f>
        <v>0</v>
      </c>
      <c r="BA434" s="4">
        <f>SUMIFS('grv lys'!$L$2:$L$2863,'grv lys'!$I$2:$I$2863,'bereken betaaldatum bedrag'!$BA$1,'grv lys'!$G$2:$G$2863,'bereken betaaldatum bedrag'!B434)</f>
        <v>0</v>
      </c>
    </row>
    <row r="435" spans="1:53" x14ac:dyDescent="0.25">
      <c r="A435" s="19" t="s">
        <v>137</v>
      </c>
      <c r="B435" s="20">
        <v>42011</v>
      </c>
      <c r="C435" s="7"/>
      <c r="D435" s="15" t="s">
        <v>148</v>
      </c>
      <c r="E435" s="14"/>
      <c r="F435" s="12"/>
      <c r="G435" s="16"/>
      <c r="H435" s="16"/>
      <c r="I435" s="4">
        <f>SUMIFS('grv lys'!$L$2:$L$2863,'grv lys'!$G$2:$G$2863,'bereken betaaldatum bedrag'!B435,'grv lys'!$I$2:$I$2863,'bereken betaaldatum bedrag'!I$1)</f>
        <v>0</v>
      </c>
      <c r="J435" s="4">
        <f>SUMIFS('grv lys'!$L$2:$L$2863,'grv lys'!$I$2:$I$2863,'bereken betaaldatum bedrag'!$J$1,'grv lys'!$T$2:$T$2863,'bereken betaaldatum bedrag'!B435)</f>
        <v>0</v>
      </c>
      <c r="K435" s="4">
        <f>SUMIFS('grv lys'!$L$2:$L$2863,'grv lys'!$I$2:$I$2863,'bereken betaaldatum bedrag'!$K$1,'grv lys'!$T$2:$T$2863,'bereken betaaldatum bedrag'!B435)</f>
        <v>0</v>
      </c>
      <c r="L435" s="4">
        <f>SUMIFS('grv lys'!$L$2:$L$2863,'grv lys'!$I$2:$I$2863,'bereken betaaldatum bedrag'!$L$1,'grv lys'!$T$2:$T$2863,'bereken betaaldatum bedrag'!B435)</f>
        <v>0</v>
      </c>
      <c r="M435" s="4">
        <f>SUMIFS('grv lys'!$L$2:$L$2863,'grv lys'!$I$2:$I$2863,'bereken betaaldatum bedrag'!$M$1,'grv lys'!$T$2:$T$2863,'bereken betaaldatum bedrag'!B435)</f>
        <v>0</v>
      </c>
      <c r="N435" s="4">
        <f>SUMIFS('grv lys'!$L$2:$L$2863,'grv lys'!$I$2:$I$2863,'bereken betaaldatum bedrag'!$N$1,'grv lys'!$T$2:$T$2863,'bereken betaaldatum bedrag'!B435)</f>
        <v>0</v>
      </c>
      <c r="O435" s="4">
        <f>SUMIFS('grv lys'!$L$2:$L$2863,'grv lys'!$I$2:$I$2863,'bereken betaaldatum bedrag'!$O$1,'grv lys'!$T$2:$T$2863,'bereken betaaldatum bedrag'!B435)</f>
        <v>0</v>
      </c>
      <c r="P435" s="4">
        <f>SUMIFS('grv lys'!$L$2:$L$2863,'grv lys'!$I$2:$I$2863,'bereken betaaldatum bedrag'!$P$1,'grv lys'!$T$2:$T$2863,'bereken betaaldatum bedrag'!B435)</f>
        <v>0</v>
      </c>
      <c r="Q435" s="4">
        <f>SUMIFS('grv lys'!$L$2:$L$2863,'grv lys'!$I$2:$I$2863,'bereken betaaldatum bedrag'!$Q$1,'grv lys'!$T$2:$T$2863,'bereken betaaldatum bedrag'!B435)</f>
        <v>0</v>
      </c>
      <c r="R435" s="4">
        <f>SUMIFS('grv lys'!$L$2:$L$2863,'grv lys'!$I$2:$I$2863,'bereken betaaldatum bedrag'!$R$1,'grv lys'!$T$2:$T$2863,'bereken betaaldatum bedrag'!B435)</f>
        <v>0</v>
      </c>
      <c r="S435" s="4">
        <f>SUMIFS('grv lys'!Y434:Y3697,'grv lys'!T434:T3697,'bereken betaaldatum bedrag'!B435,'grv lys'!V434:V3697,'bereken betaaldatum bedrag'!$S$1)</f>
        <v>0</v>
      </c>
      <c r="T435" s="4">
        <f>SUMIFS('grv lys'!Z434:Z3697,'grv lys'!U434:U3697,'bereken betaaldatum bedrag'!B435,'grv lys'!W434:W3697,'bereken betaaldatum bedrag'!$T$1)</f>
        <v>0</v>
      </c>
      <c r="U435" s="4">
        <f>SUMIFS('grv lys'!$L$2:$L$2863,'grv lys'!$I$2:$I$2863,'bereken betaaldatum bedrag'!$U$1,'grv lys'!$T$2:$T$2863,'bereken betaaldatum bedrag'!B435)</f>
        <v>0</v>
      </c>
      <c r="V435" s="4">
        <f>SUMIFS('grv lys'!$L$2:$L$2863,'grv lys'!$I$2:$I$2863,'bereken betaaldatum bedrag'!$V$1,'grv lys'!$T$2:$T$2863,'bereken betaaldatum bedrag'!B435)</f>
        <v>0</v>
      </c>
      <c r="W435" s="4">
        <f>SUMIFS('grv lys'!$L$2:$L$2863,'grv lys'!$I$2:$I$2863,'bereken betaaldatum bedrag'!$W$1,'grv lys'!$T$2:$T$2863,'bereken betaaldatum bedrag'!B435)</f>
        <v>0</v>
      </c>
      <c r="X435" s="4">
        <f>SUMIFS('grv lys'!$L$2:$L$2863,'grv lys'!$I$2:$I$2863,'bereken betaaldatum bedrag'!$X$1,'grv lys'!$T$2:$T$2863,'bereken betaaldatum bedrag'!B435)</f>
        <v>0</v>
      </c>
      <c r="Y435" s="4">
        <f>SUMIFS('grv lys'!$L$2:$L$2863,'grv lys'!$I$2:$I$2863,'bereken betaaldatum bedrag'!$Y$1,'grv lys'!$G$2:$G$2863,'bereken betaaldatum bedrag'!B435)</f>
        <v>0</v>
      </c>
      <c r="Z435" s="4">
        <f>SUMIFS('grv lys'!$L$2:$L$2863,'grv lys'!$I$2:$I$2863,'bereken betaaldatum bedrag'!$Z$1,'grv lys'!$G$2:$G$2863,'bereken betaaldatum bedrag'!B435)</f>
        <v>0</v>
      </c>
      <c r="AA435" s="4">
        <f>SUMIFS('grv lys'!$L$2:$L$2863,'grv lys'!$I$2:$I$2863,'bereken betaaldatum bedrag'!$AA$1,'grv lys'!$G$2:$G$2863,'bereken betaaldatum bedrag'!B435)</f>
        <v>0</v>
      </c>
      <c r="AB435" s="4">
        <f>SUMIFS('grv lys'!$L$2:$L$2863,'grv lys'!$I$2:$I$2863,'bereken betaaldatum bedrag'!$AB$1,'grv lys'!$G$2:$G$2863,'bereken betaaldatum bedrag'!B435)</f>
        <v>0</v>
      </c>
      <c r="AC435" s="4">
        <f>SUMIFS('grv lys'!$L$2:$L$2863,'grv lys'!$I$2:$I$2863,'bereken betaaldatum bedrag'!$AC$1,'grv lys'!$G$2:$G$2863,'bereken betaaldatum bedrag'!B435)</f>
        <v>0</v>
      </c>
      <c r="AD435" s="4">
        <f>SUMIFS('grv lys'!$L$2:$L$2863,'grv lys'!$I$2:$I$2863,'bereken betaaldatum bedrag'!$AD$1,'grv lys'!$G$2:$G$2863,'bereken betaaldatum bedrag'!B435)</f>
        <v>0</v>
      </c>
      <c r="AE435" s="4">
        <f>SUMIFS('grv lys'!$L$2:$L$2863,'grv lys'!$I$2:$I$2863,'bereken betaaldatum bedrag'!$AE$1,'grv lys'!$G$2:$G$2863,'bereken betaaldatum bedrag'!B435)</f>
        <v>0</v>
      </c>
      <c r="AF435" s="4">
        <f>SUMIFS('grv lys'!$L$2:$L$2863,'grv lys'!$I$2:$I$2863,'bereken betaaldatum bedrag'!$AF$1,'grv lys'!$G$2:$G$2863,'bereken betaaldatum bedrag'!B435)</f>
        <v>0</v>
      </c>
      <c r="AG435" s="4">
        <f>SUMIFS('grv lys'!$L$2:$L$2863,'grv lys'!$I$2:$I$2863,'bereken betaaldatum bedrag'!$AG$1,'grv lys'!$G$2:$G$2863,'bereken betaaldatum bedrag'!B435)</f>
        <v>0</v>
      </c>
      <c r="AH435" s="4">
        <f>SUMIFS('grv lys'!$L$2:$L$2863,'grv lys'!$I$2:$I$2863,'bereken betaaldatum bedrag'!$AH$1,'grv lys'!$G$2:$G$2863,'bereken betaaldatum bedrag'!B435)</f>
        <v>0</v>
      </c>
      <c r="AI435" s="4">
        <f>SUMIFS('grv lys'!$L$2:$L$2863,'grv lys'!$I$2:$I$2863,'bereken betaaldatum bedrag'!$AI$1,'grv lys'!$G$2:$G$2863,'bereken betaaldatum bedrag'!B435)</f>
        <v>0</v>
      </c>
      <c r="AJ435" s="4">
        <f>SUMIFS('grv lys'!$L$2:$L$2863,'grv lys'!$I$2:$I$2863,'bereken betaaldatum bedrag'!$AJ$1,'grv lys'!$G$2:$G$2863,'bereken betaaldatum bedrag'!B435)</f>
        <v>0</v>
      </c>
      <c r="AK435" s="4">
        <f>SUMIFS('grv lys'!$L$2:$L$2863,'grv lys'!$I$2:$I$2863,'bereken betaaldatum bedrag'!$AK$1,'grv lys'!$G$2:$G$2863,'bereken betaaldatum bedrag'!B435)</f>
        <v>0</v>
      </c>
      <c r="AL435" s="4">
        <f>SUMIFS('grv lys'!$L$2:$L$2863,'grv lys'!$I$2:$I$2863,'bereken betaaldatum bedrag'!$AL$1,'grv lys'!$G$2:$G$2863,'bereken betaaldatum bedrag'!B435)</f>
        <v>0</v>
      </c>
      <c r="AM435" s="4">
        <f>SUMIFS('grv lys'!$L$2:$L$2863,'grv lys'!$I$2:$I$2863,'bereken betaaldatum bedrag'!$AM$1,'grv lys'!$G$2:$G$2863,'bereken betaaldatum bedrag'!B435)</f>
        <v>0</v>
      </c>
      <c r="AN435" s="4">
        <f>SUMIFS('grv lys'!$L$2:$L$2863,'grv lys'!$I$2:$I$2863,'bereken betaaldatum bedrag'!$AN$1,'grv lys'!$G$2:$G$2863,'bereken betaaldatum bedrag'!B435)</f>
        <v>0</v>
      </c>
      <c r="AO435" s="4">
        <f>SUMIFS('grv lys'!$L$2:$L$2863,'grv lys'!$I$2:$I$2863,'bereken betaaldatum bedrag'!$AO$1,'grv lys'!$G$2:$G$2863,'bereken betaaldatum bedrag'!B435)</f>
        <v>0</v>
      </c>
      <c r="AP435" s="4">
        <f>SUMIFS('grv lys'!$L$2:$L$2863,'grv lys'!$I$2:$I$2863,'bereken betaaldatum bedrag'!$AP$1,'grv lys'!$G$2:$G$2863,'bereken betaaldatum bedrag'!B435)</f>
        <v>0</v>
      </c>
      <c r="AQ435" s="4">
        <f>SUMIFS('grv lys'!$L$2:$L$2863,'grv lys'!$I$2:$I$2863,'bereken betaaldatum bedrag'!$AQ$1,'grv lys'!$G$2:$G$2863,'bereken betaaldatum bedrag'!B435)</f>
        <v>0</v>
      </c>
      <c r="AR435" s="4">
        <f>SUMIFS('grv lys'!$L$2:$L$2863,'grv lys'!$I$2:$I$2863,'bereken betaaldatum bedrag'!$AR$1,'grv lys'!$G$2:$G$2863,'bereken betaaldatum bedrag'!B435)</f>
        <v>0</v>
      </c>
      <c r="AS435" s="4">
        <f>SUMIFS('grv lys'!$L$2:$L$2863,'grv lys'!$I$2:$I$2863,'bereken betaaldatum bedrag'!$AS$1,'grv lys'!$G$2:$G$2863,'bereken betaaldatum bedrag'!B435)</f>
        <v>0</v>
      </c>
      <c r="AT435" s="4">
        <f>SUMIFS('grv lys'!$L$2:$L$2863,'grv lys'!$I$2:$I$2863,'bereken betaaldatum bedrag'!$AT$1,'grv lys'!$G$2:$G$2863,'bereken betaaldatum bedrag'!B435)</f>
        <v>0</v>
      </c>
      <c r="AU435" s="4">
        <f>SUMIFS('grv lys'!$L$2:$L$2863,'grv lys'!$I$2:$I$2863,'bereken betaaldatum bedrag'!$AU$1,'grv lys'!$G$2:$G$2863,'bereken betaaldatum bedrag'!B435)</f>
        <v>0</v>
      </c>
      <c r="AV435" s="4">
        <f>SUMIFS('grv lys'!$L$2:$L$2863,'grv lys'!$I$2:$I$2863,'bereken betaaldatum bedrag'!$AV$1,'grv lys'!$G$2:$G$2863,'bereken betaaldatum bedrag'!B435)</f>
        <v>0</v>
      </c>
      <c r="AW435" s="4">
        <f>SUMIFS('grv lys'!$L$2:$L$2863,'grv lys'!$I$2:$I$2863,'bereken betaaldatum bedrag'!$AW$1,'grv lys'!$G$2:$G$2863,'bereken betaaldatum bedrag'!B435)</f>
        <v>0</v>
      </c>
      <c r="AX435" s="4">
        <f>SUMIFS('grv lys'!$L$2:$L$2863,'grv lys'!$I$2:$I$2863,'bereken betaaldatum bedrag'!$AX$1,'grv lys'!$G$2:$G$2863,'bereken betaaldatum bedrag'!B435)</f>
        <v>0</v>
      </c>
      <c r="AY435" s="4">
        <f>SUMIFS('grv lys'!$L$2:$L$2863,'grv lys'!$I$2:$I$2863,'bereken betaaldatum bedrag'!$AY$1,'grv lys'!$G$2:$G$2863,'bereken betaaldatum bedrag'!B435)</f>
        <v>0</v>
      </c>
      <c r="AZ435" s="4">
        <f>SUMIFS('grv lys'!$L$2:$L$2863,'grv lys'!$I$2:$I$2863,'bereken betaaldatum bedrag'!$AZ$1,'grv lys'!$G$2:$G$2863,'bereken betaaldatum bedrag'!B435)</f>
        <v>0</v>
      </c>
      <c r="BA435" s="4">
        <f>SUMIFS('grv lys'!$L$2:$L$2863,'grv lys'!$I$2:$I$2863,'bereken betaaldatum bedrag'!$BA$1,'grv lys'!$G$2:$G$2863,'bereken betaaldatum bedrag'!B435)</f>
        <v>0</v>
      </c>
    </row>
    <row r="436" spans="1:53" x14ac:dyDescent="0.25">
      <c r="A436" s="19" t="s">
        <v>138</v>
      </c>
      <c r="B436" s="20">
        <v>42012</v>
      </c>
      <c r="C436" s="7"/>
      <c r="D436" s="15" t="s">
        <v>148</v>
      </c>
      <c r="E436" s="14"/>
      <c r="F436" s="12"/>
      <c r="G436" s="16"/>
      <c r="H436" s="16"/>
      <c r="I436" s="4">
        <f>SUMIFS('grv lys'!$L$2:$L$2863,'grv lys'!$G$2:$G$2863,'bereken betaaldatum bedrag'!B436,'grv lys'!$I$2:$I$2863,'bereken betaaldatum bedrag'!I$1)</f>
        <v>0</v>
      </c>
      <c r="J436" s="4">
        <f>SUMIFS('grv lys'!$L$2:$L$2863,'grv lys'!$I$2:$I$2863,'bereken betaaldatum bedrag'!$J$1,'grv lys'!$T$2:$T$2863,'bereken betaaldatum bedrag'!B436)</f>
        <v>0</v>
      </c>
      <c r="K436" s="4">
        <f>SUMIFS('grv lys'!$L$2:$L$2863,'grv lys'!$I$2:$I$2863,'bereken betaaldatum bedrag'!$K$1,'grv lys'!$T$2:$T$2863,'bereken betaaldatum bedrag'!B436)</f>
        <v>0</v>
      </c>
      <c r="L436" s="4">
        <f>SUMIFS('grv lys'!$L$2:$L$2863,'grv lys'!$I$2:$I$2863,'bereken betaaldatum bedrag'!$L$1,'grv lys'!$T$2:$T$2863,'bereken betaaldatum bedrag'!B436)</f>
        <v>0</v>
      </c>
      <c r="M436" s="4">
        <f>SUMIFS('grv lys'!$L$2:$L$2863,'grv lys'!$I$2:$I$2863,'bereken betaaldatum bedrag'!$M$1,'grv lys'!$T$2:$T$2863,'bereken betaaldatum bedrag'!B436)</f>
        <v>0</v>
      </c>
      <c r="N436" s="4">
        <f>SUMIFS('grv lys'!$L$2:$L$2863,'grv lys'!$I$2:$I$2863,'bereken betaaldatum bedrag'!$N$1,'grv lys'!$T$2:$T$2863,'bereken betaaldatum bedrag'!B436)</f>
        <v>0</v>
      </c>
      <c r="O436" s="4">
        <f>SUMIFS('grv lys'!$L$2:$L$2863,'grv lys'!$I$2:$I$2863,'bereken betaaldatum bedrag'!$O$1,'grv lys'!$T$2:$T$2863,'bereken betaaldatum bedrag'!B436)</f>
        <v>0</v>
      </c>
      <c r="P436" s="4">
        <f>SUMIFS('grv lys'!$L$2:$L$2863,'grv lys'!$I$2:$I$2863,'bereken betaaldatum bedrag'!$P$1,'grv lys'!$T$2:$T$2863,'bereken betaaldatum bedrag'!B436)</f>
        <v>0</v>
      </c>
      <c r="Q436" s="4">
        <f>SUMIFS('grv lys'!$L$2:$L$2863,'grv lys'!$I$2:$I$2863,'bereken betaaldatum bedrag'!$Q$1,'grv lys'!$T$2:$T$2863,'bereken betaaldatum bedrag'!B436)</f>
        <v>0</v>
      </c>
      <c r="R436" s="4">
        <f>SUMIFS('grv lys'!$L$2:$L$2863,'grv lys'!$I$2:$I$2863,'bereken betaaldatum bedrag'!$R$1,'grv lys'!$T$2:$T$2863,'bereken betaaldatum bedrag'!B436)</f>
        <v>0</v>
      </c>
      <c r="S436" s="4">
        <f>SUMIFS('grv lys'!Y435:Y3698,'grv lys'!T435:T3698,'bereken betaaldatum bedrag'!B436,'grv lys'!V435:V3698,'bereken betaaldatum bedrag'!$S$1)</f>
        <v>0</v>
      </c>
      <c r="T436" s="4">
        <f>SUMIFS('grv lys'!Z435:Z3698,'grv lys'!U435:U3698,'bereken betaaldatum bedrag'!B436,'grv lys'!W435:W3698,'bereken betaaldatum bedrag'!$T$1)</f>
        <v>0</v>
      </c>
      <c r="U436" s="4">
        <f>SUMIFS('grv lys'!$L$2:$L$2863,'grv lys'!$I$2:$I$2863,'bereken betaaldatum bedrag'!$U$1,'grv lys'!$T$2:$T$2863,'bereken betaaldatum bedrag'!B436)</f>
        <v>0</v>
      </c>
      <c r="V436" s="4">
        <f>SUMIFS('grv lys'!$L$2:$L$2863,'grv lys'!$I$2:$I$2863,'bereken betaaldatum bedrag'!$V$1,'grv lys'!$T$2:$T$2863,'bereken betaaldatum bedrag'!B436)</f>
        <v>0</v>
      </c>
      <c r="W436" s="4">
        <f>SUMIFS('grv lys'!$L$2:$L$2863,'grv lys'!$I$2:$I$2863,'bereken betaaldatum bedrag'!$W$1,'grv lys'!$T$2:$T$2863,'bereken betaaldatum bedrag'!B436)</f>
        <v>0</v>
      </c>
      <c r="X436" s="4">
        <f>SUMIFS('grv lys'!$L$2:$L$2863,'grv lys'!$I$2:$I$2863,'bereken betaaldatum bedrag'!$X$1,'grv lys'!$T$2:$T$2863,'bereken betaaldatum bedrag'!B436)</f>
        <v>0</v>
      </c>
      <c r="Y436" s="4">
        <f>SUMIFS('grv lys'!$L$2:$L$2863,'grv lys'!$I$2:$I$2863,'bereken betaaldatum bedrag'!$Y$1,'grv lys'!$G$2:$G$2863,'bereken betaaldatum bedrag'!B436)</f>
        <v>0</v>
      </c>
      <c r="Z436" s="4">
        <f>SUMIFS('grv lys'!$L$2:$L$2863,'grv lys'!$I$2:$I$2863,'bereken betaaldatum bedrag'!$Z$1,'grv lys'!$G$2:$G$2863,'bereken betaaldatum bedrag'!B436)</f>
        <v>0</v>
      </c>
      <c r="AA436" s="4">
        <f>SUMIFS('grv lys'!$L$2:$L$2863,'grv lys'!$I$2:$I$2863,'bereken betaaldatum bedrag'!$AA$1,'grv lys'!$G$2:$G$2863,'bereken betaaldatum bedrag'!B436)</f>
        <v>0</v>
      </c>
      <c r="AB436" s="4">
        <f>SUMIFS('grv lys'!$L$2:$L$2863,'grv lys'!$I$2:$I$2863,'bereken betaaldatum bedrag'!$AB$1,'grv lys'!$G$2:$G$2863,'bereken betaaldatum bedrag'!B436)</f>
        <v>0</v>
      </c>
      <c r="AC436" s="4">
        <f>SUMIFS('grv lys'!$L$2:$L$2863,'grv lys'!$I$2:$I$2863,'bereken betaaldatum bedrag'!$AC$1,'grv lys'!$G$2:$G$2863,'bereken betaaldatum bedrag'!B436)</f>
        <v>0</v>
      </c>
      <c r="AD436" s="4">
        <f>SUMIFS('grv lys'!$L$2:$L$2863,'grv lys'!$I$2:$I$2863,'bereken betaaldatum bedrag'!$AD$1,'grv lys'!$G$2:$G$2863,'bereken betaaldatum bedrag'!B436)</f>
        <v>0</v>
      </c>
      <c r="AE436" s="4">
        <f>SUMIFS('grv lys'!$L$2:$L$2863,'grv lys'!$I$2:$I$2863,'bereken betaaldatum bedrag'!$AE$1,'grv lys'!$G$2:$G$2863,'bereken betaaldatum bedrag'!B436)</f>
        <v>0</v>
      </c>
      <c r="AF436" s="4">
        <f>SUMIFS('grv lys'!$L$2:$L$2863,'grv lys'!$I$2:$I$2863,'bereken betaaldatum bedrag'!$AF$1,'grv lys'!$G$2:$G$2863,'bereken betaaldatum bedrag'!B436)</f>
        <v>0</v>
      </c>
      <c r="AG436" s="4">
        <f>SUMIFS('grv lys'!$L$2:$L$2863,'grv lys'!$I$2:$I$2863,'bereken betaaldatum bedrag'!$AG$1,'grv lys'!$G$2:$G$2863,'bereken betaaldatum bedrag'!B436)</f>
        <v>0</v>
      </c>
      <c r="AH436" s="4">
        <f>SUMIFS('grv lys'!$L$2:$L$2863,'grv lys'!$I$2:$I$2863,'bereken betaaldatum bedrag'!$AH$1,'grv lys'!$G$2:$G$2863,'bereken betaaldatum bedrag'!B436)</f>
        <v>0</v>
      </c>
      <c r="AI436" s="4">
        <f>SUMIFS('grv lys'!$L$2:$L$2863,'grv lys'!$I$2:$I$2863,'bereken betaaldatum bedrag'!$AI$1,'grv lys'!$G$2:$G$2863,'bereken betaaldatum bedrag'!B436)</f>
        <v>0</v>
      </c>
      <c r="AJ436" s="4">
        <f>SUMIFS('grv lys'!$L$2:$L$2863,'grv lys'!$I$2:$I$2863,'bereken betaaldatum bedrag'!$AJ$1,'grv lys'!$G$2:$G$2863,'bereken betaaldatum bedrag'!B436)</f>
        <v>0</v>
      </c>
      <c r="AK436" s="4">
        <f>SUMIFS('grv lys'!$L$2:$L$2863,'grv lys'!$I$2:$I$2863,'bereken betaaldatum bedrag'!$AK$1,'grv lys'!$G$2:$G$2863,'bereken betaaldatum bedrag'!B436)</f>
        <v>0</v>
      </c>
      <c r="AL436" s="4">
        <f>SUMIFS('grv lys'!$L$2:$L$2863,'grv lys'!$I$2:$I$2863,'bereken betaaldatum bedrag'!$AL$1,'grv lys'!$G$2:$G$2863,'bereken betaaldatum bedrag'!B436)</f>
        <v>0</v>
      </c>
      <c r="AM436" s="4">
        <f>SUMIFS('grv lys'!$L$2:$L$2863,'grv lys'!$I$2:$I$2863,'bereken betaaldatum bedrag'!$AM$1,'grv lys'!$G$2:$G$2863,'bereken betaaldatum bedrag'!B436)</f>
        <v>0</v>
      </c>
      <c r="AN436" s="4">
        <f>SUMIFS('grv lys'!$L$2:$L$2863,'grv lys'!$I$2:$I$2863,'bereken betaaldatum bedrag'!$AN$1,'grv lys'!$G$2:$G$2863,'bereken betaaldatum bedrag'!B436)</f>
        <v>0</v>
      </c>
      <c r="AO436" s="4">
        <f>SUMIFS('grv lys'!$L$2:$L$2863,'grv lys'!$I$2:$I$2863,'bereken betaaldatum bedrag'!$AO$1,'grv lys'!$G$2:$G$2863,'bereken betaaldatum bedrag'!B436)</f>
        <v>0</v>
      </c>
      <c r="AP436" s="4">
        <f>SUMIFS('grv lys'!$L$2:$L$2863,'grv lys'!$I$2:$I$2863,'bereken betaaldatum bedrag'!$AP$1,'grv lys'!$G$2:$G$2863,'bereken betaaldatum bedrag'!B436)</f>
        <v>0</v>
      </c>
      <c r="AQ436" s="4">
        <f>SUMIFS('grv lys'!$L$2:$L$2863,'grv lys'!$I$2:$I$2863,'bereken betaaldatum bedrag'!$AQ$1,'grv lys'!$G$2:$G$2863,'bereken betaaldatum bedrag'!B436)</f>
        <v>0</v>
      </c>
      <c r="AR436" s="4">
        <f>SUMIFS('grv lys'!$L$2:$L$2863,'grv lys'!$I$2:$I$2863,'bereken betaaldatum bedrag'!$AR$1,'grv lys'!$G$2:$G$2863,'bereken betaaldatum bedrag'!B436)</f>
        <v>0</v>
      </c>
      <c r="AS436" s="4">
        <f>SUMIFS('grv lys'!$L$2:$L$2863,'grv lys'!$I$2:$I$2863,'bereken betaaldatum bedrag'!$AS$1,'grv lys'!$G$2:$G$2863,'bereken betaaldatum bedrag'!B436)</f>
        <v>0</v>
      </c>
      <c r="AT436" s="4">
        <f>SUMIFS('grv lys'!$L$2:$L$2863,'grv lys'!$I$2:$I$2863,'bereken betaaldatum bedrag'!$AT$1,'grv lys'!$G$2:$G$2863,'bereken betaaldatum bedrag'!B436)</f>
        <v>0</v>
      </c>
      <c r="AU436" s="4">
        <f>SUMIFS('grv lys'!$L$2:$L$2863,'grv lys'!$I$2:$I$2863,'bereken betaaldatum bedrag'!$AU$1,'grv lys'!$G$2:$G$2863,'bereken betaaldatum bedrag'!B436)</f>
        <v>0</v>
      </c>
      <c r="AV436" s="4">
        <f>SUMIFS('grv lys'!$L$2:$L$2863,'grv lys'!$I$2:$I$2863,'bereken betaaldatum bedrag'!$AV$1,'grv lys'!$G$2:$G$2863,'bereken betaaldatum bedrag'!B436)</f>
        <v>0</v>
      </c>
      <c r="AW436" s="4">
        <f>SUMIFS('grv lys'!$L$2:$L$2863,'grv lys'!$I$2:$I$2863,'bereken betaaldatum bedrag'!$AW$1,'grv lys'!$G$2:$G$2863,'bereken betaaldatum bedrag'!B436)</f>
        <v>0</v>
      </c>
      <c r="AX436" s="4">
        <f>SUMIFS('grv lys'!$L$2:$L$2863,'grv lys'!$I$2:$I$2863,'bereken betaaldatum bedrag'!$AX$1,'grv lys'!$G$2:$G$2863,'bereken betaaldatum bedrag'!B436)</f>
        <v>0</v>
      </c>
      <c r="AY436" s="4">
        <f>SUMIFS('grv lys'!$L$2:$L$2863,'grv lys'!$I$2:$I$2863,'bereken betaaldatum bedrag'!$AY$1,'grv lys'!$G$2:$G$2863,'bereken betaaldatum bedrag'!B436)</f>
        <v>0</v>
      </c>
      <c r="AZ436" s="4">
        <f>SUMIFS('grv lys'!$L$2:$L$2863,'grv lys'!$I$2:$I$2863,'bereken betaaldatum bedrag'!$AZ$1,'grv lys'!$G$2:$G$2863,'bereken betaaldatum bedrag'!B436)</f>
        <v>0</v>
      </c>
      <c r="BA436" s="4">
        <f>SUMIFS('grv lys'!$L$2:$L$2863,'grv lys'!$I$2:$I$2863,'bereken betaaldatum bedrag'!$BA$1,'grv lys'!$G$2:$G$2863,'bereken betaaldatum bedrag'!B436)</f>
        <v>0</v>
      </c>
    </row>
    <row r="437" spans="1:53" x14ac:dyDescent="0.25">
      <c r="A437" s="19" t="s">
        <v>139</v>
      </c>
      <c r="B437" s="20">
        <v>42013</v>
      </c>
      <c r="C437" s="7">
        <f>B437+19</f>
        <v>42032</v>
      </c>
      <c r="D437" s="6">
        <f>SUM(I431:I437)</f>
        <v>0</v>
      </c>
      <c r="E437" s="14">
        <f>B437+31</f>
        <v>42044</v>
      </c>
      <c r="F437" s="12">
        <f>SUM(Y431:BA437)</f>
        <v>0</v>
      </c>
      <c r="G437" s="10">
        <f>B437</f>
        <v>42013</v>
      </c>
      <c r="H437" s="9">
        <f>SUM(J431:X437)</f>
        <v>0</v>
      </c>
      <c r="I437" s="4">
        <f>SUMIFS('grv lys'!$L$2:$L$2863,'grv lys'!$G$2:$G$2863,'bereken betaaldatum bedrag'!B437,'grv lys'!$I$2:$I$2863,'bereken betaaldatum bedrag'!I$1)</f>
        <v>0</v>
      </c>
      <c r="J437" s="4">
        <f>SUMIFS('grv lys'!$L$2:$L$2863,'grv lys'!$I$2:$I$2863,'bereken betaaldatum bedrag'!$J$1,'grv lys'!$T$2:$T$2863,'bereken betaaldatum bedrag'!B437)</f>
        <v>0</v>
      </c>
      <c r="K437" s="4">
        <f>SUMIFS('grv lys'!$L$2:$L$2863,'grv lys'!$I$2:$I$2863,'bereken betaaldatum bedrag'!$K$1,'grv lys'!$T$2:$T$2863,'bereken betaaldatum bedrag'!B437)</f>
        <v>0</v>
      </c>
      <c r="L437" s="4">
        <f>SUMIFS('grv lys'!$L$2:$L$2863,'grv lys'!$I$2:$I$2863,'bereken betaaldatum bedrag'!$L$1,'grv lys'!$T$2:$T$2863,'bereken betaaldatum bedrag'!B437)</f>
        <v>0</v>
      </c>
      <c r="M437" s="4">
        <f>SUMIFS('grv lys'!$L$2:$L$2863,'grv lys'!$I$2:$I$2863,'bereken betaaldatum bedrag'!$M$1,'grv lys'!$T$2:$T$2863,'bereken betaaldatum bedrag'!B437)</f>
        <v>0</v>
      </c>
      <c r="N437" s="4">
        <f>SUMIFS('grv lys'!$L$2:$L$2863,'grv lys'!$I$2:$I$2863,'bereken betaaldatum bedrag'!$N$1,'grv lys'!$T$2:$T$2863,'bereken betaaldatum bedrag'!B437)</f>
        <v>0</v>
      </c>
      <c r="O437" s="4">
        <f>SUMIFS('grv lys'!$L$2:$L$2863,'grv lys'!$I$2:$I$2863,'bereken betaaldatum bedrag'!$O$1,'grv lys'!$T$2:$T$2863,'bereken betaaldatum bedrag'!B437)</f>
        <v>0</v>
      </c>
      <c r="P437" s="4">
        <f>SUMIFS('grv lys'!$L$2:$L$2863,'grv lys'!$I$2:$I$2863,'bereken betaaldatum bedrag'!$P$1,'grv lys'!$T$2:$T$2863,'bereken betaaldatum bedrag'!B437)</f>
        <v>0</v>
      </c>
      <c r="Q437" s="4">
        <f>SUMIFS('grv lys'!$L$2:$L$2863,'grv lys'!$I$2:$I$2863,'bereken betaaldatum bedrag'!$Q$1,'grv lys'!$T$2:$T$2863,'bereken betaaldatum bedrag'!B437)</f>
        <v>0</v>
      </c>
      <c r="R437" s="4">
        <f>SUMIFS('grv lys'!$L$2:$L$2863,'grv lys'!$I$2:$I$2863,'bereken betaaldatum bedrag'!$R$1,'grv lys'!$T$2:$T$2863,'bereken betaaldatum bedrag'!B437)</f>
        <v>0</v>
      </c>
      <c r="S437" s="4">
        <f>SUMIFS('grv lys'!Y436:Y3699,'grv lys'!T436:T3699,'bereken betaaldatum bedrag'!B437,'grv lys'!V436:V3699,'bereken betaaldatum bedrag'!$S$1)</f>
        <v>0</v>
      </c>
      <c r="T437" s="4">
        <f>SUMIFS('grv lys'!Z436:Z3699,'grv lys'!U436:U3699,'bereken betaaldatum bedrag'!B437,'grv lys'!W436:W3699,'bereken betaaldatum bedrag'!$T$1)</f>
        <v>0</v>
      </c>
      <c r="U437" s="4">
        <f>SUMIFS('grv lys'!$L$2:$L$2863,'grv lys'!$I$2:$I$2863,'bereken betaaldatum bedrag'!$U$1,'grv lys'!$T$2:$T$2863,'bereken betaaldatum bedrag'!B437)</f>
        <v>0</v>
      </c>
      <c r="V437" s="4">
        <f>SUMIFS('grv lys'!$L$2:$L$2863,'grv lys'!$I$2:$I$2863,'bereken betaaldatum bedrag'!$V$1,'grv lys'!$T$2:$T$2863,'bereken betaaldatum bedrag'!B437)</f>
        <v>0</v>
      </c>
      <c r="W437" s="4">
        <f>SUMIFS('grv lys'!$L$2:$L$2863,'grv lys'!$I$2:$I$2863,'bereken betaaldatum bedrag'!$W$1,'grv lys'!$T$2:$T$2863,'bereken betaaldatum bedrag'!B437)</f>
        <v>0</v>
      </c>
      <c r="X437" s="4">
        <f>SUMIFS('grv lys'!$L$2:$L$2863,'grv lys'!$I$2:$I$2863,'bereken betaaldatum bedrag'!$X$1,'grv lys'!$T$2:$T$2863,'bereken betaaldatum bedrag'!B437)</f>
        <v>0</v>
      </c>
      <c r="Y437" s="4">
        <f>SUMIFS('grv lys'!$L$2:$L$2863,'grv lys'!$I$2:$I$2863,'bereken betaaldatum bedrag'!$Y$1,'grv lys'!$G$2:$G$2863,'bereken betaaldatum bedrag'!B437)</f>
        <v>0</v>
      </c>
      <c r="Z437" s="4">
        <f>SUMIFS('grv lys'!$L$2:$L$2863,'grv lys'!$I$2:$I$2863,'bereken betaaldatum bedrag'!$Z$1,'grv lys'!$G$2:$G$2863,'bereken betaaldatum bedrag'!B437)</f>
        <v>0</v>
      </c>
      <c r="AA437" s="4">
        <f>SUMIFS('grv lys'!$L$2:$L$2863,'grv lys'!$I$2:$I$2863,'bereken betaaldatum bedrag'!$AA$1,'grv lys'!$G$2:$G$2863,'bereken betaaldatum bedrag'!B437)</f>
        <v>0</v>
      </c>
      <c r="AB437" s="4">
        <f>SUMIFS('grv lys'!$L$2:$L$2863,'grv lys'!$I$2:$I$2863,'bereken betaaldatum bedrag'!$AB$1,'grv lys'!$G$2:$G$2863,'bereken betaaldatum bedrag'!B437)</f>
        <v>0</v>
      </c>
      <c r="AC437" s="4">
        <f>SUMIFS('grv lys'!$L$2:$L$2863,'grv lys'!$I$2:$I$2863,'bereken betaaldatum bedrag'!$AC$1,'grv lys'!$G$2:$G$2863,'bereken betaaldatum bedrag'!B437)</f>
        <v>0</v>
      </c>
      <c r="AD437" s="4">
        <f>SUMIFS('grv lys'!$L$2:$L$2863,'grv lys'!$I$2:$I$2863,'bereken betaaldatum bedrag'!$AD$1,'grv lys'!$G$2:$G$2863,'bereken betaaldatum bedrag'!B437)</f>
        <v>0</v>
      </c>
      <c r="AE437" s="4">
        <f>SUMIFS('grv lys'!$L$2:$L$2863,'grv lys'!$I$2:$I$2863,'bereken betaaldatum bedrag'!$AE$1,'grv lys'!$G$2:$G$2863,'bereken betaaldatum bedrag'!B437)</f>
        <v>0</v>
      </c>
      <c r="AF437" s="4">
        <f>SUMIFS('grv lys'!$L$2:$L$2863,'grv lys'!$I$2:$I$2863,'bereken betaaldatum bedrag'!$AF$1,'grv lys'!$G$2:$G$2863,'bereken betaaldatum bedrag'!B437)</f>
        <v>0</v>
      </c>
      <c r="AG437" s="4">
        <f>SUMIFS('grv lys'!$L$2:$L$2863,'grv lys'!$I$2:$I$2863,'bereken betaaldatum bedrag'!$AG$1,'grv lys'!$G$2:$G$2863,'bereken betaaldatum bedrag'!B437)</f>
        <v>0</v>
      </c>
      <c r="AH437" s="4">
        <f>SUMIFS('grv lys'!$L$2:$L$2863,'grv lys'!$I$2:$I$2863,'bereken betaaldatum bedrag'!$AH$1,'grv lys'!$G$2:$G$2863,'bereken betaaldatum bedrag'!B437)</f>
        <v>0</v>
      </c>
      <c r="AI437" s="4">
        <f>SUMIFS('grv lys'!$L$2:$L$2863,'grv lys'!$I$2:$I$2863,'bereken betaaldatum bedrag'!$AI$1,'grv lys'!$G$2:$G$2863,'bereken betaaldatum bedrag'!B437)</f>
        <v>0</v>
      </c>
      <c r="AJ437" s="4">
        <f>SUMIFS('grv lys'!$L$2:$L$2863,'grv lys'!$I$2:$I$2863,'bereken betaaldatum bedrag'!$AJ$1,'grv lys'!$G$2:$G$2863,'bereken betaaldatum bedrag'!B437)</f>
        <v>0</v>
      </c>
      <c r="AK437" s="4">
        <f>SUMIFS('grv lys'!$L$2:$L$2863,'grv lys'!$I$2:$I$2863,'bereken betaaldatum bedrag'!$AK$1,'grv lys'!$G$2:$G$2863,'bereken betaaldatum bedrag'!B437)</f>
        <v>0</v>
      </c>
      <c r="AL437" s="4">
        <f>SUMIFS('grv lys'!$L$2:$L$2863,'grv lys'!$I$2:$I$2863,'bereken betaaldatum bedrag'!$AL$1,'grv lys'!$G$2:$G$2863,'bereken betaaldatum bedrag'!B437)</f>
        <v>0</v>
      </c>
      <c r="AM437" s="4">
        <f>SUMIFS('grv lys'!$L$2:$L$2863,'grv lys'!$I$2:$I$2863,'bereken betaaldatum bedrag'!$AM$1,'grv lys'!$G$2:$G$2863,'bereken betaaldatum bedrag'!B437)</f>
        <v>0</v>
      </c>
      <c r="AN437" s="4">
        <f>SUMIFS('grv lys'!$L$2:$L$2863,'grv lys'!$I$2:$I$2863,'bereken betaaldatum bedrag'!$AN$1,'grv lys'!$G$2:$G$2863,'bereken betaaldatum bedrag'!B437)</f>
        <v>0</v>
      </c>
      <c r="AO437" s="4">
        <f>SUMIFS('grv lys'!$L$2:$L$2863,'grv lys'!$I$2:$I$2863,'bereken betaaldatum bedrag'!$AO$1,'grv lys'!$G$2:$G$2863,'bereken betaaldatum bedrag'!B437)</f>
        <v>0</v>
      </c>
      <c r="AP437" s="4">
        <f>SUMIFS('grv lys'!$L$2:$L$2863,'grv lys'!$I$2:$I$2863,'bereken betaaldatum bedrag'!$AP$1,'grv lys'!$G$2:$G$2863,'bereken betaaldatum bedrag'!B437)</f>
        <v>0</v>
      </c>
      <c r="AQ437" s="4">
        <f>SUMIFS('grv lys'!$L$2:$L$2863,'grv lys'!$I$2:$I$2863,'bereken betaaldatum bedrag'!$AQ$1,'grv lys'!$G$2:$G$2863,'bereken betaaldatum bedrag'!B437)</f>
        <v>0</v>
      </c>
      <c r="AR437" s="4">
        <f>SUMIFS('grv lys'!$L$2:$L$2863,'grv lys'!$I$2:$I$2863,'bereken betaaldatum bedrag'!$AR$1,'grv lys'!$G$2:$G$2863,'bereken betaaldatum bedrag'!B437)</f>
        <v>0</v>
      </c>
      <c r="AS437" s="4">
        <f>SUMIFS('grv lys'!$L$2:$L$2863,'grv lys'!$I$2:$I$2863,'bereken betaaldatum bedrag'!$AS$1,'grv lys'!$G$2:$G$2863,'bereken betaaldatum bedrag'!B437)</f>
        <v>0</v>
      </c>
      <c r="AT437" s="4">
        <f>SUMIFS('grv lys'!$L$2:$L$2863,'grv lys'!$I$2:$I$2863,'bereken betaaldatum bedrag'!$AT$1,'grv lys'!$G$2:$G$2863,'bereken betaaldatum bedrag'!B437)</f>
        <v>0</v>
      </c>
      <c r="AU437" s="4">
        <f>SUMIFS('grv lys'!$L$2:$L$2863,'grv lys'!$I$2:$I$2863,'bereken betaaldatum bedrag'!$AU$1,'grv lys'!$G$2:$G$2863,'bereken betaaldatum bedrag'!B437)</f>
        <v>0</v>
      </c>
      <c r="AV437" s="4">
        <f>SUMIFS('grv lys'!$L$2:$L$2863,'grv lys'!$I$2:$I$2863,'bereken betaaldatum bedrag'!$AV$1,'grv lys'!$G$2:$G$2863,'bereken betaaldatum bedrag'!B437)</f>
        <v>0</v>
      </c>
      <c r="AW437" s="4">
        <f>SUMIFS('grv lys'!$L$2:$L$2863,'grv lys'!$I$2:$I$2863,'bereken betaaldatum bedrag'!$AW$1,'grv lys'!$G$2:$G$2863,'bereken betaaldatum bedrag'!B437)</f>
        <v>0</v>
      </c>
      <c r="AX437" s="4">
        <f>SUMIFS('grv lys'!$L$2:$L$2863,'grv lys'!$I$2:$I$2863,'bereken betaaldatum bedrag'!$AX$1,'grv lys'!$G$2:$G$2863,'bereken betaaldatum bedrag'!B437)</f>
        <v>0</v>
      </c>
      <c r="AY437" s="4">
        <f>SUMIFS('grv lys'!$L$2:$L$2863,'grv lys'!$I$2:$I$2863,'bereken betaaldatum bedrag'!$AY$1,'grv lys'!$G$2:$G$2863,'bereken betaaldatum bedrag'!B437)</f>
        <v>0</v>
      </c>
      <c r="AZ437" s="4">
        <f>SUMIFS('grv lys'!$L$2:$L$2863,'grv lys'!$I$2:$I$2863,'bereken betaaldatum bedrag'!$AZ$1,'grv lys'!$G$2:$G$2863,'bereken betaaldatum bedrag'!B437)</f>
        <v>0</v>
      </c>
      <c r="BA437" s="4">
        <f>SUMIFS('grv lys'!$L$2:$L$2863,'grv lys'!$I$2:$I$2863,'bereken betaaldatum bedrag'!$BA$1,'grv lys'!$G$2:$G$2863,'bereken betaaldatum bedrag'!B437)</f>
        <v>0</v>
      </c>
    </row>
    <row r="438" spans="1:53" x14ac:dyDescent="0.25">
      <c r="A438" s="21" t="s">
        <v>140</v>
      </c>
      <c r="B438" s="22">
        <v>42014</v>
      </c>
      <c r="C438" s="7"/>
      <c r="D438" s="15" t="s">
        <v>148</v>
      </c>
      <c r="E438" s="14"/>
      <c r="F438" s="12"/>
      <c r="G438" s="16"/>
      <c r="H438" s="16"/>
      <c r="I438" s="4">
        <f>SUMIFS('grv lys'!$L$2:$L$2863,'grv lys'!$G$2:$G$2863,'bereken betaaldatum bedrag'!B438,'grv lys'!$I$2:$I$2863,'bereken betaaldatum bedrag'!I$1)</f>
        <v>0</v>
      </c>
      <c r="J438" s="4">
        <f>SUMIFS('grv lys'!$L$2:$L$2863,'grv lys'!$I$2:$I$2863,'bereken betaaldatum bedrag'!$J$1,'grv lys'!$T$2:$T$2863,'bereken betaaldatum bedrag'!B438)</f>
        <v>0</v>
      </c>
      <c r="K438" s="4">
        <f>SUMIFS('grv lys'!$L$2:$L$2863,'grv lys'!$I$2:$I$2863,'bereken betaaldatum bedrag'!$K$1,'grv lys'!$T$2:$T$2863,'bereken betaaldatum bedrag'!B438)</f>
        <v>0</v>
      </c>
      <c r="L438" s="4">
        <f>SUMIFS('grv lys'!$L$2:$L$2863,'grv lys'!$I$2:$I$2863,'bereken betaaldatum bedrag'!$L$1,'grv lys'!$T$2:$T$2863,'bereken betaaldatum bedrag'!B438)</f>
        <v>0</v>
      </c>
      <c r="M438" s="4">
        <f>SUMIFS('grv lys'!$L$2:$L$2863,'grv lys'!$I$2:$I$2863,'bereken betaaldatum bedrag'!$M$1,'grv lys'!$T$2:$T$2863,'bereken betaaldatum bedrag'!B438)</f>
        <v>0</v>
      </c>
      <c r="N438" s="4">
        <f>SUMIFS('grv lys'!$L$2:$L$2863,'grv lys'!$I$2:$I$2863,'bereken betaaldatum bedrag'!$N$1,'grv lys'!$T$2:$T$2863,'bereken betaaldatum bedrag'!B438)</f>
        <v>0</v>
      </c>
      <c r="O438" s="4">
        <f>SUMIFS('grv lys'!$L$2:$L$2863,'grv lys'!$I$2:$I$2863,'bereken betaaldatum bedrag'!$O$1,'grv lys'!$T$2:$T$2863,'bereken betaaldatum bedrag'!B438)</f>
        <v>0</v>
      </c>
      <c r="P438" s="4">
        <f>SUMIFS('grv lys'!$L$2:$L$2863,'grv lys'!$I$2:$I$2863,'bereken betaaldatum bedrag'!$P$1,'grv lys'!$T$2:$T$2863,'bereken betaaldatum bedrag'!B438)</f>
        <v>0</v>
      </c>
      <c r="Q438" s="4">
        <f>SUMIFS('grv lys'!$L$2:$L$2863,'grv lys'!$I$2:$I$2863,'bereken betaaldatum bedrag'!$Q$1,'grv lys'!$T$2:$T$2863,'bereken betaaldatum bedrag'!B438)</f>
        <v>0</v>
      </c>
      <c r="R438" s="4">
        <f>SUMIFS('grv lys'!$L$2:$L$2863,'grv lys'!$I$2:$I$2863,'bereken betaaldatum bedrag'!$R$1,'grv lys'!$T$2:$T$2863,'bereken betaaldatum bedrag'!B438)</f>
        <v>0</v>
      </c>
      <c r="S438" s="4">
        <f>SUMIFS('grv lys'!Y437:Y3700,'grv lys'!T437:T3700,'bereken betaaldatum bedrag'!B438,'grv lys'!V437:V3700,'bereken betaaldatum bedrag'!$S$1)</f>
        <v>0</v>
      </c>
      <c r="T438" s="4">
        <f>SUMIFS('grv lys'!Z437:Z3700,'grv lys'!U437:U3700,'bereken betaaldatum bedrag'!B438,'grv lys'!W437:W3700,'bereken betaaldatum bedrag'!$T$1)</f>
        <v>0</v>
      </c>
      <c r="U438" s="4">
        <f>SUMIFS('grv lys'!$L$2:$L$2863,'grv lys'!$I$2:$I$2863,'bereken betaaldatum bedrag'!$U$1,'grv lys'!$T$2:$T$2863,'bereken betaaldatum bedrag'!B438)</f>
        <v>0</v>
      </c>
      <c r="V438" s="4">
        <f>SUMIFS('grv lys'!$L$2:$L$2863,'grv lys'!$I$2:$I$2863,'bereken betaaldatum bedrag'!$V$1,'grv lys'!$T$2:$T$2863,'bereken betaaldatum bedrag'!B438)</f>
        <v>0</v>
      </c>
      <c r="W438" s="4">
        <f>SUMIFS('grv lys'!$L$2:$L$2863,'grv lys'!$I$2:$I$2863,'bereken betaaldatum bedrag'!$W$1,'grv lys'!$T$2:$T$2863,'bereken betaaldatum bedrag'!B438)</f>
        <v>0</v>
      </c>
      <c r="X438" s="4">
        <f>SUMIFS('grv lys'!$L$2:$L$2863,'grv lys'!$I$2:$I$2863,'bereken betaaldatum bedrag'!$X$1,'grv lys'!$T$2:$T$2863,'bereken betaaldatum bedrag'!B438)</f>
        <v>0</v>
      </c>
      <c r="Y438" s="4">
        <f>SUMIFS('grv lys'!$L$2:$L$2863,'grv lys'!$I$2:$I$2863,'bereken betaaldatum bedrag'!$Y$1,'grv lys'!$G$2:$G$2863,'bereken betaaldatum bedrag'!B438)</f>
        <v>0</v>
      </c>
      <c r="Z438" s="4">
        <f>SUMIFS('grv lys'!$L$2:$L$2863,'grv lys'!$I$2:$I$2863,'bereken betaaldatum bedrag'!$Z$1,'grv lys'!$G$2:$G$2863,'bereken betaaldatum bedrag'!B438)</f>
        <v>0</v>
      </c>
      <c r="AA438" s="4">
        <f>SUMIFS('grv lys'!$L$2:$L$2863,'grv lys'!$I$2:$I$2863,'bereken betaaldatum bedrag'!$AA$1,'grv lys'!$G$2:$G$2863,'bereken betaaldatum bedrag'!B438)</f>
        <v>0</v>
      </c>
      <c r="AB438" s="4">
        <f>SUMIFS('grv lys'!$L$2:$L$2863,'grv lys'!$I$2:$I$2863,'bereken betaaldatum bedrag'!$AB$1,'grv lys'!$G$2:$G$2863,'bereken betaaldatum bedrag'!B438)</f>
        <v>0</v>
      </c>
      <c r="AC438" s="4">
        <f>SUMIFS('grv lys'!$L$2:$L$2863,'grv lys'!$I$2:$I$2863,'bereken betaaldatum bedrag'!$AC$1,'grv lys'!$G$2:$G$2863,'bereken betaaldatum bedrag'!B438)</f>
        <v>0</v>
      </c>
      <c r="AD438" s="4">
        <f>SUMIFS('grv lys'!$L$2:$L$2863,'grv lys'!$I$2:$I$2863,'bereken betaaldatum bedrag'!$AD$1,'grv lys'!$G$2:$G$2863,'bereken betaaldatum bedrag'!B438)</f>
        <v>0</v>
      </c>
      <c r="AE438" s="4">
        <f>SUMIFS('grv lys'!$L$2:$L$2863,'grv lys'!$I$2:$I$2863,'bereken betaaldatum bedrag'!$AE$1,'grv lys'!$G$2:$G$2863,'bereken betaaldatum bedrag'!B438)</f>
        <v>0</v>
      </c>
      <c r="AF438" s="4">
        <f>SUMIFS('grv lys'!$L$2:$L$2863,'grv lys'!$I$2:$I$2863,'bereken betaaldatum bedrag'!$AF$1,'grv lys'!$G$2:$G$2863,'bereken betaaldatum bedrag'!B438)</f>
        <v>0</v>
      </c>
      <c r="AG438" s="4">
        <f>SUMIFS('grv lys'!$L$2:$L$2863,'grv lys'!$I$2:$I$2863,'bereken betaaldatum bedrag'!$AG$1,'grv lys'!$G$2:$G$2863,'bereken betaaldatum bedrag'!B438)</f>
        <v>0</v>
      </c>
      <c r="AH438" s="4">
        <f>SUMIFS('grv lys'!$L$2:$L$2863,'grv lys'!$I$2:$I$2863,'bereken betaaldatum bedrag'!$AH$1,'grv lys'!$G$2:$G$2863,'bereken betaaldatum bedrag'!B438)</f>
        <v>0</v>
      </c>
      <c r="AI438" s="4">
        <f>SUMIFS('grv lys'!$L$2:$L$2863,'grv lys'!$I$2:$I$2863,'bereken betaaldatum bedrag'!$AI$1,'grv lys'!$G$2:$G$2863,'bereken betaaldatum bedrag'!B438)</f>
        <v>0</v>
      </c>
      <c r="AJ438" s="4">
        <f>SUMIFS('grv lys'!$L$2:$L$2863,'grv lys'!$I$2:$I$2863,'bereken betaaldatum bedrag'!$AJ$1,'grv lys'!$G$2:$G$2863,'bereken betaaldatum bedrag'!B438)</f>
        <v>0</v>
      </c>
      <c r="AK438" s="4">
        <f>SUMIFS('grv lys'!$L$2:$L$2863,'grv lys'!$I$2:$I$2863,'bereken betaaldatum bedrag'!$AK$1,'grv lys'!$G$2:$G$2863,'bereken betaaldatum bedrag'!B438)</f>
        <v>0</v>
      </c>
      <c r="AL438" s="4">
        <f>SUMIFS('grv lys'!$L$2:$L$2863,'grv lys'!$I$2:$I$2863,'bereken betaaldatum bedrag'!$AL$1,'grv lys'!$G$2:$G$2863,'bereken betaaldatum bedrag'!B438)</f>
        <v>0</v>
      </c>
      <c r="AM438" s="4">
        <f>SUMIFS('grv lys'!$L$2:$L$2863,'grv lys'!$I$2:$I$2863,'bereken betaaldatum bedrag'!$AM$1,'grv lys'!$G$2:$G$2863,'bereken betaaldatum bedrag'!B438)</f>
        <v>0</v>
      </c>
      <c r="AN438" s="4">
        <f>SUMIFS('grv lys'!$L$2:$L$2863,'grv lys'!$I$2:$I$2863,'bereken betaaldatum bedrag'!$AN$1,'grv lys'!$G$2:$G$2863,'bereken betaaldatum bedrag'!B438)</f>
        <v>0</v>
      </c>
      <c r="AO438" s="4">
        <f>SUMIFS('grv lys'!$L$2:$L$2863,'grv lys'!$I$2:$I$2863,'bereken betaaldatum bedrag'!$AO$1,'grv lys'!$G$2:$G$2863,'bereken betaaldatum bedrag'!B438)</f>
        <v>0</v>
      </c>
      <c r="AP438" s="4">
        <f>SUMIFS('grv lys'!$L$2:$L$2863,'grv lys'!$I$2:$I$2863,'bereken betaaldatum bedrag'!$AP$1,'grv lys'!$G$2:$G$2863,'bereken betaaldatum bedrag'!B438)</f>
        <v>0</v>
      </c>
      <c r="AQ438" s="4">
        <f>SUMIFS('grv lys'!$L$2:$L$2863,'grv lys'!$I$2:$I$2863,'bereken betaaldatum bedrag'!$AQ$1,'grv lys'!$G$2:$G$2863,'bereken betaaldatum bedrag'!B438)</f>
        <v>0</v>
      </c>
      <c r="AR438" s="4">
        <f>SUMIFS('grv lys'!$L$2:$L$2863,'grv lys'!$I$2:$I$2863,'bereken betaaldatum bedrag'!$AR$1,'grv lys'!$G$2:$G$2863,'bereken betaaldatum bedrag'!B438)</f>
        <v>0</v>
      </c>
      <c r="AS438" s="4">
        <f>SUMIFS('grv lys'!$L$2:$L$2863,'grv lys'!$I$2:$I$2863,'bereken betaaldatum bedrag'!$AS$1,'grv lys'!$G$2:$G$2863,'bereken betaaldatum bedrag'!B438)</f>
        <v>0</v>
      </c>
      <c r="AT438" s="4">
        <f>SUMIFS('grv lys'!$L$2:$L$2863,'grv lys'!$I$2:$I$2863,'bereken betaaldatum bedrag'!$AT$1,'grv lys'!$G$2:$G$2863,'bereken betaaldatum bedrag'!B438)</f>
        <v>0</v>
      </c>
      <c r="AU438" s="4">
        <f>SUMIFS('grv lys'!$L$2:$L$2863,'grv lys'!$I$2:$I$2863,'bereken betaaldatum bedrag'!$AU$1,'grv lys'!$G$2:$G$2863,'bereken betaaldatum bedrag'!B438)</f>
        <v>0</v>
      </c>
      <c r="AV438" s="4">
        <f>SUMIFS('grv lys'!$L$2:$L$2863,'grv lys'!$I$2:$I$2863,'bereken betaaldatum bedrag'!$AV$1,'grv lys'!$G$2:$G$2863,'bereken betaaldatum bedrag'!B438)</f>
        <v>0</v>
      </c>
      <c r="AW438" s="4">
        <f>SUMIFS('grv lys'!$L$2:$L$2863,'grv lys'!$I$2:$I$2863,'bereken betaaldatum bedrag'!$AW$1,'grv lys'!$G$2:$G$2863,'bereken betaaldatum bedrag'!B438)</f>
        <v>0</v>
      </c>
      <c r="AX438" s="4">
        <f>SUMIFS('grv lys'!$L$2:$L$2863,'grv lys'!$I$2:$I$2863,'bereken betaaldatum bedrag'!$AX$1,'grv lys'!$G$2:$G$2863,'bereken betaaldatum bedrag'!B438)</f>
        <v>0</v>
      </c>
      <c r="AY438" s="4">
        <f>SUMIFS('grv lys'!$L$2:$L$2863,'grv lys'!$I$2:$I$2863,'bereken betaaldatum bedrag'!$AY$1,'grv lys'!$G$2:$G$2863,'bereken betaaldatum bedrag'!B438)</f>
        <v>0</v>
      </c>
      <c r="AZ438" s="4">
        <f>SUMIFS('grv lys'!$L$2:$L$2863,'grv lys'!$I$2:$I$2863,'bereken betaaldatum bedrag'!$AZ$1,'grv lys'!$G$2:$G$2863,'bereken betaaldatum bedrag'!B438)</f>
        <v>0</v>
      </c>
      <c r="BA438" s="4">
        <f>SUMIFS('grv lys'!$L$2:$L$2863,'grv lys'!$I$2:$I$2863,'bereken betaaldatum bedrag'!$BA$1,'grv lys'!$G$2:$G$2863,'bereken betaaldatum bedrag'!B438)</f>
        <v>0</v>
      </c>
    </row>
    <row r="439" spans="1:53" x14ac:dyDescent="0.25">
      <c r="A439" s="21" t="s">
        <v>134</v>
      </c>
      <c r="B439" s="22">
        <v>42015</v>
      </c>
      <c r="C439" s="7"/>
      <c r="D439" s="15" t="s">
        <v>148</v>
      </c>
      <c r="E439" s="14"/>
      <c r="F439" s="12"/>
      <c r="G439" s="16"/>
      <c r="H439" s="16"/>
      <c r="I439" s="4">
        <f>SUMIFS('grv lys'!$L$2:$L$2863,'grv lys'!$G$2:$G$2863,'bereken betaaldatum bedrag'!B439,'grv lys'!$I$2:$I$2863,'bereken betaaldatum bedrag'!I$1)</f>
        <v>0</v>
      </c>
      <c r="J439" s="4">
        <f>SUMIFS('grv lys'!$L$2:$L$2863,'grv lys'!$I$2:$I$2863,'bereken betaaldatum bedrag'!$J$1,'grv lys'!$T$2:$T$2863,'bereken betaaldatum bedrag'!B439)</f>
        <v>0</v>
      </c>
      <c r="K439" s="4">
        <f>SUMIFS('grv lys'!$L$2:$L$2863,'grv lys'!$I$2:$I$2863,'bereken betaaldatum bedrag'!$K$1,'grv lys'!$T$2:$T$2863,'bereken betaaldatum bedrag'!B439)</f>
        <v>0</v>
      </c>
      <c r="L439" s="4">
        <f>SUMIFS('grv lys'!$L$2:$L$2863,'grv lys'!$I$2:$I$2863,'bereken betaaldatum bedrag'!$L$1,'grv lys'!$T$2:$T$2863,'bereken betaaldatum bedrag'!B439)</f>
        <v>0</v>
      </c>
      <c r="M439" s="4">
        <f>SUMIFS('grv lys'!$L$2:$L$2863,'grv lys'!$I$2:$I$2863,'bereken betaaldatum bedrag'!$M$1,'grv lys'!$T$2:$T$2863,'bereken betaaldatum bedrag'!B439)</f>
        <v>0</v>
      </c>
      <c r="N439" s="4">
        <f>SUMIFS('grv lys'!$L$2:$L$2863,'grv lys'!$I$2:$I$2863,'bereken betaaldatum bedrag'!$N$1,'grv lys'!$T$2:$T$2863,'bereken betaaldatum bedrag'!B439)</f>
        <v>0</v>
      </c>
      <c r="O439" s="4">
        <f>SUMIFS('grv lys'!$L$2:$L$2863,'grv lys'!$I$2:$I$2863,'bereken betaaldatum bedrag'!$O$1,'grv lys'!$T$2:$T$2863,'bereken betaaldatum bedrag'!B439)</f>
        <v>0</v>
      </c>
      <c r="P439" s="4">
        <f>SUMIFS('grv lys'!$L$2:$L$2863,'grv lys'!$I$2:$I$2863,'bereken betaaldatum bedrag'!$P$1,'grv lys'!$T$2:$T$2863,'bereken betaaldatum bedrag'!B439)</f>
        <v>0</v>
      </c>
      <c r="Q439" s="4">
        <f>SUMIFS('grv lys'!$L$2:$L$2863,'grv lys'!$I$2:$I$2863,'bereken betaaldatum bedrag'!$Q$1,'grv lys'!$T$2:$T$2863,'bereken betaaldatum bedrag'!B439)</f>
        <v>0</v>
      </c>
      <c r="R439" s="4">
        <f>SUMIFS('grv lys'!$L$2:$L$2863,'grv lys'!$I$2:$I$2863,'bereken betaaldatum bedrag'!$R$1,'grv lys'!$T$2:$T$2863,'bereken betaaldatum bedrag'!B439)</f>
        <v>0</v>
      </c>
      <c r="S439" s="4">
        <f>SUMIFS('grv lys'!Y438:Y3701,'grv lys'!T438:T3701,'bereken betaaldatum bedrag'!B439,'grv lys'!V438:V3701,'bereken betaaldatum bedrag'!$S$1)</f>
        <v>0</v>
      </c>
      <c r="T439" s="4">
        <f>SUMIFS('grv lys'!Z438:Z3701,'grv lys'!U438:U3701,'bereken betaaldatum bedrag'!B439,'grv lys'!W438:W3701,'bereken betaaldatum bedrag'!$T$1)</f>
        <v>0</v>
      </c>
      <c r="U439" s="4">
        <f>SUMIFS('grv lys'!$L$2:$L$2863,'grv lys'!$I$2:$I$2863,'bereken betaaldatum bedrag'!$U$1,'grv lys'!$T$2:$T$2863,'bereken betaaldatum bedrag'!B439)</f>
        <v>0</v>
      </c>
      <c r="V439" s="4">
        <f>SUMIFS('grv lys'!$L$2:$L$2863,'grv lys'!$I$2:$I$2863,'bereken betaaldatum bedrag'!$V$1,'grv lys'!$T$2:$T$2863,'bereken betaaldatum bedrag'!B439)</f>
        <v>0</v>
      </c>
      <c r="W439" s="4">
        <f>SUMIFS('grv lys'!$L$2:$L$2863,'grv lys'!$I$2:$I$2863,'bereken betaaldatum bedrag'!$W$1,'grv lys'!$T$2:$T$2863,'bereken betaaldatum bedrag'!B439)</f>
        <v>0</v>
      </c>
      <c r="X439" s="4">
        <f>SUMIFS('grv lys'!$L$2:$L$2863,'grv lys'!$I$2:$I$2863,'bereken betaaldatum bedrag'!$X$1,'grv lys'!$T$2:$T$2863,'bereken betaaldatum bedrag'!B439)</f>
        <v>0</v>
      </c>
      <c r="Y439" s="4">
        <f>SUMIFS('grv lys'!$L$2:$L$2863,'grv lys'!$I$2:$I$2863,'bereken betaaldatum bedrag'!$Y$1,'grv lys'!$G$2:$G$2863,'bereken betaaldatum bedrag'!B439)</f>
        <v>0</v>
      </c>
      <c r="Z439" s="4">
        <f>SUMIFS('grv lys'!$L$2:$L$2863,'grv lys'!$I$2:$I$2863,'bereken betaaldatum bedrag'!$Z$1,'grv lys'!$G$2:$G$2863,'bereken betaaldatum bedrag'!B439)</f>
        <v>0</v>
      </c>
      <c r="AA439" s="4">
        <f>SUMIFS('grv lys'!$L$2:$L$2863,'grv lys'!$I$2:$I$2863,'bereken betaaldatum bedrag'!$AA$1,'grv lys'!$G$2:$G$2863,'bereken betaaldatum bedrag'!B439)</f>
        <v>0</v>
      </c>
      <c r="AB439" s="4">
        <f>SUMIFS('grv lys'!$L$2:$L$2863,'grv lys'!$I$2:$I$2863,'bereken betaaldatum bedrag'!$AB$1,'grv lys'!$G$2:$G$2863,'bereken betaaldatum bedrag'!B439)</f>
        <v>0</v>
      </c>
      <c r="AC439" s="4">
        <f>SUMIFS('grv lys'!$L$2:$L$2863,'grv lys'!$I$2:$I$2863,'bereken betaaldatum bedrag'!$AC$1,'grv lys'!$G$2:$G$2863,'bereken betaaldatum bedrag'!B439)</f>
        <v>0</v>
      </c>
      <c r="AD439" s="4">
        <f>SUMIFS('grv lys'!$L$2:$L$2863,'grv lys'!$I$2:$I$2863,'bereken betaaldatum bedrag'!$AD$1,'grv lys'!$G$2:$G$2863,'bereken betaaldatum bedrag'!B439)</f>
        <v>0</v>
      </c>
      <c r="AE439" s="4">
        <f>SUMIFS('grv lys'!$L$2:$L$2863,'grv lys'!$I$2:$I$2863,'bereken betaaldatum bedrag'!$AE$1,'grv lys'!$G$2:$G$2863,'bereken betaaldatum bedrag'!B439)</f>
        <v>0</v>
      </c>
      <c r="AF439" s="4">
        <f>SUMIFS('grv lys'!$L$2:$L$2863,'grv lys'!$I$2:$I$2863,'bereken betaaldatum bedrag'!$AF$1,'grv lys'!$G$2:$G$2863,'bereken betaaldatum bedrag'!B439)</f>
        <v>0</v>
      </c>
      <c r="AG439" s="4">
        <f>SUMIFS('grv lys'!$L$2:$L$2863,'grv lys'!$I$2:$I$2863,'bereken betaaldatum bedrag'!$AG$1,'grv lys'!$G$2:$G$2863,'bereken betaaldatum bedrag'!B439)</f>
        <v>0</v>
      </c>
      <c r="AH439" s="4">
        <f>SUMIFS('grv lys'!$L$2:$L$2863,'grv lys'!$I$2:$I$2863,'bereken betaaldatum bedrag'!$AH$1,'grv lys'!$G$2:$G$2863,'bereken betaaldatum bedrag'!B439)</f>
        <v>0</v>
      </c>
      <c r="AI439" s="4">
        <f>SUMIFS('grv lys'!$L$2:$L$2863,'grv lys'!$I$2:$I$2863,'bereken betaaldatum bedrag'!$AI$1,'grv lys'!$G$2:$G$2863,'bereken betaaldatum bedrag'!B439)</f>
        <v>0</v>
      </c>
      <c r="AJ439" s="4">
        <f>SUMIFS('grv lys'!$L$2:$L$2863,'grv lys'!$I$2:$I$2863,'bereken betaaldatum bedrag'!$AJ$1,'grv lys'!$G$2:$G$2863,'bereken betaaldatum bedrag'!B439)</f>
        <v>0</v>
      </c>
      <c r="AK439" s="4">
        <f>SUMIFS('grv lys'!$L$2:$L$2863,'grv lys'!$I$2:$I$2863,'bereken betaaldatum bedrag'!$AK$1,'grv lys'!$G$2:$G$2863,'bereken betaaldatum bedrag'!B439)</f>
        <v>0</v>
      </c>
      <c r="AL439" s="4">
        <f>SUMIFS('grv lys'!$L$2:$L$2863,'grv lys'!$I$2:$I$2863,'bereken betaaldatum bedrag'!$AL$1,'grv lys'!$G$2:$G$2863,'bereken betaaldatum bedrag'!B439)</f>
        <v>0</v>
      </c>
      <c r="AM439" s="4">
        <f>SUMIFS('grv lys'!$L$2:$L$2863,'grv lys'!$I$2:$I$2863,'bereken betaaldatum bedrag'!$AM$1,'grv lys'!$G$2:$G$2863,'bereken betaaldatum bedrag'!B439)</f>
        <v>0</v>
      </c>
      <c r="AN439" s="4">
        <f>SUMIFS('grv lys'!$L$2:$L$2863,'grv lys'!$I$2:$I$2863,'bereken betaaldatum bedrag'!$AN$1,'grv lys'!$G$2:$G$2863,'bereken betaaldatum bedrag'!B439)</f>
        <v>0</v>
      </c>
      <c r="AO439" s="4">
        <f>SUMIFS('grv lys'!$L$2:$L$2863,'grv lys'!$I$2:$I$2863,'bereken betaaldatum bedrag'!$AO$1,'grv lys'!$G$2:$G$2863,'bereken betaaldatum bedrag'!B439)</f>
        <v>0</v>
      </c>
      <c r="AP439" s="4">
        <f>SUMIFS('grv lys'!$L$2:$L$2863,'grv lys'!$I$2:$I$2863,'bereken betaaldatum bedrag'!$AP$1,'grv lys'!$G$2:$G$2863,'bereken betaaldatum bedrag'!B439)</f>
        <v>0</v>
      </c>
      <c r="AQ439" s="4">
        <f>SUMIFS('grv lys'!$L$2:$L$2863,'grv lys'!$I$2:$I$2863,'bereken betaaldatum bedrag'!$AQ$1,'grv lys'!$G$2:$G$2863,'bereken betaaldatum bedrag'!B439)</f>
        <v>0</v>
      </c>
      <c r="AR439" s="4">
        <f>SUMIFS('grv lys'!$L$2:$L$2863,'grv lys'!$I$2:$I$2863,'bereken betaaldatum bedrag'!$AR$1,'grv lys'!$G$2:$G$2863,'bereken betaaldatum bedrag'!B439)</f>
        <v>0</v>
      </c>
      <c r="AS439" s="4">
        <f>SUMIFS('grv lys'!$L$2:$L$2863,'grv lys'!$I$2:$I$2863,'bereken betaaldatum bedrag'!$AS$1,'grv lys'!$G$2:$G$2863,'bereken betaaldatum bedrag'!B439)</f>
        <v>0</v>
      </c>
      <c r="AT439" s="4">
        <f>SUMIFS('grv lys'!$L$2:$L$2863,'grv lys'!$I$2:$I$2863,'bereken betaaldatum bedrag'!$AT$1,'grv lys'!$G$2:$G$2863,'bereken betaaldatum bedrag'!B439)</f>
        <v>0</v>
      </c>
      <c r="AU439" s="4">
        <f>SUMIFS('grv lys'!$L$2:$L$2863,'grv lys'!$I$2:$I$2863,'bereken betaaldatum bedrag'!$AU$1,'grv lys'!$G$2:$G$2863,'bereken betaaldatum bedrag'!B439)</f>
        <v>0</v>
      </c>
      <c r="AV439" s="4">
        <f>SUMIFS('grv lys'!$L$2:$L$2863,'grv lys'!$I$2:$I$2863,'bereken betaaldatum bedrag'!$AV$1,'grv lys'!$G$2:$G$2863,'bereken betaaldatum bedrag'!B439)</f>
        <v>0</v>
      </c>
      <c r="AW439" s="4">
        <f>SUMIFS('grv lys'!$L$2:$L$2863,'grv lys'!$I$2:$I$2863,'bereken betaaldatum bedrag'!$AW$1,'grv lys'!$G$2:$G$2863,'bereken betaaldatum bedrag'!B439)</f>
        <v>0</v>
      </c>
      <c r="AX439" s="4">
        <f>SUMIFS('grv lys'!$L$2:$L$2863,'grv lys'!$I$2:$I$2863,'bereken betaaldatum bedrag'!$AX$1,'grv lys'!$G$2:$G$2863,'bereken betaaldatum bedrag'!B439)</f>
        <v>0</v>
      </c>
      <c r="AY439" s="4">
        <f>SUMIFS('grv lys'!$L$2:$L$2863,'grv lys'!$I$2:$I$2863,'bereken betaaldatum bedrag'!$AY$1,'grv lys'!$G$2:$G$2863,'bereken betaaldatum bedrag'!B439)</f>
        <v>0</v>
      </c>
      <c r="AZ439" s="4">
        <f>SUMIFS('grv lys'!$L$2:$L$2863,'grv lys'!$I$2:$I$2863,'bereken betaaldatum bedrag'!$AZ$1,'grv lys'!$G$2:$G$2863,'bereken betaaldatum bedrag'!B439)</f>
        <v>0</v>
      </c>
      <c r="BA439" s="4">
        <f>SUMIFS('grv lys'!$L$2:$L$2863,'grv lys'!$I$2:$I$2863,'bereken betaaldatum bedrag'!$BA$1,'grv lys'!$G$2:$G$2863,'bereken betaaldatum bedrag'!B439)</f>
        <v>0</v>
      </c>
    </row>
    <row r="440" spans="1:53" x14ac:dyDescent="0.25">
      <c r="A440" s="21" t="s">
        <v>135</v>
      </c>
      <c r="B440" s="22">
        <v>42016</v>
      </c>
      <c r="C440" s="7"/>
      <c r="D440" s="15" t="s">
        <v>148</v>
      </c>
      <c r="E440" s="14"/>
      <c r="F440" s="12"/>
      <c r="G440" s="16"/>
      <c r="H440" s="16"/>
      <c r="I440" s="4">
        <f>SUMIFS('grv lys'!$L$2:$L$2863,'grv lys'!$G$2:$G$2863,'bereken betaaldatum bedrag'!B440,'grv lys'!$I$2:$I$2863,'bereken betaaldatum bedrag'!I$1)</f>
        <v>0</v>
      </c>
      <c r="J440" s="4">
        <f>SUMIFS('grv lys'!$L$2:$L$2863,'grv lys'!$I$2:$I$2863,'bereken betaaldatum bedrag'!$J$1,'grv lys'!$T$2:$T$2863,'bereken betaaldatum bedrag'!B440)</f>
        <v>0</v>
      </c>
      <c r="K440" s="4">
        <f>SUMIFS('grv lys'!$L$2:$L$2863,'grv lys'!$I$2:$I$2863,'bereken betaaldatum bedrag'!$K$1,'grv lys'!$T$2:$T$2863,'bereken betaaldatum bedrag'!B440)</f>
        <v>0</v>
      </c>
      <c r="L440" s="4">
        <f>SUMIFS('grv lys'!$L$2:$L$2863,'grv lys'!$I$2:$I$2863,'bereken betaaldatum bedrag'!$L$1,'grv lys'!$T$2:$T$2863,'bereken betaaldatum bedrag'!B440)</f>
        <v>0</v>
      </c>
      <c r="M440" s="4">
        <f>SUMIFS('grv lys'!$L$2:$L$2863,'grv lys'!$I$2:$I$2863,'bereken betaaldatum bedrag'!$M$1,'grv lys'!$T$2:$T$2863,'bereken betaaldatum bedrag'!B440)</f>
        <v>0</v>
      </c>
      <c r="N440" s="4">
        <f>SUMIFS('grv lys'!$L$2:$L$2863,'grv lys'!$I$2:$I$2863,'bereken betaaldatum bedrag'!$N$1,'grv lys'!$T$2:$T$2863,'bereken betaaldatum bedrag'!B440)</f>
        <v>0</v>
      </c>
      <c r="O440" s="4">
        <f>SUMIFS('grv lys'!$L$2:$L$2863,'grv lys'!$I$2:$I$2863,'bereken betaaldatum bedrag'!$O$1,'grv lys'!$T$2:$T$2863,'bereken betaaldatum bedrag'!B440)</f>
        <v>0</v>
      </c>
      <c r="P440" s="4">
        <f>SUMIFS('grv lys'!$L$2:$L$2863,'grv lys'!$I$2:$I$2863,'bereken betaaldatum bedrag'!$P$1,'grv lys'!$T$2:$T$2863,'bereken betaaldatum bedrag'!B440)</f>
        <v>0</v>
      </c>
      <c r="Q440" s="4">
        <f>SUMIFS('grv lys'!$L$2:$L$2863,'grv lys'!$I$2:$I$2863,'bereken betaaldatum bedrag'!$Q$1,'grv lys'!$T$2:$T$2863,'bereken betaaldatum bedrag'!B440)</f>
        <v>0</v>
      </c>
      <c r="R440" s="4">
        <f>SUMIFS('grv lys'!$L$2:$L$2863,'grv lys'!$I$2:$I$2863,'bereken betaaldatum bedrag'!$R$1,'grv lys'!$T$2:$T$2863,'bereken betaaldatum bedrag'!B440)</f>
        <v>0</v>
      </c>
      <c r="S440" s="4">
        <f>SUMIFS('grv lys'!Y439:Y3702,'grv lys'!T439:T3702,'bereken betaaldatum bedrag'!B440,'grv lys'!V439:V3702,'bereken betaaldatum bedrag'!$S$1)</f>
        <v>0</v>
      </c>
      <c r="T440" s="4">
        <f>SUMIFS('grv lys'!Z439:Z3702,'grv lys'!U439:U3702,'bereken betaaldatum bedrag'!B440,'grv lys'!W439:W3702,'bereken betaaldatum bedrag'!$T$1)</f>
        <v>0</v>
      </c>
      <c r="U440" s="4">
        <f>SUMIFS('grv lys'!$L$2:$L$2863,'grv lys'!$I$2:$I$2863,'bereken betaaldatum bedrag'!$U$1,'grv lys'!$T$2:$T$2863,'bereken betaaldatum bedrag'!B440)</f>
        <v>0</v>
      </c>
      <c r="V440" s="4">
        <f>SUMIFS('grv lys'!$L$2:$L$2863,'grv lys'!$I$2:$I$2863,'bereken betaaldatum bedrag'!$V$1,'grv lys'!$T$2:$T$2863,'bereken betaaldatum bedrag'!B440)</f>
        <v>0</v>
      </c>
      <c r="W440" s="4">
        <f>SUMIFS('grv lys'!$L$2:$L$2863,'grv lys'!$I$2:$I$2863,'bereken betaaldatum bedrag'!$W$1,'grv lys'!$T$2:$T$2863,'bereken betaaldatum bedrag'!B440)</f>
        <v>0</v>
      </c>
      <c r="X440" s="4">
        <f>SUMIFS('grv lys'!$L$2:$L$2863,'grv lys'!$I$2:$I$2863,'bereken betaaldatum bedrag'!$X$1,'grv lys'!$T$2:$T$2863,'bereken betaaldatum bedrag'!B440)</f>
        <v>0</v>
      </c>
      <c r="Y440" s="4">
        <f>SUMIFS('grv lys'!$L$2:$L$2863,'grv lys'!$I$2:$I$2863,'bereken betaaldatum bedrag'!$Y$1,'grv lys'!$G$2:$G$2863,'bereken betaaldatum bedrag'!B440)</f>
        <v>0</v>
      </c>
      <c r="Z440" s="4">
        <f>SUMIFS('grv lys'!$L$2:$L$2863,'grv lys'!$I$2:$I$2863,'bereken betaaldatum bedrag'!$Z$1,'grv lys'!$G$2:$G$2863,'bereken betaaldatum bedrag'!B440)</f>
        <v>0</v>
      </c>
      <c r="AA440" s="4">
        <f>SUMIFS('grv lys'!$L$2:$L$2863,'grv lys'!$I$2:$I$2863,'bereken betaaldatum bedrag'!$AA$1,'grv lys'!$G$2:$G$2863,'bereken betaaldatum bedrag'!B440)</f>
        <v>0</v>
      </c>
      <c r="AB440" s="4">
        <f>SUMIFS('grv lys'!$L$2:$L$2863,'grv lys'!$I$2:$I$2863,'bereken betaaldatum bedrag'!$AB$1,'grv lys'!$G$2:$G$2863,'bereken betaaldatum bedrag'!B440)</f>
        <v>0</v>
      </c>
      <c r="AC440" s="4">
        <f>SUMIFS('grv lys'!$L$2:$L$2863,'grv lys'!$I$2:$I$2863,'bereken betaaldatum bedrag'!$AC$1,'grv lys'!$G$2:$G$2863,'bereken betaaldatum bedrag'!B440)</f>
        <v>0</v>
      </c>
      <c r="AD440" s="4">
        <f>SUMIFS('grv lys'!$L$2:$L$2863,'grv lys'!$I$2:$I$2863,'bereken betaaldatum bedrag'!$AD$1,'grv lys'!$G$2:$G$2863,'bereken betaaldatum bedrag'!B440)</f>
        <v>0</v>
      </c>
      <c r="AE440" s="4">
        <f>SUMIFS('grv lys'!$L$2:$L$2863,'grv lys'!$I$2:$I$2863,'bereken betaaldatum bedrag'!$AE$1,'grv lys'!$G$2:$G$2863,'bereken betaaldatum bedrag'!B440)</f>
        <v>0</v>
      </c>
      <c r="AF440" s="4">
        <f>SUMIFS('grv lys'!$L$2:$L$2863,'grv lys'!$I$2:$I$2863,'bereken betaaldatum bedrag'!$AF$1,'grv lys'!$G$2:$G$2863,'bereken betaaldatum bedrag'!B440)</f>
        <v>0</v>
      </c>
      <c r="AG440" s="4">
        <f>SUMIFS('grv lys'!$L$2:$L$2863,'grv lys'!$I$2:$I$2863,'bereken betaaldatum bedrag'!$AG$1,'grv lys'!$G$2:$G$2863,'bereken betaaldatum bedrag'!B440)</f>
        <v>0</v>
      </c>
      <c r="AH440" s="4">
        <f>SUMIFS('grv lys'!$L$2:$L$2863,'grv lys'!$I$2:$I$2863,'bereken betaaldatum bedrag'!$AH$1,'grv lys'!$G$2:$G$2863,'bereken betaaldatum bedrag'!B440)</f>
        <v>0</v>
      </c>
      <c r="AI440" s="4">
        <f>SUMIFS('grv lys'!$L$2:$L$2863,'grv lys'!$I$2:$I$2863,'bereken betaaldatum bedrag'!$AI$1,'grv lys'!$G$2:$G$2863,'bereken betaaldatum bedrag'!B440)</f>
        <v>0</v>
      </c>
      <c r="AJ440" s="4">
        <f>SUMIFS('grv lys'!$L$2:$L$2863,'grv lys'!$I$2:$I$2863,'bereken betaaldatum bedrag'!$AJ$1,'grv lys'!$G$2:$G$2863,'bereken betaaldatum bedrag'!B440)</f>
        <v>0</v>
      </c>
      <c r="AK440" s="4">
        <f>SUMIFS('grv lys'!$L$2:$L$2863,'grv lys'!$I$2:$I$2863,'bereken betaaldatum bedrag'!$AK$1,'grv lys'!$G$2:$G$2863,'bereken betaaldatum bedrag'!B440)</f>
        <v>0</v>
      </c>
      <c r="AL440" s="4">
        <f>SUMIFS('grv lys'!$L$2:$L$2863,'grv lys'!$I$2:$I$2863,'bereken betaaldatum bedrag'!$AL$1,'grv lys'!$G$2:$G$2863,'bereken betaaldatum bedrag'!B440)</f>
        <v>0</v>
      </c>
      <c r="AM440" s="4">
        <f>SUMIFS('grv lys'!$L$2:$L$2863,'grv lys'!$I$2:$I$2863,'bereken betaaldatum bedrag'!$AM$1,'grv lys'!$G$2:$G$2863,'bereken betaaldatum bedrag'!B440)</f>
        <v>0</v>
      </c>
      <c r="AN440" s="4">
        <f>SUMIFS('grv lys'!$L$2:$L$2863,'grv lys'!$I$2:$I$2863,'bereken betaaldatum bedrag'!$AN$1,'grv lys'!$G$2:$G$2863,'bereken betaaldatum bedrag'!B440)</f>
        <v>0</v>
      </c>
      <c r="AO440" s="4">
        <f>SUMIFS('grv lys'!$L$2:$L$2863,'grv lys'!$I$2:$I$2863,'bereken betaaldatum bedrag'!$AO$1,'grv lys'!$G$2:$G$2863,'bereken betaaldatum bedrag'!B440)</f>
        <v>0</v>
      </c>
      <c r="AP440" s="4">
        <f>SUMIFS('grv lys'!$L$2:$L$2863,'grv lys'!$I$2:$I$2863,'bereken betaaldatum bedrag'!$AP$1,'grv lys'!$G$2:$G$2863,'bereken betaaldatum bedrag'!B440)</f>
        <v>0</v>
      </c>
      <c r="AQ440" s="4">
        <f>SUMIFS('grv lys'!$L$2:$L$2863,'grv lys'!$I$2:$I$2863,'bereken betaaldatum bedrag'!$AQ$1,'grv lys'!$G$2:$G$2863,'bereken betaaldatum bedrag'!B440)</f>
        <v>0</v>
      </c>
      <c r="AR440" s="4">
        <f>SUMIFS('grv lys'!$L$2:$L$2863,'grv lys'!$I$2:$I$2863,'bereken betaaldatum bedrag'!$AR$1,'grv lys'!$G$2:$G$2863,'bereken betaaldatum bedrag'!B440)</f>
        <v>0</v>
      </c>
      <c r="AS440" s="4">
        <f>SUMIFS('grv lys'!$L$2:$L$2863,'grv lys'!$I$2:$I$2863,'bereken betaaldatum bedrag'!$AS$1,'grv lys'!$G$2:$G$2863,'bereken betaaldatum bedrag'!B440)</f>
        <v>0</v>
      </c>
      <c r="AT440" s="4">
        <f>SUMIFS('grv lys'!$L$2:$L$2863,'grv lys'!$I$2:$I$2863,'bereken betaaldatum bedrag'!$AT$1,'grv lys'!$G$2:$G$2863,'bereken betaaldatum bedrag'!B440)</f>
        <v>0</v>
      </c>
      <c r="AU440" s="4">
        <f>SUMIFS('grv lys'!$L$2:$L$2863,'grv lys'!$I$2:$I$2863,'bereken betaaldatum bedrag'!$AU$1,'grv lys'!$G$2:$G$2863,'bereken betaaldatum bedrag'!B440)</f>
        <v>0</v>
      </c>
      <c r="AV440" s="4">
        <f>SUMIFS('grv lys'!$L$2:$L$2863,'grv lys'!$I$2:$I$2863,'bereken betaaldatum bedrag'!$AV$1,'grv lys'!$G$2:$G$2863,'bereken betaaldatum bedrag'!B440)</f>
        <v>0</v>
      </c>
      <c r="AW440" s="4">
        <f>SUMIFS('grv lys'!$L$2:$L$2863,'grv lys'!$I$2:$I$2863,'bereken betaaldatum bedrag'!$AW$1,'grv lys'!$G$2:$G$2863,'bereken betaaldatum bedrag'!B440)</f>
        <v>0</v>
      </c>
      <c r="AX440" s="4">
        <f>SUMIFS('grv lys'!$L$2:$L$2863,'grv lys'!$I$2:$I$2863,'bereken betaaldatum bedrag'!$AX$1,'grv lys'!$G$2:$G$2863,'bereken betaaldatum bedrag'!B440)</f>
        <v>0</v>
      </c>
      <c r="AY440" s="4">
        <f>SUMIFS('grv lys'!$L$2:$L$2863,'grv lys'!$I$2:$I$2863,'bereken betaaldatum bedrag'!$AY$1,'grv lys'!$G$2:$G$2863,'bereken betaaldatum bedrag'!B440)</f>
        <v>0</v>
      </c>
      <c r="AZ440" s="4">
        <f>SUMIFS('grv lys'!$L$2:$L$2863,'grv lys'!$I$2:$I$2863,'bereken betaaldatum bedrag'!$AZ$1,'grv lys'!$G$2:$G$2863,'bereken betaaldatum bedrag'!B440)</f>
        <v>0</v>
      </c>
      <c r="BA440" s="4">
        <f>SUMIFS('grv lys'!$L$2:$L$2863,'grv lys'!$I$2:$I$2863,'bereken betaaldatum bedrag'!$BA$1,'grv lys'!$G$2:$G$2863,'bereken betaaldatum bedrag'!B440)</f>
        <v>0</v>
      </c>
    </row>
    <row r="441" spans="1:53" x14ac:dyDescent="0.25">
      <c r="A441" s="21" t="s">
        <v>136</v>
      </c>
      <c r="B441" s="22">
        <v>42017</v>
      </c>
      <c r="C441" s="7"/>
      <c r="D441" s="15" t="s">
        <v>148</v>
      </c>
      <c r="E441" s="14"/>
      <c r="F441" s="12"/>
      <c r="G441" s="16"/>
      <c r="H441" s="16"/>
      <c r="I441" s="4">
        <f>SUMIFS('grv lys'!$L$2:$L$2863,'grv lys'!$G$2:$G$2863,'bereken betaaldatum bedrag'!B441,'grv lys'!$I$2:$I$2863,'bereken betaaldatum bedrag'!I$1)</f>
        <v>0</v>
      </c>
      <c r="J441" s="4">
        <f>SUMIFS('grv lys'!$L$2:$L$2863,'grv lys'!$I$2:$I$2863,'bereken betaaldatum bedrag'!$J$1,'grv lys'!$T$2:$T$2863,'bereken betaaldatum bedrag'!B441)</f>
        <v>0</v>
      </c>
      <c r="K441" s="4">
        <f>SUMIFS('grv lys'!$L$2:$L$2863,'grv lys'!$I$2:$I$2863,'bereken betaaldatum bedrag'!$K$1,'grv lys'!$T$2:$T$2863,'bereken betaaldatum bedrag'!B441)</f>
        <v>0</v>
      </c>
      <c r="L441" s="4">
        <f>SUMIFS('grv lys'!$L$2:$L$2863,'grv lys'!$I$2:$I$2863,'bereken betaaldatum bedrag'!$L$1,'grv lys'!$T$2:$T$2863,'bereken betaaldatum bedrag'!B441)</f>
        <v>0</v>
      </c>
      <c r="M441" s="4">
        <f>SUMIFS('grv lys'!$L$2:$L$2863,'grv lys'!$I$2:$I$2863,'bereken betaaldatum bedrag'!$M$1,'grv lys'!$T$2:$T$2863,'bereken betaaldatum bedrag'!B441)</f>
        <v>0</v>
      </c>
      <c r="N441" s="4">
        <f>SUMIFS('grv lys'!$L$2:$L$2863,'grv lys'!$I$2:$I$2863,'bereken betaaldatum bedrag'!$N$1,'grv lys'!$T$2:$T$2863,'bereken betaaldatum bedrag'!B441)</f>
        <v>0</v>
      </c>
      <c r="O441" s="4">
        <f>SUMIFS('grv lys'!$L$2:$L$2863,'grv lys'!$I$2:$I$2863,'bereken betaaldatum bedrag'!$O$1,'grv lys'!$T$2:$T$2863,'bereken betaaldatum bedrag'!B441)</f>
        <v>0</v>
      </c>
      <c r="P441" s="4">
        <f>SUMIFS('grv lys'!$L$2:$L$2863,'grv lys'!$I$2:$I$2863,'bereken betaaldatum bedrag'!$P$1,'grv lys'!$T$2:$T$2863,'bereken betaaldatum bedrag'!B441)</f>
        <v>0</v>
      </c>
      <c r="Q441" s="4">
        <f>SUMIFS('grv lys'!$L$2:$L$2863,'grv lys'!$I$2:$I$2863,'bereken betaaldatum bedrag'!$Q$1,'grv lys'!$T$2:$T$2863,'bereken betaaldatum bedrag'!B441)</f>
        <v>0</v>
      </c>
      <c r="R441" s="4">
        <f>SUMIFS('grv lys'!$L$2:$L$2863,'grv lys'!$I$2:$I$2863,'bereken betaaldatum bedrag'!$R$1,'grv lys'!$T$2:$T$2863,'bereken betaaldatum bedrag'!B441)</f>
        <v>0</v>
      </c>
      <c r="S441" s="4">
        <f>SUMIFS('grv lys'!Y440:Y3703,'grv lys'!T440:T3703,'bereken betaaldatum bedrag'!B441,'grv lys'!V440:V3703,'bereken betaaldatum bedrag'!$S$1)</f>
        <v>0</v>
      </c>
      <c r="T441" s="4">
        <f>SUMIFS('grv lys'!Z440:Z3703,'grv lys'!U440:U3703,'bereken betaaldatum bedrag'!B441,'grv lys'!W440:W3703,'bereken betaaldatum bedrag'!$T$1)</f>
        <v>0</v>
      </c>
      <c r="U441" s="4">
        <f>SUMIFS('grv lys'!$L$2:$L$2863,'grv lys'!$I$2:$I$2863,'bereken betaaldatum bedrag'!$U$1,'grv lys'!$T$2:$T$2863,'bereken betaaldatum bedrag'!B441)</f>
        <v>0</v>
      </c>
      <c r="V441" s="4">
        <f>SUMIFS('grv lys'!$L$2:$L$2863,'grv lys'!$I$2:$I$2863,'bereken betaaldatum bedrag'!$V$1,'grv lys'!$T$2:$T$2863,'bereken betaaldatum bedrag'!B441)</f>
        <v>0</v>
      </c>
      <c r="W441" s="4">
        <f>SUMIFS('grv lys'!$L$2:$L$2863,'grv lys'!$I$2:$I$2863,'bereken betaaldatum bedrag'!$W$1,'grv lys'!$T$2:$T$2863,'bereken betaaldatum bedrag'!B441)</f>
        <v>0</v>
      </c>
      <c r="X441" s="4">
        <f>SUMIFS('grv lys'!$L$2:$L$2863,'grv lys'!$I$2:$I$2863,'bereken betaaldatum bedrag'!$X$1,'grv lys'!$T$2:$T$2863,'bereken betaaldatum bedrag'!B441)</f>
        <v>0</v>
      </c>
      <c r="Y441" s="4">
        <f>SUMIFS('grv lys'!$L$2:$L$2863,'grv lys'!$I$2:$I$2863,'bereken betaaldatum bedrag'!$Y$1,'grv lys'!$G$2:$G$2863,'bereken betaaldatum bedrag'!B441)</f>
        <v>0</v>
      </c>
      <c r="Z441" s="4">
        <f>SUMIFS('grv lys'!$L$2:$L$2863,'grv lys'!$I$2:$I$2863,'bereken betaaldatum bedrag'!$Z$1,'grv lys'!$G$2:$G$2863,'bereken betaaldatum bedrag'!B441)</f>
        <v>0</v>
      </c>
      <c r="AA441" s="4">
        <f>SUMIFS('grv lys'!$L$2:$L$2863,'grv lys'!$I$2:$I$2863,'bereken betaaldatum bedrag'!$AA$1,'grv lys'!$G$2:$G$2863,'bereken betaaldatum bedrag'!B441)</f>
        <v>0</v>
      </c>
      <c r="AB441" s="4">
        <f>SUMIFS('grv lys'!$L$2:$L$2863,'grv lys'!$I$2:$I$2863,'bereken betaaldatum bedrag'!$AB$1,'grv lys'!$G$2:$G$2863,'bereken betaaldatum bedrag'!B441)</f>
        <v>0</v>
      </c>
      <c r="AC441" s="4">
        <f>SUMIFS('grv lys'!$L$2:$L$2863,'grv lys'!$I$2:$I$2863,'bereken betaaldatum bedrag'!$AC$1,'grv lys'!$G$2:$G$2863,'bereken betaaldatum bedrag'!B441)</f>
        <v>0</v>
      </c>
      <c r="AD441" s="4">
        <f>SUMIFS('grv lys'!$L$2:$L$2863,'grv lys'!$I$2:$I$2863,'bereken betaaldatum bedrag'!$AD$1,'grv lys'!$G$2:$G$2863,'bereken betaaldatum bedrag'!B441)</f>
        <v>0</v>
      </c>
      <c r="AE441" s="4">
        <f>SUMIFS('grv lys'!$L$2:$L$2863,'grv lys'!$I$2:$I$2863,'bereken betaaldatum bedrag'!$AE$1,'grv lys'!$G$2:$G$2863,'bereken betaaldatum bedrag'!B441)</f>
        <v>0</v>
      </c>
      <c r="AF441" s="4">
        <f>SUMIFS('grv lys'!$L$2:$L$2863,'grv lys'!$I$2:$I$2863,'bereken betaaldatum bedrag'!$AF$1,'grv lys'!$G$2:$G$2863,'bereken betaaldatum bedrag'!B441)</f>
        <v>0</v>
      </c>
      <c r="AG441" s="4">
        <f>SUMIFS('grv lys'!$L$2:$L$2863,'grv lys'!$I$2:$I$2863,'bereken betaaldatum bedrag'!$AG$1,'grv lys'!$G$2:$G$2863,'bereken betaaldatum bedrag'!B441)</f>
        <v>0</v>
      </c>
      <c r="AH441" s="4">
        <f>SUMIFS('grv lys'!$L$2:$L$2863,'grv lys'!$I$2:$I$2863,'bereken betaaldatum bedrag'!$AH$1,'grv lys'!$G$2:$G$2863,'bereken betaaldatum bedrag'!B441)</f>
        <v>0</v>
      </c>
      <c r="AI441" s="4">
        <f>SUMIFS('grv lys'!$L$2:$L$2863,'grv lys'!$I$2:$I$2863,'bereken betaaldatum bedrag'!$AI$1,'grv lys'!$G$2:$G$2863,'bereken betaaldatum bedrag'!B441)</f>
        <v>0</v>
      </c>
      <c r="AJ441" s="4">
        <f>SUMIFS('grv lys'!$L$2:$L$2863,'grv lys'!$I$2:$I$2863,'bereken betaaldatum bedrag'!$AJ$1,'grv lys'!$G$2:$G$2863,'bereken betaaldatum bedrag'!B441)</f>
        <v>0</v>
      </c>
      <c r="AK441" s="4">
        <f>SUMIFS('grv lys'!$L$2:$L$2863,'grv lys'!$I$2:$I$2863,'bereken betaaldatum bedrag'!$AK$1,'grv lys'!$G$2:$G$2863,'bereken betaaldatum bedrag'!B441)</f>
        <v>0</v>
      </c>
      <c r="AL441" s="4">
        <f>SUMIFS('grv lys'!$L$2:$L$2863,'grv lys'!$I$2:$I$2863,'bereken betaaldatum bedrag'!$AL$1,'grv lys'!$G$2:$G$2863,'bereken betaaldatum bedrag'!B441)</f>
        <v>0</v>
      </c>
      <c r="AM441" s="4">
        <f>SUMIFS('grv lys'!$L$2:$L$2863,'grv lys'!$I$2:$I$2863,'bereken betaaldatum bedrag'!$AM$1,'grv lys'!$G$2:$G$2863,'bereken betaaldatum bedrag'!B441)</f>
        <v>0</v>
      </c>
      <c r="AN441" s="4">
        <f>SUMIFS('grv lys'!$L$2:$L$2863,'grv lys'!$I$2:$I$2863,'bereken betaaldatum bedrag'!$AN$1,'grv lys'!$G$2:$G$2863,'bereken betaaldatum bedrag'!B441)</f>
        <v>0</v>
      </c>
      <c r="AO441" s="4">
        <f>SUMIFS('grv lys'!$L$2:$L$2863,'grv lys'!$I$2:$I$2863,'bereken betaaldatum bedrag'!$AO$1,'grv lys'!$G$2:$G$2863,'bereken betaaldatum bedrag'!B441)</f>
        <v>0</v>
      </c>
      <c r="AP441" s="4">
        <f>SUMIFS('grv lys'!$L$2:$L$2863,'grv lys'!$I$2:$I$2863,'bereken betaaldatum bedrag'!$AP$1,'grv lys'!$G$2:$G$2863,'bereken betaaldatum bedrag'!B441)</f>
        <v>0</v>
      </c>
      <c r="AQ441" s="4">
        <f>SUMIFS('grv lys'!$L$2:$L$2863,'grv lys'!$I$2:$I$2863,'bereken betaaldatum bedrag'!$AQ$1,'grv lys'!$G$2:$G$2863,'bereken betaaldatum bedrag'!B441)</f>
        <v>0</v>
      </c>
      <c r="AR441" s="4">
        <f>SUMIFS('grv lys'!$L$2:$L$2863,'grv lys'!$I$2:$I$2863,'bereken betaaldatum bedrag'!$AR$1,'grv lys'!$G$2:$G$2863,'bereken betaaldatum bedrag'!B441)</f>
        <v>0</v>
      </c>
      <c r="AS441" s="4">
        <f>SUMIFS('grv lys'!$L$2:$L$2863,'grv lys'!$I$2:$I$2863,'bereken betaaldatum bedrag'!$AS$1,'grv lys'!$G$2:$G$2863,'bereken betaaldatum bedrag'!B441)</f>
        <v>0</v>
      </c>
      <c r="AT441" s="4">
        <f>SUMIFS('grv lys'!$L$2:$L$2863,'grv lys'!$I$2:$I$2863,'bereken betaaldatum bedrag'!$AT$1,'grv lys'!$G$2:$G$2863,'bereken betaaldatum bedrag'!B441)</f>
        <v>0</v>
      </c>
      <c r="AU441" s="4">
        <f>SUMIFS('grv lys'!$L$2:$L$2863,'grv lys'!$I$2:$I$2863,'bereken betaaldatum bedrag'!$AU$1,'grv lys'!$G$2:$G$2863,'bereken betaaldatum bedrag'!B441)</f>
        <v>0</v>
      </c>
      <c r="AV441" s="4">
        <f>SUMIFS('grv lys'!$L$2:$L$2863,'grv lys'!$I$2:$I$2863,'bereken betaaldatum bedrag'!$AV$1,'grv lys'!$G$2:$G$2863,'bereken betaaldatum bedrag'!B441)</f>
        <v>0</v>
      </c>
      <c r="AW441" s="4">
        <f>SUMIFS('grv lys'!$L$2:$L$2863,'grv lys'!$I$2:$I$2863,'bereken betaaldatum bedrag'!$AW$1,'grv lys'!$G$2:$G$2863,'bereken betaaldatum bedrag'!B441)</f>
        <v>0</v>
      </c>
      <c r="AX441" s="4">
        <f>SUMIFS('grv lys'!$L$2:$L$2863,'grv lys'!$I$2:$I$2863,'bereken betaaldatum bedrag'!$AX$1,'grv lys'!$G$2:$G$2863,'bereken betaaldatum bedrag'!B441)</f>
        <v>0</v>
      </c>
      <c r="AY441" s="4">
        <f>SUMIFS('grv lys'!$L$2:$L$2863,'grv lys'!$I$2:$I$2863,'bereken betaaldatum bedrag'!$AY$1,'grv lys'!$G$2:$G$2863,'bereken betaaldatum bedrag'!B441)</f>
        <v>0</v>
      </c>
      <c r="AZ441" s="4">
        <f>SUMIFS('grv lys'!$L$2:$L$2863,'grv lys'!$I$2:$I$2863,'bereken betaaldatum bedrag'!$AZ$1,'grv lys'!$G$2:$G$2863,'bereken betaaldatum bedrag'!B441)</f>
        <v>0</v>
      </c>
      <c r="BA441" s="4">
        <f>SUMIFS('grv lys'!$L$2:$L$2863,'grv lys'!$I$2:$I$2863,'bereken betaaldatum bedrag'!$BA$1,'grv lys'!$G$2:$G$2863,'bereken betaaldatum bedrag'!B441)</f>
        <v>0</v>
      </c>
    </row>
    <row r="442" spans="1:53" x14ac:dyDescent="0.25">
      <c r="A442" s="21" t="s">
        <v>137</v>
      </c>
      <c r="B442" s="22">
        <v>42018</v>
      </c>
      <c r="C442" s="7"/>
      <c r="D442" s="15" t="s">
        <v>148</v>
      </c>
      <c r="E442" s="14"/>
      <c r="F442" s="12"/>
      <c r="G442" s="16"/>
      <c r="H442" s="16"/>
      <c r="I442" s="4">
        <f>SUMIFS('grv lys'!$L$2:$L$2863,'grv lys'!$G$2:$G$2863,'bereken betaaldatum bedrag'!B442,'grv lys'!$I$2:$I$2863,'bereken betaaldatum bedrag'!I$1)</f>
        <v>0</v>
      </c>
      <c r="J442" s="4">
        <f>SUMIFS('grv lys'!$L$2:$L$2863,'grv lys'!$I$2:$I$2863,'bereken betaaldatum bedrag'!$J$1,'grv lys'!$T$2:$T$2863,'bereken betaaldatum bedrag'!B442)</f>
        <v>0</v>
      </c>
      <c r="K442" s="4">
        <f>SUMIFS('grv lys'!$L$2:$L$2863,'grv lys'!$I$2:$I$2863,'bereken betaaldatum bedrag'!$K$1,'grv lys'!$T$2:$T$2863,'bereken betaaldatum bedrag'!B442)</f>
        <v>0</v>
      </c>
      <c r="L442" s="4">
        <f>SUMIFS('grv lys'!$L$2:$L$2863,'grv lys'!$I$2:$I$2863,'bereken betaaldatum bedrag'!$L$1,'grv lys'!$T$2:$T$2863,'bereken betaaldatum bedrag'!B442)</f>
        <v>0</v>
      </c>
      <c r="M442" s="4">
        <f>SUMIFS('grv lys'!$L$2:$L$2863,'grv lys'!$I$2:$I$2863,'bereken betaaldatum bedrag'!$M$1,'grv lys'!$T$2:$T$2863,'bereken betaaldatum bedrag'!B442)</f>
        <v>0</v>
      </c>
      <c r="N442" s="4">
        <f>SUMIFS('grv lys'!$L$2:$L$2863,'grv lys'!$I$2:$I$2863,'bereken betaaldatum bedrag'!$N$1,'grv lys'!$T$2:$T$2863,'bereken betaaldatum bedrag'!B442)</f>
        <v>0</v>
      </c>
      <c r="O442" s="4">
        <f>SUMIFS('grv lys'!$L$2:$L$2863,'grv lys'!$I$2:$I$2863,'bereken betaaldatum bedrag'!$O$1,'grv lys'!$T$2:$T$2863,'bereken betaaldatum bedrag'!B442)</f>
        <v>0</v>
      </c>
      <c r="P442" s="4">
        <f>SUMIFS('grv lys'!$L$2:$L$2863,'grv lys'!$I$2:$I$2863,'bereken betaaldatum bedrag'!$P$1,'grv lys'!$T$2:$T$2863,'bereken betaaldatum bedrag'!B442)</f>
        <v>0</v>
      </c>
      <c r="Q442" s="4">
        <f>SUMIFS('grv lys'!$L$2:$L$2863,'grv lys'!$I$2:$I$2863,'bereken betaaldatum bedrag'!$Q$1,'grv lys'!$T$2:$T$2863,'bereken betaaldatum bedrag'!B442)</f>
        <v>0</v>
      </c>
      <c r="R442" s="4">
        <f>SUMIFS('grv lys'!$L$2:$L$2863,'grv lys'!$I$2:$I$2863,'bereken betaaldatum bedrag'!$R$1,'grv lys'!$T$2:$T$2863,'bereken betaaldatum bedrag'!B442)</f>
        <v>0</v>
      </c>
      <c r="S442" s="4">
        <f>SUMIFS('grv lys'!Y441:Y3704,'grv lys'!T441:T3704,'bereken betaaldatum bedrag'!B442,'grv lys'!V441:V3704,'bereken betaaldatum bedrag'!$S$1)</f>
        <v>0</v>
      </c>
      <c r="T442" s="4">
        <f>SUMIFS('grv lys'!Z441:Z3704,'grv lys'!U441:U3704,'bereken betaaldatum bedrag'!B442,'grv lys'!W441:W3704,'bereken betaaldatum bedrag'!$T$1)</f>
        <v>0</v>
      </c>
      <c r="U442" s="4">
        <f>SUMIFS('grv lys'!$L$2:$L$2863,'grv lys'!$I$2:$I$2863,'bereken betaaldatum bedrag'!$U$1,'grv lys'!$T$2:$T$2863,'bereken betaaldatum bedrag'!B442)</f>
        <v>0</v>
      </c>
      <c r="V442" s="4">
        <f>SUMIFS('grv lys'!$L$2:$L$2863,'grv lys'!$I$2:$I$2863,'bereken betaaldatum bedrag'!$V$1,'grv lys'!$T$2:$T$2863,'bereken betaaldatum bedrag'!B442)</f>
        <v>0</v>
      </c>
      <c r="W442" s="4">
        <f>SUMIFS('grv lys'!$L$2:$L$2863,'grv lys'!$I$2:$I$2863,'bereken betaaldatum bedrag'!$W$1,'grv lys'!$T$2:$T$2863,'bereken betaaldatum bedrag'!B442)</f>
        <v>0</v>
      </c>
      <c r="X442" s="4">
        <f>SUMIFS('grv lys'!$L$2:$L$2863,'grv lys'!$I$2:$I$2863,'bereken betaaldatum bedrag'!$X$1,'grv lys'!$T$2:$T$2863,'bereken betaaldatum bedrag'!B442)</f>
        <v>0</v>
      </c>
      <c r="Y442" s="4">
        <f>SUMIFS('grv lys'!$L$2:$L$2863,'grv lys'!$I$2:$I$2863,'bereken betaaldatum bedrag'!$Y$1,'grv lys'!$G$2:$G$2863,'bereken betaaldatum bedrag'!B442)</f>
        <v>0</v>
      </c>
      <c r="Z442" s="4">
        <f>SUMIFS('grv lys'!$L$2:$L$2863,'grv lys'!$I$2:$I$2863,'bereken betaaldatum bedrag'!$Z$1,'grv lys'!$G$2:$G$2863,'bereken betaaldatum bedrag'!B442)</f>
        <v>0</v>
      </c>
      <c r="AA442" s="4">
        <f>SUMIFS('grv lys'!$L$2:$L$2863,'grv lys'!$I$2:$I$2863,'bereken betaaldatum bedrag'!$AA$1,'grv lys'!$G$2:$G$2863,'bereken betaaldatum bedrag'!B442)</f>
        <v>0</v>
      </c>
      <c r="AB442" s="4">
        <f>SUMIFS('grv lys'!$L$2:$L$2863,'grv lys'!$I$2:$I$2863,'bereken betaaldatum bedrag'!$AB$1,'grv lys'!$G$2:$G$2863,'bereken betaaldatum bedrag'!B442)</f>
        <v>0</v>
      </c>
      <c r="AC442" s="4">
        <f>SUMIFS('grv lys'!$L$2:$L$2863,'grv lys'!$I$2:$I$2863,'bereken betaaldatum bedrag'!$AC$1,'grv lys'!$G$2:$G$2863,'bereken betaaldatum bedrag'!B442)</f>
        <v>0</v>
      </c>
      <c r="AD442" s="4">
        <f>SUMIFS('grv lys'!$L$2:$L$2863,'grv lys'!$I$2:$I$2863,'bereken betaaldatum bedrag'!$AD$1,'grv lys'!$G$2:$G$2863,'bereken betaaldatum bedrag'!B442)</f>
        <v>0</v>
      </c>
      <c r="AE442" s="4">
        <f>SUMIFS('grv lys'!$L$2:$L$2863,'grv lys'!$I$2:$I$2863,'bereken betaaldatum bedrag'!$AE$1,'grv lys'!$G$2:$G$2863,'bereken betaaldatum bedrag'!B442)</f>
        <v>0</v>
      </c>
      <c r="AF442" s="4">
        <f>SUMIFS('grv lys'!$L$2:$L$2863,'grv lys'!$I$2:$I$2863,'bereken betaaldatum bedrag'!$AF$1,'grv lys'!$G$2:$G$2863,'bereken betaaldatum bedrag'!B442)</f>
        <v>0</v>
      </c>
      <c r="AG442" s="4">
        <f>SUMIFS('grv lys'!$L$2:$L$2863,'grv lys'!$I$2:$I$2863,'bereken betaaldatum bedrag'!$AG$1,'grv lys'!$G$2:$G$2863,'bereken betaaldatum bedrag'!B442)</f>
        <v>0</v>
      </c>
      <c r="AH442" s="4">
        <f>SUMIFS('grv lys'!$L$2:$L$2863,'grv lys'!$I$2:$I$2863,'bereken betaaldatum bedrag'!$AH$1,'grv lys'!$G$2:$G$2863,'bereken betaaldatum bedrag'!B442)</f>
        <v>0</v>
      </c>
      <c r="AI442" s="4">
        <f>SUMIFS('grv lys'!$L$2:$L$2863,'grv lys'!$I$2:$I$2863,'bereken betaaldatum bedrag'!$AI$1,'grv lys'!$G$2:$G$2863,'bereken betaaldatum bedrag'!B442)</f>
        <v>0</v>
      </c>
      <c r="AJ442" s="4">
        <f>SUMIFS('grv lys'!$L$2:$L$2863,'grv lys'!$I$2:$I$2863,'bereken betaaldatum bedrag'!$AJ$1,'grv lys'!$G$2:$G$2863,'bereken betaaldatum bedrag'!B442)</f>
        <v>0</v>
      </c>
      <c r="AK442" s="4">
        <f>SUMIFS('grv lys'!$L$2:$L$2863,'grv lys'!$I$2:$I$2863,'bereken betaaldatum bedrag'!$AK$1,'grv lys'!$G$2:$G$2863,'bereken betaaldatum bedrag'!B442)</f>
        <v>0</v>
      </c>
      <c r="AL442" s="4">
        <f>SUMIFS('grv lys'!$L$2:$L$2863,'grv lys'!$I$2:$I$2863,'bereken betaaldatum bedrag'!$AL$1,'grv lys'!$G$2:$G$2863,'bereken betaaldatum bedrag'!B442)</f>
        <v>0</v>
      </c>
      <c r="AM442" s="4">
        <f>SUMIFS('grv lys'!$L$2:$L$2863,'grv lys'!$I$2:$I$2863,'bereken betaaldatum bedrag'!$AM$1,'grv lys'!$G$2:$G$2863,'bereken betaaldatum bedrag'!B442)</f>
        <v>0</v>
      </c>
      <c r="AN442" s="4">
        <f>SUMIFS('grv lys'!$L$2:$L$2863,'grv lys'!$I$2:$I$2863,'bereken betaaldatum bedrag'!$AN$1,'grv lys'!$G$2:$G$2863,'bereken betaaldatum bedrag'!B442)</f>
        <v>0</v>
      </c>
      <c r="AO442" s="4">
        <f>SUMIFS('grv lys'!$L$2:$L$2863,'grv lys'!$I$2:$I$2863,'bereken betaaldatum bedrag'!$AO$1,'grv lys'!$G$2:$G$2863,'bereken betaaldatum bedrag'!B442)</f>
        <v>0</v>
      </c>
      <c r="AP442" s="4">
        <f>SUMIFS('grv lys'!$L$2:$L$2863,'grv lys'!$I$2:$I$2863,'bereken betaaldatum bedrag'!$AP$1,'grv lys'!$G$2:$G$2863,'bereken betaaldatum bedrag'!B442)</f>
        <v>0</v>
      </c>
      <c r="AQ442" s="4">
        <f>SUMIFS('grv lys'!$L$2:$L$2863,'grv lys'!$I$2:$I$2863,'bereken betaaldatum bedrag'!$AQ$1,'grv lys'!$G$2:$G$2863,'bereken betaaldatum bedrag'!B442)</f>
        <v>0</v>
      </c>
      <c r="AR442" s="4">
        <f>SUMIFS('grv lys'!$L$2:$L$2863,'grv lys'!$I$2:$I$2863,'bereken betaaldatum bedrag'!$AR$1,'grv lys'!$G$2:$G$2863,'bereken betaaldatum bedrag'!B442)</f>
        <v>0</v>
      </c>
      <c r="AS442" s="4">
        <f>SUMIFS('grv lys'!$L$2:$L$2863,'grv lys'!$I$2:$I$2863,'bereken betaaldatum bedrag'!$AS$1,'grv lys'!$G$2:$G$2863,'bereken betaaldatum bedrag'!B442)</f>
        <v>0</v>
      </c>
      <c r="AT442" s="4">
        <f>SUMIFS('grv lys'!$L$2:$L$2863,'grv lys'!$I$2:$I$2863,'bereken betaaldatum bedrag'!$AT$1,'grv lys'!$G$2:$G$2863,'bereken betaaldatum bedrag'!B442)</f>
        <v>0</v>
      </c>
      <c r="AU442" s="4">
        <f>SUMIFS('grv lys'!$L$2:$L$2863,'grv lys'!$I$2:$I$2863,'bereken betaaldatum bedrag'!$AU$1,'grv lys'!$G$2:$G$2863,'bereken betaaldatum bedrag'!B442)</f>
        <v>0</v>
      </c>
      <c r="AV442" s="4">
        <f>SUMIFS('grv lys'!$L$2:$L$2863,'grv lys'!$I$2:$I$2863,'bereken betaaldatum bedrag'!$AV$1,'grv lys'!$G$2:$G$2863,'bereken betaaldatum bedrag'!B442)</f>
        <v>0</v>
      </c>
      <c r="AW442" s="4">
        <f>SUMIFS('grv lys'!$L$2:$L$2863,'grv lys'!$I$2:$I$2863,'bereken betaaldatum bedrag'!$AW$1,'grv lys'!$G$2:$G$2863,'bereken betaaldatum bedrag'!B442)</f>
        <v>0</v>
      </c>
      <c r="AX442" s="4">
        <f>SUMIFS('grv lys'!$L$2:$L$2863,'grv lys'!$I$2:$I$2863,'bereken betaaldatum bedrag'!$AX$1,'grv lys'!$G$2:$G$2863,'bereken betaaldatum bedrag'!B442)</f>
        <v>0</v>
      </c>
      <c r="AY442" s="4">
        <f>SUMIFS('grv lys'!$L$2:$L$2863,'grv lys'!$I$2:$I$2863,'bereken betaaldatum bedrag'!$AY$1,'grv lys'!$G$2:$G$2863,'bereken betaaldatum bedrag'!B442)</f>
        <v>0</v>
      </c>
      <c r="AZ442" s="4">
        <f>SUMIFS('grv lys'!$L$2:$L$2863,'grv lys'!$I$2:$I$2863,'bereken betaaldatum bedrag'!$AZ$1,'grv lys'!$G$2:$G$2863,'bereken betaaldatum bedrag'!B442)</f>
        <v>0</v>
      </c>
      <c r="BA442" s="4">
        <f>SUMIFS('grv lys'!$L$2:$L$2863,'grv lys'!$I$2:$I$2863,'bereken betaaldatum bedrag'!$BA$1,'grv lys'!$G$2:$G$2863,'bereken betaaldatum bedrag'!B442)</f>
        <v>0</v>
      </c>
    </row>
    <row r="443" spans="1:53" x14ac:dyDescent="0.25">
      <c r="A443" s="21" t="s">
        <v>138</v>
      </c>
      <c r="B443" s="22">
        <v>42019</v>
      </c>
      <c r="C443" s="7"/>
      <c r="D443" s="15" t="s">
        <v>148</v>
      </c>
      <c r="E443" s="14"/>
      <c r="F443" s="12"/>
      <c r="G443" s="16"/>
      <c r="H443" s="16"/>
      <c r="I443" s="4">
        <f>SUMIFS('grv lys'!$L$2:$L$2863,'grv lys'!$G$2:$G$2863,'bereken betaaldatum bedrag'!B443,'grv lys'!$I$2:$I$2863,'bereken betaaldatum bedrag'!I$1)</f>
        <v>0</v>
      </c>
      <c r="J443" s="4">
        <f>SUMIFS('grv lys'!$L$2:$L$2863,'grv lys'!$I$2:$I$2863,'bereken betaaldatum bedrag'!$J$1,'grv lys'!$T$2:$T$2863,'bereken betaaldatum bedrag'!B443)</f>
        <v>0</v>
      </c>
      <c r="K443" s="4">
        <f>SUMIFS('grv lys'!$L$2:$L$2863,'grv lys'!$I$2:$I$2863,'bereken betaaldatum bedrag'!$K$1,'grv lys'!$T$2:$T$2863,'bereken betaaldatum bedrag'!B443)</f>
        <v>0</v>
      </c>
      <c r="L443" s="4">
        <f>SUMIFS('grv lys'!$L$2:$L$2863,'grv lys'!$I$2:$I$2863,'bereken betaaldatum bedrag'!$L$1,'grv lys'!$T$2:$T$2863,'bereken betaaldatum bedrag'!B443)</f>
        <v>0</v>
      </c>
      <c r="M443" s="4">
        <f>SUMIFS('grv lys'!$L$2:$L$2863,'grv lys'!$I$2:$I$2863,'bereken betaaldatum bedrag'!$M$1,'grv lys'!$T$2:$T$2863,'bereken betaaldatum bedrag'!B443)</f>
        <v>0</v>
      </c>
      <c r="N443" s="4">
        <f>SUMIFS('grv lys'!$L$2:$L$2863,'grv lys'!$I$2:$I$2863,'bereken betaaldatum bedrag'!$N$1,'grv lys'!$T$2:$T$2863,'bereken betaaldatum bedrag'!B443)</f>
        <v>0</v>
      </c>
      <c r="O443" s="4">
        <f>SUMIFS('grv lys'!$L$2:$L$2863,'grv lys'!$I$2:$I$2863,'bereken betaaldatum bedrag'!$O$1,'grv lys'!$T$2:$T$2863,'bereken betaaldatum bedrag'!B443)</f>
        <v>0</v>
      </c>
      <c r="P443" s="4">
        <f>SUMIFS('grv lys'!$L$2:$L$2863,'grv lys'!$I$2:$I$2863,'bereken betaaldatum bedrag'!$P$1,'grv lys'!$T$2:$T$2863,'bereken betaaldatum bedrag'!B443)</f>
        <v>0</v>
      </c>
      <c r="Q443" s="4">
        <f>SUMIFS('grv lys'!$L$2:$L$2863,'grv lys'!$I$2:$I$2863,'bereken betaaldatum bedrag'!$Q$1,'grv lys'!$T$2:$T$2863,'bereken betaaldatum bedrag'!B443)</f>
        <v>0</v>
      </c>
      <c r="R443" s="4">
        <f>SUMIFS('grv lys'!$L$2:$L$2863,'grv lys'!$I$2:$I$2863,'bereken betaaldatum bedrag'!$R$1,'grv lys'!$T$2:$T$2863,'bereken betaaldatum bedrag'!B443)</f>
        <v>0</v>
      </c>
      <c r="S443" s="4">
        <f>SUMIFS('grv lys'!Y442:Y3705,'grv lys'!T442:T3705,'bereken betaaldatum bedrag'!B443,'grv lys'!V442:V3705,'bereken betaaldatum bedrag'!$S$1)</f>
        <v>0</v>
      </c>
      <c r="T443" s="4">
        <f>SUMIFS('grv lys'!Z442:Z3705,'grv lys'!U442:U3705,'bereken betaaldatum bedrag'!B443,'grv lys'!W442:W3705,'bereken betaaldatum bedrag'!$T$1)</f>
        <v>0</v>
      </c>
      <c r="U443" s="4">
        <f>SUMIFS('grv lys'!$L$2:$L$2863,'grv lys'!$I$2:$I$2863,'bereken betaaldatum bedrag'!$U$1,'grv lys'!$T$2:$T$2863,'bereken betaaldatum bedrag'!B443)</f>
        <v>0</v>
      </c>
      <c r="V443" s="4">
        <f>SUMIFS('grv lys'!$L$2:$L$2863,'grv lys'!$I$2:$I$2863,'bereken betaaldatum bedrag'!$V$1,'grv lys'!$T$2:$T$2863,'bereken betaaldatum bedrag'!B443)</f>
        <v>0</v>
      </c>
      <c r="W443" s="4">
        <f>SUMIFS('grv lys'!$L$2:$L$2863,'grv lys'!$I$2:$I$2863,'bereken betaaldatum bedrag'!$W$1,'grv lys'!$T$2:$T$2863,'bereken betaaldatum bedrag'!B443)</f>
        <v>0</v>
      </c>
      <c r="X443" s="4">
        <f>SUMIFS('grv lys'!$L$2:$L$2863,'grv lys'!$I$2:$I$2863,'bereken betaaldatum bedrag'!$X$1,'grv lys'!$T$2:$T$2863,'bereken betaaldatum bedrag'!B443)</f>
        <v>0</v>
      </c>
      <c r="Y443" s="4">
        <f>SUMIFS('grv lys'!$L$2:$L$2863,'grv lys'!$I$2:$I$2863,'bereken betaaldatum bedrag'!$Y$1,'grv lys'!$G$2:$G$2863,'bereken betaaldatum bedrag'!B443)</f>
        <v>0</v>
      </c>
      <c r="Z443" s="4">
        <f>SUMIFS('grv lys'!$L$2:$L$2863,'grv lys'!$I$2:$I$2863,'bereken betaaldatum bedrag'!$Z$1,'grv lys'!$G$2:$G$2863,'bereken betaaldatum bedrag'!B443)</f>
        <v>0</v>
      </c>
      <c r="AA443" s="4">
        <f>SUMIFS('grv lys'!$L$2:$L$2863,'grv lys'!$I$2:$I$2863,'bereken betaaldatum bedrag'!$AA$1,'grv lys'!$G$2:$G$2863,'bereken betaaldatum bedrag'!B443)</f>
        <v>0</v>
      </c>
      <c r="AB443" s="4">
        <f>SUMIFS('grv lys'!$L$2:$L$2863,'grv lys'!$I$2:$I$2863,'bereken betaaldatum bedrag'!$AB$1,'grv lys'!$G$2:$G$2863,'bereken betaaldatum bedrag'!B443)</f>
        <v>0</v>
      </c>
      <c r="AC443" s="4">
        <f>SUMIFS('grv lys'!$L$2:$L$2863,'grv lys'!$I$2:$I$2863,'bereken betaaldatum bedrag'!$AC$1,'grv lys'!$G$2:$G$2863,'bereken betaaldatum bedrag'!B443)</f>
        <v>0</v>
      </c>
      <c r="AD443" s="4">
        <f>SUMIFS('grv lys'!$L$2:$L$2863,'grv lys'!$I$2:$I$2863,'bereken betaaldatum bedrag'!$AD$1,'grv lys'!$G$2:$G$2863,'bereken betaaldatum bedrag'!B443)</f>
        <v>0</v>
      </c>
      <c r="AE443" s="4">
        <f>SUMIFS('grv lys'!$L$2:$L$2863,'grv lys'!$I$2:$I$2863,'bereken betaaldatum bedrag'!$AE$1,'grv lys'!$G$2:$G$2863,'bereken betaaldatum bedrag'!B443)</f>
        <v>0</v>
      </c>
      <c r="AF443" s="4">
        <f>SUMIFS('grv lys'!$L$2:$L$2863,'grv lys'!$I$2:$I$2863,'bereken betaaldatum bedrag'!$AF$1,'grv lys'!$G$2:$G$2863,'bereken betaaldatum bedrag'!B443)</f>
        <v>0</v>
      </c>
      <c r="AG443" s="4">
        <f>SUMIFS('grv lys'!$L$2:$L$2863,'grv lys'!$I$2:$I$2863,'bereken betaaldatum bedrag'!$AG$1,'grv lys'!$G$2:$G$2863,'bereken betaaldatum bedrag'!B443)</f>
        <v>0</v>
      </c>
      <c r="AH443" s="4">
        <f>SUMIFS('grv lys'!$L$2:$L$2863,'grv lys'!$I$2:$I$2863,'bereken betaaldatum bedrag'!$AH$1,'grv lys'!$G$2:$G$2863,'bereken betaaldatum bedrag'!B443)</f>
        <v>0</v>
      </c>
      <c r="AI443" s="4">
        <f>SUMIFS('grv lys'!$L$2:$L$2863,'grv lys'!$I$2:$I$2863,'bereken betaaldatum bedrag'!$AI$1,'grv lys'!$G$2:$G$2863,'bereken betaaldatum bedrag'!B443)</f>
        <v>0</v>
      </c>
      <c r="AJ443" s="4">
        <f>SUMIFS('grv lys'!$L$2:$L$2863,'grv lys'!$I$2:$I$2863,'bereken betaaldatum bedrag'!$AJ$1,'grv lys'!$G$2:$G$2863,'bereken betaaldatum bedrag'!B443)</f>
        <v>0</v>
      </c>
      <c r="AK443" s="4">
        <f>SUMIFS('grv lys'!$L$2:$L$2863,'grv lys'!$I$2:$I$2863,'bereken betaaldatum bedrag'!$AK$1,'grv lys'!$G$2:$G$2863,'bereken betaaldatum bedrag'!B443)</f>
        <v>0</v>
      </c>
      <c r="AL443" s="4">
        <f>SUMIFS('grv lys'!$L$2:$L$2863,'grv lys'!$I$2:$I$2863,'bereken betaaldatum bedrag'!$AL$1,'grv lys'!$G$2:$G$2863,'bereken betaaldatum bedrag'!B443)</f>
        <v>0</v>
      </c>
      <c r="AM443" s="4">
        <f>SUMIFS('grv lys'!$L$2:$L$2863,'grv lys'!$I$2:$I$2863,'bereken betaaldatum bedrag'!$AM$1,'grv lys'!$G$2:$G$2863,'bereken betaaldatum bedrag'!B443)</f>
        <v>0</v>
      </c>
      <c r="AN443" s="4">
        <f>SUMIFS('grv lys'!$L$2:$L$2863,'grv lys'!$I$2:$I$2863,'bereken betaaldatum bedrag'!$AN$1,'grv lys'!$G$2:$G$2863,'bereken betaaldatum bedrag'!B443)</f>
        <v>0</v>
      </c>
      <c r="AO443" s="4">
        <f>SUMIFS('grv lys'!$L$2:$L$2863,'grv lys'!$I$2:$I$2863,'bereken betaaldatum bedrag'!$AO$1,'grv lys'!$G$2:$G$2863,'bereken betaaldatum bedrag'!B443)</f>
        <v>0</v>
      </c>
      <c r="AP443" s="4">
        <f>SUMIFS('grv lys'!$L$2:$L$2863,'grv lys'!$I$2:$I$2863,'bereken betaaldatum bedrag'!$AP$1,'grv lys'!$G$2:$G$2863,'bereken betaaldatum bedrag'!B443)</f>
        <v>0</v>
      </c>
      <c r="AQ443" s="4">
        <f>SUMIFS('grv lys'!$L$2:$L$2863,'grv lys'!$I$2:$I$2863,'bereken betaaldatum bedrag'!$AQ$1,'grv lys'!$G$2:$G$2863,'bereken betaaldatum bedrag'!B443)</f>
        <v>0</v>
      </c>
      <c r="AR443" s="4">
        <f>SUMIFS('grv lys'!$L$2:$L$2863,'grv lys'!$I$2:$I$2863,'bereken betaaldatum bedrag'!$AR$1,'grv lys'!$G$2:$G$2863,'bereken betaaldatum bedrag'!B443)</f>
        <v>0</v>
      </c>
      <c r="AS443" s="4">
        <f>SUMIFS('grv lys'!$L$2:$L$2863,'grv lys'!$I$2:$I$2863,'bereken betaaldatum bedrag'!$AS$1,'grv lys'!$G$2:$G$2863,'bereken betaaldatum bedrag'!B443)</f>
        <v>0</v>
      </c>
      <c r="AT443" s="4">
        <f>SUMIFS('grv lys'!$L$2:$L$2863,'grv lys'!$I$2:$I$2863,'bereken betaaldatum bedrag'!$AT$1,'grv lys'!$G$2:$G$2863,'bereken betaaldatum bedrag'!B443)</f>
        <v>0</v>
      </c>
      <c r="AU443" s="4">
        <f>SUMIFS('grv lys'!$L$2:$L$2863,'grv lys'!$I$2:$I$2863,'bereken betaaldatum bedrag'!$AU$1,'grv lys'!$G$2:$G$2863,'bereken betaaldatum bedrag'!B443)</f>
        <v>0</v>
      </c>
      <c r="AV443" s="4">
        <f>SUMIFS('grv lys'!$L$2:$L$2863,'grv lys'!$I$2:$I$2863,'bereken betaaldatum bedrag'!$AV$1,'grv lys'!$G$2:$G$2863,'bereken betaaldatum bedrag'!B443)</f>
        <v>0</v>
      </c>
      <c r="AW443" s="4">
        <f>SUMIFS('grv lys'!$L$2:$L$2863,'grv lys'!$I$2:$I$2863,'bereken betaaldatum bedrag'!$AW$1,'grv lys'!$G$2:$G$2863,'bereken betaaldatum bedrag'!B443)</f>
        <v>0</v>
      </c>
      <c r="AX443" s="4">
        <f>SUMIFS('grv lys'!$L$2:$L$2863,'grv lys'!$I$2:$I$2863,'bereken betaaldatum bedrag'!$AX$1,'grv lys'!$G$2:$G$2863,'bereken betaaldatum bedrag'!B443)</f>
        <v>0</v>
      </c>
      <c r="AY443" s="4">
        <f>SUMIFS('grv lys'!$L$2:$L$2863,'grv lys'!$I$2:$I$2863,'bereken betaaldatum bedrag'!$AY$1,'grv lys'!$G$2:$G$2863,'bereken betaaldatum bedrag'!B443)</f>
        <v>0</v>
      </c>
      <c r="AZ443" s="4">
        <f>SUMIFS('grv lys'!$L$2:$L$2863,'grv lys'!$I$2:$I$2863,'bereken betaaldatum bedrag'!$AZ$1,'grv lys'!$G$2:$G$2863,'bereken betaaldatum bedrag'!B443)</f>
        <v>0</v>
      </c>
      <c r="BA443" s="4">
        <f>SUMIFS('grv lys'!$L$2:$L$2863,'grv lys'!$I$2:$I$2863,'bereken betaaldatum bedrag'!$BA$1,'grv lys'!$G$2:$G$2863,'bereken betaaldatum bedrag'!B443)</f>
        <v>0</v>
      </c>
    </row>
    <row r="444" spans="1:53" x14ac:dyDescent="0.25">
      <c r="A444" s="21" t="s">
        <v>139</v>
      </c>
      <c r="B444" s="22">
        <v>42020</v>
      </c>
      <c r="C444" s="7">
        <f>B444+19</f>
        <v>42039</v>
      </c>
      <c r="D444" s="6">
        <f>SUM(I438:I444)</f>
        <v>0</v>
      </c>
      <c r="E444" s="14">
        <f>B444+31</f>
        <v>42051</v>
      </c>
      <c r="F444" s="12">
        <f>SUM(Y438:BA444)</f>
        <v>0</v>
      </c>
      <c r="G444" s="10">
        <f>B444</f>
        <v>42020</v>
      </c>
      <c r="H444" s="9">
        <f>SUM(J438:X444)</f>
        <v>0</v>
      </c>
      <c r="I444" s="4">
        <f>SUMIFS('grv lys'!$L$2:$L$2863,'grv lys'!$G$2:$G$2863,'bereken betaaldatum bedrag'!B444,'grv lys'!$I$2:$I$2863,'bereken betaaldatum bedrag'!I$1)</f>
        <v>0</v>
      </c>
      <c r="J444" s="4">
        <f>SUMIFS('grv lys'!$L$2:$L$2863,'grv lys'!$I$2:$I$2863,'bereken betaaldatum bedrag'!$J$1,'grv lys'!$T$2:$T$2863,'bereken betaaldatum bedrag'!B444)</f>
        <v>0</v>
      </c>
      <c r="K444" s="4">
        <f>SUMIFS('grv lys'!$L$2:$L$2863,'grv lys'!$I$2:$I$2863,'bereken betaaldatum bedrag'!$K$1,'grv lys'!$T$2:$T$2863,'bereken betaaldatum bedrag'!B444)</f>
        <v>0</v>
      </c>
      <c r="L444" s="4">
        <f>SUMIFS('grv lys'!$L$2:$L$2863,'grv lys'!$I$2:$I$2863,'bereken betaaldatum bedrag'!$L$1,'grv lys'!$T$2:$T$2863,'bereken betaaldatum bedrag'!B444)</f>
        <v>0</v>
      </c>
      <c r="M444" s="4">
        <f>SUMIFS('grv lys'!$L$2:$L$2863,'grv lys'!$I$2:$I$2863,'bereken betaaldatum bedrag'!$M$1,'grv lys'!$T$2:$T$2863,'bereken betaaldatum bedrag'!B444)</f>
        <v>0</v>
      </c>
      <c r="N444" s="4">
        <f>SUMIFS('grv lys'!$L$2:$L$2863,'grv lys'!$I$2:$I$2863,'bereken betaaldatum bedrag'!$N$1,'grv lys'!$T$2:$T$2863,'bereken betaaldatum bedrag'!B444)</f>
        <v>0</v>
      </c>
      <c r="O444" s="4">
        <f>SUMIFS('grv lys'!$L$2:$L$2863,'grv lys'!$I$2:$I$2863,'bereken betaaldatum bedrag'!$O$1,'grv lys'!$T$2:$T$2863,'bereken betaaldatum bedrag'!B444)</f>
        <v>0</v>
      </c>
      <c r="P444" s="4">
        <f>SUMIFS('grv lys'!$L$2:$L$2863,'grv lys'!$I$2:$I$2863,'bereken betaaldatum bedrag'!$P$1,'grv lys'!$T$2:$T$2863,'bereken betaaldatum bedrag'!B444)</f>
        <v>0</v>
      </c>
      <c r="Q444" s="4">
        <f>SUMIFS('grv lys'!$L$2:$L$2863,'grv lys'!$I$2:$I$2863,'bereken betaaldatum bedrag'!$Q$1,'grv lys'!$T$2:$T$2863,'bereken betaaldatum bedrag'!B444)</f>
        <v>0</v>
      </c>
      <c r="R444" s="4">
        <f>SUMIFS('grv lys'!$L$2:$L$2863,'grv lys'!$I$2:$I$2863,'bereken betaaldatum bedrag'!$R$1,'grv lys'!$T$2:$T$2863,'bereken betaaldatum bedrag'!B444)</f>
        <v>0</v>
      </c>
      <c r="S444" s="4">
        <f>SUMIFS('grv lys'!Y443:Y3706,'grv lys'!T443:T3706,'bereken betaaldatum bedrag'!B444,'grv lys'!V443:V3706,'bereken betaaldatum bedrag'!$S$1)</f>
        <v>0</v>
      </c>
      <c r="T444" s="4">
        <f>SUMIFS('grv lys'!Z443:Z3706,'grv lys'!U443:U3706,'bereken betaaldatum bedrag'!B444,'grv lys'!W443:W3706,'bereken betaaldatum bedrag'!$T$1)</f>
        <v>0</v>
      </c>
      <c r="U444" s="4">
        <f>SUMIFS('grv lys'!$L$2:$L$2863,'grv lys'!$I$2:$I$2863,'bereken betaaldatum bedrag'!$U$1,'grv lys'!$T$2:$T$2863,'bereken betaaldatum bedrag'!B444)</f>
        <v>0</v>
      </c>
      <c r="V444" s="4">
        <f>SUMIFS('grv lys'!$L$2:$L$2863,'grv lys'!$I$2:$I$2863,'bereken betaaldatum bedrag'!$V$1,'grv lys'!$T$2:$T$2863,'bereken betaaldatum bedrag'!B444)</f>
        <v>0</v>
      </c>
      <c r="W444" s="4">
        <f>SUMIFS('grv lys'!$L$2:$L$2863,'grv lys'!$I$2:$I$2863,'bereken betaaldatum bedrag'!$W$1,'grv lys'!$T$2:$T$2863,'bereken betaaldatum bedrag'!B444)</f>
        <v>0</v>
      </c>
      <c r="X444" s="4">
        <f>SUMIFS('grv lys'!$L$2:$L$2863,'grv lys'!$I$2:$I$2863,'bereken betaaldatum bedrag'!$X$1,'grv lys'!$T$2:$T$2863,'bereken betaaldatum bedrag'!B444)</f>
        <v>0</v>
      </c>
      <c r="Y444" s="4">
        <f>SUMIFS('grv lys'!$L$2:$L$2863,'grv lys'!$I$2:$I$2863,'bereken betaaldatum bedrag'!$Y$1,'grv lys'!$G$2:$G$2863,'bereken betaaldatum bedrag'!B444)</f>
        <v>0</v>
      </c>
      <c r="Z444" s="4">
        <f>SUMIFS('grv lys'!$L$2:$L$2863,'grv lys'!$I$2:$I$2863,'bereken betaaldatum bedrag'!$Z$1,'grv lys'!$G$2:$G$2863,'bereken betaaldatum bedrag'!B444)</f>
        <v>0</v>
      </c>
      <c r="AA444" s="4">
        <f>SUMIFS('grv lys'!$L$2:$L$2863,'grv lys'!$I$2:$I$2863,'bereken betaaldatum bedrag'!$AA$1,'grv lys'!$G$2:$G$2863,'bereken betaaldatum bedrag'!B444)</f>
        <v>0</v>
      </c>
      <c r="AB444" s="4">
        <f>SUMIFS('grv lys'!$L$2:$L$2863,'grv lys'!$I$2:$I$2863,'bereken betaaldatum bedrag'!$AB$1,'grv lys'!$G$2:$G$2863,'bereken betaaldatum bedrag'!B444)</f>
        <v>0</v>
      </c>
      <c r="AC444" s="4">
        <f>SUMIFS('grv lys'!$L$2:$L$2863,'grv lys'!$I$2:$I$2863,'bereken betaaldatum bedrag'!$AC$1,'grv lys'!$G$2:$G$2863,'bereken betaaldatum bedrag'!B444)</f>
        <v>0</v>
      </c>
      <c r="AD444" s="4">
        <f>SUMIFS('grv lys'!$L$2:$L$2863,'grv lys'!$I$2:$I$2863,'bereken betaaldatum bedrag'!$AD$1,'grv lys'!$G$2:$G$2863,'bereken betaaldatum bedrag'!B444)</f>
        <v>0</v>
      </c>
      <c r="AE444" s="4">
        <f>SUMIFS('grv lys'!$L$2:$L$2863,'grv lys'!$I$2:$I$2863,'bereken betaaldatum bedrag'!$AE$1,'grv lys'!$G$2:$G$2863,'bereken betaaldatum bedrag'!B444)</f>
        <v>0</v>
      </c>
      <c r="AF444" s="4">
        <f>SUMIFS('grv lys'!$L$2:$L$2863,'grv lys'!$I$2:$I$2863,'bereken betaaldatum bedrag'!$AF$1,'grv lys'!$G$2:$G$2863,'bereken betaaldatum bedrag'!B444)</f>
        <v>0</v>
      </c>
      <c r="AG444" s="4">
        <f>SUMIFS('grv lys'!$L$2:$L$2863,'grv lys'!$I$2:$I$2863,'bereken betaaldatum bedrag'!$AG$1,'grv lys'!$G$2:$G$2863,'bereken betaaldatum bedrag'!B444)</f>
        <v>0</v>
      </c>
      <c r="AH444" s="4">
        <f>SUMIFS('grv lys'!$L$2:$L$2863,'grv lys'!$I$2:$I$2863,'bereken betaaldatum bedrag'!$AH$1,'grv lys'!$G$2:$G$2863,'bereken betaaldatum bedrag'!B444)</f>
        <v>0</v>
      </c>
      <c r="AI444" s="4">
        <f>SUMIFS('grv lys'!$L$2:$L$2863,'grv lys'!$I$2:$I$2863,'bereken betaaldatum bedrag'!$AI$1,'grv lys'!$G$2:$G$2863,'bereken betaaldatum bedrag'!B444)</f>
        <v>0</v>
      </c>
      <c r="AJ444" s="4">
        <f>SUMIFS('grv lys'!$L$2:$L$2863,'grv lys'!$I$2:$I$2863,'bereken betaaldatum bedrag'!$AJ$1,'grv lys'!$G$2:$G$2863,'bereken betaaldatum bedrag'!B444)</f>
        <v>0</v>
      </c>
      <c r="AK444" s="4">
        <f>SUMIFS('grv lys'!$L$2:$L$2863,'grv lys'!$I$2:$I$2863,'bereken betaaldatum bedrag'!$AK$1,'grv lys'!$G$2:$G$2863,'bereken betaaldatum bedrag'!B444)</f>
        <v>0</v>
      </c>
      <c r="AL444" s="4">
        <f>SUMIFS('grv lys'!$L$2:$L$2863,'grv lys'!$I$2:$I$2863,'bereken betaaldatum bedrag'!$AL$1,'grv lys'!$G$2:$G$2863,'bereken betaaldatum bedrag'!B444)</f>
        <v>0</v>
      </c>
      <c r="AM444" s="4">
        <f>SUMIFS('grv lys'!$L$2:$L$2863,'grv lys'!$I$2:$I$2863,'bereken betaaldatum bedrag'!$AM$1,'grv lys'!$G$2:$G$2863,'bereken betaaldatum bedrag'!B444)</f>
        <v>0</v>
      </c>
      <c r="AN444" s="4">
        <f>SUMIFS('grv lys'!$L$2:$L$2863,'grv lys'!$I$2:$I$2863,'bereken betaaldatum bedrag'!$AN$1,'grv lys'!$G$2:$G$2863,'bereken betaaldatum bedrag'!B444)</f>
        <v>0</v>
      </c>
      <c r="AO444" s="4">
        <f>SUMIFS('grv lys'!$L$2:$L$2863,'grv lys'!$I$2:$I$2863,'bereken betaaldatum bedrag'!$AO$1,'grv lys'!$G$2:$G$2863,'bereken betaaldatum bedrag'!B444)</f>
        <v>0</v>
      </c>
      <c r="AP444" s="4">
        <f>SUMIFS('grv lys'!$L$2:$L$2863,'grv lys'!$I$2:$I$2863,'bereken betaaldatum bedrag'!$AP$1,'grv lys'!$G$2:$G$2863,'bereken betaaldatum bedrag'!B444)</f>
        <v>0</v>
      </c>
      <c r="AQ444" s="4">
        <f>SUMIFS('grv lys'!$L$2:$L$2863,'grv lys'!$I$2:$I$2863,'bereken betaaldatum bedrag'!$AQ$1,'grv lys'!$G$2:$G$2863,'bereken betaaldatum bedrag'!B444)</f>
        <v>0</v>
      </c>
      <c r="AR444" s="4">
        <f>SUMIFS('grv lys'!$L$2:$L$2863,'grv lys'!$I$2:$I$2863,'bereken betaaldatum bedrag'!$AR$1,'grv lys'!$G$2:$G$2863,'bereken betaaldatum bedrag'!B444)</f>
        <v>0</v>
      </c>
      <c r="AS444" s="4">
        <f>SUMIFS('grv lys'!$L$2:$L$2863,'grv lys'!$I$2:$I$2863,'bereken betaaldatum bedrag'!$AS$1,'grv lys'!$G$2:$G$2863,'bereken betaaldatum bedrag'!B444)</f>
        <v>0</v>
      </c>
      <c r="AT444" s="4">
        <f>SUMIFS('grv lys'!$L$2:$L$2863,'grv lys'!$I$2:$I$2863,'bereken betaaldatum bedrag'!$AT$1,'grv lys'!$G$2:$G$2863,'bereken betaaldatum bedrag'!B444)</f>
        <v>0</v>
      </c>
      <c r="AU444" s="4">
        <f>SUMIFS('grv lys'!$L$2:$L$2863,'grv lys'!$I$2:$I$2863,'bereken betaaldatum bedrag'!$AU$1,'grv lys'!$G$2:$G$2863,'bereken betaaldatum bedrag'!B444)</f>
        <v>0</v>
      </c>
      <c r="AV444" s="4">
        <f>SUMIFS('grv lys'!$L$2:$L$2863,'grv lys'!$I$2:$I$2863,'bereken betaaldatum bedrag'!$AV$1,'grv lys'!$G$2:$G$2863,'bereken betaaldatum bedrag'!B444)</f>
        <v>0</v>
      </c>
      <c r="AW444" s="4">
        <f>SUMIFS('grv lys'!$L$2:$L$2863,'grv lys'!$I$2:$I$2863,'bereken betaaldatum bedrag'!$AW$1,'grv lys'!$G$2:$G$2863,'bereken betaaldatum bedrag'!B444)</f>
        <v>0</v>
      </c>
      <c r="AX444" s="4">
        <f>SUMIFS('grv lys'!$L$2:$L$2863,'grv lys'!$I$2:$I$2863,'bereken betaaldatum bedrag'!$AX$1,'grv lys'!$G$2:$G$2863,'bereken betaaldatum bedrag'!B444)</f>
        <v>0</v>
      </c>
      <c r="AY444" s="4">
        <f>SUMIFS('grv lys'!$L$2:$L$2863,'grv lys'!$I$2:$I$2863,'bereken betaaldatum bedrag'!$AY$1,'grv lys'!$G$2:$G$2863,'bereken betaaldatum bedrag'!B444)</f>
        <v>0</v>
      </c>
      <c r="AZ444" s="4">
        <f>SUMIFS('grv lys'!$L$2:$L$2863,'grv lys'!$I$2:$I$2863,'bereken betaaldatum bedrag'!$AZ$1,'grv lys'!$G$2:$G$2863,'bereken betaaldatum bedrag'!B444)</f>
        <v>0</v>
      </c>
      <c r="BA444" s="4">
        <f>SUMIFS('grv lys'!$L$2:$L$2863,'grv lys'!$I$2:$I$2863,'bereken betaaldatum bedrag'!$BA$1,'grv lys'!$G$2:$G$2863,'bereken betaaldatum bedrag'!B444)</f>
        <v>0</v>
      </c>
    </row>
    <row r="445" spans="1:53" x14ac:dyDescent="0.25">
      <c r="A445" s="19" t="s">
        <v>140</v>
      </c>
      <c r="B445" s="20">
        <v>42021</v>
      </c>
      <c r="C445" s="7"/>
      <c r="D445" s="15" t="s">
        <v>148</v>
      </c>
      <c r="E445" s="14"/>
      <c r="F445" s="12"/>
      <c r="G445" s="16"/>
      <c r="H445" s="16"/>
      <c r="I445" s="4">
        <f>SUMIFS('grv lys'!$L$2:$L$2863,'grv lys'!$G$2:$G$2863,'bereken betaaldatum bedrag'!B445,'grv lys'!$I$2:$I$2863,'bereken betaaldatum bedrag'!I$1)</f>
        <v>0</v>
      </c>
      <c r="J445" s="4">
        <f>SUMIFS('grv lys'!$L$2:$L$2863,'grv lys'!$I$2:$I$2863,'bereken betaaldatum bedrag'!$J$1,'grv lys'!$T$2:$T$2863,'bereken betaaldatum bedrag'!B445)</f>
        <v>0</v>
      </c>
      <c r="K445" s="4">
        <f>SUMIFS('grv lys'!$L$2:$L$2863,'grv lys'!$I$2:$I$2863,'bereken betaaldatum bedrag'!$K$1,'grv lys'!$T$2:$T$2863,'bereken betaaldatum bedrag'!B445)</f>
        <v>0</v>
      </c>
      <c r="L445" s="4">
        <f>SUMIFS('grv lys'!$L$2:$L$2863,'grv lys'!$I$2:$I$2863,'bereken betaaldatum bedrag'!$L$1,'grv lys'!$T$2:$T$2863,'bereken betaaldatum bedrag'!B445)</f>
        <v>0</v>
      </c>
      <c r="M445" s="4">
        <f>SUMIFS('grv lys'!$L$2:$L$2863,'grv lys'!$I$2:$I$2863,'bereken betaaldatum bedrag'!$M$1,'grv lys'!$T$2:$T$2863,'bereken betaaldatum bedrag'!B445)</f>
        <v>0</v>
      </c>
      <c r="N445" s="4">
        <f>SUMIFS('grv lys'!$L$2:$L$2863,'grv lys'!$I$2:$I$2863,'bereken betaaldatum bedrag'!$N$1,'grv lys'!$T$2:$T$2863,'bereken betaaldatum bedrag'!B445)</f>
        <v>0</v>
      </c>
      <c r="O445" s="4">
        <f>SUMIFS('grv lys'!$L$2:$L$2863,'grv lys'!$I$2:$I$2863,'bereken betaaldatum bedrag'!$O$1,'grv lys'!$T$2:$T$2863,'bereken betaaldatum bedrag'!B445)</f>
        <v>0</v>
      </c>
      <c r="P445" s="4">
        <f>SUMIFS('grv lys'!$L$2:$L$2863,'grv lys'!$I$2:$I$2863,'bereken betaaldatum bedrag'!$P$1,'grv lys'!$T$2:$T$2863,'bereken betaaldatum bedrag'!B445)</f>
        <v>0</v>
      </c>
      <c r="Q445" s="4">
        <f>SUMIFS('grv lys'!$L$2:$L$2863,'grv lys'!$I$2:$I$2863,'bereken betaaldatum bedrag'!$Q$1,'grv lys'!$T$2:$T$2863,'bereken betaaldatum bedrag'!B445)</f>
        <v>0</v>
      </c>
      <c r="R445" s="4">
        <f>SUMIFS('grv lys'!$L$2:$L$2863,'grv lys'!$I$2:$I$2863,'bereken betaaldatum bedrag'!$R$1,'grv lys'!$T$2:$T$2863,'bereken betaaldatum bedrag'!B445)</f>
        <v>0</v>
      </c>
      <c r="S445" s="4">
        <f>SUMIFS('grv lys'!Y444:Y3707,'grv lys'!T444:T3707,'bereken betaaldatum bedrag'!B445,'grv lys'!V444:V3707,'bereken betaaldatum bedrag'!$S$1)</f>
        <v>0</v>
      </c>
      <c r="T445" s="4">
        <f>SUMIFS('grv lys'!Z444:Z3707,'grv lys'!U444:U3707,'bereken betaaldatum bedrag'!B445,'grv lys'!W444:W3707,'bereken betaaldatum bedrag'!$T$1)</f>
        <v>0</v>
      </c>
      <c r="U445" s="4">
        <f>SUMIFS('grv lys'!$L$2:$L$2863,'grv lys'!$I$2:$I$2863,'bereken betaaldatum bedrag'!$U$1,'grv lys'!$T$2:$T$2863,'bereken betaaldatum bedrag'!B445)</f>
        <v>0</v>
      </c>
      <c r="V445" s="4">
        <f>SUMIFS('grv lys'!$L$2:$L$2863,'grv lys'!$I$2:$I$2863,'bereken betaaldatum bedrag'!$V$1,'grv lys'!$T$2:$T$2863,'bereken betaaldatum bedrag'!B445)</f>
        <v>0</v>
      </c>
      <c r="W445" s="4">
        <f>SUMIFS('grv lys'!$L$2:$L$2863,'grv lys'!$I$2:$I$2863,'bereken betaaldatum bedrag'!$W$1,'grv lys'!$T$2:$T$2863,'bereken betaaldatum bedrag'!B445)</f>
        <v>0</v>
      </c>
      <c r="X445" s="4">
        <f>SUMIFS('grv lys'!$L$2:$L$2863,'grv lys'!$I$2:$I$2863,'bereken betaaldatum bedrag'!$X$1,'grv lys'!$T$2:$T$2863,'bereken betaaldatum bedrag'!B445)</f>
        <v>0</v>
      </c>
      <c r="Y445" s="4">
        <f>SUMIFS('grv lys'!$L$2:$L$2863,'grv lys'!$I$2:$I$2863,'bereken betaaldatum bedrag'!$Y$1,'grv lys'!$G$2:$G$2863,'bereken betaaldatum bedrag'!B445)</f>
        <v>0</v>
      </c>
      <c r="Z445" s="4">
        <f>SUMIFS('grv lys'!$L$2:$L$2863,'grv lys'!$I$2:$I$2863,'bereken betaaldatum bedrag'!$Z$1,'grv lys'!$G$2:$G$2863,'bereken betaaldatum bedrag'!B445)</f>
        <v>0</v>
      </c>
      <c r="AA445" s="4">
        <f>SUMIFS('grv lys'!$L$2:$L$2863,'grv lys'!$I$2:$I$2863,'bereken betaaldatum bedrag'!$AA$1,'grv lys'!$G$2:$G$2863,'bereken betaaldatum bedrag'!B445)</f>
        <v>0</v>
      </c>
      <c r="AB445" s="4">
        <f>SUMIFS('grv lys'!$L$2:$L$2863,'grv lys'!$I$2:$I$2863,'bereken betaaldatum bedrag'!$AB$1,'grv lys'!$G$2:$G$2863,'bereken betaaldatum bedrag'!B445)</f>
        <v>0</v>
      </c>
      <c r="AC445" s="4">
        <f>SUMIFS('grv lys'!$L$2:$L$2863,'grv lys'!$I$2:$I$2863,'bereken betaaldatum bedrag'!$AC$1,'grv lys'!$G$2:$G$2863,'bereken betaaldatum bedrag'!B445)</f>
        <v>0</v>
      </c>
      <c r="AD445" s="4">
        <f>SUMIFS('grv lys'!$L$2:$L$2863,'grv lys'!$I$2:$I$2863,'bereken betaaldatum bedrag'!$AD$1,'grv lys'!$G$2:$G$2863,'bereken betaaldatum bedrag'!B445)</f>
        <v>0</v>
      </c>
      <c r="AE445" s="4">
        <f>SUMIFS('grv lys'!$L$2:$L$2863,'grv lys'!$I$2:$I$2863,'bereken betaaldatum bedrag'!$AE$1,'grv lys'!$G$2:$G$2863,'bereken betaaldatum bedrag'!B445)</f>
        <v>0</v>
      </c>
      <c r="AF445" s="4">
        <f>SUMIFS('grv lys'!$L$2:$L$2863,'grv lys'!$I$2:$I$2863,'bereken betaaldatum bedrag'!$AF$1,'grv lys'!$G$2:$G$2863,'bereken betaaldatum bedrag'!B445)</f>
        <v>0</v>
      </c>
      <c r="AG445" s="4">
        <f>SUMIFS('grv lys'!$L$2:$L$2863,'grv lys'!$I$2:$I$2863,'bereken betaaldatum bedrag'!$AG$1,'grv lys'!$G$2:$G$2863,'bereken betaaldatum bedrag'!B445)</f>
        <v>0</v>
      </c>
      <c r="AH445" s="4">
        <f>SUMIFS('grv lys'!$L$2:$L$2863,'grv lys'!$I$2:$I$2863,'bereken betaaldatum bedrag'!$AH$1,'grv lys'!$G$2:$G$2863,'bereken betaaldatum bedrag'!B445)</f>
        <v>0</v>
      </c>
      <c r="AI445" s="4">
        <f>SUMIFS('grv lys'!$L$2:$L$2863,'grv lys'!$I$2:$I$2863,'bereken betaaldatum bedrag'!$AI$1,'grv lys'!$G$2:$G$2863,'bereken betaaldatum bedrag'!B445)</f>
        <v>0</v>
      </c>
      <c r="AJ445" s="4">
        <f>SUMIFS('grv lys'!$L$2:$L$2863,'grv lys'!$I$2:$I$2863,'bereken betaaldatum bedrag'!$AJ$1,'grv lys'!$G$2:$G$2863,'bereken betaaldatum bedrag'!B445)</f>
        <v>0</v>
      </c>
      <c r="AK445" s="4">
        <f>SUMIFS('grv lys'!$L$2:$L$2863,'grv lys'!$I$2:$I$2863,'bereken betaaldatum bedrag'!$AK$1,'grv lys'!$G$2:$G$2863,'bereken betaaldatum bedrag'!B445)</f>
        <v>0</v>
      </c>
      <c r="AL445" s="4">
        <f>SUMIFS('grv lys'!$L$2:$L$2863,'grv lys'!$I$2:$I$2863,'bereken betaaldatum bedrag'!$AL$1,'grv lys'!$G$2:$G$2863,'bereken betaaldatum bedrag'!B445)</f>
        <v>0</v>
      </c>
      <c r="AM445" s="4">
        <f>SUMIFS('grv lys'!$L$2:$L$2863,'grv lys'!$I$2:$I$2863,'bereken betaaldatum bedrag'!$AM$1,'grv lys'!$G$2:$G$2863,'bereken betaaldatum bedrag'!B445)</f>
        <v>0</v>
      </c>
      <c r="AN445" s="4">
        <f>SUMIFS('grv lys'!$L$2:$L$2863,'grv lys'!$I$2:$I$2863,'bereken betaaldatum bedrag'!$AN$1,'grv lys'!$G$2:$G$2863,'bereken betaaldatum bedrag'!B445)</f>
        <v>0</v>
      </c>
      <c r="AO445" s="4">
        <f>SUMIFS('grv lys'!$L$2:$L$2863,'grv lys'!$I$2:$I$2863,'bereken betaaldatum bedrag'!$AO$1,'grv lys'!$G$2:$G$2863,'bereken betaaldatum bedrag'!B445)</f>
        <v>0</v>
      </c>
      <c r="AP445" s="4">
        <f>SUMIFS('grv lys'!$L$2:$L$2863,'grv lys'!$I$2:$I$2863,'bereken betaaldatum bedrag'!$AP$1,'grv lys'!$G$2:$G$2863,'bereken betaaldatum bedrag'!B445)</f>
        <v>0</v>
      </c>
      <c r="AQ445" s="4">
        <f>SUMIFS('grv lys'!$L$2:$L$2863,'grv lys'!$I$2:$I$2863,'bereken betaaldatum bedrag'!$AQ$1,'grv lys'!$G$2:$G$2863,'bereken betaaldatum bedrag'!B445)</f>
        <v>0</v>
      </c>
      <c r="AR445" s="4">
        <f>SUMIFS('grv lys'!$L$2:$L$2863,'grv lys'!$I$2:$I$2863,'bereken betaaldatum bedrag'!$AR$1,'grv lys'!$G$2:$G$2863,'bereken betaaldatum bedrag'!B445)</f>
        <v>0</v>
      </c>
      <c r="AS445" s="4">
        <f>SUMIFS('grv lys'!$L$2:$L$2863,'grv lys'!$I$2:$I$2863,'bereken betaaldatum bedrag'!$AS$1,'grv lys'!$G$2:$G$2863,'bereken betaaldatum bedrag'!B445)</f>
        <v>0</v>
      </c>
      <c r="AT445" s="4">
        <f>SUMIFS('grv lys'!$L$2:$L$2863,'grv lys'!$I$2:$I$2863,'bereken betaaldatum bedrag'!$AT$1,'grv lys'!$G$2:$G$2863,'bereken betaaldatum bedrag'!B445)</f>
        <v>0</v>
      </c>
      <c r="AU445" s="4">
        <f>SUMIFS('grv lys'!$L$2:$L$2863,'grv lys'!$I$2:$I$2863,'bereken betaaldatum bedrag'!$AU$1,'grv lys'!$G$2:$G$2863,'bereken betaaldatum bedrag'!B445)</f>
        <v>0</v>
      </c>
      <c r="AV445" s="4">
        <f>SUMIFS('grv lys'!$L$2:$L$2863,'grv lys'!$I$2:$I$2863,'bereken betaaldatum bedrag'!$AV$1,'grv lys'!$G$2:$G$2863,'bereken betaaldatum bedrag'!B445)</f>
        <v>0</v>
      </c>
      <c r="AW445" s="4">
        <f>SUMIFS('grv lys'!$L$2:$L$2863,'grv lys'!$I$2:$I$2863,'bereken betaaldatum bedrag'!$AW$1,'grv lys'!$G$2:$G$2863,'bereken betaaldatum bedrag'!B445)</f>
        <v>0</v>
      </c>
      <c r="AX445" s="4">
        <f>SUMIFS('grv lys'!$L$2:$L$2863,'grv lys'!$I$2:$I$2863,'bereken betaaldatum bedrag'!$AX$1,'grv lys'!$G$2:$G$2863,'bereken betaaldatum bedrag'!B445)</f>
        <v>0</v>
      </c>
      <c r="AY445" s="4">
        <f>SUMIFS('grv lys'!$L$2:$L$2863,'grv lys'!$I$2:$I$2863,'bereken betaaldatum bedrag'!$AY$1,'grv lys'!$G$2:$G$2863,'bereken betaaldatum bedrag'!B445)</f>
        <v>0</v>
      </c>
      <c r="AZ445" s="4">
        <f>SUMIFS('grv lys'!$L$2:$L$2863,'grv lys'!$I$2:$I$2863,'bereken betaaldatum bedrag'!$AZ$1,'grv lys'!$G$2:$G$2863,'bereken betaaldatum bedrag'!B445)</f>
        <v>0</v>
      </c>
      <c r="BA445" s="4">
        <f>SUMIFS('grv lys'!$L$2:$L$2863,'grv lys'!$I$2:$I$2863,'bereken betaaldatum bedrag'!$BA$1,'grv lys'!$G$2:$G$2863,'bereken betaaldatum bedrag'!B445)</f>
        <v>0</v>
      </c>
    </row>
    <row r="446" spans="1:53" x14ac:dyDescent="0.25">
      <c r="A446" s="19" t="s">
        <v>134</v>
      </c>
      <c r="B446" s="20">
        <v>42022</v>
      </c>
      <c r="C446" s="7"/>
      <c r="D446" s="15" t="s">
        <v>148</v>
      </c>
      <c r="E446" s="14"/>
      <c r="F446" s="12"/>
      <c r="G446" s="16"/>
      <c r="H446" s="16"/>
      <c r="I446" s="4">
        <f>SUMIFS('grv lys'!$L$2:$L$2863,'grv lys'!$G$2:$G$2863,'bereken betaaldatum bedrag'!B446,'grv lys'!$I$2:$I$2863,'bereken betaaldatum bedrag'!I$1)</f>
        <v>0</v>
      </c>
      <c r="J446" s="4">
        <f>SUMIFS('grv lys'!$L$2:$L$2863,'grv lys'!$I$2:$I$2863,'bereken betaaldatum bedrag'!$J$1,'grv lys'!$T$2:$T$2863,'bereken betaaldatum bedrag'!B446)</f>
        <v>0</v>
      </c>
      <c r="K446" s="4">
        <f>SUMIFS('grv lys'!$L$2:$L$2863,'grv lys'!$I$2:$I$2863,'bereken betaaldatum bedrag'!$K$1,'grv lys'!$T$2:$T$2863,'bereken betaaldatum bedrag'!B446)</f>
        <v>0</v>
      </c>
      <c r="L446" s="4">
        <f>SUMIFS('grv lys'!$L$2:$L$2863,'grv lys'!$I$2:$I$2863,'bereken betaaldatum bedrag'!$L$1,'grv lys'!$T$2:$T$2863,'bereken betaaldatum bedrag'!B446)</f>
        <v>0</v>
      </c>
      <c r="M446" s="4">
        <f>SUMIFS('grv lys'!$L$2:$L$2863,'grv lys'!$I$2:$I$2863,'bereken betaaldatum bedrag'!$M$1,'grv lys'!$T$2:$T$2863,'bereken betaaldatum bedrag'!B446)</f>
        <v>0</v>
      </c>
      <c r="N446" s="4">
        <f>SUMIFS('grv lys'!$L$2:$L$2863,'grv lys'!$I$2:$I$2863,'bereken betaaldatum bedrag'!$N$1,'grv lys'!$T$2:$T$2863,'bereken betaaldatum bedrag'!B446)</f>
        <v>0</v>
      </c>
      <c r="O446" s="4">
        <f>SUMIFS('grv lys'!$L$2:$L$2863,'grv lys'!$I$2:$I$2863,'bereken betaaldatum bedrag'!$O$1,'grv lys'!$T$2:$T$2863,'bereken betaaldatum bedrag'!B446)</f>
        <v>0</v>
      </c>
      <c r="P446" s="4">
        <f>SUMIFS('grv lys'!$L$2:$L$2863,'grv lys'!$I$2:$I$2863,'bereken betaaldatum bedrag'!$P$1,'grv lys'!$T$2:$T$2863,'bereken betaaldatum bedrag'!B446)</f>
        <v>0</v>
      </c>
      <c r="Q446" s="4">
        <f>SUMIFS('grv lys'!$L$2:$L$2863,'grv lys'!$I$2:$I$2863,'bereken betaaldatum bedrag'!$Q$1,'grv lys'!$T$2:$T$2863,'bereken betaaldatum bedrag'!B446)</f>
        <v>0</v>
      </c>
      <c r="R446" s="4">
        <f>SUMIFS('grv lys'!$L$2:$L$2863,'grv lys'!$I$2:$I$2863,'bereken betaaldatum bedrag'!$R$1,'grv lys'!$T$2:$T$2863,'bereken betaaldatum bedrag'!B446)</f>
        <v>0</v>
      </c>
      <c r="S446" s="4">
        <f>SUMIFS('grv lys'!Y445:Y3708,'grv lys'!T445:T3708,'bereken betaaldatum bedrag'!B446,'grv lys'!V445:V3708,'bereken betaaldatum bedrag'!$S$1)</f>
        <v>0</v>
      </c>
      <c r="T446" s="4">
        <f>SUMIFS('grv lys'!Z445:Z3708,'grv lys'!U445:U3708,'bereken betaaldatum bedrag'!B446,'grv lys'!W445:W3708,'bereken betaaldatum bedrag'!$T$1)</f>
        <v>0</v>
      </c>
      <c r="U446" s="4">
        <f>SUMIFS('grv lys'!$L$2:$L$2863,'grv lys'!$I$2:$I$2863,'bereken betaaldatum bedrag'!$U$1,'grv lys'!$T$2:$T$2863,'bereken betaaldatum bedrag'!B446)</f>
        <v>0</v>
      </c>
      <c r="V446" s="4">
        <f>SUMIFS('grv lys'!$L$2:$L$2863,'grv lys'!$I$2:$I$2863,'bereken betaaldatum bedrag'!$V$1,'grv lys'!$T$2:$T$2863,'bereken betaaldatum bedrag'!B446)</f>
        <v>0</v>
      </c>
      <c r="W446" s="4">
        <f>SUMIFS('grv lys'!$L$2:$L$2863,'grv lys'!$I$2:$I$2863,'bereken betaaldatum bedrag'!$W$1,'grv lys'!$T$2:$T$2863,'bereken betaaldatum bedrag'!B446)</f>
        <v>0</v>
      </c>
      <c r="X446" s="4">
        <f>SUMIFS('grv lys'!$L$2:$L$2863,'grv lys'!$I$2:$I$2863,'bereken betaaldatum bedrag'!$X$1,'grv lys'!$T$2:$T$2863,'bereken betaaldatum bedrag'!B446)</f>
        <v>0</v>
      </c>
      <c r="Y446" s="4">
        <f>SUMIFS('grv lys'!$L$2:$L$2863,'grv lys'!$I$2:$I$2863,'bereken betaaldatum bedrag'!$Y$1,'grv lys'!$G$2:$G$2863,'bereken betaaldatum bedrag'!B446)</f>
        <v>0</v>
      </c>
      <c r="Z446" s="4">
        <f>SUMIFS('grv lys'!$L$2:$L$2863,'grv lys'!$I$2:$I$2863,'bereken betaaldatum bedrag'!$Z$1,'grv lys'!$G$2:$G$2863,'bereken betaaldatum bedrag'!B446)</f>
        <v>0</v>
      </c>
      <c r="AA446" s="4">
        <f>SUMIFS('grv lys'!$L$2:$L$2863,'grv lys'!$I$2:$I$2863,'bereken betaaldatum bedrag'!$AA$1,'grv lys'!$G$2:$G$2863,'bereken betaaldatum bedrag'!B446)</f>
        <v>0</v>
      </c>
      <c r="AB446" s="4">
        <f>SUMIFS('grv lys'!$L$2:$L$2863,'grv lys'!$I$2:$I$2863,'bereken betaaldatum bedrag'!$AB$1,'grv lys'!$G$2:$G$2863,'bereken betaaldatum bedrag'!B446)</f>
        <v>0</v>
      </c>
      <c r="AC446" s="4">
        <f>SUMIFS('grv lys'!$L$2:$L$2863,'grv lys'!$I$2:$I$2863,'bereken betaaldatum bedrag'!$AC$1,'grv lys'!$G$2:$G$2863,'bereken betaaldatum bedrag'!B446)</f>
        <v>0</v>
      </c>
      <c r="AD446" s="4">
        <f>SUMIFS('grv lys'!$L$2:$L$2863,'grv lys'!$I$2:$I$2863,'bereken betaaldatum bedrag'!$AD$1,'grv lys'!$G$2:$G$2863,'bereken betaaldatum bedrag'!B446)</f>
        <v>0</v>
      </c>
      <c r="AE446" s="4">
        <f>SUMIFS('grv lys'!$L$2:$L$2863,'grv lys'!$I$2:$I$2863,'bereken betaaldatum bedrag'!$AE$1,'grv lys'!$G$2:$G$2863,'bereken betaaldatum bedrag'!B446)</f>
        <v>0</v>
      </c>
      <c r="AF446" s="4">
        <f>SUMIFS('grv lys'!$L$2:$L$2863,'grv lys'!$I$2:$I$2863,'bereken betaaldatum bedrag'!$AF$1,'grv lys'!$G$2:$G$2863,'bereken betaaldatum bedrag'!B446)</f>
        <v>0</v>
      </c>
      <c r="AG446" s="4">
        <f>SUMIFS('grv lys'!$L$2:$L$2863,'grv lys'!$I$2:$I$2863,'bereken betaaldatum bedrag'!$AG$1,'grv lys'!$G$2:$G$2863,'bereken betaaldatum bedrag'!B446)</f>
        <v>0</v>
      </c>
      <c r="AH446" s="4">
        <f>SUMIFS('grv lys'!$L$2:$L$2863,'grv lys'!$I$2:$I$2863,'bereken betaaldatum bedrag'!$AH$1,'grv lys'!$G$2:$G$2863,'bereken betaaldatum bedrag'!B446)</f>
        <v>0</v>
      </c>
      <c r="AI446" s="4">
        <f>SUMIFS('grv lys'!$L$2:$L$2863,'grv lys'!$I$2:$I$2863,'bereken betaaldatum bedrag'!$AI$1,'grv lys'!$G$2:$G$2863,'bereken betaaldatum bedrag'!B446)</f>
        <v>0</v>
      </c>
      <c r="AJ446" s="4">
        <f>SUMIFS('grv lys'!$L$2:$L$2863,'grv lys'!$I$2:$I$2863,'bereken betaaldatum bedrag'!$AJ$1,'grv lys'!$G$2:$G$2863,'bereken betaaldatum bedrag'!B446)</f>
        <v>0</v>
      </c>
      <c r="AK446" s="4">
        <f>SUMIFS('grv lys'!$L$2:$L$2863,'grv lys'!$I$2:$I$2863,'bereken betaaldatum bedrag'!$AK$1,'grv lys'!$G$2:$G$2863,'bereken betaaldatum bedrag'!B446)</f>
        <v>0</v>
      </c>
      <c r="AL446" s="4">
        <f>SUMIFS('grv lys'!$L$2:$L$2863,'grv lys'!$I$2:$I$2863,'bereken betaaldatum bedrag'!$AL$1,'grv lys'!$G$2:$G$2863,'bereken betaaldatum bedrag'!B446)</f>
        <v>0</v>
      </c>
      <c r="AM446" s="4">
        <f>SUMIFS('grv lys'!$L$2:$L$2863,'grv lys'!$I$2:$I$2863,'bereken betaaldatum bedrag'!$AM$1,'grv lys'!$G$2:$G$2863,'bereken betaaldatum bedrag'!B446)</f>
        <v>0</v>
      </c>
      <c r="AN446" s="4">
        <f>SUMIFS('grv lys'!$L$2:$L$2863,'grv lys'!$I$2:$I$2863,'bereken betaaldatum bedrag'!$AN$1,'grv lys'!$G$2:$G$2863,'bereken betaaldatum bedrag'!B446)</f>
        <v>0</v>
      </c>
      <c r="AO446" s="4">
        <f>SUMIFS('grv lys'!$L$2:$L$2863,'grv lys'!$I$2:$I$2863,'bereken betaaldatum bedrag'!$AO$1,'grv lys'!$G$2:$G$2863,'bereken betaaldatum bedrag'!B446)</f>
        <v>0</v>
      </c>
      <c r="AP446" s="4">
        <f>SUMIFS('grv lys'!$L$2:$L$2863,'grv lys'!$I$2:$I$2863,'bereken betaaldatum bedrag'!$AP$1,'grv lys'!$G$2:$G$2863,'bereken betaaldatum bedrag'!B446)</f>
        <v>0</v>
      </c>
      <c r="AQ446" s="4">
        <f>SUMIFS('grv lys'!$L$2:$L$2863,'grv lys'!$I$2:$I$2863,'bereken betaaldatum bedrag'!$AQ$1,'grv lys'!$G$2:$G$2863,'bereken betaaldatum bedrag'!B446)</f>
        <v>0</v>
      </c>
      <c r="AR446" s="4">
        <f>SUMIFS('grv lys'!$L$2:$L$2863,'grv lys'!$I$2:$I$2863,'bereken betaaldatum bedrag'!$AR$1,'grv lys'!$G$2:$G$2863,'bereken betaaldatum bedrag'!B446)</f>
        <v>0</v>
      </c>
      <c r="AS446" s="4">
        <f>SUMIFS('grv lys'!$L$2:$L$2863,'grv lys'!$I$2:$I$2863,'bereken betaaldatum bedrag'!$AS$1,'grv lys'!$G$2:$G$2863,'bereken betaaldatum bedrag'!B446)</f>
        <v>0</v>
      </c>
      <c r="AT446" s="4">
        <f>SUMIFS('grv lys'!$L$2:$L$2863,'grv lys'!$I$2:$I$2863,'bereken betaaldatum bedrag'!$AT$1,'grv lys'!$G$2:$G$2863,'bereken betaaldatum bedrag'!B446)</f>
        <v>0</v>
      </c>
      <c r="AU446" s="4">
        <f>SUMIFS('grv lys'!$L$2:$L$2863,'grv lys'!$I$2:$I$2863,'bereken betaaldatum bedrag'!$AU$1,'grv lys'!$G$2:$G$2863,'bereken betaaldatum bedrag'!B446)</f>
        <v>0</v>
      </c>
      <c r="AV446" s="4">
        <f>SUMIFS('grv lys'!$L$2:$L$2863,'grv lys'!$I$2:$I$2863,'bereken betaaldatum bedrag'!$AV$1,'grv lys'!$G$2:$G$2863,'bereken betaaldatum bedrag'!B446)</f>
        <v>0</v>
      </c>
      <c r="AW446" s="4">
        <f>SUMIFS('grv lys'!$L$2:$L$2863,'grv lys'!$I$2:$I$2863,'bereken betaaldatum bedrag'!$AW$1,'grv lys'!$G$2:$G$2863,'bereken betaaldatum bedrag'!B446)</f>
        <v>0</v>
      </c>
      <c r="AX446" s="4">
        <f>SUMIFS('grv lys'!$L$2:$L$2863,'grv lys'!$I$2:$I$2863,'bereken betaaldatum bedrag'!$AX$1,'grv lys'!$G$2:$G$2863,'bereken betaaldatum bedrag'!B446)</f>
        <v>0</v>
      </c>
      <c r="AY446" s="4">
        <f>SUMIFS('grv lys'!$L$2:$L$2863,'grv lys'!$I$2:$I$2863,'bereken betaaldatum bedrag'!$AY$1,'grv lys'!$G$2:$G$2863,'bereken betaaldatum bedrag'!B446)</f>
        <v>0</v>
      </c>
      <c r="AZ446" s="4">
        <f>SUMIFS('grv lys'!$L$2:$L$2863,'grv lys'!$I$2:$I$2863,'bereken betaaldatum bedrag'!$AZ$1,'grv lys'!$G$2:$G$2863,'bereken betaaldatum bedrag'!B446)</f>
        <v>0</v>
      </c>
      <c r="BA446" s="4">
        <f>SUMIFS('grv lys'!$L$2:$L$2863,'grv lys'!$I$2:$I$2863,'bereken betaaldatum bedrag'!$BA$1,'grv lys'!$G$2:$G$2863,'bereken betaaldatum bedrag'!B446)</f>
        <v>0</v>
      </c>
    </row>
    <row r="447" spans="1:53" x14ac:dyDescent="0.25">
      <c r="A447" s="19" t="s">
        <v>135</v>
      </c>
      <c r="B447" s="20">
        <v>42023</v>
      </c>
      <c r="C447" s="7"/>
      <c r="D447" s="15" t="s">
        <v>148</v>
      </c>
      <c r="E447" s="14"/>
      <c r="F447" s="12"/>
      <c r="G447" s="16"/>
      <c r="H447" s="16"/>
      <c r="I447" s="4">
        <f>SUMIFS('grv lys'!$L$2:$L$2863,'grv lys'!$G$2:$G$2863,'bereken betaaldatum bedrag'!B447,'grv lys'!$I$2:$I$2863,'bereken betaaldatum bedrag'!I$1)</f>
        <v>0</v>
      </c>
      <c r="J447" s="4">
        <f>SUMIFS('grv lys'!$L$2:$L$2863,'grv lys'!$I$2:$I$2863,'bereken betaaldatum bedrag'!$J$1,'grv lys'!$T$2:$T$2863,'bereken betaaldatum bedrag'!B447)</f>
        <v>0</v>
      </c>
      <c r="K447" s="4">
        <f>SUMIFS('grv lys'!$L$2:$L$2863,'grv lys'!$I$2:$I$2863,'bereken betaaldatum bedrag'!$K$1,'grv lys'!$T$2:$T$2863,'bereken betaaldatum bedrag'!B447)</f>
        <v>0</v>
      </c>
      <c r="L447" s="4">
        <f>SUMIFS('grv lys'!$L$2:$L$2863,'grv lys'!$I$2:$I$2863,'bereken betaaldatum bedrag'!$L$1,'grv lys'!$T$2:$T$2863,'bereken betaaldatum bedrag'!B447)</f>
        <v>0</v>
      </c>
      <c r="M447" s="4">
        <f>SUMIFS('grv lys'!$L$2:$L$2863,'grv lys'!$I$2:$I$2863,'bereken betaaldatum bedrag'!$M$1,'grv lys'!$T$2:$T$2863,'bereken betaaldatum bedrag'!B447)</f>
        <v>0</v>
      </c>
      <c r="N447" s="4">
        <f>SUMIFS('grv lys'!$L$2:$L$2863,'grv lys'!$I$2:$I$2863,'bereken betaaldatum bedrag'!$N$1,'grv lys'!$T$2:$T$2863,'bereken betaaldatum bedrag'!B447)</f>
        <v>0</v>
      </c>
      <c r="O447" s="4">
        <f>SUMIFS('grv lys'!$L$2:$L$2863,'grv lys'!$I$2:$I$2863,'bereken betaaldatum bedrag'!$O$1,'grv lys'!$T$2:$T$2863,'bereken betaaldatum bedrag'!B447)</f>
        <v>0</v>
      </c>
      <c r="P447" s="4">
        <f>SUMIFS('grv lys'!$L$2:$L$2863,'grv lys'!$I$2:$I$2863,'bereken betaaldatum bedrag'!$P$1,'grv lys'!$T$2:$T$2863,'bereken betaaldatum bedrag'!B447)</f>
        <v>0</v>
      </c>
      <c r="Q447" s="4">
        <f>SUMIFS('grv lys'!$L$2:$L$2863,'grv lys'!$I$2:$I$2863,'bereken betaaldatum bedrag'!$Q$1,'grv lys'!$T$2:$T$2863,'bereken betaaldatum bedrag'!B447)</f>
        <v>0</v>
      </c>
      <c r="R447" s="4">
        <f>SUMIFS('grv lys'!$L$2:$L$2863,'grv lys'!$I$2:$I$2863,'bereken betaaldatum bedrag'!$R$1,'grv lys'!$T$2:$T$2863,'bereken betaaldatum bedrag'!B447)</f>
        <v>0</v>
      </c>
      <c r="S447" s="4">
        <f>SUMIFS('grv lys'!Y446:Y3709,'grv lys'!T446:T3709,'bereken betaaldatum bedrag'!B447,'grv lys'!V446:V3709,'bereken betaaldatum bedrag'!$S$1)</f>
        <v>0</v>
      </c>
      <c r="T447" s="4">
        <f>SUMIFS('grv lys'!Z446:Z3709,'grv lys'!U446:U3709,'bereken betaaldatum bedrag'!B447,'grv lys'!W446:W3709,'bereken betaaldatum bedrag'!$T$1)</f>
        <v>0</v>
      </c>
      <c r="U447" s="4">
        <f>SUMIFS('grv lys'!$L$2:$L$2863,'grv lys'!$I$2:$I$2863,'bereken betaaldatum bedrag'!$U$1,'grv lys'!$T$2:$T$2863,'bereken betaaldatum bedrag'!B447)</f>
        <v>0</v>
      </c>
      <c r="V447" s="4">
        <f>SUMIFS('grv lys'!$L$2:$L$2863,'grv lys'!$I$2:$I$2863,'bereken betaaldatum bedrag'!$V$1,'grv lys'!$T$2:$T$2863,'bereken betaaldatum bedrag'!B447)</f>
        <v>0</v>
      </c>
      <c r="W447" s="4">
        <f>SUMIFS('grv lys'!$L$2:$L$2863,'grv lys'!$I$2:$I$2863,'bereken betaaldatum bedrag'!$W$1,'grv lys'!$T$2:$T$2863,'bereken betaaldatum bedrag'!B447)</f>
        <v>0</v>
      </c>
      <c r="X447" s="4">
        <f>SUMIFS('grv lys'!$L$2:$L$2863,'grv lys'!$I$2:$I$2863,'bereken betaaldatum bedrag'!$X$1,'grv lys'!$T$2:$T$2863,'bereken betaaldatum bedrag'!B447)</f>
        <v>0</v>
      </c>
      <c r="Y447" s="4">
        <f>SUMIFS('grv lys'!$L$2:$L$2863,'grv lys'!$I$2:$I$2863,'bereken betaaldatum bedrag'!$Y$1,'grv lys'!$G$2:$G$2863,'bereken betaaldatum bedrag'!B447)</f>
        <v>0</v>
      </c>
      <c r="Z447" s="4">
        <f>SUMIFS('grv lys'!$L$2:$L$2863,'grv lys'!$I$2:$I$2863,'bereken betaaldatum bedrag'!$Z$1,'grv lys'!$G$2:$G$2863,'bereken betaaldatum bedrag'!B447)</f>
        <v>0</v>
      </c>
      <c r="AA447" s="4">
        <f>SUMIFS('grv lys'!$L$2:$L$2863,'grv lys'!$I$2:$I$2863,'bereken betaaldatum bedrag'!$AA$1,'grv lys'!$G$2:$G$2863,'bereken betaaldatum bedrag'!B447)</f>
        <v>0</v>
      </c>
      <c r="AB447" s="4">
        <f>SUMIFS('grv lys'!$L$2:$L$2863,'grv lys'!$I$2:$I$2863,'bereken betaaldatum bedrag'!$AB$1,'grv lys'!$G$2:$G$2863,'bereken betaaldatum bedrag'!B447)</f>
        <v>0</v>
      </c>
      <c r="AC447" s="4">
        <f>SUMIFS('grv lys'!$L$2:$L$2863,'grv lys'!$I$2:$I$2863,'bereken betaaldatum bedrag'!$AC$1,'grv lys'!$G$2:$G$2863,'bereken betaaldatum bedrag'!B447)</f>
        <v>0</v>
      </c>
      <c r="AD447" s="4">
        <f>SUMIFS('grv lys'!$L$2:$L$2863,'grv lys'!$I$2:$I$2863,'bereken betaaldatum bedrag'!$AD$1,'grv lys'!$G$2:$G$2863,'bereken betaaldatum bedrag'!B447)</f>
        <v>0</v>
      </c>
      <c r="AE447" s="4">
        <f>SUMIFS('grv lys'!$L$2:$L$2863,'grv lys'!$I$2:$I$2863,'bereken betaaldatum bedrag'!$AE$1,'grv lys'!$G$2:$G$2863,'bereken betaaldatum bedrag'!B447)</f>
        <v>0</v>
      </c>
      <c r="AF447" s="4">
        <f>SUMIFS('grv lys'!$L$2:$L$2863,'grv lys'!$I$2:$I$2863,'bereken betaaldatum bedrag'!$AF$1,'grv lys'!$G$2:$G$2863,'bereken betaaldatum bedrag'!B447)</f>
        <v>0</v>
      </c>
      <c r="AG447" s="4">
        <f>SUMIFS('grv lys'!$L$2:$L$2863,'grv lys'!$I$2:$I$2863,'bereken betaaldatum bedrag'!$AG$1,'grv lys'!$G$2:$G$2863,'bereken betaaldatum bedrag'!B447)</f>
        <v>0</v>
      </c>
      <c r="AH447" s="4">
        <f>SUMIFS('grv lys'!$L$2:$L$2863,'grv lys'!$I$2:$I$2863,'bereken betaaldatum bedrag'!$AH$1,'grv lys'!$G$2:$G$2863,'bereken betaaldatum bedrag'!B447)</f>
        <v>0</v>
      </c>
      <c r="AI447" s="4">
        <f>SUMIFS('grv lys'!$L$2:$L$2863,'grv lys'!$I$2:$I$2863,'bereken betaaldatum bedrag'!$AI$1,'grv lys'!$G$2:$G$2863,'bereken betaaldatum bedrag'!B447)</f>
        <v>0</v>
      </c>
      <c r="AJ447" s="4">
        <f>SUMIFS('grv lys'!$L$2:$L$2863,'grv lys'!$I$2:$I$2863,'bereken betaaldatum bedrag'!$AJ$1,'grv lys'!$G$2:$G$2863,'bereken betaaldatum bedrag'!B447)</f>
        <v>0</v>
      </c>
      <c r="AK447" s="4">
        <f>SUMIFS('grv lys'!$L$2:$L$2863,'grv lys'!$I$2:$I$2863,'bereken betaaldatum bedrag'!$AK$1,'grv lys'!$G$2:$G$2863,'bereken betaaldatum bedrag'!B447)</f>
        <v>0</v>
      </c>
      <c r="AL447" s="4">
        <f>SUMIFS('grv lys'!$L$2:$L$2863,'grv lys'!$I$2:$I$2863,'bereken betaaldatum bedrag'!$AL$1,'grv lys'!$G$2:$G$2863,'bereken betaaldatum bedrag'!B447)</f>
        <v>0</v>
      </c>
      <c r="AM447" s="4">
        <f>SUMIFS('grv lys'!$L$2:$L$2863,'grv lys'!$I$2:$I$2863,'bereken betaaldatum bedrag'!$AM$1,'grv lys'!$G$2:$G$2863,'bereken betaaldatum bedrag'!B447)</f>
        <v>0</v>
      </c>
      <c r="AN447" s="4">
        <f>SUMIFS('grv lys'!$L$2:$L$2863,'grv lys'!$I$2:$I$2863,'bereken betaaldatum bedrag'!$AN$1,'grv lys'!$G$2:$G$2863,'bereken betaaldatum bedrag'!B447)</f>
        <v>0</v>
      </c>
      <c r="AO447" s="4">
        <f>SUMIFS('grv lys'!$L$2:$L$2863,'grv lys'!$I$2:$I$2863,'bereken betaaldatum bedrag'!$AO$1,'grv lys'!$G$2:$G$2863,'bereken betaaldatum bedrag'!B447)</f>
        <v>0</v>
      </c>
      <c r="AP447" s="4">
        <f>SUMIFS('grv lys'!$L$2:$L$2863,'grv lys'!$I$2:$I$2863,'bereken betaaldatum bedrag'!$AP$1,'grv lys'!$G$2:$G$2863,'bereken betaaldatum bedrag'!B447)</f>
        <v>0</v>
      </c>
      <c r="AQ447" s="4">
        <f>SUMIFS('grv lys'!$L$2:$L$2863,'grv lys'!$I$2:$I$2863,'bereken betaaldatum bedrag'!$AQ$1,'grv lys'!$G$2:$G$2863,'bereken betaaldatum bedrag'!B447)</f>
        <v>0</v>
      </c>
      <c r="AR447" s="4">
        <f>SUMIFS('grv lys'!$L$2:$L$2863,'grv lys'!$I$2:$I$2863,'bereken betaaldatum bedrag'!$AR$1,'grv lys'!$G$2:$G$2863,'bereken betaaldatum bedrag'!B447)</f>
        <v>0</v>
      </c>
      <c r="AS447" s="4">
        <f>SUMIFS('grv lys'!$L$2:$L$2863,'grv lys'!$I$2:$I$2863,'bereken betaaldatum bedrag'!$AS$1,'grv lys'!$G$2:$G$2863,'bereken betaaldatum bedrag'!B447)</f>
        <v>0</v>
      </c>
      <c r="AT447" s="4">
        <f>SUMIFS('grv lys'!$L$2:$L$2863,'grv lys'!$I$2:$I$2863,'bereken betaaldatum bedrag'!$AT$1,'grv lys'!$G$2:$G$2863,'bereken betaaldatum bedrag'!B447)</f>
        <v>0</v>
      </c>
      <c r="AU447" s="4">
        <f>SUMIFS('grv lys'!$L$2:$L$2863,'grv lys'!$I$2:$I$2863,'bereken betaaldatum bedrag'!$AU$1,'grv lys'!$G$2:$G$2863,'bereken betaaldatum bedrag'!B447)</f>
        <v>0</v>
      </c>
      <c r="AV447" s="4">
        <f>SUMIFS('grv lys'!$L$2:$L$2863,'grv lys'!$I$2:$I$2863,'bereken betaaldatum bedrag'!$AV$1,'grv lys'!$G$2:$G$2863,'bereken betaaldatum bedrag'!B447)</f>
        <v>0</v>
      </c>
      <c r="AW447" s="4">
        <f>SUMIFS('grv lys'!$L$2:$L$2863,'grv lys'!$I$2:$I$2863,'bereken betaaldatum bedrag'!$AW$1,'grv lys'!$G$2:$G$2863,'bereken betaaldatum bedrag'!B447)</f>
        <v>0</v>
      </c>
      <c r="AX447" s="4">
        <f>SUMIFS('grv lys'!$L$2:$L$2863,'grv lys'!$I$2:$I$2863,'bereken betaaldatum bedrag'!$AX$1,'grv lys'!$G$2:$G$2863,'bereken betaaldatum bedrag'!B447)</f>
        <v>0</v>
      </c>
      <c r="AY447" s="4">
        <f>SUMIFS('grv lys'!$L$2:$L$2863,'grv lys'!$I$2:$I$2863,'bereken betaaldatum bedrag'!$AY$1,'grv lys'!$G$2:$G$2863,'bereken betaaldatum bedrag'!B447)</f>
        <v>0</v>
      </c>
      <c r="AZ447" s="4">
        <f>SUMIFS('grv lys'!$L$2:$L$2863,'grv lys'!$I$2:$I$2863,'bereken betaaldatum bedrag'!$AZ$1,'grv lys'!$G$2:$G$2863,'bereken betaaldatum bedrag'!B447)</f>
        <v>0</v>
      </c>
      <c r="BA447" s="4">
        <f>SUMIFS('grv lys'!$L$2:$L$2863,'grv lys'!$I$2:$I$2863,'bereken betaaldatum bedrag'!$BA$1,'grv lys'!$G$2:$G$2863,'bereken betaaldatum bedrag'!B447)</f>
        <v>0</v>
      </c>
    </row>
    <row r="448" spans="1:53" x14ac:dyDescent="0.25">
      <c r="A448" s="19" t="s">
        <v>136</v>
      </c>
      <c r="B448" s="20">
        <v>42024</v>
      </c>
      <c r="C448" s="7"/>
      <c r="D448" s="15" t="s">
        <v>148</v>
      </c>
      <c r="E448" s="14"/>
      <c r="F448" s="12"/>
      <c r="G448" s="16"/>
      <c r="H448" s="16"/>
      <c r="I448" s="4">
        <f>SUMIFS('grv lys'!$L$2:$L$2863,'grv lys'!$G$2:$G$2863,'bereken betaaldatum bedrag'!B448,'grv lys'!$I$2:$I$2863,'bereken betaaldatum bedrag'!I$1)</f>
        <v>0</v>
      </c>
      <c r="J448" s="4">
        <f>SUMIFS('grv lys'!$L$2:$L$2863,'grv lys'!$I$2:$I$2863,'bereken betaaldatum bedrag'!$J$1,'grv lys'!$T$2:$T$2863,'bereken betaaldatum bedrag'!B448)</f>
        <v>0</v>
      </c>
      <c r="K448" s="4">
        <f>SUMIFS('grv lys'!$L$2:$L$2863,'grv lys'!$I$2:$I$2863,'bereken betaaldatum bedrag'!$K$1,'grv lys'!$T$2:$T$2863,'bereken betaaldatum bedrag'!B448)</f>
        <v>0</v>
      </c>
      <c r="L448" s="4">
        <f>SUMIFS('grv lys'!$L$2:$L$2863,'grv lys'!$I$2:$I$2863,'bereken betaaldatum bedrag'!$L$1,'grv lys'!$T$2:$T$2863,'bereken betaaldatum bedrag'!B448)</f>
        <v>0</v>
      </c>
      <c r="M448" s="4">
        <f>SUMIFS('grv lys'!$L$2:$L$2863,'grv lys'!$I$2:$I$2863,'bereken betaaldatum bedrag'!$M$1,'grv lys'!$T$2:$T$2863,'bereken betaaldatum bedrag'!B448)</f>
        <v>0</v>
      </c>
      <c r="N448" s="4">
        <f>SUMIFS('grv lys'!$L$2:$L$2863,'grv lys'!$I$2:$I$2863,'bereken betaaldatum bedrag'!$N$1,'grv lys'!$T$2:$T$2863,'bereken betaaldatum bedrag'!B448)</f>
        <v>0</v>
      </c>
      <c r="O448" s="4">
        <f>SUMIFS('grv lys'!$L$2:$L$2863,'grv lys'!$I$2:$I$2863,'bereken betaaldatum bedrag'!$O$1,'grv lys'!$T$2:$T$2863,'bereken betaaldatum bedrag'!B448)</f>
        <v>0</v>
      </c>
      <c r="P448" s="4">
        <f>SUMIFS('grv lys'!$L$2:$L$2863,'grv lys'!$I$2:$I$2863,'bereken betaaldatum bedrag'!$P$1,'grv lys'!$T$2:$T$2863,'bereken betaaldatum bedrag'!B448)</f>
        <v>0</v>
      </c>
      <c r="Q448" s="4">
        <f>SUMIFS('grv lys'!$L$2:$L$2863,'grv lys'!$I$2:$I$2863,'bereken betaaldatum bedrag'!$Q$1,'grv lys'!$T$2:$T$2863,'bereken betaaldatum bedrag'!B448)</f>
        <v>0</v>
      </c>
      <c r="R448" s="4">
        <f>SUMIFS('grv lys'!$L$2:$L$2863,'grv lys'!$I$2:$I$2863,'bereken betaaldatum bedrag'!$R$1,'grv lys'!$T$2:$T$2863,'bereken betaaldatum bedrag'!B448)</f>
        <v>0</v>
      </c>
      <c r="S448" s="4">
        <f>SUMIFS('grv lys'!Y447:Y3710,'grv lys'!T447:T3710,'bereken betaaldatum bedrag'!B448,'grv lys'!V447:V3710,'bereken betaaldatum bedrag'!$S$1)</f>
        <v>0</v>
      </c>
      <c r="T448" s="4">
        <f>SUMIFS('grv lys'!Z447:Z3710,'grv lys'!U447:U3710,'bereken betaaldatum bedrag'!B448,'grv lys'!W447:W3710,'bereken betaaldatum bedrag'!$T$1)</f>
        <v>0</v>
      </c>
      <c r="U448" s="4">
        <f>SUMIFS('grv lys'!$L$2:$L$2863,'grv lys'!$I$2:$I$2863,'bereken betaaldatum bedrag'!$U$1,'grv lys'!$T$2:$T$2863,'bereken betaaldatum bedrag'!B448)</f>
        <v>0</v>
      </c>
      <c r="V448" s="4">
        <f>SUMIFS('grv lys'!$L$2:$L$2863,'grv lys'!$I$2:$I$2863,'bereken betaaldatum bedrag'!$V$1,'grv lys'!$T$2:$T$2863,'bereken betaaldatum bedrag'!B448)</f>
        <v>0</v>
      </c>
      <c r="W448" s="4">
        <f>SUMIFS('grv lys'!$L$2:$L$2863,'grv lys'!$I$2:$I$2863,'bereken betaaldatum bedrag'!$W$1,'grv lys'!$T$2:$T$2863,'bereken betaaldatum bedrag'!B448)</f>
        <v>0</v>
      </c>
      <c r="X448" s="4">
        <f>SUMIFS('grv lys'!$L$2:$L$2863,'grv lys'!$I$2:$I$2863,'bereken betaaldatum bedrag'!$X$1,'grv lys'!$T$2:$T$2863,'bereken betaaldatum bedrag'!B448)</f>
        <v>0</v>
      </c>
      <c r="Y448" s="4">
        <f>SUMIFS('grv lys'!$L$2:$L$2863,'grv lys'!$I$2:$I$2863,'bereken betaaldatum bedrag'!$Y$1,'grv lys'!$G$2:$G$2863,'bereken betaaldatum bedrag'!B448)</f>
        <v>0</v>
      </c>
      <c r="Z448" s="4">
        <f>SUMIFS('grv lys'!$L$2:$L$2863,'grv lys'!$I$2:$I$2863,'bereken betaaldatum bedrag'!$Z$1,'grv lys'!$G$2:$G$2863,'bereken betaaldatum bedrag'!B448)</f>
        <v>0</v>
      </c>
      <c r="AA448" s="4">
        <f>SUMIFS('grv lys'!$L$2:$L$2863,'grv lys'!$I$2:$I$2863,'bereken betaaldatum bedrag'!$AA$1,'grv lys'!$G$2:$G$2863,'bereken betaaldatum bedrag'!B448)</f>
        <v>0</v>
      </c>
      <c r="AB448" s="4">
        <f>SUMIFS('grv lys'!$L$2:$L$2863,'grv lys'!$I$2:$I$2863,'bereken betaaldatum bedrag'!$AB$1,'grv lys'!$G$2:$G$2863,'bereken betaaldatum bedrag'!B448)</f>
        <v>0</v>
      </c>
      <c r="AC448" s="4">
        <f>SUMIFS('grv lys'!$L$2:$L$2863,'grv lys'!$I$2:$I$2863,'bereken betaaldatum bedrag'!$AC$1,'grv lys'!$G$2:$G$2863,'bereken betaaldatum bedrag'!B448)</f>
        <v>0</v>
      </c>
      <c r="AD448" s="4">
        <f>SUMIFS('grv lys'!$L$2:$L$2863,'grv lys'!$I$2:$I$2863,'bereken betaaldatum bedrag'!$AD$1,'grv lys'!$G$2:$G$2863,'bereken betaaldatum bedrag'!B448)</f>
        <v>0</v>
      </c>
      <c r="AE448" s="4">
        <f>SUMIFS('grv lys'!$L$2:$L$2863,'grv lys'!$I$2:$I$2863,'bereken betaaldatum bedrag'!$AE$1,'grv lys'!$G$2:$G$2863,'bereken betaaldatum bedrag'!B448)</f>
        <v>0</v>
      </c>
      <c r="AF448" s="4">
        <f>SUMIFS('grv lys'!$L$2:$L$2863,'grv lys'!$I$2:$I$2863,'bereken betaaldatum bedrag'!$AF$1,'grv lys'!$G$2:$G$2863,'bereken betaaldatum bedrag'!B448)</f>
        <v>0</v>
      </c>
      <c r="AG448" s="4">
        <f>SUMIFS('grv lys'!$L$2:$L$2863,'grv lys'!$I$2:$I$2863,'bereken betaaldatum bedrag'!$AG$1,'grv lys'!$G$2:$G$2863,'bereken betaaldatum bedrag'!B448)</f>
        <v>0</v>
      </c>
      <c r="AH448" s="4">
        <f>SUMIFS('grv lys'!$L$2:$L$2863,'grv lys'!$I$2:$I$2863,'bereken betaaldatum bedrag'!$AH$1,'grv lys'!$G$2:$G$2863,'bereken betaaldatum bedrag'!B448)</f>
        <v>0</v>
      </c>
      <c r="AI448" s="4">
        <f>SUMIFS('grv lys'!$L$2:$L$2863,'grv lys'!$I$2:$I$2863,'bereken betaaldatum bedrag'!$AI$1,'grv lys'!$G$2:$G$2863,'bereken betaaldatum bedrag'!B448)</f>
        <v>0</v>
      </c>
      <c r="AJ448" s="4">
        <f>SUMIFS('grv lys'!$L$2:$L$2863,'grv lys'!$I$2:$I$2863,'bereken betaaldatum bedrag'!$AJ$1,'grv lys'!$G$2:$G$2863,'bereken betaaldatum bedrag'!B448)</f>
        <v>0</v>
      </c>
      <c r="AK448" s="4">
        <f>SUMIFS('grv lys'!$L$2:$L$2863,'grv lys'!$I$2:$I$2863,'bereken betaaldatum bedrag'!$AK$1,'grv lys'!$G$2:$G$2863,'bereken betaaldatum bedrag'!B448)</f>
        <v>0</v>
      </c>
      <c r="AL448" s="4">
        <f>SUMIFS('grv lys'!$L$2:$L$2863,'grv lys'!$I$2:$I$2863,'bereken betaaldatum bedrag'!$AL$1,'grv lys'!$G$2:$G$2863,'bereken betaaldatum bedrag'!B448)</f>
        <v>0</v>
      </c>
      <c r="AM448" s="4">
        <f>SUMIFS('grv lys'!$L$2:$L$2863,'grv lys'!$I$2:$I$2863,'bereken betaaldatum bedrag'!$AM$1,'grv lys'!$G$2:$G$2863,'bereken betaaldatum bedrag'!B448)</f>
        <v>0</v>
      </c>
      <c r="AN448" s="4">
        <f>SUMIFS('grv lys'!$L$2:$L$2863,'grv lys'!$I$2:$I$2863,'bereken betaaldatum bedrag'!$AN$1,'grv lys'!$G$2:$G$2863,'bereken betaaldatum bedrag'!B448)</f>
        <v>0</v>
      </c>
      <c r="AO448" s="4">
        <f>SUMIFS('grv lys'!$L$2:$L$2863,'grv lys'!$I$2:$I$2863,'bereken betaaldatum bedrag'!$AO$1,'grv lys'!$G$2:$G$2863,'bereken betaaldatum bedrag'!B448)</f>
        <v>0</v>
      </c>
      <c r="AP448" s="4">
        <f>SUMIFS('grv lys'!$L$2:$L$2863,'grv lys'!$I$2:$I$2863,'bereken betaaldatum bedrag'!$AP$1,'grv lys'!$G$2:$G$2863,'bereken betaaldatum bedrag'!B448)</f>
        <v>0</v>
      </c>
      <c r="AQ448" s="4">
        <f>SUMIFS('grv lys'!$L$2:$L$2863,'grv lys'!$I$2:$I$2863,'bereken betaaldatum bedrag'!$AQ$1,'grv lys'!$G$2:$G$2863,'bereken betaaldatum bedrag'!B448)</f>
        <v>0</v>
      </c>
      <c r="AR448" s="4">
        <f>SUMIFS('grv lys'!$L$2:$L$2863,'grv lys'!$I$2:$I$2863,'bereken betaaldatum bedrag'!$AR$1,'grv lys'!$G$2:$G$2863,'bereken betaaldatum bedrag'!B448)</f>
        <v>0</v>
      </c>
      <c r="AS448" s="4">
        <f>SUMIFS('grv lys'!$L$2:$L$2863,'grv lys'!$I$2:$I$2863,'bereken betaaldatum bedrag'!$AS$1,'grv lys'!$G$2:$G$2863,'bereken betaaldatum bedrag'!B448)</f>
        <v>0</v>
      </c>
      <c r="AT448" s="4">
        <f>SUMIFS('grv lys'!$L$2:$L$2863,'grv lys'!$I$2:$I$2863,'bereken betaaldatum bedrag'!$AT$1,'grv lys'!$G$2:$G$2863,'bereken betaaldatum bedrag'!B448)</f>
        <v>0</v>
      </c>
      <c r="AU448" s="4">
        <f>SUMIFS('grv lys'!$L$2:$L$2863,'grv lys'!$I$2:$I$2863,'bereken betaaldatum bedrag'!$AU$1,'grv lys'!$G$2:$G$2863,'bereken betaaldatum bedrag'!B448)</f>
        <v>0</v>
      </c>
      <c r="AV448" s="4">
        <f>SUMIFS('grv lys'!$L$2:$L$2863,'grv lys'!$I$2:$I$2863,'bereken betaaldatum bedrag'!$AV$1,'grv lys'!$G$2:$G$2863,'bereken betaaldatum bedrag'!B448)</f>
        <v>0</v>
      </c>
      <c r="AW448" s="4">
        <f>SUMIFS('grv lys'!$L$2:$L$2863,'grv lys'!$I$2:$I$2863,'bereken betaaldatum bedrag'!$AW$1,'grv lys'!$G$2:$G$2863,'bereken betaaldatum bedrag'!B448)</f>
        <v>0</v>
      </c>
      <c r="AX448" s="4">
        <f>SUMIFS('grv lys'!$L$2:$L$2863,'grv lys'!$I$2:$I$2863,'bereken betaaldatum bedrag'!$AX$1,'grv lys'!$G$2:$G$2863,'bereken betaaldatum bedrag'!B448)</f>
        <v>0</v>
      </c>
      <c r="AY448" s="4">
        <f>SUMIFS('grv lys'!$L$2:$L$2863,'grv lys'!$I$2:$I$2863,'bereken betaaldatum bedrag'!$AY$1,'grv lys'!$G$2:$G$2863,'bereken betaaldatum bedrag'!B448)</f>
        <v>0</v>
      </c>
      <c r="AZ448" s="4">
        <f>SUMIFS('grv lys'!$L$2:$L$2863,'grv lys'!$I$2:$I$2863,'bereken betaaldatum bedrag'!$AZ$1,'grv lys'!$G$2:$G$2863,'bereken betaaldatum bedrag'!B448)</f>
        <v>0</v>
      </c>
      <c r="BA448" s="4">
        <f>SUMIFS('grv lys'!$L$2:$L$2863,'grv lys'!$I$2:$I$2863,'bereken betaaldatum bedrag'!$BA$1,'grv lys'!$G$2:$G$2863,'bereken betaaldatum bedrag'!B448)</f>
        <v>0</v>
      </c>
    </row>
    <row r="449" spans="1:53" x14ac:dyDescent="0.25">
      <c r="A449" s="19" t="s">
        <v>137</v>
      </c>
      <c r="B449" s="20">
        <v>42025</v>
      </c>
      <c r="C449" s="7"/>
      <c r="D449" s="15" t="s">
        <v>148</v>
      </c>
      <c r="E449" s="14"/>
      <c r="F449" s="12"/>
      <c r="G449" s="16"/>
      <c r="H449" s="16"/>
      <c r="I449" s="4">
        <f>SUMIFS('grv lys'!$L$2:$L$2863,'grv lys'!$G$2:$G$2863,'bereken betaaldatum bedrag'!B449,'grv lys'!$I$2:$I$2863,'bereken betaaldatum bedrag'!I$1)</f>
        <v>0</v>
      </c>
      <c r="J449" s="4">
        <f>SUMIFS('grv lys'!$L$2:$L$2863,'grv lys'!$I$2:$I$2863,'bereken betaaldatum bedrag'!$J$1,'grv lys'!$T$2:$T$2863,'bereken betaaldatum bedrag'!B449)</f>
        <v>0</v>
      </c>
      <c r="K449" s="4">
        <f>SUMIFS('grv lys'!$L$2:$L$2863,'grv lys'!$I$2:$I$2863,'bereken betaaldatum bedrag'!$K$1,'grv lys'!$T$2:$T$2863,'bereken betaaldatum bedrag'!B449)</f>
        <v>0</v>
      </c>
      <c r="L449" s="4">
        <f>SUMIFS('grv lys'!$L$2:$L$2863,'grv lys'!$I$2:$I$2863,'bereken betaaldatum bedrag'!$L$1,'grv lys'!$T$2:$T$2863,'bereken betaaldatum bedrag'!B449)</f>
        <v>0</v>
      </c>
      <c r="M449" s="4">
        <f>SUMIFS('grv lys'!$L$2:$L$2863,'grv lys'!$I$2:$I$2863,'bereken betaaldatum bedrag'!$M$1,'grv lys'!$T$2:$T$2863,'bereken betaaldatum bedrag'!B449)</f>
        <v>0</v>
      </c>
      <c r="N449" s="4">
        <f>SUMIFS('grv lys'!$L$2:$L$2863,'grv lys'!$I$2:$I$2863,'bereken betaaldatum bedrag'!$N$1,'grv lys'!$T$2:$T$2863,'bereken betaaldatum bedrag'!B449)</f>
        <v>0</v>
      </c>
      <c r="O449" s="4">
        <f>SUMIFS('grv lys'!$L$2:$L$2863,'grv lys'!$I$2:$I$2863,'bereken betaaldatum bedrag'!$O$1,'grv lys'!$T$2:$T$2863,'bereken betaaldatum bedrag'!B449)</f>
        <v>0</v>
      </c>
      <c r="P449" s="4">
        <f>SUMIFS('grv lys'!$L$2:$L$2863,'grv lys'!$I$2:$I$2863,'bereken betaaldatum bedrag'!$P$1,'grv lys'!$T$2:$T$2863,'bereken betaaldatum bedrag'!B449)</f>
        <v>0</v>
      </c>
      <c r="Q449" s="4">
        <f>SUMIFS('grv lys'!$L$2:$L$2863,'grv lys'!$I$2:$I$2863,'bereken betaaldatum bedrag'!$Q$1,'grv lys'!$T$2:$T$2863,'bereken betaaldatum bedrag'!B449)</f>
        <v>0</v>
      </c>
      <c r="R449" s="4">
        <f>SUMIFS('grv lys'!$L$2:$L$2863,'grv lys'!$I$2:$I$2863,'bereken betaaldatum bedrag'!$R$1,'grv lys'!$T$2:$T$2863,'bereken betaaldatum bedrag'!B449)</f>
        <v>0</v>
      </c>
      <c r="S449" s="4">
        <f>SUMIFS('grv lys'!Y448:Y3711,'grv lys'!T448:T3711,'bereken betaaldatum bedrag'!B449,'grv lys'!V448:V3711,'bereken betaaldatum bedrag'!$S$1)</f>
        <v>0</v>
      </c>
      <c r="T449" s="4">
        <f>SUMIFS('grv lys'!Z448:Z3711,'grv lys'!U448:U3711,'bereken betaaldatum bedrag'!B449,'grv lys'!W448:W3711,'bereken betaaldatum bedrag'!$T$1)</f>
        <v>0</v>
      </c>
      <c r="U449" s="4">
        <f>SUMIFS('grv lys'!$L$2:$L$2863,'grv lys'!$I$2:$I$2863,'bereken betaaldatum bedrag'!$U$1,'grv lys'!$T$2:$T$2863,'bereken betaaldatum bedrag'!B449)</f>
        <v>0</v>
      </c>
      <c r="V449" s="4">
        <f>SUMIFS('grv lys'!$L$2:$L$2863,'grv lys'!$I$2:$I$2863,'bereken betaaldatum bedrag'!$V$1,'grv lys'!$T$2:$T$2863,'bereken betaaldatum bedrag'!B449)</f>
        <v>0</v>
      </c>
      <c r="W449" s="4">
        <f>SUMIFS('grv lys'!$L$2:$L$2863,'grv lys'!$I$2:$I$2863,'bereken betaaldatum bedrag'!$W$1,'grv lys'!$T$2:$T$2863,'bereken betaaldatum bedrag'!B449)</f>
        <v>0</v>
      </c>
      <c r="X449" s="4">
        <f>SUMIFS('grv lys'!$L$2:$L$2863,'grv lys'!$I$2:$I$2863,'bereken betaaldatum bedrag'!$X$1,'grv lys'!$T$2:$T$2863,'bereken betaaldatum bedrag'!B449)</f>
        <v>0</v>
      </c>
      <c r="Y449" s="4">
        <f>SUMIFS('grv lys'!$L$2:$L$2863,'grv lys'!$I$2:$I$2863,'bereken betaaldatum bedrag'!$Y$1,'grv lys'!$G$2:$G$2863,'bereken betaaldatum bedrag'!B449)</f>
        <v>0</v>
      </c>
      <c r="Z449" s="4">
        <f>SUMIFS('grv lys'!$L$2:$L$2863,'grv lys'!$I$2:$I$2863,'bereken betaaldatum bedrag'!$Z$1,'grv lys'!$G$2:$G$2863,'bereken betaaldatum bedrag'!B449)</f>
        <v>0</v>
      </c>
      <c r="AA449" s="4">
        <f>SUMIFS('grv lys'!$L$2:$L$2863,'grv lys'!$I$2:$I$2863,'bereken betaaldatum bedrag'!$AA$1,'grv lys'!$G$2:$G$2863,'bereken betaaldatum bedrag'!B449)</f>
        <v>0</v>
      </c>
      <c r="AB449" s="4">
        <f>SUMIFS('grv lys'!$L$2:$L$2863,'grv lys'!$I$2:$I$2863,'bereken betaaldatum bedrag'!$AB$1,'grv lys'!$G$2:$G$2863,'bereken betaaldatum bedrag'!B449)</f>
        <v>0</v>
      </c>
      <c r="AC449" s="4">
        <f>SUMIFS('grv lys'!$L$2:$L$2863,'grv lys'!$I$2:$I$2863,'bereken betaaldatum bedrag'!$AC$1,'grv lys'!$G$2:$G$2863,'bereken betaaldatum bedrag'!B449)</f>
        <v>0</v>
      </c>
      <c r="AD449" s="4">
        <f>SUMIFS('grv lys'!$L$2:$L$2863,'grv lys'!$I$2:$I$2863,'bereken betaaldatum bedrag'!$AD$1,'grv lys'!$G$2:$G$2863,'bereken betaaldatum bedrag'!B449)</f>
        <v>0</v>
      </c>
      <c r="AE449" s="4">
        <f>SUMIFS('grv lys'!$L$2:$L$2863,'grv lys'!$I$2:$I$2863,'bereken betaaldatum bedrag'!$AE$1,'grv lys'!$G$2:$G$2863,'bereken betaaldatum bedrag'!B449)</f>
        <v>0</v>
      </c>
      <c r="AF449" s="4">
        <f>SUMIFS('grv lys'!$L$2:$L$2863,'grv lys'!$I$2:$I$2863,'bereken betaaldatum bedrag'!$AF$1,'grv lys'!$G$2:$G$2863,'bereken betaaldatum bedrag'!B449)</f>
        <v>0</v>
      </c>
      <c r="AG449" s="4">
        <f>SUMIFS('grv lys'!$L$2:$L$2863,'grv lys'!$I$2:$I$2863,'bereken betaaldatum bedrag'!$AG$1,'grv lys'!$G$2:$G$2863,'bereken betaaldatum bedrag'!B449)</f>
        <v>0</v>
      </c>
      <c r="AH449" s="4">
        <f>SUMIFS('grv lys'!$L$2:$L$2863,'grv lys'!$I$2:$I$2863,'bereken betaaldatum bedrag'!$AH$1,'grv lys'!$G$2:$G$2863,'bereken betaaldatum bedrag'!B449)</f>
        <v>0</v>
      </c>
      <c r="AI449" s="4">
        <f>SUMIFS('grv lys'!$L$2:$L$2863,'grv lys'!$I$2:$I$2863,'bereken betaaldatum bedrag'!$AI$1,'grv lys'!$G$2:$G$2863,'bereken betaaldatum bedrag'!B449)</f>
        <v>0</v>
      </c>
      <c r="AJ449" s="4">
        <f>SUMIFS('grv lys'!$L$2:$L$2863,'grv lys'!$I$2:$I$2863,'bereken betaaldatum bedrag'!$AJ$1,'grv lys'!$G$2:$G$2863,'bereken betaaldatum bedrag'!B449)</f>
        <v>0</v>
      </c>
      <c r="AK449" s="4">
        <f>SUMIFS('grv lys'!$L$2:$L$2863,'grv lys'!$I$2:$I$2863,'bereken betaaldatum bedrag'!$AK$1,'grv lys'!$G$2:$G$2863,'bereken betaaldatum bedrag'!B449)</f>
        <v>0</v>
      </c>
      <c r="AL449" s="4">
        <f>SUMIFS('grv lys'!$L$2:$L$2863,'grv lys'!$I$2:$I$2863,'bereken betaaldatum bedrag'!$AL$1,'grv lys'!$G$2:$G$2863,'bereken betaaldatum bedrag'!B449)</f>
        <v>0</v>
      </c>
      <c r="AM449" s="4">
        <f>SUMIFS('grv lys'!$L$2:$L$2863,'grv lys'!$I$2:$I$2863,'bereken betaaldatum bedrag'!$AM$1,'grv lys'!$G$2:$G$2863,'bereken betaaldatum bedrag'!B449)</f>
        <v>0</v>
      </c>
      <c r="AN449" s="4">
        <f>SUMIFS('grv lys'!$L$2:$L$2863,'grv lys'!$I$2:$I$2863,'bereken betaaldatum bedrag'!$AN$1,'grv lys'!$G$2:$G$2863,'bereken betaaldatum bedrag'!B449)</f>
        <v>0</v>
      </c>
      <c r="AO449" s="4">
        <f>SUMIFS('grv lys'!$L$2:$L$2863,'grv lys'!$I$2:$I$2863,'bereken betaaldatum bedrag'!$AO$1,'grv lys'!$G$2:$G$2863,'bereken betaaldatum bedrag'!B449)</f>
        <v>0</v>
      </c>
      <c r="AP449" s="4">
        <f>SUMIFS('grv lys'!$L$2:$L$2863,'grv lys'!$I$2:$I$2863,'bereken betaaldatum bedrag'!$AP$1,'grv lys'!$G$2:$G$2863,'bereken betaaldatum bedrag'!B449)</f>
        <v>0</v>
      </c>
      <c r="AQ449" s="4">
        <f>SUMIFS('grv lys'!$L$2:$L$2863,'grv lys'!$I$2:$I$2863,'bereken betaaldatum bedrag'!$AQ$1,'grv lys'!$G$2:$G$2863,'bereken betaaldatum bedrag'!B449)</f>
        <v>0</v>
      </c>
      <c r="AR449" s="4">
        <f>SUMIFS('grv lys'!$L$2:$L$2863,'grv lys'!$I$2:$I$2863,'bereken betaaldatum bedrag'!$AR$1,'grv lys'!$G$2:$G$2863,'bereken betaaldatum bedrag'!B449)</f>
        <v>0</v>
      </c>
      <c r="AS449" s="4">
        <f>SUMIFS('grv lys'!$L$2:$L$2863,'grv lys'!$I$2:$I$2863,'bereken betaaldatum bedrag'!$AS$1,'grv lys'!$G$2:$G$2863,'bereken betaaldatum bedrag'!B449)</f>
        <v>0</v>
      </c>
      <c r="AT449" s="4">
        <f>SUMIFS('grv lys'!$L$2:$L$2863,'grv lys'!$I$2:$I$2863,'bereken betaaldatum bedrag'!$AT$1,'grv lys'!$G$2:$G$2863,'bereken betaaldatum bedrag'!B449)</f>
        <v>0</v>
      </c>
      <c r="AU449" s="4">
        <f>SUMIFS('grv lys'!$L$2:$L$2863,'grv lys'!$I$2:$I$2863,'bereken betaaldatum bedrag'!$AU$1,'grv lys'!$G$2:$G$2863,'bereken betaaldatum bedrag'!B449)</f>
        <v>0</v>
      </c>
      <c r="AV449" s="4">
        <f>SUMIFS('grv lys'!$L$2:$L$2863,'grv lys'!$I$2:$I$2863,'bereken betaaldatum bedrag'!$AV$1,'grv lys'!$G$2:$G$2863,'bereken betaaldatum bedrag'!B449)</f>
        <v>0</v>
      </c>
      <c r="AW449" s="4">
        <f>SUMIFS('grv lys'!$L$2:$L$2863,'grv lys'!$I$2:$I$2863,'bereken betaaldatum bedrag'!$AW$1,'grv lys'!$G$2:$G$2863,'bereken betaaldatum bedrag'!B449)</f>
        <v>0</v>
      </c>
      <c r="AX449" s="4">
        <f>SUMIFS('grv lys'!$L$2:$L$2863,'grv lys'!$I$2:$I$2863,'bereken betaaldatum bedrag'!$AX$1,'grv lys'!$G$2:$G$2863,'bereken betaaldatum bedrag'!B449)</f>
        <v>0</v>
      </c>
      <c r="AY449" s="4">
        <f>SUMIFS('grv lys'!$L$2:$L$2863,'grv lys'!$I$2:$I$2863,'bereken betaaldatum bedrag'!$AY$1,'grv lys'!$G$2:$G$2863,'bereken betaaldatum bedrag'!B449)</f>
        <v>0</v>
      </c>
      <c r="AZ449" s="4">
        <f>SUMIFS('grv lys'!$L$2:$L$2863,'grv lys'!$I$2:$I$2863,'bereken betaaldatum bedrag'!$AZ$1,'grv lys'!$G$2:$G$2863,'bereken betaaldatum bedrag'!B449)</f>
        <v>0</v>
      </c>
      <c r="BA449" s="4">
        <f>SUMIFS('grv lys'!$L$2:$L$2863,'grv lys'!$I$2:$I$2863,'bereken betaaldatum bedrag'!$BA$1,'grv lys'!$G$2:$G$2863,'bereken betaaldatum bedrag'!B449)</f>
        <v>0</v>
      </c>
    </row>
    <row r="450" spans="1:53" x14ac:dyDescent="0.25">
      <c r="A450" s="19" t="s">
        <v>138</v>
      </c>
      <c r="B450" s="20">
        <v>42026</v>
      </c>
      <c r="C450" s="7"/>
      <c r="D450" s="15" t="s">
        <v>148</v>
      </c>
      <c r="E450" s="14"/>
      <c r="F450" s="12"/>
      <c r="G450" s="16"/>
      <c r="H450" s="16"/>
      <c r="I450" s="4">
        <f>SUMIFS('grv lys'!$L$2:$L$2863,'grv lys'!$G$2:$G$2863,'bereken betaaldatum bedrag'!B450,'grv lys'!$I$2:$I$2863,'bereken betaaldatum bedrag'!I$1)</f>
        <v>0</v>
      </c>
      <c r="J450" s="4">
        <f>SUMIFS('grv lys'!$L$2:$L$2863,'grv lys'!$I$2:$I$2863,'bereken betaaldatum bedrag'!$J$1,'grv lys'!$T$2:$T$2863,'bereken betaaldatum bedrag'!B450)</f>
        <v>0</v>
      </c>
      <c r="K450" s="4">
        <f>SUMIFS('grv lys'!$L$2:$L$2863,'grv lys'!$I$2:$I$2863,'bereken betaaldatum bedrag'!$K$1,'grv lys'!$T$2:$T$2863,'bereken betaaldatum bedrag'!B450)</f>
        <v>0</v>
      </c>
      <c r="L450" s="4">
        <f>SUMIFS('grv lys'!$L$2:$L$2863,'grv lys'!$I$2:$I$2863,'bereken betaaldatum bedrag'!$L$1,'grv lys'!$T$2:$T$2863,'bereken betaaldatum bedrag'!B450)</f>
        <v>0</v>
      </c>
      <c r="M450" s="4">
        <f>SUMIFS('grv lys'!$L$2:$L$2863,'grv lys'!$I$2:$I$2863,'bereken betaaldatum bedrag'!$M$1,'grv lys'!$T$2:$T$2863,'bereken betaaldatum bedrag'!B450)</f>
        <v>0</v>
      </c>
      <c r="N450" s="4">
        <f>SUMIFS('grv lys'!$L$2:$L$2863,'grv lys'!$I$2:$I$2863,'bereken betaaldatum bedrag'!$N$1,'grv lys'!$T$2:$T$2863,'bereken betaaldatum bedrag'!B450)</f>
        <v>0</v>
      </c>
      <c r="O450" s="4">
        <f>SUMIFS('grv lys'!$L$2:$L$2863,'grv lys'!$I$2:$I$2863,'bereken betaaldatum bedrag'!$O$1,'grv lys'!$T$2:$T$2863,'bereken betaaldatum bedrag'!B450)</f>
        <v>0</v>
      </c>
      <c r="P450" s="4">
        <f>SUMIFS('grv lys'!$L$2:$L$2863,'grv lys'!$I$2:$I$2863,'bereken betaaldatum bedrag'!$P$1,'grv lys'!$T$2:$T$2863,'bereken betaaldatum bedrag'!B450)</f>
        <v>0</v>
      </c>
      <c r="Q450" s="4">
        <f>SUMIFS('grv lys'!$L$2:$L$2863,'grv lys'!$I$2:$I$2863,'bereken betaaldatum bedrag'!$Q$1,'grv lys'!$T$2:$T$2863,'bereken betaaldatum bedrag'!B450)</f>
        <v>0</v>
      </c>
      <c r="R450" s="4">
        <f>SUMIFS('grv lys'!$L$2:$L$2863,'grv lys'!$I$2:$I$2863,'bereken betaaldatum bedrag'!$R$1,'grv lys'!$T$2:$T$2863,'bereken betaaldatum bedrag'!B450)</f>
        <v>0</v>
      </c>
      <c r="S450" s="4">
        <f>SUMIFS('grv lys'!Y449:Y3712,'grv lys'!T449:T3712,'bereken betaaldatum bedrag'!B450,'grv lys'!V449:V3712,'bereken betaaldatum bedrag'!$S$1)</f>
        <v>0</v>
      </c>
      <c r="T450" s="4">
        <f>SUMIFS('grv lys'!Z449:Z3712,'grv lys'!U449:U3712,'bereken betaaldatum bedrag'!B450,'grv lys'!W449:W3712,'bereken betaaldatum bedrag'!$T$1)</f>
        <v>0</v>
      </c>
      <c r="U450" s="4">
        <f>SUMIFS('grv lys'!$L$2:$L$2863,'grv lys'!$I$2:$I$2863,'bereken betaaldatum bedrag'!$U$1,'grv lys'!$T$2:$T$2863,'bereken betaaldatum bedrag'!B450)</f>
        <v>0</v>
      </c>
      <c r="V450" s="4">
        <f>SUMIFS('grv lys'!$L$2:$L$2863,'grv lys'!$I$2:$I$2863,'bereken betaaldatum bedrag'!$V$1,'grv lys'!$T$2:$T$2863,'bereken betaaldatum bedrag'!B450)</f>
        <v>0</v>
      </c>
      <c r="W450" s="4">
        <f>SUMIFS('grv lys'!$L$2:$L$2863,'grv lys'!$I$2:$I$2863,'bereken betaaldatum bedrag'!$W$1,'grv lys'!$T$2:$T$2863,'bereken betaaldatum bedrag'!B450)</f>
        <v>0</v>
      </c>
      <c r="X450" s="4">
        <f>SUMIFS('grv lys'!$L$2:$L$2863,'grv lys'!$I$2:$I$2863,'bereken betaaldatum bedrag'!$X$1,'grv lys'!$T$2:$T$2863,'bereken betaaldatum bedrag'!B450)</f>
        <v>0</v>
      </c>
      <c r="Y450" s="4">
        <f>SUMIFS('grv lys'!$L$2:$L$2863,'grv lys'!$I$2:$I$2863,'bereken betaaldatum bedrag'!$Y$1,'grv lys'!$G$2:$G$2863,'bereken betaaldatum bedrag'!B450)</f>
        <v>0</v>
      </c>
      <c r="Z450" s="4">
        <f>SUMIFS('grv lys'!$L$2:$L$2863,'grv lys'!$I$2:$I$2863,'bereken betaaldatum bedrag'!$Z$1,'grv lys'!$G$2:$G$2863,'bereken betaaldatum bedrag'!B450)</f>
        <v>0</v>
      </c>
      <c r="AA450" s="4">
        <f>SUMIFS('grv lys'!$L$2:$L$2863,'grv lys'!$I$2:$I$2863,'bereken betaaldatum bedrag'!$AA$1,'grv lys'!$G$2:$G$2863,'bereken betaaldatum bedrag'!B450)</f>
        <v>0</v>
      </c>
      <c r="AB450" s="4">
        <f>SUMIFS('grv lys'!$L$2:$L$2863,'grv lys'!$I$2:$I$2863,'bereken betaaldatum bedrag'!$AB$1,'grv lys'!$G$2:$G$2863,'bereken betaaldatum bedrag'!B450)</f>
        <v>0</v>
      </c>
      <c r="AC450" s="4">
        <f>SUMIFS('grv lys'!$L$2:$L$2863,'grv lys'!$I$2:$I$2863,'bereken betaaldatum bedrag'!$AC$1,'grv lys'!$G$2:$G$2863,'bereken betaaldatum bedrag'!B450)</f>
        <v>0</v>
      </c>
      <c r="AD450" s="4">
        <f>SUMIFS('grv lys'!$L$2:$L$2863,'grv lys'!$I$2:$I$2863,'bereken betaaldatum bedrag'!$AD$1,'grv lys'!$G$2:$G$2863,'bereken betaaldatum bedrag'!B450)</f>
        <v>0</v>
      </c>
      <c r="AE450" s="4">
        <f>SUMIFS('grv lys'!$L$2:$L$2863,'grv lys'!$I$2:$I$2863,'bereken betaaldatum bedrag'!$AE$1,'grv lys'!$G$2:$G$2863,'bereken betaaldatum bedrag'!B450)</f>
        <v>0</v>
      </c>
      <c r="AF450" s="4">
        <f>SUMIFS('grv lys'!$L$2:$L$2863,'grv lys'!$I$2:$I$2863,'bereken betaaldatum bedrag'!$AF$1,'grv lys'!$G$2:$G$2863,'bereken betaaldatum bedrag'!B450)</f>
        <v>0</v>
      </c>
      <c r="AG450" s="4">
        <f>SUMIFS('grv lys'!$L$2:$L$2863,'grv lys'!$I$2:$I$2863,'bereken betaaldatum bedrag'!$AG$1,'grv lys'!$G$2:$G$2863,'bereken betaaldatum bedrag'!B450)</f>
        <v>0</v>
      </c>
      <c r="AH450" s="4">
        <f>SUMIFS('grv lys'!$L$2:$L$2863,'grv lys'!$I$2:$I$2863,'bereken betaaldatum bedrag'!$AH$1,'grv lys'!$G$2:$G$2863,'bereken betaaldatum bedrag'!B450)</f>
        <v>0</v>
      </c>
      <c r="AI450" s="4">
        <f>SUMIFS('grv lys'!$L$2:$L$2863,'grv lys'!$I$2:$I$2863,'bereken betaaldatum bedrag'!$AI$1,'grv lys'!$G$2:$G$2863,'bereken betaaldatum bedrag'!B450)</f>
        <v>0</v>
      </c>
      <c r="AJ450" s="4">
        <f>SUMIFS('grv lys'!$L$2:$L$2863,'grv lys'!$I$2:$I$2863,'bereken betaaldatum bedrag'!$AJ$1,'grv lys'!$G$2:$G$2863,'bereken betaaldatum bedrag'!B450)</f>
        <v>0</v>
      </c>
      <c r="AK450" s="4">
        <f>SUMIFS('grv lys'!$L$2:$L$2863,'grv lys'!$I$2:$I$2863,'bereken betaaldatum bedrag'!$AK$1,'grv lys'!$G$2:$G$2863,'bereken betaaldatum bedrag'!B450)</f>
        <v>0</v>
      </c>
      <c r="AL450" s="4">
        <f>SUMIFS('grv lys'!$L$2:$L$2863,'grv lys'!$I$2:$I$2863,'bereken betaaldatum bedrag'!$AL$1,'grv lys'!$G$2:$G$2863,'bereken betaaldatum bedrag'!B450)</f>
        <v>0</v>
      </c>
      <c r="AM450" s="4">
        <f>SUMIFS('grv lys'!$L$2:$L$2863,'grv lys'!$I$2:$I$2863,'bereken betaaldatum bedrag'!$AM$1,'grv lys'!$G$2:$G$2863,'bereken betaaldatum bedrag'!B450)</f>
        <v>0</v>
      </c>
      <c r="AN450" s="4">
        <f>SUMIFS('grv lys'!$L$2:$L$2863,'grv lys'!$I$2:$I$2863,'bereken betaaldatum bedrag'!$AN$1,'grv lys'!$G$2:$G$2863,'bereken betaaldatum bedrag'!B450)</f>
        <v>0</v>
      </c>
      <c r="AO450" s="4">
        <f>SUMIFS('grv lys'!$L$2:$L$2863,'grv lys'!$I$2:$I$2863,'bereken betaaldatum bedrag'!$AO$1,'grv lys'!$G$2:$G$2863,'bereken betaaldatum bedrag'!B450)</f>
        <v>0</v>
      </c>
      <c r="AP450" s="4">
        <f>SUMIFS('grv lys'!$L$2:$L$2863,'grv lys'!$I$2:$I$2863,'bereken betaaldatum bedrag'!$AP$1,'grv lys'!$G$2:$G$2863,'bereken betaaldatum bedrag'!B450)</f>
        <v>0</v>
      </c>
      <c r="AQ450" s="4">
        <f>SUMIFS('grv lys'!$L$2:$L$2863,'grv lys'!$I$2:$I$2863,'bereken betaaldatum bedrag'!$AQ$1,'grv lys'!$G$2:$G$2863,'bereken betaaldatum bedrag'!B450)</f>
        <v>0</v>
      </c>
      <c r="AR450" s="4">
        <f>SUMIFS('grv lys'!$L$2:$L$2863,'grv lys'!$I$2:$I$2863,'bereken betaaldatum bedrag'!$AR$1,'grv lys'!$G$2:$G$2863,'bereken betaaldatum bedrag'!B450)</f>
        <v>0</v>
      </c>
      <c r="AS450" s="4">
        <f>SUMIFS('grv lys'!$L$2:$L$2863,'grv lys'!$I$2:$I$2863,'bereken betaaldatum bedrag'!$AS$1,'grv lys'!$G$2:$G$2863,'bereken betaaldatum bedrag'!B450)</f>
        <v>0</v>
      </c>
      <c r="AT450" s="4">
        <f>SUMIFS('grv lys'!$L$2:$L$2863,'grv lys'!$I$2:$I$2863,'bereken betaaldatum bedrag'!$AT$1,'grv lys'!$G$2:$G$2863,'bereken betaaldatum bedrag'!B450)</f>
        <v>0</v>
      </c>
      <c r="AU450" s="4">
        <f>SUMIFS('grv lys'!$L$2:$L$2863,'grv lys'!$I$2:$I$2863,'bereken betaaldatum bedrag'!$AU$1,'grv lys'!$G$2:$G$2863,'bereken betaaldatum bedrag'!B450)</f>
        <v>0</v>
      </c>
      <c r="AV450" s="4">
        <f>SUMIFS('grv lys'!$L$2:$L$2863,'grv lys'!$I$2:$I$2863,'bereken betaaldatum bedrag'!$AV$1,'grv lys'!$G$2:$G$2863,'bereken betaaldatum bedrag'!B450)</f>
        <v>0</v>
      </c>
      <c r="AW450" s="4">
        <f>SUMIFS('grv lys'!$L$2:$L$2863,'grv lys'!$I$2:$I$2863,'bereken betaaldatum bedrag'!$AW$1,'grv lys'!$G$2:$G$2863,'bereken betaaldatum bedrag'!B450)</f>
        <v>0</v>
      </c>
      <c r="AX450" s="4">
        <f>SUMIFS('grv lys'!$L$2:$L$2863,'grv lys'!$I$2:$I$2863,'bereken betaaldatum bedrag'!$AX$1,'grv lys'!$G$2:$G$2863,'bereken betaaldatum bedrag'!B450)</f>
        <v>0</v>
      </c>
      <c r="AY450" s="4">
        <f>SUMIFS('grv lys'!$L$2:$L$2863,'grv lys'!$I$2:$I$2863,'bereken betaaldatum bedrag'!$AY$1,'grv lys'!$G$2:$G$2863,'bereken betaaldatum bedrag'!B450)</f>
        <v>0</v>
      </c>
      <c r="AZ450" s="4">
        <f>SUMIFS('grv lys'!$L$2:$L$2863,'grv lys'!$I$2:$I$2863,'bereken betaaldatum bedrag'!$AZ$1,'grv lys'!$G$2:$G$2863,'bereken betaaldatum bedrag'!B450)</f>
        <v>0</v>
      </c>
      <c r="BA450" s="4">
        <f>SUMIFS('grv lys'!$L$2:$L$2863,'grv lys'!$I$2:$I$2863,'bereken betaaldatum bedrag'!$BA$1,'grv lys'!$G$2:$G$2863,'bereken betaaldatum bedrag'!B450)</f>
        <v>0</v>
      </c>
    </row>
    <row r="451" spans="1:53" x14ac:dyDescent="0.25">
      <c r="A451" s="19" t="s">
        <v>139</v>
      </c>
      <c r="B451" s="20">
        <v>42027</v>
      </c>
      <c r="C451" s="7">
        <f>B451+19</f>
        <v>42046</v>
      </c>
      <c r="D451" s="6">
        <f>SUM(I445:I451)</f>
        <v>0</v>
      </c>
      <c r="E451" s="14">
        <f>B451+31</f>
        <v>42058</v>
      </c>
      <c r="F451" s="12">
        <f>SUM(Y445:BA451)</f>
        <v>0</v>
      </c>
      <c r="G451" s="10">
        <f>B451</f>
        <v>42027</v>
      </c>
      <c r="H451" s="9">
        <f>SUM(J445:X451)</f>
        <v>0</v>
      </c>
      <c r="I451" s="4">
        <f>SUMIFS('grv lys'!$L$2:$L$2863,'grv lys'!$G$2:$G$2863,'bereken betaaldatum bedrag'!B451,'grv lys'!$I$2:$I$2863,'bereken betaaldatum bedrag'!I$1)</f>
        <v>0</v>
      </c>
      <c r="J451" s="4">
        <f>SUMIFS('grv lys'!$L$2:$L$2863,'grv lys'!$I$2:$I$2863,'bereken betaaldatum bedrag'!$J$1,'grv lys'!$T$2:$T$2863,'bereken betaaldatum bedrag'!B451)</f>
        <v>0</v>
      </c>
      <c r="K451" s="4">
        <f>SUMIFS('grv lys'!$L$2:$L$2863,'grv lys'!$I$2:$I$2863,'bereken betaaldatum bedrag'!$K$1,'grv lys'!$T$2:$T$2863,'bereken betaaldatum bedrag'!B451)</f>
        <v>0</v>
      </c>
      <c r="L451" s="4">
        <f>SUMIFS('grv lys'!$L$2:$L$2863,'grv lys'!$I$2:$I$2863,'bereken betaaldatum bedrag'!$L$1,'grv lys'!$T$2:$T$2863,'bereken betaaldatum bedrag'!B451)</f>
        <v>0</v>
      </c>
      <c r="M451" s="4">
        <f>SUMIFS('grv lys'!$L$2:$L$2863,'grv lys'!$I$2:$I$2863,'bereken betaaldatum bedrag'!$M$1,'grv lys'!$T$2:$T$2863,'bereken betaaldatum bedrag'!B451)</f>
        <v>0</v>
      </c>
      <c r="N451" s="4">
        <f>SUMIFS('grv lys'!$L$2:$L$2863,'grv lys'!$I$2:$I$2863,'bereken betaaldatum bedrag'!$N$1,'grv lys'!$T$2:$T$2863,'bereken betaaldatum bedrag'!B451)</f>
        <v>0</v>
      </c>
      <c r="O451" s="4">
        <f>SUMIFS('grv lys'!$L$2:$L$2863,'grv lys'!$I$2:$I$2863,'bereken betaaldatum bedrag'!$O$1,'grv lys'!$T$2:$T$2863,'bereken betaaldatum bedrag'!B451)</f>
        <v>0</v>
      </c>
      <c r="P451" s="4">
        <f>SUMIFS('grv lys'!$L$2:$L$2863,'grv lys'!$I$2:$I$2863,'bereken betaaldatum bedrag'!$P$1,'grv lys'!$T$2:$T$2863,'bereken betaaldatum bedrag'!B451)</f>
        <v>0</v>
      </c>
      <c r="Q451" s="4">
        <f>SUMIFS('grv lys'!$L$2:$L$2863,'grv lys'!$I$2:$I$2863,'bereken betaaldatum bedrag'!$Q$1,'grv lys'!$T$2:$T$2863,'bereken betaaldatum bedrag'!B451)</f>
        <v>0</v>
      </c>
      <c r="R451" s="4">
        <f>SUMIFS('grv lys'!$L$2:$L$2863,'grv lys'!$I$2:$I$2863,'bereken betaaldatum bedrag'!$R$1,'grv lys'!$T$2:$T$2863,'bereken betaaldatum bedrag'!B451)</f>
        <v>0</v>
      </c>
      <c r="S451" s="4">
        <f>SUMIFS('grv lys'!Y450:Y3713,'grv lys'!T450:T3713,'bereken betaaldatum bedrag'!B451,'grv lys'!V450:V3713,'bereken betaaldatum bedrag'!$S$1)</f>
        <v>0</v>
      </c>
      <c r="T451" s="4">
        <f>SUMIFS('grv lys'!Z450:Z3713,'grv lys'!U450:U3713,'bereken betaaldatum bedrag'!B451,'grv lys'!W450:W3713,'bereken betaaldatum bedrag'!$T$1)</f>
        <v>0</v>
      </c>
      <c r="U451" s="4">
        <f>SUMIFS('grv lys'!$L$2:$L$2863,'grv lys'!$I$2:$I$2863,'bereken betaaldatum bedrag'!$U$1,'grv lys'!$T$2:$T$2863,'bereken betaaldatum bedrag'!B451)</f>
        <v>0</v>
      </c>
      <c r="V451" s="4">
        <f>SUMIFS('grv lys'!$L$2:$L$2863,'grv lys'!$I$2:$I$2863,'bereken betaaldatum bedrag'!$V$1,'grv lys'!$T$2:$T$2863,'bereken betaaldatum bedrag'!B451)</f>
        <v>0</v>
      </c>
      <c r="W451" s="4">
        <f>SUMIFS('grv lys'!$L$2:$L$2863,'grv lys'!$I$2:$I$2863,'bereken betaaldatum bedrag'!$W$1,'grv lys'!$T$2:$T$2863,'bereken betaaldatum bedrag'!B451)</f>
        <v>0</v>
      </c>
      <c r="X451" s="4">
        <f>SUMIFS('grv lys'!$L$2:$L$2863,'grv lys'!$I$2:$I$2863,'bereken betaaldatum bedrag'!$X$1,'grv lys'!$T$2:$T$2863,'bereken betaaldatum bedrag'!B451)</f>
        <v>0</v>
      </c>
      <c r="Y451" s="4">
        <f>SUMIFS('grv lys'!$L$2:$L$2863,'grv lys'!$I$2:$I$2863,'bereken betaaldatum bedrag'!$Y$1,'grv lys'!$G$2:$G$2863,'bereken betaaldatum bedrag'!B451)</f>
        <v>0</v>
      </c>
      <c r="Z451" s="4">
        <f>SUMIFS('grv lys'!$L$2:$L$2863,'grv lys'!$I$2:$I$2863,'bereken betaaldatum bedrag'!$Z$1,'grv lys'!$G$2:$G$2863,'bereken betaaldatum bedrag'!B451)</f>
        <v>0</v>
      </c>
      <c r="AA451" s="4">
        <f>SUMIFS('grv lys'!$L$2:$L$2863,'grv lys'!$I$2:$I$2863,'bereken betaaldatum bedrag'!$AA$1,'grv lys'!$G$2:$G$2863,'bereken betaaldatum bedrag'!B451)</f>
        <v>0</v>
      </c>
      <c r="AB451" s="4">
        <f>SUMIFS('grv lys'!$L$2:$L$2863,'grv lys'!$I$2:$I$2863,'bereken betaaldatum bedrag'!$AB$1,'grv lys'!$G$2:$G$2863,'bereken betaaldatum bedrag'!B451)</f>
        <v>0</v>
      </c>
      <c r="AC451" s="4">
        <f>SUMIFS('grv lys'!$L$2:$L$2863,'grv lys'!$I$2:$I$2863,'bereken betaaldatum bedrag'!$AC$1,'grv lys'!$G$2:$G$2863,'bereken betaaldatum bedrag'!B451)</f>
        <v>0</v>
      </c>
      <c r="AD451" s="4">
        <f>SUMIFS('grv lys'!$L$2:$L$2863,'grv lys'!$I$2:$I$2863,'bereken betaaldatum bedrag'!$AD$1,'grv lys'!$G$2:$G$2863,'bereken betaaldatum bedrag'!B451)</f>
        <v>0</v>
      </c>
      <c r="AE451" s="4">
        <f>SUMIFS('grv lys'!$L$2:$L$2863,'grv lys'!$I$2:$I$2863,'bereken betaaldatum bedrag'!$AE$1,'grv lys'!$G$2:$G$2863,'bereken betaaldatum bedrag'!B451)</f>
        <v>0</v>
      </c>
      <c r="AF451" s="4">
        <f>SUMIFS('grv lys'!$L$2:$L$2863,'grv lys'!$I$2:$I$2863,'bereken betaaldatum bedrag'!$AF$1,'grv lys'!$G$2:$G$2863,'bereken betaaldatum bedrag'!B451)</f>
        <v>0</v>
      </c>
      <c r="AG451" s="4">
        <f>SUMIFS('grv lys'!$L$2:$L$2863,'grv lys'!$I$2:$I$2863,'bereken betaaldatum bedrag'!$AG$1,'grv lys'!$G$2:$G$2863,'bereken betaaldatum bedrag'!B451)</f>
        <v>0</v>
      </c>
      <c r="AH451" s="4">
        <f>SUMIFS('grv lys'!$L$2:$L$2863,'grv lys'!$I$2:$I$2863,'bereken betaaldatum bedrag'!$AH$1,'grv lys'!$G$2:$G$2863,'bereken betaaldatum bedrag'!B451)</f>
        <v>0</v>
      </c>
      <c r="AI451" s="4">
        <f>SUMIFS('grv lys'!$L$2:$L$2863,'grv lys'!$I$2:$I$2863,'bereken betaaldatum bedrag'!$AI$1,'grv lys'!$G$2:$G$2863,'bereken betaaldatum bedrag'!B451)</f>
        <v>0</v>
      </c>
      <c r="AJ451" s="4">
        <f>SUMIFS('grv lys'!$L$2:$L$2863,'grv lys'!$I$2:$I$2863,'bereken betaaldatum bedrag'!$AJ$1,'grv lys'!$G$2:$G$2863,'bereken betaaldatum bedrag'!B451)</f>
        <v>0</v>
      </c>
      <c r="AK451" s="4">
        <f>SUMIFS('grv lys'!$L$2:$L$2863,'grv lys'!$I$2:$I$2863,'bereken betaaldatum bedrag'!$AK$1,'grv lys'!$G$2:$G$2863,'bereken betaaldatum bedrag'!B451)</f>
        <v>0</v>
      </c>
      <c r="AL451" s="4">
        <f>SUMIFS('grv lys'!$L$2:$L$2863,'grv lys'!$I$2:$I$2863,'bereken betaaldatum bedrag'!$AL$1,'grv lys'!$G$2:$G$2863,'bereken betaaldatum bedrag'!B451)</f>
        <v>0</v>
      </c>
      <c r="AM451" s="4">
        <f>SUMIFS('grv lys'!$L$2:$L$2863,'grv lys'!$I$2:$I$2863,'bereken betaaldatum bedrag'!$AM$1,'grv lys'!$G$2:$G$2863,'bereken betaaldatum bedrag'!B451)</f>
        <v>0</v>
      </c>
      <c r="AN451" s="4">
        <f>SUMIFS('grv lys'!$L$2:$L$2863,'grv lys'!$I$2:$I$2863,'bereken betaaldatum bedrag'!$AN$1,'grv lys'!$G$2:$G$2863,'bereken betaaldatum bedrag'!B451)</f>
        <v>0</v>
      </c>
      <c r="AO451" s="4">
        <f>SUMIFS('grv lys'!$L$2:$L$2863,'grv lys'!$I$2:$I$2863,'bereken betaaldatum bedrag'!$AO$1,'grv lys'!$G$2:$G$2863,'bereken betaaldatum bedrag'!B451)</f>
        <v>0</v>
      </c>
      <c r="AP451" s="4">
        <f>SUMIFS('grv lys'!$L$2:$L$2863,'grv lys'!$I$2:$I$2863,'bereken betaaldatum bedrag'!$AP$1,'grv lys'!$G$2:$G$2863,'bereken betaaldatum bedrag'!B451)</f>
        <v>0</v>
      </c>
      <c r="AQ451" s="4">
        <f>SUMIFS('grv lys'!$L$2:$L$2863,'grv lys'!$I$2:$I$2863,'bereken betaaldatum bedrag'!$AQ$1,'grv lys'!$G$2:$G$2863,'bereken betaaldatum bedrag'!B451)</f>
        <v>0</v>
      </c>
      <c r="AR451" s="4">
        <f>SUMIFS('grv lys'!$L$2:$L$2863,'grv lys'!$I$2:$I$2863,'bereken betaaldatum bedrag'!$AR$1,'grv lys'!$G$2:$G$2863,'bereken betaaldatum bedrag'!B451)</f>
        <v>0</v>
      </c>
      <c r="AS451" s="4">
        <f>SUMIFS('grv lys'!$L$2:$L$2863,'grv lys'!$I$2:$I$2863,'bereken betaaldatum bedrag'!$AS$1,'grv lys'!$G$2:$G$2863,'bereken betaaldatum bedrag'!B451)</f>
        <v>0</v>
      </c>
      <c r="AT451" s="4">
        <f>SUMIFS('grv lys'!$L$2:$L$2863,'grv lys'!$I$2:$I$2863,'bereken betaaldatum bedrag'!$AT$1,'grv lys'!$G$2:$G$2863,'bereken betaaldatum bedrag'!B451)</f>
        <v>0</v>
      </c>
      <c r="AU451" s="4">
        <f>SUMIFS('grv lys'!$L$2:$L$2863,'grv lys'!$I$2:$I$2863,'bereken betaaldatum bedrag'!$AU$1,'grv lys'!$G$2:$G$2863,'bereken betaaldatum bedrag'!B451)</f>
        <v>0</v>
      </c>
      <c r="AV451" s="4">
        <f>SUMIFS('grv lys'!$L$2:$L$2863,'grv lys'!$I$2:$I$2863,'bereken betaaldatum bedrag'!$AV$1,'grv lys'!$G$2:$G$2863,'bereken betaaldatum bedrag'!B451)</f>
        <v>0</v>
      </c>
      <c r="AW451" s="4">
        <f>SUMIFS('grv lys'!$L$2:$L$2863,'grv lys'!$I$2:$I$2863,'bereken betaaldatum bedrag'!$AW$1,'grv lys'!$G$2:$G$2863,'bereken betaaldatum bedrag'!B451)</f>
        <v>0</v>
      </c>
      <c r="AX451" s="4">
        <f>SUMIFS('grv lys'!$L$2:$L$2863,'grv lys'!$I$2:$I$2863,'bereken betaaldatum bedrag'!$AX$1,'grv lys'!$G$2:$G$2863,'bereken betaaldatum bedrag'!B451)</f>
        <v>0</v>
      </c>
      <c r="AY451" s="4">
        <f>SUMIFS('grv lys'!$L$2:$L$2863,'grv lys'!$I$2:$I$2863,'bereken betaaldatum bedrag'!$AY$1,'grv lys'!$G$2:$G$2863,'bereken betaaldatum bedrag'!B451)</f>
        <v>0</v>
      </c>
      <c r="AZ451" s="4">
        <f>SUMIFS('grv lys'!$L$2:$L$2863,'grv lys'!$I$2:$I$2863,'bereken betaaldatum bedrag'!$AZ$1,'grv lys'!$G$2:$G$2863,'bereken betaaldatum bedrag'!B451)</f>
        <v>0</v>
      </c>
      <c r="BA451" s="4">
        <f>SUMIFS('grv lys'!$L$2:$L$2863,'grv lys'!$I$2:$I$2863,'bereken betaaldatum bedrag'!$BA$1,'grv lys'!$G$2:$G$2863,'bereken betaaldatum bedrag'!B451)</f>
        <v>0</v>
      </c>
    </row>
    <row r="452" spans="1:53" x14ac:dyDescent="0.25">
      <c r="A452" s="21" t="s">
        <v>140</v>
      </c>
      <c r="B452" s="22">
        <v>42028</v>
      </c>
      <c r="C452" s="7"/>
      <c r="D452" s="15" t="s">
        <v>148</v>
      </c>
      <c r="E452" s="14"/>
      <c r="F452" s="12"/>
      <c r="G452" s="16"/>
      <c r="H452" s="16"/>
      <c r="I452" s="4">
        <f>SUMIFS('grv lys'!$L$2:$L$2863,'grv lys'!$G$2:$G$2863,'bereken betaaldatum bedrag'!B452,'grv lys'!$I$2:$I$2863,'bereken betaaldatum bedrag'!I$1)</f>
        <v>0</v>
      </c>
      <c r="J452" s="4">
        <f>SUMIFS('grv lys'!$L$2:$L$2863,'grv lys'!$I$2:$I$2863,'bereken betaaldatum bedrag'!$J$1,'grv lys'!$T$2:$T$2863,'bereken betaaldatum bedrag'!B452)</f>
        <v>0</v>
      </c>
      <c r="K452" s="4">
        <f>SUMIFS('grv lys'!$L$2:$L$2863,'grv lys'!$I$2:$I$2863,'bereken betaaldatum bedrag'!$K$1,'grv lys'!$T$2:$T$2863,'bereken betaaldatum bedrag'!B452)</f>
        <v>0</v>
      </c>
      <c r="L452" s="4">
        <f>SUMIFS('grv lys'!$L$2:$L$2863,'grv lys'!$I$2:$I$2863,'bereken betaaldatum bedrag'!$L$1,'grv lys'!$T$2:$T$2863,'bereken betaaldatum bedrag'!B452)</f>
        <v>0</v>
      </c>
      <c r="M452" s="4">
        <f>SUMIFS('grv lys'!$L$2:$L$2863,'grv lys'!$I$2:$I$2863,'bereken betaaldatum bedrag'!$M$1,'grv lys'!$T$2:$T$2863,'bereken betaaldatum bedrag'!B452)</f>
        <v>0</v>
      </c>
      <c r="N452" s="4">
        <f>SUMIFS('grv lys'!$L$2:$L$2863,'grv lys'!$I$2:$I$2863,'bereken betaaldatum bedrag'!$N$1,'grv lys'!$T$2:$T$2863,'bereken betaaldatum bedrag'!B452)</f>
        <v>0</v>
      </c>
      <c r="O452" s="4">
        <f>SUMIFS('grv lys'!$L$2:$L$2863,'grv lys'!$I$2:$I$2863,'bereken betaaldatum bedrag'!$O$1,'grv lys'!$T$2:$T$2863,'bereken betaaldatum bedrag'!B452)</f>
        <v>0</v>
      </c>
      <c r="P452" s="4">
        <f>SUMIFS('grv lys'!$L$2:$L$2863,'grv lys'!$I$2:$I$2863,'bereken betaaldatum bedrag'!$P$1,'grv lys'!$T$2:$T$2863,'bereken betaaldatum bedrag'!B452)</f>
        <v>0</v>
      </c>
      <c r="Q452" s="4">
        <f>SUMIFS('grv lys'!$L$2:$L$2863,'grv lys'!$I$2:$I$2863,'bereken betaaldatum bedrag'!$Q$1,'grv lys'!$T$2:$T$2863,'bereken betaaldatum bedrag'!B452)</f>
        <v>0</v>
      </c>
      <c r="R452" s="4">
        <f>SUMIFS('grv lys'!$L$2:$L$2863,'grv lys'!$I$2:$I$2863,'bereken betaaldatum bedrag'!$R$1,'grv lys'!$T$2:$T$2863,'bereken betaaldatum bedrag'!B452)</f>
        <v>0</v>
      </c>
      <c r="S452" s="4">
        <f>SUMIFS('grv lys'!Y451:Y3714,'grv lys'!T451:T3714,'bereken betaaldatum bedrag'!B452,'grv lys'!V451:V3714,'bereken betaaldatum bedrag'!$S$1)</f>
        <v>0</v>
      </c>
      <c r="T452" s="4">
        <f>SUMIFS('grv lys'!Z451:Z3714,'grv lys'!U451:U3714,'bereken betaaldatum bedrag'!B452,'grv lys'!W451:W3714,'bereken betaaldatum bedrag'!$T$1)</f>
        <v>0</v>
      </c>
      <c r="U452" s="4">
        <f>SUMIFS('grv lys'!$L$2:$L$2863,'grv lys'!$I$2:$I$2863,'bereken betaaldatum bedrag'!$U$1,'grv lys'!$T$2:$T$2863,'bereken betaaldatum bedrag'!B452)</f>
        <v>0</v>
      </c>
      <c r="V452" s="4">
        <f>SUMIFS('grv lys'!$L$2:$L$2863,'grv lys'!$I$2:$I$2863,'bereken betaaldatum bedrag'!$V$1,'grv lys'!$T$2:$T$2863,'bereken betaaldatum bedrag'!B452)</f>
        <v>0</v>
      </c>
      <c r="W452" s="4">
        <f>SUMIFS('grv lys'!$L$2:$L$2863,'grv lys'!$I$2:$I$2863,'bereken betaaldatum bedrag'!$W$1,'grv lys'!$T$2:$T$2863,'bereken betaaldatum bedrag'!B452)</f>
        <v>0</v>
      </c>
      <c r="X452" s="4">
        <f>SUMIFS('grv lys'!$L$2:$L$2863,'grv lys'!$I$2:$I$2863,'bereken betaaldatum bedrag'!$X$1,'grv lys'!$T$2:$T$2863,'bereken betaaldatum bedrag'!B452)</f>
        <v>0</v>
      </c>
      <c r="Y452" s="4">
        <f>SUMIFS('grv lys'!$L$2:$L$2863,'grv lys'!$I$2:$I$2863,'bereken betaaldatum bedrag'!$Y$1,'grv lys'!$G$2:$G$2863,'bereken betaaldatum bedrag'!B452)</f>
        <v>0</v>
      </c>
      <c r="Z452" s="4">
        <f>SUMIFS('grv lys'!$L$2:$L$2863,'grv lys'!$I$2:$I$2863,'bereken betaaldatum bedrag'!$Z$1,'grv lys'!$G$2:$G$2863,'bereken betaaldatum bedrag'!B452)</f>
        <v>0</v>
      </c>
      <c r="AA452" s="4">
        <f>SUMIFS('grv lys'!$L$2:$L$2863,'grv lys'!$I$2:$I$2863,'bereken betaaldatum bedrag'!$AA$1,'grv lys'!$G$2:$G$2863,'bereken betaaldatum bedrag'!B452)</f>
        <v>0</v>
      </c>
      <c r="AB452" s="4">
        <f>SUMIFS('grv lys'!$L$2:$L$2863,'grv lys'!$I$2:$I$2863,'bereken betaaldatum bedrag'!$AB$1,'grv lys'!$G$2:$G$2863,'bereken betaaldatum bedrag'!B452)</f>
        <v>0</v>
      </c>
      <c r="AC452" s="4">
        <f>SUMIFS('grv lys'!$L$2:$L$2863,'grv lys'!$I$2:$I$2863,'bereken betaaldatum bedrag'!$AC$1,'grv lys'!$G$2:$G$2863,'bereken betaaldatum bedrag'!B452)</f>
        <v>0</v>
      </c>
      <c r="AD452" s="4">
        <f>SUMIFS('grv lys'!$L$2:$L$2863,'grv lys'!$I$2:$I$2863,'bereken betaaldatum bedrag'!$AD$1,'grv lys'!$G$2:$G$2863,'bereken betaaldatum bedrag'!B452)</f>
        <v>0</v>
      </c>
      <c r="AE452" s="4">
        <f>SUMIFS('grv lys'!$L$2:$L$2863,'grv lys'!$I$2:$I$2863,'bereken betaaldatum bedrag'!$AE$1,'grv lys'!$G$2:$G$2863,'bereken betaaldatum bedrag'!B452)</f>
        <v>0</v>
      </c>
      <c r="AF452" s="4">
        <f>SUMIFS('grv lys'!$L$2:$L$2863,'grv lys'!$I$2:$I$2863,'bereken betaaldatum bedrag'!$AF$1,'grv lys'!$G$2:$G$2863,'bereken betaaldatum bedrag'!B452)</f>
        <v>0</v>
      </c>
      <c r="AG452" s="4">
        <f>SUMIFS('grv lys'!$L$2:$L$2863,'grv lys'!$I$2:$I$2863,'bereken betaaldatum bedrag'!$AG$1,'grv lys'!$G$2:$G$2863,'bereken betaaldatum bedrag'!B452)</f>
        <v>0</v>
      </c>
      <c r="AH452" s="4">
        <f>SUMIFS('grv lys'!$L$2:$L$2863,'grv lys'!$I$2:$I$2863,'bereken betaaldatum bedrag'!$AH$1,'grv lys'!$G$2:$G$2863,'bereken betaaldatum bedrag'!B452)</f>
        <v>0</v>
      </c>
      <c r="AI452" s="4">
        <f>SUMIFS('grv lys'!$L$2:$L$2863,'grv lys'!$I$2:$I$2863,'bereken betaaldatum bedrag'!$AI$1,'grv lys'!$G$2:$G$2863,'bereken betaaldatum bedrag'!B452)</f>
        <v>0</v>
      </c>
      <c r="AJ452" s="4">
        <f>SUMIFS('grv lys'!$L$2:$L$2863,'grv lys'!$I$2:$I$2863,'bereken betaaldatum bedrag'!$AJ$1,'grv lys'!$G$2:$G$2863,'bereken betaaldatum bedrag'!B452)</f>
        <v>0</v>
      </c>
      <c r="AK452" s="4">
        <f>SUMIFS('grv lys'!$L$2:$L$2863,'grv lys'!$I$2:$I$2863,'bereken betaaldatum bedrag'!$AK$1,'grv lys'!$G$2:$G$2863,'bereken betaaldatum bedrag'!B452)</f>
        <v>0</v>
      </c>
      <c r="AL452" s="4">
        <f>SUMIFS('grv lys'!$L$2:$L$2863,'grv lys'!$I$2:$I$2863,'bereken betaaldatum bedrag'!$AL$1,'grv lys'!$G$2:$G$2863,'bereken betaaldatum bedrag'!B452)</f>
        <v>0</v>
      </c>
      <c r="AM452" s="4">
        <f>SUMIFS('grv lys'!$L$2:$L$2863,'grv lys'!$I$2:$I$2863,'bereken betaaldatum bedrag'!$AM$1,'grv lys'!$G$2:$G$2863,'bereken betaaldatum bedrag'!B452)</f>
        <v>0</v>
      </c>
      <c r="AN452" s="4">
        <f>SUMIFS('grv lys'!$L$2:$L$2863,'grv lys'!$I$2:$I$2863,'bereken betaaldatum bedrag'!$AN$1,'grv lys'!$G$2:$G$2863,'bereken betaaldatum bedrag'!B452)</f>
        <v>0</v>
      </c>
      <c r="AO452" s="4">
        <f>SUMIFS('grv lys'!$L$2:$L$2863,'grv lys'!$I$2:$I$2863,'bereken betaaldatum bedrag'!$AO$1,'grv lys'!$G$2:$G$2863,'bereken betaaldatum bedrag'!B452)</f>
        <v>0</v>
      </c>
      <c r="AP452" s="4">
        <f>SUMIFS('grv lys'!$L$2:$L$2863,'grv lys'!$I$2:$I$2863,'bereken betaaldatum bedrag'!$AP$1,'grv lys'!$G$2:$G$2863,'bereken betaaldatum bedrag'!B452)</f>
        <v>0</v>
      </c>
      <c r="AQ452" s="4">
        <f>SUMIFS('grv lys'!$L$2:$L$2863,'grv lys'!$I$2:$I$2863,'bereken betaaldatum bedrag'!$AQ$1,'grv lys'!$G$2:$G$2863,'bereken betaaldatum bedrag'!B452)</f>
        <v>0</v>
      </c>
      <c r="AR452" s="4">
        <f>SUMIFS('grv lys'!$L$2:$L$2863,'grv lys'!$I$2:$I$2863,'bereken betaaldatum bedrag'!$AR$1,'grv lys'!$G$2:$G$2863,'bereken betaaldatum bedrag'!B452)</f>
        <v>0</v>
      </c>
      <c r="AS452" s="4">
        <f>SUMIFS('grv lys'!$L$2:$L$2863,'grv lys'!$I$2:$I$2863,'bereken betaaldatum bedrag'!$AS$1,'grv lys'!$G$2:$G$2863,'bereken betaaldatum bedrag'!B452)</f>
        <v>0</v>
      </c>
      <c r="AT452" s="4">
        <f>SUMIFS('grv lys'!$L$2:$L$2863,'grv lys'!$I$2:$I$2863,'bereken betaaldatum bedrag'!$AT$1,'grv lys'!$G$2:$G$2863,'bereken betaaldatum bedrag'!B452)</f>
        <v>0</v>
      </c>
      <c r="AU452" s="4">
        <f>SUMIFS('grv lys'!$L$2:$L$2863,'grv lys'!$I$2:$I$2863,'bereken betaaldatum bedrag'!$AU$1,'grv lys'!$G$2:$G$2863,'bereken betaaldatum bedrag'!B452)</f>
        <v>0</v>
      </c>
      <c r="AV452" s="4">
        <f>SUMIFS('grv lys'!$L$2:$L$2863,'grv lys'!$I$2:$I$2863,'bereken betaaldatum bedrag'!$AV$1,'grv lys'!$G$2:$G$2863,'bereken betaaldatum bedrag'!B452)</f>
        <v>0</v>
      </c>
      <c r="AW452" s="4">
        <f>SUMIFS('grv lys'!$L$2:$L$2863,'grv lys'!$I$2:$I$2863,'bereken betaaldatum bedrag'!$AW$1,'grv lys'!$G$2:$G$2863,'bereken betaaldatum bedrag'!B452)</f>
        <v>0</v>
      </c>
      <c r="AX452" s="4">
        <f>SUMIFS('grv lys'!$L$2:$L$2863,'grv lys'!$I$2:$I$2863,'bereken betaaldatum bedrag'!$AX$1,'grv lys'!$G$2:$G$2863,'bereken betaaldatum bedrag'!B452)</f>
        <v>0</v>
      </c>
      <c r="AY452" s="4">
        <f>SUMIFS('grv lys'!$L$2:$L$2863,'grv lys'!$I$2:$I$2863,'bereken betaaldatum bedrag'!$AY$1,'grv lys'!$G$2:$G$2863,'bereken betaaldatum bedrag'!B452)</f>
        <v>0</v>
      </c>
      <c r="AZ452" s="4">
        <f>SUMIFS('grv lys'!$L$2:$L$2863,'grv lys'!$I$2:$I$2863,'bereken betaaldatum bedrag'!$AZ$1,'grv lys'!$G$2:$G$2863,'bereken betaaldatum bedrag'!B452)</f>
        <v>0</v>
      </c>
      <c r="BA452" s="4">
        <f>SUMIFS('grv lys'!$L$2:$L$2863,'grv lys'!$I$2:$I$2863,'bereken betaaldatum bedrag'!$BA$1,'grv lys'!$G$2:$G$2863,'bereken betaaldatum bedrag'!B452)</f>
        <v>0</v>
      </c>
    </row>
    <row r="453" spans="1:53" x14ac:dyDescent="0.25">
      <c r="A453" s="21" t="s">
        <v>134</v>
      </c>
      <c r="B453" s="22">
        <v>42029</v>
      </c>
      <c r="C453" s="7"/>
      <c r="D453" s="15" t="s">
        <v>148</v>
      </c>
      <c r="E453" s="14"/>
      <c r="F453" s="12"/>
      <c r="G453" s="16"/>
      <c r="H453" s="16"/>
      <c r="I453" s="4">
        <f>SUMIFS('grv lys'!$L$2:$L$2863,'grv lys'!$G$2:$G$2863,'bereken betaaldatum bedrag'!B453,'grv lys'!$I$2:$I$2863,'bereken betaaldatum bedrag'!I$1)</f>
        <v>0</v>
      </c>
      <c r="J453" s="4">
        <f>SUMIFS('grv lys'!$L$2:$L$2863,'grv lys'!$I$2:$I$2863,'bereken betaaldatum bedrag'!$J$1,'grv lys'!$T$2:$T$2863,'bereken betaaldatum bedrag'!B453)</f>
        <v>0</v>
      </c>
      <c r="K453" s="4">
        <f>SUMIFS('grv lys'!$L$2:$L$2863,'grv lys'!$I$2:$I$2863,'bereken betaaldatum bedrag'!$K$1,'grv lys'!$T$2:$T$2863,'bereken betaaldatum bedrag'!B453)</f>
        <v>0</v>
      </c>
      <c r="L453" s="4">
        <f>SUMIFS('grv lys'!$L$2:$L$2863,'grv lys'!$I$2:$I$2863,'bereken betaaldatum bedrag'!$L$1,'grv lys'!$T$2:$T$2863,'bereken betaaldatum bedrag'!B453)</f>
        <v>0</v>
      </c>
      <c r="M453" s="4">
        <f>SUMIFS('grv lys'!$L$2:$L$2863,'grv lys'!$I$2:$I$2863,'bereken betaaldatum bedrag'!$M$1,'grv lys'!$T$2:$T$2863,'bereken betaaldatum bedrag'!B453)</f>
        <v>0</v>
      </c>
      <c r="N453" s="4">
        <f>SUMIFS('grv lys'!$L$2:$L$2863,'grv lys'!$I$2:$I$2863,'bereken betaaldatum bedrag'!$N$1,'grv lys'!$T$2:$T$2863,'bereken betaaldatum bedrag'!B453)</f>
        <v>0</v>
      </c>
      <c r="O453" s="4">
        <f>SUMIFS('grv lys'!$L$2:$L$2863,'grv lys'!$I$2:$I$2863,'bereken betaaldatum bedrag'!$O$1,'grv lys'!$T$2:$T$2863,'bereken betaaldatum bedrag'!B453)</f>
        <v>0</v>
      </c>
      <c r="P453" s="4">
        <f>SUMIFS('grv lys'!$L$2:$L$2863,'grv lys'!$I$2:$I$2863,'bereken betaaldatum bedrag'!$P$1,'grv lys'!$T$2:$T$2863,'bereken betaaldatum bedrag'!B453)</f>
        <v>0</v>
      </c>
      <c r="Q453" s="4">
        <f>SUMIFS('grv lys'!$L$2:$L$2863,'grv lys'!$I$2:$I$2863,'bereken betaaldatum bedrag'!$Q$1,'grv lys'!$T$2:$T$2863,'bereken betaaldatum bedrag'!B453)</f>
        <v>0</v>
      </c>
      <c r="R453" s="4">
        <f>SUMIFS('grv lys'!$L$2:$L$2863,'grv lys'!$I$2:$I$2863,'bereken betaaldatum bedrag'!$R$1,'grv lys'!$T$2:$T$2863,'bereken betaaldatum bedrag'!B453)</f>
        <v>0</v>
      </c>
      <c r="S453" s="4">
        <f>SUMIFS('grv lys'!Y452:Y3715,'grv lys'!T452:T3715,'bereken betaaldatum bedrag'!B453,'grv lys'!V452:V3715,'bereken betaaldatum bedrag'!$S$1)</f>
        <v>0</v>
      </c>
      <c r="T453" s="4">
        <f>SUMIFS('grv lys'!Z452:Z3715,'grv lys'!U452:U3715,'bereken betaaldatum bedrag'!B453,'grv lys'!W452:W3715,'bereken betaaldatum bedrag'!$T$1)</f>
        <v>0</v>
      </c>
      <c r="U453" s="4">
        <f>SUMIFS('grv lys'!$L$2:$L$2863,'grv lys'!$I$2:$I$2863,'bereken betaaldatum bedrag'!$U$1,'grv lys'!$T$2:$T$2863,'bereken betaaldatum bedrag'!B453)</f>
        <v>0</v>
      </c>
      <c r="V453" s="4">
        <f>SUMIFS('grv lys'!$L$2:$L$2863,'grv lys'!$I$2:$I$2863,'bereken betaaldatum bedrag'!$V$1,'grv lys'!$T$2:$T$2863,'bereken betaaldatum bedrag'!B453)</f>
        <v>0</v>
      </c>
      <c r="W453" s="4">
        <f>SUMIFS('grv lys'!$L$2:$L$2863,'grv lys'!$I$2:$I$2863,'bereken betaaldatum bedrag'!$W$1,'grv lys'!$T$2:$T$2863,'bereken betaaldatum bedrag'!B453)</f>
        <v>0</v>
      </c>
      <c r="X453" s="4">
        <f>SUMIFS('grv lys'!$L$2:$L$2863,'grv lys'!$I$2:$I$2863,'bereken betaaldatum bedrag'!$X$1,'grv lys'!$T$2:$T$2863,'bereken betaaldatum bedrag'!B453)</f>
        <v>0</v>
      </c>
      <c r="Y453" s="4">
        <f>SUMIFS('grv lys'!$L$2:$L$2863,'grv lys'!$I$2:$I$2863,'bereken betaaldatum bedrag'!$Y$1,'grv lys'!$G$2:$G$2863,'bereken betaaldatum bedrag'!B453)</f>
        <v>0</v>
      </c>
      <c r="Z453" s="4">
        <f>SUMIFS('grv lys'!$L$2:$L$2863,'grv lys'!$I$2:$I$2863,'bereken betaaldatum bedrag'!$Z$1,'grv lys'!$G$2:$G$2863,'bereken betaaldatum bedrag'!B453)</f>
        <v>0</v>
      </c>
      <c r="AA453" s="4">
        <f>SUMIFS('grv lys'!$L$2:$L$2863,'grv lys'!$I$2:$I$2863,'bereken betaaldatum bedrag'!$AA$1,'grv lys'!$G$2:$G$2863,'bereken betaaldatum bedrag'!B453)</f>
        <v>0</v>
      </c>
      <c r="AB453" s="4">
        <f>SUMIFS('grv lys'!$L$2:$L$2863,'grv lys'!$I$2:$I$2863,'bereken betaaldatum bedrag'!$AB$1,'grv lys'!$G$2:$G$2863,'bereken betaaldatum bedrag'!B453)</f>
        <v>0</v>
      </c>
      <c r="AC453" s="4">
        <f>SUMIFS('grv lys'!$L$2:$L$2863,'grv lys'!$I$2:$I$2863,'bereken betaaldatum bedrag'!$AC$1,'grv lys'!$G$2:$G$2863,'bereken betaaldatum bedrag'!B453)</f>
        <v>0</v>
      </c>
      <c r="AD453" s="4">
        <f>SUMIFS('grv lys'!$L$2:$L$2863,'grv lys'!$I$2:$I$2863,'bereken betaaldatum bedrag'!$AD$1,'grv lys'!$G$2:$G$2863,'bereken betaaldatum bedrag'!B453)</f>
        <v>0</v>
      </c>
      <c r="AE453" s="4">
        <f>SUMIFS('grv lys'!$L$2:$L$2863,'grv lys'!$I$2:$I$2863,'bereken betaaldatum bedrag'!$AE$1,'grv lys'!$G$2:$G$2863,'bereken betaaldatum bedrag'!B453)</f>
        <v>0</v>
      </c>
      <c r="AF453" s="4">
        <f>SUMIFS('grv lys'!$L$2:$L$2863,'grv lys'!$I$2:$I$2863,'bereken betaaldatum bedrag'!$AF$1,'grv lys'!$G$2:$G$2863,'bereken betaaldatum bedrag'!B453)</f>
        <v>0</v>
      </c>
      <c r="AG453" s="4">
        <f>SUMIFS('grv lys'!$L$2:$L$2863,'grv lys'!$I$2:$I$2863,'bereken betaaldatum bedrag'!$AG$1,'grv lys'!$G$2:$G$2863,'bereken betaaldatum bedrag'!B453)</f>
        <v>0</v>
      </c>
      <c r="AH453" s="4">
        <f>SUMIFS('grv lys'!$L$2:$L$2863,'grv lys'!$I$2:$I$2863,'bereken betaaldatum bedrag'!$AH$1,'grv lys'!$G$2:$G$2863,'bereken betaaldatum bedrag'!B453)</f>
        <v>0</v>
      </c>
      <c r="AI453" s="4">
        <f>SUMIFS('grv lys'!$L$2:$L$2863,'grv lys'!$I$2:$I$2863,'bereken betaaldatum bedrag'!$AI$1,'grv lys'!$G$2:$G$2863,'bereken betaaldatum bedrag'!B453)</f>
        <v>0</v>
      </c>
      <c r="AJ453" s="4">
        <f>SUMIFS('grv lys'!$L$2:$L$2863,'grv lys'!$I$2:$I$2863,'bereken betaaldatum bedrag'!$AJ$1,'grv lys'!$G$2:$G$2863,'bereken betaaldatum bedrag'!B453)</f>
        <v>0</v>
      </c>
      <c r="AK453" s="4">
        <f>SUMIFS('grv lys'!$L$2:$L$2863,'grv lys'!$I$2:$I$2863,'bereken betaaldatum bedrag'!$AK$1,'grv lys'!$G$2:$G$2863,'bereken betaaldatum bedrag'!B453)</f>
        <v>0</v>
      </c>
      <c r="AL453" s="4">
        <f>SUMIFS('grv lys'!$L$2:$L$2863,'grv lys'!$I$2:$I$2863,'bereken betaaldatum bedrag'!$AL$1,'grv lys'!$G$2:$G$2863,'bereken betaaldatum bedrag'!B453)</f>
        <v>0</v>
      </c>
      <c r="AM453" s="4">
        <f>SUMIFS('grv lys'!$L$2:$L$2863,'grv lys'!$I$2:$I$2863,'bereken betaaldatum bedrag'!$AM$1,'grv lys'!$G$2:$G$2863,'bereken betaaldatum bedrag'!B453)</f>
        <v>0</v>
      </c>
      <c r="AN453" s="4">
        <f>SUMIFS('grv lys'!$L$2:$L$2863,'grv lys'!$I$2:$I$2863,'bereken betaaldatum bedrag'!$AN$1,'grv lys'!$G$2:$G$2863,'bereken betaaldatum bedrag'!B453)</f>
        <v>0</v>
      </c>
      <c r="AO453" s="4">
        <f>SUMIFS('grv lys'!$L$2:$L$2863,'grv lys'!$I$2:$I$2863,'bereken betaaldatum bedrag'!$AO$1,'grv lys'!$G$2:$G$2863,'bereken betaaldatum bedrag'!B453)</f>
        <v>0</v>
      </c>
      <c r="AP453" s="4">
        <f>SUMIFS('grv lys'!$L$2:$L$2863,'grv lys'!$I$2:$I$2863,'bereken betaaldatum bedrag'!$AP$1,'grv lys'!$G$2:$G$2863,'bereken betaaldatum bedrag'!B453)</f>
        <v>0</v>
      </c>
      <c r="AQ453" s="4">
        <f>SUMIFS('grv lys'!$L$2:$L$2863,'grv lys'!$I$2:$I$2863,'bereken betaaldatum bedrag'!$AQ$1,'grv lys'!$G$2:$G$2863,'bereken betaaldatum bedrag'!B453)</f>
        <v>0</v>
      </c>
      <c r="AR453" s="4">
        <f>SUMIFS('grv lys'!$L$2:$L$2863,'grv lys'!$I$2:$I$2863,'bereken betaaldatum bedrag'!$AR$1,'grv lys'!$G$2:$G$2863,'bereken betaaldatum bedrag'!B453)</f>
        <v>0</v>
      </c>
      <c r="AS453" s="4">
        <f>SUMIFS('grv lys'!$L$2:$L$2863,'grv lys'!$I$2:$I$2863,'bereken betaaldatum bedrag'!$AS$1,'grv lys'!$G$2:$G$2863,'bereken betaaldatum bedrag'!B453)</f>
        <v>0</v>
      </c>
      <c r="AT453" s="4">
        <f>SUMIFS('grv lys'!$L$2:$L$2863,'grv lys'!$I$2:$I$2863,'bereken betaaldatum bedrag'!$AT$1,'grv lys'!$G$2:$G$2863,'bereken betaaldatum bedrag'!B453)</f>
        <v>0</v>
      </c>
      <c r="AU453" s="4">
        <f>SUMIFS('grv lys'!$L$2:$L$2863,'grv lys'!$I$2:$I$2863,'bereken betaaldatum bedrag'!$AU$1,'grv lys'!$G$2:$G$2863,'bereken betaaldatum bedrag'!B453)</f>
        <v>0</v>
      </c>
      <c r="AV453" s="4">
        <f>SUMIFS('grv lys'!$L$2:$L$2863,'grv lys'!$I$2:$I$2863,'bereken betaaldatum bedrag'!$AV$1,'grv lys'!$G$2:$G$2863,'bereken betaaldatum bedrag'!B453)</f>
        <v>0</v>
      </c>
      <c r="AW453" s="4">
        <f>SUMIFS('grv lys'!$L$2:$L$2863,'grv lys'!$I$2:$I$2863,'bereken betaaldatum bedrag'!$AW$1,'grv lys'!$G$2:$G$2863,'bereken betaaldatum bedrag'!B453)</f>
        <v>0</v>
      </c>
      <c r="AX453" s="4">
        <f>SUMIFS('grv lys'!$L$2:$L$2863,'grv lys'!$I$2:$I$2863,'bereken betaaldatum bedrag'!$AX$1,'grv lys'!$G$2:$G$2863,'bereken betaaldatum bedrag'!B453)</f>
        <v>0</v>
      </c>
      <c r="AY453" s="4">
        <f>SUMIFS('grv lys'!$L$2:$L$2863,'grv lys'!$I$2:$I$2863,'bereken betaaldatum bedrag'!$AY$1,'grv lys'!$G$2:$G$2863,'bereken betaaldatum bedrag'!B453)</f>
        <v>0</v>
      </c>
      <c r="AZ453" s="4">
        <f>SUMIFS('grv lys'!$L$2:$L$2863,'grv lys'!$I$2:$I$2863,'bereken betaaldatum bedrag'!$AZ$1,'grv lys'!$G$2:$G$2863,'bereken betaaldatum bedrag'!B453)</f>
        <v>0</v>
      </c>
      <c r="BA453" s="4">
        <f>SUMIFS('grv lys'!$L$2:$L$2863,'grv lys'!$I$2:$I$2863,'bereken betaaldatum bedrag'!$BA$1,'grv lys'!$G$2:$G$2863,'bereken betaaldatum bedrag'!B453)</f>
        <v>0</v>
      </c>
    </row>
    <row r="454" spans="1:53" x14ac:dyDescent="0.25">
      <c r="A454" s="21" t="s">
        <v>135</v>
      </c>
      <c r="B454" s="22">
        <v>42030</v>
      </c>
      <c r="C454" s="7"/>
      <c r="D454" s="15" t="s">
        <v>148</v>
      </c>
      <c r="E454" s="14"/>
      <c r="F454" s="12"/>
      <c r="G454" s="16"/>
      <c r="H454" s="16"/>
      <c r="I454" s="4">
        <f>SUMIFS('grv lys'!$L$2:$L$2863,'grv lys'!$G$2:$G$2863,'bereken betaaldatum bedrag'!B454,'grv lys'!$I$2:$I$2863,'bereken betaaldatum bedrag'!I$1)</f>
        <v>0</v>
      </c>
      <c r="J454" s="4">
        <f>SUMIFS('grv lys'!$L$2:$L$2863,'grv lys'!$I$2:$I$2863,'bereken betaaldatum bedrag'!$J$1,'grv lys'!$T$2:$T$2863,'bereken betaaldatum bedrag'!B454)</f>
        <v>0</v>
      </c>
      <c r="K454" s="4">
        <f>SUMIFS('grv lys'!$L$2:$L$2863,'grv lys'!$I$2:$I$2863,'bereken betaaldatum bedrag'!$K$1,'grv lys'!$T$2:$T$2863,'bereken betaaldatum bedrag'!B454)</f>
        <v>0</v>
      </c>
      <c r="L454" s="4">
        <f>SUMIFS('grv lys'!$L$2:$L$2863,'grv lys'!$I$2:$I$2863,'bereken betaaldatum bedrag'!$L$1,'grv lys'!$T$2:$T$2863,'bereken betaaldatum bedrag'!B454)</f>
        <v>0</v>
      </c>
      <c r="M454" s="4">
        <f>SUMIFS('grv lys'!$L$2:$L$2863,'grv lys'!$I$2:$I$2863,'bereken betaaldatum bedrag'!$M$1,'grv lys'!$T$2:$T$2863,'bereken betaaldatum bedrag'!B454)</f>
        <v>0</v>
      </c>
      <c r="N454" s="4">
        <f>SUMIFS('grv lys'!$L$2:$L$2863,'grv lys'!$I$2:$I$2863,'bereken betaaldatum bedrag'!$N$1,'grv lys'!$T$2:$T$2863,'bereken betaaldatum bedrag'!B454)</f>
        <v>0</v>
      </c>
      <c r="O454" s="4">
        <f>SUMIFS('grv lys'!$L$2:$L$2863,'grv lys'!$I$2:$I$2863,'bereken betaaldatum bedrag'!$O$1,'grv lys'!$T$2:$T$2863,'bereken betaaldatum bedrag'!B454)</f>
        <v>0</v>
      </c>
      <c r="P454" s="4">
        <f>SUMIFS('grv lys'!$L$2:$L$2863,'grv lys'!$I$2:$I$2863,'bereken betaaldatum bedrag'!$P$1,'grv lys'!$T$2:$T$2863,'bereken betaaldatum bedrag'!B454)</f>
        <v>0</v>
      </c>
      <c r="Q454" s="4">
        <f>SUMIFS('grv lys'!$L$2:$L$2863,'grv lys'!$I$2:$I$2863,'bereken betaaldatum bedrag'!$Q$1,'grv lys'!$T$2:$T$2863,'bereken betaaldatum bedrag'!B454)</f>
        <v>0</v>
      </c>
      <c r="R454" s="4">
        <f>SUMIFS('grv lys'!$L$2:$L$2863,'grv lys'!$I$2:$I$2863,'bereken betaaldatum bedrag'!$R$1,'grv lys'!$T$2:$T$2863,'bereken betaaldatum bedrag'!B454)</f>
        <v>0</v>
      </c>
      <c r="S454" s="4">
        <f>SUMIFS('grv lys'!Y453:Y3716,'grv lys'!T453:T3716,'bereken betaaldatum bedrag'!B454,'grv lys'!V453:V3716,'bereken betaaldatum bedrag'!$S$1)</f>
        <v>0</v>
      </c>
      <c r="T454" s="4">
        <f>SUMIFS('grv lys'!Z453:Z3716,'grv lys'!U453:U3716,'bereken betaaldatum bedrag'!B454,'grv lys'!W453:W3716,'bereken betaaldatum bedrag'!$T$1)</f>
        <v>0</v>
      </c>
      <c r="U454" s="4">
        <f>SUMIFS('grv lys'!$L$2:$L$2863,'grv lys'!$I$2:$I$2863,'bereken betaaldatum bedrag'!$U$1,'grv lys'!$T$2:$T$2863,'bereken betaaldatum bedrag'!B454)</f>
        <v>0</v>
      </c>
      <c r="V454" s="4">
        <f>SUMIFS('grv lys'!$L$2:$L$2863,'grv lys'!$I$2:$I$2863,'bereken betaaldatum bedrag'!$V$1,'grv lys'!$T$2:$T$2863,'bereken betaaldatum bedrag'!B454)</f>
        <v>0</v>
      </c>
      <c r="W454" s="4">
        <f>SUMIFS('grv lys'!$L$2:$L$2863,'grv lys'!$I$2:$I$2863,'bereken betaaldatum bedrag'!$W$1,'grv lys'!$T$2:$T$2863,'bereken betaaldatum bedrag'!B454)</f>
        <v>0</v>
      </c>
      <c r="X454" s="4">
        <f>SUMIFS('grv lys'!$L$2:$L$2863,'grv lys'!$I$2:$I$2863,'bereken betaaldatum bedrag'!$X$1,'grv lys'!$T$2:$T$2863,'bereken betaaldatum bedrag'!B454)</f>
        <v>0</v>
      </c>
      <c r="Y454" s="4">
        <f>SUMIFS('grv lys'!$L$2:$L$2863,'grv lys'!$I$2:$I$2863,'bereken betaaldatum bedrag'!$Y$1,'grv lys'!$G$2:$G$2863,'bereken betaaldatum bedrag'!B454)</f>
        <v>0</v>
      </c>
      <c r="Z454" s="4">
        <f>SUMIFS('grv lys'!$L$2:$L$2863,'grv lys'!$I$2:$I$2863,'bereken betaaldatum bedrag'!$Z$1,'grv lys'!$G$2:$G$2863,'bereken betaaldatum bedrag'!B454)</f>
        <v>0</v>
      </c>
      <c r="AA454" s="4">
        <f>SUMIFS('grv lys'!$L$2:$L$2863,'grv lys'!$I$2:$I$2863,'bereken betaaldatum bedrag'!$AA$1,'grv lys'!$G$2:$G$2863,'bereken betaaldatum bedrag'!B454)</f>
        <v>0</v>
      </c>
      <c r="AB454" s="4">
        <f>SUMIFS('grv lys'!$L$2:$L$2863,'grv lys'!$I$2:$I$2863,'bereken betaaldatum bedrag'!$AB$1,'grv lys'!$G$2:$G$2863,'bereken betaaldatum bedrag'!B454)</f>
        <v>0</v>
      </c>
      <c r="AC454" s="4">
        <f>SUMIFS('grv lys'!$L$2:$L$2863,'grv lys'!$I$2:$I$2863,'bereken betaaldatum bedrag'!$AC$1,'grv lys'!$G$2:$G$2863,'bereken betaaldatum bedrag'!B454)</f>
        <v>0</v>
      </c>
      <c r="AD454" s="4">
        <f>SUMIFS('grv lys'!$L$2:$L$2863,'grv lys'!$I$2:$I$2863,'bereken betaaldatum bedrag'!$AD$1,'grv lys'!$G$2:$G$2863,'bereken betaaldatum bedrag'!B454)</f>
        <v>0</v>
      </c>
      <c r="AE454" s="4">
        <f>SUMIFS('grv lys'!$L$2:$L$2863,'grv lys'!$I$2:$I$2863,'bereken betaaldatum bedrag'!$AE$1,'grv lys'!$G$2:$G$2863,'bereken betaaldatum bedrag'!B454)</f>
        <v>0</v>
      </c>
      <c r="AF454" s="4">
        <f>SUMIFS('grv lys'!$L$2:$L$2863,'grv lys'!$I$2:$I$2863,'bereken betaaldatum bedrag'!$AF$1,'grv lys'!$G$2:$G$2863,'bereken betaaldatum bedrag'!B454)</f>
        <v>0</v>
      </c>
      <c r="AG454" s="4">
        <f>SUMIFS('grv lys'!$L$2:$L$2863,'grv lys'!$I$2:$I$2863,'bereken betaaldatum bedrag'!$AG$1,'grv lys'!$G$2:$G$2863,'bereken betaaldatum bedrag'!B454)</f>
        <v>0</v>
      </c>
      <c r="AH454" s="4">
        <f>SUMIFS('grv lys'!$L$2:$L$2863,'grv lys'!$I$2:$I$2863,'bereken betaaldatum bedrag'!$AH$1,'grv lys'!$G$2:$G$2863,'bereken betaaldatum bedrag'!B454)</f>
        <v>0</v>
      </c>
      <c r="AI454" s="4">
        <f>SUMIFS('grv lys'!$L$2:$L$2863,'grv lys'!$I$2:$I$2863,'bereken betaaldatum bedrag'!$AI$1,'grv lys'!$G$2:$G$2863,'bereken betaaldatum bedrag'!B454)</f>
        <v>0</v>
      </c>
      <c r="AJ454" s="4">
        <f>SUMIFS('grv lys'!$L$2:$L$2863,'grv lys'!$I$2:$I$2863,'bereken betaaldatum bedrag'!$AJ$1,'grv lys'!$G$2:$G$2863,'bereken betaaldatum bedrag'!B454)</f>
        <v>0</v>
      </c>
      <c r="AK454" s="4">
        <f>SUMIFS('grv lys'!$L$2:$L$2863,'grv lys'!$I$2:$I$2863,'bereken betaaldatum bedrag'!$AK$1,'grv lys'!$G$2:$G$2863,'bereken betaaldatum bedrag'!B454)</f>
        <v>0</v>
      </c>
      <c r="AL454" s="4">
        <f>SUMIFS('grv lys'!$L$2:$L$2863,'grv lys'!$I$2:$I$2863,'bereken betaaldatum bedrag'!$AL$1,'grv lys'!$G$2:$G$2863,'bereken betaaldatum bedrag'!B454)</f>
        <v>0</v>
      </c>
      <c r="AM454" s="4">
        <f>SUMIFS('grv lys'!$L$2:$L$2863,'grv lys'!$I$2:$I$2863,'bereken betaaldatum bedrag'!$AM$1,'grv lys'!$G$2:$G$2863,'bereken betaaldatum bedrag'!B454)</f>
        <v>0</v>
      </c>
      <c r="AN454" s="4">
        <f>SUMIFS('grv lys'!$L$2:$L$2863,'grv lys'!$I$2:$I$2863,'bereken betaaldatum bedrag'!$AN$1,'grv lys'!$G$2:$G$2863,'bereken betaaldatum bedrag'!B454)</f>
        <v>0</v>
      </c>
      <c r="AO454" s="4">
        <f>SUMIFS('grv lys'!$L$2:$L$2863,'grv lys'!$I$2:$I$2863,'bereken betaaldatum bedrag'!$AO$1,'grv lys'!$G$2:$G$2863,'bereken betaaldatum bedrag'!B454)</f>
        <v>0</v>
      </c>
      <c r="AP454" s="4">
        <f>SUMIFS('grv lys'!$L$2:$L$2863,'grv lys'!$I$2:$I$2863,'bereken betaaldatum bedrag'!$AP$1,'grv lys'!$G$2:$G$2863,'bereken betaaldatum bedrag'!B454)</f>
        <v>0</v>
      </c>
      <c r="AQ454" s="4">
        <f>SUMIFS('grv lys'!$L$2:$L$2863,'grv lys'!$I$2:$I$2863,'bereken betaaldatum bedrag'!$AQ$1,'grv lys'!$G$2:$G$2863,'bereken betaaldatum bedrag'!B454)</f>
        <v>0</v>
      </c>
      <c r="AR454" s="4">
        <f>SUMIFS('grv lys'!$L$2:$L$2863,'grv lys'!$I$2:$I$2863,'bereken betaaldatum bedrag'!$AR$1,'grv lys'!$G$2:$G$2863,'bereken betaaldatum bedrag'!B454)</f>
        <v>0</v>
      </c>
      <c r="AS454" s="4">
        <f>SUMIFS('grv lys'!$L$2:$L$2863,'grv lys'!$I$2:$I$2863,'bereken betaaldatum bedrag'!$AS$1,'grv lys'!$G$2:$G$2863,'bereken betaaldatum bedrag'!B454)</f>
        <v>0</v>
      </c>
      <c r="AT454" s="4">
        <f>SUMIFS('grv lys'!$L$2:$L$2863,'grv lys'!$I$2:$I$2863,'bereken betaaldatum bedrag'!$AT$1,'grv lys'!$G$2:$G$2863,'bereken betaaldatum bedrag'!B454)</f>
        <v>0</v>
      </c>
      <c r="AU454" s="4">
        <f>SUMIFS('grv lys'!$L$2:$L$2863,'grv lys'!$I$2:$I$2863,'bereken betaaldatum bedrag'!$AU$1,'grv lys'!$G$2:$G$2863,'bereken betaaldatum bedrag'!B454)</f>
        <v>0</v>
      </c>
      <c r="AV454" s="4">
        <f>SUMIFS('grv lys'!$L$2:$L$2863,'grv lys'!$I$2:$I$2863,'bereken betaaldatum bedrag'!$AV$1,'grv lys'!$G$2:$G$2863,'bereken betaaldatum bedrag'!B454)</f>
        <v>0</v>
      </c>
      <c r="AW454" s="4">
        <f>SUMIFS('grv lys'!$L$2:$L$2863,'grv lys'!$I$2:$I$2863,'bereken betaaldatum bedrag'!$AW$1,'grv lys'!$G$2:$G$2863,'bereken betaaldatum bedrag'!B454)</f>
        <v>0</v>
      </c>
      <c r="AX454" s="4">
        <f>SUMIFS('grv lys'!$L$2:$L$2863,'grv lys'!$I$2:$I$2863,'bereken betaaldatum bedrag'!$AX$1,'grv lys'!$G$2:$G$2863,'bereken betaaldatum bedrag'!B454)</f>
        <v>0</v>
      </c>
      <c r="AY454" s="4">
        <f>SUMIFS('grv lys'!$L$2:$L$2863,'grv lys'!$I$2:$I$2863,'bereken betaaldatum bedrag'!$AY$1,'grv lys'!$G$2:$G$2863,'bereken betaaldatum bedrag'!B454)</f>
        <v>0</v>
      </c>
      <c r="AZ454" s="4">
        <f>SUMIFS('grv lys'!$L$2:$L$2863,'grv lys'!$I$2:$I$2863,'bereken betaaldatum bedrag'!$AZ$1,'grv lys'!$G$2:$G$2863,'bereken betaaldatum bedrag'!B454)</f>
        <v>0</v>
      </c>
      <c r="BA454" s="4">
        <f>SUMIFS('grv lys'!$L$2:$L$2863,'grv lys'!$I$2:$I$2863,'bereken betaaldatum bedrag'!$BA$1,'grv lys'!$G$2:$G$2863,'bereken betaaldatum bedrag'!B454)</f>
        <v>0</v>
      </c>
    </row>
    <row r="455" spans="1:53" x14ac:dyDescent="0.25">
      <c r="A455" s="21" t="s">
        <v>136</v>
      </c>
      <c r="B455" s="22">
        <v>42031</v>
      </c>
      <c r="C455" s="7"/>
      <c r="D455" s="15" t="s">
        <v>148</v>
      </c>
      <c r="E455" s="14"/>
      <c r="F455" s="12"/>
      <c r="G455" s="16"/>
      <c r="H455" s="16"/>
      <c r="I455" s="4">
        <f>SUMIFS('grv lys'!$L$2:$L$2863,'grv lys'!$G$2:$G$2863,'bereken betaaldatum bedrag'!B455,'grv lys'!$I$2:$I$2863,'bereken betaaldatum bedrag'!I$1)</f>
        <v>0</v>
      </c>
      <c r="J455" s="4">
        <f>SUMIFS('grv lys'!$L$2:$L$2863,'grv lys'!$I$2:$I$2863,'bereken betaaldatum bedrag'!$J$1,'grv lys'!$T$2:$T$2863,'bereken betaaldatum bedrag'!B455)</f>
        <v>0</v>
      </c>
      <c r="K455" s="4">
        <f>SUMIFS('grv lys'!$L$2:$L$2863,'grv lys'!$I$2:$I$2863,'bereken betaaldatum bedrag'!$K$1,'grv lys'!$T$2:$T$2863,'bereken betaaldatum bedrag'!B455)</f>
        <v>0</v>
      </c>
      <c r="L455" s="4">
        <f>SUMIFS('grv lys'!$L$2:$L$2863,'grv lys'!$I$2:$I$2863,'bereken betaaldatum bedrag'!$L$1,'grv lys'!$T$2:$T$2863,'bereken betaaldatum bedrag'!B455)</f>
        <v>0</v>
      </c>
      <c r="M455" s="4">
        <f>SUMIFS('grv lys'!$L$2:$L$2863,'grv lys'!$I$2:$I$2863,'bereken betaaldatum bedrag'!$M$1,'grv lys'!$T$2:$T$2863,'bereken betaaldatum bedrag'!B455)</f>
        <v>0</v>
      </c>
      <c r="N455" s="4">
        <f>SUMIFS('grv lys'!$L$2:$L$2863,'grv lys'!$I$2:$I$2863,'bereken betaaldatum bedrag'!$N$1,'grv lys'!$T$2:$T$2863,'bereken betaaldatum bedrag'!B455)</f>
        <v>0</v>
      </c>
      <c r="O455" s="4">
        <f>SUMIFS('grv lys'!$L$2:$L$2863,'grv lys'!$I$2:$I$2863,'bereken betaaldatum bedrag'!$O$1,'grv lys'!$T$2:$T$2863,'bereken betaaldatum bedrag'!B455)</f>
        <v>0</v>
      </c>
      <c r="P455" s="4">
        <f>SUMIFS('grv lys'!$L$2:$L$2863,'grv lys'!$I$2:$I$2863,'bereken betaaldatum bedrag'!$P$1,'grv lys'!$T$2:$T$2863,'bereken betaaldatum bedrag'!B455)</f>
        <v>0</v>
      </c>
      <c r="Q455" s="4">
        <f>SUMIFS('grv lys'!$L$2:$L$2863,'grv lys'!$I$2:$I$2863,'bereken betaaldatum bedrag'!$Q$1,'grv lys'!$T$2:$T$2863,'bereken betaaldatum bedrag'!B455)</f>
        <v>0</v>
      </c>
      <c r="R455" s="4">
        <f>SUMIFS('grv lys'!$L$2:$L$2863,'grv lys'!$I$2:$I$2863,'bereken betaaldatum bedrag'!$R$1,'grv lys'!$T$2:$T$2863,'bereken betaaldatum bedrag'!B455)</f>
        <v>0</v>
      </c>
      <c r="S455" s="4">
        <f>SUMIFS('grv lys'!Y454:Y3717,'grv lys'!T454:T3717,'bereken betaaldatum bedrag'!B455,'grv lys'!V454:V3717,'bereken betaaldatum bedrag'!$S$1)</f>
        <v>0</v>
      </c>
      <c r="T455" s="4">
        <f>SUMIFS('grv lys'!Z454:Z3717,'grv lys'!U454:U3717,'bereken betaaldatum bedrag'!B455,'grv lys'!W454:W3717,'bereken betaaldatum bedrag'!$T$1)</f>
        <v>0</v>
      </c>
      <c r="U455" s="4">
        <f>SUMIFS('grv lys'!$L$2:$L$2863,'grv lys'!$I$2:$I$2863,'bereken betaaldatum bedrag'!$U$1,'grv lys'!$T$2:$T$2863,'bereken betaaldatum bedrag'!B455)</f>
        <v>0</v>
      </c>
      <c r="V455" s="4">
        <f>SUMIFS('grv lys'!$L$2:$L$2863,'grv lys'!$I$2:$I$2863,'bereken betaaldatum bedrag'!$V$1,'grv lys'!$T$2:$T$2863,'bereken betaaldatum bedrag'!B455)</f>
        <v>0</v>
      </c>
      <c r="W455" s="4">
        <f>SUMIFS('grv lys'!$L$2:$L$2863,'grv lys'!$I$2:$I$2863,'bereken betaaldatum bedrag'!$W$1,'grv lys'!$T$2:$T$2863,'bereken betaaldatum bedrag'!B455)</f>
        <v>0</v>
      </c>
      <c r="X455" s="4">
        <f>SUMIFS('grv lys'!$L$2:$L$2863,'grv lys'!$I$2:$I$2863,'bereken betaaldatum bedrag'!$X$1,'grv lys'!$T$2:$T$2863,'bereken betaaldatum bedrag'!B455)</f>
        <v>0</v>
      </c>
      <c r="Y455" s="4">
        <f>SUMIFS('grv lys'!$L$2:$L$2863,'grv lys'!$I$2:$I$2863,'bereken betaaldatum bedrag'!$Y$1,'grv lys'!$G$2:$G$2863,'bereken betaaldatum bedrag'!B455)</f>
        <v>0</v>
      </c>
      <c r="Z455" s="4">
        <f>SUMIFS('grv lys'!$L$2:$L$2863,'grv lys'!$I$2:$I$2863,'bereken betaaldatum bedrag'!$Z$1,'grv lys'!$G$2:$G$2863,'bereken betaaldatum bedrag'!B455)</f>
        <v>0</v>
      </c>
      <c r="AA455" s="4">
        <f>SUMIFS('grv lys'!$L$2:$L$2863,'grv lys'!$I$2:$I$2863,'bereken betaaldatum bedrag'!$AA$1,'grv lys'!$G$2:$G$2863,'bereken betaaldatum bedrag'!B455)</f>
        <v>0</v>
      </c>
      <c r="AB455" s="4">
        <f>SUMIFS('grv lys'!$L$2:$L$2863,'grv lys'!$I$2:$I$2863,'bereken betaaldatum bedrag'!$AB$1,'grv lys'!$G$2:$G$2863,'bereken betaaldatum bedrag'!B455)</f>
        <v>0</v>
      </c>
      <c r="AC455" s="4">
        <f>SUMIFS('grv lys'!$L$2:$L$2863,'grv lys'!$I$2:$I$2863,'bereken betaaldatum bedrag'!$AC$1,'grv lys'!$G$2:$G$2863,'bereken betaaldatum bedrag'!B455)</f>
        <v>0</v>
      </c>
      <c r="AD455" s="4">
        <f>SUMIFS('grv lys'!$L$2:$L$2863,'grv lys'!$I$2:$I$2863,'bereken betaaldatum bedrag'!$AD$1,'grv lys'!$G$2:$G$2863,'bereken betaaldatum bedrag'!B455)</f>
        <v>0</v>
      </c>
      <c r="AE455" s="4">
        <f>SUMIFS('grv lys'!$L$2:$L$2863,'grv lys'!$I$2:$I$2863,'bereken betaaldatum bedrag'!$AE$1,'grv lys'!$G$2:$G$2863,'bereken betaaldatum bedrag'!B455)</f>
        <v>0</v>
      </c>
      <c r="AF455" s="4">
        <f>SUMIFS('grv lys'!$L$2:$L$2863,'grv lys'!$I$2:$I$2863,'bereken betaaldatum bedrag'!$AF$1,'grv lys'!$G$2:$G$2863,'bereken betaaldatum bedrag'!B455)</f>
        <v>0</v>
      </c>
      <c r="AG455" s="4">
        <f>SUMIFS('grv lys'!$L$2:$L$2863,'grv lys'!$I$2:$I$2863,'bereken betaaldatum bedrag'!$AG$1,'grv lys'!$G$2:$G$2863,'bereken betaaldatum bedrag'!B455)</f>
        <v>0</v>
      </c>
      <c r="AH455" s="4">
        <f>SUMIFS('grv lys'!$L$2:$L$2863,'grv lys'!$I$2:$I$2863,'bereken betaaldatum bedrag'!$AH$1,'grv lys'!$G$2:$G$2863,'bereken betaaldatum bedrag'!B455)</f>
        <v>0</v>
      </c>
      <c r="AI455" s="4">
        <f>SUMIFS('grv lys'!$L$2:$L$2863,'grv lys'!$I$2:$I$2863,'bereken betaaldatum bedrag'!$AI$1,'grv lys'!$G$2:$G$2863,'bereken betaaldatum bedrag'!B455)</f>
        <v>0</v>
      </c>
      <c r="AJ455" s="4">
        <f>SUMIFS('grv lys'!$L$2:$L$2863,'grv lys'!$I$2:$I$2863,'bereken betaaldatum bedrag'!$AJ$1,'grv lys'!$G$2:$G$2863,'bereken betaaldatum bedrag'!B455)</f>
        <v>0</v>
      </c>
      <c r="AK455" s="4">
        <f>SUMIFS('grv lys'!$L$2:$L$2863,'grv lys'!$I$2:$I$2863,'bereken betaaldatum bedrag'!$AK$1,'grv lys'!$G$2:$G$2863,'bereken betaaldatum bedrag'!B455)</f>
        <v>0</v>
      </c>
      <c r="AL455" s="4">
        <f>SUMIFS('grv lys'!$L$2:$L$2863,'grv lys'!$I$2:$I$2863,'bereken betaaldatum bedrag'!$AL$1,'grv lys'!$G$2:$G$2863,'bereken betaaldatum bedrag'!B455)</f>
        <v>0</v>
      </c>
      <c r="AM455" s="4">
        <f>SUMIFS('grv lys'!$L$2:$L$2863,'grv lys'!$I$2:$I$2863,'bereken betaaldatum bedrag'!$AM$1,'grv lys'!$G$2:$G$2863,'bereken betaaldatum bedrag'!B455)</f>
        <v>0</v>
      </c>
      <c r="AN455" s="4">
        <f>SUMIFS('grv lys'!$L$2:$L$2863,'grv lys'!$I$2:$I$2863,'bereken betaaldatum bedrag'!$AN$1,'grv lys'!$G$2:$G$2863,'bereken betaaldatum bedrag'!B455)</f>
        <v>0</v>
      </c>
      <c r="AO455" s="4">
        <f>SUMIFS('grv lys'!$L$2:$L$2863,'grv lys'!$I$2:$I$2863,'bereken betaaldatum bedrag'!$AO$1,'grv lys'!$G$2:$G$2863,'bereken betaaldatum bedrag'!B455)</f>
        <v>0</v>
      </c>
      <c r="AP455" s="4">
        <f>SUMIFS('grv lys'!$L$2:$L$2863,'grv lys'!$I$2:$I$2863,'bereken betaaldatum bedrag'!$AP$1,'grv lys'!$G$2:$G$2863,'bereken betaaldatum bedrag'!B455)</f>
        <v>0</v>
      </c>
      <c r="AQ455" s="4">
        <f>SUMIFS('grv lys'!$L$2:$L$2863,'grv lys'!$I$2:$I$2863,'bereken betaaldatum bedrag'!$AQ$1,'grv lys'!$G$2:$G$2863,'bereken betaaldatum bedrag'!B455)</f>
        <v>0</v>
      </c>
      <c r="AR455" s="4">
        <f>SUMIFS('grv lys'!$L$2:$L$2863,'grv lys'!$I$2:$I$2863,'bereken betaaldatum bedrag'!$AR$1,'grv lys'!$G$2:$G$2863,'bereken betaaldatum bedrag'!B455)</f>
        <v>0</v>
      </c>
      <c r="AS455" s="4">
        <f>SUMIFS('grv lys'!$L$2:$L$2863,'grv lys'!$I$2:$I$2863,'bereken betaaldatum bedrag'!$AS$1,'grv lys'!$G$2:$G$2863,'bereken betaaldatum bedrag'!B455)</f>
        <v>0</v>
      </c>
      <c r="AT455" s="4">
        <f>SUMIFS('grv lys'!$L$2:$L$2863,'grv lys'!$I$2:$I$2863,'bereken betaaldatum bedrag'!$AT$1,'grv lys'!$G$2:$G$2863,'bereken betaaldatum bedrag'!B455)</f>
        <v>0</v>
      </c>
      <c r="AU455" s="4">
        <f>SUMIFS('grv lys'!$L$2:$L$2863,'grv lys'!$I$2:$I$2863,'bereken betaaldatum bedrag'!$AU$1,'grv lys'!$G$2:$G$2863,'bereken betaaldatum bedrag'!B455)</f>
        <v>0</v>
      </c>
      <c r="AV455" s="4">
        <f>SUMIFS('grv lys'!$L$2:$L$2863,'grv lys'!$I$2:$I$2863,'bereken betaaldatum bedrag'!$AV$1,'grv lys'!$G$2:$G$2863,'bereken betaaldatum bedrag'!B455)</f>
        <v>0</v>
      </c>
      <c r="AW455" s="4">
        <f>SUMIFS('grv lys'!$L$2:$L$2863,'grv lys'!$I$2:$I$2863,'bereken betaaldatum bedrag'!$AW$1,'grv lys'!$G$2:$G$2863,'bereken betaaldatum bedrag'!B455)</f>
        <v>0</v>
      </c>
      <c r="AX455" s="4">
        <f>SUMIFS('grv lys'!$L$2:$L$2863,'grv lys'!$I$2:$I$2863,'bereken betaaldatum bedrag'!$AX$1,'grv lys'!$G$2:$G$2863,'bereken betaaldatum bedrag'!B455)</f>
        <v>0</v>
      </c>
      <c r="AY455" s="4">
        <f>SUMIFS('grv lys'!$L$2:$L$2863,'grv lys'!$I$2:$I$2863,'bereken betaaldatum bedrag'!$AY$1,'grv lys'!$G$2:$G$2863,'bereken betaaldatum bedrag'!B455)</f>
        <v>0</v>
      </c>
      <c r="AZ455" s="4">
        <f>SUMIFS('grv lys'!$L$2:$L$2863,'grv lys'!$I$2:$I$2863,'bereken betaaldatum bedrag'!$AZ$1,'grv lys'!$G$2:$G$2863,'bereken betaaldatum bedrag'!B455)</f>
        <v>0</v>
      </c>
      <c r="BA455" s="4">
        <f>SUMIFS('grv lys'!$L$2:$L$2863,'grv lys'!$I$2:$I$2863,'bereken betaaldatum bedrag'!$BA$1,'grv lys'!$G$2:$G$2863,'bereken betaaldatum bedrag'!B455)</f>
        <v>0</v>
      </c>
    </row>
    <row r="456" spans="1:53" x14ac:dyDescent="0.25">
      <c r="A456" s="21" t="s">
        <v>137</v>
      </c>
      <c r="B456" s="22">
        <v>42032</v>
      </c>
      <c r="C456" s="7"/>
      <c r="D456" s="15" t="s">
        <v>148</v>
      </c>
      <c r="E456" s="14"/>
      <c r="F456" s="12"/>
      <c r="G456" s="16"/>
      <c r="H456" s="16"/>
      <c r="I456" s="4">
        <f>SUMIFS('grv lys'!$L$2:$L$2863,'grv lys'!$G$2:$G$2863,'bereken betaaldatum bedrag'!B456,'grv lys'!$I$2:$I$2863,'bereken betaaldatum bedrag'!I$1)</f>
        <v>0</v>
      </c>
      <c r="J456" s="4">
        <f>SUMIFS('grv lys'!$L$2:$L$2863,'grv lys'!$I$2:$I$2863,'bereken betaaldatum bedrag'!$J$1,'grv lys'!$T$2:$T$2863,'bereken betaaldatum bedrag'!B456)</f>
        <v>0</v>
      </c>
      <c r="K456" s="4">
        <f>SUMIFS('grv lys'!$L$2:$L$2863,'grv lys'!$I$2:$I$2863,'bereken betaaldatum bedrag'!$K$1,'grv lys'!$T$2:$T$2863,'bereken betaaldatum bedrag'!B456)</f>
        <v>0</v>
      </c>
      <c r="L456" s="4">
        <f>SUMIFS('grv lys'!$L$2:$L$2863,'grv lys'!$I$2:$I$2863,'bereken betaaldatum bedrag'!$L$1,'grv lys'!$T$2:$T$2863,'bereken betaaldatum bedrag'!B456)</f>
        <v>0</v>
      </c>
      <c r="M456" s="4">
        <f>SUMIFS('grv lys'!$L$2:$L$2863,'grv lys'!$I$2:$I$2863,'bereken betaaldatum bedrag'!$M$1,'grv lys'!$T$2:$T$2863,'bereken betaaldatum bedrag'!B456)</f>
        <v>0</v>
      </c>
      <c r="N456" s="4">
        <f>SUMIFS('grv lys'!$L$2:$L$2863,'grv lys'!$I$2:$I$2863,'bereken betaaldatum bedrag'!$N$1,'grv lys'!$T$2:$T$2863,'bereken betaaldatum bedrag'!B456)</f>
        <v>0</v>
      </c>
      <c r="O456" s="4">
        <f>SUMIFS('grv lys'!$L$2:$L$2863,'grv lys'!$I$2:$I$2863,'bereken betaaldatum bedrag'!$O$1,'grv lys'!$T$2:$T$2863,'bereken betaaldatum bedrag'!B456)</f>
        <v>0</v>
      </c>
      <c r="P456" s="4">
        <f>SUMIFS('grv lys'!$L$2:$L$2863,'grv lys'!$I$2:$I$2863,'bereken betaaldatum bedrag'!$P$1,'grv lys'!$T$2:$T$2863,'bereken betaaldatum bedrag'!B456)</f>
        <v>0</v>
      </c>
      <c r="Q456" s="4">
        <f>SUMIFS('grv lys'!$L$2:$L$2863,'grv lys'!$I$2:$I$2863,'bereken betaaldatum bedrag'!$Q$1,'grv lys'!$T$2:$T$2863,'bereken betaaldatum bedrag'!B456)</f>
        <v>0</v>
      </c>
      <c r="R456" s="4">
        <f>SUMIFS('grv lys'!$L$2:$L$2863,'grv lys'!$I$2:$I$2863,'bereken betaaldatum bedrag'!$R$1,'grv lys'!$T$2:$T$2863,'bereken betaaldatum bedrag'!B456)</f>
        <v>0</v>
      </c>
      <c r="S456" s="4">
        <f>SUMIFS('grv lys'!Y455:Y3718,'grv lys'!T455:T3718,'bereken betaaldatum bedrag'!B456,'grv lys'!V455:V3718,'bereken betaaldatum bedrag'!$S$1)</f>
        <v>0</v>
      </c>
      <c r="T456" s="4">
        <f>SUMIFS('grv lys'!Z455:Z3718,'grv lys'!U455:U3718,'bereken betaaldatum bedrag'!B456,'grv lys'!W455:W3718,'bereken betaaldatum bedrag'!$T$1)</f>
        <v>0</v>
      </c>
      <c r="U456" s="4">
        <f>SUMIFS('grv lys'!$L$2:$L$2863,'grv lys'!$I$2:$I$2863,'bereken betaaldatum bedrag'!$U$1,'grv lys'!$T$2:$T$2863,'bereken betaaldatum bedrag'!B456)</f>
        <v>0</v>
      </c>
      <c r="V456" s="4">
        <f>SUMIFS('grv lys'!$L$2:$L$2863,'grv lys'!$I$2:$I$2863,'bereken betaaldatum bedrag'!$V$1,'grv lys'!$T$2:$T$2863,'bereken betaaldatum bedrag'!B456)</f>
        <v>0</v>
      </c>
      <c r="W456" s="4">
        <f>SUMIFS('grv lys'!$L$2:$L$2863,'grv lys'!$I$2:$I$2863,'bereken betaaldatum bedrag'!$W$1,'grv lys'!$T$2:$T$2863,'bereken betaaldatum bedrag'!B456)</f>
        <v>0</v>
      </c>
      <c r="X456" s="4">
        <f>SUMIFS('grv lys'!$L$2:$L$2863,'grv lys'!$I$2:$I$2863,'bereken betaaldatum bedrag'!$X$1,'grv lys'!$T$2:$T$2863,'bereken betaaldatum bedrag'!B456)</f>
        <v>0</v>
      </c>
      <c r="Y456" s="4">
        <f>SUMIFS('grv lys'!$L$2:$L$2863,'grv lys'!$I$2:$I$2863,'bereken betaaldatum bedrag'!$Y$1,'grv lys'!$G$2:$G$2863,'bereken betaaldatum bedrag'!B456)</f>
        <v>0</v>
      </c>
      <c r="Z456" s="4">
        <f>SUMIFS('grv lys'!$L$2:$L$2863,'grv lys'!$I$2:$I$2863,'bereken betaaldatum bedrag'!$Z$1,'grv lys'!$G$2:$G$2863,'bereken betaaldatum bedrag'!B456)</f>
        <v>0</v>
      </c>
      <c r="AA456" s="4">
        <f>SUMIFS('grv lys'!$L$2:$L$2863,'grv lys'!$I$2:$I$2863,'bereken betaaldatum bedrag'!$AA$1,'grv lys'!$G$2:$G$2863,'bereken betaaldatum bedrag'!B456)</f>
        <v>0</v>
      </c>
      <c r="AB456" s="4">
        <f>SUMIFS('grv lys'!$L$2:$L$2863,'grv lys'!$I$2:$I$2863,'bereken betaaldatum bedrag'!$AB$1,'grv lys'!$G$2:$G$2863,'bereken betaaldatum bedrag'!B456)</f>
        <v>0</v>
      </c>
      <c r="AC456" s="4">
        <f>SUMIFS('grv lys'!$L$2:$L$2863,'grv lys'!$I$2:$I$2863,'bereken betaaldatum bedrag'!$AC$1,'grv lys'!$G$2:$G$2863,'bereken betaaldatum bedrag'!B456)</f>
        <v>0</v>
      </c>
      <c r="AD456" s="4">
        <f>SUMIFS('grv lys'!$L$2:$L$2863,'grv lys'!$I$2:$I$2863,'bereken betaaldatum bedrag'!$AD$1,'grv lys'!$G$2:$G$2863,'bereken betaaldatum bedrag'!B456)</f>
        <v>0</v>
      </c>
      <c r="AE456" s="4">
        <f>SUMIFS('grv lys'!$L$2:$L$2863,'grv lys'!$I$2:$I$2863,'bereken betaaldatum bedrag'!$AE$1,'grv lys'!$G$2:$G$2863,'bereken betaaldatum bedrag'!B456)</f>
        <v>0</v>
      </c>
      <c r="AF456" s="4">
        <f>SUMIFS('grv lys'!$L$2:$L$2863,'grv lys'!$I$2:$I$2863,'bereken betaaldatum bedrag'!$AF$1,'grv lys'!$G$2:$G$2863,'bereken betaaldatum bedrag'!B456)</f>
        <v>0</v>
      </c>
      <c r="AG456" s="4">
        <f>SUMIFS('grv lys'!$L$2:$L$2863,'grv lys'!$I$2:$I$2863,'bereken betaaldatum bedrag'!$AG$1,'grv lys'!$G$2:$G$2863,'bereken betaaldatum bedrag'!B456)</f>
        <v>0</v>
      </c>
      <c r="AH456" s="4">
        <f>SUMIFS('grv lys'!$L$2:$L$2863,'grv lys'!$I$2:$I$2863,'bereken betaaldatum bedrag'!$AH$1,'grv lys'!$G$2:$G$2863,'bereken betaaldatum bedrag'!B456)</f>
        <v>0</v>
      </c>
      <c r="AI456" s="4">
        <f>SUMIFS('grv lys'!$L$2:$L$2863,'grv lys'!$I$2:$I$2863,'bereken betaaldatum bedrag'!$AI$1,'grv lys'!$G$2:$G$2863,'bereken betaaldatum bedrag'!B456)</f>
        <v>0</v>
      </c>
      <c r="AJ456" s="4">
        <f>SUMIFS('grv lys'!$L$2:$L$2863,'grv lys'!$I$2:$I$2863,'bereken betaaldatum bedrag'!$AJ$1,'grv lys'!$G$2:$G$2863,'bereken betaaldatum bedrag'!B456)</f>
        <v>0</v>
      </c>
      <c r="AK456" s="4">
        <f>SUMIFS('grv lys'!$L$2:$L$2863,'grv lys'!$I$2:$I$2863,'bereken betaaldatum bedrag'!$AK$1,'grv lys'!$G$2:$G$2863,'bereken betaaldatum bedrag'!B456)</f>
        <v>0</v>
      </c>
      <c r="AL456" s="4">
        <f>SUMIFS('grv lys'!$L$2:$L$2863,'grv lys'!$I$2:$I$2863,'bereken betaaldatum bedrag'!$AL$1,'grv lys'!$G$2:$G$2863,'bereken betaaldatum bedrag'!B456)</f>
        <v>0</v>
      </c>
      <c r="AM456" s="4">
        <f>SUMIFS('grv lys'!$L$2:$L$2863,'grv lys'!$I$2:$I$2863,'bereken betaaldatum bedrag'!$AM$1,'grv lys'!$G$2:$G$2863,'bereken betaaldatum bedrag'!B456)</f>
        <v>0</v>
      </c>
      <c r="AN456" s="4">
        <f>SUMIFS('grv lys'!$L$2:$L$2863,'grv lys'!$I$2:$I$2863,'bereken betaaldatum bedrag'!$AN$1,'grv lys'!$G$2:$G$2863,'bereken betaaldatum bedrag'!B456)</f>
        <v>0</v>
      </c>
      <c r="AO456" s="4">
        <f>SUMIFS('grv lys'!$L$2:$L$2863,'grv lys'!$I$2:$I$2863,'bereken betaaldatum bedrag'!$AO$1,'grv lys'!$G$2:$G$2863,'bereken betaaldatum bedrag'!B456)</f>
        <v>0</v>
      </c>
      <c r="AP456" s="4">
        <f>SUMIFS('grv lys'!$L$2:$L$2863,'grv lys'!$I$2:$I$2863,'bereken betaaldatum bedrag'!$AP$1,'grv lys'!$G$2:$G$2863,'bereken betaaldatum bedrag'!B456)</f>
        <v>0</v>
      </c>
      <c r="AQ456" s="4">
        <f>SUMIFS('grv lys'!$L$2:$L$2863,'grv lys'!$I$2:$I$2863,'bereken betaaldatum bedrag'!$AQ$1,'grv lys'!$G$2:$G$2863,'bereken betaaldatum bedrag'!B456)</f>
        <v>0</v>
      </c>
      <c r="AR456" s="4">
        <f>SUMIFS('grv lys'!$L$2:$L$2863,'grv lys'!$I$2:$I$2863,'bereken betaaldatum bedrag'!$AR$1,'grv lys'!$G$2:$G$2863,'bereken betaaldatum bedrag'!B456)</f>
        <v>0</v>
      </c>
      <c r="AS456" s="4">
        <f>SUMIFS('grv lys'!$L$2:$L$2863,'grv lys'!$I$2:$I$2863,'bereken betaaldatum bedrag'!$AS$1,'grv lys'!$G$2:$G$2863,'bereken betaaldatum bedrag'!B456)</f>
        <v>0</v>
      </c>
      <c r="AT456" s="4">
        <f>SUMIFS('grv lys'!$L$2:$L$2863,'grv lys'!$I$2:$I$2863,'bereken betaaldatum bedrag'!$AT$1,'grv lys'!$G$2:$G$2863,'bereken betaaldatum bedrag'!B456)</f>
        <v>0</v>
      </c>
      <c r="AU456" s="4">
        <f>SUMIFS('grv lys'!$L$2:$L$2863,'grv lys'!$I$2:$I$2863,'bereken betaaldatum bedrag'!$AU$1,'grv lys'!$G$2:$G$2863,'bereken betaaldatum bedrag'!B456)</f>
        <v>0</v>
      </c>
      <c r="AV456" s="4">
        <f>SUMIFS('grv lys'!$L$2:$L$2863,'grv lys'!$I$2:$I$2863,'bereken betaaldatum bedrag'!$AV$1,'grv lys'!$G$2:$G$2863,'bereken betaaldatum bedrag'!B456)</f>
        <v>0</v>
      </c>
      <c r="AW456" s="4">
        <f>SUMIFS('grv lys'!$L$2:$L$2863,'grv lys'!$I$2:$I$2863,'bereken betaaldatum bedrag'!$AW$1,'grv lys'!$G$2:$G$2863,'bereken betaaldatum bedrag'!B456)</f>
        <v>0</v>
      </c>
      <c r="AX456" s="4">
        <f>SUMIFS('grv lys'!$L$2:$L$2863,'grv lys'!$I$2:$I$2863,'bereken betaaldatum bedrag'!$AX$1,'grv lys'!$G$2:$G$2863,'bereken betaaldatum bedrag'!B456)</f>
        <v>0</v>
      </c>
      <c r="AY456" s="4">
        <f>SUMIFS('grv lys'!$L$2:$L$2863,'grv lys'!$I$2:$I$2863,'bereken betaaldatum bedrag'!$AY$1,'grv lys'!$G$2:$G$2863,'bereken betaaldatum bedrag'!B456)</f>
        <v>0</v>
      </c>
      <c r="AZ456" s="4">
        <f>SUMIFS('grv lys'!$L$2:$L$2863,'grv lys'!$I$2:$I$2863,'bereken betaaldatum bedrag'!$AZ$1,'grv lys'!$G$2:$G$2863,'bereken betaaldatum bedrag'!B456)</f>
        <v>0</v>
      </c>
      <c r="BA456" s="4">
        <f>SUMIFS('grv lys'!$L$2:$L$2863,'grv lys'!$I$2:$I$2863,'bereken betaaldatum bedrag'!$BA$1,'grv lys'!$G$2:$G$2863,'bereken betaaldatum bedrag'!B456)</f>
        <v>0</v>
      </c>
    </row>
    <row r="457" spans="1:53" x14ac:dyDescent="0.25">
      <c r="A457" s="21" t="s">
        <v>138</v>
      </c>
      <c r="B457" s="22">
        <v>42033</v>
      </c>
      <c r="C457" s="7"/>
      <c r="D457" s="15" t="s">
        <v>148</v>
      </c>
      <c r="E457" s="14"/>
      <c r="F457" s="12"/>
      <c r="G457" s="16"/>
      <c r="H457" s="16"/>
      <c r="I457" s="4">
        <f>SUMIFS('grv lys'!$L$2:$L$2863,'grv lys'!$G$2:$G$2863,'bereken betaaldatum bedrag'!B457,'grv lys'!$I$2:$I$2863,'bereken betaaldatum bedrag'!I$1)</f>
        <v>0</v>
      </c>
      <c r="J457" s="4">
        <f>SUMIFS('grv lys'!$L$2:$L$2863,'grv lys'!$I$2:$I$2863,'bereken betaaldatum bedrag'!$J$1,'grv lys'!$T$2:$T$2863,'bereken betaaldatum bedrag'!B457)</f>
        <v>0</v>
      </c>
      <c r="K457" s="4">
        <f>SUMIFS('grv lys'!$L$2:$L$2863,'grv lys'!$I$2:$I$2863,'bereken betaaldatum bedrag'!$K$1,'grv lys'!$T$2:$T$2863,'bereken betaaldatum bedrag'!B457)</f>
        <v>0</v>
      </c>
      <c r="L457" s="4">
        <f>SUMIFS('grv lys'!$L$2:$L$2863,'grv lys'!$I$2:$I$2863,'bereken betaaldatum bedrag'!$L$1,'grv lys'!$T$2:$T$2863,'bereken betaaldatum bedrag'!B457)</f>
        <v>0</v>
      </c>
      <c r="M457" s="4">
        <f>SUMIFS('grv lys'!$L$2:$L$2863,'grv lys'!$I$2:$I$2863,'bereken betaaldatum bedrag'!$M$1,'grv lys'!$T$2:$T$2863,'bereken betaaldatum bedrag'!B457)</f>
        <v>0</v>
      </c>
      <c r="N457" s="4">
        <f>SUMIFS('grv lys'!$L$2:$L$2863,'grv lys'!$I$2:$I$2863,'bereken betaaldatum bedrag'!$N$1,'grv lys'!$T$2:$T$2863,'bereken betaaldatum bedrag'!B457)</f>
        <v>0</v>
      </c>
      <c r="O457" s="4">
        <f>SUMIFS('grv lys'!$L$2:$L$2863,'grv lys'!$I$2:$I$2863,'bereken betaaldatum bedrag'!$O$1,'grv lys'!$T$2:$T$2863,'bereken betaaldatum bedrag'!B457)</f>
        <v>0</v>
      </c>
      <c r="P457" s="4">
        <f>SUMIFS('grv lys'!$L$2:$L$2863,'grv lys'!$I$2:$I$2863,'bereken betaaldatum bedrag'!$P$1,'grv lys'!$T$2:$T$2863,'bereken betaaldatum bedrag'!B457)</f>
        <v>0</v>
      </c>
      <c r="Q457" s="4">
        <f>SUMIFS('grv lys'!$L$2:$L$2863,'grv lys'!$I$2:$I$2863,'bereken betaaldatum bedrag'!$Q$1,'grv lys'!$T$2:$T$2863,'bereken betaaldatum bedrag'!B457)</f>
        <v>0</v>
      </c>
      <c r="R457" s="4">
        <f>SUMIFS('grv lys'!$L$2:$L$2863,'grv lys'!$I$2:$I$2863,'bereken betaaldatum bedrag'!$R$1,'grv lys'!$T$2:$T$2863,'bereken betaaldatum bedrag'!B457)</f>
        <v>0</v>
      </c>
      <c r="S457" s="4">
        <f>SUMIFS('grv lys'!Y456:Y3719,'grv lys'!T456:T3719,'bereken betaaldatum bedrag'!B457,'grv lys'!V456:V3719,'bereken betaaldatum bedrag'!$S$1)</f>
        <v>0</v>
      </c>
      <c r="T457" s="4">
        <f>SUMIFS('grv lys'!Z456:Z3719,'grv lys'!U456:U3719,'bereken betaaldatum bedrag'!B457,'grv lys'!W456:W3719,'bereken betaaldatum bedrag'!$T$1)</f>
        <v>0</v>
      </c>
      <c r="U457" s="4">
        <f>SUMIFS('grv lys'!$L$2:$L$2863,'grv lys'!$I$2:$I$2863,'bereken betaaldatum bedrag'!$U$1,'grv lys'!$T$2:$T$2863,'bereken betaaldatum bedrag'!B457)</f>
        <v>0</v>
      </c>
      <c r="V457" s="4">
        <f>SUMIFS('grv lys'!$L$2:$L$2863,'grv lys'!$I$2:$I$2863,'bereken betaaldatum bedrag'!$V$1,'grv lys'!$T$2:$T$2863,'bereken betaaldatum bedrag'!B457)</f>
        <v>0</v>
      </c>
      <c r="W457" s="4">
        <f>SUMIFS('grv lys'!$L$2:$L$2863,'grv lys'!$I$2:$I$2863,'bereken betaaldatum bedrag'!$W$1,'grv lys'!$T$2:$T$2863,'bereken betaaldatum bedrag'!B457)</f>
        <v>0</v>
      </c>
      <c r="X457" s="4">
        <f>SUMIFS('grv lys'!$L$2:$L$2863,'grv lys'!$I$2:$I$2863,'bereken betaaldatum bedrag'!$X$1,'grv lys'!$T$2:$T$2863,'bereken betaaldatum bedrag'!B457)</f>
        <v>0</v>
      </c>
      <c r="Y457" s="4">
        <f>SUMIFS('grv lys'!$L$2:$L$2863,'grv lys'!$I$2:$I$2863,'bereken betaaldatum bedrag'!$Y$1,'grv lys'!$G$2:$G$2863,'bereken betaaldatum bedrag'!B457)</f>
        <v>0</v>
      </c>
      <c r="Z457" s="4">
        <f>SUMIFS('grv lys'!$L$2:$L$2863,'grv lys'!$I$2:$I$2863,'bereken betaaldatum bedrag'!$Z$1,'grv lys'!$G$2:$G$2863,'bereken betaaldatum bedrag'!B457)</f>
        <v>0</v>
      </c>
      <c r="AA457" s="4">
        <f>SUMIFS('grv lys'!$L$2:$L$2863,'grv lys'!$I$2:$I$2863,'bereken betaaldatum bedrag'!$AA$1,'grv lys'!$G$2:$G$2863,'bereken betaaldatum bedrag'!B457)</f>
        <v>0</v>
      </c>
      <c r="AB457" s="4">
        <f>SUMIFS('grv lys'!$L$2:$L$2863,'grv lys'!$I$2:$I$2863,'bereken betaaldatum bedrag'!$AB$1,'grv lys'!$G$2:$G$2863,'bereken betaaldatum bedrag'!B457)</f>
        <v>0</v>
      </c>
      <c r="AC457" s="4">
        <f>SUMIFS('grv lys'!$L$2:$L$2863,'grv lys'!$I$2:$I$2863,'bereken betaaldatum bedrag'!$AC$1,'grv lys'!$G$2:$G$2863,'bereken betaaldatum bedrag'!B457)</f>
        <v>0</v>
      </c>
      <c r="AD457" s="4">
        <f>SUMIFS('grv lys'!$L$2:$L$2863,'grv lys'!$I$2:$I$2863,'bereken betaaldatum bedrag'!$AD$1,'grv lys'!$G$2:$G$2863,'bereken betaaldatum bedrag'!B457)</f>
        <v>0</v>
      </c>
      <c r="AE457" s="4">
        <f>SUMIFS('grv lys'!$L$2:$L$2863,'grv lys'!$I$2:$I$2863,'bereken betaaldatum bedrag'!$AE$1,'grv lys'!$G$2:$G$2863,'bereken betaaldatum bedrag'!B457)</f>
        <v>0</v>
      </c>
      <c r="AF457" s="4">
        <f>SUMIFS('grv lys'!$L$2:$L$2863,'grv lys'!$I$2:$I$2863,'bereken betaaldatum bedrag'!$AF$1,'grv lys'!$G$2:$G$2863,'bereken betaaldatum bedrag'!B457)</f>
        <v>0</v>
      </c>
      <c r="AG457" s="4">
        <f>SUMIFS('grv lys'!$L$2:$L$2863,'grv lys'!$I$2:$I$2863,'bereken betaaldatum bedrag'!$AG$1,'grv lys'!$G$2:$G$2863,'bereken betaaldatum bedrag'!B457)</f>
        <v>0</v>
      </c>
      <c r="AH457" s="4">
        <f>SUMIFS('grv lys'!$L$2:$L$2863,'grv lys'!$I$2:$I$2863,'bereken betaaldatum bedrag'!$AH$1,'grv lys'!$G$2:$G$2863,'bereken betaaldatum bedrag'!B457)</f>
        <v>0</v>
      </c>
      <c r="AI457" s="4">
        <f>SUMIFS('grv lys'!$L$2:$L$2863,'grv lys'!$I$2:$I$2863,'bereken betaaldatum bedrag'!$AI$1,'grv lys'!$G$2:$G$2863,'bereken betaaldatum bedrag'!B457)</f>
        <v>0</v>
      </c>
      <c r="AJ457" s="4">
        <f>SUMIFS('grv lys'!$L$2:$L$2863,'grv lys'!$I$2:$I$2863,'bereken betaaldatum bedrag'!$AJ$1,'grv lys'!$G$2:$G$2863,'bereken betaaldatum bedrag'!B457)</f>
        <v>0</v>
      </c>
      <c r="AK457" s="4">
        <f>SUMIFS('grv lys'!$L$2:$L$2863,'grv lys'!$I$2:$I$2863,'bereken betaaldatum bedrag'!$AK$1,'grv lys'!$G$2:$G$2863,'bereken betaaldatum bedrag'!B457)</f>
        <v>0</v>
      </c>
      <c r="AL457" s="4">
        <f>SUMIFS('grv lys'!$L$2:$L$2863,'grv lys'!$I$2:$I$2863,'bereken betaaldatum bedrag'!$AL$1,'grv lys'!$G$2:$G$2863,'bereken betaaldatum bedrag'!B457)</f>
        <v>0</v>
      </c>
      <c r="AM457" s="4">
        <f>SUMIFS('grv lys'!$L$2:$L$2863,'grv lys'!$I$2:$I$2863,'bereken betaaldatum bedrag'!$AM$1,'grv lys'!$G$2:$G$2863,'bereken betaaldatum bedrag'!B457)</f>
        <v>0</v>
      </c>
      <c r="AN457" s="4">
        <f>SUMIFS('grv lys'!$L$2:$L$2863,'grv lys'!$I$2:$I$2863,'bereken betaaldatum bedrag'!$AN$1,'grv lys'!$G$2:$G$2863,'bereken betaaldatum bedrag'!B457)</f>
        <v>0</v>
      </c>
      <c r="AO457" s="4">
        <f>SUMIFS('grv lys'!$L$2:$L$2863,'grv lys'!$I$2:$I$2863,'bereken betaaldatum bedrag'!$AO$1,'grv lys'!$G$2:$G$2863,'bereken betaaldatum bedrag'!B457)</f>
        <v>0</v>
      </c>
      <c r="AP457" s="4">
        <f>SUMIFS('grv lys'!$L$2:$L$2863,'grv lys'!$I$2:$I$2863,'bereken betaaldatum bedrag'!$AP$1,'grv lys'!$G$2:$G$2863,'bereken betaaldatum bedrag'!B457)</f>
        <v>0</v>
      </c>
      <c r="AQ457" s="4">
        <f>SUMIFS('grv lys'!$L$2:$L$2863,'grv lys'!$I$2:$I$2863,'bereken betaaldatum bedrag'!$AQ$1,'grv lys'!$G$2:$G$2863,'bereken betaaldatum bedrag'!B457)</f>
        <v>0</v>
      </c>
      <c r="AR457" s="4">
        <f>SUMIFS('grv lys'!$L$2:$L$2863,'grv lys'!$I$2:$I$2863,'bereken betaaldatum bedrag'!$AR$1,'grv lys'!$G$2:$G$2863,'bereken betaaldatum bedrag'!B457)</f>
        <v>0</v>
      </c>
      <c r="AS457" s="4">
        <f>SUMIFS('grv lys'!$L$2:$L$2863,'grv lys'!$I$2:$I$2863,'bereken betaaldatum bedrag'!$AS$1,'grv lys'!$G$2:$G$2863,'bereken betaaldatum bedrag'!B457)</f>
        <v>0</v>
      </c>
      <c r="AT457" s="4">
        <f>SUMIFS('grv lys'!$L$2:$L$2863,'grv lys'!$I$2:$I$2863,'bereken betaaldatum bedrag'!$AT$1,'grv lys'!$G$2:$G$2863,'bereken betaaldatum bedrag'!B457)</f>
        <v>0</v>
      </c>
      <c r="AU457" s="4">
        <f>SUMIFS('grv lys'!$L$2:$L$2863,'grv lys'!$I$2:$I$2863,'bereken betaaldatum bedrag'!$AU$1,'grv lys'!$G$2:$G$2863,'bereken betaaldatum bedrag'!B457)</f>
        <v>0</v>
      </c>
      <c r="AV457" s="4">
        <f>SUMIFS('grv lys'!$L$2:$L$2863,'grv lys'!$I$2:$I$2863,'bereken betaaldatum bedrag'!$AV$1,'grv lys'!$G$2:$G$2863,'bereken betaaldatum bedrag'!B457)</f>
        <v>0</v>
      </c>
      <c r="AW457" s="4">
        <f>SUMIFS('grv lys'!$L$2:$L$2863,'grv lys'!$I$2:$I$2863,'bereken betaaldatum bedrag'!$AW$1,'grv lys'!$G$2:$G$2863,'bereken betaaldatum bedrag'!B457)</f>
        <v>0</v>
      </c>
      <c r="AX457" s="4">
        <f>SUMIFS('grv lys'!$L$2:$L$2863,'grv lys'!$I$2:$I$2863,'bereken betaaldatum bedrag'!$AX$1,'grv lys'!$G$2:$G$2863,'bereken betaaldatum bedrag'!B457)</f>
        <v>0</v>
      </c>
      <c r="AY457" s="4">
        <f>SUMIFS('grv lys'!$L$2:$L$2863,'grv lys'!$I$2:$I$2863,'bereken betaaldatum bedrag'!$AY$1,'grv lys'!$G$2:$G$2863,'bereken betaaldatum bedrag'!B457)</f>
        <v>0</v>
      </c>
      <c r="AZ457" s="4">
        <f>SUMIFS('grv lys'!$L$2:$L$2863,'grv lys'!$I$2:$I$2863,'bereken betaaldatum bedrag'!$AZ$1,'grv lys'!$G$2:$G$2863,'bereken betaaldatum bedrag'!B457)</f>
        <v>0</v>
      </c>
      <c r="BA457" s="4">
        <f>SUMIFS('grv lys'!$L$2:$L$2863,'grv lys'!$I$2:$I$2863,'bereken betaaldatum bedrag'!$BA$1,'grv lys'!$G$2:$G$2863,'bereken betaaldatum bedrag'!B457)</f>
        <v>0</v>
      </c>
    </row>
    <row r="458" spans="1:53" x14ac:dyDescent="0.25">
      <c r="A458" s="21" t="s">
        <v>139</v>
      </c>
      <c r="B458" s="22">
        <v>42034</v>
      </c>
      <c r="C458" s="7">
        <f>B458+19</f>
        <v>42053</v>
      </c>
      <c r="D458" s="6">
        <f>SUM(I452:I458)</f>
        <v>0</v>
      </c>
      <c r="E458" s="14">
        <f>B458+31</f>
        <v>42065</v>
      </c>
      <c r="F458" s="12">
        <f>SUM(Y452:BA458)</f>
        <v>0</v>
      </c>
      <c r="G458" s="10">
        <f>B458</f>
        <v>42034</v>
      </c>
      <c r="H458" s="9">
        <f>SUM(J452:X458)</f>
        <v>0</v>
      </c>
      <c r="I458" s="4">
        <f>SUMIFS('grv lys'!$L$2:$L$2863,'grv lys'!$G$2:$G$2863,'bereken betaaldatum bedrag'!B458,'grv lys'!$I$2:$I$2863,'bereken betaaldatum bedrag'!I$1)</f>
        <v>0</v>
      </c>
      <c r="J458" s="4">
        <f>SUMIFS('grv lys'!$L$2:$L$2863,'grv lys'!$I$2:$I$2863,'bereken betaaldatum bedrag'!$J$1,'grv lys'!$T$2:$T$2863,'bereken betaaldatum bedrag'!B458)</f>
        <v>0</v>
      </c>
      <c r="K458" s="4">
        <f>SUMIFS('grv lys'!$L$2:$L$2863,'grv lys'!$I$2:$I$2863,'bereken betaaldatum bedrag'!$K$1,'grv lys'!$T$2:$T$2863,'bereken betaaldatum bedrag'!B458)</f>
        <v>0</v>
      </c>
      <c r="L458" s="4">
        <f>SUMIFS('grv lys'!$L$2:$L$2863,'grv lys'!$I$2:$I$2863,'bereken betaaldatum bedrag'!$L$1,'grv lys'!$T$2:$T$2863,'bereken betaaldatum bedrag'!B458)</f>
        <v>0</v>
      </c>
      <c r="M458" s="4">
        <f>SUMIFS('grv lys'!$L$2:$L$2863,'grv lys'!$I$2:$I$2863,'bereken betaaldatum bedrag'!$M$1,'grv lys'!$T$2:$T$2863,'bereken betaaldatum bedrag'!B458)</f>
        <v>0</v>
      </c>
      <c r="N458" s="4">
        <f>SUMIFS('grv lys'!$L$2:$L$2863,'grv lys'!$I$2:$I$2863,'bereken betaaldatum bedrag'!$N$1,'grv lys'!$T$2:$T$2863,'bereken betaaldatum bedrag'!B458)</f>
        <v>0</v>
      </c>
      <c r="O458" s="4">
        <f>SUMIFS('grv lys'!$L$2:$L$2863,'grv lys'!$I$2:$I$2863,'bereken betaaldatum bedrag'!$O$1,'grv lys'!$T$2:$T$2863,'bereken betaaldatum bedrag'!B458)</f>
        <v>0</v>
      </c>
      <c r="P458" s="4">
        <f>SUMIFS('grv lys'!$L$2:$L$2863,'grv lys'!$I$2:$I$2863,'bereken betaaldatum bedrag'!$P$1,'grv lys'!$T$2:$T$2863,'bereken betaaldatum bedrag'!B458)</f>
        <v>0</v>
      </c>
      <c r="Q458" s="4">
        <f>SUMIFS('grv lys'!$L$2:$L$2863,'grv lys'!$I$2:$I$2863,'bereken betaaldatum bedrag'!$Q$1,'grv lys'!$T$2:$T$2863,'bereken betaaldatum bedrag'!B458)</f>
        <v>0</v>
      </c>
      <c r="R458" s="4">
        <f>SUMIFS('grv lys'!$L$2:$L$2863,'grv lys'!$I$2:$I$2863,'bereken betaaldatum bedrag'!$R$1,'grv lys'!$T$2:$T$2863,'bereken betaaldatum bedrag'!B458)</f>
        <v>0</v>
      </c>
      <c r="S458" s="4">
        <f>SUMIFS('grv lys'!Y457:Y3720,'grv lys'!T457:T3720,'bereken betaaldatum bedrag'!B458,'grv lys'!V457:V3720,'bereken betaaldatum bedrag'!$S$1)</f>
        <v>0</v>
      </c>
      <c r="T458" s="4">
        <f>SUMIFS('grv lys'!Z457:Z3720,'grv lys'!U457:U3720,'bereken betaaldatum bedrag'!B458,'grv lys'!W457:W3720,'bereken betaaldatum bedrag'!$T$1)</f>
        <v>0</v>
      </c>
      <c r="U458" s="4">
        <f>SUMIFS('grv lys'!$L$2:$L$2863,'grv lys'!$I$2:$I$2863,'bereken betaaldatum bedrag'!$U$1,'grv lys'!$T$2:$T$2863,'bereken betaaldatum bedrag'!B458)</f>
        <v>0</v>
      </c>
      <c r="V458" s="4">
        <f>SUMIFS('grv lys'!$L$2:$L$2863,'grv lys'!$I$2:$I$2863,'bereken betaaldatum bedrag'!$V$1,'grv lys'!$T$2:$T$2863,'bereken betaaldatum bedrag'!B458)</f>
        <v>0</v>
      </c>
      <c r="W458" s="4">
        <f>SUMIFS('grv lys'!$L$2:$L$2863,'grv lys'!$I$2:$I$2863,'bereken betaaldatum bedrag'!$W$1,'grv lys'!$T$2:$T$2863,'bereken betaaldatum bedrag'!B458)</f>
        <v>0</v>
      </c>
      <c r="X458" s="4">
        <f>SUMIFS('grv lys'!$L$2:$L$2863,'grv lys'!$I$2:$I$2863,'bereken betaaldatum bedrag'!$X$1,'grv lys'!$T$2:$T$2863,'bereken betaaldatum bedrag'!B458)</f>
        <v>0</v>
      </c>
      <c r="Y458" s="4">
        <f>SUMIFS('grv lys'!$L$2:$L$2863,'grv lys'!$I$2:$I$2863,'bereken betaaldatum bedrag'!$Y$1,'grv lys'!$G$2:$G$2863,'bereken betaaldatum bedrag'!B458)</f>
        <v>0</v>
      </c>
      <c r="Z458" s="4">
        <f>SUMIFS('grv lys'!$L$2:$L$2863,'grv lys'!$I$2:$I$2863,'bereken betaaldatum bedrag'!$Z$1,'grv lys'!$G$2:$G$2863,'bereken betaaldatum bedrag'!B458)</f>
        <v>0</v>
      </c>
      <c r="AA458" s="4">
        <f>SUMIFS('grv lys'!$L$2:$L$2863,'grv lys'!$I$2:$I$2863,'bereken betaaldatum bedrag'!$AA$1,'grv lys'!$G$2:$G$2863,'bereken betaaldatum bedrag'!B458)</f>
        <v>0</v>
      </c>
      <c r="AB458" s="4">
        <f>SUMIFS('grv lys'!$L$2:$L$2863,'grv lys'!$I$2:$I$2863,'bereken betaaldatum bedrag'!$AB$1,'grv lys'!$G$2:$G$2863,'bereken betaaldatum bedrag'!B458)</f>
        <v>0</v>
      </c>
      <c r="AC458" s="4">
        <f>SUMIFS('grv lys'!$L$2:$L$2863,'grv lys'!$I$2:$I$2863,'bereken betaaldatum bedrag'!$AC$1,'grv lys'!$G$2:$G$2863,'bereken betaaldatum bedrag'!B458)</f>
        <v>0</v>
      </c>
      <c r="AD458" s="4">
        <f>SUMIFS('grv lys'!$L$2:$L$2863,'grv lys'!$I$2:$I$2863,'bereken betaaldatum bedrag'!$AD$1,'grv lys'!$G$2:$G$2863,'bereken betaaldatum bedrag'!B458)</f>
        <v>0</v>
      </c>
      <c r="AE458" s="4">
        <f>SUMIFS('grv lys'!$L$2:$L$2863,'grv lys'!$I$2:$I$2863,'bereken betaaldatum bedrag'!$AE$1,'grv lys'!$G$2:$G$2863,'bereken betaaldatum bedrag'!B458)</f>
        <v>0</v>
      </c>
      <c r="AF458" s="4">
        <f>SUMIFS('grv lys'!$L$2:$L$2863,'grv lys'!$I$2:$I$2863,'bereken betaaldatum bedrag'!$AF$1,'grv lys'!$G$2:$G$2863,'bereken betaaldatum bedrag'!B458)</f>
        <v>0</v>
      </c>
      <c r="AG458" s="4">
        <f>SUMIFS('grv lys'!$L$2:$L$2863,'grv lys'!$I$2:$I$2863,'bereken betaaldatum bedrag'!$AG$1,'grv lys'!$G$2:$G$2863,'bereken betaaldatum bedrag'!B458)</f>
        <v>0</v>
      </c>
      <c r="AH458" s="4">
        <f>SUMIFS('grv lys'!$L$2:$L$2863,'grv lys'!$I$2:$I$2863,'bereken betaaldatum bedrag'!$AH$1,'grv lys'!$G$2:$G$2863,'bereken betaaldatum bedrag'!B458)</f>
        <v>0</v>
      </c>
      <c r="AI458" s="4">
        <f>SUMIFS('grv lys'!$L$2:$L$2863,'grv lys'!$I$2:$I$2863,'bereken betaaldatum bedrag'!$AI$1,'grv lys'!$G$2:$G$2863,'bereken betaaldatum bedrag'!B458)</f>
        <v>0</v>
      </c>
      <c r="AJ458" s="4">
        <f>SUMIFS('grv lys'!$L$2:$L$2863,'grv lys'!$I$2:$I$2863,'bereken betaaldatum bedrag'!$AJ$1,'grv lys'!$G$2:$G$2863,'bereken betaaldatum bedrag'!B458)</f>
        <v>0</v>
      </c>
      <c r="AK458" s="4">
        <f>SUMIFS('grv lys'!$L$2:$L$2863,'grv lys'!$I$2:$I$2863,'bereken betaaldatum bedrag'!$AK$1,'grv lys'!$G$2:$G$2863,'bereken betaaldatum bedrag'!B458)</f>
        <v>0</v>
      </c>
      <c r="AL458" s="4">
        <f>SUMIFS('grv lys'!$L$2:$L$2863,'grv lys'!$I$2:$I$2863,'bereken betaaldatum bedrag'!$AL$1,'grv lys'!$G$2:$G$2863,'bereken betaaldatum bedrag'!B458)</f>
        <v>0</v>
      </c>
      <c r="AM458" s="4">
        <f>SUMIFS('grv lys'!$L$2:$L$2863,'grv lys'!$I$2:$I$2863,'bereken betaaldatum bedrag'!$AM$1,'grv lys'!$G$2:$G$2863,'bereken betaaldatum bedrag'!B458)</f>
        <v>0</v>
      </c>
      <c r="AN458" s="4">
        <f>SUMIFS('grv lys'!$L$2:$L$2863,'grv lys'!$I$2:$I$2863,'bereken betaaldatum bedrag'!$AN$1,'grv lys'!$G$2:$G$2863,'bereken betaaldatum bedrag'!B458)</f>
        <v>0</v>
      </c>
      <c r="AO458" s="4">
        <f>SUMIFS('grv lys'!$L$2:$L$2863,'grv lys'!$I$2:$I$2863,'bereken betaaldatum bedrag'!$AO$1,'grv lys'!$G$2:$G$2863,'bereken betaaldatum bedrag'!B458)</f>
        <v>0</v>
      </c>
      <c r="AP458" s="4">
        <f>SUMIFS('grv lys'!$L$2:$L$2863,'grv lys'!$I$2:$I$2863,'bereken betaaldatum bedrag'!$AP$1,'grv lys'!$G$2:$G$2863,'bereken betaaldatum bedrag'!B458)</f>
        <v>0</v>
      </c>
      <c r="AQ458" s="4">
        <f>SUMIFS('grv lys'!$L$2:$L$2863,'grv lys'!$I$2:$I$2863,'bereken betaaldatum bedrag'!$AQ$1,'grv lys'!$G$2:$G$2863,'bereken betaaldatum bedrag'!B458)</f>
        <v>0</v>
      </c>
      <c r="AR458" s="4">
        <f>SUMIFS('grv lys'!$L$2:$L$2863,'grv lys'!$I$2:$I$2863,'bereken betaaldatum bedrag'!$AR$1,'grv lys'!$G$2:$G$2863,'bereken betaaldatum bedrag'!B458)</f>
        <v>0</v>
      </c>
      <c r="AS458" s="4">
        <f>SUMIFS('grv lys'!$L$2:$L$2863,'grv lys'!$I$2:$I$2863,'bereken betaaldatum bedrag'!$AS$1,'grv lys'!$G$2:$G$2863,'bereken betaaldatum bedrag'!B458)</f>
        <v>0</v>
      </c>
      <c r="AT458" s="4">
        <f>SUMIFS('grv lys'!$L$2:$L$2863,'grv lys'!$I$2:$I$2863,'bereken betaaldatum bedrag'!$AT$1,'grv lys'!$G$2:$G$2863,'bereken betaaldatum bedrag'!B458)</f>
        <v>0</v>
      </c>
      <c r="AU458" s="4">
        <f>SUMIFS('grv lys'!$L$2:$L$2863,'grv lys'!$I$2:$I$2863,'bereken betaaldatum bedrag'!$AU$1,'grv lys'!$G$2:$G$2863,'bereken betaaldatum bedrag'!B458)</f>
        <v>0</v>
      </c>
      <c r="AV458" s="4">
        <f>SUMIFS('grv lys'!$L$2:$L$2863,'grv lys'!$I$2:$I$2863,'bereken betaaldatum bedrag'!$AV$1,'grv lys'!$G$2:$G$2863,'bereken betaaldatum bedrag'!B458)</f>
        <v>0</v>
      </c>
      <c r="AW458" s="4">
        <f>SUMIFS('grv lys'!$L$2:$L$2863,'grv lys'!$I$2:$I$2863,'bereken betaaldatum bedrag'!$AW$1,'grv lys'!$G$2:$G$2863,'bereken betaaldatum bedrag'!B458)</f>
        <v>0</v>
      </c>
      <c r="AX458" s="4">
        <f>SUMIFS('grv lys'!$L$2:$L$2863,'grv lys'!$I$2:$I$2863,'bereken betaaldatum bedrag'!$AX$1,'grv lys'!$G$2:$G$2863,'bereken betaaldatum bedrag'!B458)</f>
        <v>0</v>
      </c>
      <c r="AY458" s="4">
        <f>SUMIFS('grv lys'!$L$2:$L$2863,'grv lys'!$I$2:$I$2863,'bereken betaaldatum bedrag'!$AY$1,'grv lys'!$G$2:$G$2863,'bereken betaaldatum bedrag'!B458)</f>
        <v>0</v>
      </c>
      <c r="AZ458" s="4">
        <f>SUMIFS('grv lys'!$L$2:$L$2863,'grv lys'!$I$2:$I$2863,'bereken betaaldatum bedrag'!$AZ$1,'grv lys'!$G$2:$G$2863,'bereken betaaldatum bedrag'!B458)</f>
        <v>0</v>
      </c>
      <c r="BA458" s="4">
        <f>SUMIFS('grv lys'!$L$2:$L$2863,'grv lys'!$I$2:$I$2863,'bereken betaaldatum bedrag'!$BA$1,'grv lys'!$G$2:$G$2863,'bereken betaaldatum bedrag'!B458)</f>
        <v>0</v>
      </c>
    </row>
    <row r="459" spans="1:53" x14ac:dyDescent="0.25">
      <c r="A459" s="19" t="s">
        <v>140</v>
      </c>
      <c r="B459" s="20">
        <v>42035</v>
      </c>
      <c r="C459" s="7"/>
      <c r="D459" s="15" t="s">
        <v>148</v>
      </c>
      <c r="E459" s="14"/>
      <c r="F459" s="12"/>
      <c r="G459" s="16"/>
      <c r="H459" s="16"/>
      <c r="I459" s="4">
        <f>SUMIFS('grv lys'!$L$2:$L$2863,'grv lys'!$G$2:$G$2863,'bereken betaaldatum bedrag'!B459,'grv lys'!$I$2:$I$2863,'bereken betaaldatum bedrag'!I$1)</f>
        <v>0</v>
      </c>
      <c r="J459" s="4">
        <f>SUMIFS('grv lys'!$L$2:$L$2863,'grv lys'!$I$2:$I$2863,'bereken betaaldatum bedrag'!$J$1,'grv lys'!$T$2:$T$2863,'bereken betaaldatum bedrag'!B459)</f>
        <v>0</v>
      </c>
      <c r="K459" s="4">
        <f>SUMIFS('grv lys'!$L$2:$L$2863,'grv lys'!$I$2:$I$2863,'bereken betaaldatum bedrag'!$K$1,'grv lys'!$T$2:$T$2863,'bereken betaaldatum bedrag'!B459)</f>
        <v>0</v>
      </c>
      <c r="L459" s="4">
        <f>SUMIFS('grv lys'!$L$2:$L$2863,'grv lys'!$I$2:$I$2863,'bereken betaaldatum bedrag'!$L$1,'grv lys'!$T$2:$T$2863,'bereken betaaldatum bedrag'!B459)</f>
        <v>0</v>
      </c>
      <c r="M459" s="4">
        <f>SUMIFS('grv lys'!$L$2:$L$2863,'grv lys'!$I$2:$I$2863,'bereken betaaldatum bedrag'!$M$1,'grv lys'!$T$2:$T$2863,'bereken betaaldatum bedrag'!B459)</f>
        <v>0</v>
      </c>
      <c r="N459" s="4">
        <f>SUMIFS('grv lys'!$L$2:$L$2863,'grv lys'!$I$2:$I$2863,'bereken betaaldatum bedrag'!$N$1,'grv lys'!$T$2:$T$2863,'bereken betaaldatum bedrag'!B459)</f>
        <v>0</v>
      </c>
      <c r="O459" s="4">
        <f>SUMIFS('grv lys'!$L$2:$L$2863,'grv lys'!$I$2:$I$2863,'bereken betaaldatum bedrag'!$O$1,'grv lys'!$T$2:$T$2863,'bereken betaaldatum bedrag'!B459)</f>
        <v>0</v>
      </c>
      <c r="P459" s="4">
        <f>SUMIFS('grv lys'!$L$2:$L$2863,'grv lys'!$I$2:$I$2863,'bereken betaaldatum bedrag'!$P$1,'grv lys'!$T$2:$T$2863,'bereken betaaldatum bedrag'!B459)</f>
        <v>0</v>
      </c>
      <c r="Q459" s="4">
        <f>SUMIFS('grv lys'!$L$2:$L$2863,'grv lys'!$I$2:$I$2863,'bereken betaaldatum bedrag'!$Q$1,'grv lys'!$T$2:$T$2863,'bereken betaaldatum bedrag'!B459)</f>
        <v>0</v>
      </c>
      <c r="R459" s="4">
        <f>SUMIFS('grv lys'!$L$2:$L$2863,'grv lys'!$I$2:$I$2863,'bereken betaaldatum bedrag'!$R$1,'grv lys'!$T$2:$T$2863,'bereken betaaldatum bedrag'!B459)</f>
        <v>0</v>
      </c>
      <c r="S459" s="4">
        <f>SUMIFS('grv lys'!Y458:Y3721,'grv lys'!T458:T3721,'bereken betaaldatum bedrag'!B459,'grv lys'!V458:V3721,'bereken betaaldatum bedrag'!$S$1)</f>
        <v>0</v>
      </c>
      <c r="T459" s="4">
        <f>SUMIFS('grv lys'!Z458:Z3721,'grv lys'!U458:U3721,'bereken betaaldatum bedrag'!B459,'grv lys'!W458:W3721,'bereken betaaldatum bedrag'!$T$1)</f>
        <v>0</v>
      </c>
      <c r="U459" s="4">
        <f>SUMIFS('grv lys'!$L$2:$L$2863,'grv lys'!$I$2:$I$2863,'bereken betaaldatum bedrag'!$U$1,'grv lys'!$T$2:$T$2863,'bereken betaaldatum bedrag'!B459)</f>
        <v>0</v>
      </c>
      <c r="V459" s="4">
        <f>SUMIFS('grv lys'!$L$2:$L$2863,'grv lys'!$I$2:$I$2863,'bereken betaaldatum bedrag'!$V$1,'grv lys'!$T$2:$T$2863,'bereken betaaldatum bedrag'!B459)</f>
        <v>0</v>
      </c>
      <c r="W459" s="4">
        <f>SUMIFS('grv lys'!$L$2:$L$2863,'grv lys'!$I$2:$I$2863,'bereken betaaldatum bedrag'!$W$1,'grv lys'!$T$2:$T$2863,'bereken betaaldatum bedrag'!B459)</f>
        <v>0</v>
      </c>
      <c r="X459" s="4">
        <f>SUMIFS('grv lys'!$L$2:$L$2863,'grv lys'!$I$2:$I$2863,'bereken betaaldatum bedrag'!$X$1,'grv lys'!$T$2:$T$2863,'bereken betaaldatum bedrag'!B459)</f>
        <v>0</v>
      </c>
      <c r="Y459" s="4">
        <f>SUMIFS('grv lys'!$L$2:$L$2863,'grv lys'!$I$2:$I$2863,'bereken betaaldatum bedrag'!$Y$1,'grv lys'!$G$2:$G$2863,'bereken betaaldatum bedrag'!B459)</f>
        <v>0</v>
      </c>
      <c r="Z459" s="4">
        <f>SUMIFS('grv lys'!$L$2:$L$2863,'grv lys'!$I$2:$I$2863,'bereken betaaldatum bedrag'!$Z$1,'grv lys'!$G$2:$G$2863,'bereken betaaldatum bedrag'!B459)</f>
        <v>0</v>
      </c>
      <c r="AA459" s="4">
        <f>SUMIFS('grv lys'!$L$2:$L$2863,'grv lys'!$I$2:$I$2863,'bereken betaaldatum bedrag'!$AA$1,'grv lys'!$G$2:$G$2863,'bereken betaaldatum bedrag'!B459)</f>
        <v>0</v>
      </c>
      <c r="AB459" s="4">
        <f>SUMIFS('grv lys'!$L$2:$L$2863,'grv lys'!$I$2:$I$2863,'bereken betaaldatum bedrag'!$AB$1,'grv lys'!$G$2:$G$2863,'bereken betaaldatum bedrag'!B459)</f>
        <v>0</v>
      </c>
      <c r="AC459" s="4">
        <f>SUMIFS('grv lys'!$L$2:$L$2863,'grv lys'!$I$2:$I$2863,'bereken betaaldatum bedrag'!$AC$1,'grv lys'!$G$2:$G$2863,'bereken betaaldatum bedrag'!B459)</f>
        <v>0</v>
      </c>
      <c r="AD459" s="4">
        <f>SUMIFS('grv lys'!$L$2:$L$2863,'grv lys'!$I$2:$I$2863,'bereken betaaldatum bedrag'!$AD$1,'grv lys'!$G$2:$G$2863,'bereken betaaldatum bedrag'!B459)</f>
        <v>0</v>
      </c>
      <c r="AE459" s="4">
        <f>SUMIFS('grv lys'!$L$2:$L$2863,'grv lys'!$I$2:$I$2863,'bereken betaaldatum bedrag'!$AE$1,'grv lys'!$G$2:$G$2863,'bereken betaaldatum bedrag'!B459)</f>
        <v>0</v>
      </c>
      <c r="AF459" s="4">
        <f>SUMIFS('grv lys'!$L$2:$L$2863,'grv lys'!$I$2:$I$2863,'bereken betaaldatum bedrag'!$AF$1,'grv lys'!$G$2:$G$2863,'bereken betaaldatum bedrag'!B459)</f>
        <v>0</v>
      </c>
      <c r="AG459" s="4">
        <f>SUMIFS('grv lys'!$L$2:$L$2863,'grv lys'!$I$2:$I$2863,'bereken betaaldatum bedrag'!$AG$1,'grv lys'!$G$2:$G$2863,'bereken betaaldatum bedrag'!B459)</f>
        <v>0</v>
      </c>
      <c r="AH459" s="4">
        <f>SUMIFS('grv lys'!$L$2:$L$2863,'grv lys'!$I$2:$I$2863,'bereken betaaldatum bedrag'!$AH$1,'grv lys'!$G$2:$G$2863,'bereken betaaldatum bedrag'!B459)</f>
        <v>0</v>
      </c>
      <c r="AI459" s="4">
        <f>SUMIFS('grv lys'!$L$2:$L$2863,'grv lys'!$I$2:$I$2863,'bereken betaaldatum bedrag'!$AI$1,'grv lys'!$G$2:$G$2863,'bereken betaaldatum bedrag'!B459)</f>
        <v>0</v>
      </c>
      <c r="AJ459" s="4">
        <f>SUMIFS('grv lys'!$L$2:$L$2863,'grv lys'!$I$2:$I$2863,'bereken betaaldatum bedrag'!$AJ$1,'grv lys'!$G$2:$G$2863,'bereken betaaldatum bedrag'!B459)</f>
        <v>0</v>
      </c>
      <c r="AK459" s="4">
        <f>SUMIFS('grv lys'!$L$2:$L$2863,'grv lys'!$I$2:$I$2863,'bereken betaaldatum bedrag'!$AK$1,'grv lys'!$G$2:$G$2863,'bereken betaaldatum bedrag'!B459)</f>
        <v>0</v>
      </c>
      <c r="AL459" s="4">
        <f>SUMIFS('grv lys'!$L$2:$L$2863,'grv lys'!$I$2:$I$2863,'bereken betaaldatum bedrag'!$AL$1,'grv lys'!$G$2:$G$2863,'bereken betaaldatum bedrag'!B459)</f>
        <v>0</v>
      </c>
      <c r="AM459" s="4">
        <f>SUMIFS('grv lys'!$L$2:$L$2863,'grv lys'!$I$2:$I$2863,'bereken betaaldatum bedrag'!$AM$1,'grv lys'!$G$2:$G$2863,'bereken betaaldatum bedrag'!B459)</f>
        <v>0</v>
      </c>
      <c r="AN459" s="4">
        <f>SUMIFS('grv lys'!$L$2:$L$2863,'grv lys'!$I$2:$I$2863,'bereken betaaldatum bedrag'!$AN$1,'grv lys'!$G$2:$G$2863,'bereken betaaldatum bedrag'!B459)</f>
        <v>0</v>
      </c>
      <c r="AO459" s="4">
        <f>SUMIFS('grv lys'!$L$2:$L$2863,'grv lys'!$I$2:$I$2863,'bereken betaaldatum bedrag'!$AO$1,'grv lys'!$G$2:$G$2863,'bereken betaaldatum bedrag'!B459)</f>
        <v>0</v>
      </c>
      <c r="AP459" s="4">
        <f>SUMIFS('grv lys'!$L$2:$L$2863,'grv lys'!$I$2:$I$2863,'bereken betaaldatum bedrag'!$AP$1,'grv lys'!$G$2:$G$2863,'bereken betaaldatum bedrag'!B459)</f>
        <v>0</v>
      </c>
      <c r="AQ459" s="4">
        <f>SUMIFS('grv lys'!$L$2:$L$2863,'grv lys'!$I$2:$I$2863,'bereken betaaldatum bedrag'!$AQ$1,'grv lys'!$G$2:$G$2863,'bereken betaaldatum bedrag'!B459)</f>
        <v>0</v>
      </c>
      <c r="AR459" s="4">
        <f>SUMIFS('grv lys'!$L$2:$L$2863,'grv lys'!$I$2:$I$2863,'bereken betaaldatum bedrag'!$AR$1,'grv lys'!$G$2:$G$2863,'bereken betaaldatum bedrag'!B459)</f>
        <v>0</v>
      </c>
      <c r="AS459" s="4">
        <f>SUMIFS('grv lys'!$L$2:$L$2863,'grv lys'!$I$2:$I$2863,'bereken betaaldatum bedrag'!$AS$1,'grv lys'!$G$2:$G$2863,'bereken betaaldatum bedrag'!B459)</f>
        <v>0</v>
      </c>
      <c r="AT459" s="4">
        <f>SUMIFS('grv lys'!$L$2:$L$2863,'grv lys'!$I$2:$I$2863,'bereken betaaldatum bedrag'!$AT$1,'grv lys'!$G$2:$G$2863,'bereken betaaldatum bedrag'!B459)</f>
        <v>0</v>
      </c>
      <c r="AU459" s="4">
        <f>SUMIFS('grv lys'!$L$2:$L$2863,'grv lys'!$I$2:$I$2863,'bereken betaaldatum bedrag'!$AU$1,'grv lys'!$G$2:$G$2863,'bereken betaaldatum bedrag'!B459)</f>
        <v>0</v>
      </c>
      <c r="AV459" s="4">
        <f>SUMIFS('grv lys'!$L$2:$L$2863,'grv lys'!$I$2:$I$2863,'bereken betaaldatum bedrag'!$AV$1,'grv lys'!$G$2:$G$2863,'bereken betaaldatum bedrag'!B459)</f>
        <v>0</v>
      </c>
      <c r="AW459" s="4">
        <f>SUMIFS('grv lys'!$L$2:$L$2863,'grv lys'!$I$2:$I$2863,'bereken betaaldatum bedrag'!$AW$1,'grv lys'!$G$2:$G$2863,'bereken betaaldatum bedrag'!B459)</f>
        <v>0</v>
      </c>
      <c r="AX459" s="4">
        <f>SUMIFS('grv lys'!$L$2:$L$2863,'grv lys'!$I$2:$I$2863,'bereken betaaldatum bedrag'!$AX$1,'grv lys'!$G$2:$G$2863,'bereken betaaldatum bedrag'!B459)</f>
        <v>0</v>
      </c>
      <c r="AY459" s="4">
        <f>SUMIFS('grv lys'!$L$2:$L$2863,'grv lys'!$I$2:$I$2863,'bereken betaaldatum bedrag'!$AY$1,'grv lys'!$G$2:$G$2863,'bereken betaaldatum bedrag'!B459)</f>
        <v>0</v>
      </c>
      <c r="AZ459" s="4">
        <f>SUMIFS('grv lys'!$L$2:$L$2863,'grv lys'!$I$2:$I$2863,'bereken betaaldatum bedrag'!$AZ$1,'grv lys'!$G$2:$G$2863,'bereken betaaldatum bedrag'!B459)</f>
        <v>0</v>
      </c>
      <c r="BA459" s="4">
        <f>SUMIFS('grv lys'!$L$2:$L$2863,'grv lys'!$I$2:$I$2863,'bereken betaaldatum bedrag'!$BA$1,'grv lys'!$G$2:$G$2863,'bereken betaaldatum bedrag'!B459)</f>
        <v>0</v>
      </c>
    </row>
    <row r="460" spans="1:53" x14ac:dyDescent="0.25">
      <c r="A460" s="19" t="s">
        <v>134</v>
      </c>
      <c r="B460" s="20">
        <v>42036</v>
      </c>
      <c r="C460" s="7"/>
      <c r="D460" s="15" t="s">
        <v>148</v>
      </c>
      <c r="E460" s="14"/>
      <c r="F460" s="12"/>
      <c r="G460" s="16"/>
      <c r="H460" s="16"/>
      <c r="I460" s="4">
        <f>SUMIFS('grv lys'!$L$2:$L$2863,'grv lys'!$G$2:$G$2863,'bereken betaaldatum bedrag'!B460,'grv lys'!$I$2:$I$2863,'bereken betaaldatum bedrag'!I$1)</f>
        <v>0</v>
      </c>
      <c r="J460" s="4">
        <f>SUMIFS('grv lys'!$L$2:$L$2863,'grv lys'!$I$2:$I$2863,'bereken betaaldatum bedrag'!$J$1,'grv lys'!$T$2:$T$2863,'bereken betaaldatum bedrag'!B460)</f>
        <v>0</v>
      </c>
      <c r="K460" s="4">
        <f>SUMIFS('grv lys'!$L$2:$L$2863,'grv lys'!$I$2:$I$2863,'bereken betaaldatum bedrag'!$K$1,'grv lys'!$T$2:$T$2863,'bereken betaaldatum bedrag'!B460)</f>
        <v>0</v>
      </c>
      <c r="L460" s="4">
        <f>SUMIFS('grv lys'!$L$2:$L$2863,'grv lys'!$I$2:$I$2863,'bereken betaaldatum bedrag'!$L$1,'grv lys'!$T$2:$T$2863,'bereken betaaldatum bedrag'!B460)</f>
        <v>0</v>
      </c>
      <c r="M460" s="4">
        <f>SUMIFS('grv lys'!$L$2:$L$2863,'grv lys'!$I$2:$I$2863,'bereken betaaldatum bedrag'!$M$1,'grv lys'!$T$2:$T$2863,'bereken betaaldatum bedrag'!B460)</f>
        <v>0</v>
      </c>
      <c r="N460" s="4">
        <f>SUMIFS('grv lys'!$L$2:$L$2863,'grv lys'!$I$2:$I$2863,'bereken betaaldatum bedrag'!$N$1,'grv lys'!$T$2:$T$2863,'bereken betaaldatum bedrag'!B460)</f>
        <v>0</v>
      </c>
      <c r="O460" s="4">
        <f>SUMIFS('grv lys'!$L$2:$L$2863,'grv lys'!$I$2:$I$2863,'bereken betaaldatum bedrag'!$O$1,'grv lys'!$T$2:$T$2863,'bereken betaaldatum bedrag'!B460)</f>
        <v>0</v>
      </c>
      <c r="P460" s="4">
        <f>SUMIFS('grv lys'!$L$2:$L$2863,'grv lys'!$I$2:$I$2863,'bereken betaaldatum bedrag'!$P$1,'grv lys'!$T$2:$T$2863,'bereken betaaldatum bedrag'!B460)</f>
        <v>0</v>
      </c>
      <c r="Q460" s="4">
        <f>SUMIFS('grv lys'!$L$2:$L$2863,'grv lys'!$I$2:$I$2863,'bereken betaaldatum bedrag'!$Q$1,'grv lys'!$T$2:$T$2863,'bereken betaaldatum bedrag'!B460)</f>
        <v>0</v>
      </c>
      <c r="R460" s="4">
        <f>SUMIFS('grv lys'!$L$2:$L$2863,'grv lys'!$I$2:$I$2863,'bereken betaaldatum bedrag'!$R$1,'grv lys'!$T$2:$T$2863,'bereken betaaldatum bedrag'!B460)</f>
        <v>0</v>
      </c>
      <c r="S460" s="4">
        <f>SUMIFS('grv lys'!Y459:Y3722,'grv lys'!T459:T3722,'bereken betaaldatum bedrag'!B460,'grv lys'!V459:V3722,'bereken betaaldatum bedrag'!$S$1)</f>
        <v>0</v>
      </c>
      <c r="T460" s="4">
        <f>SUMIFS('grv lys'!Z459:Z3722,'grv lys'!U459:U3722,'bereken betaaldatum bedrag'!B460,'grv lys'!W459:W3722,'bereken betaaldatum bedrag'!$T$1)</f>
        <v>0</v>
      </c>
      <c r="U460" s="4">
        <f>SUMIFS('grv lys'!$L$2:$L$2863,'grv lys'!$I$2:$I$2863,'bereken betaaldatum bedrag'!$U$1,'grv lys'!$T$2:$T$2863,'bereken betaaldatum bedrag'!B460)</f>
        <v>0</v>
      </c>
      <c r="V460" s="4">
        <f>SUMIFS('grv lys'!$L$2:$L$2863,'grv lys'!$I$2:$I$2863,'bereken betaaldatum bedrag'!$V$1,'grv lys'!$T$2:$T$2863,'bereken betaaldatum bedrag'!B460)</f>
        <v>0</v>
      </c>
      <c r="W460" s="4">
        <f>SUMIFS('grv lys'!$L$2:$L$2863,'grv lys'!$I$2:$I$2863,'bereken betaaldatum bedrag'!$W$1,'grv lys'!$T$2:$T$2863,'bereken betaaldatum bedrag'!B460)</f>
        <v>0</v>
      </c>
      <c r="X460" s="4">
        <f>SUMIFS('grv lys'!$L$2:$L$2863,'grv lys'!$I$2:$I$2863,'bereken betaaldatum bedrag'!$X$1,'grv lys'!$T$2:$T$2863,'bereken betaaldatum bedrag'!B460)</f>
        <v>0</v>
      </c>
      <c r="Y460" s="4">
        <f>SUMIFS('grv lys'!$L$2:$L$2863,'grv lys'!$I$2:$I$2863,'bereken betaaldatum bedrag'!$Y$1,'grv lys'!$G$2:$G$2863,'bereken betaaldatum bedrag'!B460)</f>
        <v>0</v>
      </c>
      <c r="Z460" s="4">
        <f>SUMIFS('grv lys'!$L$2:$L$2863,'grv lys'!$I$2:$I$2863,'bereken betaaldatum bedrag'!$Z$1,'grv lys'!$G$2:$G$2863,'bereken betaaldatum bedrag'!B460)</f>
        <v>0</v>
      </c>
      <c r="AA460" s="4">
        <f>SUMIFS('grv lys'!$L$2:$L$2863,'grv lys'!$I$2:$I$2863,'bereken betaaldatum bedrag'!$AA$1,'grv lys'!$G$2:$G$2863,'bereken betaaldatum bedrag'!B460)</f>
        <v>0</v>
      </c>
      <c r="AB460" s="4">
        <f>SUMIFS('grv lys'!$L$2:$L$2863,'grv lys'!$I$2:$I$2863,'bereken betaaldatum bedrag'!$AB$1,'grv lys'!$G$2:$G$2863,'bereken betaaldatum bedrag'!B460)</f>
        <v>0</v>
      </c>
      <c r="AC460" s="4">
        <f>SUMIFS('grv lys'!$L$2:$L$2863,'grv lys'!$I$2:$I$2863,'bereken betaaldatum bedrag'!$AC$1,'grv lys'!$G$2:$G$2863,'bereken betaaldatum bedrag'!B460)</f>
        <v>0</v>
      </c>
      <c r="AD460" s="4">
        <f>SUMIFS('grv lys'!$L$2:$L$2863,'grv lys'!$I$2:$I$2863,'bereken betaaldatum bedrag'!$AD$1,'grv lys'!$G$2:$G$2863,'bereken betaaldatum bedrag'!B460)</f>
        <v>0</v>
      </c>
      <c r="AE460" s="4">
        <f>SUMIFS('grv lys'!$L$2:$L$2863,'grv lys'!$I$2:$I$2863,'bereken betaaldatum bedrag'!$AE$1,'grv lys'!$G$2:$G$2863,'bereken betaaldatum bedrag'!B460)</f>
        <v>0</v>
      </c>
      <c r="AF460" s="4">
        <f>SUMIFS('grv lys'!$L$2:$L$2863,'grv lys'!$I$2:$I$2863,'bereken betaaldatum bedrag'!$AF$1,'grv lys'!$G$2:$G$2863,'bereken betaaldatum bedrag'!B460)</f>
        <v>0</v>
      </c>
      <c r="AG460" s="4">
        <f>SUMIFS('grv lys'!$L$2:$L$2863,'grv lys'!$I$2:$I$2863,'bereken betaaldatum bedrag'!$AG$1,'grv lys'!$G$2:$G$2863,'bereken betaaldatum bedrag'!B460)</f>
        <v>0</v>
      </c>
      <c r="AH460" s="4">
        <f>SUMIFS('grv lys'!$L$2:$L$2863,'grv lys'!$I$2:$I$2863,'bereken betaaldatum bedrag'!$AH$1,'grv lys'!$G$2:$G$2863,'bereken betaaldatum bedrag'!B460)</f>
        <v>0</v>
      </c>
      <c r="AI460" s="4">
        <f>SUMIFS('grv lys'!$L$2:$L$2863,'grv lys'!$I$2:$I$2863,'bereken betaaldatum bedrag'!$AI$1,'grv lys'!$G$2:$G$2863,'bereken betaaldatum bedrag'!B460)</f>
        <v>0</v>
      </c>
      <c r="AJ460" s="4">
        <f>SUMIFS('grv lys'!$L$2:$L$2863,'grv lys'!$I$2:$I$2863,'bereken betaaldatum bedrag'!$AJ$1,'grv lys'!$G$2:$G$2863,'bereken betaaldatum bedrag'!B460)</f>
        <v>0</v>
      </c>
      <c r="AK460" s="4">
        <f>SUMIFS('grv lys'!$L$2:$L$2863,'grv lys'!$I$2:$I$2863,'bereken betaaldatum bedrag'!$AK$1,'grv lys'!$G$2:$G$2863,'bereken betaaldatum bedrag'!B460)</f>
        <v>0</v>
      </c>
      <c r="AL460" s="4">
        <f>SUMIFS('grv lys'!$L$2:$L$2863,'grv lys'!$I$2:$I$2863,'bereken betaaldatum bedrag'!$AL$1,'grv lys'!$G$2:$G$2863,'bereken betaaldatum bedrag'!B460)</f>
        <v>0</v>
      </c>
      <c r="AM460" s="4">
        <f>SUMIFS('grv lys'!$L$2:$L$2863,'grv lys'!$I$2:$I$2863,'bereken betaaldatum bedrag'!$AM$1,'grv lys'!$G$2:$G$2863,'bereken betaaldatum bedrag'!B460)</f>
        <v>0</v>
      </c>
      <c r="AN460" s="4">
        <f>SUMIFS('grv lys'!$L$2:$L$2863,'grv lys'!$I$2:$I$2863,'bereken betaaldatum bedrag'!$AN$1,'grv lys'!$G$2:$G$2863,'bereken betaaldatum bedrag'!B460)</f>
        <v>0</v>
      </c>
      <c r="AO460" s="4">
        <f>SUMIFS('grv lys'!$L$2:$L$2863,'grv lys'!$I$2:$I$2863,'bereken betaaldatum bedrag'!$AO$1,'grv lys'!$G$2:$G$2863,'bereken betaaldatum bedrag'!B460)</f>
        <v>0</v>
      </c>
      <c r="AP460" s="4">
        <f>SUMIFS('grv lys'!$L$2:$L$2863,'grv lys'!$I$2:$I$2863,'bereken betaaldatum bedrag'!$AP$1,'grv lys'!$G$2:$G$2863,'bereken betaaldatum bedrag'!B460)</f>
        <v>0</v>
      </c>
      <c r="AQ460" s="4">
        <f>SUMIFS('grv lys'!$L$2:$L$2863,'grv lys'!$I$2:$I$2863,'bereken betaaldatum bedrag'!$AQ$1,'grv lys'!$G$2:$G$2863,'bereken betaaldatum bedrag'!B460)</f>
        <v>0</v>
      </c>
      <c r="AR460" s="4">
        <f>SUMIFS('grv lys'!$L$2:$L$2863,'grv lys'!$I$2:$I$2863,'bereken betaaldatum bedrag'!$AR$1,'grv lys'!$G$2:$G$2863,'bereken betaaldatum bedrag'!B460)</f>
        <v>0</v>
      </c>
      <c r="AS460" s="4">
        <f>SUMIFS('grv lys'!$L$2:$L$2863,'grv lys'!$I$2:$I$2863,'bereken betaaldatum bedrag'!$AS$1,'grv lys'!$G$2:$G$2863,'bereken betaaldatum bedrag'!B460)</f>
        <v>0</v>
      </c>
      <c r="AT460" s="4">
        <f>SUMIFS('grv lys'!$L$2:$L$2863,'grv lys'!$I$2:$I$2863,'bereken betaaldatum bedrag'!$AT$1,'grv lys'!$G$2:$G$2863,'bereken betaaldatum bedrag'!B460)</f>
        <v>0</v>
      </c>
      <c r="AU460" s="4">
        <f>SUMIFS('grv lys'!$L$2:$L$2863,'grv lys'!$I$2:$I$2863,'bereken betaaldatum bedrag'!$AU$1,'grv lys'!$G$2:$G$2863,'bereken betaaldatum bedrag'!B460)</f>
        <v>0</v>
      </c>
      <c r="AV460" s="4">
        <f>SUMIFS('grv lys'!$L$2:$L$2863,'grv lys'!$I$2:$I$2863,'bereken betaaldatum bedrag'!$AV$1,'grv lys'!$G$2:$G$2863,'bereken betaaldatum bedrag'!B460)</f>
        <v>0</v>
      </c>
      <c r="AW460" s="4">
        <f>SUMIFS('grv lys'!$L$2:$L$2863,'grv lys'!$I$2:$I$2863,'bereken betaaldatum bedrag'!$AW$1,'grv lys'!$G$2:$G$2863,'bereken betaaldatum bedrag'!B460)</f>
        <v>0</v>
      </c>
      <c r="AX460" s="4">
        <f>SUMIFS('grv lys'!$L$2:$L$2863,'grv lys'!$I$2:$I$2863,'bereken betaaldatum bedrag'!$AX$1,'grv lys'!$G$2:$G$2863,'bereken betaaldatum bedrag'!B460)</f>
        <v>0</v>
      </c>
      <c r="AY460" s="4">
        <f>SUMIFS('grv lys'!$L$2:$L$2863,'grv lys'!$I$2:$I$2863,'bereken betaaldatum bedrag'!$AY$1,'grv lys'!$G$2:$G$2863,'bereken betaaldatum bedrag'!B460)</f>
        <v>0</v>
      </c>
      <c r="AZ460" s="4">
        <f>SUMIFS('grv lys'!$L$2:$L$2863,'grv lys'!$I$2:$I$2863,'bereken betaaldatum bedrag'!$AZ$1,'grv lys'!$G$2:$G$2863,'bereken betaaldatum bedrag'!B460)</f>
        <v>0</v>
      </c>
      <c r="BA460" s="4">
        <f>SUMIFS('grv lys'!$L$2:$L$2863,'grv lys'!$I$2:$I$2863,'bereken betaaldatum bedrag'!$BA$1,'grv lys'!$G$2:$G$2863,'bereken betaaldatum bedrag'!B460)</f>
        <v>0</v>
      </c>
    </row>
    <row r="461" spans="1:53" x14ac:dyDescent="0.25">
      <c r="A461" s="19" t="s">
        <v>135</v>
      </c>
      <c r="B461" s="20">
        <v>42037</v>
      </c>
      <c r="C461" s="7"/>
      <c r="D461" s="15" t="s">
        <v>148</v>
      </c>
      <c r="E461" s="14"/>
      <c r="F461" s="12"/>
      <c r="G461" s="16"/>
      <c r="H461" s="16"/>
      <c r="I461" s="4">
        <f>SUMIFS('grv lys'!$L$2:$L$2863,'grv lys'!$G$2:$G$2863,'bereken betaaldatum bedrag'!B461,'grv lys'!$I$2:$I$2863,'bereken betaaldatum bedrag'!I$1)</f>
        <v>0</v>
      </c>
      <c r="J461" s="4">
        <f>SUMIFS('grv lys'!$L$2:$L$2863,'grv lys'!$I$2:$I$2863,'bereken betaaldatum bedrag'!$J$1,'grv lys'!$T$2:$T$2863,'bereken betaaldatum bedrag'!B461)</f>
        <v>0</v>
      </c>
      <c r="K461" s="4">
        <f>SUMIFS('grv lys'!$L$2:$L$2863,'grv lys'!$I$2:$I$2863,'bereken betaaldatum bedrag'!$K$1,'grv lys'!$T$2:$T$2863,'bereken betaaldatum bedrag'!B461)</f>
        <v>0</v>
      </c>
      <c r="L461" s="4">
        <f>SUMIFS('grv lys'!$L$2:$L$2863,'grv lys'!$I$2:$I$2863,'bereken betaaldatum bedrag'!$L$1,'grv lys'!$T$2:$T$2863,'bereken betaaldatum bedrag'!B461)</f>
        <v>0</v>
      </c>
      <c r="M461" s="4">
        <f>SUMIFS('grv lys'!$L$2:$L$2863,'grv lys'!$I$2:$I$2863,'bereken betaaldatum bedrag'!$M$1,'grv lys'!$T$2:$T$2863,'bereken betaaldatum bedrag'!B461)</f>
        <v>0</v>
      </c>
      <c r="N461" s="4">
        <f>SUMIFS('grv lys'!$L$2:$L$2863,'grv lys'!$I$2:$I$2863,'bereken betaaldatum bedrag'!$N$1,'grv lys'!$T$2:$T$2863,'bereken betaaldatum bedrag'!B461)</f>
        <v>0</v>
      </c>
      <c r="O461" s="4">
        <f>SUMIFS('grv lys'!$L$2:$L$2863,'grv lys'!$I$2:$I$2863,'bereken betaaldatum bedrag'!$O$1,'grv lys'!$T$2:$T$2863,'bereken betaaldatum bedrag'!B461)</f>
        <v>0</v>
      </c>
      <c r="P461" s="4">
        <f>SUMIFS('grv lys'!$L$2:$L$2863,'grv lys'!$I$2:$I$2863,'bereken betaaldatum bedrag'!$P$1,'grv lys'!$T$2:$T$2863,'bereken betaaldatum bedrag'!B461)</f>
        <v>0</v>
      </c>
      <c r="Q461" s="4">
        <f>SUMIFS('grv lys'!$L$2:$L$2863,'grv lys'!$I$2:$I$2863,'bereken betaaldatum bedrag'!$Q$1,'grv lys'!$T$2:$T$2863,'bereken betaaldatum bedrag'!B461)</f>
        <v>0</v>
      </c>
      <c r="R461" s="4">
        <f>SUMIFS('grv lys'!$L$2:$L$2863,'grv lys'!$I$2:$I$2863,'bereken betaaldatum bedrag'!$R$1,'grv lys'!$T$2:$T$2863,'bereken betaaldatum bedrag'!B461)</f>
        <v>0</v>
      </c>
      <c r="S461" s="4">
        <f>SUMIFS('grv lys'!Y460:Y3723,'grv lys'!T460:T3723,'bereken betaaldatum bedrag'!B461,'grv lys'!V460:V3723,'bereken betaaldatum bedrag'!$S$1)</f>
        <v>0</v>
      </c>
      <c r="T461" s="4">
        <f>SUMIFS('grv lys'!Z460:Z3723,'grv lys'!U460:U3723,'bereken betaaldatum bedrag'!B461,'grv lys'!W460:W3723,'bereken betaaldatum bedrag'!$T$1)</f>
        <v>0</v>
      </c>
      <c r="U461" s="4">
        <f>SUMIFS('grv lys'!$L$2:$L$2863,'grv lys'!$I$2:$I$2863,'bereken betaaldatum bedrag'!$U$1,'grv lys'!$T$2:$T$2863,'bereken betaaldatum bedrag'!B461)</f>
        <v>0</v>
      </c>
      <c r="V461" s="4">
        <f>SUMIFS('grv lys'!$L$2:$L$2863,'grv lys'!$I$2:$I$2863,'bereken betaaldatum bedrag'!$V$1,'grv lys'!$T$2:$T$2863,'bereken betaaldatum bedrag'!B461)</f>
        <v>0</v>
      </c>
      <c r="W461" s="4">
        <f>SUMIFS('grv lys'!$L$2:$L$2863,'grv lys'!$I$2:$I$2863,'bereken betaaldatum bedrag'!$W$1,'grv lys'!$T$2:$T$2863,'bereken betaaldatum bedrag'!B461)</f>
        <v>0</v>
      </c>
      <c r="X461" s="4">
        <f>SUMIFS('grv lys'!$L$2:$L$2863,'grv lys'!$I$2:$I$2863,'bereken betaaldatum bedrag'!$X$1,'grv lys'!$T$2:$T$2863,'bereken betaaldatum bedrag'!B461)</f>
        <v>0</v>
      </c>
      <c r="Y461" s="4">
        <f>SUMIFS('grv lys'!$L$2:$L$2863,'grv lys'!$I$2:$I$2863,'bereken betaaldatum bedrag'!$Y$1,'grv lys'!$G$2:$G$2863,'bereken betaaldatum bedrag'!B461)</f>
        <v>0</v>
      </c>
      <c r="Z461" s="4">
        <f>SUMIFS('grv lys'!$L$2:$L$2863,'grv lys'!$I$2:$I$2863,'bereken betaaldatum bedrag'!$Z$1,'grv lys'!$G$2:$G$2863,'bereken betaaldatum bedrag'!B461)</f>
        <v>0</v>
      </c>
      <c r="AA461" s="4">
        <f>SUMIFS('grv lys'!$L$2:$L$2863,'grv lys'!$I$2:$I$2863,'bereken betaaldatum bedrag'!$AA$1,'grv lys'!$G$2:$G$2863,'bereken betaaldatum bedrag'!B461)</f>
        <v>0</v>
      </c>
      <c r="AB461" s="4">
        <f>SUMIFS('grv lys'!$L$2:$L$2863,'grv lys'!$I$2:$I$2863,'bereken betaaldatum bedrag'!$AB$1,'grv lys'!$G$2:$G$2863,'bereken betaaldatum bedrag'!B461)</f>
        <v>0</v>
      </c>
      <c r="AC461" s="4">
        <f>SUMIFS('grv lys'!$L$2:$L$2863,'grv lys'!$I$2:$I$2863,'bereken betaaldatum bedrag'!$AC$1,'grv lys'!$G$2:$G$2863,'bereken betaaldatum bedrag'!B461)</f>
        <v>0</v>
      </c>
      <c r="AD461" s="4">
        <f>SUMIFS('grv lys'!$L$2:$L$2863,'grv lys'!$I$2:$I$2863,'bereken betaaldatum bedrag'!$AD$1,'grv lys'!$G$2:$G$2863,'bereken betaaldatum bedrag'!B461)</f>
        <v>0</v>
      </c>
      <c r="AE461" s="4">
        <f>SUMIFS('grv lys'!$L$2:$L$2863,'grv lys'!$I$2:$I$2863,'bereken betaaldatum bedrag'!$AE$1,'grv lys'!$G$2:$G$2863,'bereken betaaldatum bedrag'!B461)</f>
        <v>0</v>
      </c>
      <c r="AF461" s="4">
        <f>SUMIFS('grv lys'!$L$2:$L$2863,'grv lys'!$I$2:$I$2863,'bereken betaaldatum bedrag'!$AF$1,'grv lys'!$G$2:$G$2863,'bereken betaaldatum bedrag'!B461)</f>
        <v>0</v>
      </c>
      <c r="AG461" s="4">
        <f>SUMIFS('grv lys'!$L$2:$L$2863,'grv lys'!$I$2:$I$2863,'bereken betaaldatum bedrag'!$AG$1,'grv lys'!$G$2:$G$2863,'bereken betaaldatum bedrag'!B461)</f>
        <v>0</v>
      </c>
      <c r="AH461" s="4">
        <f>SUMIFS('grv lys'!$L$2:$L$2863,'grv lys'!$I$2:$I$2863,'bereken betaaldatum bedrag'!$AH$1,'grv lys'!$G$2:$G$2863,'bereken betaaldatum bedrag'!B461)</f>
        <v>0</v>
      </c>
      <c r="AI461" s="4">
        <f>SUMIFS('grv lys'!$L$2:$L$2863,'grv lys'!$I$2:$I$2863,'bereken betaaldatum bedrag'!$AI$1,'grv lys'!$G$2:$G$2863,'bereken betaaldatum bedrag'!B461)</f>
        <v>0</v>
      </c>
      <c r="AJ461" s="4">
        <f>SUMIFS('grv lys'!$L$2:$L$2863,'grv lys'!$I$2:$I$2863,'bereken betaaldatum bedrag'!$AJ$1,'grv lys'!$G$2:$G$2863,'bereken betaaldatum bedrag'!B461)</f>
        <v>0</v>
      </c>
      <c r="AK461" s="4">
        <f>SUMIFS('grv lys'!$L$2:$L$2863,'grv lys'!$I$2:$I$2863,'bereken betaaldatum bedrag'!$AK$1,'grv lys'!$G$2:$G$2863,'bereken betaaldatum bedrag'!B461)</f>
        <v>0</v>
      </c>
      <c r="AL461" s="4">
        <f>SUMIFS('grv lys'!$L$2:$L$2863,'grv lys'!$I$2:$I$2863,'bereken betaaldatum bedrag'!$AL$1,'grv lys'!$G$2:$G$2863,'bereken betaaldatum bedrag'!B461)</f>
        <v>0</v>
      </c>
      <c r="AM461" s="4">
        <f>SUMIFS('grv lys'!$L$2:$L$2863,'grv lys'!$I$2:$I$2863,'bereken betaaldatum bedrag'!$AM$1,'grv lys'!$G$2:$G$2863,'bereken betaaldatum bedrag'!B461)</f>
        <v>0</v>
      </c>
      <c r="AN461" s="4">
        <f>SUMIFS('grv lys'!$L$2:$L$2863,'grv lys'!$I$2:$I$2863,'bereken betaaldatum bedrag'!$AN$1,'grv lys'!$G$2:$G$2863,'bereken betaaldatum bedrag'!B461)</f>
        <v>0</v>
      </c>
      <c r="AO461" s="4">
        <f>SUMIFS('grv lys'!$L$2:$L$2863,'grv lys'!$I$2:$I$2863,'bereken betaaldatum bedrag'!$AO$1,'grv lys'!$G$2:$G$2863,'bereken betaaldatum bedrag'!B461)</f>
        <v>0</v>
      </c>
      <c r="AP461" s="4">
        <f>SUMIFS('grv lys'!$L$2:$L$2863,'grv lys'!$I$2:$I$2863,'bereken betaaldatum bedrag'!$AP$1,'grv lys'!$G$2:$G$2863,'bereken betaaldatum bedrag'!B461)</f>
        <v>0</v>
      </c>
      <c r="AQ461" s="4">
        <f>SUMIFS('grv lys'!$L$2:$L$2863,'grv lys'!$I$2:$I$2863,'bereken betaaldatum bedrag'!$AQ$1,'grv lys'!$G$2:$G$2863,'bereken betaaldatum bedrag'!B461)</f>
        <v>0</v>
      </c>
      <c r="AR461" s="4">
        <f>SUMIFS('grv lys'!$L$2:$L$2863,'grv lys'!$I$2:$I$2863,'bereken betaaldatum bedrag'!$AR$1,'grv lys'!$G$2:$G$2863,'bereken betaaldatum bedrag'!B461)</f>
        <v>0</v>
      </c>
      <c r="AS461" s="4">
        <f>SUMIFS('grv lys'!$L$2:$L$2863,'grv lys'!$I$2:$I$2863,'bereken betaaldatum bedrag'!$AS$1,'grv lys'!$G$2:$G$2863,'bereken betaaldatum bedrag'!B461)</f>
        <v>0</v>
      </c>
      <c r="AT461" s="4">
        <f>SUMIFS('grv lys'!$L$2:$L$2863,'grv lys'!$I$2:$I$2863,'bereken betaaldatum bedrag'!$AT$1,'grv lys'!$G$2:$G$2863,'bereken betaaldatum bedrag'!B461)</f>
        <v>0</v>
      </c>
      <c r="AU461" s="4">
        <f>SUMIFS('grv lys'!$L$2:$L$2863,'grv lys'!$I$2:$I$2863,'bereken betaaldatum bedrag'!$AU$1,'grv lys'!$G$2:$G$2863,'bereken betaaldatum bedrag'!B461)</f>
        <v>0</v>
      </c>
      <c r="AV461" s="4">
        <f>SUMIFS('grv lys'!$L$2:$L$2863,'grv lys'!$I$2:$I$2863,'bereken betaaldatum bedrag'!$AV$1,'grv lys'!$G$2:$G$2863,'bereken betaaldatum bedrag'!B461)</f>
        <v>0</v>
      </c>
      <c r="AW461" s="4">
        <f>SUMIFS('grv lys'!$L$2:$L$2863,'grv lys'!$I$2:$I$2863,'bereken betaaldatum bedrag'!$AW$1,'grv lys'!$G$2:$G$2863,'bereken betaaldatum bedrag'!B461)</f>
        <v>0</v>
      </c>
      <c r="AX461" s="4">
        <f>SUMIFS('grv lys'!$L$2:$L$2863,'grv lys'!$I$2:$I$2863,'bereken betaaldatum bedrag'!$AX$1,'grv lys'!$G$2:$G$2863,'bereken betaaldatum bedrag'!B461)</f>
        <v>0</v>
      </c>
      <c r="AY461" s="4">
        <f>SUMIFS('grv lys'!$L$2:$L$2863,'grv lys'!$I$2:$I$2863,'bereken betaaldatum bedrag'!$AY$1,'grv lys'!$G$2:$G$2863,'bereken betaaldatum bedrag'!B461)</f>
        <v>0</v>
      </c>
      <c r="AZ461" s="4">
        <f>SUMIFS('grv lys'!$L$2:$L$2863,'grv lys'!$I$2:$I$2863,'bereken betaaldatum bedrag'!$AZ$1,'grv lys'!$G$2:$G$2863,'bereken betaaldatum bedrag'!B461)</f>
        <v>0</v>
      </c>
      <c r="BA461" s="4">
        <f>SUMIFS('grv lys'!$L$2:$L$2863,'grv lys'!$I$2:$I$2863,'bereken betaaldatum bedrag'!$BA$1,'grv lys'!$G$2:$G$2863,'bereken betaaldatum bedrag'!B461)</f>
        <v>0</v>
      </c>
    </row>
    <row r="462" spans="1:53" x14ac:dyDescent="0.25">
      <c r="A462" s="19" t="s">
        <v>136</v>
      </c>
      <c r="B462" s="20">
        <v>42038</v>
      </c>
      <c r="C462" s="7"/>
      <c r="D462" s="15" t="s">
        <v>148</v>
      </c>
      <c r="E462" s="14"/>
      <c r="F462" s="12"/>
      <c r="G462" s="16"/>
      <c r="H462" s="16"/>
      <c r="I462" s="4">
        <f>SUMIFS('grv lys'!$L$2:$L$2863,'grv lys'!$G$2:$G$2863,'bereken betaaldatum bedrag'!B462,'grv lys'!$I$2:$I$2863,'bereken betaaldatum bedrag'!I$1)</f>
        <v>0</v>
      </c>
      <c r="J462" s="4">
        <f>SUMIFS('grv lys'!$L$2:$L$2863,'grv lys'!$I$2:$I$2863,'bereken betaaldatum bedrag'!$J$1,'grv lys'!$T$2:$T$2863,'bereken betaaldatum bedrag'!B462)</f>
        <v>0</v>
      </c>
      <c r="K462" s="4">
        <f>SUMIFS('grv lys'!$L$2:$L$2863,'grv lys'!$I$2:$I$2863,'bereken betaaldatum bedrag'!$K$1,'grv lys'!$T$2:$T$2863,'bereken betaaldatum bedrag'!B462)</f>
        <v>0</v>
      </c>
      <c r="L462" s="4">
        <f>SUMIFS('grv lys'!$L$2:$L$2863,'grv lys'!$I$2:$I$2863,'bereken betaaldatum bedrag'!$L$1,'grv lys'!$T$2:$T$2863,'bereken betaaldatum bedrag'!B462)</f>
        <v>0</v>
      </c>
      <c r="M462" s="4">
        <f>SUMIFS('grv lys'!$L$2:$L$2863,'grv lys'!$I$2:$I$2863,'bereken betaaldatum bedrag'!$M$1,'grv lys'!$T$2:$T$2863,'bereken betaaldatum bedrag'!B462)</f>
        <v>0</v>
      </c>
      <c r="N462" s="4">
        <f>SUMIFS('grv lys'!$L$2:$L$2863,'grv lys'!$I$2:$I$2863,'bereken betaaldatum bedrag'!$N$1,'grv lys'!$T$2:$T$2863,'bereken betaaldatum bedrag'!B462)</f>
        <v>0</v>
      </c>
      <c r="O462" s="4">
        <f>SUMIFS('grv lys'!$L$2:$L$2863,'grv lys'!$I$2:$I$2863,'bereken betaaldatum bedrag'!$O$1,'grv lys'!$T$2:$T$2863,'bereken betaaldatum bedrag'!B462)</f>
        <v>0</v>
      </c>
      <c r="P462" s="4">
        <f>SUMIFS('grv lys'!$L$2:$L$2863,'grv lys'!$I$2:$I$2863,'bereken betaaldatum bedrag'!$P$1,'grv lys'!$T$2:$T$2863,'bereken betaaldatum bedrag'!B462)</f>
        <v>0</v>
      </c>
      <c r="Q462" s="4">
        <f>SUMIFS('grv lys'!$L$2:$L$2863,'grv lys'!$I$2:$I$2863,'bereken betaaldatum bedrag'!$Q$1,'grv lys'!$T$2:$T$2863,'bereken betaaldatum bedrag'!B462)</f>
        <v>0</v>
      </c>
      <c r="R462" s="4">
        <f>SUMIFS('grv lys'!$L$2:$L$2863,'grv lys'!$I$2:$I$2863,'bereken betaaldatum bedrag'!$R$1,'grv lys'!$T$2:$T$2863,'bereken betaaldatum bedrag'!B462)</f>
        <v>0</v>
      </c>
      <c r="S462" s="4">
        <f>SUMIFS('grv lys'!Y461:Y3724,'grv lys'!T461:T3724,'bereken betaaldatum bedrag'!B462,'grv lys'!V461:V3724,'bereken betaaldatum bedrag'!$S$1)</f>
        <v>0</v>
      </c>
      <c r="T462" s="4">
        <f>SUMIFS('grv lys'!Z461:Z3724,'grv lys'!U461:U3724,'bereken betaaldatum bedrag'!B462,'grv lys'!W461:W3724,'bereken betaaldatum bedrag'!$T$1)</f>
        <v>0</v>
      </c>
      <c r="U462" s="4">
        <f>SUMIFS('grv lys'!$L$2:$L$2863,'grv lys'!$I$2:$I$2863,'bereken betaaldatum bedrag'!$U$1,'grv lys'!$T$2:$T$2863,'bereken betaaldatum bedrag'!B462)</f>
        <v>0</v>
      </c>
      <c r="V462" s="4">
        <f>SUMIFS('grv lys'!$L$2:$L$2863,'grv lys'!$I$2:$I$2863,'bereken betaaldatum bedrag'!$V$1,'grv lys'!$T$2:$T$2863,'bereken betaaldatum bedrag'!B462)</f>
        <v>0</v>
      </c>
      <c r="W462" s="4">
        <f>SUMIFS('grv lys'!$L$2:$L$2863,'grv lys'!$I$2:$I$2863,'bereken betaaldatum bedrag'!$W$1,'grv lys'!$T$2:$T$2863,'bereken betaaldatum bedrag'!B462)</f>
        <v>0</v>
      </c>
      <c r="X462" s="4">
        <f>SUMIFS('grv lys'!$L$2:$L$2863,'grv lys'!$I$2:$I$2863,'bereken betaaldatum bedrag'!$X$1,'grv lys'!$T$2:$T$2863,'bereken betaaldatum bedrag'!B462)</f>
        <v>0</v>
      </c>
      <c r="Y462" s="4">
        <f>SUMIFS('grv lys'!$L$2:$L$2863,'grv lys'!$I$2:$I$2863,'bereken betaaldatum bedrag'!$Y$1,'grv lys'!$G$2:$G$2863,'bereken betaaldatum bedrag'!B462)</f>
        <v>0</v>
      </c>
      <c r="Z462" s="4">
        <f>SUMIFS('grv lys'!$L$2:$L$2863,'grv lys'!$I$2:$I$2863,'bereken betaaldatum bedrag'!$Z$1,'grv lys'!$G$2:$G$2863,'bereken betaaldatum bedrag'!B462)</f>
        <v>0</v>
      </c>
      <c r="AA462" s="4">
        <f>SUMIFS('grv lys'!$L$2:$L$2863,'grv lys'!$I$2:$I$2863,'bereken betaaldatum bedrag'!$AA$1,'grv lys'!$G$2:$G$2863,'bereken betaaldatum bedrag'!B462)</f>
        <v>0</v>
      </c>
      <c r="AB462" s="4">
        <f>SUMIFS('grv lys'!$L$2:$L$2863,'grv lys'!$I$2:$I$2863,'bereken betaaldatum bedrag'!$AB$1,'grv lys'!$G$2:$G$2863,'bereken betaaldatum bedrag'!B462)</f>
        <v>0</v>
      </c>
      <c r="AC462" s="4">
        <f>SUMIFS('grv lys'!$L$2:$L$2863,'grv lys'!$I$2:$I$2863,'bereken betaaldatum bedrag'!$AC$1,'grv lys'!$G$2:$G$2863,'bereken betaaldatum bedrag'!B462)</f>
        <v>0</v>
      </c>
      <c r="AD462" s="4">
        <f>SUMIFS('grv lys'!$L$2:$L$2863,'grv lys'!$I$2:$I$2863,'bereken betaaldatum bedrag'!$AD$1,'grv lys'!$G$2:$G$2863,'bereken betaaldatum bedrag'!B462)</f>
        <v>0</v>
      </c>
      <c r="AE462" s="4">
        <f>SUMIFS('grv lys'!$L$2:$L$2863,'grv lys'!$I$2:$I$2863,'bereken betaaldatum bedrag'!$AE$1,'grv lys'!$G$2:$G$2863,'bereken betaaldatum bedrag'!B462)</f>
        <v>0</v>
      </c>
      <c r="AF462" s="4">
        <f>SUMIFS('grv lys'!$L$2:$L$2863,'grv lys'!$I$2:$I$2863,'bereken betaaldatum bedrag'!$AF$1,'grv lys'!$G$2:$G$2863,'bereken betaaldatum bedrag'!B462)</f>
        <v>0</v>
      </c>
      <c r="AG462" s="4">
        <f>SUMIFS('grv lys'!$L$2:$L$2863,'grv lys'!$I$2:$I$2863,'bereken betaaldatum bedrag'!$AG$1,'grv lys'!$G$2:$G$2863,'bereken betaaldatum bedrag'!B462)</f>
        <v>0</v>
      </c>
      <c r="AH462" s="4">
        <f>SUMIFS('grv lys'!$L$2:$L$2863,'grv lys'!$I$2:$I$2863,'bereken betaaldatum bedrag'!$AH$1,'grv lys'!$G$2:$G$2863,'bereken betaaldatum bedrag'!B462)</f>
        <v>0</v>
      </c>
      <c r="AI462" s="4">
        <f>SUMIFS('grv lys'!$L$2:$L$2863,'grv lys'!$I$2:$I$2863,'bereken betaaldatum bedrag'!$AI$1,'grv lys'!$G$2:$G$2863,'bereken betaaldatum bedrag'!B462)</f>
        <v>0</v>
      </c>
      <c r="AJ462" s="4">
        <f>SUMIFS('grv lys'!$L$2:$L$2863,'grv lys'!$I$2:$I$2863,'bereken betaaldatum bedrag'!$AJ$1,'grv lys'!$G$2:$G$2863,'bereken betaaldatum bedrag'!B462)</f>
        <v>0</v>
      </c>
      <c r="AK462" s="4">
        <f>SUMIFS('grv lys'!$L$2:$L$2863,'grv lys'!$I$2:$I$2863,'bereken betaaldatum bedrag'!$AK$1,'grv lys'!$G$2:$G$2863,'bereken betaaldatum bedrag'!B462)</f>
        <v>0</v>
      </c>
      <c r="AL462" s="4">
        <f>SUMIFS('grv lys'!$L$2:$L$2863,'grv lys'!$I$2:$I$2863,'bereken betaaldatum bedrag'!$AL$1,'grv lys'!$G$2:$G$2863,'bereken betaaldatum bedrag'!B462)</f>
        <v>0</v>
      </c>
      <c r="AM462" s="4">
        <f>SUMIFS('grv lys'!$L$2:$L$2863,'grv lys'!$I$2:$I$2863,'bereken betaaldatum bedrag'!$AM$1,'grv lys'!$G$2:$G$2863,'bereken betaaldatum bedrag'!B462)</f>
        <v>0</v>
      </c>
      <c r="AN462" s="4">
        <f>SUMIFS('grv lys'!$L$2:$L$2863,'grv lys'!$I$2:$I$2863,'bereken betaaldatum bedrag'!$AN$1,'grv lys'!$G$2:$G$2863,'bereken betaaldatum bedrag'!B462)</f>
        <v>0</v>
      </c>
      <c r="AO462" s="4">
        <f>SUMIFS('grv lys'!$L$2:$L$2863,'grv lys'!$I$2:$I$2863,'bereken betaaldatum bedrag'!$AO$1,'grv lys'!$G$2:$G$2863,'bereken betaaldatum bedrag'!B462)</f>
        <v>0</v>
      </c>
      <c r="AP462" s="4">
        <f>SUMIFS('grv lys'!$L$2:$L$2863,'grv lys'!$I$2:$I$2863,'bereken betaaldatum bedrag'!$AP$1,'grv lys'!$G$2:$G$2863,'bereken betaaldatum bedrag'!B462)</f>
        <v>0</v>
      </c>
      <c r="AQ462" s="4">
        <f>SUMIFS('grv lys'!$L$2:$L$2863,'grv lys'!$I$2:$I$2863,'bereken betaaldatum bedrag'!$AQ$1,'grv lys'!$G$2:$G$2863,'bereken betaaldatum bedrag'!B462)</f>
        <v>0</v>
      </c>
      <c r="AR462" s="4">
        <f>SUMIFS('grv lys'!$L$2:$L$2863,'grv lys'!$I$2:$I$2863,'bereken betaaldatum bedrag'!$AR$1,'grv lys'!$G$2:$G$2863,'bereken betaaldatum bedrag'!B462)</f>
        <v>0</v>
      </c>
      <c r="AS462" s="4">
        <f>SUMIFS('grv lys'!$L$2:$L$2863,'grv lys'!$I$2:$I$2863,'bereken betaaldatum bedrag'!$AS$1,'grv lys'!$G$2:$G$2863,'bereken betaaldatum bedrag'!B462)</f>
        <v>0</v>
      </c>
      <c r="AT462" s="4">
        <f>SUMIFS('grv lys'!$L$2:$L$2863,'grv lys'!$I$2:$I$2863,'bereken betaaldatum bedrag'!$AT$1,'grv lys'!$G$2:$G$2863,'bereken betaaldatum bedrag'!B462)</f>
        <v>0</v>
      </c>
      <c r="AU462" s="4">
        <f>SUMIFS('grv lys'!$L$2:$L$2863,'grv lys'!$I$2:$I$2863,'bereken betaaldatum bedrag'!$AU$1,'grv lys'!$G$2:$G$2863,'bereken betaaldatum bedrag'!B462)</f>
        <v>0</v>
      </c>
      <c r="AV462" s="4">
        <f>SUMIFS('grv lys'!$L$2:$L$2863,'grv lys'!$I$2:$I$2863,'bereken betaaldatum bedrag'!$AV$1,'grv lys'!$G$2:$G$2863,'bereken betaaldatum bedrag'!B462)</f>
        <v>0</v>
      </c>
      <c r="AW462" s="4">
        <f>SUMIFS('grv lys'!$L$2:$L$2863,'grv lys'!$I$2:$I$2863,'bereken betaaldatum bedrag'!$AW$1,'grv lys'!$G$2:$G$2863,'bereken betaaldatum bedrag'!B462)</f>
        <v>0</v>
      </c>
      <c r="AX462" s="4">
        <f>SUMIFS('grv lys'!$L$2:$L$2863,'grv lys'!$I$2:$I$2863,'bereken betaaldatum bedrag'!$AX$1,'grv lys'!$G$2:$G$2863,'bereken betaaldatum bedrag'!B462)</f>
        <v>0</v>
      </c>
      <c r="AY462" s="4">
        <f>SUMIFS('grv lys'!$L$2:$L$2863,'grv lys'!$I$2:$I$2863,'bereken betaaldatum bedrag'!$AY$1,'grv lys'!$G$2:$G$2863,'bereken betaaldatum bedrag'!B462)</f>
        <v>0</v>
      </c>
      <c r="AZ462" s="4">
        <f>SUMIFS('grv lys'!$L$2:$L$2863,'grv lys'!$I$2:$I$2863,'bereken betaaldatum bedrag'!$AZ$1,'grv lys'!$G$2:$G$2863,'bereken betaaldatum bedrag'!B462)</f>
        <v>0</v>
      </c>
      <c r="BA462" s="4">
        <f>SUMIFS('grv lys'!$L$2:$L$2863,'grv lys'!$I$2:$I$2863,'bereken betaaldatum bedrag'!$BA$1,'grv lys'!$G$2:$G$2863,'bereken betaaldatum bedrag'!B462)</f>
        <v>0</v>
      </c>
    </row>
    <row r="463" spans="1:53" x14ac:dyDescent="0.25">
      <c r="A463" s="19" t="s">
        <v>137</v>
      </c>
      <c r="B463" s="20">
        <v>42039</v>
      </c>
      <c r="C463" s="7"/>
      <c r="D463" s="15" t="s">
        <v>148</v>
      </c>
      <c r="E463" s="14"/>
      <c r="F463" s="12"/>
      <c r="G463" s="16"/>
      <c r="H463" s="16"/>
      <c r="I463" s="4">
        <f>SUMIFS('grv lys'!$L$2:$L$2863,'grv lys'!$G$2:$G$2863,'bereken betaaldatum bedrag'!B463,'grv lys'!$I$2:$I$2863,'bereken betaaldatum bedrag'!I$1)</f>
        <v>0</v>
      </c>
      <c r="J463" s="4">
        <f>SUMIFS('grv lys'!$L$2:$L$2863,'grv lys'!$I$2:$I$2863,'bereken betaaldatum bedrag'!$J$1,'grv lys'!$T$2:$T$2863,'bereken betaaldatum bedrag'!B463)</f>
        <v>0</v>
      </c>
      <c r="K463" s="4">
        <f>SUMIFS('grv lys'!$L$2:$L$2863,'grv lys'!$I$2:$I$2863,'bereken betaaldatum bedrag'!$K$1,'grv lys'!$T$2:$T$2863,'bereken betaaldatum bedrag'!B463)</f>
        <v>0</v>
      </c>
      <c r="L463" s="4">
        <f>SUMIFS('grv lys'!$L$2:$L$2863,'grv lys'!$I$2:$I$2863,'bereken betaaldatum bedrag'!$L$1,'grv lys'!$T$2:$T$2863,'bereken betaaldatum bedrag'!B463)</f>
        <v>0</v>
      </c>
      <c r="M463" s="4">
        <f>SUMIFS('grv lys'!$L$2:$L$2863,'grv lys'!$I$2:$I$2863,'bereken betaaldatum bedrag'!$M$1,'grv lys'!$T$2:$T$2863,'bereken betaaldatum bedrag'!B463)</f>
        <v>0</v>
      </c>
      <c r="N463" s="4">
        <f>SUMIFS('grv lys'!$L$2:$L$2863,'grv lys'!$I$2:$I$2863,'bereken betaaldatum bedrag'!$N$1,'grv lys'!$T$2:$T$2863,'bereken betaaldatum bedrag'!B463)</f>
        <v>0</v>
      </c>
      <c r="O463" s="4">
        <f>SUMIFS('grv lys'!$L$2:$L$2863,'grv lys'!$I$2:$I$2863,'bereken betaaldatum bedrag'!$O$1,'grv lys'!$T$2:$T$2863,'bereken betaaldatum bedrag'!B463)</f>
        <v>0</v>
      </c>
      <c r="P463" s="4">
        <f>SUMIFS('grv lys'!$L$2:$L$2863,'grv lys'!$I$2:$I$2863,'bereken betaaldatum bedrag'!$P$1,'grv lys'!$T$2:$T$2863,'bereken betaaldatum bedrag'!B463)</f>
        <v>0</v>
      </c>
      <c r="Q463" s="4">
        <f>SUMIFS('grv lys'!$L$2:$L$2863,'grv lys'!$I$2:$I$2863,'bereken betaaldatum bedrag'!$Q$1,'grv lys'!$T$2:$T$2863,'bereken betaaldatum bedrag'!B463)</f>
        <v>0</v>
      </c>
      <c r="R463" s="4">
        <f>SUMIFS('grv lys'!$L$2:$L$2863,'grv lys'!$I$2:$I$2863,'bereken betaaldatum bedrag'!$R$1,'grv lys'!$T$2:$T$2863,'bereken betaaldatum bedrag'!B463)</f>
        <v>0</v>
      </c>
      <c r="S463" s="4">
        <f>SUMIFS('grv lys'!Y462:Y3725,'grv lys'!T462:T3725,'bereken betaaldatum bedrag'!B463,'grv lys'!V462:V3725,'bereken betaaldatum bedrag'!$S$1)</f>
        <v>0</v>
      </c>
      <c r="T463" s="4">
        <f>SUMIFS('grv lys'!Z462:Z3725,'grv lys'!U462:U3725,'bereken betaaldatum bedrag'!B463,'grv lys'!W462:W3725,'bereken betaaldatum bedrag'!$T$1)</f>
        <v>0</v>
      </c>
      <c r="U463" s="4">
        <f>SUMIFS('grv lys'!$L$2:$L$2863,'grv lys'!$I$2:$I$2863,'bereken betaaldatum bedrag'!$U$1,'grv lys'!$T$2:$T$2863,'bereken betaaldatum bedrag'!B463)</f>
        <v>0</v>
      </c>
      <c r="V463" s="4">
        <f>SUMIFS('grv lys'!$L$2:$L$2863,'grv lys'!$I$2:$I$2863,'bereken betaaldatum bedrag'!$V$1,'grv lys'!$T$2:$T$2863,'bereken betaaldatum bedrag'!B463)</f>
        <v>0</v>
      </c>
      <c r="W463" s="4">
        <f>SUMIFS('grv lys'!$L$2:$L$2863,'grv lys'!$I$2:$I$2863,'bereken betaaldatum bedrag'!$W$1,'grv lys'!$T$2:$T$2863,'bereken betaaldatum bedrag'!B463)</f>
        <v>0</v>
      </c>
      <c r="X463" s="4">
        <f>SUMIFS('grv lys'!$L$2:$L$2863,'grv lys'!$I$2:$I$2863,'bereken betaaldatum bedrag'!$X$1,'grv lys'!$T$2:$T$2863,'bereken betaaldatum bedrag'!B463)</f>
        <v>0</v>
      </c>
      <c r="Y463" s="4">
        <f>SUMIFS('grv lys'!$L$2:$L$2863,'grv lys'!$I$2:$I$2863,'bereken betaaldatum bedrag'!$Y$1,'grv lys'!$G$2:$G$2863,'bereken betaaldatum bedrag'!B463)</f>
        <v>0</v>
      </c>
      <c r="Z463" s="4">
        <f>SUMIFS('grv lys'!$L$2:$L$2863,'grv lys'!$I$2:$I$2863,'bereken betaaldatum bedrag'!$Z$1,'grv lys'!$G$2:$G$2863,'bereken betaaldatum bedrag'!B463)</f>
        <v>0</v>
      </c>
      <c r="AA463" s="4">
        <f>SUMIFS('grv lys'!$L$2:$L$2863,'grv lys'!$I$2:$I$2863,'bereken betaaldatum bedrag'!$AA$1,'grv lys'!$G$2:$G$2863,'bereken betaaldatum bedrag'!B463)</f>
        <v>0</v>
      </c>
      <c r="AB463" s="4">
        <f>SUMIFS('grv lys'!$L$2:$L$2863,'grv lys'!$I$2:$I$2863,'bereken betaaldatum bedrag'!$AB$1,'grv lys'!$G$2:$G$2863,'bereken betaaldatum bedrag'!B463)</f>
        <v>0</v>
      </c>
      <c r="AC463" s="4">
        <f>SUMIFS('grv lys'!$L$2:$L$2863,'grv lys'!$I$2:$I$2863,'bereken betaaldatum bedrag'!$AC$1,'grv lys'!$G$2:$G$2863,'bereken betaaldatum bedrag'!B463)</f>
        <v>0</v>
      </c>
      <c r="AD463" s="4">
        <f>SUMIFS('grv lys'!$L$2:$L$2863,'grv lys'!$I$2:$I$2863,'bereken betaaldatum bedrag'!$AD$1,'grv lys'!$G$2:$G$2863,'bereken betaaldatum bedrag'!B463)</f>
        <v>0</v>
      </c>
      <c r="AE463" s="4">
        <f>SUMIFS('grv lys'!$L$2:$L$2863,'grv lys'!$I$2:$I$2863,'bereken betaaldatum bedrag'!$AE$1,'grv lys'!$G$2:$G$2863,'bereken betaaldatum bedrag'!B463)</f>
        <v>0</v>
      </c>
      <c r="AF463" s="4">
        <f>SUMIFS('grv lys'!$L$2:$L$2863,'grv lys'!$I$2:$I$2863,'bereken betaaldatum bedrag'!$AF$1,'grv lys'!$G$2:$G$2863,'bereken betaaldatum bedrag'!B463)</f>
        <v>0</v>
      </c>
      <c r="AG463" s="4">
        <f>SUMIFS('grv lys'!$L$2:$L$2863,'grv lys'!$I$2:$I$2863,'bereken betaaldatum bedrag'!$AG$1,'grv lys'!$G$2:$G$2863,'bereken betaaldatum bedrag'!B463)</f>
        <v>0</v>
      </c>
      <c r="AH463" s="4">
        <f>SUMIFS('grv lys'!$L$2:$L$2863,'grv lys'!$I$2:$I$2863,'bereken betaaldatum bedrag'!$AH$1,'grv lys'!$G$2:$G$2863,'bereken betaaldatum bedrag'!B463)</f>
        <v>0</v>
      </c>
      <c r="AI463" s="4">
        <f>SUMIFS('grv lys'!$L$2:$L$2863,'grv lys'!$I$2:$I$2863,'bereken betaaldatum bedrag'!$AI$1,'grv lys'!$G$2:$G$2863,'bereken betaaldatum bedrag'!B463)</f>
        <v>0</v>
      </c>
      <c r="AJ463" s="4">
        <f>SUMIFS('grv lys'!$L$2:$L$2863,'grv lys'!$I$2:$I$2863,'bereken betaaldatum bedrag'!$AJ$1,'grv lys'!$G$2:$G$2863,'bereken betaaldatum bedrag'!B463)</f>
        <v>0</v>
      </c>
      <c r="AK463" s="4">
        <f>SUMIFS('grv lys'!$L$2:$L$2863,'grv lys'!$I$2:$I$2863,'bereken betaaldatum bedrag'!$AK$1,'grv lys'!$G$2:$G$2863,'bereken betaaldatum bedrag'!B463)</f>
        <v>0</v>
      </c>
      <c r="AL463" s="4">
        <f>SUMIFS('grv lys'!$L$2:$L$2863,'grv lys'!$I$2:$I$2863,'bereken betaaldatum bedrag'!$AL$1,'grv lys'!$G$2:$G$2863,'bereken betaaldatum bedrag'!B463)</f>
        <v>0</v>
      </c>
      <c r="AM463" s="4">
        <f>SUMIFS('grv lys'!$L$2:$L$2863,'grv lys'!$I$2:$I$2863,'bereken betaaldatum bedrag'!$AM$1,'grv lys'!$G$2:$G$2863,'bereken betaaldatum bedrag'!B463)</f>
        <v>0</v>
      </c>
      <c r="AN463" s="4">
        <f>SUMIFS('grv lys'!$L$2:$L$2863,'grv lys'!$I$2:$I$2863,'bereken betaaldatum bedrag'!$AN$1,'grv lys'!$G$2:$G$2863,'bereken betaaldatum bedrag'!B463)</f>
        <v>0</v>
      </c>
      <c r="AO463" s="4">
        <f>SUMIFS('grv lys'!$L$2:$L$2863,'grv lys'!$I$2:$I$2863,'bereken betaaldatum bedrag'!$AO$1,'grv lys'!$G$2:$G$2863,'bereken betaaldatum bedrag'!B463)</f>
        <v>0</v>
      </c>
      <c r="AP463" s="4">
        <f>SUMIFS('grv lys'!$L$2:$L$2863,'grv lys'!$I$2:$I$2863,'bereken betaaldatum bedrag'!$AP$1,'grv lys'!$G$2:$G$2863,'bereken betaaldatum bedrag'!B463)</f>
        <v>0</v>
      </c>
      <c r="AQ463" s="4">
        <f>SUMIFS('grv lys'!$L$2:$L$2863,'grv lys'!$I$2:$I$2863,'bereken betaaldatum bedrag'!$AQ$1,'grv lys'!$G$2:$G$2863,'bereken betaaldatum bedrag'!B463)</f>
        <v>0</v>
      </c>
      <c r="AR463" s="4">
        <f>SUMIFS('grv lys'!$L$2:$L$2863,'grv lys'!$I$2:$I$2863,'bereken betaaldatum bedrag'!$AR$1,'grv lys'!$G$2:$G$2863,'bereken betaaldatum bedrag'!B463)</f>
        <v>0</v>
      </c>
      <c r="AS463" s="4">
        <f>SUMIFS('grv lys'!$L$2:$L$2863,'grv lys'!$I$2:$I$2863,'bereken betaaldatum bedrag'!$AS$1,'grv lys'!$G$2:$G$2863,'bereken betaaldatum bedrag'!B463)</f>
        <v>0</v>
      </c>
      <c r="AT463" s="4">
        <f>SUMIFS('grv lys'!$L$2:$L$2863,'grv lys'!$I$2:$I$2863,'bereken betaaldatum bedrag'!$AT$1,'grv lys'!$G$2:$G$2863,'bereken betaaldatum bedrag'!B463)</f>
        <v>0</v>
      </c>
      <c r="AU463" s="4">
        <f>SUMIFS('grv lys'!$L$2:$L$2863,'grv lys'!$I$2:$I$2863,'bereken betaaldatum bedrag'!$AU$1,'grv lys'!$G$2:$G$2863,'bereken betaaldatum bedrag'!B463)</f>
        <v>0</v>
      </c>
      <c r="AV463" s="4">
        <f>SUMIFS('grv lys'!$L$2:$L$2863,'grv lys'!$I$2:$I$2863,'bereken betaaldatum bedrag'!$AV$1,'grv lys'!$G$2:$G$2863,'bereken betaaldatum bedrag'!B463)</f>
        <v>0</v>
      </c>
      <c r="AW463" s="4">
        <f>SUMIFS('grv lys'!$L$2:$L$2863,'grv lys'!$I$2:$I$2863,'bereken betaaldatum bedrag'!$AW$1,'grv lys'!$G$2:$G$2863,'bereken betaaldatum bedrag'!B463)</f>
        <v>0</v>
      </c>
      <c r="AX463" s="4">
        <f>SUMIFS('grv lys'!$L$2:$L$2863,'grv lys'!$I$2:$I$2863,'bereken betaaldatum bedrag'!$AX$1,'grv lys'!$G$2:$G$2863,'bereken betaaldatum bedrag'!B463)</f>
        <v>0</v>
      </c>
      <c r="AY463" s="4">
        <f>SUMIFS('grv lys'!$L$2:$L$2863,'grv lys'!$I$2:$I$2863,'bereken betaaldatum bedrag'!$AY$1,'grv lys'!$G$2:$G$2863,'bereken betaaldatum bedrag'!B463)</f>
        <v>0</v>
      </c>
      <c r="AZ463" s="4">
        <f>SUMIFS('grv lys'!$L$2:$L$2863,'grv lys'!$I$2:$I$2863,'bereken betaaldatum bedrag'!$AZ$1,'grv lys'!$G$2:$G$2863,'bereken betaaldatum bedrag'!B463)</f>
        <v>0</v>
      </c>
      <c r="BA463" s="4">
        <f>SUMIFS('grv lys'!$L$2:$L$2863,'grv lys'!$I$2:$I$2863,'bereken betaaldatum bedrag'!$BA$1,'grv lys'!$G$2:$G$2863,'bereken betaaldatum bedrag'!B463)</f>
        <v>0</v>
      </c>
    </row>
    <row r="464" spans="1:53" x14ac:dyDescent="0.25">
      <c r="A464" s="19" t="s">
        <v>138</v>
      </c>
      <c r="B464" s="20">
        <v>42040</v>
      </c>
      <c r="C464" s="7"/>
      <c r="D464" s="15" t="s">
        <v>148</v>
      </c>
      <c r="E464" s="14"/>
      <c r="F464" s="12"/>
      <c r="G464" s="16"/>
      <c r="H464" s="16"/>
      <c r="I464" s="4">
        <f>SUMIFS('grv lys'!$L$2:$L$2863,'grv lys'!$G$2:$G$2863,'bereken betaaldatum bedrag'!B464,'grv lys'!$I$2:$I$2863,'bereken betaaldatum bedrag'!I$1)</f>
        <v>0</v>
      </c>
      <c r="J464" s="4">
        <f>SUMIFS('grv lys'!$L$2:$L$2863,'grv lys'!$I$2:$I$2863,'bereken betaaldatum bedrag'!$J$1,'grv lys'!$T$2:$T$2863,'bereken betaaldatum bedrag'!B464)</f>
        <v>0</v>
      </c>
      <c r="K464" s="4">
        <f>SUMIFS('grv lys'!$L$2:$L$2863,'grv lys'!$I$2:$I$2863,'bereken betaaldatum bedrag'!$K$1,'grv lys'!$T$2:$T$2863,'bereken betaaldatum bedrag'!B464)</f>
        <v>0</v>
      </c>
      <c r="L464" s="4">
        <f>SUMIFS('grv lys'!$L$2:$L$2863,'grv lys'!$I$2:$I$2863,'bereken betaaldatum bedrag'!$L$1,'grv lys'!$T$2:$T$2863,'bereken betaaldatum bedrag'!B464)</f>
        <v>0</v>
      </c>
      <c r="M464" s="4">
        <f>SUMIFS('grv lys'!$L$2:$L$2863,'grv lys'!$I$2:$I$2863,'bereken betaaldatum bedrag'!$M$1,'grv lys'!$T$2:$T$2863,'bereken betaaldatum bedrag'!B464)</f>
        <v>0</v>
      </c>
      <c r="N464" s="4">
        <f>SUMIFS('grv lys'!$L$2:$L$2863,'grv lys'!$I$2:$I$2863,'bereken betaaldatum bedrag'!$N$1,'grv lys'!$T$2:$T$2863,'bereken betaaldatum bedrag'!B464)</f>
        <v>0</v>
      </c>
      <c r="O464" s="4">
        <f>SUMIFS('grv lys'!$L$2:$L$2863,'grv lys'!$I$2:$I$2863,'bereken betaaldatum bedrag'!$O$1,'grv lys'!$T$2:$T$2863,'bereken betaaldatum bedrag'!B464)</f>
        <v>0</v>
      </c>
      <c r="P464" s="4">
        <f>SUMIFS('grv lys'!$L$2:$L$2863,'grv lys'!$I$2:$I$2863,'bereken betaaldatum bedrag'!$P$1,'grv lys'!$T$2:$T$2863,'bereken betaaldatum bedrag'!B464)</f>
        <v>0</v>
      </c>
      <c r="Q464" s="4">
        <f>SUMIFS('grv lys'!$L$2:$L$2863,'grv lys'!$I$2:$I$2863,'bereken betaaldatum bedrag'!$Q$1,'grv lys'!$T$2:$T$2863,'bereken betaaldatum bedrag'!B464)</f>
        <v>0</v>
      </c>
      <c r="R464" s="4">
        <f>SUMIFS('grv lys'!$L$2:$L$2863,'grv lys'!$I$2:$I$2863,'bereken betaaldatum bedrag'!$R$1,'grv lys'!$T$2:$T$2863,'bereken betaaldatum bedrag'!B464)</f>
        <v>0</v>
      </c>
      <c r="S464" s="4">
        <f>SUMIFS('grv lys'!Y463:Y3726,'grv lys'!T463:T3726,'bereken betaaldatum bedrag'!B464,'grv lys'!V463:V3726,'bereken betaaldatum bedrag'!$S$1)</f>
        <v>0</v>
      </c>
      <c r="T464" s="4">
        <f>SUMIFS('grv lys'!Z463:Z3726,'grv lys'!U463:U3726,'bereken betaaldatum bedrag'!B464,'grv lys'!W463:W3726,'bereken betaaldatum bedrag'!$T$1)</f>
        <v>0</v>
      </c>
      <c r="U464" s="4">
        <f>SUMIFS('grv lys'!$L$2:$L$2863,'grv lys'!$I$2:$I$2863,'bereken betaaldatum bedrag'!$U$1,'grv lys'!$T$2:$T$2863,'bereken betaaldatum bedrag'!B464)</f>
        <v>0</v>
      </c>
      <c r="V464" s="4">
        <f>SUMIFS('grv lys'!$L$2:$L$2863,'grv lys'!$I$2:$I$2863,'bereken betaaldatum bedrag'!$V$1,'grv lys'!$T$2:$T$2863,'bereken betaaldatum bedrag'!B464)</f>
        <v>0</v>
      </c>
      <c r="W464" s="4">
        <f>SUMIFS('grv lys'!$L$2:$L$2863,'grv lys'!$I$2:$I$2863,'bereken betaaldatum bedrag'!$W$1,'grv lys'!$T$2:$T$2863,'bereken betaaldatum bedrag'!B464)</f>
        <v>0</v>
      </c>
      <c r="X464" s="4">
        <f>SUMIFS('grv lys'!$L$2:$L$2863,'grv lys'!$I$2:$I$2863,'bereken betaaldatum bedrag'!$X$1,'grv lys'!$T$2:$T$2863,'bereken betaaldatum bedrag'!B464)</f>
        <v>0</v>
      </c>
      <c r="Y464" s="4">
        <f>SUMIFS('grv lys'!$L$2:$L$2863,'grv lys'!$I$2:$I$2863,'bereken betaaldatum bedrag'!$Y$1,'grv lys'!$G$2:$G$2863,'bereken betaaldatum bedrag'!B464)</f>
        <v>0</v>
      </c>
      <c r="Z464" s="4">
        <f>SUMIFS('grv lys'!$L$2:$L$2863,'grv lys'!$I$2:$I$2863,'bereken betaaldatum bedrag'!$Z$1,'grv lys'!$G$2:$G$2863,'bereken betaaldatum bedrag'!B464)</f>
        <v>0</v>
      </c>
      <c r="AA464" s="4">
        <f>SUMIFS('grv lys'!$L$2:$L$2863,'grv lys'!$I$2:$I$2863,'bereken betaaldatum bedrag'!$AA$1,'grv lys'!$G$2:$G$2863,'bereken betaaldatum bedrag'!B464)</f>
        <v>0</v>
      </c>
      <c r="AB464" s="4">
        <f>SUMIFS('grv lys'!$L$2:$L$2863,'grv lys'!$I$2:$I$2863,'bereken betaaldatum bedrag'!$AB$1,'grv lys'!$G$2:$G$2863,'bereken betaaldatum bedrag'!B464)</f>
        <v>0</v>
      </c>
      <c r="AC464" s="4">
        <f>SUMIFS('grv lys'!$L$2:$L$2863,'grv lys'!$I$2:$I$2863,'bereken betaaldatum bedrag'!$AC$1,'grv lys'!$G$2:$G$2863,'bereken betaaldatum bedrag'!B464)</f>
        <v>0</v>
      </c>
      <c r="AD464" s="4">
        <f>SUMIFS('grv lys'!$L$2:$L$2863,'grv lys'!$I$2:$I$2863,'bereken betaaldatum bedrag'!$AD$1,'grv lys'!$G$2:$G$2863,'bereken betaaldatum bedrag'!B464)</f>
        <v>0</v>
      </c>
      <c r="AE464" s="4">
        <f>SUMIFS('grv lys'!$L$2:$L$2863,'grv lys'!$I$2:$I$2863,'bereken betaaldatum bedrag'!$AE$1,'grv lys'!$G$2:$G$2863,'bereken betaaldatum bedrag'!B464)</f>
        <v>0</v>
      </c>
      <c r="AF464" s="4">
        <f>SUMIFS('grv lys'!$L$2:$L$2863,'grv lys'!$I$2:$I$2863,'bereken betaaldatum bedrag'!$AF$1,'grv lys'!$G$2:$G$2863,'bereken betaaldatum bedrag'!B464)</f>
        <v>0</v>
      </c>
      <c r="AG464" s="4">
        <f>SUMIFS('grv lys'!$L$2:$L$2863,'grv lys'!$I$2:$I$2863,'bereken betaaldatum bedrag'!$AG$1,'grv lys'!$G$2:$G$2863,'bereken betaaldatum bedrag'!B464)</f>
        <v>0</v>
      </c>
      <c r="AH464" s="4">
        <f>SUMIFS('grv lys'!$L$2:$L$2863,'grv lys'!$I$2:$I$2863,'bereken betaaldatum bedrag'!$AH$1,'grv lys'!$G$2:$G$2863,'bereken betaaldatum bedrag'!B464)</f>
        <v>0</v>
      </c>
      <c r="AI464" s="4">
        <f>SUMIFS('grv lys'!$L$2:$L$2863,'grv lys'!$I$2:$I$2863,'bereken betaaldatum bedrag'!$AI$1,'grv lys'!$G$2:$G$2863,'bereken betaaldatum bedrag'!B464)</f>
        <v>0</v>
      </c>
      <c r="AJ464" s="4">
        <f>SUMIFS('grv lys'!$L$2:$L$2863,'grv lys'!$I$2:$I$2863,'bereken betaaldatum bedrag'!$AJ$1,'grv lys'!$G$2:$G$2863,'bereken betaaldatum bedrag'!B464)</f>
        <v>0</v>
      </c>
      <c r="AK464" s="4">
        <f>SUMIFS('grv lys'!$L$2:$L$2863,'grv lys'!$I$2:$I$2863,'bereken betaaldatum bedrag'!$AK$1,'grv lys'!$G$2:$G$2863,'bereken betaaldatum bedrag'!B464)</f>
        <v>0</v>
      </c>
      <c r="AL464" s="4">
        <f>SUMIFS('grv lys'!$L$2:$L$2863,'grv lys'!$I$2:$I$2863,'bereken betaaldatum bedrag'!$AL$1,'grv lys'!$G$2:$G$2863,'bereken betaaldatum bedrag'!B464)</f>
        <v>0</v>
      </c>
      <c r="AM464" s="4">
        <f>SUMIFS('grv lys'!$L$2:$L$2863,'grv lys'!$I$2:$I$2863,'bereken betaaldatum bedrag'!$AM$1,'grv lys'!$G$2:$G$2863,'bereken betaaldatum bedrag'!B464)</f>
        <v>0</v>
      </c>
      <c r="AN464" s="4">
        <f>SUMIFS('grv lys'!$L$2:$L$2863,'grv lys'!$I$2:$I$2863,'bereken betaaldatum bedrag'!$AN$1,'grv lys'!$G$2:$G$2863,'bereken betaaldatum bedrag'!B464)</f>
        <v>0</v>
      </c>
      <c r="AO464" s="4">
        <f>SUMIFS('grv lys'!$L$2:$L$2863,'grv lys'!$I$2:$I$2863,'bereken betaaldatum bedrag'!$AO$1,'grv lys'!$G$2:$G$2863,'bereken betaaldatum bedrag'!B464)</f>
        <v>0</v>
      </c>
      <c r="AP464" s="4">
        <f>SUMIFS('grv lys'!$L$2:$L$2863,'grv lys'!$I$2:$I$2863,'bereken betaaldatum bedrag'!$AP$1,'grv lys'!$G$2:$G$2863,'bereken betaaldatum bedrag'!B464)</f>
        <v>0</v>
      </c>
      <c r="AQ464" s="4">
        <f>SUMIFS('grv lys'!$L$2:$L$2863,'grv lys'!$I$2:$I$2863,'bereken betaaldatum bedrag'!$AQ$1,'grv lys'!$G$2:$G$2863,'bereken betaaldatum bedrag'!B464)</f>
        <v>0</v>
      </c>
      <c r="AR464" s="4">
        <f>SUMIFS('grv lys'!$L$2:$L$2863,'grv lys'!$I$2:$I$2863,'bereken betaaldatum bedrag'!$AR$1,'grv lys'!$G$2:$G$2863,'bereken betaaldatum bedrag'!B464)</f>
        <v>0</v>
      </c>
      <c r="AS464" s="4">
        <f>SUMIFS('grv lys'!$L$2:$L$2863,'grv lys'!$I$2:$I$2863,'bereken betaaldatum bedrag'!$AS$1,'grv lys'!$G$2:$G$2863,'bereken betaaldatum bedrag'!B464)</f>
        <v>0</v>
      </c>
      <c r="AT464" s="4">
        <f>SUMIFS('grv lys'!$L$2:$L$2863,'grv lys'!$I$2:$I$2863,'bereken betaaldatum bedrag'!$AT$1,'grv lys'!$G$2:$G$2863,'bereken betaaldatum bedrag'!B464)</f>
        <v>0</v>
      </c>
      <c r="AU464" s="4">
        <f>SUMIFS('grv lys'!$L$2:$L$2863,'grv lys'!$I$2:$I$2863,'bereken betaaldatum bedrag'!$AU$1,'grv lys'!$G$2:$G$2863,'bereken betaaldatum bedrag'!B464)</f>
        <v>0</v>
      </c>
      <c r="AV464" s="4">
        <f>SUMIFS('grv lys'!$L$2:$L$2863,'grv lys'!$I$2:$I$2863,'bereken betaaldatum bedrag'!$AV$1,'grv lys'!$G$2:$G$2863,'bereken betaaldatum bedrag'!B464)</f>
        <v>0</v>
      </c>
      <c r="AW464" s="4">
        <f>SUMIFS('grv lys'!$L$2:$L$2863,'grv lys'!$I$2:$I$2863,'bereken betaaldatum bedrag'!$AW$1,'grv lys'!$G$2:$G$2863,'bereken betaaldatum bedrag'!B464)</f>
        <v>0</v>
      </c>
      <c r="AX464" s="4">
        <f>SUMIFS('grv lys'!$L$2:$L$2863,'grv lys'!$I$2:$I$2863,'bereken betaaldatum bedrag'!$AX$1,'grv lys'!$G$2:$G$2863,'bereken betaaldatum bedrag'!B464)</f>
        <v>0</v>
      </c>
      <c r="AY464" s="4">
        <f>SUMIFS('grv lys'!$L$2:$L$2863,'grv lys'!$I$2:$I$2863,'bereken betaaldatum bedrag'!$AY$1,'grv lys'!$G$2:$G$2863,'bereken betaaldatum bedrag'!B464)</f>
        <v>0</v>
      </c>
      <c r="AZ464" s="4">
        <f>SUMIFS('grv lys'!$L$2:$L$2863,'grv lys'!$I$2:$I$2863,'bereken betaaldatum bedrag'!$AZ$1,'grv lys'!$G$2:$G$2863,'bereken betaaldatum bedrag'!B464)</f>
        <v>0</v>
      </c>
      <c r="BA464" s="4">
        <f>SUMIFS('grv lys'!$L$2:$L$2863,'grv lys'!$I$2:$I$2863,'bereken betaaldatum bedrag'!$BA$1,'grv lys'!$G$2:$G$2863,'bereken betaaldatum bedrag'!B464)</f>
        <v>0</v>
      </c>
    </row>
    <row r="465" spans="1:53" x14ac:dyDescent="0.25">
      <c r="A465" s="19" t="s">
        <v>139</v>
      </c>
      <c r="B465" s="20">
        <v>42041</v>
      </c>
      <c r="C465" s="7">
        <f>B465+19</f>
        <v>42060</v>
      </c>
      <c r="D465" s="6">
        <f>SUM(I459:I465)</f>
        <v>0</v>
      </c>
      <c r="E465" s="14">
        <f>B465+31</f>
        <v>42072</v>
      </c>
      <c r="F465" s="12">
        <f>SUM(Y459:BA465)</f>
        <v>0</v>
      </c>
      <c r="G465" s="10">
        <f>B465</f>
        <v>42041</v>
      </c>
      <c r="H465" s="9">
        <f>SUM(J459:X465)</f>
        <v>0</v>
      </c>
      <c r="I465" s="4">
        <f>SUMIFS('grv lys'!$L$2:$L$2863,'grv lys'!$G$2:$G$2863,'bereken betaaldatum bedrag'!B465,'grv lys'!$I$2:$I$2863,'bereken betaaldatum bedrag'!I$1)</f>
        <v>0</v>
      </c>
      <c r="J465" s="4">
        <f>SUMIFS('grv lys'!$L$2:$L$2863,'grv lys'!$I$2:$I$2863,'bereken betaaldatum bedrag'!$J$1,'grv lys'!$T$2:$T$2863,'bereken betaaldatum bedrag'!B465)</f>
        <v>0</v>
      </c>
      <c r="K465" s="4">
        <f>SUMIFS('grv lys'!$L$2:$L$2863,'grv lys'!$I$2:$I$2863,'bereken betaaldatum bedrag'!$K$1,'grv lys'!$T$2:$T$2863,'bereken betaaldatum bedrag'!B465)</f>
        <v>0</v>
      </c>
      <c r="L465" s="4">
        <f>SUMIFS('grv lys'!$L$2:$L$2863,'grv lys'!$I$2:$I$2863,'bereken betaaldatum bedrag'!$L$1,'grv lys'!$T$2:$T$2863,'bereken betaaldatum bedrag'!B465)</f>
        <v>0</v>
      </c>
      <c r="M465" s="4">
        <f>SUMIFS('grv lys'!$L$2:$L$2863,'grv lys'!$I$2:$I$2863,'bereken betaaldatum bedrag'!$M$1,'grv lys'!$T$2:$T$2863,'bereken betaaldatum bedrag'!B465)</f>
        <v>0</v>
      </c>
      <c r="N465" s="4">
        <f>SUMIFS('grv lys'!$L$2:$L$2863,'grv lys'!$I$2:$I$2863,'bereken betaaldatum bedrag'!$N$1,'grv lys'!$T$2:$T$2863,'bereken betaaldatum bedrag'!B465)</f>
        <v>0</v>
      </c>
      <c r="O465" s="4">
        <f>SUMIFS('grv lys'!$L$2:$L$2863,'grv lys'!$I$2:$I$2863,'bereken betaaldatum bedrag'!$O$1,'grv lys'!$T$2:$T$2863,'bereken betaaldatum bedrag'!B465)</f>
        <v>0</v>
      </c>
      <c r="P465" s="4">
        <f>SUMIFS('grv lys'!$L$2:$L$2863,'grv lys'!$I$2:$I$2863,'bereken betaaldatum bedrag'!$P$1,'grv lys'!$T$2:$T$2863,'bereken betaaldatum bedrag'!B465)</f>
        <v>0</v>
      </c>
      <c r="Q465" s="4">
        <f>SUMIFS('grv lys'!$L$2:$L$2863,'grv lys'!$I$2:$I$2863,'bereken betaaldatum bedrag'!$Q$1,'grv lys'!$T$2:$T$2863,'bereken betaaldatum bedrag'!B465)</f>
        <v>0</v>
      </c>
      <c r="R465" s="4">
        <f>SUMIFS('grv lys'!$L$2:$L$2863,'grv lys'!$I$2:$I$2863,'bereken betaaldatum bedrag'!$R$1,'grv lys'!$T$2:$T$2863,'bereken betaaldatum bedrag'!B465)</f>
        <v>0</v>
      </c>
      <c r="S465" s="4">
        <f>SUMIFS('grv lys'!Y464:Y3727,'grv lys'!T464:T3727,'bereken betaaldatum bedrag'!B465,'grv lys'!V464:V3727,'bereken betaaldatum bedrag'!$S$1)</f>
        <v>0</v>
      </c>
      <c r="T465" s="4">
        <f>SUMIFS('grv lys'!Z464:Z3727,'grv lys'!U464:U3727,'bereken betaaldatum bedrag'!B465,'grv lys'!W464:W3727,'bereken betaaldatum bedrag'!$T$1)</f>
        <v>0</v>
      </c>
      <c r="U465" s="4">
        <f>SUMIFS('grv lys'!$L$2:$L$2863,'grv lys'!$I$2:$I$2863,'bereken betaaldatum bedrag'!$U$1,'grv lys'!$T$2:$T$2863,'bereken betaaldatum bedrag'!B465)</f>
        <v>0</v>
      </c>
      <c r="V465" s="4">
        <f>SUMIFS('grv lys'!$L$2:$L$2863,'grv lys'!$I$2:$I$2863,'bereken betaaldatum bedrag'!$V$1,'grv lys'!$T$2:$T$2863,'bereken betaaldatum bedrag'!B465)</f>
        <v>0</v>
      </c>
      <c r="W465" s="4">
        <f>SUMIFS('grv lys'!$L$2:$L$2863,'grv lys'!$I$2:$I$2863,'bereken betaaldatum bedrag'!$W$1,'grv lys'!$T$2:$T$2863,'bereken betaaldatum bedrag'!B465)</f>
        <v>0</v>
      </c>
      <c r="X465" s="4">
        <f>SUMIFS('grv lys'!$L$2:$L$2863,'grv lys'!$I$2:$I$2863,'bereken betaaldatum bedrag'!$X$1,'grv lys'!$T$2:$T$2863,'bereken betaaldatum bedrag'!B465)</f>
        <v>0</v>
      </c>
      <c r="Y465" s="4">
        <f>SUMIFS('grv lys'!$L$2:$L$2863,'grv lys'!$I$2:$I$2863,'bereken betaaldatum bedrag'!$Y$1,'grv lys'!$G$2:$G$2863,'bereken betaaldatum bedrag'!B465)</f>
        <v>0</v>
      </c>
      <c r="Z465" s="4">
        <f>SUMIFS('grv lys'!$L$2:$L$2863,'grv lys'!$I$2:$I$2863,'bereken betaaldatum bedrag'!$Z$1,'grv lys'!$G$2:$G$2863,'bereken betaaldatum bedrag'!B465)</f>
        <v>0</v>
      </c>
      <c r="AA465" s="4">
        <f>SUMIFS('grv lys'!$L$2:$L$2863,'grv lys'!$I$2:$I$2863,'bereken betaaldatum bedrag'!$AA$1,'grv lys'!$G$2:$G$2863,'bereken betaaldatum bedrag'!B465)</f>
        <v>0</v>
      </c>
      <c r="AB465" s="4">
        <f>SUMIFS('grv lys'!$L$2:$L$2863,'grv lys'!$I$2:$I$2863,'bereken betaaldatum bedrag'!$AB$1,'grv lys'!$G$2:$G$2863,'bereken betaaldatum bedrag'!B465)</f>
        <v>0</v>
      </c>
      <c r="AC465" s="4">
        <f>SUMIFS('grv lys'!$L$2:$L$2863,'grv lys'!$I$2:$I$2863,'bereken betaaldatum bedrag'!$AC$1,'grv lys'!$G$2:$G$2863,'bereken betaaldatum bedrag'!B465)</f>
        <v>0</v>
      </c>
      <c r="AD465" s="4">
        <f>SUMIFS('grv lys'!$L$2:$L$2863,'grv lys'!$I$2:$I$2863,'bereken betaaldatum bedrag'!$AD$1,'grv lys'!$G$2:$G$2863,'bereken betaaldatum bedrag'!B465)</f>
        <v>0</v>
      </c>
      <c r="AE465" s="4">
        <f>SUMIFS('grv lys'!$L$2:$L$2863,'grv lys'!$I$2:$I$2863,'bereken betaaldatum bedrag'!$AE$1,'grv lys'!$G$2:$G$2863,'bereken betaaldatum bedrag'!B465)</f>
        <v>0</v>
      </c>
      <c r="AF465" s="4">
        <f>SUMIFS('grv lys'!$L$2:$L$2863,'grv lys'!$I$2:$I$2863,'bereken betaaldatum bedrag'!$AF$1,'grv lys'!$G$2:$G$2863,'bereken betaaldatum bedrag'!B465)</f>
        <v>0</v>
      </c>
      <c r="AG465" s="4">
        <f>SUMIFS('grv lys'!$L$2:$L$2863,'grv lys'!$I$2:$I$2863,'bereken betaaldatum bedrag'!$AG$1,'grv lys'!$G$2:$G$2863,'bereken betaaldatum bedrag'!B465)</f>
        <v>0</v>
      </c>
      <c r="AH465" s="4">
        <f>SUMIFS('grv lys'!$L$2:$L$2863,'grv lys'!$I$2:$I$2863,'bereken betaaldatum bedrag'!$AH$1,'grv lys'!$G$2:$G$2863,'bereken betaaldatum bedrag'!B465)</f>
        <v>0</v>
      </c>
      <c r="AI465" s="4">
        <f>SUMIFS('grv lys'!$L$2:$L$2863,'grv lys'!$I$2:$I$2863,'bereken betaaldatum bedrag'!$AI$1,'grv lys'!$G$2:$G$2863,'bereken betaaldatum bedrag'!B465)</f>
        <v>0</v>
      </c>
      <c r="AJ465" s="4">
        <f>SUMIFS('grv lys'!$L$2:$L$2863,'grv lys'!$I$2:$I$2863,'bereken betaaldatum bedrag'!$AJ$1,'grv lys'!$G$2:$G$2863,'bereken betaaldatum bedrag'!B465)</f>
        <v>0</v>
      </c>
      <c r="AK465" s="4">
        <f>SUMIFS('grv lys'!$L$2:$L$2863,'grv lys'!$I$2:$I$2863,'bereken betaaldatum bedrag'!$AK$1,'grv lys'!$G$2:$G$2863,'bereken betaaldatum bedrag'!B465)</f>
        <v>0</v>
      </c>
      <c r="AL465" s="4">
        <f>SUMIFS('grv lys'!$L$2:$L$2863,'grv lys'!$I$2:$I$2863,'bereken betaaldatum bedrag'!$AL$1,'grv lys'!$G$2:$G$2863,'bereken betaaldatum bedrag'!B465)</f>
        <v>0</v>
      </c>
      <c r="AM465" s="4">
        <f>SUMIFS('grv lys'!$L$2:$L$2863,'grv lys'!$I$2:$I$2863,'bereken betaaldatum bedrag'!$AM$1,'grv lys'!$G$2:$G$2863,'bereken betaaldatum bedrag'!B465)</f>
        <v>0</v>
      </c>
      <c r="AN465" s="4">
        <f>SUMIFS('grv lys'!$L$2:$L$2863,'grv lys'!$I$2:$I$2863,'bereken betaaldatum bedrag'!$AN$1,'grv lys'!$G$2:$G$2863,'bereken betaaldatum bedrag'!B465)</f>
        <v>0</v>
      </c>
      <c r="AO465" s="4">
        <f>SUMIFS('grv lys'!$L$2:$L$2863,'grv lys'!$I$2:$I$2863,'bereken betaaldatum bedrag'!$AO$1,'grv lys'!$G$2:$G$2863,'bereken betaaldatum bedrag'!B465)</f>
        <v>0</v>
      </c>
      <c r="AP465" s="4">
        <f>SUMIFS('grv lys'!$L$2:$L$2863,'grv lys'!$I$2:$I$2863,'bereken betaaldatum bedrag'!$AP$1,'grv lys'!$G$2:$G$2863,'bereken betaaldatum bedrag'!B465)</f>
        <v>0</v>
      </c>
      <c r="AQ465" s="4">
        <f>SUMIFS('grv lys'!$L$2:$L$2863,'grv lys'!$I$2:$I$2863,'bereken betaaldatum bedrag'!$AQ$1,'grv lys'!$G$2:$G$2863,'bereken betaaldatum bedrag'!B465)</f>
        <v>0</v>
      </c>
      <c r="AR465" s="4">
        <f>SUMIFS('grv lys'!$L$2:$L$2863,'grv lys'!$I$2:$I$2863,'bereken betaaldatum bedrag'!$AR$1,'grv lys'!$G$2:$G$2863,'bereken betaaldatum bedrag'!B465)</f>
        <v>0</v>
      </c>
      <c r="AS465" s="4">
        <f>SUMIFS('grv lys'!$L$2:$L$2863,'grv lys'!$I$2:$I$2863,'bereken betaaldatum bedrag'!$AS$1,'grv lys'!$G$2:$G$2863,'bereken betaaldatum bedrag'!B465)</f>
        <v>0</v>
      </c>
      <c r="AT465" s="4">
        <f>SUMIFS('grv lys'!$L$2:$L$2863,'grv lys'!$I$2:$I$2863,'bereken betaaldatum bedrag'!$AT$1,'grv lys'!$G$2:$G$2863,'bereken betaaldatum bedrag'!B465)</f>
        <v>0</v>
      </c>
      <c r="AU465" s="4">
        <f>SUMIFS('grv lys'!$L$2:$L$2863,'grv lys'!$I$2:$I$2863,'bereken betaaldatum bedrag'!$AU$1,'grv lys'!$G$2:$G$2863,'bereken betaaldatum bedrag'!B465)</f>
        <v>0</v>
      </c>
      <c r="AV465" s="4">
        <f>SUMIFS('grv lys'!$L$2:$L$2863,'grv lys'!$I$2:$I$2863,'bereken betaaldatum bedrag'!$AV$1,'grv lys'!$G$2:$G$2863,'bereken betaaldatum bedrag'!B465)</f>
        <v>0</v>
      </c>
      <c r="AW465" s="4">
        <f>SUMIFS('grv lys'!$L$2:$L$2863,'grv lys'!$I$2:$I$2863,'bereken betaaldatum bedrag'!$AW$1,'grv lys'!$G$2:$G$2863,'bereken betaaldatum bedrag'!B465)</f>
        <v>0</v>
      </c>
      <c r="AX465" s="4">
        <f>SUMIFS('grv lys'!$L$2:$L$2863,'grv lys'!$I$2:$I$2863,'bereken betaaldatum bedrag'!$AX$1,'grv lys'!$G$2:$G$2863,'bereken betaaldatum bedrag'!B465)</f>
        <v>0</v>
      </c>
      <c r="AY465" s="4">
        <f>SUMIFS('grv lys'!$L$2:$L$2863,'grv lys'!$I$2:$I$2863,'bereken betaaldatum bedrag'!$AY$1,'grv lys'!$G$2:$G$2863,'bereken betaaldatum bedrag'!B465)</f>
        <v>0</v>
      </c>
      <c r="AZ465" s="4">
        <f>SUMIFS('grv lys'!$L$2:$L$2863,'grv lys'!$I$2:$I$2863,'bereken betaaldatum bedrag'!$AZ$1,'grv lys'!$G$2:$G$2863,'bereken betaaldatum bedrag'!B465)</f>
        <v>0</v>
      </c>
      <c r="BA465" s="4">
        <f>SUMIFS('grv lys'!$L$2:$L$2863,'grv lys'!$I$2:$I$2863,'bereken betaaldatum bedrag'!$BA$1,'grv lys'!$G$2:$G$2863,'bereken betaaldatum bedrag'!B465)</f>
        <v>0</v>
      </c>
    </row>
    <row r="466" spans="1:53" x14ac:dyDescent="0.25">
      <c r="A466" s="21" t="s">
        <v>140</v>
      </c>
      <c r="B466" s="22">
        <v>42042</v>
      </c>
      <c r="C466" s="7"/>
      <c r="D466" s="15" t="s">
        <v>148</v>
      </c>
      <c r="E466" s="14"/>
      <c r="F466" s="12"/>
      <c r="G466" s="16"/>
      <c r="H466" s="16"/>
      <c r="I466" s="4">
        <f>SUMIFS('grv lys'!$L$2:$L$2863,'grv lys'!$G$2:$G$2863,'bereken betaaldatum bedrag'!B466,'grv lys'!$I$2:$I$2863,'bereken betaaldatum bedrag'!I$1)</f>
        <v>0</v>
      </c>
      <c r="J466" s="4">
        <f>SUMIFS('grv lys'!$L$2:$L$2863,'grv lys'!$I$2:$I$2863,'bereken betaaldatum bedrag'!$J$1,'grv lys'!$T$2:$T$2863,'bereken betaaldatum bedrag'!B466)</f>
        <v>0</v>
      </c>
      <c r="K466" s="4">
        <f>SUMIFS('grv lys'!$L$2:$L$2863,'grv lys'!$I$2:$I$2863,'bereken betaaldatum bedrag'!$K$1,'grv lys'!$T$2:$T$2863,'bereken betaaldatum bedrag'!B466)</f>
        <v>0</v>
      </c>
      <c r="L466" s="4">
        <f>SUMIFS('grv lys'!$L$2:$L$2863,'grv lys'!$I$2:$I$2863,'bereken betaaldatum bedrag'!$L$1,'grv lys'!$T$2:$T$2863,'bereken betaaldatum bedrag'!B466)</f>
        <v>0</v>
      </c>
      <c r="M466" s="4">
        <f>SUMIFS('grv lys'!$L$2:$L$2863,'grv lys'!$I$2:$I$2863,'bereken betaaldatum bedrag'!$M$1,'grv lys'!$T$2:$T$2863,'bereken betaaldatum bedrag'!B466)</f>
        <v>0</v>
      </c>
      <c r="N466" s="4">
        <f>SUMIFS('grv lys'!$L$2:$L$2863,'grv lys'!$I$2:$I$2863,'bereken betaaldatum bedrag'!$N$1,'grv lys'!$T$2:$T$2863,'bereken betaaldatum bedrag'!B466)</f>
        <v>0</v>
      </c>
      <c r="O466" s="4">
        <f>SUMIFS('grv lys'!$L$2:$L$2863,'grv lys'!$I$2:$I$2863,'bereken betaaldatum bedrag'!$O$1,'grv lys'!$T$2:$T$2863,'bereken betaaldatum bedrag'!B466)</f>
        <v>0</v>
      </c>
      <c r="P466" s="4">
        <f>SUMIFS('grv lys'!$L$2:$L$2863,'grv lys'!$I$2:$I$2863,'bereken betaaldatum bedrag'!$P$1,'grv lys'!$T$2:$T$2863,'bereken betaaldatum bedrag'!B466)</f>
        <v>0</v>
      </c>
      <c r="Q466" s="4">
        <f>SUMIFS('grv lys'!$L$2:$L$2863,'grv lys'!$I$2:$I$2863,'bereken betaaldatum bedrag'!$Q$1,'grv lys'!$T$2:$T$2863,'bereken betaaldatum bedrag'!B466)</f>
        <v>0</v>
      </c>
      <c r="R466" s="4">
        <f>SUMIFS('grv lys'!$L$2:$L$2863,'grv lys'!$I$2:$I$2863,'bereken betaaldatum bedrag'!$R$1,'grv lys'!$T$2:$T$2863,'bereken betaaldatum bedrag'!B466)</f>
        <v>0</v>
      </c>
      <c r="S466" s="4">
        <f>SUMIFS('grv lys'!Y465:Y3728,'grv lys'!T465:T3728,'bereken betaaldatum bedrag'!B466,'grv lys'!V465:V3728,'bereken betaaldatum bedrag'!$S$1)</f>
        <v>0</v>
      </c>
      <c r="T466" s="4">
        <f>SUMIFS('grv lys'!Z465:Z3728,'grv lys'!U465:U3728,'bereken betaaldatum bedrag'!B466,'grv lys'!W465:W3728,'bereken betaaldatum bedrag'!$T$1)</f>
        <v>0</v>
      </c>
      <c r="U466" s="4">
        <f>SUMIFS('grv lys'!$L$2:$L$2863,'grv lys'!$I$2:$I$2863,'bereken betaaldatum bedrag'!$U$1,'grv lys'!$T$2:$T$2863,'bereken betaaldatum bedrag'!B466)</f>
        <v>0</v>
      </c>
      <c r="V466" s="4">
        <f>SUMIFS('grv lys'!$L$2:$L$2863,'grv lys'!$I$2:$I$2863,'bereken betaaldatum bedrag'!$V$1,'grv lys'!$T$2:$T$2863,'bereken betaaldatum bedrag'!B466)</f>
        <v>0</v>
      </c>
      <c r="W466" s="4">
        <f>SUMIFS('grv lys'!$L$2:$L$2863,'grv lys'!$I$2:$I$2863,'bereken betaaldatum bedrag'!$W$1,'grv lys'!$T$2:$T$2863,'bereken betaaldatum bedrag'!B466)</f>
        <v>0</v>
      </c>
      <c r="X466" s="4">
        <f>SUMIFS('grv lys'!$L$2:$L$2863,'grv lys'!$I$2:$I$2863,'bereken betaaldatum bedrag'!$X$1,'grv lys'!$T$2:$T$2863,'bereken betaaldatum bedrag'!B466)</f>
        <v>0</v>
      </c>
      <c r="Y466" s="4">
        <f>SUMIFS('grv lys'!$L$2:$L$2863,'grv lys'!$I$2:$I$2863,'bereken betaaldatum bedrag'!$Y$1,'grv lys'!$G$2:$G$2863,'bereken betaaldatum bedrag'!B466)</f>
        <v>0</v>
      </c>
      <c r="Z466" s="4">
        <f>SUMIFS('grv lys'!$L$2:$L$2863,'grv lys'!$I$2:$I$2863,'bereken betaaldatum bedrag'!$Z$1,'grv lys'!$G$2:$G$2863,'bereken betaaldatum bedrag'!B466)</f>
        <v>0</v>
      </c>
      <c r="AA466" s="4">
        <f>SUMIFS('grv lys'!$L$2:$L$2863,'grv lys'!$I$2:$I$2863,'bereken betaaldatum bedrag'!$AA$1,'grv lys'!$G$2:$G$2863,'bereken betaaldatum bedrag'!B466)</f>
        <v>0</v>
      </c>
      <c r="AB466" s="4">
        <f>SUMIFS('grv lys'!$L$2:$L$2863,'grv lys'!$I$2:$I$2863,'bereken betaaldatum bedrag'!$AB$1,'grv lys'!$G$2:$G$2863,'bereken betaaldatum bedrag'!B466)</f>
        <v>0</v>
      </c>
      <c r="AC466" s="4">
        <f>SUMIFS('grv lys'!$L$2:$L$2863,'grv lys'!$I$2:$I$2863,'bereken betaaldatum bedrag'!$AC$1,'grv lys'!$G$2:$G$2863,'bereken betaaldatum bedrag'!B466)</f>
        <v>0</v>
      </c>
      <c r="AD466" s="4">
        <f>SUMIFS('grv lys'!$L$2:$L$2863,'grv lys'!$I$2:$I$2863,'bereken betaaldatum bedrag'!$AD$1,'grv lys'!$G$2:$G$2863,'bereken betaaldatum bedrag'!B466)</f>
        <v>0</v>
      </c>
      <c r="AE466" s="4">
        <f>SUMIFS('grv lys'!$L$2:$L$2863,'grv lys'!$I$2:$I$2863,'bereken betaaldatum bedrag'!$AE$1,'grv lys'!$G$2:$G$2863,'bereken betaaldatum bedrag'!B466)</f>
        <v>0</v>
      </c>
      <c r="AF466" s="4">
        <f>SUMIFS('grv lys'!$L$2:$L$2863,'grv lys'!$I$2:$I$2863,'bereken betaaldatum bedrag'!$AF$1,'grv lys'!$G$2:$G$2863,'bereken betaaldatum bedrag'!B466)</f>
        <v>0</v>
      </c>
      <c r="AG466" s="4">
        <f>SUMIFS('grv lys'!$L$2:$L$2863,'grv lys'!$I$2:$I$2863,'bereken betaaldatum bedrag'!$AG$1,'grv lys'!$G$2:$G$2863,'bereken betaaldatum bedrag'!B466)</f>
        <v>0</v>
      </c>
      <c r="AH466" s="4">
        <f>SUMIFS('grv lys'!$L$2:$L$2863,'grv lys'!$I$2:$I$2863,'bereken betaaldatum bedrag'!$AH$1,'grv lys'!$G$2:$G$2863,'bereken betaaldatum bedrag'!B466)</f>
        <v>0</v>
      </c>
      <c r="AI466" s="4">
        <f>SUMIFS('grv lys'!$L$2:$L$2863,'grv lys'!$I$2:$I$2863,'bereken betaaldatum bedrag'!$AI$1,'grv lys'!$G$2:$G$2863,'bereken betaaldatum bedrag'!B466)</f>
        <v>0</v>
      </c>
      <c r="AJ466" s="4">
        <f>SUMIFS('grv lys'!$L$2:$L$2863,'grv lys'!$I$2:$I$2863,'bereken betaaldatum bedrag'!$AJ$1,'grv lys'!$G$2:$G$2863,'bereken betaaldatum bedrag'!B466)</f>
        <v>0</v>
      </c>
      <c r="AK466" s="4">
        <f>SUMIFS('grv lys'!$L$2:$L$2863,'grv lys'!$I$2:$I$2863,'bereken betaaldatum bedrag'!$AK$1,'grv lys'!$G$2:$G$2863,'bereken betaaldatum bedrag'!B466)</f>
        <v>0</v>
      </c>
      <c r="AL466" s="4">
        <f>SUMIFS('grv lys'!$L$2:$L$2863,'grv lys'!$I$2:$I$2863,'bereken betaaldatum bedrag'!$AL$1,'grv lys'!$G$2:$G$2863,'bereken betaaldatum bedrag'!B466)</f>
        <v>0</v>
      </c>
      <c r="AM466" s="4">
        <f>SUMIFS('grv lys'!$L$2:$L$2863,'grv lys'!$I$2:$I$2863,'bereken betaaldatum bedrag'!$AM$1,'grv lys'!$G$2:$G$2863,'bereken betaaldatum bedrag'!B466)</f>
        <v>0</v>
      </c>
      <c r="AN466" s="4">
        <f>SUMIFS('grv lys'!$L$2:$L$2863,'grv lys'!$I$2:$I$2863,'bereken betaaldatum bedrag'!$AN$1,'grv lys'!$G$2:$G$2863,'bereken betaaldatum bedrag'!B466)</f>
        <v>0</v>
      </c>
      <c r="AO466" s="4">
        <f>SUMIFS('grv lys'!$L$2:$L$2863,'grv lys'!$I$2:$I$2863,'bereken betaaldatum bedrag'!$AO$1,'grv lys'!$G$2:$G$2863,'bereken betaaldatum bedrag'!B466)</f>
        <v>0</v>
      </c>
      <c r="AP466" s="4">
        <f>SUMIFS('grv lys'!$L$2:$L$2863,'grv lys'!$I$2:$I$2863,'bereken betaaldatum bedrag'!$AP$1,'grv lys'!$G$2:$G$2863,'bereken betaaldatum bedrag'!B466)</f>
        <v>0</v>
      </c>
      <c r="AQ466" s="4">
        <f>SUMIFS('grv lys'!$L$2:$L$2863,'grv lys'!$I$2:$I$2863,'bereken betaaldatum bedrag'!$AQ$1,'grv lys'!$G$2:$G$2863,'bereken betaaldatum bedrag'!B466)</f>
        <v>0</v>
      </c>
      <c r="AR466" s="4">
        <f>SUMIFS('grv lys'!$L$2:$L$2863,'grv lys'!$I$2:$I$2863,'bereken betaaldatum bedrag'!$AR$1,'grv lys'!$G$2:$G$2863,'bereken betaaldatum bedrag'!B466)</f>
        <v>0</v>
      </c>
      <c r="AS466" s="4">
        <f>SUMIFS('grv lys'!$L$2:$L$2863,'grv lys'!$I$2:$I$2863,'bereken betaaldatum bedrag'!$AS$1,'grv lys'!$G$2:$G$2863,'bereken betaaldatum bedrag'!B466)</f>
        <v>0</v>
      </c>
      <c r="AT466" s="4">
        <f>SUMIFS('grv lys'!$L$2:$L$2863,'grv lys'!$I$2:$I$2863,'bereken betaaldatum bedrag'!$AT$1,'grv lys'!$G$2:$G$2863,'bereken betaaldatum bedrag'!B466)</f>
        <v>0</v>
      </c>
      <c r="AU466" s="4">
        <f>SUMIFS('grv lys'!$L$2:$L$2863,'grv lys'!$I$2:$I$2863,'bereken betaaldatum bedrag'!$AU$1,'grv lys'!$G$2:$G$2863,'bereken betaaldatum bedrag'!B466)</f>
        <v>0</v>
      </c>
      <c r="AV466" s="4">
        <f>SUMIFS('grv lys'!$L$2:$L$2863,'grv lys'!$I$2:$I$2863,'bereken betaaldatum bedrag'!$AV$1,'grv lys'!$G$2:$G$2863,'bereken betaaldatum bedrag'!B466)</f>
        <v>0</v>
      </c>
      <c r="AW466" s="4">
        <f>SUMIFS('grv lys'!$L$2:$L$2863,'grv lys'!$I$2:$I$2863,'bereken betaaldatum bedrag'!$AW$1,'grv lys'!$G$2:$G$2863,'bereken betaaldatum bedrag'!B466)</f>
        <v>0</v>
      </c>
      <c r="AX466" s="4">
        <f>SUMIFS('grv lys'!$L$2:$L$2863,'grv lys'!$I$2:$I$2863,'bereken betaaldatum bedrag'!$AX$1,'grv lys'!$G$2:$G$2863,'bereken betaaldatum bedrag'!B466)</f>
        <v>0</v>
      </c>
      <c r="AY466" s="4">
        <f>SUMIFS('grv lys'!$L$2:$L$2863,'grv lys'!$I$2:$I$2863,'bereken betaaldatum bedrag'!$AY$1,'grv lys'!$G$2:$G$2863,'bereken betaaldatum bedrag'!B466)</f>
        <v>0</v>
      </c>
      <c r="AZ466" s="4">
        <f>SUMIFS('grv lys'!$L$2:$L$2863,'grv lys'!$I$2:$I$2863,'bereken betaaldatum bedrag'!$AZ$1,'grv lys'!$G$2:$G$2863,'bereken betaaldatum bedrag'!B466)</f>
        <v>0</v>
      </c>
      <c r="BA466" s="4">
        <f>SUMIFS('grv lys'!$L$2:$L$2863,'grv lys'!$I$2:$I$2863,'bereken betaaldatum bedrag'!$BA$1,'grv lys'!$G$2:$G$2863,'bereken betaaldatum bedrag'!B466)</f>
        <v>0</v>
      </c>
    </row>
    <row r="467" spans="1:53" x14ac:dyDescent="0.25">
      <c r="A467" s="21" t="s">
        <v>134</v>
      </c>
      <c r="B467" s="22">
        <v>42043</v>
      </c>
      <c r="C467" s="7"/>
      <c r="D467" s="15" t="s">
        <v>148</v>
      </c>
      <c r="E467" s="14"/>
      <c r="F467" s="12"/>
      <c r="G467" s="16"/>
      <c r="H467" s="16"/>
      <c r="I467" s="4">
        <f>SUMIFS('grv lys'!$L$2:$L$2863,'grv lys'!$G$2:$G$2863,'bereken betaaldatum bedrag'!B467,'grv lys'!$I$2:$I$2863,'bereken betaaldatum bedrag'!I$1)</f>
        <v>0</v>
      </c>
      <c r="J467" s="4">
        <f>SUMIFS('grv lys'!$L$2:$L$2863,'grv lys'!$I$2:$I$2863,'bereken betaaldatum bedrag'!$J$1,'grv lys'!$T$2:$T$2863,'bereken betaaldatum bedrag'!B467)</f>
        <v>0</v>
      </c>
      <c r="K467" s="4">
        <f>SUMIFS('grv lys'!$L$2:$L$2863,'grv lys'!$I$2:$I$2863,'bereken betaaldatum bedrag'!$K$1,'grv lys'!$T$2:$T$2863,'bereken betaaldatum bedrag'!B467)</f>
        <v>0</v>
      </c>
      <c r="L467" s="4">
        <f>SUMIFS('grv lys'!$L$2:$L$2863,'grv lys'!$I$2:$I$2863,'bereken betaaldatum bedrag'!$L$1,'grv lys'!$T$2:$T$2863,'bereken betaaldatum bedrag'!B467)</f>
        <v>0</v>
      </c>
      <c r="M467" s="4">
        <f>SUMIFS('grv lys'!$L$2:$L$2863,'grv lys'!$I$2:$I$2863,'bereken betaaldatum bedrag'!$M$1,'grv lys'!$T$2:$T$2863,'bereken betaaldatum bedrag'!B467)</f>
        <v>0</v>
      </c>
      <c r="N467" s="4">
        <f>SUMIFS('grv lys'!$L$2:$L$2863,'grv lys'!$I$2:$I$2863,'bereken betaaldatum bedrag'!$N$1,'grv lys'!$T$2:$T$2863,'bereken betaaldatum bedrag'!B467)</f>
        <v>0</v>
      </c>
      <c r="O467" s="4">
        <f>SUMIFS('grv lys'!$L$2:$L$2863,'grv lys'!$I$2:$I$2863,'bereken betaaldatum bedrag'!$O$1,'grv lys'!$T$2:$T$2863,'bereken betaaldatum bedrag'!B467)</f>
        <v>0</v>
      </c>
      <c r="P467" s="4">
        <f>SUMIFS('grv lys'!$L$2:$L$2863,'grv lys'!$I$2:$I$2863,'bereken betaaldatum bedrag'!$P$1,'grv lys'!$T$2:$T$2863,'bereken betaaldatum bedrag'!B467)</f>
        <v>0</v>
      </c>
      <c r="Q467" s="4">
        <f>SUMIFS('grv lys'!$L$2:$L$2863,'grv lys'!$I$2:$I$2863,'bereken betaaldatum bedrag'!$Q$1,'grv lys'!$T$2:$T$2863,'bereken betaaldatum bedrag'!B467)</f>
        <v>0</v>
      </c>
      <c r="R467" s="4">
        <f>SUMIFS('grv lys'!$L$2:$L$2863,'grv lys'!$I$2:$I$2863,'bereken betaaldatum bedrag'!$R$1,'grv lys'!$T$2:$T$2863,'bereken betaaldatum bedrag'!B467)</f>
        <v>0</v>
      </c>
      <c r="S467" s="4">
        <f>SUMIFS('grv lys'!Y466:Y3729,'grv lys'!T466:T3729,'bereken betaaldatum bedrag'!B467,'grv lys'!V466:V3729,'bereken betaaldatum bedrag'!$S$1)</f>
        <v>0</v>
      </c>
      <c r="T467" s="4">
        <f>SUMIFS('grv lys'!Z466:Z3729,'grv lys'!U466:U3729,'bereken betaaldatum bedrag'!B467,'grv lys'!W466:W3729,'bereken betaaldatum bedrag'!$T$1)</f>
        <v>0</v>
      </c>
      <c r="U467" s="4">
        <f>SUMIFS('grv lys'!$L$2:$L$2863,'grv lys'!$I$2:$I$2863,'bereken betaaldatum bedrag'!$U$1,'grv lys'!$T$2:$T$2863,'bereken betaaldatum bedrag'!B467)</f>
        <v>0</v>
      </c>
      <c r="V467" s="4">
        <f>SUMIFS('grv lys'!$L$2:$L$2863,'grv lys'!$I$2:$I$2863,'bereken betaaldatum bedrag'!$V$1,'grv lys'!$T$2:$T$2863,'bereken betaaldatum bedrag'!B467)</f>
        <v>0</v>
      </c>
      <c r="W467" s="4">
        <f>SUMIFS('grv lys'!$L$2:$L$2863,'grv lys'!$I$2:$I$2863,'bereken betaaldatum bedrag'!$W$1,'grv lys'!$T$2:$T$2863,'bereken betaaldatum bedrag'!B467)</f>
        <v>0</v>
      </c>
      <c r="X467" s="4">
        <f>SUMIFS('grv lys'!$L$2:$L$2863,'grv lys'!$I$2:$I$2863,'bereken betaaldatum bedrag'!$X$1,'grv lys'!$T$2:$T$2863,'bereken betaaldatum bedrag'!B467)</f>
        <v>0</v>
      </c>
      <c r="Y467" s="4">
        <f>SUMIFS('grv lys'!$L$2:$L$2863,'grv lys'!$I$2:$I$2863,'bereken betaaldatum bedrag'!$Y$1,'grv lys'!$G$2:$G$2863,'bereken betaaldatum bedrag'!B467)</f>
        <v>0</v>
      </c>
      <c r="Z467" s="4">
        <f>SUMIFS('grv lys'!$L$2:$L$2863,'grv lys'!$I$2:$I$2863,'bereken betaaldatum bedrag'!$Z$1,'grv lys'!$G$2:$G$2863,'bereken betaaldatum bedrag'!B467)</f>
        <v>0</v>
      </c>
      <c r="AA467" s="4">
        <f>SUMIFS('grv lys'!$L$2:$L$2863,'grv lys'!$I$2:$I$2863,'bereken betaaldatum bedrag'!$AA$1,'grv lys'!$G$2:$G$2863,'bereken betaaldatum bedrag'!B467)</f>
        <v>0</v>
      </c>
      <c r="AB467" s="4">
        <f>SUMIFS('grv lys'!$L$2:$L$2863,'grv lys'!$I$2:$I$2863,'bereken betaaldatum bedrag'!$AB$1,'grv lys'!$G$2:$G$2863,'bereken betaaldatum bedrag'!B467)</f>
        <v>0</v>
      </c>
      <c r="AC467" s="4">
        <f>SUMIFS('grv lys'!$L$2:$L$2863,'grv lys'!$I$2:$I$2863,'bereken betaaldatum bedrag'!$AC$1,'grv lys'!$G$2:$G$2863,'bereken betaaldatum bedrag'!B467)</f>
        <v>0</v>
      </c>
      <c r="AD467" s="4">
        <f>SUMIFS('grv lys'!$L$2:$L$2863,'grv lys'!$I$2:$I$2863,'bereken betaaldatum bedrag'!$AD$1,'grv lys'!$G$2:$G$2863,'bereken betaaldatum bedrag'!B467)</f>
        <v>0</v>
      </c>
      <c r="AE467" s="4">
        <f>SUMIFS('grv lys'!$L$2:$L$2863,'grv lys'!$I$2:$I$2863,'bereken betaaldatum bedrag'!$AE$1,'grv lys'!$G$2:$G$2863,'bereken betaaldatum bedrag'!B467)</f>
        <v>0</v>
      </c>
      <c r="AF467" s="4">
        <f>SUMIFS('grv lys'!$L$2:$L$2863,'grv lys'!$I$2:$I$2863,'bereken betaaldatum bedrag'!$AF$1,'grv lys'!$G$2:$G$2863,'bereken betaaldatum bedrag'!B467)</f>
        <v>0</v>
      </c>
      <c r="AG467" s="4">
        <f>SUMIFS('grv lys'!$L$2:$L$2863,'grv lys'!$I$2:$I$2863,'bereken betaaldatum bedrag'!$AG$1,'grv lys'!$G$2:$G$2863,'bereken betaaldatum bedrag'!B467)</f>
        <v>0</v>
      </c>
      <c r="AH467" s="4">
        <f>SUMIFS('grv lys'!$L$2:$L$2863,'grv lys'!$I$2:$I$2863,'bereken betaaldatum bedrag'!$AH$1,'grv lys'!$G$2:$G$2863,'bereken betaaldatum bedrag'!B467)</f>
        <v>0</v>
      </c>
      <c r="AI467" s="4">
        <f>SUMIFS('grv lys'!$L$2:$L$2863,'grv lys'!$I$2:$I$2863,'bereken betaaldatum bedrag'!$AI$1,'grv lys'!$G$2:$G$2863,'bereken betaaldatum bedrag'!B467)</f>
        <v>0</v>
      </c>
      <c r="AJ467" s="4">
        <f>SUMIFS('grv lys'!$L$2:$L$2863,'grv lys'!$I$2:$I$2863,'bereken betaaldatum bedrag'!$AJ$1,'grv lys'!$G$2:$G$2863,'bereken betaaldatum bedrag'!B467)</f>
        <v>0</v>
      </c>
      <c r="AK467" s="4">
        <f>SUMIFS('grv lys'!$L$2:$L$2863,'grv lys'!$I$2:$I$2863,'bereken betaaldatum bedrag'!$AK$1,'grv lys'!$G$2:$G$2863,'bereken betaaldatum bedrag'!B467)</f>
        <v>0</v>
      </c>
      <c r="AL467" s="4">
        <f>SUMIFS('grv lys'!$L$2:$L$2863,'grv lys'!$I$2:$I$2863,'bereken betaaldatum bedrag'!$AL$1,'grv lys'!$G$2:$G$2863,'bereken betaaldatum bedrag'!B467)</f>
        <v>0</v>
      </c>
      <c r="AM467" s="4">
        <f>SUMIFS('grv lys'!$L$2:$L$2863,'grv lys'!$I$2:$I$2863,'bereken betaaldatum bedrag'!$AM$1,'grv lys'!$G$2:$G$2863,'bereken betaaldatum bedrag'!B467)</f>
        <v>0</v>
      </c>
      <c r="AN467" s="4">
        <f>SUMIFS('grv lys'!$L$2:$L$2863,'grv lys'!$I$2:$I$2863,'bereken betaaldatum bedrag'!$AN$1,'grv lys'!$G$2:$G$2863,'bereken betaaldatum bedrag'!B467)</f>
        <v>0</v>
      </c>
      <c r="AO467" s="4">
        <f>SUMIFS('grv lys'!$L$2:$L$2863,'grv lys'!$I$2:$I$2863,'bereken betaaldatum bedrag'!$AO$1,'grv lys'!$G$2:$G$2863,'bereken betaaldatum bedrag'!B467)</f>
        <v>0</v>
      </c>
      <c r="AP467" s="4">
        <f>SUMIFS('grv lys'!$L$2:$L$2863,'grv lys'!$I$2:$I$2863,'bereken betaaldatum bedrag'!$AP$1,'grv lys'!$G$2:$G$2863,'bereken betaaldatum bedrag'!B467)</f>
        <v>0</v>
      </c>
      <c r="AQ467" s="4">
        <f>SUMIFS('grv lys'!$L$2:$L$2863,'grv lys'!$I$2:$I$2863,'bereken betaaldatum bedrag'!$AQ$1,'grv lys'!$G$2:$G$2863,'bereken betaaldatum bedrag'!B467)</f>
        <v>0</v>
      </c>
      <c r="AR467" s="4">
        <f>SUMIFS('grv lys'!$L$2:$L$2863,'grv lys'!$I$2:$I$2863,'bereken betaaldatum bedrag'!$AR$1,'grv lys'!$G$2:$G$2863,'bereken betaaldatum bedrag'!B467)</f>
        <v>0</v>
      </c>
      <c r="AS467" s="4">
        <f>SUMIFS('grv lys'!$L$2:$L$2863,'grv lys'!$I$2:$I$2863,'bereken betaaldatum bedrag'!$AS$1,'grv lys'!$G$2:$G$2863,'bereken betaaldatum bedrag'!B467)</f>
        <v>0</v>
      </c>
      <c r="AT467" s="4">
        <f>SUMIFS('grv lys'!$L$2:$L$2863,'grv lys'!$I$2:$I$2863,'bereken betaaldatum bedrag'!$AT$1,'grv lys'!$G$2:$G$2863,'bereken betaaldatum bedrag'!B467)</f>
        <v>0</v>
      </c>
      <c r="AU467" s="4">
        <f>SUMIFS('grv lys'!$L$2:$L$2863,'grv lys'!$I$2:$I$2863,'bereken betaaldatum bedrag'!$AU$1,'grv lys'!$G$2:$G$2863,'bereken betaaldatum bedrag'!B467)</f>
        <v>0</v>
      </c>
      <c r="AV467" s="4">
        <f>SUMIFS('grv lys'!$L$2:$L$2863,'grv lys'!$I$2:$I$2863,'bereken betaaldatum bedrag'!$AV$1,'grv lys'!$G$2:$G$2863,'bereken betaaldatum bedrag'!B467)</f>
        <v>0</v>
      </c>
      <c r="AW467" s="4">
        <f>SUMIFS('grv lys'!$L$2:$L$2863,'grv lys'!$I$2:$I$2863,'bereken betaaldatum bedrag'!$AW$1,'grv lys'!$G$2:$G$2863,'bereken betaaldatum bedrag'!B467)</f>
        <v>0</v>
      </c>
      <c r="AX467" s="4">
        <f>SUMIFS('grv lys'!$L$2:$L$2863,'grv lys'!$I$2:$I$2863,'bereken betaaldatum bedrag'!$AX$1,'grv lys'!$G$2:$G$2863,'bereken betaaldatum bedrag'!B467)</f>
        <v>0</v>
      </c>
      <c r="AY467" s="4">
        <f>SUMIFS('grv lys'!$L$2:$L$2863,'grv lys'!$I$2:$I$2863,'bereken betaaldatum bedrag'!$AY$1,'grv lys'!$G$2:$G$2863,'bereken betaaldatum bedrag'!B467)</f>
        <v>0</v>
      </c>
      <c r="AZ467" s="4">
        <f>SUMIFS('grv lys'!$L$2:$L$2863,'grv lys'!$I$2:$I$2863,'bereken betaaldatum bedrag'!$AZ$1,'grv lys'!$G$2:$G$2863,'bereken betaaldatum bedrag'!B467)</f>
        <v>0</v>
      </c>
      <c r="BA467" s="4">
        <f>SUMIFS('grv lys'!$L$2:$L$2863,'grv lys'!$I$2:$I$2863,'bereken betaaldatum bedrag'!$BA$1,'grv lys'!$G$2:$G$2863,'bereken betaaldatum bedrag'!B467)</f>
        <v>0</v>
      </c>
    </row>
    <row r="468" spans="1:53" x14ac:dyDescent="0.25">
      <c r="A468" s="21" t="s">
        <v>135</v>
      </c>
      <c r="B468" s="22">
        <v>42044</v>
      </c>
      <c r="C468" s="7"/>
      <c r="D468" s="15" t="s">
        <v>148</v>
      </c>
      <c r="E468" s="14"/>
      <c r="F468" s="12"/>
      <c r="G468" s="16"/>
      <c r="H468" s="16"/>
      <c r="I468" s="4">
        <f>SUMIFS('grv lys'!$L$2:$L$2863,'grv lys'!$G$2:$G$2863,'bereken betaaldatum bedrag'!B468,'grv lys'!$I$2:$I$2863,'bereken betaaldatum bedrag'!I$1)</f>
        <v>0</v>
      </c>
      <c r="J468" s="4">
        <f>SUMIFS('grv lys'!$L$2:$L$2863,'grv lys'!$I$2:$I$2863,'bereken betaaldatum bedrag'!$J$1,'grv lys'!$T$2:$T$2863,'bereken betaaldatum bedrag'!B468)</f>
        <v>0</v>
      </c>
      <c r="K468" s="4">
        <f>SUMIFS('grv lys'!$L$2:$L$2863,'grv lys'!$I$2:$I$2863,'bereken betaaldatum bedrag'!$K$1,'grv lys'!$T$2:$T$2863,'bereken betaaldatum bedrag'!B468)</f>
        <v>0</v>
      </c>
      <c r="L468" s="4">
        <f>SUMIFS('grv lys'!$L$2:$L$2863,'grv lys'!$I$2:$I$2863,'bereken betaaldatum bedrag'!$L$1,'grv lys'!$T$2:$T$2863,'bereken betaaldatum bedrag'!B468)</f>
        <v>0</v>
      </c>
      <c r="M468" s="4">
        <f>SUMIFS('grv lys'!$L$2:$L$2863,'grv lys'!$I$2:$I$2863,'bereken betaaldatum bedrag'!$M$1,'grv lys'!$T$2:$T$2863,'bereken betaaldatum bedrag'!B468)</f>
        <v>0</v>
      </c>
      <c r="N468" s="4">
        <f>SUMIFS('grv lys'!$L$2:$L$2863,'grv lys'!$I$2:$I$2863,'bereken betaaldatum bedrag'!$N$1,'grv lys'!$T$2:$T$2863,'bereken betaaldatum bedrag'!B468)</f>
        <v>0</v>
      </c>
      <c r="O468" s="4">
        <f>SUMIFS('grv lys'!$L$2:$L$2863,'grv lys'!$I$2:$I$2863,'bereken betaaldatum bedrag'!$O$1,'grv lys'!$T$2:$T$2863,'bereken betaaldatum bedrag'!B468)</f>
        <v>0</v>
      </c>
      <c r="P468" s="4">
        <f>SUMIFS('grv lys'!$L$2:$L$2863,'grv lys'!$I$2:$I$2863,'bereken betaaldatum bedrag'!$P$1,'grv lys'!$T$2:$T$2863,'bereken betaaldatum bedrag'!B468)</f>
        <v>0</v>
      </c>
      <c r="Q468" s="4">
        <f>SUMIFS('grv lys'!$L$2:$L$2863,'grv lys'!$I$2:$I$2863,'bereken betaaldatum bedrag'!$Q$1,'grv lys'!$T$2:$T$2863,'bereken betaaldatum bedrag'!B468)</f>
        <v>0</v>
      </c>
      <c r="R468" s="4">
        <f>SUMIFS('grv lys'!$L$2:$L$2863,'grv lys'!$I$2:$I$2863,'bereken betaaldatum bedrag'!$R$1,'grv lys'!$T$2:$T$2863,'bereken betaaldatum bedrag'!B468)</f>
        <v>0</v>
      </c>
      <c r="S468" s="4">
        <f>SUMIFS('grv lys'!Y467:Y3730,'grv lys'!T467:T3730,'bereken betaaldatum bedrag'!B468,'grv lys'!V467:V3730,'bereken betaaldatum bedrag'!$S$1)</f>
        <v>0</v>
      </c>
      <c r="T468" s="4">
        <f>SUMIFS('grv lys'!Z467:Z3730,'grv lys'!U467:U3730,'bereken betaaldatum bedrag'!B468,'grv lys'!W467:W3730,'bereken betaaldatum bedrag'!$T$1)</f>
        <v>0</v>
      </c>
      <c r="U468" s="4">
        <f>SUMIFS('grv lys'!$L$2:$L$2863,'grv lys'!$I$2:$I$2863,'bereken betaaldatum bedrag'!$U$1,'grv lys'!$T$2:$T$2863,'bereken betaaldatum bedrag'!B468)</f>
        <v>0</v>
      </c>
      <c r="V468" s="4">
        <f>SUMIFS('grv lys'!$L$2:$L$2863,'grv lys'!$I$2:$I$2863,'bereken betaaldatum bedrag'!$V$1,'grv lys'!$T$2:$T$2863,'bereken betaaldatum bedrag'!B468)</f>
        <v>0</v>
      </c>
      <c r="W468" s="4">
        <f>SUMIFS('grv lys'!$L$2:$L$2863,'grv lys'!$I$2:$I$2863,'bereken betaaldatum bedrag'!$W$1,'grv lys'!$T$2:$T$2863,'bereken betaaldatum bedrag'!B468)</f>
        <v>0</v>
      </c>
      <c r="X468" s="4">
        <f>SUMIFS('grv lys'!$L$2:$L$2863,'grv lys'!$I$2:$I$2863,'bereken betaaldatum bedrag'!$X$1,'grv lys'!$T$2:$T$2863,'bereken betaaldatum bedrag'!B468)</f>
        <v>0</v>
      </c>
      <c r="Y468" s="4">
        <f>SUMIFS('grv lys'!$L$2:$L$2863,'grv lys'!$I$2:$I$2863,'bereken betaaldatum bedrag'!$Y$1,'grv lys'!$G$2:$G$2863,'bereken betaaldatum bedrag'!B468)</f>
        <v>0</v>
      </c>
      <c r="Z468" s="4">
        <f>SUMIFS('grv lys'!$L$2:$L$2863,'grv lys'!$I$2:$I$2863,'bereken betaaldatum bedrag'!$Z$1,'grv lys'!$G$2:$G$2863,'bereken betaaldatum bedrag'!B468)</f>
        <v>0</v>
      </c>
      <c r="AA468" s="4">
        <f>SUMIFS('grv lys'!$L$2:$L$2863,'grv lys'!$I$2:$I$2863,'bereken betaaldatum bedrag'!$AA$1,'grv lys'!$G$2:$G$2863,'bereken betaaldatum bedrag'!B468)</f>
        <v>0</v>
      </c>
      <c r="AB468" s="4">
        <f>SUMIFS('grv lys'!$L$2:$L$2863,'grv lys'!$I$2:$I$2863,'bereken betaaldatum bedrag'!$AB$1,'grv lys'!$G$2:$G$2863,'bereken betaaldatum bedrag'!B468)</f>
        <v>0</v>
      </c>
      <c r="AC468" s="4">
        <f>SUMIFS('grv lys'!$L$2:$L$2863,'grv lys'!$I$2:$I$2863,'bereken betaaldatum bedrag'!$AC$1,'grv lys'!$G$2:$G$2863,'bereken betaaldatum bedrag'!B468)</f>
        <v>0</v>
      </c>
      <c r="AD468" s="4">
        <f>SUMIFS('grv lys'!$L$2:$L$2863,'grv lys'!$I$2:$I$2863,'bereken betaaldatum bedrag'!$AD$1,'grv lys'!$G$2:$G$2863,'bereken betaaldatum bedrag'!B468)</f>
        <v>0</v>
      </c>
      <c r="AE468" s="4">
        <f>SUMIFS('grv lys'!$L$2:$L$2863,'grv lys'!$I$2:$I$2863,'bereken betaaldatum bedrag'!$AE$1,'grv lys'!$G$2:$G$2863,'bereken betaaldatum bedrag'!B468)</f>
        <v>0</v>
      </c>
      <c r="AF468" s="4">
        <f>SUMIFS('grv lys'!$L$2:$L$2863,'grv lys'!$I$2:$I$2863,'bereken betaaldatum bedrag'!$AF$1,'grv lys'!$G$2:$G$2863,'bereken betaaldatum bedrag'!B468)</f>
        <v>0</v>
      </c>
      <c r="AG468" s="4">
        <f>SUMIFS('grv lys'!$L$2:$L$2863,'grv lys'!$I$2:$I$2863,'bereken betaaldatum bedrag'!$AG$1,'grv lys'!$G$2:$G$2863,'bereken betaaldatum bedrag'!B468)</f>
        <v>0</v>
      </c>
      <c r="AH468" s="4">
        <f>SUMIFS('grv lys'!$L$2:$L$2863,'grv lys'!$I$2:$I$2863,'bereken betaaldatum bedrag'!$AH$1,'grv lys'!$G$2:$G$2863,'bereken betaaldatum bedrag'!B468)</f>
        <v>0</v>
      </c>
      <c r="AI468" s="4">
        <f>SUMIFS('grv lys'!$L$2:$L$2863,'grv lys'!$I$2:$I$2863,'bereken betaaldatum bedrag'!$AI$1,'grv lys'!$G$2:$G$2863,'bereken betaaldatum bedrag'!B468)</f>
        <v>0</v>
      </c>
      <c r="AJ468" s="4">
        <f>SUMIFS('grv lys'!$L$2:$L$2863,'grv lys'!$I$2:$I$2863,'bereken betaaldatum bedrag'!$AJ$1,'grv lys'!$G$2:$G$2863,'bereken betaaldatum bedrag'!B468)</f>
        <v>0</v>
      </c>
      <c r="AK468" s="4">
        <f>SUMIFS('grv lys'!$L$2:$L$2863,'grv lys'!$I$2:$I$2863,'bereken betaaldatum bedrag'!$AK$1,'grv lys'!$G$2:$G$2863,'bereken betaaldatum bedrag'!B468)</f>
        <v>0</v>
      </c>
      <c r="AL468" s="4">
        <f>SUMIFS('grv lys'!$L$2:$L$2863,'grv lys'!$I$2:$I$2863,'bereken betaaldatum bedrag'!$AL$1,'grv lys'!$G$2:$G$2863,'bereken betaaldatum bedrag'!B468)</f>
        <v>0</v>
      </c>
      <c r="AM468" s="4">
        <f>SUMIFS('grv lys'!$L$2:$L$2863,'grv lys'!$I$2:$I$2863,'bereken betaaldatum bedrag'!$AM$1,'grv lys'!$G$2:$G$2863,'bereken betaaldatum bedrag'!B468)</f>
        <v>0</v>
      </c>
      <c r="AN468" s="4">
        <f>SUMIFS('grv lys'!$L$2:$L$2863,'grv lys'!$I$2:$I$2863,'bereken betaaldatum bedrag'!$AN$1,'grv lys'!$G$2:$G$2863,'bereken betaaldatum bedrag'!B468)</f>
        <v>0</v>
      </c>
      <c r="AO468" s="4">
        <f>SUMIFS('grv lys'!$L$2:$L$2863,'grv lys'!$I$2:$I$2863,'bereken betaaldatum bedrag'!$AO$1,'grv lys'!$G$2:$G$2863,'bereken betaaldatum bedrag'!B468)</f>
        <v>0</v>
      </c>
      <c r="AP468" s="4">
        <f>SUMIFS('grv lys'!$L$2:$L$2863,'grv lys'!$I$2:$I$2863,'bereken betaaldatum bedrag'!$AP$1,'grv lys'!$G$2:$G$2863,'bereken betaaldatum bedrag'!B468)</f>
        <v>0</v>
      </c>
      <c r="AQ468" s="4">
        <f>SUMIFS('grv lys'!$L$2:$L$2863,'grv lys'!$I$2:$I$2863,'bereken betaaldatum bedrag'!$AQ$1,'grv lys'!$G$2:$G$2863,'bereken betaaldatum bedrag'!B468)</f>
        <v>0</v>
      </c>
      <c r="AR468" s="4">
        <f>SUMIFS('grv lys'!$L$2:$L$2863,'grv lys'!$I$2:$I$2863,'bereken betaaldatum bedrag'!$AR$1,'grv lys'!$G$2:$G$2863,'bereken betaaldatum bedrag'!B468)</f>
        <v>0</v>
      </c>
      <c r="AS468" s="4">
        <f>SUMIFS('grv lys'!$L$2:$L$2863,'grv lys'!$I$2:$I$2863,'bereken betaaldatum bedrag'!$AS$1,'grv lys'!$G$2:$G$2863,'bereken betaaldatum bedrag'!B468)</f>
        <v>0</v>
      </c>
      <c r="AT468" s="4">
        <f>SUMIFS('grv lys'!$L$2:$L$2863,'grv lys'!$I$2:$I$2863,'bereken betaaldatum bedrag'!$AT$1,'grv lys'!$G$2:$G$2863,'bereken betaaldatum bedrag'!B468)</f>
        <v>0</v>
      </c>
      <c r="AU468" s="4">
        <f>SUMIFS('grv lys'!$L$2:$L$2863,'grv lys'!$I$2:$I$2863,'bereken betaaldatum bedrag'!$AU$1,'grv lys'!$G$2:$G$2863,'bereken betaaldatum bedrag'!B468)</f>
        <v>0</v>
      </c>
      <c r="AV468" s="4">
        <f>SUMIFS('grv lys'!$L$2:$L$2863,'grv lys'!$I$2:$I$2863,'bereken betaaldatum bedrag'!$AV$1,'grv lys'!$G$2:$G$2863,'bereken betaaldatum bedrag'!B468)</f>
        <v>0</v>
      </c>
      <c r="AW468" s="4">
        <f>SUMIFS('grv lys'!$L$2:$L$2863,'grv lys'!$I$2:$I$2863,'bereken betaaldatum bedrag'!$AW$1,'grv lys'!$G$2:$G$2863,'bereken betaaldatum bedrag'!B468)</f>
        <v>0</v>
      </c>
      <c r="AX468" s="4">
        <f>SUMIFS('grv lys'!$L$2:$L$2863,'grv lys'!$I$2:$I$2863,'bereken betaaldatum bedrag'!$AX$1,'grv lys'!$G$2:$G$2863,'bereken betaaldatum bedrag'!B468)</f>
        <v>0</v>
      </c>
      <c r="AY468" s="4">
        <f>SUMIFS('grv lys'!$L$2:$L$2863,'grv lys'!$I$2:$I$2863,'bereken betaaldatum bedrag'!$AY$1,'grv lys'!$G$2:$G$2863,'bereken betaaldatum bedrag'!B468)</f>
        <v>0</v>
      </c>
      <c r="AZ468" s="4">
        <f>SUMIFS('grv lys'!$L$2:$L$2863,'grv lys'!$I$2:$I$2863,'bereken betaaldatum bedrag'!$AZ$1,'grv lys'!$G$2:$G$2863,'bereken betaaldatum bedrag'!B468)</f>
        <v>0</v>
      </c>
      <c r="BA468" s="4">
        <f>SUMIFS('grv lys'!$L$2:$L$2863,'grv lys'!$I$2:$I$2863,'bereken betaaldatum bedrag'!$BA$1,'grv lys'!$G$2:$G$2863,'bereken betaaldatum bedrag'!B468)</f>
        <v>0</v>
      </c>
    </row>
    <row r="469" spans="1:53" x14ac:dyDescent="0.25">
      <c r="A469" s="21" t="s">
        <v>136</v>
      </c>
      <c r="B469" s="22">
        <v>42045</v>
      </c>
      <c r="C469" s="7"/>
      <c r="D469" s="15" t="s">
        <v>148</v>
      </c>
      <c r="E469" s="14"/>
      <c r="F469" s="12"/>
      <c r="G469" s="16"/>
      <c r="H469" s="16"/>
      <c r="I469" s="4">
        <f>SUMIFS('grv lys'!$L$2:$L$2863,'grv lys'!$G$2:$G$2863,'bereken betaaldatum bedrag'!B469,'grv lys'!$I$2:$I$2863,'bereken betaaldatum bedrag'!I$1)</f>
        <v>0</v>
      </c>
      <c r="J469" s="4">
        <f>SUMIFS('grv lys'!$L$2:$L$2863,'grv lys'!$I$2:$I$2863,'bereken betaaldatum bedrag'!$J$1,'grv lys'!$T$2:$T$2863,'bereken betaaldatum bedrag'!B469)</f>
        <v>0</v>
      </c>
      <c r="K469" s="4">
        <f>SUMIFS('grv lys'!$L$2:$L$2863,'grv lys'!$I$2:$I$2863,'bereken betaaldatum bedrag'!$K$1,'grv lys'!$T$2:$T$2863,'bereken betaaldatum bedrag'!B469)</f>
        <v>0</v>
      </c>
      <c r="L469" s="4">
        <f>SUMIFS('grv lys'!$L$2:$L$2863,'grv lys'!$I$2:$I$2863,'bereken betaaldatum bedrag'!$L$1,'grv lys'!$T$2:$T$2863,'bereken betaaldatum bedrag'!B469)</f>
        <v>0</v>
      </c>
      <c r="M469" s="4">
        <f>SUMIFS('grv lys'!$L$2:$L$2863,'grv lys'!$I$2:$I$2863,'bereken betaaldatum bedrag'!$M$1,'grv lys'!$T$2:$T$2863,'bereken betaaldatum bedrag'!B469)</f>
        <v>0</v>
      </c>
      <c r="N469" s="4">
        <f>SUMIFS('grv lys'!$L$2:$L$2863,'grv lys'!$I$2:$I$2863,'bereken betaaldatum bedrag'!$N$1,'grv lys'!$T$2:$T$2863,'bereken betaaldatum bedrag'!B469)</f>
        <v>0</v>
      </c>
      <c r="O469" s="4">
        <f>SUMIFS('grv lys'!$L$2:$L$2863,'grv lys'!$I$2:$I$2863,'bereken betaaldatum bedrag'!$O$1,'grv lys'!$T$2:$T$2863,'bereken betaaldatum bedrag'!B469)</f>
        <v>0</v>
      </c>
      <c r="P469" s="4">
        <f>SUMIFS('grv lys'!$L$2:$L$2863,'grv lys'!$I$2:$I$2863,'bereken betaaldatum bedrag'!$P$1,'grv lys'!$T$2:$T$2863,'bereken betaaldatum bedrag'!B469)</f>
        <v>0</v>
      </c>
      <c r="Q469" s="4">
        <f>SUMIFS('grv lys'!$L$2:$L$2863,'grv lys'!$I$2:$I$2863,'bereken betaaldatum bedrag'!$Q$1,'grv lys'!$T$2:$T$2863,'bereken betaaldatum bedrag'!B469)</f>
        <v>0</v>
      </c>
      <c r="R469" s="4">
        <f>SUMIFS('grv lys'!$L$2:$L$2863,'grv lys'!$I$2:$I$2863,'bereken betaaldatum bedrag'!$R$1,'grv lys'!$T$2:$T$2863,'bereken betaaldatum bedrag'!B469)</f>
        <v>0</v>
      </c>
      <c r="S469" s="4">
        <f>SUMIFS('grv lys'!Y468:Y3731,'grv lys'!T468:T3731,'bereken betaaldatum bedrag'!B469,'grv lys'!V468:V3731,'bereken betaaldatum bedrag'!$S$1)</f>
        <v>0</v>
      </c>
      <c r="T469" s="4">
        <f>SUMIFS('grv lys'!Z468:Z3731,'grv lys'!U468:U3731,'bereken betaaldatum bedrag'!B469,'grv lys'!W468:W3731,'bereken betaaldatum bedrag'!$T$1)</f>
        <v>0</v>
      </c>
      <c r="U469" s="4">
        <f>SUMIFS('grv lys'!$L$2:$L$2863,'grv lys'!$I$2:$I$2863,'bereken betaaldatum bedrag'!$U$1,'grv lys'!$T$2:$T$2863,'bereken betaaldatum bedrag'!B469)</f>
        <v>0</v>
      </c>
      <c r="V469" s="4">
        <f>SUMIFS('grv lys'!$L$2:$L$2863,'grv lys'!$I$2:$I$2863,'bereken betaaldatum bedrag'!$V$1,'grv lys'!$T$2:$T$2863,'bereken betaaldatum bedrag'!B469)</f>
        <v>0</v>
      </c>
      <c r="W469" s="4">
        <f>SUMIFS('grv lys'!$L$2:$L$2863,'grv lys'!$I$2:$I$2863,'bereken betaaldatum bedrag'!$W$1,'grv lys'!$T$2:$T$2863,'bereken betaaldatum bedrag'!B469)</f>
        <v>0</v>
      </c>
      <c r="X469" s="4">
        <f>SUMIFS('grv lys'!$L$2:$L$2863,'grv lys'!$I$2:$I$2863,'bereken betaaldatum bedrag'!$X$1,'grv lys'!$T$2:$T$2863,'bereken betaaldatum bedrag'!B469)</f>
        <v>0</v>
      </c>
      <c r="Y469" s="4">
        <f>SUMIFS('grv lys'!$L$2:$L$2863,'grv lys'!$I$2:$I$2863,'bereken betaaldatum bedrag'!$Y$1,'grv lys'!$G$2:$G$2863,'bereken betaaldatum bedrag'!B469)</f>
        <v>0</v>
      </c>
      <c r="Z469" s="4">
        <f>SUMIFS('grv lys'!$L$2:$L$2863,'grv lys'!$I$2:$I$2863,'bereken betaaldatum bedrag'!$Z$1,'grv lys'!$G$2:$G$2863,'bereken betaaldatum bedrag'!B469)</f>
        <v>0</v>
      </c>
      <c r="AA469" s="4">
        <f>SUMIFS('grv lys'!$L$2:$L$2863,'grv lys'!$I$2:$I$2863,'bereken betaaldatum bedrag'!$AA$1,'grv lys'!$G$2:$G$2863,'bereken betaaldatum bedrag'!B469)</f>
        <v>0</v>
      </c>
      <c r="AB469" s="4">
        <f>SUMIFS('grv lys'!$L$2:$L$2863,'grv lys'!$I$2:$I$2863,'bereken betaaldatum bedrag'!$AB$1,'grv lys'!$G$2:$G$2863,'bereken betaaldatum bedrag'!B469)</f>
        <v>0</v>
      </c>
      <c r="AC469" s="4">
        <f>SUMIFS('grv lys'!$L$2:$L$2863,'grv lys'!$I$2:$I$2863,'bereken betaaldatum bedrag'!$AC$1,'grv lys'!$G$2:$G$2863,'bereken betaaldatum bedrag'!B469)</f>
        <v>0</v>
      </c>
      <c r="AD469" s="4">
        <f>SUMIFS('grv lys'!$L$2:$L$2863,'grv lys'!$I$2:$I$2863,'bereken betaaldatum bedrag'!$AD$1,'grv lys'!$G$2:$G$2863,'bereken betaaldatum bedrag'!B469)</f>
        <v>0</v>
      </c>
      <c r="AE469" s="4">
        <f>SUMIFS('grv lys'!$L$2:$L$2863,'grv lys'!$I$2:$I$2863,'bereken betaaldatum bedrag'!$AE$1,'grv lys'!$G$2:$G$2863,'bereken betaaldatum bedrag'!B469)</f>
        <v>0</v>
      </c>
      <c r="AF469" s="4">
        <f>SUMIFS('grv lys'!$L$2:$L$2863,'grv lys'!$I$2:$I$2863,'bereken betaaldatum bedrag'!$AF$1,'grv lys'!$G$2:$G$2863,'bereken betaaldatum bedrag'!B469)</f>
        <v>0</v>
      </c>
      <c r="AG469" s="4">
        <f>SUMIFS('grv lys'!$L$2:$L$2863,'grv lys'!$I$2:$I$2863,'bereken betaaldatum bedrag'!$AG$1,'grv lys'!$G$2:$G$2863,'bereken betaaldatum bedrag'!B469)</f>
        <v>0</v>
      </c>
      <c r="AH469" s="4">
        <f>SUMIFS('grv lys'!$L$2:$L$2863,'grv lys'!$I$2:$I$2863,'bereken betaaldatum bedrag'!$AH$1,'grv lys'!$G$2:$G$2863,'bereken betaaldatum bedrag'!B469)</f>
        <v>0</v>
      </c>
      <c r="AI469" s="4">
        <f>SUMIFS('grv lys'!$L$2:$L$2863,'grv lys'!$I$2:$I$2863,'bereken betaaldatum bedrag'!$AI$1,'grv lys'!$G$2:$G$2863,'bereken betaaldatum bedrag'!B469)</f>
        <v>0</v>
      </c>
      <c r="AJ469" s="4">
        <f>SUMIFS('grv lys'!$L$2:$L$2863,'grv lys'!$I$2:$I$2863,'bereken betaaldatum bedrag'!$AJ$1,'grv lys'!$G$2:$G$2863,'bereken betaaldatum bedrag'!B469)</f>
        <v>0</v>
      </c>
      <c r="AK469" s="4">
        <f>SUMIFS('grv lys'!$L$2:$L$2863,'grv lys'!$I$2:$I$2863,'bereken betaaldatum bedrag'!$AK$1,'grv lys'!$G$2:$G$2863,'bereken betaaldatum bedrag'!B469)</f>
        <v>0</v>
      </c>
      <c r="AL469" s="4">
        <f>SUMIFS('grv lys'!$L$2:$L$2863,'grv lys'!$I$2:$I$2863,'bereken betaaldatum bedrag'!$AL$1,'grv lys'!$G$2:$G$2863,'bereken betaaldatum bedrag'!B469)</f>
        <v>0</v>
      </c>
      <c r="AM469" s="4">
        <f>SUMIFS('grv lys'!$L$2:$L$2863,'grv lys'!$I$2:$I$2863,'bereken betaaldatum bedrag'!$AM$1,'grv lys'!$G$2:$G$2863,'bereken betaaldatum bedrag'!B469)</f>
        <v>0</v>
      </c>
      <c r="AN469" s="4">
        <f>SUMIFS('grv lys'!$L$2:$L$2863,'grv lys'!$I$2:$I$2863,'bereken betaaldatum bedrag'!$AN$1,'grv lys'!$G$2:$G$2863,'bereken betaaldatum bedrag'!B469)</f>
        <v>0</v>
      </c>
      <c r="AO469" s="4">
        <f>SUMIFS('grv lys'!$L$2:$L$2863,'grv lys'!$I$2:$I$2863,'bereken betaaldatum bedrag'!$AO$1,'grv lys'!$G$2:$G$2863,'bereken betaaldatum bedrag'!B469)</f>
        <v>0</v>
      </c>
      <c r="AP469" s="4">
        <f>SUMIFS('grv lys'!$L$2:$L$2863,'grv lys'!$I$2:$I$2863,'bereken betaaldatum bedrag'!$AP$1,'grv lys'!$G$2:$G$2863,'bereken betaaldatum bedrag'!B469)</f>
        <v>0</v>
      </c>
      <c r="AQ469" s="4">
        <f>SUMIFS('grv lys'!$L$2:$L$2863,'grv lys'!$I$2:$I$2863,'bereken betaaldatum bedrag'!$AQ$1,'grv lys'!$G$2:$G$2863,'bereken betaaldatum bedrag'!B469)</f>
        <v>0</v>
      </c>
      <c r="AR469" s="4">
        <f>SUMIFS('grv lys'!$L$2:$L$2863,'grv lys'!$I$2:$I$2863,'bereken betaaldatum bedrag'!$AR$1,'grv lys'!$G$2:$G$2863,'bereken betaaldatum bedrag'!B469)</f>
        <v>0</v>
      </c>
      <c r="AS469" s="4">
        <f>SUMIFS('grv lys'!$L$2:$L$2863,'grv lys'!$I$2:$I$2863,'bereken betaaldatum bedrag'!$AS$1,'grv lys'!$G$2:$G$2863,'bereken betaaldatum bedrag'!B469)</f>
        <v>0</v>
      </c>
      <c r="AT469" s="4">
        <f>SUMIFS('grv lys'!$L$2:$L$2863,'grv lys'!$I$2:$I$2863,'bereken betaaldatum bedrag'!$AT$1,'grv lys'!$G$2:$G$2863,'bereken betaaldatum bedrag'!B469)</f>
        <v>0</v>
      </c>
      <c r="AU469" s="4">
        <f>SUMIFS('grv lys'!$L$2:$L$2863,'grv lys'!$I$2:$I$2863,'bereken betaaldatum bedrag'!$AU$1,'grv lys'!$G$2:$G$2863,'bereken betaaldatum bedrag'!B469)</f>
        <v>0</v>
      </c>
      <c r="AV469" s="4">
        <f>SUMIFS('grv lys'!$L$2:$L$2863,'grv lys'!$I$2:$I$2863,'bereken betaaldatum bedrag'!$AV$1,'grv lys'!$G$2:$G$2863,'bereken betaaldatum bedrag'!B469)</f>
        <v>0</v>
      </c>
      <c r="AW469" s="4">
        <f>SUMIFS('grv lys'!$L$2:$L$2863,'grv lys'!$I$2:$I$2863,'bereken betaaldatum bedrag'!$AW$1,'grv lys'!$G$2:$G$2863,'bereken betaaldatum bedrag'!B469)</f>
        <v>0</v>
      </c>
      <c r="AX469" s="4">
        <f>SUMIFS('grv lys'!$L$2:$L$2863,'grv lys'!$I$2:$I$2863,'bereken betaaldatum bedrag'!$AX$1,'grv lys'!$G$2:$G$2863,'bereken betaaldatum bedrag'!B469)</f>
        <v>0</v>
      </c>
      <c r="AY469" s="4">
        <f>SUMIFS('grv lys'!$L$2:$L$2863,'grv lys'!$I$2:$I$2863,'bereken betaaldatum bedrag'!$AY$1,'grv lys'!$G$2:$G$2863,'bereken betaaldatum bedrag'!B469)</f>
        <v>0</v>
      </c>
      <c r="AZ469" s="4">
        <f>SUMIFS('grv lys'!$L$2:$L$2863,'grv lys'!$I$2:$I$2863,'bereken betaaldatum bedrag'!$AZ$1,'grv lys'!$G$2:$G$2863,'bereken betaaldatum bedrag'!B469)</f>
        <v>0</v>
      </c>
      <c r="BA469" s="4">
        <f>SUMIFS('grv lys'!$L$2:$L$2863,'grv lys'!$I$2:$I$2863,'bereken betaaldatum bedrag'!$BA$1,'grv lys'!$G$2:$G$2863,'bereken betaaldatum bedrag'!B469)</f>
        <v>0</v>
      </c>
    </row>
    <row r="470" spans="1:53" x14ac:dyDescent="0.25">
      <c r="A470" s="21" t="s">
        <v>137</v>
      </c>
      <c r="B470" s="22">
        <v>42046</v>
      </c>
      <c r="C470" s="7"/>
      <c r="D470" s="15" t="s">
        <v>148</v>
      </c>
      <c r="E470" s="14"/>
      <c r="F470" s="12"/>
      <c r="G470" s="16"/>
      <c r="H470" s="16"/>
      <c r="I470" s="4">
        <f>SUMIFS('grv lys'!$L$2:$L$2863,'grv lys'!$G$2:$G$2863,'bereken betaaldatum bedrag'!B470,'grv lys'!$I$2:$I$2863,'bereken betaaldatum bedrag'!I$1)</f>
        <v>0</v>
      </c>
      <c r="J470" s="4">
        <f>SUMIFS('grv lys'!$L$2:$L$2863,'grv lys'!$I$2:$I$2863,'bereken betaaldatum bedrag'!$J$1,'grv lys'!$T$2:$T$2863,'bereken betaaldatum bedrag'!B470)</f>
        <v>0</v>
      </c>
      <c r="K470" s="4">
        <f>SUMIFS('grv lys'!$L$2:$L$2863,'grv lys'!$I$2:$I$2863,'bereken betaaldatum bedrag'!$K$1,'grv lys'!$T$2:$T$2863,'bereken betaaldatum bedrag'!B470)</f>
        <v>0</v>
      </c>
      <c r="L470" s="4">
        <f>SUMIFS('grv lys'!$L$2:$L$2863,'grv lys'!$I$2:$I$2863,'bereken betaaldatum bedrag'!$L$1,'grv lys'!$T$2:$T$2863,'bereken betaaldatum bedrag'!B470)</f>
        <v>0</v>
      </c>
      <c r="M470" s="4">
        <f>SUMIFS('grv lys'!$L$2:$L$2863,'grv lys'!$I$2:$I$2863,'bereken betaaldatum bedrag'!$M$1,'grv lys'!$T$2:$T$2863,'bereken betaaldatum bedrag'!B470)</f>
        <v>0</v>
      </c>
      <c r="N470" s="4">
        <f>SUMIFS('grv lys'!$L$2:$L$2863,'grv lys'!$I$2:$I$2863,'bereken betaaldatum bedrag'!$N$1,'grv lys'!$T$2:$T$2863,'bereken betaaldatum bedrag'!B470)</f>
        <v>0</v>
      </c>
      <c r="O470" s="4">
        <f>SUMIFS('grv lys'!$L$2:$L$2863,'grv lys'!$I$2:$I$2863,'bereken betaaldatum bedrag'!$O$1,'grv lys'!$T$2:$T$2863,'bereken betaaldatum bedrag'!B470)</f>
        <v>0</v>
      </c>
      <c r="P470" s="4">
        <f>SUMIFS('grv lys'!$L$2:$L$2863,'grv lys'!$I$2:$I$2863,'bereken betaaldatum bedrag'!$P$1,'grv lys'!$T$2:$T$2863,'bereken betaaldatum bedrag'!B470)</f>
        <v>0</v>
      </c>
      <c r="Q470" s="4">
        <f>SUMIFS('grv lys'!$L$2:$L$2863,'grv lys'!$I$2:$I$2863,'bereken betaaldatum bedrag'!$Q$1,'grv lys'!$T$2:$T$2863,'bereken betaaldatum bedrag'!B470)</f>
        <v>0</v>
      </c>
      <c r="R470" s="4">
        <f>SUMIFS('grv lys'!$L$2:$L$2863,'grv lys'!$I$2:$I$2863,'bereken betaaldatum bedrag'!$R$1,'grv lys'!$T$2:$T$2863,'bereken betaaldatum bedrag'!B470)</f>
        <v>0</v>
      </c>
      <c r="S470" s="4">
        <f>SUMIFS('grv lys'!Y469:Y3732,'grv lys'!T469:T3732,'bereken betaaldatum bedrag'!B470,'grv lys'!V469:V3732,'bereken betaaldatum bedrag'!$S$1)</f>
        <v>0</v>
      </c>
      <c r="T470" s="4">
        <f>SUMIFS('grv lys'!Z469:Z3732,'grv lys'!U469:U3732,'bereken betaaldatum bedrag'!B470,'grv lys'!W469:W3732,'bereken betaaldatum bedrag'!$T$1)</f>
        <v>0</v>
      </c>
      <c r="U470" s="4">
        <f>SUMIFS('grv lys'!$L$2:$L$2863,'grv lys'!$I$2:$I$2863,'bereken betaaldatum bedrag'!$U$1,'grv lys'!$T$2:$T$2863,'bereken betaaldatum bedrag'!B470)</f>
        <v>0</v>
      </c>
      <c r="V470" s="4">
        <f>SUMIFS('grv lys'!$L$2:$L$2863,'grv lys'!$I$2:$I$2863,'bereken betaaldatum bedrag'!$V$1,'grv lys'!$T$2:$T$2863,'bereken betaaldatum bedrag'!B470)</f>
        <v>0</v>
      </c>
      <c r="W470" s="4">
        <f>SUMIFS('grv lys'!$L$2:$L$2863,'grv lys'!$I$2:$I$2863,'bereken betaaldatum bedrag'!$W$1,'grv lys'!$T$2:$T$2863,'bereken betaaldatum bedrag'!B470)</f>
        <v>0</v>
      </c>
      <c r="X470" s="4">
        <f>SUMIFS('grv lys'!$L$2:$L$2863,'grv lys'!$I$2:$I$2863,'bereken betaaldatum bedrag'!$X$1,'grv lys'!$T$2:$T$2863,'bereken betaaldatum bedrag'!B470)</f>
        <v>0</v>
      </c>
      <c r="Y470" s="4">
        <f>SUMIFS('grv lys'!$L$2:$L$2863,'grv lys'!$I$2:$I$2863,'bereken betaaldatum bedrag'!$Y$1,'grv lys'!$G$2:$G$2863,'bereken betaaldatum bedrag'!B470)</f>
        <v>0</v>
      </c>
      <c r="Z470" s="4">
        <f>SUMIFS('grv lys'!$L$2:$L$2863,'grv lys'!$I$2:$I$2863,'bereken betaaldatum bedrag'!$Z$1,'grv lys'!$G$2:$G$2863,'bereken betaaldatum bedrag'!B470)</f>
        <v>0</v>
      </c>
      <c r="AA470" s="4">
        <f>SUMIFS('grv lys'!$L$2:$L$2863,'grv lys'!$I$2:$I$2863,'bereken betaaldatum bedrag'!$AA$1,'grv lys'!$G$2:$G$2863,'bereken betaaldatum bedrag'!B470)</f>
        <v>0</v>
      </c>
      <c r="AB470" s="4">
        <f>SUMIFS('grv lys'!$L$2:$L$2863,'grv lys'!$I$2:$I$2863,'bereken betaaldatum bedrag'!$AB$1,'grv lys'!$G$2:$G$2863,'bereken betaaldatum bedrag'!B470)</f>
        <v>0</v>
      </c>
      <c r="AC470" s="4">
        <f>SUMIFS('grv lys'!$L$2:$L$2863,'grv lys'!$I$2:$I$2863,'bereken betaaldatum bedrag'!$AC$1,'grv lys'!$G$2:$G$2863,'bereken betaaldatum bedrag'!B470)</f>
        <v>0</v>
      </c>
      <c r="AD470" s="4">
        <f>SUMIFS('grv lys'!$L$2:$L$2863,'grv lys'!$I$2:$I$2863,'bereken betaaldatum bedrag'!$AD$1,'grv lys'!$G$2:$G$2863,'bereken betaaldatum bedrag'!B470)</f>
        <v>0</v>
      </c>
      <c r="AE470" s="4">
        <f>SUMIFS('grv lys'!$L$2:$L$2863,'grv lys'!$I$2:$I$2863,'bereken betaaldatum bedrag'!$AE$1,'grv lys'!$G$2:$G$2863,'bereken betaaldatum bedrag'!B470)</f>
        <v>0</v>
      </c>
      <c r="AF470" s="4">
        <f>SUMIFS('grv lys'!$L$2:$L$2863,'grv lys'!$I$2:$I$2863,'bereken betaaldatum bedrag'!$AF$1,'grv lys'!$G$2:$G$2863,'bereken betaaldatum bedrag'!B470)</f>
        <v>0</v>
      </c>
      <c r="AG470" s="4">
        <f>SUMIFS('grv lys'!$L$2:$L$2863,'grv lys'!$I$2:$I$2863,'bereken betaaldatum bedrag'!$AG$1,'grv lys'!$G$2:$G$2863,'bereken betaaldatum bedrag'!B470)</f>
        <v>0</v>
      </c>
      <c r="AH470" s="4">
        <f>SUMIFS('grv lys'!$L$2:$L$2863,'grv lys'!$I$2:$I$2863,'bereken betaaldatum bedrag'!$AH$1,'grv lys'!$G$2:$G$2863,'bereken betaaldatum bedrag'!B470)</f>
        <v>0</v>
      </c>
      <c r="AI470" s="4">
        <f>SUMIFS('grv lys'!$L$2:$L$2863,'grv lys'!$I$2:$I$2863,'bereken betaaldatum bedrag'!$AI$1,'grv lys'!$G$2:$G$2863,'bereken betaaldatum bedrag'!B470)</f>
        <v>0</v>
      </c>
      <c r="AJ470" s="4">
        <f>SUMIFS('grv lys'!$L$2:$L$2863,'grv lys'!$I$2:$I$2863,'bereken betaaldatum bedrag'!$AJ$1,'grv lys'!$G$2:$G$2863,'bereken betaaldatum bedrag'!B470)</f>
        <v>0</v>
      </c>
      <c r="AK470" s="4">
        <f>SUMIFS('grv lys'!$L$2:$L$2863,'grv lys'!$I$2:$I$2863,'bereken betaaldatum bedrag'!$AK$1,'grv lys'!$G$2:$G$2863,'bereken betaaldatum bedrag'!B470)</f>
        <v>0</v>
      </c>
      <c r="AL470" s="4">
        <f>SUMIFS('grv lys'!$L$2:$L$2863,'grv lys'!$I$2:$I$2863,'bereken betaaldatum bedrag'!$AL$1,'grv lys'!$G$2:$G$2863,'bereken betaaldatum bedrag'!B470)</f>
        <v>0</v>
      </c>
      <c r="AM470" s="4">
        <f>SUMIFS('grv lys'!$L$2:$L$2863,'grv lys'!$I$2:$I$2863,'bereken betaaldatum bedrag'!$AM$1,'grv lys'!$G$2:$G$2863,'bereken betaaldatum bedrag'!B470)</f>
        <v>0</v>
      </c>
      <c r="AN470" s="4">
        <f>SUMIFS('grv lys'!$L$2:$L$2863,'grv lys'!$I$2:$I$2863,'bereken betaaldatum bedrag'!$AN$1,'grv lys'!$G$2:$G$2863,'bereken betaaldatum bedrag'!B470)</f>
        <v>0</v>
      </c>
      <c r="AO470" s="4">
        <f>SUMIFS('grv lys'!$L$2:$L$2863,'grv lys'!$I$2:$I$2863,'bereken betaaldatum bedrag'!$AO$1,'grv lys'!$G$2:$G$2863,'bereken betaaldatum bedrag'!B470)</f>
        <v>0</v>
      </c>
      <c r="AP470" s="4">
        <f>SUMIFS('grv lys'!$L$2:$L$2863,'grv lys'!$I$2:$I$2863,'bereken betaaldatum bedrag'!$AP$1,'grv lys'!$G$2:$G$2863,'bereken betaaldatum bedrag'!B470)</f>
        <v>0</v>
      </c>
      <c r="AQ470" s="4">
        <f>SUMIFS('grv lys'!$L$2:$L$2863,'grv lys'!$I$2:$I$2863,'bereken betaaldatum bedrag'!$AQ$1,'grv lys'!$G$2:$G$2863,'bereken betaaldatum bedrag'!B470)</f>
        <v>0</v>
      </c>
      <c r="AR470" s="4">
        <f>SUMIFS('grv lys'!$L$2:$L$2863,'grv lys'!$I$2:$I$2863,'bereken betaaldatum bedrag'!$AR$1,'grv lys'!$G$2:$G$2863,'bereken betaaldatum bedrag'!B470)</f>
        <v>0</v>
      </c>
      <c r="AS470" s="4">
        <f>SUMIFS('grv lys'!$L$2:$L$2863,'grv lys'!$I$2:$I$2863,'bereken betaaldatum bedrag'!$AS$1,'grv lys'!$G$2:$G$2863,'bereken betaaldatum bedrag'!B470)</f>
        <v>0</v>
      </c>
      <c r="AT470" s="4">
        <f>SUMIFS('grv lys'!$L$2:$L$2863,'grv lys'!$I$2:$I$2863,'bereken betaaldatum bedrag'!$AT$1,'grv lys'!$G$2:$G$2863,'bereken betaaldatum bedrag'!B470)</f>
        <v>0</v>
      </c>
      <c r="AU470" s="4">
        <f>SUMIFS('grv lys'!$L$2:$L$2863,'grv lys'!$I$2:$I$2863,'bereken betaaldatum bedrag'!$AU$1,'grv lys'!$G$2:$G$2863,'bereken betaaldatum bedrag'!B470)</f>
        <v>0</v>
      </c>
      <c r="AV470" s="4">
        <f>SUMIFS('grv lys'!$L$2:$L$2863,'grv lys'!$I$2:$I$2863,'bereken betaaldatum bedrag'!$AV$1,'grv lys'!$G$2:$G$2863,'bereken betaaldatum bedrag'!B470)</f>
        <v>0</v>
      </c>
      <c r="AW470" s="4">
        <f>SUMIFS('grv lys'!$L$2:$L$2863,'grv lys'!$I$2:$I$2863,'bereken betaaldatum bedrag'!$AW$1,'grv lys'!$G$2:$G$2863,'bereken betaaldatum bedrag'!B470)</f>
        <v>0</v>
      </c>
      <c r="AX470" s="4">
        <f>SUMIFS('grv lys'!$L$2:$L$2863,'grv lys'!$I$2:$I$2863,'bereken betaaldatum bedrag'!$AX$1,'grv lys'!$G$2:$G$2863,'bereken betaaldatum bedrag'!B470)</f>
        <v>0</v>
      </c>
      <c r="AY470" s="4">
        <f>SUMIFS('grv lys'!$L$2:$L$2863,'grv lys'!$I$2:$I$2863,'bereken betaaldatum bedrag'!$AY$1,'grv lys'!$G$2:$G$2863,'bereken betaaldatum bedrag'!B470)</f>
        <v>0</v>
      </c>
      <c r="AZ470" s="4">
        <f>SUMIFS('grv lys'!$L$2:$L$2863,'grv lys'!$I$2:$I$2863,'bereken betaaldatum bedrag'!$AZ$1,'grv lys'!$G$2:$G$2863,'bereken betaaldatum bedrag'!B470)</f>
        <v>0</v>
      </c>
      <c r="BA470" s="4">
        <f>SUMIFS('grv lys'!$L$2:$L$2863,'grv lys'!$I$2:$I$2863,'bereken betaaldatum bedrag'!$BA$1,'grv lys'!$G$2:$G$2863,'bereken betaaldatum bedrag'!B470)</f>
        <v>0</v>
      </c>
    </row>
    <row r="471" spans="1:53" x14ac:dyDescent="0.25">
      <c r="A471" s="21" t="s">
        <v>138</v>
      </c>
      <c r="B471" s="22">
        <v>42047</v>
      </c>
      <c r="C471" s="7"/>
      <c r="D471" s="15" t="s">
        <v>148</v>
      </c>
      <c r="E471" s="14"/>
      <c r="F471" s="12"/>
      <c r="G471" s="16"/>
      <c r="H471" s="16"/>
      <c r="I471" s="4">
        <f>SUMIFS('grv lys'!$L$2:$L$2863,'grv lys'!$G$2:$G$2863,'bereken betaaldatum bedrag'!B471,'grv lys'!$I$2:$I$2863,'bereken betaaldatum bedrag'!I$1)</f>
        <v>0</v>
      </c>
      <c r="J471" s="4">
        <f>SUMIFS('grv lys'!$L$2:$L$2863,'grv lys'!$I$2:$I$2863,'bereken betaaldatum bedrag'!$J$1,'grv lys'!$T$2:$T$2863,'bereken betaaldatum bedrag'!B471)</f>
        <v>0</v>
      </c>
      <c r="K471" s="4">
        <f>SUMIFS('grv lys'!$L$2:$L$2863,'grv lys'!$I$2:$I$2863,'bereken betaaldatum bedrag'!$K$1,'grv lys'!$T$2:$T$2863,'bereken betaaldatum bedrag'!B471)</f>
        <v>0</v>
      </c>
      <c r="L471" s="4">
        <f>SUMIFS('grv lys'!$L$2:$L$2863,'grv lys'!$I$2:$I$2863,'bereken betaaldatum bedrag'!$L$1,'grv lys'!$T$2:$T$2863,'bereken betaaldatum bedrag'!B471)</f>
        <v>0</v>
      </c>
      <c r="M471" s="4">
        <f>SUMIFS('grv lys'!$L$2:$L$2863,'grv lys'!$I$2:$I$2863,'bereken betaaldatum bedrag'!$M$1,'grv lys'!$T$2:$T$2863,'bereken betaaldatum bedrag'!B471)</f>
        <v>0</v>
      </c>
      <c r="N471" s="4">
        <f>SUMIFS('grv lys'!$L$2:$L$2863,'grv lys'!$I$2:$I$2863,'bereken betaaldatum bedrag'!$N$1,'grv lys'!$T$2:$T$2863,'bereken betaaldatum bedrag'!B471)</f>
        <v>0</v>
      </c>
      <c r="O471" s="4">
        <f>SUMIFS('grv lys'!$L$2:$L$2863,'grv lys'!$I$2:$I$2863,'bereken betaaldatum bedrag'!$O$1,'grv lys'!$T$2:$T$2863,'bereken betaaldatum bedrag'!B471)</f>
        <v>0</v>
      </c>
      <c r="P471" s="4">
        <f>SUMIFS('grv lys'!$L$2:$L$2863,'grv lys'!$I$2:$I$2863,'bereken betaaldatum bedrag'!$P$1,'grv lys'!$T$2:$T$2863,'bereken betaaldatum bedrag'!B471)</f>
        <v>0</v>
      </c>
      <c r="Q471" s="4">
        <f>SUMIFS('grv lys'!$L$2:$L$2863,'grv lys'!$I$2:$I$2863,'bereken betaaldatum bedrag'!$Q$1,'grv lys'!$T$2:$T$2863,'bereken betaaldatum bedrag'!B471)</f>
        <v>0</v>
      </c>
      <c r="R471" s="4">
        <f>SUMIFS('grv lys'!$L$2:$L$2863,'grv lys'!$I$2:$I$2863,'bereken betaaldatum bedrag'!$R$1,'grv lys'!$T$2:$T$2863,'bereken betaaldatum bedrag'!B471)</f>
        <v>0</v>
      </c>
      <c r="S471" s="4">
        <f>SUMIFS('grv lys'!Y470:Y3733,'grv lys'!T470:T3733,'bereken betaaldatum bedrag'!B471,'grv lys'!V470:V3733,'bereken betaaldatum bedrag'!$S$1)</f>
        <v>0</v>
      </c>
      <c r="T471" s="4">
        <f>SUMIFS('grv lys'!Z470:Z3733,'grv lys'!U470:U3733,'bereken betaaldatum bedrag'!B471,'grv lys'!W470:W3733,'bereken betaaldatum bedrag'!$T$1)</f>
        <v>0</v>
      </c>
      <c r="U471" s="4">
        <f>SUMIFS('grv lys'!$L$2:$L$2863,'grv lys'!$I$2:$I$2863,'bereken betaaldatum bedrag'!$U$1,'grv lys'!$T$2:$T$2863,'bereken betaaldatum bedrag'!B471)</f>
        <v>0</v>
      </c>
      <c r="V471" s="4">
        <f>SUMIFS('grv lys'!$L$2:$L$2863,'grv lys'!$I$2:$I$2863,'bereken betaaldatum bedrag'!$V$1,'grv lys'!$T$2:$T$2863,'bereken betaaldatum bedrag'!B471)</f>
        <v>0</v>
      </c>
      <c r="W471" s="4">
        <f>SUMIFS('grv lys'!$L$2:$L$2863,'grv lys'!$I$2:$I$2863,'bereken betaaldatum bedrag'!$W$1,'grv lys'!$T$2:$T$2863,'bereken betaaldatum bedrag'!B471)</f>
        <v>0</v>
      </c>
      <c r="X471" s="4">
        <f>SUMIFS('grv lys'!$L$2:$L$2863,'grv lys'!$I$2:$I$2863,'bereken betaaldatum bedrag'!$X$1,'grv lys'!$T$2:$T$2863,'bereken betaaldatum bedrag'!B471)</f>
        <v>0</v>
      </c>
      <c r="Y471" s="4">
        <f>SUMIFS('grv lys'!$L$2:$L$2863,'grv lys'!$I$2:$I$2863,'bereken betaaldatum bedrag'!$Y$1,'grv lys'!$G$2:$G$2863,'bereken betaaldatum bedrag'!B471)</f>
        <v>0</v>
      </c>
      <c r="Z471" s="4">
        <f>SUMIFS('grv lys'!$L$2:$L$2863,'grv lys'!$I$2:$I$2863,'bereken betaaldatum bedrag'!$Z$1,'grv lys'!$G$2:$G$2863,'bereken betaaldatum bedrag'!B471)</f>
        <v>0</v>
      </c>
      <c r="AA471" s="4">
        <f>SUMIFS('grv lys'!$L$2:$L$2863,'grv lys'!$I$2:$I$2863,'bereken betaaldatum bedrag'!$AA$1,'grv lys'!$G$2:$G$2863,'bereken betaaldatum bedrag'!B471)</f>
        <v>0</v>
      </c>
      <c r="AB471" s="4">
        <f>SUMIFS('grv lys'!$L$2:$L$2863,'grv lys'!$I$2:$I$2863,'bereken betaaldatum bedrag'!$AB$1,'grv lys'!$G$2:$G$2863,'bereken betaaldatum bedrag'!B471)</f>
        <v>0</v>
      </c>
      <c r="AC471" s="4">
        <f>SUMIFS('grv lys'!$L$2:$L$2863,'grv lys'!$I$2:$I$2863,'bereken betaaldatum bedrag'!$AC$1,'grv lys'!$G$2:$G$2863,'bereken betaaldatum bedrag'!B471)</f>
        <v>0</v>
      </c>
      <c r="AD471" s="4">
        <f>SUMIFS('grv lys'!$L$2:$L$2863,'grv lys'!$I$2:$I$2863,'bereken betaaldatum bedrag'!$AD$1,'grv lys'!$G$2:$G$2863,'bereken betaaldatum bedrag'!B471)</f>
        <v>0</v>
      </c>
      <c r="AE471" s="4">
        <f>SUMIFS('grv lys'!$L$2:$L$2863,'grv lys'!$I$2:$I$2863,'bereken betaaldatum bedrag'!$AE$1,'grv lys'!$G$2:$G$2863,'bereken betaaldatum bedrag'!B471)</f>
        <v>0</v>
      </c>
      <c r="AF471" s="4">
        <f>SUMIFS('grv lys'!$L$2:$L$2863,'grv lys'!$I$2:$I$2863,'bereken betaaldatum bedrag'!$AF$1,'grv lys'!$G$2:$G$2863,'bereken betaaldatum bedrag'!B471)</f>
        <v>0</v>
      </c>
      <c r="AG471" s="4">
        <f>SUMIFS('grv lys'!$L$2:$L$2863,'grv lys'!$I$2:$I$2863,'bereken betaaldatum bedrag'!$AG$1,'grv lys'!$G$2:$G$2863,'bereken betaaldatum bedrag'!B471)</f>
        <v>0</v>
      </c>
      <c r="AH471" s="4">
        <f>SUMIFS('grv lys'!$L$2:$L$2863,'grv lys'!$I$2:$I$2863,'bereken betaaldatum bedrag'!$AH$1,'grv lys'!$G$2:$G$2863,'bereken betaaldatum bedrag'!B471)</f>
        <v>0</v>
      </c>
      <c r="AI471" s="4">
        <f>SUMIFS('grv lys'!$L$2:$L$2863,'grv lys'!$I$2:$I$2863,'bereken betaaldatum bedrag'!$AI$1,'grv lys'!$G$2:$G$2863,'bereken betaaldatum bedrag'!B471)</f>
        <v>0</v>
      </c>
      <c r="AJ471" s="4">
        <f>SUMIFS('grv lys'!$L$2:$L$2863,'grv lys'!$I$2:$I$2863,'bereken betaaldatum bedrag'!$AJ$1,'grv lys'!$G$2:$G$2863,'bereken betaaldatum bedrag'!B471)</f>
        <v>0</v>
      </c>
      <c r="AK471" s="4">
        <f>SUMIFS('grv lys'!$L$2:$L$2863,'grv lys'!$I$2:$I$2863,'bereken betaaldatum bedrag'!$AK$1,'grv lys'!$G$2:$G$2863,'bereken betaaldatum bedrag'!B471)</f>
        <v>0</v>
      </c>
      <c r="AL471" s="4">
        <f>SUMIFS('grv lys'!$L$2:$L$2863,'grv lys'!$I$2:$I$2863,'bereken betaaldatum bedrag'!$AL$1,'grv lys'!$G$2:$G$2863,'bereken betaaldatum bedrag'!B471)</f>
        <v>0</v>
      </c>
      <c r="AM471" s="4">
        <f>SUMIFS('grv lys'!$L$2:$L$2863,'grv lys'!$I$2:$I$2863,'bereken betaaldatum bedrag'!$AM$1,'grv lys'!$G$2:$G$2863,'bereken betaaldatum bedrag'!B471)</f>
        <v>0</v>
      </c>
      <c r="AN471" s="4">
        <f>SUMIFS('grv lys'!$L$2:$L$2863,'grv lys'!$I$2:$I$2863,'bereken betaaldatum bedrag'!$AN$1,'grv lys'!$G$2:$G$2863,'bereken betaaldatum bedrag'!B471)</f>
        <v>0</v>
      </c>
      <c r="AO471" s="4">
        <f>SUMIFS('grv lys'!$L$2:$L$2863,'grv lys'!$I$2:$I$2863,'bereken betaaldatum bedrag'!$AO$1,'grv lys'!$G$2:$G$2863,'bereken betaaldatum bedrag'!B471)</f>
        <v>0</v>
      </c>
      <c r="AP471" s="4">
        <f>SUMIFS('grv lys'!$L$2:$L$2863,'grv lys'!$I$2:$I$2863,'bereken betaaldatum bedrag'!$AP$1,'grv lys'!$G$2:$G$2863,'bereken betaaldatum bedrag'!B471)</f>
        <v>0</v>
      </c>
      <c r="AQ471" s="4">
        <f>SUMIFS('grv lys'!$L$2:$L$2863,'grv lys'!$I$2:$I$2863,'bereken betaaldatum bedrag'!$AQ$1,'grv lys'!$G$2:$G$2863,'bereken betaaldatum bedrag'!B471)</f>
        <v>0</v>
      </c>
      <c r="AR471" s="4">
        <f>SUMIFS('grv lys'!$L$2:$L$2863,'grv lys'!$I$2:$I$2863,'bereken betaaldatum bedrag'!$AR$1,'grv lys'!$G$2:$G$2863,'bereken betaaldatum bedrag'!B471)</f>
        <v>0</v>
      </c>
      <c r="AS471" s="4">
        <f>SUMIFS('grv lys'!$L$2:$L$2863,'grv lys'!$I$2:$I$2863,'bereken betaaldatum bedrag'!$AS$1,'grv lys'!$G$2:$G$2863,'bereken betaaldatum bedrag'!B471)</f>
        <v>0</v>
      </c>
      <c r="AT471" s="4">
        <f>SUMIFS('grv lys'!$L$2:$L$2863,'grv lys'!$I$2:$I$2863,'bereken betaaldatum bedrag'!$AT$1,'grv lys'!$G$2:$G$2863,'bereken betaaldatum bedrag'!B471)</f>
        <v>0</v>
      </c>
      <c r="AU471" s="4">
        <f>SUMIFS('grv lys'!$L$2:$L$2863,'grv lys'!$I$2:$I$2863,'bereken betaaldatum bedrag'!$AU$1,'grv lys'!$G$2:$G$2863,'bereken betaaldatum bedrag'!B471)</f>
        <v>0</v>
      </c>
      <c r="AV471" s="4">
        <f>SUMIFS('grv lys'!$L$2:$L$2863,'grv lys'!$I$2:$I$2863,'bereken betaaldatum bedrag'!$AV$1,'grv lys'!$G$2:$G$2863,'bereken betaaldatum bedrag'!B471)</f>
        <v>0</v>
      </c>
      <c r="AW471" s="4">
        <f>SUMIFS('grv lys'!$L$2:$L$2863,'grv lys'!$I$2:$I$2863,'bereken betaaldatum bedrag'!$AW$1,'grv lys'!$G$2:$G$2863,'bereken betaaldatum bedrag'!B471)</f>
        <v>0</v>
      </c>
      <c r="AX471" s="4">
        <f>SUMIFS('grv lys'!$L$2:$L$2863,'grv lys'!$I$2:$I$2863,'bereken betaaldatum bedrag'!$AX$1,'grv lys'!$G$2:$G$2863,'bereken betaaldatum bedrag'!B471)</f>
        <v>0</v>
      </c>
      <c r="AY471" s="4">
        <f>SUMIFS('grv lys'!$L$2:$L$2863,'grv lys'!$I$2:$I$2863,'bereken betaaldatum bedrag'!$AY$1,'grv lys'!$G$2:$G$2863,'bereken betaaldatum bedrag'!B471)</f>
        <v>0</v>
      </c>
      <c r="AZ471" s="4">
        <f>SUMIFS('grv lys'!$L$2:$L$2863,'grv lys'!$I$2:$I$2863,'bereken betaaldatum bedrag'!$AZ$1,'grv lys'!$G$2:$G$2863,'bereken betaaldatum bedrag'!B471)</f>
        <v>0</v>
      </c>
      <c r="BA471" s="4">
        <f>SUMIFS('grv lys'!$L$2:$L$2863,'grv lys'!$I$2:$I$2863,'bereken betaaldatum bedrag'!$BA$1,'grv lys'!$G$2:$G$2863,'bereken betaaldatum bedrag'!B471)</f>
        <v>0</v>
      </c>
    </row>
    <row r="472" spans="1:53" x14ac:dyDescent="0.25">
      <c r="A472" s="21" t="s">
        <v>139</v>
      </c>
      <c r="B472" s="22">
        <v>42048</v>
      </c>
      <c r="C472" s="7">
        <f>B472+19</f>
        <v>42067</v>
      </c>
      <c r="D472" s="6">
        <f>SUM(I466:I472)</f>
        <v>0</v>
      </c>
      <c r="E472" s="14">
        <f>B472+31</f>
        <v>42079</v>
      </c>
      <c r="F472" s="12">
        <f>SUM(Y466:BA472)</f>
        <v>0</v>
      </c>
      <c r="G472" s="10">
        <f>B472</f>
        <v>42048</v>
      </c>
      <c r="H472" s="9">
        <f>SUM(J466:X472)</f>
        <v>0</v>
      </c>
      <c r="I472" s="4">
        <f>SUMIFS('grv lys'!$L$2:$L$2863,'grv lys'!$G$2:$G$2863,'bereken betaaldatum bedrag'!B472,'grv lys'!$I$2:$I$2863,'bereken betaaldatum bedrag'!I$1)</f>
        <v>0</v>
      </c>
      <c r="J472" s="4">
        <f>SUMIFS('grv lys'!$L$2:$L$2863,'grv lys'!$I$2:$I$2863,'bereken betaaldatum bedrag'!$J$1,'grv lys'!$T$2:$T$2863,'bereken betaaldatum bedrag'!B472)</f>
        <v>0</v>
      </c>
      <c r="K472" s="4">
        <f>SUMIFS('grv lys'!$L$2:$L$2863,'grv lys'!$I$2:$I$2863,'bereken betaaldatum bedrag'!$K$1,'grv lys'!$T$2:$T$2863,'bereken betaaldatum bedrag'!B472)</f>
        <v>0</v>
      </c>
      <c r="L472" s="4">
        <f>SUMIFS('grv lys'!$L$2:$L$2863,'grv lys'!$I$2:$I$2863,'bereken betaaldatum bedrag'!$L$1,'grv lys'!$T$2:$T$2863,'bereken betaaldatum bedrag'!B472)</f>
        <v>0</v>
      </c>
      <c r="M472" s="4">
        <f>SUMIFS('grv lys'!$L$2:$L$2863,'grv lys'!$I$2:$I$2863,'bereken betaaldatum bedrag'!$M$1,'grv lys'!$T$2:$T$2863,'bereken betaaldatum bedrag'!B472)</f>
        <v>0</v>
      </c>
      <c r="N472" s="4">
        <f>SUMIFS('grv lys'!$L$2:$L$2863,'grv lys'!$I$2:$I$2863,'bereken betaaldatum bedrag'!$N$1,'grv lys'!$T$2:$T$2863,'bereken betaaldatum bedrag'!B472)</f>
        <v>0</v>
      </c>
      <c r="O472" s="4">
        <f>SUMIFS('grv lys'!$L$2:$L$2863,'grv lys'!$I$2:$I$2863,'bereken betaaldatum bedrag'!$O$1,'grv lys'!$T$2:$T$2863,'bereken betaaldatum bedrag'!B472)</f>
        <v>0</v>
      </c>
      <c r="P472" s="4">
        <f>SUMIFS('grv lys'!$L$2:$L$2863,'grv lys'!$I$2:$I$2863,'bereken betaaldatum bedrag'!$P$1,'grv lys'!$T$2:$T$2863,'bereken betaaldatum bedrag'!B472)</f>
        <v>0</v>
      </c>
      <c r="Q472" s="4">
        <f>SUMIFS('grv lys'!$L$2:$L$2863,'grv lys'!$I$2:$I$2863,'bereken betaaldatum bedrag'!$Q$1,'grv lys'!$T$2:$T$2863,'bereken betaaldatum bedrag'!B472)</f>
        <v>0</v>
      </c>
      <c r="R472" s="4">
        <f>SUMIFS('grv lys'!$L$2:$L$2863,'grv lys'!$I$2:$I$2863,'bereken betaaldatum bedrag'!$R$1,'grv lys'!$T$2:$T$2863,'bereken betaaldatum bedrag'!B472)</f>
        <v>0</v>
      </c>
      <c r="S472" s="4">
        <f>SUMIFS('grv lys'!Y471:Y3734,'grv lys'!T471:T3734,'bereken betaaldatum bedrag'!B472,'grv lys'!V471:V3734,'bereken betaaldatum bedrag'!$S$1)</f>
        <v>0</v>
      </c>
      <c r="T472" s="4">
        <f>SUMIFS('grv lys'!Z471:Z3734,'grv lys'!U471:U3734,'bereken betaaldatum bedrag'!B472,'grv lys'!W471:W3734,'bereken betaaldatum bedrag'!$T$1)</f>
        <v>0</v>
      </c>
      <c r="U472" s="4">
        <f>SUMIFS('grv lys'!$L$2:$L$2863,'grv lys'!$I$2:$I$2863,'bereken betaaldatum bedrag'!$U$1,'grv lys'!$T$2:$T$2863,'bereken betaaldatum bedrag'!B472)</f>
        <v>0</v>
      </c>
      <c r="V472" s="4">
        <f>SUMIFS('grv lys'!$L$2:$L$2863,'grv lys'!$I$2:$I$2863,'bereken betaaldatum bedrag'!$V$1,'grv lys'!$T$2:$T$2863,'bereken betaaldatum bedrag'!B472)</f>
        <v>0</v>
      </c>
      <c r="W472" s="4">
        <f>SUMIFS('grv lys'!$L$2:$L$2863,'grv lys'!$I$2:$I$2863,'bereken betaaldatum bedrag'!$W$1,'grv lys'!$T$2:$T$2863,'bereken betaaldatum bedrag'!B472)</f>
        <v>0</v>
      </c>
      <c r="X472" s="4">
        <f>SUMIFS('grv lys'!$L$2:$L$2863,'grv lys'!$I$2:$I$2863,'bereken betaaldatum bedrag'!$X$1,'grv lys'!$T$2:$T$2863,'bereken betaaldatum bedrag'!B472)</f>
        <v>0</v>
      </c>
      <c r="Y472" s="4">
        <f>SUMIFS('grv lys'!$L$2:$L$2863,'grv lys'!$I$2:$I$2863,'bereken betaaldatum bedrag'!$Y$1,'grv lys'!$G$2:$G$2863,'bereken betaaldatum bedrag'!B472)</f>
        <v>0</v>
      </c>
      <c r="Z472" s="4">
        <f>SUMIFS('grv lys'!$L$2:$L$2863,'grv lys'!$I$2:$I$2863,'bereken betaaldatum bedrag'!$Z$1,'grv lys'!$G$2:$G$2863,'bereken betaaldatum bedrag'!B472)</f>
        <v>0</v>
      </c>
      <c r="AA472" s="4">
        <f>SUMIFS('grv lys'!$L$2:$L$2863,'grv lys'!$I$2:$I$2863,'bereken betaaldatum bedrag'!$AA$1,'grv lys'!$G$2:$G$2863,'bereken betaaldatum bedrag'!B472)</f>
        <v>0</v>
      </c>
      <c r="AB472" s="4">
        <f>SUMIFS('grv lys'!$L$2:$L$2863,'grv lys'!$I$2:$I$2863,'bereken betaaldatum bedrag'!$AB$1,'grv lys'!$G$2:$G$2863,'bereken betaaldatum bedrag'!B472)</f>
        <v>0</v>
      </c>
      <c r="AC472" s="4">
        <f>SUMIFS('grv lys'!$L$2:$L$2863,'grv lys'!$I$2:$I$2863,'bereken betaaldatum bedrag'!$AC$1,'grv lys'!$G$2:$G$2863,'bereken betaaldatum bedrag'!B472)</f>
        <v>0</v>
      </c>
      <c r="AD472" s="4">
        <f>SUMIFS('grv lys'!$L$2:$L$2863,'grv lys'!$I$2:$I$2863,'bereken betaaldatum bedrag'!$AD$1,'grv lys'!$G$2:$G$2863,'bereken betaaldatum bedrag'!B472)</f>
        <v>0</v>
      </c>
      <c r="AE472" s="4">
        <f>SUMIFS('grv lys'!$L$2:$L$2863,'grv lys'!$I$2:$I$2863,'bereken betaaldatum bedrag'!$AE$1,'grv lys'!$G$2:$G$2863,'bereken betaaldatum bedrag'!B472)</f>
        <v>0</v>
      </c>
      <c r="AF472" s="4">
        <f>SUMIFS('grv lys'!$L$2:$L$2863,'grv lys'!$I$2:$I$2863,'bereken betaaldatum bedrag'!$AF$1,'grv lys'!$G$2:$G$2863,'bereken betaaldatum bedrag'!B472)</f>
        <v>0</v>
      </c>
      <c r="AG472" s="4">
        <f>SUMIFS('grv lys'!$L$2:$L$2863,'grv lys'!$I$2:$I$2863,'bereken betaaldatum bedrag'!$AG$1,'grv lys'!$G$2:$G$2863,'bereken betaaldatum bedrag'!B472)</f>
        <v>0</v>
      </c>
      <c r="AH472" s="4">
        <f>SUMIFS('grv lys'!$L$2:$L$2863,'grv lys'!$I$2:$I$2863,'bereken betaaldatum bedrag'!$AH$1,'grv lys'!$G$2:$G$2863,'bereken betaaldatum bedrag'!B472)</f>
        <v>0</v>
      </c>
      <c r="AI472" s="4">
        <f>SUMIFS('grv lys'!$L$2:$L$2863,'grv lys'!$I$2:$I$2863,'bereken betaaldatum bedrag'!$AI$1,'grv lys'!$G$2:$G$2863,'bereken betaaldatum bedrag'!B472)</f>
        <v>0</v>
      </c>
      <c r="AJ472" s="4">
        <f>SUMIFS('grv lys'!$L$2:$L$2863,'grv lys'!$I$2:$I$2863,'bereken betaaldatum bedrag'!$AJ$1,'grv lys'!$G$2:$G$2863,'bereken betaaldatum bedrag'!B472)</f>
        <v>0</v>
      </c>
      <c r="AK472" s="4">
        <f>SUMIFS('grv lys'!$L$2:$L$2863,'grv lys'!$I$2:$I$2863,'bereken betaaldatum bedrag'!$AK$1,'grv lys'!$G$2:$G$2863,'bereken betaaldatum bedrag'!B472)</f>
        <v>0</v>
      </c>
      <c r="AL472" s="4">
        <f>SUMIFS('grv lys'!$L$2:$L$2863,'grv lys'!$I$2:$I$2863,'bereken betaaldatum bedrag'!$AL$1,'grv lys'!$G$2:$G$2863,'bereken betaaldatum bedrag'!B472)</f>
        <v>0</v>
      </c>
      <c r="AM472" s="4">
        <f>SUMIFS('grv lys'!$L$2:$L$2863,'grv lys'!$I$2:$I$2863,'bereken betaaldatum bedrag'!$AM$1,'grv lys'!$G$2:$G$2863,'bereken betaaldatum bedrag'!B472)</f>
        <v>0</v>
      </c>
      <c r="AN472" s="4">
        <f>SUMIFS('grv lys'!$L$2:$L$2863,'grv lys'!$I$2:$I$2863,'bereken betaaldatum bedrag'!$AN$1,'grv lys'!$G$2:$G$2863,'bereken betaaldatum bedrag'!B472)</f>
        <v>0</v>
      </c>
      <c r="AO472" s="4">
        <f>SUMIFS('grv lys'!$L$2:$L$2863,'grv lys'!$I$2:$I$2863,'bereken betaaldatum bedrag'!$AO$1,'grv lys'!$G$2:$G$2863,'bereken betaaldatum bedrag'!B472)</f>
        <v>0</v>
      </c>
      <c r="AP472" s="4">
        <f>SUMIFS('grv lys'!$L$2:$L$2863,'grv lys'!$I$2:$I$2863,'bereken betaaldatum bedrag'!$AP$1,'grv lys'!$G$2:$G$2863,'bereken betaaldatum bedrag'!B472)</f>
        <v>0</v>
      </c>
      <c r="AQ472" s="4">
        <f>SUMIFS('grv lys'!$L$2:$L$2863,'grv lys'!$I$2:$I$2863,'bereken betaaldatum bedrag'!$AQ$1,'grv lys'!$G$2:$G$2863,'bereken betaaldatum bedrag'!B472)</f>
        <v>0</v>
      </c>
      <c r="AR472" s="4">
        <f>SUMIFS('grv lys'!$L$2:$L$2863,'grv lys'!$I$2:$I$2863,'bereken betaaldatum bedrag'!$AR$1,'grv lys'!$G$2:$G$2863,'bereken betaaldatum bedrag'!B472)</f>
        <v>0</v>
      </c>
      <c r="AS472" s="4">
        <f>SUMIFS('grv lys'!$L$2:$L$2863,'grv lys'!$I$2:$I$2863,'bereken betaaldatum bedrag'!$AS$1,'grv lys'!$G$2:$G$2863,'bereken betaaldatum bedrag'!B472)</f>
        <v>0</v>
      </c>
      <c r="AT472" s="4">
        <f>SUMIFS('grv lys'!$L$2:$L$2863,'grv lys'!$I$2:$I$2863,'bereken betaaldatum bedrag'!$AT$1,'grv lys'!$G$2:$G$2863,'bereken betaaldatum bedrag'!B472)</f>
        <v>0</v>
      </c>
      <c r="AU472" s="4">
        <f>SUMIFS('grv lys'!$L$2:$L$2863,'grv lys'!$I$2:$I$2863,'bereken betaaldatum bedrag'!$AU$1,'grv lys'!$G$2:$G$2863,'bereken betaaldatum bedrag'!B472)</f>
        <v>0</v>
      </c>
      <c r="AV472" s="4">
        <f>SUMIFS('grv lys'!$L$2:$L$2863,'grv lys'!$I$2:$I$2863,'bereken betaaldatum bedrag'!$AV$1,'grv lys'!$G$2:$G$2863,'bereken betaaldatum bedrag'!B472)</f>
        <v>0</v>
      </c>
      <c r="AW472" s="4">
        <f>SUMIFS('grv lys'!$L$2:$L$2863,'grv lys'!$I$2:$I$2863,'bereken betaaldatum bedrag'!$AW$1,'grv lys'!$G$2:$G$2863,'bereken betaaldatum bedrag'!B472)</f>
        <v>0</v>
      </c>
      <c r="AX472" s="4">
        <f>SUMIFS('grv lys'!$L$2:$L$2863,'grv lys'!$I$2:$I$2863,'bereken betaaldatum bedrag'!$AX$1,'grv lys'!$G$2:$G$2863,'bereken betaaldatum bedrag'!B472)</f>
        <v>0</v>
      </c>
      <c r="AY472" s="4">
        <f>SUMIFS('grv lys'!$L$2:$L$2863,'grv lys'!$I$2:$I$2863,'bereken betaaldatum bedrag'!$AY$1,'grv lys'!$G$2:$G$2863,'bereken betaaldatum bedrag'!B472)</f>
        <v>0</v>
      </c>
      <c r="AZ472" s="4">
        <f>SUMIFS('grv lys'!$L$2:$L$2863,'grv lys'!$I$2:$I$2863,'bereken betaaldatum bedrag'!$AZ$1,'grv lys'!$G$2:$G$2863,'bereken betaaldatum bedrag'!B472)</f>
        <v>0</v>
      </c>
      <c r="BA472" s="4">
        <f>SUMIFS('grv lys'!$L$2:$L$2863,'grv lys'!$I$2:$I$2863,'bereken betaaldatum bedrag'!$BA$1,'grv lys'!$G$2:$G$2863,'bereken betaaldatum bedrag'!B472)</f>
        <v>0</v>
      </c>
    </row>
    <row r="473" spans="1:53" x14ac:dyDescent="0.25">
      <c r="A473" s="19" t="s">
        <v>140</v>
      </c>
      <c r="B473" s="20">
        <v>42049</v>
      </c>
      <c r="C473" s="7"/>
      <c r="D473" s="15" t="s">
        <v>148</v>
      </c>
      <c r="E473" s="14"/>
      <c r="F473" s="12"/>
      <c r="G473" s="16"/>
      <c r="H473" s="16"/>
      <c r="I473" s="4">
        <f>SUMIFS('grv lys'!$L$2:$L$2863,'grv lys'!$G$2:$G$2863,'bereken betaaldatum bedrag'!B473,'grv lys'!$I$2:$I$2863,'bereken betaaldatum bedrag'!I$1)</f>
        <v>0</v>
      </c>
      <c r="J473" s="4">
        <f>SUMIFS('grv lys'!$L$2:$L$2863,'grv lys'!$I$2:$I$2863,'bereken betaaldatum bedrag'!$J$1,'grv lys'!$T$2:$T$2863,'bereken betaaldatum bedrag'!B473)</f>
        <v>0</v>
      </c>
      <c r="K473" s="4">
        <f>SUMIFS('grv lys'!$L$2:$L$2863,'grv lys'!$I$2:$I$2863,'bereken betaaldatum bedrag'!$K$1,'grv lys'!$T$2:$T$2863,'bereken betaaldatum bedrag'!B473)</f>
        <v>0</v>
      </c>
      <c r="L473" s="4">
        <f>SUMIFS('grv lys'!$L$2:$L$2863,'grv lys'!$I$2:$I$2863,'bereken betaaldatum bedrag'!$L$1,'grv lys'!$T$2:$T$2863,'bereken betaaldatum bedrag'!B473)</f>
        <v>0</v>
      </c>
      <c r="M473" s="4">
        <f>SUMIFS('grv lys'!$L$2:$L$2863,'grv lys'!$I$2:$I$2863,'bereken betaaldatum bedrag'!$M$1,'grv lys'!$T$2:$T$2863,'bereken betaaldatum bedrag'!B473)</f>
        <v>0</v>
      </c>
      <c r="N473" s="4">
        <f>SUMIFS('grv lys'!$L$2:$L$2863,'grv lys'!$I$2:$I$2863,'bereken betaaldatum bedrag'!$N$1,'grv lys'!$T$2:$T$2863,'bereken betaaldatum bedrag'!B473)</f>
        <v>0</v>
      </c>
      <c r="O473" s="4">
        <f>SUMIFS('grv lys'!$L$2:$L$2863,'grv lys'!$I$2:$I$2863,'bereken betaaldatum bedrag'!$O$1,'grv lys'!$T$2:$T$2863,'bereken betaaldatum bedrag'!B473)</f>
        <v>0</v>
      </c>
      <c r="P473" s="4">
        <f>SUMIFS('grv lys'!$L$2:$L$2863,'grv lys'!$I$2:$I$2863,'bereken betaaldatum bedrag'!$P$1,'grv lys'!$T$2:$T$2863,'bereken betaaldatum bedrag'!B473)</f>
        <v>0</v>
      </c>
      <c r="Q473" s="4">
        <f>SUMIFS('grv lys'!$L$2:$L$2863,'grv lys'!$I$2:$I$2863,'bereken betaaldatum bedrag'!$Q$1,'grv lys'!$T$2:$T$2863,'bereken betaaldatum bedrag'!B473)</f>
        <v>0</v>
      </c>
      <c r="R473" s="4">
        <f>SUMIFS('grv lys'!$L$2:$L$2863,'grv lys'!$I$2:$I$2863,'bereken betaaldatum bedrag'!$R$1,'grv lys'!$T$2:$T$2863,'bereken betaaldatum bedrag'!B473)</f>
        <v>0</v>
      </c>
      <c r="S473" s="4">
        <f>SUMIFS('grv lys'!Y472:Y3735,'grv lys'!T472:T3735,'bereken betaaldatum bedrag'!B473,'grv lys'!V472:V3735,'bereken betaaldatum bedrag'!$S$1)</f>
        <v>0</v>
      </c>
      <c r="T473" s="4">
        <f>SUMIFS('grv lys'!Z472:Z3735,'grv lys'!U472:U3735,'bereken betaaldatum bedrag'!B473,'grv lys'!W472:W3735,'bereken betaaldatum bedrag'!$T$1)</f>
        <v>0</v>
      </c>
      <c r="U473" s="4">
        <f>SUMIFS('grv lys'!$L$2:$L$2863,'grv lys'!$I$2:$I$2863,'bereken betaaldatum bedrag'!$U$1,'grv lys'!$T$2:$T$2863,'bereken betaaldatum bedrag'!B473)</f>
        <v>0</v>
      </c>
      <c r="V473" s="4">
        <f>SUMIFS('grv lys'!$L$2:$L$2863,'grv lys'!$I$2:$I$2863,'bereken betaaldatum bedrag'!$V$1,'grv lys'!$T$2:$T$2863,'bereken betaaldatum bedrag'!B473)</f>
        <v>0</v>
      </c>
      <c r="W473" s="4">
        <f>SUMIFS('grv lys'!$L$2:$L$2863,'grv lys'!$I$2:$I$2863,'bereken betaaldatum bedrag'!$W$1,'grv lys'!$T$2:$T$2863,'bereken betaaldatum bedrag'!B473)</f>
        <v>0</v>
      </c>
      <c r="X473" s="4">
        <f>SUMIFS('grv lys'!$L$2:$L$2863,'grv lys'!$I$2:$I$2863,'bereken betaaldatum bedrag'!$X$1,'grv lys'!$T$2:$T$2863,'bereken betaaldatum bedrag'!B473)</f>
        <v>0</v>
      </c>
      <c r="Y473" s="4">
        <f>SUMIFS('grv lys'!$L$2:$L$2863,'grv lys'!$I$2:$I$2863,'bereken betaaldatum bedrag'!$Y$1,'grv lys'!$G$2:$G$2863,'bereken betaaldatum bedrag'!B473)</f>
        <v>0</v>
      </c>
      <c r="Z473" s="4">
        <f>SUMIFS('grv lys'!$L$2:$L$2863,'grv lys'!$I$2:$I$2863,'bereken betaaldatum bedrag'!$Z$1,'grv lys'!$G$2:$G$2863,'bereken betaaldatum bedrag'!B473)</f>
        <v>0</v>
      </c>
      <c r="AA473" s="4">
        <f>SUMIFS('grv lys'!$L$2:$L$2863,'grv lys'!$I$2:$I$2863,'bereken betaaldatum bedrag'!$AA$1,'grv lys'!$G$2:$G$2863,'bereken betaaldatum bedrag'!B473)</f>
        <v>0</v>
      </c>
      <c r="AB473" s="4">
        <f>SUMIFS('grv lys'!$L$2:$L$2863,'grv lys'!$I$2:$I$2863,'bereken betaaldatum bedrag'!$AB$1,'grv lys'!$G$2:$G$2863,'bereken betaaldatum bedrag'!B473)</f>
        <v>0</v>
      </c>
      <c r="AC473" s="4">
        <f>SUMIFS('grv lys'!$L$2:$L$2863,'grv lys'!$I$2:$I$2863,'bereken betaaldatum bedrag'!$AC$1,'grv lys'!$G$2:$G$2863,'bereken betaaldatum bedrag'!B473)</f>
        <v>0</v>
      </c>
      <c r="AD473" s="4">
        <f>SUMIFS('grv lys'!$L$2:$L$2863,'grv lys'!$I$2:$I$2863,'bereken betaaldatum bedrag'!$AD$1,'grv lys'!$G$2:$G$2863,'bereken betaaldatum bedrag'!B473)</f>
        <v>0</v>
      </c>
      <c r="AE473" s="4">
        <f>SUMIFS('grv lys'!$L$2:$L$2863,'grv lys'!$I$2:$I$2863,'bereken betaaldatum bedrag'!$AE$1,'grv lys'!$G$2:$G$2863,'bereken betaaldatum bedrag'!B473)</f>
        <v>0</v>
      </c>
      <c r="AF473" s="4">
        <f>SUMIFS('grv lys'!$L$2:$L$2863,'grv lys'!$I$2:$I$2863,'bereken betaaldatum bedrag'!$AF$1,'grv lys'!$G$2:$G$2863,'bereken betaaldatum bedrag'!B473)</f>
        <v>0</v>
      </c>
      <c r="AG473" s="4">
        <f>SUMIFS('grv lys'!$L$2:$L$2863,'grv lys'!$I$2:$I$2863,'bereken betaaldatum bedrag'!$AG$1,'grv lys'!$G$2:$G$2863,'bereken betaaldatum bedrag'!B473)</f>
        <v>0</v>
      </c>
      <c r="AH473" s="4">
        <f>SUMIFS('grv lys'!$L$2:$L$2863,'grv lys'!$I$2:$I$2863,'bereken betaaldatum bedrag'!$AH$1,'grv lys'!$G$2:$G$2863,'bereken betaaldatum bedrag'!B473)</f>
        <v>0</v>
      </c>
      <c r="AI473" s="4">
        <f>SUMIFS('grv lys'!$L$2:$L$2863,'grv lys'!$I$2:$I$2863,'bereken betaaldatum bedrag'!$AI$1,'grv lys'!$G$2:$G$2863,'bereken betaaldatum bedrag'!B473)</f>
        <v>0</v>
      </c>
      <c r="AJ473" s="4">
        <f>SUMIFS('grv lys'!$L$2:$L$2863,'grv lys'!$I$2:$I$2863,'bereken betaaldatum bedrag'!$AJ$1,'grv lys'!$G$2:$G$2863,'bereken betaaldatum bedrag'!B473)</f>
        <v>0</v>
      </c>
      <c r="AK473" s="4">
        <f>SUMIFS('grv lys'!$L$2:$L$2863,'grv lys'!$I$2:$I$2863,'bereken betaaldatum bedrag'!$AK$1,'grv lys'!$G$2:$G$2863,'bereken betaaldatum bedrag'!B473)</f>
        <v>0</v>
      </c>
      <c r="AL473" s="4">
        <f>SUMIFS('grv lys'!$L$2:$L$2863,'grv lys'!$I$2:$I$2863,'bereken betaaldatum bedrag'!$AL$1,'grv lys'!$G$2:$G$2863,'bereken betaaldatum bedrag'!B473)</f>
        <v>0</v>
      </c>
      <c r="AM473" s="4">
        <f>SUMIFS('grv lys'!$L$2:$L$2863,'grv lys'!$I$2:$I$2863,'bereken betaaldatum bedrag'!$AM$1,'grv lys'!$G$2:$G$2863,'bereken betaaldatum bedrag'!B473)</f>
        <v>0</v>
      </c>
      <c r="AN473" s="4">
        <f>SUMIFS('grv lys'!$L$2:$L$2863,'grv lys'!$I$2:$I$2863,'bereken betaaldatum bedrag'!$AN$1,'grv lys'!$G$2:$G$2863,'bereken betaaldatum bedrag'!B473)</f>
        <v>0</v>
      </c>
      <c r="AO473" s="4">
        <f>SUMIFS('grv lys'!$L$2:$L$2863,'grv lys'!$I$2:$I$2863,'bereken betaaldatum bedrag'!$AO$1,'grv lys'!$G$2:$G$2863,'bereken betaaldatum bedrag'!B473)</f>
        <v>0</v>
      </c>
      <c r="AP473" s="4">
        <f>SUMIFS('grv lys'!$L$2:$L$2863,'grv lys'!$I$2:$I$2863,'bereken betaaldatum bedrag'!$AP$1,'grv lys'!$G$2:$G$2863,'bereken betaaldatum bedrag'!B473)</f>
        <v>0</v>
      </c>
      <c r="AQ473" s="4">
        <f>SUMIFS('grv lys'!$L$2:$L$2863,'grv lys'!$I$2:$I$2863,'bereken betaaldatum bedrag'!$AQ$1,'grv lys'!$G$2:$G$2863,'bereken betaaldatum bedrag'!B473)</f>
        <v>0</v>
      </c>
      <c r="AR473" s="4">
        <f>SUMIFS('grv lys'!$L$2:$L$2863,'grv lys'!$I$2:$I$2863,'bereken betaaldatum bedrag'!$AR$1,'grv lys'!$G$2:$G$2863,'bereken betaaldatum bedrag'!B473)</f>
        <v>0</v>
      </c>
      <c r="AS473" s="4">
        <f>SUMIFS('grv lys'!$L$2:$L$2863,'grv lys'!$I$2:$I$2863,'bereken betaaldatum bedrag'!$AS$1,'grv lys'!$G$2:$G$2863,'bereken betaaldatum bedrag'!B473)</f>
        <v>0</v>
      </c>
      <c r="AT473" s="4">
        <f>SUMIFS('grv lys'!$L$2:$L$2863,'grv lys'!$I$2:$I$2863,'bereken betaaldatum bedrag'!$AT$1,'grv lys'!$G$2:$G$2863,'bereken betaaldatum bedrag'!B473)</f>
        <v>0</v>
      </c>
      <c r="AU473" s="4">
        <f>SUMIFS('grv lys'!$L$2:$L$2863,'grv lys'!$I$2:$I$2863,'bereken betaaldatum bedrag'!$AU$1,'grv lys'!$G$2:$G$2863,'bereken betaaldatum bedrag'!B473)</f>
        <v>0</v>
      </c>
      <c r="AV473" s="4">
        <f>SUMIFS('grv lys'!$L$2:$L$2863,'grv lys'!$I$2:$I$2863,'bereken betaaldatum bedrag'!$AV$1,'grv lys'!$G$2:$G$2863,'bereken betaaldatum bedrag'!B473)</f>
        <v>0</v>
      </c>
      <c r="AW473" s="4">
        <f>SUMIFS('grv lys'!$L$2:$L$2863,'grv lys'!$I$2:$I$2863,'bereken betaaldatum bedrag'!$AW$1,'grv lys'!$G$2:$G$2863,'bereken betaaldatum bedrag'!B473)</f>
        <v>0</v>
      </c>
      <c r="AX473" s="4">
        <f>SUMIFS('grv lys'!$L$2:$L$2863,'grv lys'!$I$2:$I$2863,'bereken betaaldatum bedrag'!$AX$1,'grv lys'!$G$2:$G$2863,'bereken betaaldatum bedrag'!B473)</f>
        <v>0</v>
      </c>
      <c r="AY473" s="4">
        <f>SUMIFS('grv lys'!$L$2:$L$2863,'grv lys'!$I$2:$I$2863,'bereken betaaldatum bedrag'!$AY$1,'grv lys'!$G$2:$G$2863,'bereken betaaldatum bedrag'!B473)</f>
        <v>0</v>
      </c>
      <c r="AZ473" s="4">
        <f>SUMIFS('grv lys'!$L$2:$L$2863,'grv lys'!$I$2:$I$2863,'bereken betaaldatum bedrag'!$AZ$1,'grv lys'!$G$2:$G$2863,'bereken betaaldatum bedrag'!B473)</f>
        <v>0</v>
      </c>
      <c r="BA473" s="4">
        <f>SUMIFS('grv lys'!$L$2:$L$2863,'grv lys'!$I$2:$I$2863,'bereken betaaldatum bedrag'!$BA$1,'grv lys'!$G$2:$G$2863,'bereken betaaldatum bedrag'!B473)</f>
        <v>0</v>
      </c>
    </row>
    <row r="474" spans="1:53" x14ac:dyDescent="0.25">
      <c r="A474" s="19" t="s">
        <v>134</v>
      </c>
      <c r="B474" s="20">
        <v>42050</v>
      </c>
      <c r="C474" s="7"/>
      <c r="D474" s="15" t="s">
        <v>148</v>
      </c>
      <c r="E474" s="14"/>
      <c r="F474" s="12"/>
      <c r="G474" s="16"/>
      <c r="H474" s="16"/>
      <c r="I474" s="4">
        <f>SUMIFS('grv lys'!$L$2:$L$2863,'grv lys'!$G$2:$G$2863,'bereken betaaldatum bedrag'!B474,'grv lys'!$I$2:$I$2863,'bereken betaaldatum bedrag'!I$1)</f>
        <v>0</v>
      </c>
      <c r="J474" s="4">
        <f>SUMIFS('grv lys'!$L$2:$L$2863,'grv lys'!$I$2:$I$2863,'bereken betaaldatum bedrag'!$J$1,'grv lys'!$T$2:$T$2863,'bereken betaaldatum bedrag'!B474)</f>
        <v>0</v>
      </c>
      <c r="K474" s="4">
        <f>SUMIFS('grv lys'!$L$2:$L$2863,'grv lys'!$I$2:$I$2863,'bereken betaaldatum bedrag'!$K$1,'grv lys'!$T$2:$T$2863,'bereken betaaldatum bedrag'!B474)</f>
        <v>0</v>
      </c>
      <c r="L474" s="4">
        <f>SUMIFS('grv lys'!$L$2:$L$2863,'grv lys'!$I$2:$I$2863,'bereken betaaldatum bedrag'!$L$1,'grv lys'!$T$2:$T$2863,'bereken betaaldatum bedrag'!B474)</f>
        <v>0</v>
      </c>
      <c r="M474" s="4">
        <f>SUMIFS('grv lys'!$L$2:$L$2863,'grv lys'!$I$2:$I$2863,'bereken betaaldatum bedrag'!$M$1,'grv lys'!$T$2:$T$2863,'bereken betaaldatum bedrag'!B474)</f>
        <v>0</v>
      </c>
      <c r="N474" s="4">
        <f>SUMIFS('grv lys'!$L$2:$L$2863,'grv lys'!$I$2:$I$2863,'bereken betaaldatum bedrag'!$N$1,'grv lys'!$T$2:$T$2863,'bereken betaaldatum bedrag'!B474)</f>
        <v>0</v>
      </c>
      <c r="O474" s="4">
        <f>SUMIFS('grv lys'!$L$2:$L$2863,'grv lys'!$I$2:$I$2863,'bereken betaaldatum bedrag'!$O$1,'grv lys'!$T$2:$T$2863,'bereken betaaldatum bedrag'!B474)</f>
        <v>0</v>
      </c>
      <c r="P474" s="4">
        <f>SUMIFS('grv lys'!$L$2:$L$2863,'grv lys'!$I$2:$I$2863,'bereken betaaldatum bedrag'!$P$1,'grv lys'!$T$2:$T$2863,'bereken betaaldatum bedrag'!B474)</f>
        <v>0</v>
      </c>
      <c r="Q474" s="4">
        <f>SUMIFS('grv lys'!$L$2:$L$2863,'grv lys'!$I$2:$I$2863,'bereken betaaldatum bedrag'!$Q$1,'grv lys'!$T$2:$T$2863,'bereken betaaldatum bedrag'!B474)</f>
        <v>0</v>
      </c>
      <c r="R474" s="4">
        <f>SUMIFS('grv lys'!$L$2:$L$2863,'grv lys'!$I$2:$I$2863,'bereken betaaldatum bedrag'!$R$1,'grv lys'!$T$2:$T$2863,'bereken betaaldatum bedrag'!B474)</f>
        <v>0</v>
      </c>
      <c r="S474" s="4">
        <f>SUMIFS('grv lys'!Y473:Y3736,'grv lys'!T473:T3736,'bereken betaaldatum bedrag'!B474,'grv lys'!V473:V3736,'bereken betaaldatum bedrag'!$S$1)</f>
        <v>0</v>
      </c>
      <c r="T474" s="4">
        <f>SUMIFS('grv lys'!Z473:Z3736,'grv lys'!U473:U3736,'bereken betaaldatum bedrag'!B474,'grv lys'!W473:W3736,'bereken betaaldatum bedrag'!$T$1)</f>
        <v>0</v>
      </c>
      <c r="U474" s="4">
        <f>SUMIFS('grv lys'!$L$2:$L$2863,'grv lys'!$I$2:$I$2863,'bereken betaaldatum bedrag'!$U$1,'grv lys'!$T$2:$T$2863,'bereken betaaldatum bedrag'!B474)</f>
        <v>0</v>
      </c>
      <c r="V474" s="4">
        <f>SUMIFS('grv lys'!$L$2:$L$2863,'grv lys'!$I$2:$I$2863,'bereken betaaldatum bedrag'!$V$1,'grv lys'!$T$2:$T$2863,'bereken betaaldatum bedrag'!B474)</f>
        <v>0</v>
      </c>
      <c r="W474" s="4">
        <f>SUMIFS('grv lys'!$L$2:$L$2863,'grv lys'!$I$2:$I$2863,'bereken betaaldatum bedrag'!$W$1,'grv lys'!$T$2:$T$2863,'bereken betaaldatum bedrag'!B474)</f>
        <v>0</v>
      </c>
      <c r="X474" s="4">
        <f>SUMIFS('grv lys'!$L$2:$L$2863,'grv lys'!$I$2:$I$2863,'bereken betaaldatum bedrag'!$X$1,'grv lys'!$T$2:$T$2863,'bereken betaaldatum bedrag'!B474)</f>
        <v>0</v>
      </c>
      <c r="Y474" s="4">
        <f>SUMIFS('grv lys'!$L$2:$L$2863,'grv lys'!$I$2:$I$2863,'bereken betaaldatum bedrag'!$Y$1,'grv lys'!$G$2:$G$2863,'bereken betaaldatum bedrag'!B474)</f>
        <v>0</v>
      </c>
      <c r="Z474" s="4">
        <f>SUMIFS('grv lys'!$L$2:$L$2863,'grv lys'!$I$2:$I$2863,'bereken betaaldatum bedrag'!$Z$1,'grv lys'!$G$2:$G$2863,'bereken betaaldatum bedrag'!B474)</f>
        <v>0</v>
      </c>
      <c r="AA474" s="4">
        <f>SUMIFS('grv lys'!$L$2:$L$2863,'grv lys'!$I$2:$I$2863,'bereken betaaldatum bedrag'!$AA$1,'grv lys'!$G$2:$G$2863,'bereken betaaldatum bedrag'!B474)</f>
        <v>0</v>
      </c>
      <c r="AB474" s="4">
        <f>SUMIFS('grv lys'!$L$2:$L$2863,'grv lys'!$I$2:$I$2863,'bereken betaaldatum bedrag'!$AB$1,'grv lys'!$G$2:$G$2863,'bereken betaaldatum bedrag'!B474)</f>
        <v>0</v>
      </c>
      <c r="AC474" s="4">
        <f>SUMIFS('grv lys'!$L$2:$L$2863,'grv lys'!$I$2:$I$2863,'bereken betaaldatum bedrag'!$AC$1,'grv lys'!$G$2:$G$2863,'bereken betaaldatum bedrag'!B474)</f>
        <v>0</v>
      </c>
      <c r="AD474" s="4">
        <f>SUMIFS('grv lys'!$L$2:$L$2863,'grv lys'!$I$2:$I$2863,'bereken betaaldatum bedrag'!$AD$1,'grv lys'!$G$2:$G$2863,'bereken betaaldatum bedrag'!B474)</f>
        <v>0</v>
      </c>
      <c r="AE474" s="4">
        <f>SUMIFS('grv lys'!$L$2:$L$2863,'grv lys'!$I$2:$I$2863,'bereken betaaldatum bedrag'!$AE$1,'grv lys'!$G$2:$G$2863,'bereken betaaldatum bedrag'!B474)</f>
        <v>0</v>
      </c>
      <c r="AF474" s="4">
        <f>SUMIFS('grv lys'!$L$2:$L$2863,'grv lys'!$I$2:$I$2863,'bereken betaaldatum bedrag'!$AF$1,'grv lys'!$G$2:$G$2863,'bereken betaaldatum bedrag'!B474)</f>
        <v>0</v>
      </c>
      <c r="AG474" s="4">
        <f>SUMIFS('grv lys'!$L$2:$L$2863,'grv lys'!$I$2:$I$2863,'bereken betaaldatum bedrag'!$AG$1,'grv lys'!$G$2:$G$2863,'bereken betaaldatum bedrag'!B474)</f>
        <v>0</v>
      </c>
      <c r="AH474" s="4">
        <f>SUMIFS('grv lys'!$L$2:$L$2863,'grv lys'!$I$2:$I$2863,'bereken betaaldatum bedrag'!$AH$1,'grv lys'!$G$2:$G$2863,'bereken betaaldatum bedrag'!B474)</f>
        <v>0</v>
      </c>
      <c r="AI474" s="4">
        <f>SUMIFS('grv lys'!$L$2:$L$2863,'grv lys'!$I$2:$I$2863,'bereken betaaldatum bedrag'!$AI$1,'grv lys'!$G$2:$G$2863,'bereken betaaldatum bedrag'!B474)</f>
        <v>0</v>
      </c>
      <c r="AJ474" s="4">
        <f>SUMIFS('grv lys'!$L$2:$L$2863,'grv lys'!$I$2:$I$2863,'bereken betaaldatum bedrag'!$AJ$1,'grv lys'!$G$2:$G$2863,'bereken betaaldatum bedrag'!B474)</f>
        <v>0</v>
      </c>
      <c r="AK474" s="4">
        <f>SUMIFS('grv lys'!$L$2:$L$2863,'grv lys'!$I$2:$I$2863,'bereken betaaldatum bedrag'!$AK$1,'grv lys'!$G$2:$G$2863,'bereken betaaldatum bedrag'!B474)</f>
        <v>0</v>
      </c>
      <c r="AL474" s="4">
        <f>SUMIFS('grv lys'!$L$2:$L$2863,'grv lys'!$I$2:$I$2863,'bereken betaaldatum bedrag'!$AL$1,'grv lys'!$G$2:$G$2863,'bereken betaaldatum bedrag'!B474)</f>
        <v>0</v>
      </c>
      <c r="AM474" s="4">
        <f>SUMIFS('grv lys'!$L$2:$L$2863,'grv lys'!$I$2:$I$2863,'bereken betaaldatum bedrag'!$AM$1,'grv lys'!$G$2:$G$2863,'bereken betaaldatum bedrag'!B474)</f>
        <v>0</v>
      </c>
      <c r="AN474" s="4">
        <f>SUMIFS('grv lys'!$L$2:$L$2863,'grv lys'!$I$2:$I$2863,'bereken betaaldatum bedrag'!$AN$1,'grv lys'!$G$2:$G$2863,'bereken betaaldatum bedrag'!B474)</f>
        <v>0</v>
      </c>
      <c r="AO474" s="4">
        <f>SUMIFS('grv lys'!$L$2:$L$2863,'grv lys'!$I$2:$I$2863,'bereken betaaldatum bedrag'!$AO$1,'grv lys'!$G$2:$G$2863,'bereken betaaldatum bedrag'!B474)</f>
        <v>0</v>
      </c>
      <c r="AP474" s="4">
        <f>SUMIFS('grv lys'!$L$2:$L$2863,'grv lys'!$I$2:$I$2863,'bereken betaaldatum bedrag'!$AP$1,'grv lys'!$G$2:$G$2863,'bereken betaaldatum bedrag'!B474)</f>
        <v>0</v>
      </c>
      <c r="AQ474" s="4">
        <f>SUMIFS('grv lys'!$L$2:$L$2863,'grv lys'!$I$2:$I$2863,'bereken betaaldatum bedrag'!$AQ$1,'grv lys'!$G$2:$G$2863,'bereken betaaldatum bedrag'!B474)</f>
        <v>0</v>
      </c>
      <c r="AR474" s="4">
        <f>SUMIFS('grv lys'!$L$2:$L$2863,'grv lys'!$I$2:$I$2863,'bereken betaaldatum bedrag'!$AR$1,'grv lys'!$G$2:$G$2863,'bereken betaaldatum bedrag'!B474)</f>
        <v>0</v>
      </c>
      <c r="AS474" s="4">
        <f>SUMIFS('grv lys'!$L$2:$L$2863,'grv lys'!$I$2:$I$2863,'bereken betaaldatum bedrag'!$AS$1,'grv lys'!$G$2:$G$2863,'bereken betaaldatum bedrag'!B474)</f>
        <v>0</v>
      </c>
      <c r="AT474" s="4">
        <f>SUMIFS('grv lys'!$L$2:$L$2863,'grv lys'!$I$2:$I$2863,'bereken betaaldatum bedrag'!$AT$1,'grv lys'!$G$2:$G$2863,'bereken betaaldatum bedrag'!B474)</f>
        <v>0</v>
      </c>
      <c r="AU474" s="4">
        <f>SUMIFS('grv lys'!$L$2:$L$2863,'grv lys'!$I$2:$I$2863,'bereken betaaldatum bedrag'!$AU$1,'grv lys'!$G$2:$G$2863,'bereken betaaldatum bedrag'!B474)</f>
        <v>0</v>
      </c>
      <c r="AV474" s="4">
        <f>SUMIFS('grv lys'!$L$2:$L$2863,'grv lys'!$I$2:$I$2863,'bereken betaaldatum bedrag'!$AV$1,'grv lys'!$G$2:$G$2863,'bereken betaaldatum bedrag'!B474)</f>
        <v>0</v>
      </c>
      <c r="AW474" s="4">
        <f>SUMIFS('grv lys'!$L$2:$L$2863,'grv lys'!$I$2:$I$2863,'bereken betaaldatum bedrag'!$AW$1,'grv lys'!$G$2:$G$2863,'bereken betaaldatum bedrag'!B474)</f>
        <v>0</v>
      </c>
      <c r="AX474" s="4">
        <f>SUMIFS('grv lys'!$L$2:$L$2863,'grv lys'!$I$2:$I$2863,'bereken betaaldatum bedrag'!$AX$1,'grv lys'!$G$2:$G$2863,'bereken betaaldatum bedrag'!B474)</f>
        <v>0</v>
      </c>
      <c r="AY474" s="4">
        <f>SUMIFS('grv lys'!$L$2:$L$2863,'grv lys'!$I$2:$I$2863,'bereken betaaldatum bedrag'!$AY$1,'grv lys'!$G$2:$G$2863,'bereken betaaldatum bedrag'!B474)</f>
        <v>0</v>
      </c>
      <c r="AZ474" s="4">
        <f>SUMIFS('grv lys'!$L$2:$L$2863,'grv lys'!$I$2:$I$2863,'bereken betaaldatum bedrag'!$AZ$1,'grv lys'!$G$2:$G$2863,'bereken betaaldatum bedrag'!B474)</f>
        <v>0</v>
      </c>
      <c r="BA474" s="4">
        <f>SUMIFS('grv lys'!$L$2:$L$2863,'grv lys'!$I$2:$I$2863,'bereken betaaldatum bedrag'!$BA$1,'grv lys'!$G$2:$G$2863,'bereken betaaldatum bedrag'!B474)</f>
        <v>0</v>
      </c>
    </row>
    <row r="475" spans="1:53" x14ac:dyDescent="0.25">
      <c r="A475" s="19" t="s">
        <v>135</v>
      </c>
      <c r="B475" s="20">
        <v>42051</v>
      </c>
      <c r="C475" s="7"/>
      <c r="D475" s="15" t="s">
        <v>148</v>
      </c>
      <c r="E475" s="14"/>
      <c r="F475" s="12"/>
      <c r="G475" s="16"/>
      <c r="H475" s="16"/>
      <c r="I475" s="4">
        <f>SUMIFS('grv lys'!$L$2:$L$2863,'grv lys'!$G$2:$G$2863,'bereken betaaldatum bedrag'!B475,'grv lys'!$I$2:$I$2863,'bereken betaaldatum bedrag'!I$1)</f>
        <v>0</v>
      </c>
      <c r="J475" s="4">
        <f>SUMIFS('grv lys'!$L$2:$L$2863,'grv lys'!$I$2:$I$2863,'bereken betaaldatum bedrag'!$J$1,'grv lys'!$T$2:$T$2863,'bereken betaaldatum bedrag'!B475)</f>
        <v>0</v>
      </c>
      <c r="K475" s="4">
        <f>SUMIFS('grv lys'!$L$2:$L$2863,'grv lys'!$I$2:$I$2863,'bereken betaaldatum bedrag'!$K$1,'grv lys'!$T$2:$T$2863,'bereken betaaldatum bedrag'!B475)</f>
        <v>0</v>
      </c>
      <c r="L475" s="4">
        <f>SUMIFS('grv lys'!$L$2:$L$2863,'grv lys'!$I$2:$I$2863,'bereken betaaldatum bedrag'!$L$1,'grv lys'!$T$2:$T$2863,'bereken betaaldatum bedrag'!B475)</f>
        <v>0</v>
      </c>
      <c r="M475" s="4">
        <f>SUMIFS('grv lys'!$L$2:$L$2863,'grv lys'!$I$2:$I$2863,'bereken betaaldatum bedrag'!$M$1,'grv lys'!$T$2:$T$2863,'bereken betaaldatum bedrag'!B475)</f>
        <v>0</v>
      </c>
      <c r="N475" s="4">
        <f>SUMIFS('grv lys'!$L$2:$L$2863,'grv lys'!$I$2:$I$2863,'bereken betaaldatum bedrag'!$N$1,'grv lys'!$T$2:$T$2863,'bereken betaaldatum bedrag'!B475)</f>
        <v>0</v>
      </c>
      <c r="O475" s="4">
        <f>SUMIFS('grv lys'!$L$2:$L$2863,'grv lys'!$I$2:$I$2863,'bereken betaaldatum bedrag'!$O$1,'grv lys'!$T$2:$T$2863,'bereken betaaldatum bedrag'!B475)</f>
        <v>0</v>
      </c>
      <c r="P475" s="4">
        <f>SUMIFS('grv lys'!$L$2:$L$2863,'grv lys'!$I$2:$I$2863,'bereken betaaldatum bedrag'!$P$1,'grv lys'!$T$2:$T$2863,'bereken betaaldatum bedrag'!B475)</f>
        <v>0</v>
      </c>
      <c r="Q475" s="4">
        <f>SUMIFS('grv lys'!$L$2:$L$2863,'grv lys'!$I$2:$I$2863,'bereken betaaldatum bedrag'!$Q$1,'grv lys'!$T$2:$T$2863,'bereken betaaldatum bedrag'!B475)</f>
        <v>0</v>
      </c>
      <c r="R475" s="4">
        <f>SUMIFS('grv lys'!$L$2:$L$2863,'grv lys'!$I$2:$I$2863,'bereken betaaldatum bedrag'!$R$1,'grv lys'!$T$2:$T$2863,'bereken betaaldatum bedrag'!B475)</f>
        <v>0</v>
      </c>
      <c r="S475" s="4">
        <f>SUMIFS('grv lys'!Y474:Y3737,'grv lys'!T474:T3737,'bereken betaaldatum bedrag'!B475,'grv lys'!V474:V3737,'bereken betaaldatum bedrag'!$S$1)</f>
        <v>0</v>
      </c>
      <c r="T475" s="4">
        <f>SUMIFS('grv lys'!Z474:Z3737,'grv lys'!U474:U3737,'bereken betaaldatum bedrag'!B475,'grv lys'!W474:W3737,'bereken betaaldatum bedrag'!$T$1)</f>
        <v>0</v>
      </c>
      <c r="U475" s="4">
        <f>SUMIFS('grv lys'!$L$2:$L$2863,'grv lys'!$I$2:$I$2863,'bereken betaaldatum bedrag'!$U$1,'grv lys'!$T$2:$T$2863,'bereken betaaldatum bedrag'!B475)</f>
        <v>0</v>
      </c>
      <c r="V475" s="4">
        <f>SUMIFS('grv lys'!$L$2:$L$2863,'grv lys'!$I$2:$I$2863,'bereken betaaldatum bedrag'!$V$1,'grv lys'!$T$2:$T$2863,'bereken betaaldatum bedrag'!B475)</f>
        <v>0</v>
      </c>
      <c r="W475" s="4">
        <f>SUMIFS('grv lys'!$L$2:$L$2863,'grv lys'!$I$2:$I$2863,'bereken betaaldatum bedrag'!$W$1,'grv lys'!$T$2:$T$2863,'bereken betaaldatum bedrag'!B475)</f>
        <v>0</v>
      </c>
      <c r="X475" s="4">
        <f>SUMIFS('grv lys'!$L$2:$L$2863,'grv lys'!$I$2:$I$2863,'bereken betaaldatum bedrag'!$X$1,'grv lys'!$T$2:$T$2863,'bereken betaaldatum bedrag'!B475)</f>
        <v>0</v>
      </c>
      <c r="Y475" s="4">
        <f>SUMIFS('grv lys'!$L$2:$L$2863,'grv lys'!$I$2:$I$2863,'bereken betaaldatum bedrag'!$Y$1,'grv lys'!$G$2:$G$2863,'bereken betaaldatum bedrag'!B475)</f>
        <v>0</v>
      </c>
      <c r="Z475" s="4">
        <f>SUMIFS('grv lys'!$L$2:$L$2863,'grv lys'!$I$2:$I$2863,'bereken betaaldatum bedrag'!$Z$1,'grv lys'!$G$2:$G$2863,'bereken betaaldatum bedrag'!B475)</f>
        <v>0</v>
      </c>
      <c r="AA475" s="4">
        <f>SUMIFS('grv lys'!$L$2:$L$2863,'grv lys'!$I$2:$I$2863,'bereken betaaldatum bedrag'!$AA$1,'grv lys'!$G$2:$G$2863,'bereken betaaldatum bedrag'!B475)</f>
        <v>0</v>
      </c>
      <c r="AB475" s="4">
        <f>SUMIFS('grv lys'!$L$2:$L$2863,'grv lys'!$I$2:$I$2863,'bereken betaaldatum bedrag'!$AB$1,'grv lys'!$G$2:$G$2863,'bereken betaaldatum bedrag'!B475)</f>
        <v>0</v>
      </c>
      <c r="AC475" s="4">
        <f>SUMIFS('grv lys'!$L$2:$L$2863,'grv lys'!$I$2:$I$2863,'bereken betaaldatum bedrag'!$AC$1,'grv lys'!$G$2:$G$2863,'bereken betaaldatum bedrag'!B475)</f>
        <v>0</v>
      </c>
      <c r="AD475" s="4">
        <f>SUMIFS('grv lys'!$L$2:$L$2863,'grv lys'!$I$2:$I$2863,'bereken betaaldatum bedrag'!$AD$1,'grv lys'!$G$2:$G$2863,'bereken betaaldatum bedrag'!B475)</f>
        <v>0</v>
      </c>
      <c r="AE475" s="4">
        <f>SUMIFS('grv lys'!$L$2:$L$2863,'grv lys'!$I$2:$I$2863,'bereken betaaldatum bedrag'!$AE$1,'grv lys'!$G$2:$G$2863,'bereken betaaldatum bedrag'!B475)</f>
        <v>0</v>
      </c>
      <c r="AF475" s="4">
        <f>SUMIFS('grv lys'!$L$2:$L$2863,'grv lys'!$I$2:$I$2863,'bereken betaaldatum bedrag'!$AF$1,'grv lys'!$G$2:$G$2863,'bereken betaaldatum bedrag'!B475)</f>
        <v>0</v>
      </c>
      <c r="AG475" s="4">
        <f>SUMIFS('grv lys'!$L$2:$L$2863,'grv lys'!$I$2:$I$2863,'bereken betaaldatum bedrag'!$AG$1,'grv lys'!$G$2:$G$2863,'bereken betaaldatum bedrag'!B475)</f>
        <v>0</v>
      </c>
      <c r="AH475" s="4">
        <f>SUMIFS('grv lys'!$L$2:$L$2863,'grv lys'!$I$2:$I$2863,'bereken betaaldatum bedrag'!$AH$1,'grv lys'!$G$2:$G$2863,'bereken betaaldatum bedrag'!B475)</f>
        <v>0</v>
      </c>
      <c r="AI475" s="4">
        <f>SUMIFS('grv lys'!$L$2:$L$2863,'grv lys'!$I$2:$I$2863,'bereken betaaldatum bedrag'!$AI$1,'grv lys'!$G$2:$G$2863,'bereken betaaldatum bedrag'!B475)</f>
        <v>0</v>
      </c>
      <c r="AJ475" s="4">
        <f>SUMIFS('grv lys'!$L$2:$L$2863,'grv lys'!$I$2:$I$2863,'bereken betaaldatum bedrag'!$AJ$1,'grv lys'!$G$2:$G$2863,'bereken betaaldatum bedrag'!B475)</f>
        <v>0</v>
      </c>
      <c r="AK475" s="4">
        <f>SUMIFS('grv lys'!$L$2:$L$2863,'grv lys'!$I$2:$I$2863,'bereken betaaldatum bedrag'!$AK$1,'grv lys'!$G$2:$G$2863,'bereken betaaldatum bedrag'!B475)</f>
        <v>0</v>
      </c>
      <c r="AL475" s="4">
        <f>SUMIFS('grv lys'!$L$2:$L$2863,'grv lys'!$I$2:$I$2863,'bereken betaaldatum bedrag'!$AL$1,'grv lys'!$G$2:$G$2863,'bereken betaaldatum bedrag'!B475)</f>
        <v>0</v>
      </c>
      <c r="AM475" s="4">
        <f>SUMIFS('grv lys'!$L$2:$L$2863,'grv lys'!$I$2:$I$2863,'bereken betaaldatum bedrag'!$AM$1,'grv lys'!$G$2:$G$2863,'bereken betaaldatum bedrag'!B475)</f>
        <v>0</v>
      </c>
      <c r="AN475" s="4">
        <f>SUMIFS('grv lys'!$L$2:$L$2863,'grv lys'!$I$2:$I$2863,'bereken betaaldatum bedrag'!$AN$1,'grv lys'!$G$2:$G$2863,'bereken betaaldatum bedrag'!B475)</f>
        <v>0</v>
      </c>
      <c r="AO475" s="4">
        <f>SUMIFS('grv lys'!$L$2:$L$2863,'grv lys'!$I$2:$I$2863,'bereken betaaldatum bedrag'!$AO$1,'grv lys'!$G$2:$G$2863,'bereken betaaldatum bedrag'!B475)</f>
        <v>0</v>
      </c>
      <c r="AP475" s="4">
        <f>SUMIFS('grv lys'!$L$2:$L$2863,'grv lys'!$I$2:$I$2863,'bereken betaaldatum bedrag'!$AP$1,'grv lys'!$G$2:$G$2863,'bereken betaaldatum bedrag'!B475)</f>
        <v>0</v>
      </c>
      <c r="AQ475" s="4">
        <f>SUMIFS('grv lys'!$L$2:$L$2863,'grv lys'!$I$2:$I$2863,'bereken betaaldatum bedrag'!$AQ$1,'grv lys'!$G$2:$G$2863,'bereken betaaldatum bedrag'!B475)</f>
        <v>0</v>
      </c>
      <c r="AR475" s="4">
        <f>SUMIFS('grv lys'!$L$2:$L$2863,'grv lys'!$I$2:$I$2863,'bereken betaaldatum bedrag'!$AR$1,'grv lys'!$G$2:$G$2863,'bereken betaaldatum bedrag'!B475)</f>
        <v>0</v>
      </c>
      <c r="AS475" s="4">
        <f>SUMIFS('grv lys'!$L$2:$L$2863,'grv lys'!$I$2:$I$2863,'bereken betaaldatum bedrag'!$AS$1,'grv lys'!$G$2:$G$2863,'bereken betaaldatum bedrag'!B475)</f>
        <v>0</v>
      </c>
      <c r="AT475" s="4">
        <f>SUMIFS('grv lys'!$L$2:$L$2863,'grv lys'!$I$2:$I$2863,'bereken betaaldatum bedrag'!$AT$1,'grv lys'!$G$2:$G$2863,'bereken betaaldatum bedrag'!B475)</f>
        <v>0</v>
      </c>
      <c r="AU475" s="4">
        <f>SUMIFS('grv lys'!$L$2:$L$2863,'grv lys'!$I$2:$I$2863,'bereken betaaldatum bedrag'!$AU$1,'grv lys'!$G$2:$G$2863,'bereken betaaldatum bedrag'!B475)</f>
        <v>0</v>
      </c>
      <c r="AV475" s="4">
        <f>SUMIFS('grv lys'!$L$2:$L$2863,'grv lys'!$I$2:$I$2863,'bereken betaaldatum bedrag'!$AV$1,'grv lys'!$G$2:$G$2863,'bereken betaaldatum bedrag'!B475)</f>
        <v>0</v>
      </c>
      <c r="AW475" s="4">
        <f>SUMIFS('grv lys'!$L$2:$L$2863,'grv lys'!$I$2:$I$2863,'bereken betaaldatum bedrag'!$AW$1,'grv lys'!$G$2:$G$2863,'bereken betaaldatum bedrag'!B475)</f>
        <v>0</v>
      </c>
      <c r="AX475" s="4">
        <f>SUMIFS('grv lys'!$L$2:$L$2863,'grv lys'!$I$2:$I$2863,'bereken betaaldatum bedrag'!$AX$1,'grv lys'!$G$2:$G$2863,'bereken betaaldatum bedrag'!B475)</f>
        <v>0</v>
      </c>
      <c r="AY475" s="4">
        <f>SUMIFS('grv lys'!$L$2:$L$2863,'grv lys'!$I$2:$I$2863,'bereken betaaldatum bedrag'!$AY$1,'grv lys'!$G$2:$G$2863,'bereken betaaldatum bedrag'!B475)</f>
        <v>0</v>
      </c>
      <c r="AZ475" s="4">
        <f>SUMIFS('grv lys'!$L$2:$L$2863,'grv lys'!$I$2:$I$2863,'bereken betaaldatum bedrag'!$AZ$1,'grv lys'!$G$2:$G$2863,'bereken betaaldatum bedrag'!B475)</f>
        <v>0</v>
      </c>
      <c r="BA475" s="4">
        <f>SUMIFS('grv lys'!$L$2:$L$2863,'grv lys'!$I$2:$I$2863,'bereken betaaldatum bedrag'!$BA$1,'grv lys'!$G$2:$G$2863,'bereken betaaldatum bedrag'!B475)</f>
        <v>0</v>
      </c>
    </row>
    <row r="476" spans="1:53" x14ac:dyDescent="0.25">
      <c r="A476" s="19" t="s">
        <v>136</v>
      </c>
      <c r="B476" s="20">
        <v>42052</v>
      </c>
      <c r="C476" s="7"/>
      <c r="D476" s="15" t="s">
        <v>148</v>
      </c>
      <c r="E476" s="14"/>
      <c r="F476" s="12"/>
      <c r="G476" s="16"/>
      <c r="H476" s="16"/>
      <c r="I476" s="4">
        <f>SUMIFS('grv lys'!$L$2:$L$2863,'grv lys'!$G$2:$G$2863,'bereken betaaldatum bedrag'!B476,'grv lys'!$I$2:$I$2863,'bereken betaaldatum bedrag'!I$1)</f>
        <v>0</v>
      </c>
      <c r="J476" s="4">
        <f>SUMIFS('grv lys'!$L$2:$L$2863,'grv lys'!$I$2:$I$2863,'bereken betaaldatum bedrag'!$J$1,'grv lys'!$T$2:$T$2863,'bereken betaaldatum bedrag'!B476)</f>
        <v>0</v>
      </c>
      <c r="K476" s="4">
        <f>SUMIFS('grv lys'!$L$2:$L$2863,'grv lys'!$I$2:$I$2863,'bereken betaaldatum bedrag'!$K$1,'grv lys'!$T$2:$T$2863,'bereken betaaldatum bedrag'!B476)</f>
        <v>0</v>
      </c>
      <c r="L476" s="4">
        <f>SUMIFS('grv lys'!$L$2:$L$2863,'grv lys'!$I$2:$I$2863,'bereken betaaldatum bedrag'!$L$1,'grv lys'!$T$2:$T$2863,'bereken betaaldatum bedrag'!B476)</f>
        <v>0</v>
      </c>
      <c r="M476" s="4">
        <f>SUMIFS('grv lys'!$L$2:$L$2863,'grv lys'!$I$2:$I$2863,'bereken betaaldatum bedrag'!$M$1,'grv lys'!$T$2:$T$2863,'bereken betaaldatum bedrag'!B476)</f>
        <v>0</v>
      </c>
      <c r="N476" s="4">
        <f>SUMIFS('grv lys'!$L$2:$L$2863,'grv lys'!$I$2:$I$2863,'bereken betaaldatum bedrag'!$N$1,'grv lys'!$T$2:$T$2863,'bereken betaaldatum bedrag'!B476)</f>
        <v>0</v>
      </c>
      <c r="O476" s="4">
        <f>SUMIFS('grv lys'!$L$2:$L$2863,'grv lys'!$I$2:$I$2863,'bereken betaaldatum bedrag'!$O$1,'grv lys'!$T$2:$T$2863,'bereken betaaldatum bedrag'!B476)</f>
        <v>0</v>
      </c>
      <c r="P476" s="4">
        <f>SUMIFS('grv lys'!$L$2:$L$2863,'grv lys'!$I$2:$I$2863,'bereken betaaldatum bedrag'!$P$1,'grv lys'!$T$2:$T$2863,'bereken betaaldatum bedrag'!B476)</f>
        <v>0</v>
      </c>
      <c r="Q476" s="4">
        <f>SUMIFS('grv lys'!$L$2:$L$2863,'grv lys'!$I$2:$I$2863,'bereken betaaldatum bedrag'!$Q$1,'grv lys'!$T$2:$T$2863,'bereken betaaldatum bedrag'!B476)</f>
        <v>0</v>
      </c>
      <c r="R476" s="4">
        <f>SUMIFS('grv lys'!$L$2:$L$2863,'grv lys'!$I$2:$I$2863,'bereken betaaldatum bedrag'!$R$1,'grv lys'!$T$2:$T$2863,'bereken betaaldatum bedrag'!B476)</f>
        <v>0</v>
      </c>
      <c r="S476" s="4">
        <f>SUMIFS('grv lys'!Y475:Y3738,'grv lys'!T475:T3738,'bereken betaaldatum bedrag'!B476,'grv lys'!V475:V3738,'bereken betaaldatum bedrag'!$S$1)</f>
        <v>0</v>
      </c>
      <c r="T476" s="4">
        <f>SUMIFS('grv lys'!Z475:Z3738,'grv lys'!U475:U3738,'bereken betaaldatum bedrag'!B476,'grv lys'!W475:W3738,'bereken betaaldatum bedrag'!$T$1)</f>
        <v>0</v>
      </c>
      <c r="U476" s="4">
        <f>SUMIFS('grv lys'!$L$2:$L$2863,'grv lys'!$I$2:$I$2863,'bereken betaaldatum bedrag'!$U$1,'grv lys'!$T$2:$T$2863,'bereken betaaldatum bedrag'!B476)</f>
        <v>0</v>
      </c>
      <c r="V476" s="4">
        <f>SUMIFS('grv lys'!$L$2:$L$2863,'grv lys'!$I$2:$I$2863,'bereken betaaldatum bedrag'!$V$1,'grv lys'!$T$2:$T$2863,'bereken betaaldatum bedrag'!B476)</f>
        <v>0</v>
      </c>
      <c r="W476" s="4">
        <f>SUMIFS('grv lys'!$L$2:$L$2863,'grv lys'!$I$2:$I$2863,'bereken betaaldatum bedrag'!$W$1,'grv lys'!$T$2:$T$2863,'bereken betaaldatum bedrag'!B476)</f>
        <v>0</v>
      </c>
      <c r="X476" s="4">
        <f>SUMIFS('grv lys'!$L$2:$L$2863,'grv lys'!$I$2:$I$2863,'bereken betaaldatum bedrag'!$X$1,'grv lys'!$T$2:$T$2863,'bereken betaaldatum bedrag'!B476)</f>
        <v>0</v>
      </c>
      <c r="Y476" s="4">
        <f>SUMIFS('grv lys'!$L$2:$L$2863,'grv lys'!$I$2:$I$2863,'bereken betaaldatum bedrag'!$Y$1,'grv lys'!$G$2:$G$2863,'bereken betaaldatum bedrag'!B476)</f>
        <v>0</v>
      </c>
      <c r="Z476" s="4">
        <f>SUMIFS('grv lys'!$L$2:$L$2863,'grv lys'!$I$2:$I$2863,'bereken betaaldatum bedrag'!$Z$1,'grv lys'!$G$2:$G$2863,'bereken betaaldatum bedrag'!B476)</f>
        <v>0</v>
      </c>
      <c r="AA476" s="4">
        <f>SUMIFS('grv lys'!$L$2:$L$2863,'grv lys'!$I$2:$I$2863,'bereken betaaldatum bedrag'!$AA$1,'grv lys'!$G$2:$G$2863,'bereken betaaldatum bedrag'!B476)</f>
        <v>0</v>
      </c>
      <c r="AB476" s="4">
        <f>SUMIFS('grv lys'!$L$2:$L$2863,'grv lys'!$I$2:$I$2863,'bereken betaaldatum bedrag'!$AB$1,'grv lys'!$G$2:$G$2863,'bereken betaaldatum bedrag'!B476)</f>
        <v>0</v>
      </c>
      <c r="AC476" s="4">
        <f>SUMIFS('grv lys'!$L$2:$L$2863,'grv lys'!$I$2:$I$2863,'bereken betaaldatum bedrag'!$AC$1,'grv lys'!$G$2:$G$2863,'bereken betaaldatum bedrag'!B476)</f>
        <v>0</v>
      </c>
      <c r="AD476" s="4">
        <f>SUMIFS('grv lys'!$L$2:$L$2863,'grv lys'!$I$2:$I$2863,'bereken betaaldatum bedrag'!$AD$1,'grv lys'!$G$2:$G$2863,'bereken betaaldatum bedrag'!B476)</f>
        <v>0</v>
      </c>
      <c r="AE476" s="4">
        <f>SUMIFS('grv lys'!$L$2:$L$2863,'grv lys'!$I$2:$I$2863,'bereken betaaldatum bedrag'!$AE$1,'grv lys'!$G$2:$G$2863,'bereken betaaldatum bedrag'!B476)</f>
        <v>0</v>
      </c>
      <c r="AF476" s="4">
        <f>SUMIFS('grv lys'!$L$2:$L$2863,'grv lys'!$I$2:$I$2863,'bereken betaaldatum bedrag'!$AF$1,'grv lys'!$G$2:$G$2863,'bereken betaaldatum bedrag'!B476)</f>
        <v>0</v>
      </c>
      <c r="AG476" s="4">
        <f>SUMIFS('grv lys'!$L$2:$L$2863,'grv lys'!$I$2:$I$2863,'bereken betaaldatum bedrag'!$AG$1,'grv lys'!$G$2:$G$2863,'bereken betaaldatum bedrag'!B476)</f>
        <v>0</v>
      </c>
      <c r="AH476" s="4">
        <f>SUMIFS('grv lys'!$L$2:$L$2863,'grv lys'!$I$2:$I$2863,'bereken betaaldatum bedrag'!$AH$1,'grv lys'!$G$2:$G$2863,'bereken betaaldatum bedrag'!B476)</f>
        <v>0</v>
      </c>
      <c r="AI476" s="4">
        <f>SUMIFS('grv lys'!$L$2:$L$2863,'grv lys'!$I$2:$I$2863,'bereken betaaldatum bedrag'!$AI$1,'grv lys'!$G$2:$G$2863,'bereken betaaldatum bedrag'!B476)</f>
        <v>0</v>
      </c>
      <c r="AJ476" s="4">
        <f>SUMIFS('grv lys'!$L$2:$L$2863,'grv lys'!$I$2:$I$2863,'bereken betaaldatum bedrag'!$AJ$1,'grv lys'!$G$2:$G$2863,'bereken betaaldatum bedrag'!B476)</f>
        <v>0</v>
      </c>
      <c r="AK476" s="4">
        <f>SUMIFS('grv lys'!$L$2:$L$2863,'grv lys'!$I$2:$I$2863,'bereken betaaldatum bedrag'!$AK$1,'grv lys'!$G$2:$G$2863,'bereken betaaldatum bedrag'!B476)</f>
        <v>0</v>
      </c>
      <c r="AL476" s="4">
        <f>SUMIFS('grv lys'!$L$2:$L$2863,'grv lys'!$I$2:$I$2863,'bereken betaaldatum bedrag'!$AL$1,'grv lys'!$G$2:$G$2863,'bereken betaaldatum bedrag'!B476)</f>
        <v>0</v>
      </c>
      <c r="AM476" s="4">
        <f>SUMIFS('grv lys'!$L$2:$L$2863,'grv lys'!$I$2:$I$2863,'bereken betaaldatum bedrag'!$AM$1,'grv lys'!$G$2:$G$2863,'bereken betaaldatum bedrag'!B476)</f>
        <v>0</v>
      </c>
      <c r="AN476" s="4">
        <f>SUMIFS('grv lys'!$L$2:$L$2863,'grv lys'!$I$2:$I$2863,'bereken betaaldatum bedrag'!$AN$1,'grv lys'!$G$2:$G$2863,'bereken betaaldatum bedrag'!B476)</f>
        <v>0</v>
      </c>
      <c r="AO476" s="4">
        <f>SUMIFS('grv lys'!$L$2:$L$2863,'grv lys'!$I$2:$I$2863,'bereken betaaldatum bedrag'!$AO$1,'grv lys'!$G$2:$G$2863,'bereken betaaldatum bedrag'!B476)</f>
        <v>0</v>
      </c>
      <c r="AP476" s="4">
        <f>SUMIFS('grv lys'!$L$2:$L$2863,'grv lys'!$I$2:$I$2863,'bereken betaaldatum bedrag'!$AP$1,'grv lys'!$G$2:$G$2863,'bereken betaaldatum bedrag'!B476)</f>
        <v>0</v>
      </c>
      <c r="AQ476" s="4">
        <f>SUMIFS('grv lys'!$L$2:$L$2863,'grv lys'!$I$2:$I$2863,'bereken betaaldatum bedrag'!$AQ$1,'grv lys'!$G$2:$G$2863,'bereken betaaldatum bedrag'!B476)</f>
        <v>0</v>
      </c>
      <c r="AR476" s="4">
        <f>SUMIFS('grv lys'!$L$2:$L$2863,'grv lys'!$I$2:$I$2863,'bereken betaaldatum bedrag'!$AR$1,'grv lys'!$G$2:$G$2863,'bereken betaaldatum bedrag'!B476)</f>
        <v>0</v>
      </c>
      <c r="AS476" s="4">
        <f>SUMIFS('grv lys'!$L$2:$L$2863,'grv lys'!$I$2:$I$2863,'bereken betaaldatum bedrag'!$AS$1,'grv lys'!$G$2:$G$2863,'bereken betaaldatum bedrag'!B476)</f>
        <v>0</v>
      </c>
      <c r="AT476" s="4">
        <f>SUMIFS('grv lys'!$L$2:$L$2863,'grv lys'!$I$2:$I$2863,'bereken betaaldatum bedrag'!$AT$1,'grv lys'!$G$2:$G$2863,'bereken betaaldatum bedrag'!B476)</f>
        <v>0</v>
      </c>
      <c r="AU476" s="4">
        <f>SUMIFS('grv lys'!$L$2:$L$2863,'grv lys'!$I$2:$I$2863,'bereken betaaldatum bedrag'!$AU$1,'grv lys'!$G$2:$G$2863,'bereken betaaldatum bedrag'!B476)</f>
        <v>0</v>
      </c>
      <c r="AV476" s="4">
        <f>SUMIFS('grv lys'!$L$2:$L$2863,'grv lys'!$I$2:$I$2863,'bereken betaaldatum bedrag'!$AV$1,'grv lys'!$G$2:$G$2863,'bereken betaaldatum bedrag'!B476)</f>
        <v>0</v>
      </c>
      <c r="AW476" s="4">
        <f>SUMIFS('grv lys'!$L$2:$L$2863,'grv lys'!$I$2:$I$2863,'bereken betaaldatum bedrag'!$AW$1,'grv lys'!$G$2:$G$2863,'bereken betaaldatum bedrag'!B476)</f>
        <v>0</v>
      </c>
      <c r="AX476" s="4">
        <f>SUMIFS('grv lys'!$L$2:$L$2863,'grv lys'!$I$2:$I$2863,'bereken betaaldatum bedrag'!$AX$1,'grv lys'!$G$2:$G$2863,'bereken betaaldatum bedrag'!B476)</f>
        <v>0</v>
      </c>
      <c r="AY476" s="4">
        <f>SUMIFS('grv lys'!$L$2:$L$2863,'grv lys'!$I$2:$I$2863,'bereken betaaldatum bedrag'!$AY$1,'grv lys'!$G$2:$G$2863,'bereken betaaldatum bedrag'!B476)</f>
        <v>0</v>
      </c>
      <c r="AZ476" s="4">
        <f>SUMIFS('grv lys'!$L$2:$L$2863,'grv lys'!$I$2:$I$2863,'bereken betaaldatum bedrag'!$AZ$1,'grv lys'!$G$2:$G$2863,'bereken betaaldatum bedrag'!B476)</f>
        <v>0</v>
      </c>
      <c r="BA476" s="4">
        <f>SUMIFS('grv lys'!$L$2:$L$2863,'grv lys'!$I$2:$I$2863,'bereken betaaldatum bedrag'!$BA$1,'grv lys'!$G$2:$G$2863,'bereken betaaldatum bedrag'!B476)</f>
        <v>0</v>
      </c>
    </row>
    <row r="477" spans="1:53" x14ac:dyDescent="0.25">
      <c r="A477" s="19" t="s">
        <v>137</v>
      </c>
      <c r="B477" s="20">
        <v>42053</v>
      </c>
      <c r="C477" s="7"/>
      <c r="D477" s="15" t="s">
        <v>148</v>
      </c>
      <c r="E477" s="14"/>
      <c r="F477" s="12"/>
      <c r="G477" s="16"/>
      <c r="H477" s="16"/>
      <c r="I477" s="4">
        <f>SUMIFS('grv lys'!$L$2:$L$2863,'grv lys'!$G$2:$G$2863,'bereken betaaldatum bedrag'!B477,'grv lys'!$I$2:$I$2863,'bereken betaaldatum bedrag'!I$1)</f>
        <v>0</v>
      </c>
      <c r="J477" s="4">
        <f>SUMIFS('grv lys'!$L$2:$L$2863,'grv lys'!$I$2:$I$2863,'bereken betaaldatum bedrag'!$J$1,'grv lys'!$T$2:$T$2863,'bereken betaaldatum bedrag'!B477)</f>
        <v>0</v>
      </c>
      <c r="K477" s="4">
        <f>SUMIFS('grv lys'!$L$2:$L$2863,'grv lys'!$I$2:$I$2863,'bereken betaaldatum bedrag'!$K$1,'grv lys'!$T$2:$T$2863,'bereken betaaldatum bedrag'!B477)</f>
        <v>0</v>
      </c>
      <c r="L477" s="4">
        <f>SUMIFS('grv lys'!$L$2:$L$2863,'grv lys'!$I$2:$I$2863,'bereken betaaldatum bedrag'!$L$1,'grv lys'!$T$2:$T$2863,'bereken betaaldatum bedrag'!B477)</f>
        <v>0</v>
      </c>
      <c r="M477" s="4">
        <f>SUMIFS('grv lys'!$L$2:$L$2863,'grv lys'!$I$2:$I$2863,'bereken betaaldatum bedrag'!$M$1,'grv lys'!$T$2:$T$2863,'bereken betaaldatum bedrag'!B477)</f>
        <v>0</v>
      </c>
      <c r="N477" s="4">
        <f>SUMIFS('grv lys'!$L$2:$L$2863,'grv lys'!$I$2:$I$2863,'bereken betaaldatum bedrag'!$N$1,'grv lys'!$T$2:$T$2863,'bereken betaaldatum bedrag'!B477)</f>
        <v>0</v>
      </c>
      <c r="O477" s="4">
        <f>SUMIFS('grv lys'!$L$2:$L$2863,'grv lys'!$I$2:$I$2863,'bereken betaaldatum bedrag'!$O$1,'grv lys'!$T$2:$T$2863,'bereken betaaldatum bedrag'!B477)</f>
        <v>0</v>
      </c>
      <c r="P477" s="4">
        <f>SUMIFS('grv lys'!$L$2:$L$2863,'grv lys'!$I$2:$I$2863,'bereken betaaldatum bedrag'!$P$1,'grv lys'!$T$2:$T$2863,'bereken betaaldatum bedrag'!B477)</f>
        <v>0</v>
      </c>
      <c r="Q477" s="4">
        <f>SUMIFS('grv lys'!$L$2:$L$2863,'grv lys'!$I$2:$I$2863,'bereken betaaldatum bedrag'!$Q$1,'grv lys'!$T$2:$T$2863,'bereken betaaldatum bedrag'!B477)</f>
        <v>0</v>
      </c>
      <c r="R477" s="4">
        <f>SUMIFS('grv lys'!$L$2:$L$2863,'grv lys'!$I$2:$I$2863,'bereken betaaldatum bedrag'!$R$1,'grv lys'!$T$2:$T$2863,'bereken betaaldatum bedrag'!B477)</f>
        <v>0</v>
      </c>
      <c r="S477" s="4">
        <f>SUMIFS('grv lys'!Y476:Y3739,'grv lys'!T476:T3739,'bereken betaaldatum bedrag'!B477,'grv lys'!V476:V3739,'bereken betaaldatum bedrag'!$S$1)</f>
        <v>0</v>
      </c>
      <c r="T477" s="4">
        <f>SUMIFS('grv lys'!Z476:Z3739,'grv lys'!U476:U3739,'bereken betaaldatum bedrag'!B477,'grv lys'!W476:W3739,'bereken betaaldatum bedrag'!$T$1)</f>
        <v>0</v>
      </c>
      <c r="U477" s="4">
        <f>SUMIFS('grv lys'!$L$2:$L$2863,'grv lys'!$I$2:$I$2863,'bereken betaaldatum bedrag'!$U$1,'grv lys'!$T$2:$T$2863,'bereken betaaldatum bedrag'!B477)</f>
        <v>0</v>
      </c>
      <c r="V477" s="4">
        <f>SUMIFS('grv lys'!$L$2:$L$2863,'grv lys'!$I$2:$I$2863,'bereken betaaldatum bedrag'!$V$1,'grv lys'!$T$2:$T$2863,'bereken betaaldatum bedrag'!B477)</f>
        <v>0</v>
      </c>
      <c r="W477" s="4">
        <f>SUMIFS('grv lys'!$L$2:$L$2863,'grv lys'!$I$2:$I$2863,'bereken betaaldatum bedrag'!$W$1,'grv lys'!$T$2:$T$2863,'bereken betaaldatum bedrag'!B477)</f>
        <v>0</v>
      </c>
      <c r="X477" s="4">
        <f>SUMIFS('grv lys'!$L$2:$L$2863,'grv lys'!$I$2:$I$2863,'bereken betaaldatum bedrag'!$X$1,'grv lys'!$T$2:$T$2863,'bereken betaaldatum bedrag'!B477)</f>
        <v>0</v>
      </c>
      <c r="Y477" s="4">
        <f>SUMIFS('grv lys'!$L$2:$L$2863,'grv lys'!$I$2:$I$2863,'bereken betaaldatum bedrag'!$Y$1,'grv lys'!$G$2:$G$2863,'bereken betaaldatum bedrag'!B477)</f>
        <v>0</v>
      </c>
      <c r="Z477" s="4">
        <f>SUMIFS('grv lys'!$L$2:$L$2863,'grv lys'!$I$2:$I$2863,'bereken betaaldatum bedrag'!$Z$1,'grv lys'!$G$2:$G$2863,'bereken betaaldatum bedrag'!B477)</f>
        <v>0</v>
      </c>
      <c r="AA477" s="4">
        <f>SUMIFS('grv lys'!$L$2:$L$2863,'grv lys'!$I$2:$I$2863,'bereken betaaldatum bedrag'!$AA$1,'grv lys'!$G$2:$G$2863,'bereken betaaldatum bedrag'!B477)</f>
        <v>0</v>
      </c>
      <c r="AB477" s="4">
        <f>SUMIFS('grv lys'!$L$2:$L$2863,'grv lys'!$I$2:$I$2863,'bereken betaaldatum bedrag'!$AB$1,'grv lys'!$G$2:$G$2863,'bereken betaaldatum bedrag'!B477)</f>
        <v>0</v>
      </c>
      <c r="AC477" s="4">
        <f>SUMIFS('grv lys'!$L$2:$L$2863,'grv lys'!$I$2:$I$2863,'bereken betaaldatum bedrag'!$AC$1,'grv lys'!$G$2:$G$2863,'bereken betaaldatum bedrag'!B477)</f>
        <v>0</v>
      </c>
      <c r="AD477" s="4">
        <f>SUMIFS('grv lys'!$L$2:$L$2863,'grv lys'!$I$2:$I$2863,'bereken betaaldatum bedrag'!$AD$1,'grv lys'!$G$2:$G$2863,'bereken betaaldatum bedrag'!B477)</f>
        <v>0</v>
      </c>
      <c r="AE477" s="4">
        <f>SUMIFS('grv lys'!$L$2:$L$2863,'grv lys'!$I$2:$I$2863,'bereken betaaldatum bedrag'!$AE$1,'grv lys'!$G$2:$G$2863,'bereken betaaldatum bedrag'!B477)</f>
        <v>0</v>
      </c>
      <c r="AF477" s="4">
        <f>SUMIFS('grv lys'!$L$2:$L$2863,'grv lys'!$I$2:$I$2863,'bereken betaaldatum bedrag'!$AF$1,'grv lys'!$G$2:$G$2863,'bereken betaaldatum bedrag'!B477)</f>
        <v>0</v>
      </c>
      <c r="AG477" s="4">
        <f>SUMIFS('grv lys'!$L$2:$L$2863,'grv lys'!$I$2:$I$2863,'bereken betaaldatum bedrag'!$AG$1,'grv lys'!$G$2:$G$2863,'bereken betaaldatum bedrag'!B477)</f>
        <v>0</v>
      </c>
      <c r="AH477" s="4">
        <f>SUMIFS('grv lys'!$L$2:$L$2863,'grv lys'!$I$2:$I$2863,'bereken betaaldatum bedrag'!$AH$1,'grv lys'!$G$2:$G$2863,'bereken betaaldatum bedrag'!B477)</f>
        <v>0</v>
      </c>
      <c r="AI477" s="4">
        <f>SUMIFS('grv lys'!$L$2:$L$2863,'grv lys'!$I$2:$I$2863,'bereken betaaldatum bedrag'!$AI$1,'grv lys'!$G$2:$G$2863,'bereken betaaldatum bedrag'!B477)</f>
        <v>0</v>
      </c>
      <c r="AJ477" s="4">
        <f>SUMIFS('grv lys'!$L$2:$L$2863,'grv lys'!$I$2:$I$2863,'bereken betaaldatum bedrag'!$AJ$1,'grv lys'!$G$2:$G$2863,'bereken betaaldatum bedrag'!B477)</f>
        <v>0</v>
      </c>
      <c r="AK477" s="4">
        <f>SUMIFS('grv lys'!$L$2:$L$2863,'grv lys'!$I$2:$I$2863,'bereken betaaldatum bedrag'!$AK$1,'grv lys'!$G$2:$G$2863,'bereken betaaldatum bedrag'!B477)</f>
        <v>0</v>
      </c>
      <c r="AL477" s="4">
        <f>SUMIFS('grv lys'!$L$2:$L$2863,'grv lys'!$I$2:$I$2863,'bereken betaaldatum bedrag'!$AL$1,'grv lys'!$G$2:$G$2863,'bereken betaaldatum bedrag'!B477)</f>
        <v>0</v>
      </c>
      <c r="AM477" s="4">
        <f>SUMIFS('grv lys'!$L$2:$L$2863,'grv lys'!$I$2:$I$2863,'bereken betaaldatum bedrag'!$AM$1,'grv lys'!$G$2:$G$2863,'bereken betaaldatum bedrag'!B477)</f>
        <v>0</v>
      </c>
      <c r="AN477" s="4">
        <f>SUMIFS('grv lys'!$L$2:$L$2863,'grv lys'!$I$2:$I$2863,'bereken betaaldatum bedrag'!$AN$1,'grv lys'!$G$2:$G$2863,'bereken betaaldatum bedrag'!B477)</f>
        <v>0</v>
      </c>
      <c r="AO477" s="4">
        <f>SUMIFS('grv lys'!$L$2:$L$2863,'grv lys'!$I$2:$I$2863,'bereken betaaldatum bedrag'!$AO$1,'grv lys'!$G$2:$G$2863,'bereken betaaldatum bedrag'!B477)</f>
        <v>0</v>
      </c>
      <c r="AP477" s="4">
        <f>SUMIFS('grv lys'!$L$2:$L$2863,'grv lys'!$I$2:$I$2863,'bereken betaaldatum bedrag'!$AP$1,'grv lys'!$G$2:$G$2863,'bereken betaaldatum bedrag'!B477)</f>
        <v>0</v>
      </c>
      <c r="AQ477" s="4">
        <f>SUMIFS('grv lys'!$L$2:$L$2863,'grv lys'!$I$2:$I$2863,'bereken betaaldatum bedrag'!$AQ$1,'grv lys'!$G$2:$G$2863,'bereken betaaldatum bedrag'!B477)</f>
        <v>0</v>
      </c>
      <c r="AR477" s="4">
        <f>SUMIFS('grv lys'!$L$2:$L$2863,'grv lys'!$I$2:$I$2863,'bereken betaaldatum bedrag'!$AR$1,'grv lys'!$G$2:$G$2863,'bereken betaaldatum bedrag'!B477)</f>
        <v>0</v>
      </c>
      <c r="AS477" s="4">
        <f>SUMIFS('grv lys'!$L$2:$L$2863,'grv lys'!$I$2:$I$2863,'bereken betaaldatum bedrag'!$AS$1,'grv lys'!$G$2:$G$2863,'bereken betaaldatum bedrag'!B477)</f>
        <v>0</v>
      </c>
      <c r="AT477" s="4">
        <f>SUMIFS('grv lys'!$L$2:$L$2863,'grv lys'!$I$2:$I$2863,'bereken betaaldatum bedrag'!$AT$1,'grv lys'!$G$2:$G$2863,'bereken betaaldatum bedrag'!B477)</f>
        <v>0</v>
      </c>
      <c r="AU477" s="4">
        <f>SUMIFS('grv lys'!$L$2:$L$2863,'grv lys'!$I$2:$I$2863,'bereken betaaldatum bedrag'!$AU$1,'grv lys'!$G$2:$G$2863,'bereken betaaldatum bedrag'!B477)</f>
        <v>0</v>
      </c>
      <c r="AV477" s="4">
        <f>SUMIFS('grv lys'!$L$2:$L$2863,'grv lys'!$I$2:$I$2863,'bereken betaaldatum bedrag'!$AV$1,'grv lys'!$G$2:$G$2863,'bereken betaaldatum bedrag'!B477)</f>
        <v>0</v>
      </c>
      <c r="AW477" s="4">
        <f>SUMIFS('grv lys'!$L$2:$L$2863,'grv lys'!$I$2:$I$2863,'bereken betaaldatum bedrag'!$AW$1,'grv lys'!$G$2:$G$2863,'bereken betaaldatum bedrag'!B477)</f>
        <v>0</v>
      </c>
      <c r="AX477" s="4">
        <f>SUMIFS('grv lys'!$L$2:$L$2863,'grv lys'!$I$2:$I$2863,'bereken betaaldatum bedrag'!$AX$1,'grv lys'!$G$2:$G$2863,'bereken betaaldatum bedrag'!B477)</f>
        <v>0</v>
      </c>
      <c r="AY477" s="4">
        <f>SUMIFS('grv lys'!$L$2:$L$2863,'grv lys'!$I$2:$I$2863,'bereken betaaldatum bedrag'!$AY$1,'grv lys'!$G$2:$G$2863,'bereken betaaldatum bedrag'!B477)</f>
        <v>0</v>
      </c>
      <c r="AZ477" s="4">
        <f>SUMIFS('grv lys'!$L$2:$L$2863,'grv lys'!$I$2:$I$2863,'bereken betaaldatum bedrag'!$AZ$1,'grv lys'!$G$2:$G$2863,'bereken betaaldatum bedrag'!B477)</f>
        <v>0</v>
      </c>
      <c r="BA477" s="4">
        <f>SUMIFS('grv lys'!$L$2:$L$2863,'grv lys'!$I$2:$I$2863,'bereken betaaldatum bedrag'!$BA$1,'grv lys'!$G$2:$G$2863,'bereken betaaldatum bedrag'!B477)</f>
        <v>0</v>
      </c>
    </row>
    <row r="478" spans="1:53" x14ac:dyDescent="0.25">
      <c r="A478" s="19" t="s">
        <v>138</v>
      </c>
      <c r="B478" s="20">
        <v>42054</v>
      </c>
      <c r="C478" s="7"/>
      <c r="D478" s="15" t="s">
        <v>148</v>
      </c>
      <c r="E478" s="14"/>
      <c r="F478" s="12"/>
      <c r="G478" s="16"/>
      <c r="H478" s="16"/>
      <c r="I478" s="4">
        <f>SUMIFS('grv lys'!$L$2:$L$2863,'grv lys'!$G$2:$G$2863,'bereken betaaldatum bedrag'!B478,'grv lys'!$I$2:$I$2863,'bereken betaaldatum bedrag'!I$1)</f>
        <v>0</v>
      </c>
      <c r="J478" s="4">
        <f>SUMIFS('grv lys'!$L$2:$L$2863,'grv lys'!$I$2:$I$2863,'bereken betaaldatum bedrag'!$J$1,'grv lys'!$T$2:$T$2863,'bereken betaaldatum bedrag'!B478)</f>
        <v>0</v>
      </c>
      <c r="K478" s="4">
        <f>SUMIFS('grv lys'!$L$2:$L$2863,'grv lys'!$I$2:$I$2863,'bereken betaaldatum bedrag'!$K$1,'grv lys'!$T$2:$T$2863,'bereken betaaldatum bedrag'!B478)</f>
        <v>0</v>
      </c>
      <c r="L478" s="4">
        <f>SUMIFS('grv lys'!$L$2:$L$2863,'grv lys'!$I$2:$I$2863,'bereken betaaldatum bedrag'!$L$1,'grv lys'!$T$2:$T$2863,'bereken betaaldatum bedrag'!B478)</f>
        <v>0</v>
      </c>
      <c r="M478" s="4">
        <f>SUMIFS('grv lys'!$L$2:$L$2863,'grv lys'!$I$2:$I$2863,'bereken betaaldatum bedrag'!$M$1,'grv lys'!$T$2:$T$2863,'bereken betaaldatum bedrag'!B478)</f>
        <v>0</v>
      </c>
      <c r="N478" s="4">
        <f>SUMIFS('grv lys'!$L$2:$L$2863,'grv lys'!$I$2:$I$2863,'bereken betaaldatum bedrag'!$N$1,'grv lys'!$T$2:$T$2863,'bereken betaaldatum bedrag'!B478)</f>
        <v>0</v>
      </c>
      <c r="O478" s="4">
        <f>SUMIFS('grv lys'!$L$2:$L$2863,'grv lys'!$I$2:$I$2863,'bereken betaaldatum bedrag'!$O$1,'grv lys'!$T$2:$T$2863,'bereken betaaldatum bedrag'!B478)</f>
        <v>0</v>
      </c>
      <c r="P478" s="4">
        <f>SUMIFS('grv lys'!$L$2:$L$2863,'grv lys'!$I$2:$I$2863,'bereken betaaldatum bedrag'!$P$1,'grv lys'!$T$2:$T$2863,'bereken betaaldatum bedrag'!B478)</f>
        <v>0</v>
      </c>
      <c r="Q478" s="4">
        <f>SUMIFS('grv lys'!$L$2:$L$2863,'grv lys'!$I$2:$I$2863,'bereken betaaldatum bedrag'!$Q$1,'grv lys'!$T$2:$T$2863,'bereken betaaldatum bedrag'!B478)</f>
        <v>0</v>
      </c>
      <c r="R478" s="4">
        <f>SUMIFS('grv lys'!$L$2:$L$2863,'grv lys'!$I$2:$I$2863,'bereken betaaldatum bedrag'!$R$1,'grv lys'!$T$2:$T$2863,'bereken betaaldatum bedrag'!B478)</f>
        <v>0</v>
      </c>
      <c r="S478" s="4">
        <f>SUMIFS('grv lys'!Y477:Y3740,'grv lys'!T477:T3740,'bereken betaaldatum bedrag'!B478,'grv lys'!V477:V3740,'bereken betaaldatum bedrag'!$S$1)</f>
        <v>0</v>
      </c>
      <c r="T478" s="4">
        <f>SUMIFS('grv lys'!Z477:Z3740,'grv lys'!U477:U3740,'bereken betaaldatum bedrag'!B478,'grv lys'!W477:W3740,'bereken betaaldatum bedrag'!$T$1)</f>
        <v>0</v>
      </c>
      <c r="U478" s="4">
        <f>SUMIFS('grv lys'!$L$2:$L$2863,'grv lys'!$I$2:$I$2863,'bereken betaaldatum bedrag'!$U$1,'grv lys'!$T$2:$T$2863,'bereken betaaldatum bedrag'!B478)</f>
        <v>0</v>
      </c>
      <c r="V478" s="4">
        <f>SUMIFS('grv lys'!$L$2:$L$2863,'grv lys'!$I$2:$I$2863,'bereken betaaldatum bedrag'!$V$1,'grv lys'!$T$2:$T$2863,'bereken betaaldatum bedrag'!B478)</f>
        <v>0</v>
      </c>
      <c r="W478" s="4">
        <f>SUMIFS('grv lys'!$L$2:$L$2863,'grv lys'!$I$2:$I$2863,'bereken betaaldatum bedrag'!$W$1,'grv lys'!$T$2:$T$2863,'bereken betaaldatum bedrag'!B478)</f>
        <v>0</v>
      </c>
      <c r="X478" s="4">
        <f>SUMIFS('grv lys'!$L$2:$L$2863,'grv lys'!$I$2:$I$2863,'bereken betaaldatum bedrag'!$X$1,'grv lys'!$T$2:$T$2863,'bereken betaaldatum bedrag'!B478)</f>
        <v>0</v>
      </c>
      <c r="Y478" s="4">
        <f>SUMIFS('grv lys'!$L$2:$L$2863,'grv lys'!$I$2:$I$2863,'bereken betaaldatum bedrag'!$Y$1,'grv lys'!$G$2:$G$2863,'bereken betaaldatum bedrag'!B478)</f>
        <v>0</v>
      </c>
      <c r="Z478" s="4">
        <f>SUMIFS('grv lys'!$L$2:$L$2863,'grv lys'!$I$2:$I$2863,'bereken betaaldatum bedrag'!$Z$1,'grv lys'!$G$2:$G$2863,'bereken betaaldatum bedrag'!B478)</f>
        <v>0</v>
      </c>
      <c r="AA478" s="4">
        <f>SUMIFS('grv lys'!$L$2:$L$2863,'grv lys'!$I$2:$I$2863,'bereken betaaldatum bedrag'!$AA$1,'grv lys'!$G$2:$G$2863,'bereken betaaldatum bedrag'!B478)</f>
        <v>0</v>
      </c>
      <c r="AB478" s="4">
        <f>SUMIFS('grv lys'!$L$2:$L$2863,'grv lys'!$I$2:$I$2863,'bereken betaaldatum bedrag'!$AB$1,'grv lys'!$G$2:$G$2863,'bereken betaaldatum bedrag'!B478)</f>
        <v>0</v>
      </c>
      <c r="AC478" s="4">
        <f>SUMIFS('grv lys'!$L$2:$L$2863,'grv lys'!$I$2:$I$2863,'bereken betaaldatum bedrag'!$AC$1,'grv lys'!$G$2:$G$2863,'bereken betaaldatum bedrag'!B478)</f>
        <v>0</v>
      </c>
      <c r="AD478" s="4">
        <f>SUMIFS('grv lys'!$L$2:$L$2863,'grv lys'!$I$2:$I$2863,'bereken betaaldatum bedrag'!$AD$1,'grv lys'!$G$2:$G$2863,'bereken betaaldatum bedrag'!B478)</f>
        <v>0</v>
      </c>
      <c r="AE478" s="4">
        <f>SUMIFS('grv lys'!$L$2:$L$2863,'grv lys'!$I$2:$I$2863,'bereken betaaldatum bedrag'!$AE$1,'grv lys'!$G$2:$G$2863,'bereken betaaldatum bedrag'!B478)</f>
        <v>0</v>
      </c>
      <c r="AF478" s="4">
        <f>SUMIFS('grv lys'!$L$2:$L$2863,'grv lys'!$I$2:$I$2863,'bereken betaaldatum bedrag'!$AF$1,'grv lys'!$G$2:$G$2863,'bereken betaaldatum bedrag'!B478)</f>
        <v>0</v>
      </c>
      <c r="AG478" s="4">
        <f>SUMIFS('grv lys'!$L$2:$L$2863,'grv lys'!$I$2:$I$2863,'bereken betaaldatum bedrag'!$AG$1,'grv lys'!$G$2:$G$2863,'bereken betaaldatum bedrag'!B478)</f>
        <v>0</v>
      </c>
      <c r="AH478" s="4">
        <f>SUMIFS('grv lys'!$L$2:$L$2863,'grv lys'!$I$2:$I$2863,'bereken betaaldatum bedrag'!$AH$1,'grv lys'!$G$2:$G$2863,'bereken betaaldatum bedrag'!B478)</f>
        <v>0</v>
      </c>
      <c r="AI478" s="4">
        <f>SUMIFS('grv lys'!$L$2:$L$2863,'grv lys'!$I$2:$I$2863,'bereken betaaldatum bedrag'!$AI$1,'grv lys'!$G$2:$G$2863,'bereken betaaldatum bedrag'!B478)</f>
        <v>0</v>
      </c>
      <c r="AJ478" s="4">
        <f>SUMIFS('grv lys'!$L$2:$L$2863,'grv lys'!$I$2:$I$2863,'bereken betaaldatum bedrag'!$AJ$1,'grv lys'!$G$2:$G$2863,'bereken betaaldatum bedrag'!B478)</f>
        <v>0</v>
      </c>
      <c r="AK478" s="4">
        <f>SUMIFS('grv lys'!$L$2:$L$2863,'grv lys'!$I$2:$I$2863,'bereken betaaldatum bedrag'!$AK$1,'grv lys'!$G$2:$G$2863,'bereken betaaldatum bedrag'!B478)</f>
        <v>0</v>
      </c>
      <c r="AL478" s="4">
        <f>SUMIFS('grv lys'!$L$2:$L$2863,'grv lys'!$I$2:$I$2863,'bereken betaaldatum bedrag'!$AL$1,'grv lys'!$G$2:$G$2863,'bereken betaaldatum bedrag'!B478)</f>
        <v>0</v>
      </c>
      <c r="AM478" s="4">
        <f>SUMIFS('grv lys'!$L$2:$L$2863,'grv lys'!$I$2:$I$2863,'bereken betaaldatum bedrag'!$AM$1,'grv lys'!$G$2:$G$2863,'bereken betaaldatum bedrag'!B478)</f>
        <v>0</v>
      </c>
      <c r="AN478" s="4">
        <f>SUMIFS('grv lys'!$L$2:$L$2863,'grv lys'!$I$2:$I$2863,'bereken betaaldatum bedrag'!$AN$1,'grv lys'!$G$2:$G$2863,'bereken betaaldatum bedrag'!B478)</f>
        <v>0</v>
      </c>
      <c r="AO478" s="4">
        <f>SUMIFS('grv lys'!$L$2:$L$2863,'grv lys'!$I$2:$I$2863,'bereken betaaldatum bedrag'!$AO$1,'grv lys'!$G$2:$G$2863,'bereken betaaldatum bedrag'!B478)</f>
        <v>0</v>
      </c>
      <c r="AP478" s="4">
        <f>SUMIFS('grv lys'!$L$2:$L$2863,'grv lys'!$I$2:$I$2863,'bereken betaaldatum bedrag'!$AP$1,'grv lys'!$G$2:$G$2863,'bereken betaaldatum bedrag'!B478)</f>
        <v>0</v>
      </c>
      <c r="AQ478" s="4">
        <f>SUMIFS('grv lys'!$L$2:$L$2863,'grv lys'!$I$2:$I$2863,'bereken betaaldatum bedrag'!$AQ$1,'grv lys'!$G$2:$G$2863,'bereken betaaldatum bedrag'!B478)</f>
        <v>0</v>
      </c>
      <c r="AR478" s="4">
        <f>SUMIFS('grv lys'!$L$2:$L$2863,'grv lys'!$I$2:$I$2863,'bereken betaaldatum bedrag'!$AR$1,'grv lys'!$G$2:$G$2863,'bereken betaaldatum bedrag'!B478)</f>
        <v>0</v>
      </c>
      <c r="AS478" s="4">
        <f>SUMIFS('grv lys'!$L$2:$L$2863,'grv lys'!$I$2:$I$2863,'bereken betaaldatum bedrag'!$AS$1,'grv lys'!$G$2:$G$2863,'bereken betaaldatum bedrag'!B478)</f>
        <v>0</v>
      </c>
      <c r="AT478" s="4">
        <f>SUMIFS('grv lys'!$L$2:$L$2863,'grv lys'!$I$2:$I$2863,'bereken betaaldatum bedrag'!$AT$1,'grv lys'!$G$2:$G$2863,'bereken betaaldatum bedrag'!B478)</f>
        <v>0</v>
      </c>
      <c r="AU478" s="4">
        <f>SUMIFS('grv lys'!$L$2:$L$2863,'grv lys'!$I$2:$I$2863,'bereken betaaldatum bedrag'!$AU$1,'grv lys'!$G$2:$G$2863,'bereken betaaldatum bedrag'!B478)</f>
        <v>0</v>
      </c>
      <c r="AV478" s="4">
        <f>SUMIFS('grv lys'!$L$2:$L$2863,'grv lys'!$I$2:$I$2863,'bereken betaaldatum bedrag'!$AV$1,'grv lys'!$G$2:$G$2863,'bereken betaaldatum bedrag'!B478)</f>
        <v>0</v>
      </c>
      <c r="AW478" s="4">
        <f>SUMIFS('grv lys'!$L$2:$L$2863,'grv lys'!$I$2:$I$2863,'bereken betaaldatum bedrag'!$AW$1,'grv lys'!$G$2:$G$2863,'bereken betaaldatum bedrag'!B478)</f>
        <v>0</v>
      </c>
      <c r="AX478" s="4">
        <f>SUMIFS('grv lys'!$L$2:$L$2863,'grv lys'!$I$2:$I$2863,'bereken betaaldatum bedrag'!$AX$1,'grv lys'!$G$2:$G$2863,'bereken betaaldatum bedrag'!B478)</f>
        <v>0</v>
      </c>
      <c r="AY478" s="4">
        <f>SUMIFS('grv lys'!$L$2:$L$2863,'grv lys'!$I$2:$I$2863,'bereken betaaldatum bedrag'!$AY$1,'grv lys'!$G$2:$G$2863,'bereken betaaldatum bedrag'!B478)</f>
        <v>0</v>
      </c>
      <c r="AZ478" s="4">
        <f>SUMIFS('grv lys'!$L$2:$L$2863,'grv lys'!$I$2:$I$2863,'bereken betaaldatum bedrag'!$AZ$1,'grv lys'!$G$2:$G$2863,'bereken betaaldatum bedrag'!B478)</f>
        <v>0</v>
      </c>
      <c r="BA478" s="4">
        <f>SUMIFS('grv lys'!$L$2:$L$2863,'grv lys'!$I$2:$I$2863,'bereken betaaldatum bedrag'!$BA$1,'grv lys'!$G$2:$G$2863,'bereken betaaldatum bedrag'!B478)</f>
        <v>0</v>
      </c>
    </row>
    <row r="479" spans="1:53" x14ac:dyDescent="0.25">
      <c r="A479" s="19" t="s">
        <v>139</v>
      </c>
      <c r="B479" s="20">
        <v>42055</v>
      </c>
      <c r="C479" s="7">
        <f>B479+19</f>
        <v>42074</v>
      </c>
      <c r="D479" s="6">
        <f>SUM(I473:I479)</f>
        <v>0</v>
      </c>
      <c r="E479" s="14">
        <f>B479+31</f>
        <v>42086</v>
      </c>
      <c r="F479" s="12">
        <f>SUM(Y473:BA479)</f>
        <v>0</v>
      </c>
      <c r="G479" s="10">
        <f>B479</f>
        <v>42055</v>
      </c>
      <c r="H479" s="9">
        <f>SUM(J473:X479)</f>
        <v>0</v>
      </c>
      <c r="I479" s="4">
        <f>SUMIFS('grv lys'!$L$2:$L$2863,'grv lys'!$G$2:$G$2863,'bereken betaaldatum bedrag'!B479,'grv lys'!$I$2:$I$2863,'bereken betaaldatum bedrag'!I$1)</f>
        <v>0</v>
      </c>
      <c r="J479" s="4">
        <f>SUMIFS('grv lys'!$L$2:$L$2863,'grv lys'!$I$2:$I$2863,'bereken betaaldatum bedrag'!$J$1,'grv lys'!$T$2:$T$2863,'bereken betaaldatum bedrag'!B479)</f>
        <v>0</v>
      </c>
      <c r="K479" s="4">
        <f>SUMIFS('grv lys'!$L$2:$L$2863,'grv lys'!$I$2:$I$2863,'bereken betaaldatum bedrag'!$K$1,'grv lys'!$T$2:$T$2863,'bereken betaaldatum bedrag'!B479)</f>
        <v>0</v>
      </c>
      <c r="L479" s="4">
        <f>SUMIFS('grv lys'!$L$2:$L$2863,'grv lys'!$I$2:$I$2863,'bereken betaaldatum bedrag'!$L$1,'grv lys'!$T$2:$T$2863,'bereken betaaldatum bedrag'!B479)</f>
        <v>0</v>
      </c>
      <c r="M479" s="4">
        <f>SUMIFS('grv lys'!$L$2:$L$2863,'grv lys'!$I$2:$I$2863,'bereken betaaldatum bedrag'!$M$1,'grv lys'!$T$2:$T$2863,'bereken betaaldatum bedrag'!B479)</f>
        <v>0</v>
      </c>
      <c r="N479" s="4">
        <f>SUMIFS('grv lys'!$L$2:$L$2863,'grv lys'!$I$2:$I$2863,'bereken betaaldatum bedrag'!$N$1,'grv lys'!$T$2:$T$2863,'bereken betaaldatum bedrag'!B479)</f>
        <v>0</v>
      </c>
      <c r="O479" s="4">
        <f>SUMIFS('grv lys'!$L$2:$L$2863,'grv lys'!$I$2:$I$2863,'bereken betaaldatum bedrag'!$O$1,'grv lys'!$T$2:$T$2863,'bereken betaaldatum bedrag'!B479)</f>
        <v>0</v>
      </c>
      <c r="P479" s="4">
        <f>SUMIFS('grv lys'!$L$2:$L$2863,'grv lys'!$I$2:$I$2863,'bereken betaaldatum bedrag'!$P$1,'grv lys'!$T$2:$T$2863,'bereken betaaldatum bedrag'!B479)</f>
        <v>0</v>
      </c>
      <c r="Q479" s="4">
        <f>SUMIFS('grv lys'!$L$2:$L$2863,'grv lys'!$I$2:$I$2863,'bereken betaaldatum bedrag'!$Q$1,'grv lys'!$T$2:$T$2863,'bereken betaaldatum bedrag'!B479)</f>
        <v>0</v>
      </c>
      <c r="R479" s="4">
        <f>SUMIFS('grv lys'!$L$2:$L$2863,'grv lys'!$I$2:$I$2863,'bereken betaaldatum bedrag'!$R$1,'grv lys'!$T$2:$T$2863,'bereken betaaldatum bedrag'!B479)</f>
        <v>0</v>
      </c>
      <c r="S479" s="4">
        <f>SUMIFS('grv lys'!Y478:Y3741,'grv lys'!T478:T3741,'bereken betaaldatum bedrag'!B479,'grv lys'!V478:V3741,'bereken betaaldatum bedrag'!$S$1)</f>
        <v>0</v>
      </c>
      <c r="T479" s="4">
        <f>SUMIFS('grv lys'!Z478:Z3741,'grv lys'!U478:U3741,'bereken betaaldatum bedrag'!B479,'grv lys'!W478:W3741,'bereken betaaldatum bedrag'!$T$1)</f>
        <v>0</v>
      </c>
      <c r="U479" s="4">
        <f>SUMIFS('grv lys'!$L$2:$L$2863,'grv lys'!$I$2:$I$2863,'bereken betaaldatum bedrag'!$U$1,'grv lys'!$T$2:$T$2863,'bereken betaaldatum bedrag'!B479)</f>
        <v>0</v>
      </c>
      <c r="V479" s="4">
        <f>SUMIFS('grv lys'!$L$2:$L$2863,'grv lys'!$I$2:$I$2863,'bereken betaaldatum bedrag'!$V$1,'grv lys'!$T$2:$T$2863,'bereken betaaldatum bedrag'!B479)</f>
        <v>0</v>
      </c>
      <c r="W479" s="4">
        <f>SUMIFS('grv lys'!$L$2:$L$2863,'grv lys'!$I$2:$I$2863,'bereken betaaldatum bedrag'!$W$1,'grv lys'!$T$2:$T$2863,'bereken betaaldatum bedrag'!B479)</f>
        <v>0</v>
      </c>
      <c r="X479" s="4">
        <f>SUMIFS('grv lys'!$L$2:$L$2863,'grv lys'!$I$2:$I$2863,'bereken betaaldatum bedrag'!$X$1,'grv lys'!$T$2:$T$2863,'bereken betaaldatum bedrag'!B479)</f>
        <v>0</v>
      </c>
      <c r="Y479" s="4">
        <f>SUMIFS('grv lys'!$L$2:$L$2863,'grv lys'!$I$2:$I$2863,'bereken betaaldatum bedrag'!$Y$1,'grv lys'!$G$2:$G$2863,'bereken betaaldatum bedrag'!B479)</f>
        <v>0</v>
      </c>
      <c r="Z479" s="4">
        <f>SUMIFS('grv lys'!$L$2:$L$2863,'grv lys'!$I$2:$I$2863,'bereken betaaldatum bedrag'!$Z$1,'grv lys'!$G$2:$G$2863,'bereken betaaldatum bedrag'!B479)</f>
        <v>0</v>
      </c>
      <c r="AA479" s="4">
        <f>SUMIFS('grv lys'!$L$2:$L$2863,'grv lys'!$I$2:$I$2863,'bereken betaaldatum bedrag'!$AA$1,'grv lys'!$G$2:$G$2863,'bereken betaaldatum bedrag'!B479)</f>
        <v>0</v>
      </c>
      <c r="AB479" s="4">
        <f>SUMIFS('grv lys'!$L$2:$L$2863,'grv lys'!$I$2:$I$2863,'bereken betaaldatum bedrag'!$AB$1,'grv lys'!$G$2:$G$2863,'bereken betaaldatum bedrag'!B479)</f>
        <v>0</v>
      </c>
      <c r="AC479" s="4">
        <f>SUMIFS('grv lys'!$L$2:$L$2863,'grv lys'!$I$2:$I$2863,'bereken betaaldatum bedrag'!$AC$1,'grv lys'!$G$2:$G$2863,'bereken betaaldatum bedrag'!B479)</f>
        <v>0</v>
      </c>
      <c r="AD479" s="4">
        <f>SUMIFS('grv lys'!$L$2:$L$2863,'grv lys'!$I$2:$I$2863,'bereken betaaldatum bedrag'!$AD$1,'grv lys'!$G$2:$G$2863,'bereken betaaldatum bedrag'!B479)</f>
        <v>0</v>
      </c>
      <c r="AE479" s="4">
        <f>SUMIFS('grv lys'!$L$2:$L$2863,'grv lys'!$I$2:$I$2863,'bereken betaaldatum bedrag'!$AE$1,'grv lys'!$G$2:$G$2863,'bereken betaaldatum bedrag'!B479)</f>
        <v>0</v>
      </c>
      <c r="AF479" s="4">
        <f>SUMIFS('grv lys'!$L$2:$L$2863,'grv lys'!$I$2:$I$2863,'bereken betaaldatum bedrag'!$AF$1,'grv lys'!$G$2:$G$2863,'bereken betaaldatum bedrag'!B479)</f>
        <v>0</v>
      </c>
      <c r="AG479" s="4">
        <f>SUMIFS('grv lys'!$L$2:$L$2863,'grv lys'!$I$2:$I$2863,'bereken betaaldatum bedrag'!$AG$1,'grv lys'!$G$2:$G$2863,'bereken betaaldatum bedrag'!B479)</f>
        <v>0</v>
      </c>
      <c r="AH479" s="4">
        <f>SUMIFS('grv lys'!$L$2:$L$2863,'grv lys'!$I$2:$I$2863,'bereken betaaldatum bedrag'!$AH$1,'grv lys'!$G$2:$G$2863,'bereken betaaldatum bedrag'!B479)</f>
        <v>0</v>
      </c>
      <c r="AI479" s="4">
        <f>SUMIFS('grv lys'!$L$2:$L$2863,'grv lys'!$I$2:$I$2863,'bereken betaaldatum bedrag'!$AI$1,'grv lys'!$G$2:$G$2863,'bereken betaaldatum bedrag'!B479)</f>
        <v>0</v>
      </c>
      <c r="AJ479" s="4">
        <f>SUMIFS('grv lys'!$L$2:$L$2863,'grv lys'!$I$2:$I$2863,'bereken betaaldatum bedrag'!$AJ$1,'grv lys'!$G$2:$G$2863,'bereken betaaldatum bedrag'!B479)</f>
        <v>0</v>
      </c>
      <c r="AK479" s="4">
        <f>SUMIFS('grv lys'!$L$2:$L$2863,'grv lys'!$I$2:$I$2863,'bereken betaaldatum bedrag'!$AK$1,'grv lys'!$G$2:$G$2863,'bereken betaaldatum bedrag'!B479)</f>
        <v>0</v>
      </c>
      <c r="AL479" s="4">
        <f>SUMIFS('grv lys'!$L$2:$L$2863,'grv lys'!$I$2:$I$2863,'bereken betaaldatum bedrag'!$AL$1,'grv lys'!$G$2:$G$2863,'bereken betaaldatum bedrag'!B479)</f>
        <v>0</v>
      </c>
      <c r="AM479" s="4">
        <f>SUMIFS('grv lys'!$L$2:$L$2863,'grv lys'!$I$2:$I$2863,'bereken betaaldatum bedrag'!$AM$1,'grv lys'!$G$2:$G$2863,'bereken betaaldatum bedrag'!B479)</f>
        <v>0</v>
      </c>
      <c r="AN479" s="4">
        <f>SUMIFS('grv lys'!$L$2:$L$2863,'grv lys'!$I$2:$I$2863,'bereken betaaldatum bedrag'!$AN$1,'grv lys'!$G$2:$G$2863,'bereken betaaldatum bedrag'!B479)</f>
        <v>0</v>
      </c>
      <c r="AO479" s="4">
        <f>SUMIFS('grv lys'!$L$2:$L$2863,'grv lys'!$I$2:$I$2863,'bereken betaaldatum bedrag'!$AO$1,'grv lys'!$G$2:$G$2863,'bereken betaaldatum bedrag'!B479)</f>
        <v>0</v>
      </c>
      <c r="AP479" s="4">
        <f>SUMIFS('grv lys'!$L$2:$L$2863,'grv lys'!$I$2:$I$2863,'bereken betaaldatum bedrag'!$AP$1,'grv lys'!$G$2:$G$2863,'bereken betaaldatum bedrag'!B479)</f>
        <v>0</v>
      </c>
      <c r="AQ479" s="4">
        <f>SUMIFS('grv lys'!$L$2:$L$2863,'grv lys'!$I$2:$I$2863,'bereken betaaldatum bedrag'!$AQ$1,'grv lys'!$G$2:$G$2863,'bereken betaaldatum bedrag'!B479)</f>
        <v>0</v>
      </c>
      <c r="AR479" s="4">
        <f>SUMIFS('grv lys'!$L$2:$L$2863,'grv lys'!$I$2:$I$2863,'bereken betaaldatum bedrag'!$AR$1,'grv lys'!$G$2:$G$2863,'bereken betaaldatum bedrag'!B479)</f>
        <v>0</v>
      </c>
      <c r="AS479" s="4">
        <f>SUMIFS('grv lys'!$L$2:$L$2863,'grv lys'!$I$2:$I$2863,'bereken betaaldatum bedrag'!$AS$1,'grv lys'!$G$2:$G$2863,'bereken betaaldatum bedrag'!B479)</f>
        <v>0</v>
      </c>
      <c r="AT479" s="4">
        <f>SUMIFS('grv lys'!$L$2:$L$2863,'grv lys'!$I$2:$I$2863,'bereken betaaldatum bedrag'!$AT$1,'grv lys'!$G$2:$G$2863,'bereken betaaldatum bedrag'!B479)</f>
        <v>0</v>
      </c>
      <c r="AU479" s="4">
        <f>SUMIFS('grv lys'!$L$2:$L$2863,'grv lys'!$I$2:$I$2863,'bereken betaaldatum bedrag'!$AU$1,'grv lys'!$G$2:$G$2863,'bereken betaaldatum bedrag'!B479)</f>
        <v>0</v>
      </c>
      <c r="AV479" s="4">
        <f>SUMIFS('grv lys'!$L$2:$L$2863,'grv lys'!$I$2:$I$2863,'bereken betaaldatum bedrag'!$AV$1,'grv lys'!$G$2:$G$2863,'bereken betaaldatum bedrag'!B479)</f>
        <v>0</v>
      </c>
      <c r="AW479" s="4">
        <f>SUMIFS('grv lys'!$L$2:$L$2863,'grv lys'!$I$2:$I$2863,'bereken betaaldatum bedrag'!$AW$1,'grv lys'!$G$2:$G$2863,'bereken betaaldatum bedrag'!B479)</f>
        <v>0</v>
      </c>
      <c r="AX479" s="4">
        <f>SUMIFS('grv lys'!$L$2:$L$2863,'grv lys'!$I$2:$I$2863,'bereken betaaldatum bedrag'!$AX$1,'grv lys'!$G$2:$G$2863,'bereken betaaldatum bedrag'!B479)</f>
        <v>0</v>
      </c>
      <c r="AY479" s="4">
        <f>SUMIFS('grv lys'!$L$2:$L$2863,'grv lys'!$I$2:$I$2863,'bereken betaaldatum bedrag'!$AY$1,'grv lys'!$G$2:$G$2863,'bereken betaaldatum bedrag'!B479)</f>
        <v>0</v>
      </c>
      <c r="AZ479" s="4">
        <f>SUMIFS('grv lys'!$L$2:$L$2863,'grv lys'!$I$2:$I$2863,'bereken betaaldatum bedrag'!$AZ$1,'grv lys'!$G$2:$G$2863,'bereken betaaldatum bedrag'!B479)</f>
        <v>0</v>
      </c>
      <c r="BA479" s="4">
        <f>SUMIFS('grv lys'!$L$2:$L$2863,'grv lys'!$I$2:$I$2863,'bereken betaaldatum bedrag'!$BA$1,'grv lys'!$G$2:$G$2863,'bereken betaaldatum bedrag'!B479)</f>
        <v>0</v>
      </c>
    </row>
    <row r="480" spans="1:53" x14ac:dyDescent="0.25">
      <c r="A480" s="21" t="s">
        <v>140</v>
      </c>
      <c r="B480" s="22">
        <v>42056</v>
      </c>
      <c r="C480" s="7"/>
      <c r="D480" s="15" t="s">
        <v>148</v>
      </c>
      <c r="E480" s="14"/>
      <c r="F480" s="12"/>
      <c r="G480" s="16"/>
      <c r="H480" s="16"/>
      <c r="I480" s="4">
        <f>SUMIFS('grv lys'!$L$2:$L$2863,'grv lys'!$G$2:$G$2863,'bereken betaaldatum bedrag'!B480,'grv lys'!$I$2:$I$2863,'bereken betaaldatum bedrag'!I$1)</f>
        <v>0</v>
      </c>
      <c r="J480" s="4">
        <f>SUMIFS('grv lys'!$L$2:$L$2863,'grv lys'!$I$2:$I$2863,'bereken betaaldatum bedrag'!$J$1,'grv lys'!$T$2:$T$2863,'bereken betaaldatum bedrag'!B480)</f>
        <v>0</v>
      </c>
      <c r="K480" s="4">
        <f>SUMIFS('grv lys'!$L$2:$L$2863,'grv lys'!$I$2:$I$2863,'bereken betaaldatum bedrag'!$K$1,'grv lys'!$T$2:$T$2863,'bereken betaaldatum bedrag'!B480)</f>
        <v>0</v>
      </c>
      <c r="L480" s="4">
        <f>SUMIFS('grv lys'!$L$2:$L$2863,'grv lys'!$I$2:$I$2863,'bereken betaaldatum bedrag'!$L$1,'grv lys'!$T$2:$T$2863,'bereken betaaldatum bedrag'!B480)</f>
        <v>0</v>
      </c>
      <c r="M480" s="4">
        <f>SUMIFS('grv lys'!$L$2:$L$2863,'grv lys'!$I$2:$I$2863,'bereken betaaldatum bedrag'!$M$1,'grv lys'!$T$2:$T$2863,'bereken betaaldatum bedrag'!B480)</f>
        <v>0</v>
      </c>
      <c r="N480" s="4">
        <f>SUMIFS('grv lys'!$L$2:$L$2863,'grv lys'!$I$2:$I$2863,'bereken betaaldatum bedrag'!$N$1,'grv lys'!$T$2:$T$2863,'bereken betaaldatum bedrag'!B480)</f>
        <v>0</v>
      </c>
      <c r="O480" s="4">
        <f>SUMIFS('grv lys'!$L$2:$L$2863,'grv lys'!$I$2:$I$2863,'bereken betaaldatum bedrag'!$O$1,'grv lys'!$T$2:$T$2863,'bereken betaaldatum bedrag'!B480)</f>
        <v>0</v>
      </c>
      <c r="P480" s="4">
        <f>SUMIFS('grv lys'!$L$2:$L$2863,'grv lys'!$I$2:$I$2863,'bereken betaaldatum bedrag'!$P$1,'grv lys'!$T$2:$T$2863,'bereken betaaldatum bedrag'!B480)</f>
        <v>0</v>
      </c>
      <c r="Q480" s="4">
        <f>SUMIFS('grv lys'!$L$2:$L$2863,'grv lys'!$I$2:$I$2863,'bereken betaaldatum bedrag'!$Q$1,'grv lys'!$T$2:$T$2863,'bereken betaaldatum bedrag'!B480)</f>
        <v>0</v>
      </c>
      <c r="R480" s="4">
        <f>SUMIFS('grv lys'!$L$2:$L$2863,'grv lys'!$I$2:$I$2863,'bereken betaaldatum bedrag'!$R$1,'grv lys'!$T$2:$T$2863,'bereken betaaldatum bedrag'!B480)</f>
        <v>0</v>
      </c>
      <c r="S480" s="4">
        <f>SUMIFS('grv lys'!Y479:Y3742,'grv lys'!T479:T3742,'bereken betaaldatum bedrag'!B480,'grv lys'!V479:V3742,'bereken betaaldatum bedrag'!$S$1)</f>
        <v>0</v>
      </c>
      <c r="T480" s="4">
        <f>SUMIFS('grv lys'!Z479:Z3742,'grv lys'!U479:U3742,'bereken betaaldatum bedrag'!B480,'grv lys'!W479:W3742,'bereken betaaldatum bedrag'!$T$1)</f>
        <v>0</v>
      </c>
      <c r="U480" s="4">
        <f>SUMIFS('grv lys'!$L$2:$L$2863,'grv lys'!$I$2:$I$2863,'bereken betaaldatum bedrag'!$U$1,'grv lys'!$T$2:$T$2863,'bereken betaaldatum bedrag'!B480)</f>
        <v>0</v>
      </c>
      <c r="V480" s="4">
        <f>SUMIFS('grv lys'!$L$2:$L$2863,'grv lys'!$I$2:$I$2863,'bereken betaaldatum bedrag'!$V$1,'grv lys'!$T$2:$T$2863,'bereken betaaldatum bedrag'!B480)</f>
        <v>0</v>
      </c>
      <c r="W480" s="4">
        <f>SUMIFS('grv lys'!$L$2:$L$2863,'grv lys'!$I$2:$I$2863,'bereken betaaldatum bedrag'!$W$1,'grv lys'!$T$2:$T$2863,'bereken betaaldatum bedrag'!B480)</f>
        <v>0</v>
      </c>
      <c r="X480" s="4">
        <f>SUMIFS('grv lys'!$L$2:$L$2863,'grv lys'!$I$2:$I$2863,'bereken betaaldatum bedrag'!$X$1,'grv lys'!$T$2:$T$2863,'bereken betaaldatum bedrag'!B480)</f>
        <v>0</v>
      </c>
      <c r="Y480" s="4">
        <f>SUMIFS('grv lys'!$L$2:$L$2863,'grv lys'!$I$2:$I$2863,'bereken betaaldatum bedrag'!$Y$1,'grv lys'!$G$2:$G$2863,'bereken betaaldatum bedrag'!B480)</f>
        <v>0</v>
      </c>
      <c r="Z480" s="4">
        <f>SUMIFS('grv lys'!$L$2:$L$2863,'grv lys'!$I$2:$I$2863,'bereken betaaldatum bedrag'!$Z$1,'grv lys'!$G$2:$G$2863,'bereken betaaldatum bedrag'!B480)</f>
        <v>0</v>
      </c>
      <c r="AA480" s="4">
        <f>SUMIFS('grv lys'!$L$2:$L$2863,'grv lys'!$I$2:$I$2863,'bereken betaaldatum bedrag'!$AA$1,'grv lys'!$G$2:$G$2863,'bereken betaaldatum bedrag'!B480)</f>
        <v>0</v>
      </c>
      <c r="AB480" s="4">
        <f>SUMIFS('grv lys'!$L$2:$L$2863,'grv lys'!$I$2:$I$2863,'bereken betaaldatum bedrag'!$AB$1,'grv lys'!$G$2:$G$2863,'bereken betaaldatum bedrag'!B480)</f>
        <v>0</v>
      </c>
      <c r="AC480" s="4">
        <f>SUMIFS('grv lys'!$L$2:$L$2863,'grv lys'!$I$2:$I$2863,'bereken betaaldatum bedrag'!$AC$1,'grv lys'!$G$2:$G$2863,'bereken betaaldatum bedrag'!B480)</f>
        <v>0</v>
      </c>
      <c r="AD480" s="4">
        <f>SUMIFS('grv lys'!$L$2:$L$2863,'grv lys'!$I$2:$I$2863,'bereken betaaldatum bedrag'!$AD$1,'grv lys'!$G$2:$G$2863,'bereken betaaldatum bedrag'!B480)</f>
        <v>0</v>
      </c>
      <c r="AE480" s="4">
        <f>SUMIFS('grv lys'!$L$2:$L$2863,'grv lys'!$I$2:$I$2863,'bereken betaaldatum bedrag'!$AE$1,'grv lys'!$G$2:$G$2863,'bereken betaaldatum bedrag'!B480)</f>
        <v>0</v>
      </c>
      <c r="AF480" s="4">
        <f>SUMIFS('grv lys'!$L$2:$L$2863,'grv lys'!$I$2:$I$2863,'bereken betaaldatum bedrag'!$AF$1,'grv lys'!$G$2:$G$2863,'bereken betaaldatum bedrag'!B480)</f>
        <v>0</v>
      </c>
      <c r="AG480" s="4">
        <f>SUMIFS('grv lys'!$L$2:$L$2863,'grv lys'!$I$2:$I$2863,'bereken betaaldatum bedrag'!$AG$1,'grv lys'!$G$2:$G$2863,'bereken betaaldatum bedrag'!B480)</f>
        <v>0</v>
      </c>
      <c r="AH480" s="4">
        <f>SUMIFS('grv lys'!$L$2:$L$2863,'grv lys'!$I$2:$I$2863,'bereken betaaldatum bedrag'!$AH$1,'grv lys'!$G$2:$G$2863,'bereken betaaldatum bedrag'!B480)</f>
        <v>0</v>
      </c>
      <c r="AI480" s="4">
        <f>SUMIFS('grv lys'!$L$2:$L$2863,'grv lys'!$I$2:$I$2863,'bereken betaaldatum bedrag'!$AI$1,'grv lys'!$G$2:$G$2863,'bereken betaaldatum bedrag'!B480)</f>
        <v>0</v>
      </c>
      <c r="AJ480" s="4">
        <f>SUMIFS('grv lys'!$L$2:$L$2863,'grv lys'!$I$2:$I$2863,'bereken betaaldatum bedrag'!$AJ$1,'grv lys'!$G$2:$G$2863,'bereken betaaldatum bedrag'!B480)</f>
        <v>0</v>
      </c>
      <c r="AK480" s="4">
        <f>SUMIFS('grv lys'!$L$2:$L$2863,'grv lys'!$I$2:$I$2863,'bereken betaaldatum bedrag'!$AK$1,'grv lys'!$G$2:$G$2863,'bereken betaaldatum bedrag'!B480)</f>
        <v>0</v>
      </c>
      <c r="AL480" s="4">
        <f>SUMIFS('grv lys'!$L$2:$L$2863,'grv lys'!$I$2:$I$2863,'bereken betaaldatum bedrag'!$AL$1,'grv lys'!$G$2:$G$2863,'bereken betaaldatum bedrag'!B480)</f>
        <v>0</v>
      </c>
      <c r="AM480" s="4">
        <f>SUMIFS('grv lys'!$L$2:$L$2863,'grv lys'!$I$2:$I$2863,'bereken betaaldatum bedrag'!$AM$1,'grv lys'!$G$2:$G$2863,'bereken betaaldatum bedrag'!B480)</f>
        <v>0</v>
      </c>
      <c r="AN480" s="4">
        <f>SUMIFS('grv lys'!$L$2:$L$2863,'grv lys'!$I$2:$I$2863,'bereken betaaldatum bedrag'!$AN$1,'grv lys'!$G$2:$G$2863,'bereken betaaldatum bedrag'!B480)</f>
        <v>0</v>
      </c>
      <c r="AO480" s="4">
        <f>SUMIFS('grv lys'!$L$2:$L$2863,'grv lys'!$I$2:$I$2863,'bereken betaaldatum bedrag'!$AO$1,'grv lys'!$G$2:$G$2863,'bereken betaaldatum bedrag'!B480)</f>
        <v>0</v>
      </c>
      <c r="AP480" s="4">
        <f>SUMIFS('grv lys'!$L$2:$L$2863,'grv lys'!$I$2:$I$2863,'bereken betaaldatum bedrag'!$AP$1,'grv lys'!$G$2:$G$2863,'bereken betaaldatum bedrag'!B480)</f>
        <v>0</v>
      </c>
      <c r="AQ480" s="4">
        <f>SUMIFS('grv lys'!$L$2:$L$2863,'grv lys'!$I$2:$I$2863,'bereken betaaldatum bedrag'!$AQ$1,'grv lys'!$G$2:$G$2863,'bereken betaaldatum bedrag'!B480)</f>
        <v>0</v>
      </c>
      <c r="AR480" s="4">
        <f>SUMIFS('grv lys'!$L$2:$L$2863,'grv lys'!$I$2:$I$2863,'bereken betaaldatum bedrag'!$AR$1,'grv lys'!$G$2:$G$2863,'bereken betaaldatum bedrag'!B480)</f>
        <v>0</v>
      </c>
      <c r="AS480" s="4">
        <f>SUMIFS('grv lys'!$L$2:$L$2863,'grv lys'!$I$2:$I$2863,'bereken betaaldatum bedrag'!$AS$1,'grv lys'!$G$2:$G$2863,'bereken betaaldatum bedrag'!B480)</f>
        <v>0</v>
      </c>
      <c r="AT480" s="4">
        <f>SUMIFS('grv lys'!$L$2:$L$2863,'grv lys'!$I$2:$I$2863,'bereken betaaldatum bedrag'!$AT$1,'grv lys'!$G$2:$G$2863,'bereken betaaldatum bedrag'!B480)</f>
        <v>0</v>
      </c>
      <c r="AU480" s="4">
        <f>SUMIFS('grv lys'!$L$2:$L$2863,'grv lys'!$I$2:$I$2863,'bereken betaaldatum bedrag'!$AU$1,'grv lys'!$G$2:$G$2863,'bereken betaaldatum bedrag'!B480)</f>
        <v>0</v>
      </c>
      <c r="AV480" s="4">
        <f>SUMIFS('grv lys'!$L$2:$L$2863,'grv lys'!$I$2:$I$2863,'bereken betaaldatum bedrag'!$AV$1,'grv lys'!$G$2:$G$2863,'bereken betaaldatum bedrag'!B480)</f>
        <v>0</v>
      </c>
      <c r="AW480" s="4">
        <f>SUMIFS('grv lys'!$L$2:$L$2863,'grv lys'!$I$2:$I$2863,'bereken betaaldatum bedrag'!$AW$1,'grv lys'!$G$2:$G$2863,'bereken betaaldatum bedrag'!B480)</f>
        <v>0</v>
      </c>
      <c r="AX480" s="4">
        <f>SUMIFS('grv lys'!$L$2:$L$2863,'grv lys'!$I$2:$I$2863,'bereken betaaldatum bedrag'!$AX$1,'grv lys'!$G$2:$G$2863,'bereken betaaldatum bedrag'!B480)</f>
        <v>0</v>
      </c>
      <c r="AY480" s="4">
        <f>SUMIFS('grv lys'!$L$2:$L$2863,'grv lys'!$I$2:$I$2863,'bereken betaaldatum bedrag'!$AY$1,'grv lys'!$G$2:$G$2863,'bereken betaaldatum bedrag'!B480)</f>
        <v>0</v>
      </c>
      <c r="AZ480" s="4">
        <f>SUMIFS('grv lys'!$L$2:$L$2863,'grv lys'!$I$2:$I$2863,'bereken betaaldatum bedrag'!$AZ$1,'grv lys'!$G$2:$G$2863,'bereken betaaldatum bedrag'!B480)</f>
        <v>0</v>
      </c>
      <c r="BA480" s="4">
        <f>SUMIFS('grv lys'!$L$2:$L$2863,'grv lys'!$I$2:$I$2863,'bereken betaaldatum bedrag'!$BA$1,'grv lys'!$G$2:$G$2863,'bereken betaaldatum bedrag'!B480)</f>
        <v>0</v>
      </c>
    </row>
    <row r="481" spans="1:53" x14ac:dyDescent="0.25">
      <c r="A481" s="21" t="s">
        <v>134</v>
      </c>
      <c r="B481" s="22">
        <v>42057</v>
      </c>
      <c r="C481" s="7"/>
      <c r="D481" s="15" t="s">
        <v>148</v>
      </c>
      <c r="E481" s="14"/>
      <c r="F481" s="12"/>
      <c r="G481" s="16"/>
      <c r="H481" s="16"/>
      <c r="I481" s="4">
        <f>SUMIFS('grv lys'!$L$2:$L$2863,'grv lys'!$G$2:$G$2863,'bereken betaaldatum bedrag'!B481,'grv lys'!$I$2:$I$2863,'bereken betaaldatum bedrag'!I$1)</f>
        <v>0</v>
      </c>
      <c r="J481" s="4">
        <f>SUMIFS('grv lys'!$L$2:$L$2863,'grv lys'!$I$2:$I$2863,'bereken betaaldatum bedrag'!$J$1,'grv lys'!$T$2:$T$2863,'bereken betaaldatum bedrag'!B481)</f>
        <v>0</v>
      </c>
      <c r="K481" s="4">
        <f>SUMIFS('grv lys'!$L$2:$L$2863,'grv lys'!$I$2:$I$2863,'bereken betaaldatum bedrag'!$K$1,'grv lys'!$T$2:$T$2863,'bereken betaaldatum bedrag'!B481)</f>
        <v>0</v>
      </c>
      <c r="L481" s="4">
        <f>SUMIFS('grv lys'!$L$2:$L$2863,'grv lys'!$I$2:$I$2863,'bereken betaaldatum bedrag'!$L$1,'grv lys'!$T$2:$T$2863,'bereken betaaldatum bedrag'!B481)</f>
        <v>0</v>
      </c>
      <c r="M481" s="4">
        <f>SUMIFS('grv lys'!$L$2:$L$2863,'grv lys'!$I$2:$I$2863,'bereken betaaldatum bedrag'!$M$1,'grv lys'!$T$2:$T$2863,'bereken betaaldatum bedrag'!B481)</f>
        <v>0</v>
      </c>
      <c r="N481" s="4">
        <f>SUMIFS('grv lys'!$L$2:$L$2863,'grv lys'!$I$2:$I$2863,'bereken betaaldatum bedrag'!$N$1,'grv lys'!$T$2:$T$2863,'bereken betaaldatum bedrag'!B481)</f>
        <v>0</v>
      </c>
      <c r="O481" s="4">
        <f>SUMIFS('grv lys'!$L$2:$L$2863,'grv lys'!$I$2:$I$2863,'bereken betaaldatum bedrag'!$O$1,'grv lys'!$T$2:$T$2863,'bereken betaaldatum bedrag'!B481)</f>
        <v>0</v>
      </c>
      <c r="P481" s="4">
        <f>SUMIFS('grv lys'!$L$2:$L$2863,'grv lys'!$I$2:$I$2863,'bereken betaaldatum bedrag'!$P$1,'grv lys'!$T$2:$T$2863,'bereken betaaldatum bedrag'!B481)</f>
        <v>0</v>
      </c>
      <c r="Q481" s="4">
        <f>SUMIFS('grv lys'!$L$2:$L$2863,'grv lys'!$I$2:$I$2863,'bereken betaaldatum bedrag'!$Q$1,'grv lys'!$T$2:$T$2863,'bereken betaaldatum bedrag'!B481)</f>
        <v>0</v>
      </c>
      <c r="R481" s="4">
        <f>SUMIFS('grv lys'!$L$2:$L$2863,'grv lys'!$I$2:$I$2863,'bereken betaaldatum bedrag'!$R$1,'grv lys'!$T$2:$T$2863,'bereken betaaldatum bedrag'!B481)</f>
        <v>0</v>
      </c>
      <c r="S481" s="4">
        <f>SUMIFS('grv lys'!Y480:Y3743,'grv lys'!T480:T3743,'bereken betaaldatum bedrag'!B481,'grv lys'!V480:V3743,'bereken betaaldatum bedrag'!$S$1)</f>
        <v>0</v>
      </c>
      <c r="T481" s="4">
        <f>SUMIFS('grv lys'!Z480:Z3743,'grv lys'!U480:U3743,'bereken betaaldatum bedrag'!B481,'grv lys'!W480:W3743,'bereken betaaldatum bedrag'!$T$1)</f>
        <v>0</v>
      </c>
      <c r="U481" s="4">
        <f>SUMIFS('grv lys'!$L$2:$L$2863,'grv lys'!$I$2:$I$2863,'bereken betaaldatum bedrag'!$U$1,'grv lys'!$T$2:$T$2863,'bereken betaaldatum bedrag'!B481)</f>
        <v>0</v>
      </c>
      <c r="V481" s="4">
        <f>SUMIFS('grv lys'!$L$2:$L$2863,'grv lys'!$I$2:$I$2863,'bereken betaaldatum bedrag'!$V$1,'grv lys'!$T$2:$T$2863,'bereken betaaldatum bedrag'!B481)</f>
        <v>0</v>
      </c>
      <c r="W481" s="4">
        <f>SUMIFS('grv lys'!$L$2:$L$2863,'grv lys'!$I$2:$I$2863,'bereken betaaldatum bedrag'!$W$1,'grv lys'!$T$2:$T$2863,'bereken betaaldatum bedrag'!B481)</f>
        <v>0</v>
      </c>
      <c r="X481" s="4">
        <f>SUMIFS('grv lys'!$L$2:$L$2863,'grv lys'!$I$2:$I$2863,'bereken betaaldatum bedrag'!$X$1,'grv lys'!$T$2:$T$2863,'bereken betaaldatum bedrag'!B481)</f>
        <v>0</v>
      </c>
      <c r="Y481" s="4">
        <f>SUMIFS('grv lys'!$L$2:$L$2863,'grv lys'!$I$2:$I$2863,'bereken betaaldatum bedrag'!$Y$1,'grv lys'!$G$2:$G$2863,'bereken betaaldatum bedrag'!B481)</f>
        <v>0</v>
      </c>
      <c r="Z481" s="4">
        <f>SUMIFS('grv lys'!$L$2:$L$2863,'grv lys'!$I$2:$I$2863,'bereken betaaldatum bedrag'!$Z$1,'grv lys'!$G$2:$G$2863,'bereken betaaldatum bedrag'!B481)</f>
        <v>0</v>
      </c>
      <c r="AA481" s="4">
        <f>SUMIFS('grv lys'!$L$2:$L$2863,'grv lys'!$I$2:$I$2863,'bereken betaaldatum bedrag'!$AA$1,'grv lys'!$G$2:$G$2863,'bereken betaaldatum bedrag'!B481)</f>
        <v>0</v>
      </c>
      <c r="AB481" s="4">
        <f>SUMIFS('grv lys'!$L$2:$L$2863,'grv lys'!$I$2:$I$2863,'bereken betaaldatum bedrag'!$AB$1,'grv lys'!$G$2:$G$2863,'bereken betaaldatum bedrag'!B481)</f>
        <v>0</v>
      </c>
      <c r="AC481" s="4">
        <f>SUMIFS('grv lys'!$L$2:$L$2863,'grv lys'!$I$2:$I$2863,'bereken betaaldatum bedrag'!$AC$1,'grv lys'!$G$2:$G$2863,'bereken betaaldatum bedrag'!B481)</f>
        <v>0</v>
      </c>
      <c r="AD481" s="4">
        <f>SUMIFS('grv lys'!$L$2:$L$2863,'grv lys'!$I$2:$I$2863,'bereken betaaldatum bedrag'!$AD$1,'grv lys'!$G$2:$G$2863,'bereken betaaldatum bedrag'!B481)</f>
        <v>0</v>
      </c>
      <c r="AE481" s="4">
        <f>SUMIFS('grv lys'!$L$2:$L$2863,'grv lys'!$I$2:$I$2863,'bereken betaaldatum bedrag'!$AE$1,'grv lys'!$G$2:$G$2863,'bereken betaaldatum bedrag'!B481)</f>
        <v>0</v>
      </c>
      <c r="AF481" s="4">
        <f>SUMIFS('grv lys'!$L$2:$L$2863,'grv lys'!$I$2:$I$2863,'bereken betaaldatum bedrag'!$AF$1,'grv lys'!$G$2:$G$2863,'bereken betaaldatum bedrag'!B481)</f>
        <v>0</v>
      </c>
      <c r="AG481" s="4">
        <f>SUMIFS('grv lys'!$L$2:$L$2863,'grv lys'!$I$2:$I$2863,'bereken betaaldatum bedrag'!$AG$1,'grv lys'!$G$2:$G$2863,'bereken betaaldatum bedrag'!B481)</f>
        <v>0</v>
      </c>
      <c r="AH481" s="4">
        <f>SUMIFS('grv lys'!$L$2:$L$2863,'grv lys'!$I$2:$I$2863,'bereken betaaldatum bedrag'!$AH$1,'grv lys'!$G$2:$G$2863,'bereken betaaldatum bedrag'!B481)</f>
        <v>0</v>
      </c>
      <c r="AI481" s="4">
        <f>SUMIFS('grv lys'!$L$2:$L$2863,'grv lys'!$I$2:$I$2863,'bereken betaaldatum bedrag'!$AI$1,'grv lys'!$G$2:$G$2863,'bereken betaaldatum bedrag'!B481)</f>
        <v>0</v>
      </c>
      <c r="AJ481" s="4">
        <f>SUMIFS('grv lys'!$L$2:$L$2863,'grv lys'!$I$2:$I$2863,'bereken betaaldatum bedrag'!$AJ$1,'grv lys'!$G$2:$G$2863,'bereken betaaldatum bedrag'!B481)</f>
        <v>0</v>
      </c>
      <c r="AK481" s="4">
        <f>SUMIFS('grv lys'!$L$2:$L$2863,'grv lys'!$I$2:$I$2863,'bereken betaaldatum bedrag'!$AK$1,'grv lys'!$G$2:$G$2863,'bereken betaaldatum bedrag'!B481)</f>
        <v>0</v>
      </c>
      <c r="AL481" s="4">
        <f>SUMIFS('grv lys'!$L$2:$L$2863,'grv lys'!$I$2:$I$2863,'bereken betaaldatum bedrag'!$AL$1,'grv lys'!$G$2:$G$2863,'bereken betaaldatum bedrag'!B481)</f>
        <v>0</v>
      </c>
      <c r="AM481" s="4">
        <f>SUMIFS('grv lys'!$L$2:$L$2863,'grv lys'!$I$2:$I$2863,'bereken betaaldatum bedrag'!$AM$1,'grv lys'!$G$2:$G$2863,'bereken betaaldatum bedrag'!B481)</f>
        <v>0</v>
      </c>
      <c r="AN481" s="4">
        <f>SUMIFS('grv lys'!$L$2:$L$2863,'grv lys'!$I$2:$I$2863,'bereken betaaldatum bedrag'!$AN$1,'grv lys'!$G$2:$G$2863,'bereken betaaldatum bedrag'!B481)</f>
        <v>0</v>
      </c>
      <c r="AO481" s="4">
        <f>SUMIFS('grv lys'!$L$2:$L$2863,'grv lys'!$I$2:$I$2863,'bereken betaaldatum bedrag'!$AO$1,'grv lys'!$G$2:$G$2863,'bereken betaaldatum bedrag'!B481)</f>
        <v>0</v>
      </c>
      <c r="AP481" s="4">
        <f>SUMIFS('grv lys'!$L$2:$L$2863,'grv lys'!$I$2:$I$2863,'bereken betaaldatum bedrag'!$AP$1,'grv lys'!$G$2:$G$2863,'bereken betaaldatum bedrag'!B481)</f>
        <v>0</v>
      </c>
      <c r="AQ481" s="4">
        <f>SUMIFS('grv lys'!$L$2:$L$2863,'grv lys'!$I$2:$I$2863,'bereken betaaldatum bedrag'!$AQ$1,'grv lys'!$G$2:$G$2863,'bereken betaaldatum bedrag'!B481)</f>
        <v>0</v>
      </c>
      <c r="AR481" s="4">
        <f>SUMIFS('grv lys'!$L$2:$L$2863,'grv lys'!$I$2:$I$2863,'bereken betaaldatum bedrag'!$AR$1,'grv lys'!$G$2:$G$2863,'bereken betaaldatum bedrag'!B481)</f>
        <v>0</v>
      </c>
      <c r="AS481" s="4">
        <f>SUMIFS('grv lys'!$L$2:$L$2863,'grv lys'!$I$2:$I$2863,'bereken betaaldatum bedrag'!$AS$1,'grv lys'!$G$2:$G$2863,'bereken betaaldatum bedrag'!B481)</f>
        <v>0</v>
      </c>
      <c r="AT481" s="4">
        <f>SUMIFS('grv lys'!$L$2:$L$2863,'grv lys'!$I$2:$I$2863,'bereken betaaldatum bedrag'!$AT$1,'grv lys'!$G$2:$G$2863,'bereken betaaldatum bedrag'!B481)</f>
        <v>0</v>
      </c>
      <c r="AU481" s="4">
        <f>SUMIFS('grv lys'!$L$2:$L$2863,'grv lys'!$I$2:$I$2863,'bereken betaaldatum bedrag'!$AU$1,'grv lys'!$G$2:$G$2863,'bereken betaaldatum bedrag'!B481)</f>
        <v>0</v>
      </c>
      <c r="AV481" s="4">
        <f>SUMIFS('grv lys'!$L$2:$L$2863,'grv lys'!$I$2:$I$2863,'bereken betaaldatum bedrag'!$AV$1,'grv lys'!$G$2:$G$2863,'bereken betaaldatum bedrag'!B481)</f>
        <v>0</v>
      </c>
      <c r="AW481" s="4">
        <f>SUMIFS('grv lys'!$L$2:$L$2863,'grv lys'!$I$2:$I$2863,'bereken betaaldatum bedrag'!$AW$1,'grv lys'!$G$2:$G$2863,'bereken betaaldatum bedrag'!B481)</f>
        <v>0</v>
      </c>
      <c r="AX481" s="4">
        <f>SUMIFS('grv lys'!$L$2:$L$2863,'grv lys'!$I$2:$I$2863,'bereken betaaldatum bedrag'!$AX$1,'grv lys'!$G$2:$G$2863,'bereken betaaldatum bedrag'!B481)</f>
        <v>0</v>
      </c>
      <c r="AY481" s="4">
        <f>SUMIFS('grv lys'!$L$2:$L$2863,'grv lys'!$I$2:$I$2863,'bereken betaaldatum bedrag'!$AY$1,'grv lys'!$G$2:$G$2863,'bereken betaaldatum bedrag'!B481)</f>
        <v>0</v>
      </c>
      <c r="AZ481" s="4">
        <f>SUMIFS('grv lys'!$L$2:$L$2863,'grv lys'!$I$2:$I$2863,'bereken betaaldatum bedrag'!$AZ$1,'grv lys'!$G$2:$G$2863,'bereken betaaldatum bedrag'!B481)</f>
        <v>0</v>
      </c>
      <c r="BA481" s="4">
        <f>SUMIFS('grv lys'!$L$2:$L$2863,'grv lys'!$I$2:$I$2863,'bereken betaaldatum bedrag'!$BA$1,'grv lys'!$G$2:$G$2863,'bereken betaaldatum bedrag'!B481)</f>
        <v>0</v>
      </c>
    </row>
    <row r="482" spans="1:53" x14ac:dyDescent="0.25">
      <c r="A482" s="21" t="s">
        <v>135</v>
      </c>
      <c r="B482" s="22">
        <v>42058</v>
      </c>
      <c r="C482" s="7"/>
      <c r="D482" s="15" t="s">
        <v>148</v>
      </c>
      <c r="E482" s="14"/>
      <c r="F482" s="12"/>
      <c r="G482" s="16"/>
      <c r="H482" s="16"/>
      <c r="I482" s="4">
        <f>SUMIFS('grv lys'!$L$2:$L$2863,'grv lys'!$G$2:$G$2863,'bereken betaaldatum bedrag'!B482,'grv lys'!$I$2:$I$2863,'bereken betaaldatum bedrag'!I$1)</f>
        <v>0</v>
      </c>
      <c r="J482" s="4">
        <f>SUMIFS('grv lys'!$L$2:$L$2863,'grv lys'!$I$2:$I$2863,'bereken betaaldatum bedrag'!$J$1,'grv lys'!$T$2:$T$2863,'bereken betaaldatum bedrag'!B482)</f>
        <v>0</v>
      </c>
      <c r="K482" s="4">
        <f>SUMIFS('grv lys'!$L$2:$L$2863,'grv lys'!$I$2:$I$2863,'bereken betaaldatum bedrag'!$K$1,'grv lys'!$T$2:$T$2863,'bereken betaaldatum bedrag'!B482)</f>
        <v>0</v>
      </c>
      <c r="L482" s="4">
        <f>SUMIFS('grv lys'!$L$2:$L$2863,'grv lys'!$I$2:$I$2863,'bereken betaaldatum bedrag'!$L$1,'grv lys'!$T$2:$T$2863,'bereken betaaldatum bedrag'!B482)</f>
        <v>0</v>
      </c>
      <c r="M482" s="4">
        <f>SUMIFS('grv lys'!$L$2:$L$2863,'grv lys'!$I$2:$I$2863,'bereken betaaldatum bedrag'!$M$1,'grv lys'!$T$2:$T$2863,'bereken betaaldatum bedrag'!B482)</f>
        <v>0</v>
      </c>
      <c r="N482" s="4">
        <f>SUMIFS('grv lys'!$L$2:$L$2863,'grv lys'!$I$2:$I$2863,'bereken betaaldatum bedrag'!$N$1,'grv lys'!$T$2:$T$2863,'bereken betaaldatum bedrag'!B482)</f>
        <v>0</v>
      </c>
      <c r="O482" s="4">
        <f>SUMIFS('grv lys'!$L$2:$L$2863,'grv lys'!$I$2:$I$2863,'bereken betaaldatum bedrag'!$O$1,'grv lys'!$T$2:$T$2863,'bereken betaaldatum bedrag'!B482)</f>
        <v>0</v>
      </c>
      <c r="P482" s="4">
        <f>SUMIFS('grv lys'!$L$2:$L$2863,'grv lys'!$I$2:$I$2863,'bereken betaaldatum bedrag'!$P$1,'grv lys'!$T$2:$T$2863,'bereken betaaldatum bedrag'!B482)</f>
        <v>0</v>
      </c>
      <c r="Q482" s="4">
        <f>SUMIFS('grv lys'!$L$2:$L$2863,'grv lys'!$I$2:$I$2863,'bereken betaaldatum bedrag'!$Q$1,'grv lys'!$T$2:$T$2863,'bereken betaaldatum bedrag'!B482)</f>
        <v>0</v>
      </c>
      <c r="R482" s="4">
        <f>SUMIFS('grv lys'!$L$2:$L$2863,'grv lys'!$I$2:$I$2863,'bereken betaaldatum bedrag'!$R$1,'grv lys'!$T$2:$T$2863,'bereken betaaldatum bedrag'!B482)</f>
        <v>0</v>
      </c>
      <c r="S482" s="4">
        <f>SUMIFS('grv lys'!Y481:Y3744,'grv lys'!T481:T3744,'bereken betaaldatum bedrag'!B482,'grv lys'!V481:V3744,'bereken betaaldatum bedrag'!$S$1)</f>
        <v>0</v>
      </c>
      <c r="T482" s="4">
        <f>SUMIFS('grv lys'!Z481:Z3744,'grv lys'!U481:U3744,'bereken betaaldatum bedrag'!B482,'grv lys'!W481:W3744,'bereken betaaldatum bedrag'!$T$1)</f>
        <v>0</v>
      </c>
      <c r="U482" s="4">
        <f>SUMIFS('grv lys'!$L$2:$L$2863,'grv lys'!$I$2:$I$2863,'bereken betaaldatum bedrag'!$U$1,'grv lys'!$T$2:$T$2863,'bereken betaaldatum bedrag'!B482)</f>
        <v>0</v>
      </c>
      <c r="V482" s="4">
        <f>SUMIFS('grv lys'!$L$2:$L$2863,'grv lys'!$I$2:$I$2863,'bereken betaaldatum bedrag'!$V$1,'grv lys'!$T$2:$T$2863,'bereken betaaldatum bedrag'!B482)</f>
        <v>0</v>
      </c>
      <c r="W482" s="4">
        <f>SUMIFS('grv lys'!$L$2:$L$2863,'grv lys'!$I$2:$I$2863,'bereken betaaldatum bedrag'!$W$1,'grv lys'!$T$2:$T$2863,'bereken betaaldatum bedrag'!B482)</f>
        <v>0</v>
      </c>
      <c r="X482" s="4">
        <f>SUMIFS('grv lys'!$L$2:$L$2863,'grv lys'!$I$2:$I$2863,'bereken betaaldatum bedrag'!$X$1,'grv lys'!$T$2:$T$2863,'bereken betaaldatum bedrag'!B482)</f>
        <v>0</v>
      </c>
      <c r="Y482" s="4">
        <f>SUMIFS('grv lys'!$L$2:$L$2863,'grv lys'!$I$2:$I$2863,'bereken betaaldatum bedrag'!$Y$1,'grv lys'!$G$2:$G$2863,'bereken betaaldatum bedrag'!B482)</f>
        <v>0</v>
      </c>
      <c r="Z482" s="4">
        <f>SUMIFS('grv lys'!$L$2:$L$2863,'grv lys'!$I$2:$I$2863,'bereken betaaldatum bedrag'!$Z$1,'grv lys'!$G$2:$G$2863,'bereken betaaldatum bedrag'!B482)</f>
        <v>0</v>
      </c>
      <c r="AA482" s="4">
        <f>SUMIFS('grv lys'!$L$2:$L$2863,'grv lys'!$I$2:$I$2863,'bereken betaaldatum bedrag'!$AA$1,'grv lys'!$G$2:$G$2863,'bereken betaaldatum bedrag'!B482)</f>
        <v>0</v>
      </c>
      <c r="AB482" s="4">
        <f>SUMIFS('grv lys'!$L$2:$L$2863,'grv lys'!$I$2:$I$2863,'bereken betaaldatum bedrag'!$AB$1,'grv lys'!$G$2:$G$2863,'bereken betaaldatum bedrag'!B482)</f>
        <v>0</v>
      </c>
      <c r="AC482" s="4">
        <f>SUMIFS('grv lys'!$L$2:$L$2863,'grv lys'!$I$2:$I$2863,'bereken betaaldatum bedrag'!$AC$1,'grv lys'!$G$2:$G$2863,'bereken betaaldatum bedrag'!B482)</f>
        <v>0</v>
      </c>
      <c r="AD482" s="4">
        <f>SUMIFS('grv lys'!$L$2:$L$2863,'grv lys'!$I$2:$I$2863,'bereken betaaldatum bedrag'!$AD$1,'grv lys'!$G$2:$G$2863,'bereken betaaldatum bedrag'!B482)</f>
        <v>0</v>
      </c>
      <c r="AE482" s="4">
        <f>SUMIFS('grv lys'!$L$2:$L$2863,'grv lys'!$I$2:$I$2863,'bereken betaaldatum bedrag'!$AE$1,'grv lys'!$G$2:$G$2863,'bereken betaaldatum bedrag'!B482)</f>
        <v>0</v>
      </c>
      <c r="AF482" s="4">
        <f>SUMIFS('grv lys'!$L$2:$L$2863,'grv lys'!$I$2:$I$2863,'bereken betaaldatum bedrag'!$AF$1,'grv lys'!$G$2:$G$2863,'bereken betaaldatum bedrag'!B482)</f>
        <v>0</v>
      </c>
      <c r="AG482" s="4">
        <f>SUMIFS('grv lys'!$L$2:$L$2863,'grv lys'!$I$2:$I$2863,'bereken betaaldatum bedrag'!$AG$1,'grv lys'!$G$2:$G$2863,'bereken betaaldatum bedrag'!B482)</f>
        <v>0</v>
      </c>
      <c r="AH482" s="4">
        <f>SUMIFS('grv lys'!$L$2:$L$2863,'grv lys'!$I$2:$I$2863,'bereken betaaldatum bedrag'!$AH$1,'grv lys'!$G$2:$G$2863,'bereken betaaldatum bedrag'!B482)</f>
        <v>0</v>
      </c>
      <c r="AI482" s="4">
        <f>SUMIFS('grv lys'!$L$2:$L$2863,'grv lys'!$I$2:$I$2863,'bereken betaaldatum bedrag'!$AI$1,'grv lys'!$G$2:$G$2863,'bereken betaaldatum bedrag'!B482)</f>
        <v>0</v>
      </c>
      <c r="AJ482" s="4">
        <f>SUMIFS('grv lys'!$L$2:$L$2863,'grv lys'!$I$2:$I$2863,'bereken betaaldatum bedrag'!$AJ$1,'grv lys'!$G$2:$G$2863,'bereken betaaldatum bedrag'!B482)</f>
        <v>0</v>
      </c>
      <c r="AK482" s="4">
        <f>SUMIFS('grv lys'!$L$2:$L$2863,'grv lys'!$I$2:$I$2863,'bereken betaaldatum bedrag'!$AK$1,'grv lys'!$G$2:$G$2863,'bereken betaaldatum bedrag'!B482)</f>
        <v>0</v>
      </c>
      <c r="AL482" s="4">
        <f>SUMIFS('grv lys'!$L$2:$L$2863,'grv lys'!$I$2:$I$2863,'bereken betaaldatum bedrag'!$AL$1,'grv lys'!$G$2:$G$2863,'bereken betaaldatum bedrag'!B482)</f>
        <v>0</v>
      </c>
      <c r="AM482" s="4">
        <f>SUMIFS('grv lys'!$L$2:$L$2863,'grv lys'!$I$2:$I$2863,'bereken betaaldatum bedrag'!$AM$1,'grv lys'!$G$2:$G$2863,'bereken betaaldatum bedrag'!B482)</f>
        <v>0</v>
      </c>
      <c r="AN482" s="4">
        <f>SUMIFS('grv lys'!$L$2:$L$2863,'grv lys'!$I$2:$I$2863,'bereken betaaldatum bedrag'!$AN$1,'grv lys'!$G$2:$G$2863,'bereken betaaldatum bedrag'!B482)</f>
        <v>0</v>
      </c>
      <c r="AO482" s="4">
        <f>SUMIFS('grv lys'!$L$2:$L$2863,'grv lys'!$I$2:$I$2863,'bereken betaaldatum bedrag'!$AO$1,'grv lys'!$G$2:$G$2863,'bereken betaaldatum bedrag'!B482)</f>
        <v>0</v>
      </c>
      <c r="AP482" s="4">
        <f>SUMIFS('grv lys'!$L$2:$L$2863,'grv lys'!$I$2:$I$2863,'bereken betaaldatum bedrag'!$AP$1,'grv lys'!$G$2:$G$2863,'bereken betaaldatum bedrag'!B482)</f>
        <v>0</v>
      </c>
      <c r="AQ482" s="4">
        <f>SUMIFS('grv lys'!$L$2:$L$2863,'grv lys'!$I$2:$I$2863,'bereken betaaldatum bedrag'!$AQ$1,'grv lys'!$G$2:$G$2863,'bereken betaaldatum bedrag'!B482)</f>
        <v>0</v>
      </c>
      <c r="AR482" s="4">
        <f>SUMIFS('grv lys'!$L$2:$L$2863,'grv lys'!$I$2:$I$2863,'bereken betaaldatum bedrag'!$AR$1,'grv lys'!$G$2:$G$2863,'bereken betaaldatum bedrag'!B482)</f>
        <v>0</v>
      </c>
      <c r="AS482" s="4">
        <f>SUMIFS('grv lys'!$L$2:$L$2863,'grv lys'!$I$2:$I$2863,'bereken betaaldatum bedrag'!$AS$1,'grv lys'!$G$2:$G$2863,'bereken betaaldatum bedrag'!B482)</f>
        <v>0</v>
      </c>
      <c r="AT482" s="4">
        <f>SUMIFS('grv lys'!$L$2:$L$2863,'grv lys'!$I$2:$I$2863,'bereken betaaldatum bedrag'!$AT$1,'grv lys'!$G$2:$G$2863,'bereken betaaldatum bedrag'!B482)</f>
        <v>0</v>
      </c>
      <c r="AU482" s="4">
        <f>SUMIFS('grv lys'!$L$2:$L$2863,'grv lys'!$I$2:$I$2863,'bereken betaaldatum bedrag'!$AU$1,'grv lys'!$G$2:$G$2863,'bereken betaaldatum bedrag'!B482)</f>
        <v>0</v>
      </c>
      <c r="AV482" s="4">
        <f>SUMIFS('grv lys'!$L$2:$L$2863,'grv lys'!$I$2:$I$2863,'bereken betaaldatum bedrag'!$AV$1,'grv lys'!$G$2:$G$2863,'bereken betaaldatum bedrag'!B482)</f>
        <v>0</v>
      </c>
      <c r="AW482" s="4">
        <f>SUMIFS('grv lys'!$L$2:$L$2863,'grv lys'!$I$2:$I$2863,'bereken betaaldatum bedrag'!$AW$1,'grv lys'!$G$2:$G$2863,'bereken betaaldatum bedrag'!B482)</f>
        <v>0</v>
      </c>
      <c r="AX482" s="4">
        <f>SUMIFS('grv lys'!$L$2:$L$2863,'grv lys'!$I$2:$I$2863,'bereken betaaldatum bedrag'!$AX$1,'grv lys'!$G$2:$G$2863,'bereken betaaldatum bedrag'!B482)</f>
        <v>0</v>
      </c>
      <c r="AY482" s="4">
        <f>SUMIFS('grv lys'!$L$2:$L$2863,'grv lys'!$I$2:$I$2863,'bereken betaaldatum bedrag'!$AY$1,'grv lys'!$G$2:$G$2863,'bereken betaaldatum bedrag'!B482)</f>
        <v>0</v>
      </c>
      <c r="AZ482" s="4">
        <f>SUMIFS('grv lys'!$L$2:$L$2863,'grv lys'!$I$2:$I$2863,'bereken betaaldatum bedrag'!$AZ$1,'grv lys'!$G$2:$G$2863,'bereken betaaldatum bedrag'!B482)</f>
        <v>0</v>
      </c>
      <c r="BA482" s="4">
        <f>SUMIFS('grv lys'!$L$2:$L$2863,'grv lys'!$I$2:$I$2863,'bereken betaaldatum bedrag'!$BA$1,'grv lys'!$G$2:$G$2863,'bereken betaaldatum bedrag'!B482)</f>
        <v>0</v>
      </c>
    </row>
    <row r="483" spans="1:53" x14ac:dyDescent="0.25">
      <c r="A483" s="21" t="s">
        <v>136</v>
      </c>
      <c r="B483" s="22">
        <v>42059</v>
      </c>
      <c r="C483" s="7"/>
      <c r="D483" s="15" t="s">
        <v>148</v>
      </c>
      <c r="E483" s="14"/>
      <c r="F483" s="12"/>
      <c r="G483" s="16"/>
      <c r="H483" s="16"/>
      <c r="I483" s="4">
        <f>SUMIFS('grv lys'!$L$2:$L$2863,'grv lys'!$G$2:$G$2863,'bereken betaaldatum bedrag'!B483,'grv lys'!$I$2:$I$2863,'bereken betaaldatum bedrag'!I$1)</f>
        <v>0</v>
      </c>
      <c r="J483" s="4">
        <f>SUMIFS('grv lys'!$L$2:$L$2863,'grv lys'!$I$2:$I$2863,'bereken betaaldatum bedrag'!$J$1,'grv lys'!$T$2:$T$2863,'bereken betaaldatum bedrag'!B483)</f>
        <v>0</v>
      </c>
      <c r="K483" s="4">
        <f>SUMIFS('grv lys'!$L$2:$L$2863,'grv lys'!$I$2:$I$2863,'bereken betaaldatum bedrag'!$K$1,'grv lys'!$T$2:$T$2863,'bereken betaaldatum bedrag'!B483)</f>
        <v>0</v>
      </c>
      <c r="L483" s="4">
        <f>SUMIFS('grv lys'!$L$2:$L$2863,'grv lys'!$I$2:$I$2863,'bereken betaaldatum bedrag'!$L$1,'grv lys'!$T$2:$T$2863,'bereken betaaldatum bedrag'!B483)</f>
        <v>0</v>
      </c>
      <c r="M483" s="4">
        <f>SUMIFS('grv lys'!$L$2:$L$2863,'grv lys'!$I$2:$I$2863,'bereken betaaldatum bedrag'!$M$1,'grv lys'!$T$2:$T$2863,'bereken betaaldatum bedrag'!B483)</f>
        <v>0</v>
      </c>
      <c r="N483" s="4">
        <f>SUMIFS('grv lys'!$L$2:$L$2863,'grv lys'!$I$2:$I$2863,'bereken betaaldatum bedrag'!$N$1,'grv lys'!$T$2:$T$2863,'bereken betaaldatum bedrag'!B483)</f>
        <v>0</v>
      </c>
      <c r="O483" s="4">
        <f>SUMIFS('grv lys'!$L$2:$L$2863,'grv lys'!$I$2:$I$2863,'bereken betaaldatum bedrag'!$O$1,'grv lys'!$T$2:$T$2863,'bereken betaaldatum bedrag'!B483)</f>
        <v>0</v>
      </c>
      <c r="P483" s="4">
        <f>SUMIFS('grv lys'!$L$2:$L$2863,'grv lys'!$I$2:$I$2863,'bereken betaaldatum bedrag'!$P$1,'grv lys'!$T$2:$T$2863,'bereken betaaldatum bedrag'!B483)</f>
        <v>0</v>
      </c>
      <c r="Q483" s="4">
        <f>SUMIFS('grv lys'!$L$2:$L$2863,'grv lys'!$I$2:$I$2863,'bereken betaaldatum bedrag'!$Q$1,'grv lys'!$T$2:$T$2863,'bereken betaaldatum bedrag'!B483)</f>
        <v>0</v>
      </c>
      <c r="R483" s="4">
        <f>SUMIFS('grv lys'!$L$2:$L$2863,'grv lys'!$I$2:$I$2863,'bereken betaaldatum bedrag'!$R$1,'grv lys'!$T$2:$T$2863,'bereken betaaldatum bedrag'!B483)</f>
        <v>0</v>
      </c>
      <c r="S483" s="4">
        <f>SUMIFS('grv lys'!Y482:Y3745,'grv lys'!T482:T3745,'bereken betaaldatum bedrag'!B483,'grv lys'!V482:V3745,'bereken betaaldatum bedrag'!$S$1)</f>
        <v>0</v>
      </c>
      <c r="T483" s="4">
        <f>SUMIFS('grv lys'!Z482:Z3745,'grv lys'!U482:U3745,'bereken betaaldatum bedrag'!B483,'grv lys'!W482:W3745,'bereken betaaldatum bedrag'!$T$1)</f>
        <v>0</v>
      </c>
      <c r="U483" s="4">
        <f>SUMIFS('grv lys'!$L$2:$L$2863,'grv lys'!$I$2:$I$2863,'bereken betaaldatum bedrag'!$U$1,'grv lys'!$T$2:$T$2863,'bereken betaaldatum bedrag'!B483)</f>
        <v>0</v>
      </c>
      <c r="V483" s="4">
        <f>SUMIFS('grv lys'!$L$2:$L$2863,'grv lys'!$I$2:$I$2863,'bereken betaaldatum bedrag'!$V$1,'grv lys'!$T$2:$T$2863,'bereken betaaldatum bedrag'!B483)</f>
        <v>0</v>
      </c>
      <c r="W483" s="4">
        <f>SUMIFS('grv lys'!$L$2:$L$2863,'grv lys'!$I$2:$I$2863,'bereken betaaldatum bedrag'!$W$1,'grv lys'!$T$2:$T$2863,'bereken betaaldatum bedrag'!B483)</f>
        <v>0</v>
      </c>
      <c r="X483" s="4">
        <f>SUMIFS('grv lys'!$L$2:$L$2863,'grv lys'!$I$2:$I$2863,'bereken betaaldatum bedrag'!$X$1,'grv lys'!$T$2:$T$2863,'bereken betaaldatum bedrag'!B483)</f>
        <v>0</v>
      </c>
      <c r="Y483" s="4">
        <f>SUMIFS('grv lys'!$L$2:$L$2863,'grv lys'!$I$2:$I$2863,'bereken betaaldatum bedrag'!$Y$1,'grv lys'!$G$2:$G$2863,'bereken betaaldatum bedrag'!B483)</f>
        <v>0</v>
      </c>
      <c r="Z483" s="4">
        <f>SUMIFS('grv lys'!$L$2:$L$2863,'grv lys'!$I$2:$I$2863,'bereken betaaldatum bedrag'!$Z$1,'grv lys'!$G$2:$G$2863,'bereken betaaldatum bedrag'!B483)</f>
        <v>0</v>
      </c>
      <c r="AA483" s="4">
        <f>SUMIFS('grv lys'!$L$2:$L$2863,'grv lys'!$I$2:$I$2863,'bereken betaaldatum bedrag'!$AA$1,'grv lys'!$G$2:$G$2863,'bereken betaaldatum bedrag'!B483)</f>
        <v>0</v>
      </c>
      <c r="AB483" s="4">
        <f>SUMIFS('grv lys'!$L$2:$L$2863,'grv lys'!$I$2:$I$2863,'bereken betaaldatum bedrag'!$AB$1,'grv lys'!$G$2:$G$2863,'bereken betaaldatum bedrag'!B483)</f>
        <v>0</v>
      </c>
      <c r="AC483" s="4">
        <f>SUMIFS('grv lys'!$L$2:$L$2863,'grv lys'!$I$2:$I$2863,'bereken betaaldatum bedrag'!$AC$1,'grv lys'!$G$2:$G$2863,'bereken betaaldatum bedrag'!B483)</f>
        <v>0</v>
      </c>
      <c r="AD483" s="4">
        <f>SUMIFS('grv lys'!$L$2:$L$2863,'grv lys'!$I$2:$I$2863,'bereken betaaldatum bedrag'!$AD$1,'grv lys'!$G$2:$G$2863,'bereken betaaldatum bedrag'!B483)</f>
        <v>0</v>
      </c>
      <c r="AE483" s="4">
        <f>SUMIFS('grv lys'!$L$2:$L$2863,'grv lys'!$I$2:$I$2863,'bereken betaaldatum bedrag'!$AE$1,'grv lys'!$G$2:$G$2863,'bereken betaaldatum bedrag'!B483)</f>
        <v>0</v>
      </c>
      <c r="AF483" s="4">
        <f>SUMIFS('grv lys'!$L$2:$L$2863,'grv lys'!$I$2:$I$2863,'bereken betaaldatum bedrag'!$AF$1,'grv lys'!$G$2:$G$2863,'bereken betaaldatum bedrag'!B483)</f>
        <v>0</v>
      </c>
      <c r="AG483" s="4">
        <f>SUMIFS('grv lys'!$L$2:$L$2863,'grv lys'!$I$2:$I$2863,'bereken betaaldatum bedrag'!$AG$1,'grv lys'!$G$2:$G$2863,'bereken betaaldatum bedrag'!B483)</f>
        <v>0</v>
      </c>
      <c r="AH483" s="4">
        <f>SUMIFS('grv lys'!$L$2:$L$2863,'grv lys'!$I$2:$I$2863,'bereken betaaldatum bedrag'!$AH$1,'grv lys'!$G$2:$G$2863,'bereken betaaldatum bedrag'!B483)</f>
        <v>0</v>
      </c>
      <c r="AI483" s="4">
        <f>SUMIFS('grv lys'!$L$2:$L$2863,'grv lys'!$I$2:$I$2863,'bereken betaaldatum bedrag'!$AI$1,'grv lys'!$G$2:$G$2863,'bereken betaaldatum bedrag'!B483)</f>
        <v>0</v>
      </c>
      <c r="AJ483" s="4">
        <f>SUMIFS('grv lys'!$L$2:$L$2863,'grv lys'!$I$2:$I$2863,'bereken betaaldatum bedrag'!$AJ$1,'grv lys'!$G$2:$G$2863,'bereken betaaldatum bedrag'!B483)</f>
        <v>0</v>
      </c>
      <c r="AK483" s="4">
        <f>SUMIFS('grv lys'!$L$2:$L$2863,'grv lys'!$I$2:$I$2863,'bereken betaaldatum bedrag'!$AK$1,'grv lys'!$G$2:$G$2863,'bereken betaaldatum bedrag'!B483)</f>
        <v>0</v>
      </c>
      <c r="AL483" s="4">
        <f>SUMIFS('grv lys'!$L$2:$L$2863,'grv lys'!$I$2:$I$2863,'bereken betaaldatum bedrag'!$AL$1,'grv lys'!$G$2:$G$2863,'bereken betaaldatum bedrag'!B483)</f>
        <v>0</v>
      </c>
      <c r="AM483" s="4">
        <f>SUMIFS('grv lys'!$L$2:$L$2863,'grv lys'!$I$2:$I$2863,'bereken betaaldatum bedrag'!$AM$1,'grv lys'!$G$2:$G$2863,'bereken betaaldatum bedrag'!B483)</f>
        <v>0</v>
      </c>
      <c r="AN483" s="4">
        <f>SUMIFS('grv lys'!$L$2:$L$2863,'grv lys'!$I$2:$I$2863,'bereken betaaldatum bedrag'!$AN$1,'grv lys'!$G$2:$G$2863,'bereken betaaldatum bedrag'!B483)</f>
        <v>0</v>
      </c>
      <c r="AO483" s="4">
        <f>SUMIFS('grv lys'!$L$2:$L$2863,'grv lys'!$I$2:$I$2863,'bereken betaaldatum bedrag'!$AO$1,'grv lys'!$G$2:$G$2863,'bereken betaaldatum bedrag'!B483)</f>
        <v>0</v>
      </c>
      <c r="AP483" s="4">
        <f>SUMIFS('grv lys'!$L$2:$L$2863,'grv lys'!$I$2:$I$2863,'bereken betaaldatum bedrag'!$AP$1,'grv lys'!$G$2:$G$2863,'bereken betaaldatum bedrag'!B483)</f>
        <v>0</v>
      </c>
      <c r="AQ483" s="4">
        <f>SUMIFS('grv lys'!$L$2:$L$2863,'grv lys'!$I$2:$I$2863,'bereken betaaldatum bedrag'!$AQ$1,'grv lys'!$G$2:$G$2863,'bereken betaaldatum bedrag'!B483)</f>
        <v>0</v>
      </c>
      <c r="AR483" s="4">
        <f>SUMIFS('grv lys'!$L$2:$L$2863,'grv lys'!$I$2:$I$2863,'bereken betaaldatum bedrag'!$AR$1,'grv lys'!$G$2:$G$2863,'bereken betaaldatum bedrag'!B483)</f>
        <v>0</v>
      </c>
      <c r="AS483" s="4">
        <f>SUMIFS('grv lys'!$L$2:$L$2863,'grv lys'!$I$2:$I$2863,'bereken betaaldatum bedrag'!$AS$1,'grv lys'!$G$2:$G$2863,'bereken betaaldatum bedrag'!B483)</f>
        <v>0</v>
      </c>
      <c r="AT483" s="4">
        <f>SUMIFS('grv lys'!$L$2:$L$2863,'grv lys'!$I$2:$I$2863,'bereken betaaldatum bedrag'!$AT$1,'grv lys'!$G$2:$G$2863,'bereken betaaldatum bedrag'!B483)</f>
        <v>0</v>
      </c>
      <c r="AU483" s="4">
        <f>SUMIFS('grv lys'!$L$2:$L$2863,'grv lys'!$I$2:$I$2863,'bereken betaaldatum bedrag'!$AU$1,'grv lys'!$G$2:$G$2863,'bereken betaaldatum bedrag'!B483)</f>
        <v>0</v>
      </c>
      <c r="AV483" s="4">
        <f>SUMIFS('grv lys'!$L$2:$L$2863,'grv lys'!$I$2:$I$2863,'bereken betaaldatum bedrag'!$AV$1,'grv lys'!$G$2:$G$2863,'bereken betaaldatum bedrag'!B483)</f>
        <v>0</v>
      </c>
      <c r="AW483" s="4">
        <f>SUMIFS('grv lys'!$L$2:$L$2863,'grv lys'!$I$2:$I$2863,'bereken betaaldatum bedrag'!$AW$1,'grv lys'!$G$2:$G$2863,'bereken betaaldatum bedrag'!B483)</f>
        <v>0</v>
      </c>
      <c r="AX483" s="4">
        <f>SUMIFS('grv lys'!$L$2:$L$2863,'grv lys'!$I$2:$I$2863,'bereken betaaldatum bedrag'!$AX$1,'grv lys'!$G$2:$G$2863,'bereken betaaldatum bedrag'!B483)</f>
        <v>0</v>
      </c>
      <c r="AY483" s="4">
        <f>SUMIFS('grv lys'!$L$2:$L$2863,'grv lys'!$I$2:$I$2863,'bereken betaaldatum bedrag'!$AY$1,'grv lys'!$G$2:$G$2863,'bereken betaaldatum bedrag'!B483)</f>
        <v>0</v>
      </c>
      <c r="AZ483" s="4">
        <f>SUMIFS('grv lys'!$L$2:$L$2863,'grv lys'!$I$2:$I$2863,'bereken betaaldatum bedrag'!$AZ$1,'grv lys'!$G$2:$G$2863,'bereken betaaldatum bedrag'!B483)</f>
        <v>0</v>
      </c>
      <c r="BA483" s="4">
        <f>SUMIFS('grv lys'!$L$2:$L$2863,'grv lys'!$I$2:$I$2863,'bereken betaaldatum bedrag'!$BA$1,'grv lys'!$G$2:$G$2863,'bereken betaaldatum bedrag'!B483)</f>
        <v>0</v>
      </c>
    </row>
    <row r="484" spans="1:53" x14ac:dyDescent="0.25">
      <c r="A484" s="21" t="s">
        <v>137</v>
      </c>
      <c r="B484" s="22">
        <v>42060</v>
      </c>
      <c r="C484" s="7"/>
      <c r="D484" s="15" t="s">
        <v>148</v>
      </c>
      <c r="E484" s="14"/>
      <c r="F484" s="12"/>
      <c r="G484" s="16"/>
      <c r="H484" s="16"/>
      <c r="I484" s="4">
        <f>SUMIFS('grv lys'!$L$2:$L$2863,'grv lys'!$G$2:$G$2863,'bereken betaaldatum bedrag'!B484,'grv lys'!$I$2:$I$2863,'bereken betaaldatum bedrag'!I$1)</f>
        <v>0</v>
      </c>
      <c r="J484" s="4">
        <f>SUMIFS('grv lys'!$L$2:$L$2863,'grv lys'!$I$2:$I$2863,'bereken betaaldatum bedrag'!$J$1,'grv lys'!$T$2:$T$2863,'bereken betaaldatum bedrag'!B484)</f>
        <v>0</v>
      </c>
      <c r="K484" s="4">
        <f>SUMIFS('grv lys'!$L$2:$L$2863,'grv lys'!$I$2:$I$2863,'bereken betaaldatum bedrag'!$K$1,'grv lys'!$T$2:$T$2863,'bereken betaaldatum bedrag'!B484)</f>
        <v>0</v>
      </c>
      <c r="L484" s="4">
        <f>SUMIFS('grv lys'!$L$2:$L$2863,'grv lys'!$I$2:$I$2863,'bereken betaaldatum bedrag'!$L$1,'grv lys'!$T$2:$T$2863,'bereken betaaldatum bedrag'!B484)</f>
        <v>0</v>
      </c>
      <c r="M484" s="4">
        <f>SUMIFS('grv lys'!$L$2:$L$2863,'grv lys'!$I$2:$I$2863,'bereken betaaldatum bedrag'!$M$1,'grv lys'!$T$2:$T$2863,'bereken betaaldatum bedrag'!B484)</f>
        <v>0</v>
      </c>
      <c r="N484" s="4">
        <f>SUMIFS('grv lys'!$L$2:$L$2863,'grv lys'!$I$2:$I$2863,'bereken betaaldatum bedrag'!$N$1,'grv lys'!$T$2:$T$2863,'bereken betaaldatum bedrag'!B484)</f>
        <v>0</v>
      </c>
      <c r="O484" s="4">
        <f>SUMIFS('grv lys'!$L$2:$L$2863,'grv lys'!$I$2:$I$2863,'bereken betaaldatum bedrag'!$O$1,'grv lys'!$T$2:$T$2863,'bereken betaaldatum bedrag'!B484)</f>
        <v>0</v>
      </c>
      <c r="P484" s="4">
        <f>SUMIFS('grv lys'!$L$2:$L$2863,'grv lys'!$I$2:$I$2863,'bereken betaaldatum bedrag'!$P$1,'grv lys'!$T$2:$T$2863,'bereken betaaldatum bedrag'!B484)</f>
        <v>0</v>
      </c>
      <c r="Q484" s="4">
        <f>SUMIFS('grv lys'!$L$2:$L$2863,'grv lys'!$I$2:$I$2863,'bereken betaaldatum bedrag'!$Q$1,'grv lys'!$T$2:$T$2863,'bereken betaaldatum bedrag'!B484)</f>
        <v>0</v>
      </c>
      <c r="R484" s="4">
        <f>SUMIFS('grv lys'!$L$2:$L$2863,'grv lys'!$I$2:$I$2863,'bereken betaaldatum bedrag'!$R$1,'grv lys'!$T$2:$T$2863,'bereken betaaldatum bedrag'!B484)</f>
        <v>0</v>
      </c>
      <c r="S484" s="4">
        <f>SUMIFS('grv lys'!Y483:Y3746,'grv lys'!T483:T3746,'bereken betaaldatum bedrag'!B484,'grv lys'!V483:V3746,'bereken betaaldatum bedrag'!$S$1)</f>
        <v>0</v>
      </c>
      <c r="T484" s="4">
        <f>SUMIFS('grv lys'!Z483:Z3746,'grv lys'!U483:U3746,'bereken betaaldatum bedrag'!B484,'grv lys'!W483:W3746,'bereken betaaldatum bedrag'!$T$1)</f>
        <v>0</v>
      </c>
      <c r="U484" s="4">
        <f>SUMIFS('grv lys'!$L$2:$L$2863,'grv lys'!$I$2:$I$2863,'bereken betaaldatum bedrag'!$U$1,'grv lys'!$T$2:$T$2863,'bereken betaaldatum bedrag'!B484)</f>
        <v>0</v>
      </c>
      <c r="V484" s="4">
        <f>SUMIFS('grv lys'!$L$2:$L$2863,'grv lys'!$I$2:$I$2863,'bereken betaaldatum bedrag'!$V$1,'grv lys'!$T$2:$T$2863,'bereken betaaldatum bedrag'!B484)</f>
        <v>0</v>
      </c>
      <c r="W484" s="4">
        <f>SUMIFS('grv lys'!$L$2:$L$2863,'grv lys'!$I$2:$I$2863,'bereken betaaldatum bedrag'!$W$1,'grv lys'!$T$2:$T$2863,'bereken betaaldatum bedrag'!B484)</f>
        <v>0</v>
      </c>
      <c r="X484" s="4">
        <f>SUMIFS('grv lys'!$L$2:$L$2863,'grv lys'!$I$2:$I$2863,'bereken betaaldatum bedrag'!$X$1,'grv lys'!$T$2:$T$2863,'bereken betaaldatum bedrag'!B484)</f>
        <v>0</v>
      </c>
      <c r="Y484" s="4">
        <f>SUMIFS('grv lys'!$L$2:$L$2863,'grv lys'!$I$2:$I$2863,'bereken betaaldatum bedrag'!$Y$1,'grv lys'!$G$2:$G$2863,'bereken betaaldatum bedrag'!B484)</f>
        <v>0</v>
      </c>
      <c r="Z484" s="4">
        <f>SUMIFS('grv lys'!$L$2:$L$2863,'grv lys'!$I$2:$I$2863,'bereken betaaldatum bedrag'!$Z$1,'grv lys'!$G$2:$G$2863,'bereken betaaldatum bedrag'!B484)</f>
        <v>0</v>
      </c>
      <c r="AA484" s="4">
        <f>SUMIFS('grv lys'!$L$2:$L$2863,'grv lys'!$I$2:$I$2863,'bereken betaaldatum bedrag'!$AA$1,'grv lys'!$G$2:$G$2863,'bereken betaaldatum bedrag'!B484)</f>
        <v>0</v>
      </c>
      <c r="AB484" s="4">
        <f>SUMIFS('grv lys'!$L$2:$L$2863,'grv lys'!$I$2:$I$2863,'bereken betaaldatum bedrag'!$AB$1,'grv lys'!$G$2:$G$2863,'bereken betaaldatum bedrag'!B484)</f>
        <v>0</v>
      </c>
      <c r="AC484" s="4">
        <f>SUMIFS('grv lys'!$L$2:$L$2863,'grv lys'!$I$2:$I$2863,'bereken betaaldatum bedrag'!$AC$1,'grv lys'!$G$2:$G$2863,'bereken betaaldatum bedrag'!B484)</f>
        <v>0</v>
      </c>
      <c r="AD484" s="4">
        <f>SUMIFS('grv lys'!$L$2:$L$2863,'grv lys'!$I$2:$I$2863,'bereken betaaldatum bedrag'!$AD$1,'grv lys'!$G$2:$G$2863,'bereken betaaldatum bedrag'!B484)</f>
        <v>0</v>
      </c>
      <c r="AE484" s="4">
        <f>SUMIFS('grv lys'!$L$2:$L$2863,'grv lys'!$I$2:$I$2863,'bereken betaaldatum bedrag'!$AE$1,'grv lys'!$G$2:$G$2863,'bereken betaaldatum bedrag'!B484)</f>
        <v>0</v>
      </c>
      <c r="AF484" s="4">
        <f>SUMIFS('grv lys'!$L$2:$L$2863,'grv lys'!$I$2:$I$2863,'bereken betaaldatum bedrag'!$AF$1,'grv lys'!$G$2:$G$2863,'bereken betaaldatum bedrag'!B484)</f>
        <v>0</v>
      </c>
      <c r="AG484" s="4">
        <f>SUMIFS('grv lys'!$L$2:$L$2863,'grv lys'!$I$2:$I$2863,'bereken betaaldatum bedrag'!$AG$1,'grv lys'!$G$2:$G$2863,'bereken betaaldatum bedrag'!B484)</f>
        <v>0</v>
      </c>
      <c r="AH484" s="4">
        <f>SUMIFS('grv lys'!$L$2:$L$2863,'grv lys'!$I$2:$I$2863,'bereken betaaldatum bedrag'!$AH$1,'grv lys'!$G$2:$G$2863,'bereken betaaldatum bedrag'!B484)</f>
        <v>0</v>
      </c>
      <c r="AI484" s="4">
        <f>SUMIFS('grv lys'!$L$2:$L$2863,'grv lys'!$I$2:$I$2863,'bereken betaaldatum bedrag'!$AI$1,'grv lys'!$G$2:$G$2863,'bereken betaaldatum bedrag'!B484)</f>
        <v>0</v>
      </c>
      <c r="AJ484" s="4">
        <f>SUMIFS('grv lys'!$L$2:$L$2863,'grv lys'!$I$2:$I$2863,'bereken betaaldatum bedrag'!$AJ$1,'grv lys'!$G$2:$G$2863,'bereken betaaldatum bedrag'!B484)</f>
        <v>0</v>
      </c>
      <c r="AK484" s="4">
        <f>SUMIFS('grv lys'!$L$2:$L$2863,'grv lys'!$I$2:$I$2863,'bereken betaaldatum bedrag'!$AK$1,'grv lys'!$G$2:$G$2863,'bereken betaaldatum bedrag'!B484)</f>
        <v>0</v>
      </c>
      <c r="AL484" s="4">
        <f>SUMIFS('grv lys'!$L$2:$L$2863,'grv lys'!$I$2:$I$2863,'bereken betaaldatum bedrag'!$AL$1,'grv lys'!$G$2:$G$2863,'bereken betaaldatum bedrag'!B484)</f>
        <v>0</v>
      </c>
      <c r="AM484" s="4">
        <f>SUMIFS('grv lys'!$L$2:$L$2863,'grv lys'!$I$2:$I$2863,'bereken betaaldatum bedrag'!$AM$1,'grv lys'!$G$2:$G$2863,'bereken betaaldatum bedrag'!B484)</f>
        <v>0</v>
      </c>
      <c r="AN484" s="4">
        <f>SUMIFS('grv lys'!$L$2:$L$2863,'grv lys'!$I$2:$I$2863,'bereken betaaldatum bedrag'!$AN$1,'grv lys'!$G$2:$G$2863,'bereken betaaldatum bedrag'!B484)</f>
        <v>0</v>
      </c>
      <c r="AO484" s="4">
        <f>SUMIFS('grv lys'!$L$2:$L$2863,'grv lys'!$I$2:$I$2863,'bereken betaaldatum bedrag'!$AO$1,'grv lys'!$G$2:$G$2863,'bereken betaaldatum bedrag'!B484)</f>
        <v>0</v>
      </c>
      <c r="AP484" s="4">
        <f>SUMIFS('grv lys'!$L$2:$L$2863,'grv lys'!$I$2:$I$2863,'bereken betaaldatum bedrag'!$AP$1,'grv lys'!$G$2:$G$2863,'bereken betaaldatum bedrag'!B484)</f>
        <v>0</v>
      </c>
      <c r="AQ484" s="4">
        <f>SUMIFS('grv lys'!$L$2:$L$2863,'grv lys'!$I$2:$I$2863,'bereken betaaldatum bedrag'!$AQ$1,'grv lys'!$G$2:$G$2863,'bereken betaaldatum bedrag'!B484)</f>
        <v>0</v>
      </c>
      <c r="AR484" s="4">
        <f>SUMIFS('grv lys'!$L$2:$L$2863,'grv lys'!$I$2:$I$2863,'bereken betaaldatum bedrag'!$AR$1,'grv lys'!$G$2:$G$2863,'bereken betaaldatum bedrag'!B484)</f>
        <v>0</v>
      </c>
      <c r="AS484" s="4">
        <f>SUMIFS('grv lys'!$L$2:$L$2863,'grv lys'!$I$2:$I$2863,'bereken betaaldatum bedrag'!$AS$1,'grv lys'!$G$2:$G$2863,'bereken betaaldatum bedrag'!B484)</f>
        <v>0</v>
      </c>
      <c r="AT484" s="4">
        <f>SUMIFS('grv lys'!$L$2:$L$2863,'grv lys'!$I$2:$I$2863,'bereken betaaldatum bedrag'!$AT$1,'grv lys'!$G$2:$G$2863,'bereken betaaldatum bedrag'!B484)</f>
        <v>0</v>
      </c>
      <c r="AU484" s="4">
        <f>SUMIFS('grv lys'!$L$2:$L$2863,'grv lys'!$I$2:$I$2863,'bereken betaaldatum bedrag'!$AU$1,'grv lys'!$G$2:$G$2863,'bereken betaaldatum bedrag'!B484)</f>
        <v>0</v>
      </c>
      <c r="AV484" s="4">
        <f>SUMIFS('grv lys'!$L$2:$L$2863,'grv lys'!$I$2:$I$2863,'bereken betaaldatum bedrag'!$AV$1,'grv lys'!$G$2:$G$2863,'bereken betaaldatum bedrag'!B484)</f>
        <v>0</v>
      </c>
      <c r="AW484" s="4">
        <f>SUMIFS('grv lys'!$L$2:$L$2863,'grv lys'!$I$2:$I$2863,'bereken betaaldatum bedrag'!$AW$1,'grv lys'!$G$2:$G$2863,'bereken betaaldatum bedrag'!B484)</f>
        <v>0</v>
      </c>
      <c r="AX484" s="4">
        <f>SUMIFS('grv lys'!$L$2:$L$2863,'grv lys'!$I$2:$I$2863,'bereken betaaldatum bedrag'!$AX$1,'grv lys'!$G$2:$G$2863,'bereken betaaldatum bedrag'!B484)</f>
        <v>0</v>
      </c>
      <c r="AY484" s="4">
        <f>SUMIFS('grv lys'!$L$2:$L$2863,'grv lys'!$I$2:$I$2863,'bereken betaaldatum bedrag'!$AY$1,'grv lys'!$G$2:$G$2863,'bereken betaaldatum bedrag'!B484)</f>
        <v>0</v>
      </c>
      <c r="AZ484" s="4">
        <f>SUMIFS('grv lys'!$L$2:$L$2863,'grv lys'!$I$2:$I$2863,'bereken betaaldatum bedrag'!$AZ$1,'grv lys'!$G$2:$G$2863,'bereken betaaldatum bedrag'!B484)</f>
        <v>0</v>
      </c>
      <c r="BA484" s="4">
        <f>SUMIFS('grv lys'!$L$2:$L$2863,'grv lys'!$I$2:$I$2863,'bereken betaaldatum bedrag'!$BA$1,'grv lys'!$G$2:$G$2863,'bereken betaaldatum bedrag'!B484)</f>
        <v>0</v>
      </c>
    </row>
    <row r="485" spans="1:53" x14ac:dyDescent="0.25">
      <c r="A485" s="21" t="s">
        <v>138</v>
      </c>
      <c r="B485" s="22">
        <v>42061</v>
      </c>
      <c r="C485" s="7"/>
      <c r="D485" s="15" t="s">
        <v>148</v>
      </c>
      <c r="E485" s="14"/>
      <c r="F485" s="12"/>
      <c r="G485" s="16"/>
      <c r="H485" s="16"/>
      <c r="I485" s="4">
        <f>SUMIFS('grv lys'!$L$2:$L$2863,'grv lys'!$G$2:$G$2863,'bereken betaaldatum bedrag'!B485,'grv lys'!$I$2:$I$2863,'bereken betaaldatum bedrag'!I$1)</f>
        <v>0</v>
      </c>
      <c r="J485" s="4">
        <f>SUMIFS('grv lys'!$L$2:$L$2863,'grv lys'!$I$2:$I$2863,'bereken betaaldatum bedrag'!$J$1,'grv lys'!$T$2:$T$2863,'bereken betaaldatum bedrag'!B485)</f>
        <v>0</v>
      </c>
      <c r="K485" s="4">
        <f>SUMIFS('grv lys'!$L$2:$L$2863,'grv lys'!$I$2:$I$2863,'bereken betaaldatum bedrag'!$K$1,'grv lys'!$T$2:$T$2863,'bereken betaaldatum bedrag'!B485)</f>
        <v>0</v>
      </c>
      <c r="L485" s="4">
        <f>SUMIFS('grv lys'!$L$2:$L$2863,'grv lys'!$I$2:$I$2863,'bereken betaaldatum bedrag'!$L$1,'grv lys'!$T$2:$T$2863,'bereken betaaldatum bedrag'!B485)</f>
        <v>0</v>
      </c>
      <c r="M485" s="4">
        <f>SUMIFS('grv lys'!$L$2:$L$2863,'grv lys'!$I$2:$I$2863,'bereken betaaldatum bedrag'!$M$1,'grv lys'!$T$2:$T$2863,'bereken betaaldatum bedrag'!B485)</f>
        <v>0</v>
      </c>
      <c r="N485" s="4">
        <f>SUMIFS('grv lys'!$L$2:$L$2863,'grv lys'!$I$2:$I$2863,'bereken betaaldatum bedrag'!$N$1,'grv lys'!$T$2:$T$2863,'bereken betaaldatum bedrag'!B485)</f>
        <v>0</v>
      </c>
      <c r="O485" s="4">
        <f>SUMIFS('grv lys'!$L$2:$L$2863,'grv lys'!$I$2:$I$2863,'bereken betaaldatum bedrag'!$O$1,'grv lys'!$T$2:$T$2863,'bereken betaaldatum bedrag'!B485)</f>
        <v>0</v>
      </c>
      <c r="P485" s="4">
        <f>SUMIFS('grv lys'!$L$2:$L$2863,'grv lys'!$I$2:$I$2863,'bereken betaaldatum bedrag'!$P$1,'grv lys'!$T$2:$T$2863,'bereken betaaldatum bedrag'!B485)</f>
        <v>0</v>
      </c>
      <c r="Q485" s="4">
        <f>SUMIFS('grv lys'!$L$2:$L$2863,'grv lys'!$I$2:$I$2863,'bereken betaaldatum bedrag'!$Q$1,'grv lys'!$T$2:$T$2863,'bereken betaaldatum bedrag'!B485)</f>
        <v>0</v>
      </c>
      <c r="R485" s="4">
        <f>SUMIFS('grv lys'!$L$2:$L$2863,'grv lys'!$I$2:$I$2863,'bereken betaaldatum bedrag'!$R$1,'grv lys'!$T$2:$T$2863,'bereken betaaldatum bedrag'!B485)</f>
        <v>0</v>
      </c>
      <c r="S485" s="4">
        <f>SUMIFS('grv lys'!Y484:Y3747,'grv lys'!T484:T3747,'bereken betaaldatum bedrag'!B485,'grv lys'!V484:V3747,'bereken betaaldatum bedrag'!$S$1)</f>
        <v>0</v>
      </c>
      <c r="T485" s="4">
        <f>SUMIFS('grv lys'!Z484:Z3747,'grv lys'!U484:U3747,'bereken betaaldatum bedrag'!B485,'grv lys'!W484:W3747,'bereken betaaldatum bedrag'!$T$1)</f>
        <v>0</v>
      </c>
      <c r="U485" s="4">
        <f>SUMIFS('grv lys'!$L$2:$L$2863,'grv lys'!$I$2:$I$2863,'bereken betaaldatum bedrag'!$U$1,'grv lys'!$T$2:$T$2863,'bereken betaaldatum bedrag'!B485)</f>
        <v>0</v>
      </c>
      <c r="V485" s="4">
        <f>SUMIFS('grv lys'!$L$2:$L$2863,'grv lys'!$I$2:$I$2863,'bereken betaaldatum bedrag'!$V$1,'grv lys'!$T$2:$T$2863,'bereken betaaldatum bedrag'!B485)</f>
        <v>0</v>
      </c>
      <c r="W485" s="4">
        <f>SUMIFS('grv lys'!$L$2:$L$2863,'grv lys'!$I$2:$I$2863,'bereken betaaldatum bedrag'!$W$1,'grv lys'!$T$2:$T$2863,'bereken betaaldatum bedrag'!B485)</f>
        <v>0</v>
      </c>
      <c r="X485" s="4">
        <f>SUMIFS('grv lys'!$L$2:$L$2863,'grv lys'!$I$2:$I$2863,'bereken betaaldatum bedrag'!$X$1,'grv lys'!$T$2:$T$2863,'bereken betaaldatum bedrag'!B485)</f>
        <v>0</v>
      </c>
      <c r="Y485" s="4">
        <f>SUMIFS('grv lys'!$L$2:$L$2863,'grv lys'!$I$2:$I$2863,'bereken betaaldatum bedrag'!$Y$1,'grv lys'!$G$2:$G$2863,'bereken betaaldatum bedrag'!B485)</f>
        <v>0</v>
      </c>
      <c r="Z485" s="4">
        <f>SUMIFS('grv lys'!$L$2:$L$2863,'grv lys'!$I$2:$I$2863,'bereken betaaldatum bedrag'!$Z$1,'grv lys'!$G$2:$G$2863,'bereken betaaldatum bedrag'!B485)</f>
        <v>0</v>
      </c>
      <c r="AA485" s="4">
        <f>SUMIFS('grv lys'!$L$2:$L$2863,'grv lys'!$I$2:$I$2863,'bereken betaaldatum bedrag'!$AA$1,'grv lys'!$G$2:$G$2863,'bereken betaaldatum bedrag'!B485)</f>
        <v>0</v>
      </c>
      <c r="AB485" s="4">
        <f>SUMIFS('grv lys'!$L$2:$L$2863,'grv lys'!$I$2:$I$2863,'bereken betaaldatum bedrag'!$AB$1,'grv lys'!$G$2:$G$2863,'bereken betaaldatum bedrag'!B485)</f>
        <v>0</v>
      </c>
      <c r="AC485" s="4">
        <f>SUMIFS('grv lys'!$L$2:$L$2863,'grv lys'!$I$2:$I$2863,'bereken betaaldatum bedrag'!$AC$1,'grv lys'!$G$2:$G$2863,'bereken betaaldatum bedrag'!B485)</f>
        <v>0</v>
      </c>
      <c r="AD485" s="4">
        <f>SUMIFS('grv lys'!$L$2:$L$2863,'grv lys'!$I$2:$I$2863,'bereken betaaldatum bedrag'!$AD$1,'grv lys'!$G$2:$G$2863,'bereken betaaldatum bedrag'!B485)</f>
        <v>0</v>
      </c>
      <c r="AE485" s="4">
        <f>SUMIFS('grv lys'!$L$2:$L$2863,'grv lys'!$I$2:$I$2863,'bereken betaaldatum bedrag'!$AE$1,'grv lys'!$G$2:$G$2863,'bereken betaaldatum bedrag'!B485)</f>
        <v>0</v>
      </c>
      <c r="AF485" s="4">
        <f>SUMIFS('grv lys'!$L$2:$L$2863,'grv lys'!$I$2:$I$2863,'bereken betaaldatum bedrag'!$AF$1,'grv lys'!$G$2:$G$2863,'bereken betaaldatum bedrag'!B485)</f>
        <v>0</v>
      </c>
      <c r="AG485" s="4">
        <f>SUMIFS('grv lys'!$L$2:$L$2863,'grv lys'!$I$2:$I$2863,'bereken betaaldatum bedrag'!$AG$1,'grv lys'!$G$2:$G$2863,'bereken betaaldatum bedrag'!B485)</f>
        <v>0</v>
      </c>
      <c r="AH485" s="4">
        <f>SUMIFS('grv lys'!$L$2:$L$2863,'grv lys'!$I$2:$I$2863,'bereken betaaldatum bedrag'!$AH$1,'grv lys'!$G$2:$G$2863,'bereken betaaldatum bedrag'!B485)</f>
        <v>0</v>
      </c>
      <c r="AI485" s="4">
        <f>SUMIFS('grv lys'!$L$2:$L$2863,'grv lys'!$I$2:$I$2863,'bereken betaaldatum bedrag'!$AI$1,'grv lys'!$G$2:$G$2863,'bereken betaaldatum bedrag'!B485)</f>
        <v>0</v>
      </c>
      <c r="AJ485" s="4">
        <f>SUMIFS('grv lys'!$L$2:$L$2863,'grv lys'!$I$2:$I$2863,'bereken betaaldatum bedrag'!$AJ$1,'grv lys'!$G$2:$G$2863,'bereken betaaldatum bedrag'!B485)</f>
        <v>0</v>
      </c>
      <c r="AK485" s="4">
        <f>SUMIFS('grv lys'!$L$2:$L$2863,'grv lys'!$I$2:$I$2863,'bereken betaaldatum bedrag'!$AK$1,'grv lys'!$G$2:$G$2863,'bereken betaaldatum bedrag'!B485)</f>
        <v>0</v>
      </c>
      <c r="AL485" s="4">
        <f>SUMIFS('grv lys'!$L$2:$L$2863,'grv lys'!$I$2:$I$2863,'bereken betaaldatum bedrag'!$AL$1,'grv lys'!$G$2:$G$2863,'bereken betaaldatum bedrag'!B485)</f>
        <v>0</v>
      </c>
      <c r="AM485" s="4">
        <f>SUMIFS('grv lys'!$L$2:$L$2863,'grv lys'!$I$2:$I$2863,'bereken betaaldatum bedrag'!$AM$1,'grv lys'!$G$2:$G$2863,'bereken betaaldatum bedrag'!B485)</f>
        <v>0</v>
      </c>
      <c r="AN485" s="4">
        <f>SUMIFS('grv lys'!$L$2:$L$2863,'grv lys'!$I$2:$I$2863,'bereken betaaldatum bedrag'!$AN$1,'grv lys'!$G$2:$G$2863,'bereken betaaldatum bedrag'!B485)</f>
        <v>0</v>
      </c>
      <c r="AO485" s="4">
        <f>SUMIFS('grv lys'!$L$2:$L$2863,'grv lys'!$I$2:$I$2863,'bereken betaaldatum bedrag'!$AO$1,'grv lys'!$G$2:$G$2863,'bereken betaaldatum bedrag'!B485)</f>
        <v>0</v>
      </c>
      <c r="AP485" s="4">
        <f>SUMIFS('grv lys'!$L$2:$L$2863,'grv lys'!$I$2:$I$2863,'bereken betaaldatum bedrag'!$AP$1,'grv lys'!$G$2:$G$2863,'bereken betaaldatum bedrag'!B485)</f>
        <v>0</v>
      </c>
      <c r="AQ485" s="4">
        <f>SUMIFS('grv lys'!$L$2:$L$2863,'grv lys'!$I$2:$I$2863,'bereken betaaldatum bedrag'!$AQ$1,'grv lys'!$G$2:$G$2863,'bereken betaaldatum bedrag'!B485)</f>
        <v>0</v>
      </c>
      <c r="AR485" s="4">
        <f>SUMIFS('grv lys'!$L$2:$L$2863,'grv lys'!$I$2:$I$2863,'bereken betaaldatum bedrag'!$AR$1,'grv lys'!$G$2:$G$2863,'bereken betaaldatum bedrag'!B485)</f>
        <v>0</v>
      </c>
      <c r="AS485" s="4">
        <f>SUMIFS('grv lys'!$L$2:$L$2863,'grv lys'!$I$2:$I$2863,'bereken betaaldatum bedrag'!$AS$1,'grv lys'!$G$2:$G$2863,'bereken betaaldatum bedrag'!B485)</f>
        <v>0</v>
      </c>
      <c r="AT485" s="4">
        <f>SUMIFS('grv lys'!$L$2:$L$2863,'grv lys'!$I$2:$I$2863,'bereken betaaldatum bedrag'!$AT$1,'grv lys'!$G$2:$G$2863,'bereken betaaldatum bedrag'!B485)</f>
        <v>0</v>
      </c>
      <c r="AU485" s="4">
        <f>SUMIFS('grv lys'!$L$2:$L$2863,'grv lys'!$I$2:$I$2863,'bereken betaaldatum bedrag'!$AU$1,'grv lys'!$G$2:$G$2863,'bereken betaaldatum bedrag'!B485)</f>
        <v>0</v>
      </c>
      <c r="AV485" s="4">
        <f>SUMIFS('grv lys'!$L$2:$L$2863,'grv lys'!$I$2:$I$2863,'bereken betaaldatum bedrag'!$AV$1,'grv lys'!$G$2:$G$2863,'bereken betaaldatum bedrag'!B485)</f>
        <v>0</v>
      </c>
      <c r="AW485" s="4">
        <f>SUMIFS('grv lys'!$L$2:$L$2863,'grv lys'!$I$2:$I$2863,'bereken betaaldatum bedrag'!$AW$1,'grv lys'!$G$2:$G$2863,'bereken betaaldatum bedrag'!B485)</f>
        <v>0</v>
      </c>
      <c r="AX485" s="4">
        <f>SUMIFS('grv lys'!$L$2:$L$2863,'grv lys'!$I$2:$I$2863,'bereken betaaldatum bedrag'!$AX$1,'grv lys'!$G$2:$G$2863,'bereken betaaldatum bedrag'!B485)</f>
        <v>0</v>
      </c>
      <c r="AY485" s="4">
        <f>SUMIFS('grv lys'!$L$2:$L$2863,'grv lys'!$I$2:$I$2863,'bereken betaaldatum bedrag'!$AY$1,'grv lys'!$G$2:$G$2863,'bereken betaaldatum bedrag'!B485)</f>
        <v>0</v>
      </c>
      <c r="AZ485" s="4">
        <f>SUMIFS('grv lys'!$L$2:$L$2863,'grv lys'!$I$2:$I$2863,'bereken betaaldatum bedrag'!$AZ$1,'grv lys'!$G$2:$G$2863,'bereken betaaldatum bedrag'!B485)</f>
        <v>0</v>
      </c>
      <c r="BA485" s="4">
        <f>SUMIFS('grv lys'!$L$2:$L$2863,'grv lys'!$I$2:$I$2863,'bereken betaaldatum bedrag'!$BA$1,'grv lys'!$G$2:$G$2863,'bereken betaaldatum bedrag'!B485)</f>
        <v>0</v>
      </c>
    </row>
    <row r="486" spans="1:53" x14ac:dyDescent="0.25">
      <c r="A486" s="21" t="s">
        <v>139</v>
      </c>
      <c r="B486" s="22">
        <v>42062</v>
      </c>
      <c r="C486" s="7">
        <f>B486+19</f>
        <v>42081</v>
      </c>
      <c r="D486" s="6">
        <f>SUM(I480:I486)</f>
        <v>0</v>
      </c>
      <c r="E486" s="14">
        <f>B486+31</f>
        <v>42093</v>
      </c>
      <c r="F486" s="12">
        <f>SUM(Y480:BA486)</f>
        <v>0</v>
      </c>
      <c r="G486" s="10">
        <f>B486</f>
        <v>42062</v>
      </c>
      <c r="H486" s="9">
        <f>SUM(J480:X486)</f>
        <v>0</v>
      </c>
      <c r="I486" s="4">
        <f>SUMIFS('grv lys'!$L$2:$L$2863,'grv lys'!$G$2:$G$2863,'bereken betaaldatum bedrag'!B486,'grv lys'!$I$2:$I$2863,'bereken betaaldatum bedrag'!I$1)</f>
        <v>0</v>
      </c>
      <c r="J486" s="4">
        <f>SUMIFS('grv lys'!$L$2:$L$2863,'grv lys'!$I$2:$I$2863,'bereken betaaldatum bedrag'!$J$1,'grv lys'!$T$2:$T$2863,'bereken betaaldatum bedrag'!B486)</f>
        <v>0</v>
      </c>
      <c r="K486" s="4">
        <f>SUMIFS('grv lys'!$L$2:$L$2863,'grv lys'!$I$2:$I$2863,'bereken betaaldatum bedrag'!$K$1,'grv lys'!$T$2:$T$2863,'bereken betaaldatum bedrag'!B486)</f>
        <v>0</v>
      </c>
      <c r="L486" s="4">
        <f>SUMIFS('grv lys'!$L$2:$L$2863,'grv lys'!$I$2:$I$2863,'bereken betaaldatum bedrag'!$L$1,'grv lys'!$T$2:$T$2863,'bereken betaaldatum bedrag'!B486)</f>
        <v>0</v>
      </c>
      <c r="M486" s="4">
        <f>SUMIFS('grv lys'!$L$2:$L$2863,'grv lys'!$I$2:$I$2863,'bereken betaaldatum bedrag'!$M$1,'grv lys'!$T$2:$T$2863,'bereken betaaldatum bedrag'!B486)</f>
        <v>0</v>
      </c>
      <c r="N486" s="4">
        <f>SUMIFS('grv lys'!$L$2:$L$2863,'grv lys'!$I$2:$I$2863,'bereken betaaldatum bedrag'!$N$1,'grv lys'!$T$2:$T$2863,'bereken betaaldatum bedrag'!B486)</f>
        <v>0</v>
      </c>
      <c r="O486" s="4">
        <f>SUMIFS('grv lys'!$L$2:$L$2863,'grv lys'!$I$2:$I$2863,'bereken betaaldatum bedrag'!$O$1,'grv lys'!$T$2:$T$2863,'bereken betaaldatum bedrag'!B486)</f>
        <v>0</v>
      </c>
      <c r="P486" s="4">
        <f>SUMIFS('grv lys'!$L$2:$L$2863,'grv lys'!$I$2:$I$2863,'bereken betaaldatum bedrag'!$P$1,'grv lys'!$T$2:$T$2863,'bereken betaaldatum bedrag'!B486)</f>
        <v>0</v>
      </c>
      <c r="Q486" s="4">
        <f>SUMIFS('grv lys'!$L$2:$L$2863,'grv lys'!$I$2:$I$2863,'bereken betaaldatum bedrag'!$Q$1,'grv lys'!$T$2:$T$2863,'bereken betaaldatum bedrag'!B486)</f>
        <v>0</v>
      </c>
      <c r="R486" s="4">
        <f>SUMIFS('grv lys'!$L$2:$L$2863,'grv lys'!$I$2:$I$2863,'bereken betaaldatum bedrag'!$R$1,'grv lys'!$T$2:$T$2863,'bereken betaaldatum bedrag'!B486)</f>
        <v>0</v>
      </c>
      <c r="S486" s="4">
        <f>SUMIFS('grv lys'!Y485:Y3748,'grv lys'!T485:T3748,'bereken betaaldatum bedrag'!B486,'grv lys'!V485:V3748,'bereken betaaldatum bedrag'!$S$1)</f>
        <v>0</v>
      </c>
      <c r="T486" s="4">
        <f>SUMIFS('grv lys'!Z485:Z3748,'grv lys'!U485:U3748,'bereken betaaldatum bedrag'!B486,'grv lys'!W485:W3748,'bereken betaaldatum bedrag'!$T$1)</f>
        <v>0</v>
      </c>
      <c r="U486" s="4">
        <f>SUMIFS('grv lys'!$L$2:$L$2863,'grv lys'!$I$2:$I$2863,'bereken betaaldatum bedrag'!$U$1,'grv lys'!$T$2:$T$2863,'bereken betaaldatum bedrag'!B486)</f>
        <v>0</v>
      </c>
      <c r="V486" s="4">
        <f>SUMIFS('grv lys'!$L$2:$L$2863,'grv lys'!$I$2:$I$2863,'bereken betaaldatum bedrag'!$V$1,'grv lys'!$T$2:$T$2863,'bereken betaaldatum bedrag'!B486)</f>
        <v>0</v>
      </c>
      <c r="W486" s="4">
        <f>SUMIFS('grv lys'!$L$2:$L$2863,'grv lys'!$I$2:$I$2863,'bereken betaaldatum bedrag'!$W$1,'grv lys'!$T$2:$T$2863,'bereken betaaldatum bedrag'!B486)</f>
        <v>0</v>
      </c>
      <c r="X486" s="4">
        <f>SUMIFS('grv lys'!$L$2:$L$2863,'grv lys'!$I$2:$I$2863,'bereken betaaldatum bedrag'!$X$1,'grv lys'!$T$2:$T$2863,'bereken betaaldatum bedrag'!B486)</f>
        <v>0</v>
      </c>
      <c r="Y486" s="4">
        <f>SUMIFS('grv lys'!$L$2:$L$2863,'grv lys'!$I$2:$I$2863,'bereken betaaldatum bedrag'!$Y$1,'grv lys'!$G$2:$G$2863,'bereken betaaldatum bedrag'!B486)</f>
        <v>0</v>
      </c>
      <c r="Z486" s="4">
        <f>SUMIFS('grv lys'!$L$2:$L$2863,'grv lys'!$I$2:$I$2863,'bereken betaaldatum bedrag'!$Z$1,'grv lys'!$G$2:$G$2863,'bereken betaaldatum bedrag'!B486)</f>
        <v>0</v>
      </c>
      <c r="AA486" s="4">
        <f>SUMIFS('grv lys'!$L$2:$L$2863,'grv lys'!$I$2:$I$2863,'bereken betaaldatum bedrag'!$AA$1,'grv lys'!$G$2:$G$2863,'bereken betaaldatum bedrag'!B486)</f>
        <v>0</v>
      </c>
      <c r="AB486" s="4">
        <f>SUMIFS('grv lys'!$L$2:$L$2863,'grv lys'!$I$2:$I$2863,'bereken betaaldatum bedrag'!$AB$1,'grv lys'!$G$2:$G$2863,'bereken betaaldatum bedrag'!B486)</f>
        <v>0</v>
      </c>
      <c r="AC486" s="4">
        <f>SUMIFS('grv lys'!$L$2:$L$2863,'grv lys'!$I$2:$I$2863,'bereken betaaldatum bedrag'!$AC$1,'grv lys'!$G$2:$G$2863,'bereken betaaldatum bedrag'!B486)</f>
        <v>0</v>
      </c>
      <c r="AD486" s="4">
        <f>SUMIFS('grv lys'!$L$2:$L$2863,'grv lys'!$I$2:$I$2863,'bereken betaaldatum bedrag'!$AD$1,'grv lys'!$G$2:$G$2863,'bereken betaaldatum bedrag'!B486)</f>
        <v>0</v>
      </c>
      <c r="AE486" s="4">
        <f>SUMIFS('grv lys'!$L$2:$L$2863,'grv lys'!$I$2:$I$2863,'bereken betaaldatum bedrag'!$AE$1,'grv lys'!$G$2:$G$2863,'bereken betaaldatum bedrag'!B486)</f>
        <v>0</v>
      </c>
      <c r="AF486" s="4">
        <f>SUMIFS('grv lys'!$L$2:$L$2863,'grv lys'!$I$2:$I$2863,'bereken betaaldatum bedrag'!$AF$1,'grv lys'!$G$2:$G$2863,'bereken betaaldatum bedrag'!B486)</f>
        <v>0</v>
      </c>
      <c r="AG486" s="4">
        <f>SUMIFS('grv lys'!$L$2:$L$2863,'grv lys'!$I$2:$I$2863,'bereken betaaldatum bedrag'!$AG$1,'grv lys'!$G$2:$G$2863,'bereken betaaldatum bedrag'!B486)</f>
        <v>0</v>
      </c>
      <c r="AH486" s="4">
        <f>SUMIFS('grv lys'!$L$2:$L$2863,'grv lys'!$I$2:$I$2863,'bereken betaaldatum bedrag'!$AH$1,'grv lys'!$G$2:$G$2863,'bereken betaaldatum bedrag'!B486)</f>
        <v>0</v>
      </c>
      <c r="AI486" s="4">
        <f>SUMIFS('grv lys'!$L$2:$L$2863,'grv lys'!$I$2:$I$2863,'bereken betaaldatum bedrag'!$AI$1,'grv lys'!$G$2:$G$2863,'bereken betaaldatum bedrag'!B486)</f>
        <v>0</v>
      </c>
      <c r="AJ486" s="4">
        <f>SUMIFS('grv lys'!$L$2:$L$2863,'grv lys'!$I$2:$I$2863,'bereken betaaldatum bedrag'!$AJ$1,'grv lys'!$G$2:$G$2863,'bereken betaaldatum bedrag'!B486)</f>
        <v>0</v>
      </c>
      <c r="AK486" s="4">
        <f>SUMIFS('grv lys'!$L$2:$L$2863,'grv lys'!$I$2:$I$2863,'bereken betaaldatum bedrag'!$AK$1,'grv lys'!$G$2:$G$2863,'bereken betaaldatum bedrag'!B486)</f>
        <v>0</v>
      </c>
      <c r="AL486" s="4">
        <f>SUMIFS('grv lys'!$L$2:$L$2863,'grv lys'!$I$2:$I$2863,'bereken betaaldatum bedrag'!$AL$1,'grv lys'!$G$2:$G$2863,'bereken betaaldatum bedrag'!B486)</f>
        <v>0</v>
      </c>
      <c r="AM486" s="4">
        <f>SUMIFS('grv lys'!$L$2:$L$2863,'grv lys'!$I$2:$I$2863,'bereken betaaldatum bedrag'!$AM$1,'grv lys'!$G$2:$G$2863,'bereken betaaldatum bedrag'!B486)</f>
        <v>0</v>
      </c>
      <c r="AN486" s="4">
        <f>SUMIFS('grv lys'!$L$2:$L$2863,'grv lys'!$I$2:$I$2863,'bereken betaaldatum bedrag'!$AN$1,'grv lys'!$G$2:$G$2863,'bereken betaaldatum bedrag'!B486)</f>
        <v>0</v>
      </c>
      <c r="AO486" s="4">
        <f>SUMIFS('grv lys'!$L$2:$L$2863,'grv lys'!$I$2:$I$2863,'bereken betaaldatum bedrag'!$AO$1,'grv lys'!$G$2:$G$2863,'bereken betaaldatum bedrag'!B486)</f>
        <v>0</v>
      </c>
      <c r="AP486" s="4">
        <f>SUMIFS('grv lys'!$L$2:$L$2863,'grv lys'!$I$2:$I$2863,'bereken betaaldatum bedrag'!$AP$1,'grv lys'!$G$2:$G$2863,'bereken betaaldatum bedrag'!B486)</f>
        <v>0</v>
      </c>
      <c r="AQ486" s="4">
        <f>SUMIFS('grv lys'!$L$2:$L$2863,'grv lys'!$I$2:$I$2863,'bereken betaaldatum bedrag'!$AQ$1,'grv lys'!$G$2:$G$2863,'bereken betaaldatum bedrag'!B486)</f>
        <v>0</v>
      </c>
      <c r="AR486" s="4">
        <f>SUMIFS('grv lys'!$L$2:$L$2863,'grv lys'!$I$2:$I$2863,'bereken betaaldatum bedrag'!$AR$1,'grv lys'!$G$2:$G$2863,'bereken betaaldatum bedrag'!B486)</f>
        <v>0</v>
      </c>
      <c r="AS486" s="4">
        <f>SUMIFS('grv lys'!$L$2:$L$2863,'grv lys'!$I$2:$I$2863,'bereken betaaldatum bedrag'!$AS$1,'grv lys'!$G$2:$G$2863,'bereken betaaldatum bedrag'!B486)</f>
        <v>0</v>
      </c>
      <c r="AT486" s="4">
        <f>SUMIFS('grv lys'!$L$2:$L$2863,'grv lys'!$I$2:$I$2863,'bereken betaaldatum bedrag'!$AT$1,'grv lys'!$G$2:$G$2863,'bereken betaaldatum bedrag'!B486)</f>
        <v>0</v>
      </c>
      <c r="AU486" s="4">
        <f>SUMIFS('grv lys'!$L$2:$L$2863,'grv lys'!$I$2:$I$2863,'bereken betaaldatum bedrag'!$AU$1,'grv lys'!$G$2:$G$2863,'bereken betaaldatum bedrag'!B486)</f>
        <v>0</v>
      </c>
      <c r="AV486" s="4">
        <f>SUMIFS('grv lys'!$L$2:$L$2863,'grv lys'!$I$2:$I$2863,'bereken betaaldatum bedrag'!$AV$1,'grv lys'!$G$2:$G$2863,'bereken betaaldatum bedrag'!B486)</f>
        <v>0</v>
      </c>
      <c r="AW486" s="4">
        <f>SUMIFS('grv lys'!$L$2:$L$2863,'grv lys'!$I$2:$I$2863,'bereken betaaldatum bedrag'!$AW$1,'grv lys'!$G$2:$G$2863,'bereken betaaldatum bedrag'!B486)</f>
        <v>0</v>
      </c>
      <c r="AX486" s="4">
        <f>SUMIFS('grv lys'!$L$2:$L$2863,'grv lys'!$I$2:$I$2863,'bereken betaaldatum bedrag'!$AX$1,'grv lys'!$G$2:$G$2863,'bereken betaaldatum bedrag'!B486)</f>
        <v>0</v>
      </c>
      <c r="AY486" s="4">
        <f>SUMIFS('grv lys'!$L$2:$L$2863,'grv lys'!$I$2:$I$2863,'bereken betaaldatum bedrag'!$AY$1,'grv lys'!$G$2:$G$2863,'bereken betaaldatum bedrag'!B486)</f>
        <v>0</v>
      </c>
      <c r="AZ486" s="4">
        <f>SUMIFS('grv lys'!$L$2:$L$2863,'grv lys'!$I$2:$I$2863,'bereken betaaldatum bedrag'!$AZ$1,'grv lys'!$G$2:$G$2863,'bereken betaaldatum bedrag'!B486)</f>
        <v>0</v>
      </c>
      <c r="BA486" s="4">
        <f>SUMIFS('grv lys'!$L$2:$L$2863,'grv lys'!$I$2:$I$2863,'bereken betaaldatum bedrag'!$BA$1,'grv lys'!$G$2:$G$2863,'bereken betaaldatum bedrag'!B486)</f>
        <v>0</v>
      </c>
    </row>
    <row r="487" spans="1:53" x14ac:dyDescent="0.25">
      <c r="A487" s="19" t="s">
        <v>140</v>
      </c>
      <c r="B487" s="20">
        <v>42063</v>
      </c>
      <c r="C487" s="7"/>
      <c r="D487" s="15" t="s">
        <v>148</v>
      </c>
      <c r="E487" s="14"/>
      <c r="F487" s="12"/>
      <c r="G487" s="16"/>
      <c r="H487" s="16"/>
      <c r="I487" s="4">
        <f>SUMIFS('grv lys'!$L$2:$L$2863,'grv lys'!$G$2:$G$2863,'bereken betaaldatum bedrag'!B487,'grv lys'!$I$2:$I$2863,'bereken betaaldatum bedrag'!I$1)</f>
        <v>0</v>
      </c>
      <c r="J487" s="4">
        <f>SUMIFS('grv lys'!$L$2:$L$2863,'grv lys'!$I$2:$I$2863,'bereken betaaldatum bedrag'!$J$1,'grv lys'!$T$2:$T$2863,'bereken betaaldatum bedrag'!B487)</f>
        <v>0</v>
      </c>
      <c r="K487" s="4">
        <f>SUMIFS('grv lys'!$L$2:$L$2863,'grv lys'!$I$2:$I$2863,'bereken betaaldatum bedrag'!$K$1,'grv lys'!$T$2:$T$2863,'bereken betaaldatum bedrag'!B487)</f>
        <v>0</v>
      </c>
      <c r="L487" s="4">
        <f>SUMIFS('grv lys'!$L$2:$L$2863,'grv lys'!$I$2:$I$2863,'bereken betaaldatum bedrag'!$L$1,'grv lys'!$T$2:$T$2863,'bereken betaaldatum bedrag'!B487)</f>
        <v>0</v>
      </c>
      <c r="M487" s="4">
        <f>SUMIFS('grv lys'!$L$2:$L$2863,'grv lys'!$I$2:$I$2863,'bereken betaaldatum bedrag'!$M$1,'grv lys'!$T$2:$T$2863,'bereken betaaldatum bedrag'!B487)</f>
        <v>0</v>
      </c>
      <c r="N487" s="4">
        <f>SUMIFS('grv lys'!$L$2:$L$2863,'grv lys'!$I$2:$I$2863,'bereken betaaldatum bedrag'!$N$1,'grv lys'!$T$2:$T$2863,'bereken betaaldatum bedrag'!B487)</f>
        <v>0</v>
      </c>
      <c r="O487" s="4">
        <f>SUMIFS('grv lys'!$L$2:$L$2863,'grv lys'!$I$2:$I$2863,'bereken betaaldatum bedrag'!$O$1,'grv lys'!$T$2:$T$2863,'bereken betaaldatum bedrag'!B487)</f>
        <v>0</v>
      </c>
      <c r="P487" s="4">
        <f>SUMIFS('grv lys'!$L$2:$L$2863,'grv lys'!$I$2:$I$2863,'bereken betaaldatum bedrag'!$P$1,'grv lys'!$T$2:$T$2863,'bereken betaaldatum bedrag'!B487)</f>
        <v>0</v>
      </c>
      <c r="Q487" s="4">
        <f>SUMIFS('grv lys'!$L$2:$L$2863,'grv lys'!$I$2:$I$2863,'bereken betaaldatum bedrag'!$Q$1,'grv lys'!$T$2:$T$2863,'bereken betaaldatum bedrag'!B487)</f>
        <v>0</v>
      </c>
      <c r="R487" s="4">
        <f>SUMIFS('grv lys'!$L$2:$L$2863,'grv lys'!$I$2:$I$2863,'bereken betaaldatum bedrag'!$R$1,'grv lys'!$T$2:$T$2863,'bereken betaaldatum bedrag'!B487)</f>
        <v>0</v>
      </c>
      <c r="S487" s="4">
        <f>SUMIFS('grv lys'!Y486:Y3749,'grv lys'!T486:T3749,'bereken betaaldatum bedrag'!B487,'grv lys'!V486:V3749,'bereken betaaldatum bedrag'!$S$1)</f>
        <v>0</v>
      </c>
      <c r="T487" s="4">
        <f>SUMIFS('grv lys'!Z486:Z3749,'grv lys'!U486:U3749,'bereken betaaldatum bedrag'!B487,'grv lys'!W486:W3749,'bereken betaaldatum bedrag'!$T$1)</f>
        <v>0</v>
      </c>
      <c r="U487" s="4">
        <f>SUMIFS('grv lys'!$L$2:$L$2863,'grv lys'!$I$2:$I$2863,'bereken betaaldatum bedrag'!$U$1,'grv lys'!$T$2:$T$2863,'bereken betaaldatum bedrag'!B487)</f>
        <v>0</v>
      </c>
      <c r="V487" s="4">
        <f>SUMIFS('grv lys'!$L$2:$L$2863,'grv lys'!$I$2:$I$2863,'bereken betaaldatum bedrag'!$V$1,'grv lys'!$T$2:$T$2863,'bereken betaaldatum bedrag'!B487)</f>
        <v>0</v>
      </c>
      <c r="W487" s="4">
        <f>SUMIFS('grv lys'!$L$2:$L$2863,'grv lys'!$I$2:$I$2863,'bereken betaaldatum bedrag'!$W$1,'grv lys'!$T$2:$T$2863,'bereken betaaldatum bedrag'!B487)</f>
        <v>0</v>
      </c>
      <c r="X487" s="4">
        <f>SUMIFS('grv lys'!$L$2:$L$2863,'grv lys'!$I$2:$I$2863,'bereken betaaldatum bedrag'!$X$1,'grv lys'!$T$2:$T$2863,'bereken betaaldatum bedrag'!B487)</f>
        <v>0</v>
      </c>
      <c r="Y487" s="4">
        <f>SUMIFS('grv lys'!$L$2:$L$2863,'grv lys'!$I$2:$I$2863,'bereken betaaldatum bedrag'!$Y$1,'grv lys'!$G$2:$G$2863,'bereken betaaldatum bedrag'!B487)</f>
        <v>0</v>
      </c>
      <c r="Z487" s="4">
        <f>SUMIFS('grv lys'!$L$2:$L$2863,'grv lys'!$I$2:$I$2863,'bereken betaaldatum bedrag'!$Z$1,'grv lys'!$G$2:$G$2863,'bereken betaaldatum bedrag'!B487)</f>
        <v>0</v>
      </c>
      <c r="AA487" s="4">
        <f>SUMIFS('grv lys'!$L$2:$L$2863,'grv lys'!$I$2:$I$2863,'bereken betaaldatum bedrag'!$AA$1,'grv lys'!$G$2:$G$2863,'bereken betaaldatum bedrag'!B487)</f>
        <v>0</v>
      </c>
      <c r="AB487" s="4">
        <f>SUMIFS('grv lys'!$L$2:$L$2863,'grv lys'!$I$2:$I$2863,'bereken betaaldatum bedrag'!$AB$1,'grv lys'!$G$2:$G$2863,'bereken betaaldatum bedrag'!B487)</f>
        <v>0</v>
      </c>
      <c r="AC487" s="4">
        <f>SUMIFS('grv lys'!$L$2:$L$2863,'grv lys'!$I$2:$I$2863,'bereken betaaldatum bedrag'!$AC$1,'grv lys'!$G$2:$G$2863,'bereken betaaldatum bedrag'!B487)</f>
        <v>0</v>
      </c>
      <c r="AD487" s="4">
        <f>SUMIFS('grv lys'!$L$2:$L$2863,'grv lys'!$I$2:$I$2863,'bereken betaaldatum bedrag'!$AD$1,'grv lys'!$G$2:$G$2863,'bereken betaaldatum bedrag'!B487)</f>
        <v>0</v>
      </c>
      <c r="AE487" s="4">
        <f>SUMIFS('grv lys'!$L$2:$L$2863,'grv lys'!$I$2:$I$2863,'bereken betaaldatum bedrag'!$AE$1,'grv lys'!$G$2:$G$2863,'bereken betaaldatum bedrag'!B487)</f>
        <v>0</v>
      </c>
      <c r="AF487" s="4">
        <f>SUMIFS('grv lys'!$L$2:$L$2863,'grv lys'!$I$2:$I$2863,'bereken betaaldatum bedrag'!$AF$1,'grv lys'!$G$2:$G$2863,'bereken betaaldatum bedrag'!B487)</f>
        <v>0</v>
      </c>
      <c r="AG487" s="4">
        <f>SUMIFS('grv lys'!$L$2:$L$2863,'grv lys'!$I$2:$I$2863,'bereken betaaldatum bedrag'!$AG$1,'grv lys'!$G$2:$G$2863,'bereken betaaldatum bedrag'!B487)</f>
        <v>0</v>
      </c>
      <c r="AH487" s="4">
        <f>SUMIFS('grv lys'!$L$2:$L$2863,'grv lys'!$I$2:$I$2863,'bereken betaaldatum bedrag'!$AH$1,'grv lys'!$G$2:$G$2863,'bereken betaaldatum bedrag'!B487)</f>
        <v>0</v>
      </c>
      <c r="AI487" s="4">
        <f>SUMIFS('grv lys'!$L$2:$L$2863,'grv lys'!$I$2:$I$2863,'bereken betaaldatum bedrag'!$AI$1,'grv lys'!$G$2:$G$2863,'bereken betaaldatum bedrag'!B487)</f>
        <v>0</v>
      </c>
      <c r="AJ487" s="4">
        <f>SUMIFS('grv lys'!$L$2:$L$2863,'grv lys'!$I$2:$I$2863,'bereken betaaldatum bedrag'!$AJ$1,'grv lys'!$G$2:$G$2863,'bereken betaaldatum bedrag'!B487)</f>
        <v>0</v>
      </c>
      <c r="AK487" s="4">
        <f>SUMIFS('grv lys'!$L$2:$L$2863,'grv lys'!$I$2:$I$2863,'bereken betaaldatum bedrag'!$AK$1,'grv lys'!$G$2:$G$2863,'bereken betaaldatum bedrag'!B487)</f>
        <v>0</v>
      </c>
      <c r="AL487" s="4">
        <f>SUMIFS('grv lys'!$L$2:$L$2863,'grv lys'!$I$2:$I$2863,'bereken betaaldatum bedrag'!$AL$1,'grv lys'!$G$2:$G$2863,'bereken betaaldatum bedrag'!B487)</f>
        <v>0</v>
      </c>
      <c r="AM487" s="4">
        <f>SUMIFS('grv lys'!$L$2:$L$2863,'grv lys'!$I$2:$I$2863,'bereken betaaldatum bedrag'!$AM$1,'grv lys'!$G$2:$G$2863,'bereken betaaldatum bedrag'!B487)</f>
        <v>0</v>
      </c>
      <c r="AN487" s="4">
        <f>SUMIFS('grv lys'!$L$2:$L$2863,'grv lys'!$I$2:$I$2863,'bereken betaaldatum bedrag'!$AN$1,'grv lys'!$G$2:$G$2863,'bereken betaaldatum bedrag'!B487)</f>
        <v>0</v>
      </c>
      <c r="AO487" s="4">
        <f>SUMIFS('grv lys'!$L$2:$L$2863,'grv lys'!$I$2:$I$2863,'bereken betaaldatum bedrag'!$AO$1,'grv lys'!$G$2:$G$2863,'bereken betaaldatum bedrag'!B487)</f>
        <v>0</v>
      </c>
      <c r="AP487" s="4">
        <f>SUMIFS('grv lys'!$L$2:$L$2863,'grv lys'!$I$2:$I$2863,'bereken betaaldatum bedrag'!$AP$1,'grv lys'!$G$2:$G$2863,'bereken betaaldatum bedrag'!B487)</f>
        <v>0</v>
      </c>
      <c r="AQ487" s="4">
        <f>SUMIFS('grv lys'!$L$2:$L$2863,'grv lys'!$I$2:$I$2863,'bereken betaaldatum bedrag'!$AQ$1,'grv lys'!$G$2:$G$2863,'bereken betaaldatum bedrag'!B487)</f>
        <v>0</v>
      </c>
      <c r="AR487" s="4">
        <f>SUMIFS('grv lys'!$L$2:$L$2863,'grv lys'!$I$2:$I$2863,'bereken betaaldatum bedrag'!$AR$1,'grv lys'!$G$2:$G$2863,'bereken betaaldatum bedrag'!B487)</f>
        <v>0</v>
      </c>
      <c r="AS487" s="4">
        <f>SUMIFS('grv lys'!$L$2:$L$2863,'grv lys'!$I$2:$I$2863,'bereken betaaldatum bedrag'!$AS$1,'grv lys'!$G$2:$G$2863,'bereken betaaldatum bedrag'!B487)</f>
        <v>0</v>
      </c>
      <c r="AT487" s="4">
        <f>SUMIFS('grv lys'!$L$2:$L$2863,'grv lys'!$I$2:$I$2863,'bereken betaaldatum bedrag'!$AT$1,'grv lys'!$G$2:$G$2863,'bereken betaaldatum bedrag'!B487)</f>
        <v>0</v>
      </c>
      <c r="AU487" s="4">
        <f>SUMIFS('grv lys'!$L$2:$L$2863,'grv lys'!$I$2:$I$2863,'bereken betaaldatum bedrag'!$AU$1,'grv lys'!$G$2:$G$2863,'bereken betaaldatum bedrag'!B487)</f>
        <v>0</v>
      </c>
      <c r="AV487" s="4">
        <f>SUMIFS('grv lys'!$L$2:$L$2863,'grv lys'!$I$2:$I$2863,'bereken betaaldatum bedrag'!$AV$1,'grv lys'!$G$2:$G$2863,'bereken betaaldatum bedrag'!B487)</f>
        <v>0</v>
      </c>
      <c r="AW487" s="4">
        <f>SUMIFS('grv lys'!$L$2:$L$2863,'grv lys'!$I$2:$I$2863,'bereken betaaldatum bedrag'!$AW$1,'grv lys'!$G$2:$G$2863,'bereken betaaldatum bedrag'!B487)</f>
        <v>0</v>
      </c>
      <c r="AX487" s="4">
        <f>SUMIFS('grv lys'!$L$2:$L$2863,'grv lys'!$I$2:$I$2863,'bereken betaaldatum bedrag'!$AX$1,'grv lys'!$G$2:$G$2863,'bereken betaaldatum bedrag'!B487)</f>
        <v>0</v>
      </c>
      <c r="AY487" s="4">
        <f>SUMIFS('grv lys'!$L$2:$L$2863,'grv lys'!$I$2:$I$2863,'bereken betaaldatum bedrag'!$AY$1,'grv lys'!$G$2:$G$2863,'bereken betaaldatum bedrag'!B487)</f>
        <v>0</v>
      </c>
      <c r="AZ487" s="4">
        <f>SUMIFS('grv lys'!$L$2:$L$2863,'grv lys'!$I$2:$I$2863,'bereken betaaldatum bedrag'!$AZ$1,'grv lys'!$G$2:$G$2863,'bereken betaaldatum bedrag'!B487)</f>
        <v>0</v>
      </c>
      <c r="BA487" s="4">
        <f>SUMIFS('grv lys'!$L$2:$L$2863,'grv lys'!$I$2:$I$2863,'bereken betaaldatum bedrag'!$BA$1,'grv lys'!$G$2:$G$2863,'bereken betaaldatum bedrag'!B487)</f>
        <v>0</v>
      </c>
    </row>
    <row r="488" spans="1:53" x14ac:dyDescent="0.25">
      <c r="A488" s="19" t="s">
        <v>134</v>
      </c>
      <c r="B488" s="20">
        <v>42064</v>
      </c>
      <c r="C488" s="7"/>
      <c r="D488" s="15" t="s">
        <v>148</v>
      </c>
      <c r="E488" s="14"/>
      <c r="F488" s="12"/>
      <c r="G488" s="16"/>
      <c r="H488" s="16"/>
      <c r="I488" s="4">
        <f>SUMIFS('grv lys'!$L$2:$L$2863,'grv lys'!$G$2:$G$2863,'bereken betaaldatum bedrag'!B488,'grv lys'!$I$2:$I$2863,'bereken betaaldatum bedrag'!I$1)</f>
        <v>0</v>
      </c>
      <c r="J488" s="4">
        <f>SUMIFS('grv lys'!$L$2:$L$2863,'grv lys'!$I$2:$I$2863,'bereken betaaldatum bedrag'!$J$1,'grv lys'!$T$2:$T$2863,'bereken betaaldatum bedrag'!B488)</f>
        <v>0</v>
      </c>
      <c r="K488" s="4">
        <f>SUMIFS('grv lys'!$L$2:$L$2863,'grv lys'!$I$2:$I$2863,'bereken betaaldatum bedrag'!$K$1,'grv lys'!$T$2:$T$2863,'bereken betaaldatum bedrag'!B488)</f>
        <v>0</v>
      </c>
      <c r="L488" s="4">
        <f>SUMIFS('grv lys'!$L$2:$L$2863,'grv lys'!$I$2:$I$2863,'bereken betaaldatum bedrag'!$L$1,'grv lys'!$T$2:$T$2863,'bereken betaaldatum bedrag'!B488)</f>
        <v>0</v>
      </c>
      <c r="M488" s="4">
        <f>SUMIFS('grv lys'!$L$2:$L$2863,'grv lys'!$I$2:$I$2863,'bereken betaaldatum bedrag'!$M$1,'grv lys'!$T$2:$T$2863,'bereken betaaldatum bedrag'!B488)</f>
        <v>0</v>
      </c>
      <c r="N488" s="4">
        <f>SUMIFS('grv lys'!$L$2:$L$2863,'grv lys'!$I$2:$I$2863,'bereken betaaldatum bedrag'!$N$1,'grv lys'!$T$2:$T$2863,'bereken betaaldatum bedrag'!B488)</f>
        <v>0</v>
      </c>
      <c r="O488" s="4">
        <f>SUMIFS('grv lys'!$L$2:$L$2863,'grv lys'!$I$2:$I$2863,'bereken betaaldatum bedrag'!$O$1,'grv lys'!$T$2:$T$2863,'bereken betaaldatum bedrag'!B488)</f>
        <v>0</v>
      </c>
      <c r="P488" s="4">
        <f>SUMIFS('grv lys'!$L$2:$L$2863,'grv lys'!$I$2:$I$2863,'bereken betaaldatum bedrag'!$P$1,'grv lys'!$T$2:$T$2863,'bereken betaaldatum bedrag'!B488)</f>
        <v>0</v>
      </c>
      <c r="Q488" s="4">
        <f>SUMIFS('grv lys'!$L$2:$L$2863,'grv lys'!$I$2:$I$2863,'bereken betaaldatum bedrag'!$Q$1,'grv lys'!$T$2:$T$2863,'bereken betaaldatum bedrag'!B488)</f>
        <v>0</v>
      </c>
      <c r="R488" s="4">
        <f>SUMIFS('grv lys'!$L$2:$L$2863,'grv lys'!$I$2:$I$2863,'bereken betaaldatum bedrag'!$R$1,'grv lys'!$T$2:$T$2863,'bereken betaaldatum bedrag'!B488)</f>
        <v>0</v>
      </c>
      <c r="S488" s="4">
        <f>SUMIFS('grv lys'!Y487:Y3750,'grv lys'!T487:T3750,'bereken betaaldatum bedrag'!B488,'grv lys'!V487:V3750,'bereken betaaldatum bedrag'!$S$1)</f>
        <v>0</v>
      </c>
      <c r="T488" s="4">
        <f>SUMIFS('grv lys'!Z487:Z3750,'grv lys'!U487:U3750,'bereken betaaldatum bedrag'!B488,'grv lys'!W487:W3750,'bereken betaaldatum bedrag'!$T$1)</f>
        <v>0</v>
      </c>
      <c r="U488" s="4">
        <f>SUMIFS('grv lys'!$L$2:$L$2863,'grv lys'!$I$2:$I$2863,'bereken betaaldatum bedrag'!$U$1,'grv lys'!$T$2:$T$2863,'bereken betaaldatum bedrag'!B488)</f>
        <v>0</v>
      </c>
      <c r="V488" s="4">
        <f>SUMIFS('grv lys'!$L$2:$L$2863,'grv lys'!$I$2:$I$2863,'bereken betaaldatum bedrag'!$V$1,'grv lys'!$T$2:$T$2863,'bereken betaaldatum bedrag'!B488)</f>
        <v>0</v>
      </c>
      <c r="W488" s="4">
        <f>SUMIFS('grv lys'!$L$2:$L$2863,'grv lys'!$I$2:$I$2863,'bereken betaaldatum bedrag'!$W$1,'grv lys'!$T$2:$T$2863,'bereken betaaldatum bedrag'!B488)</f>
        <v>0</v>
      </c>
      <c r="X488" s="4">
        <f>SUMIFS('grv lys'!$L$2:$L$2863,'grv lys'!$I$2:$I$2863,'bereken betaaldatum bedrag'!$X$1,'grv lys'!$T$2:$T$2863,'bereken betaaldatum bedrag'!B488)</f>
        <v>0</v>
      </c>
      <c r="Y488" s="4">
        <f>SUMIFS('grv lys'!$L$2:$L$2863,'grv lys'!$I$2:$I$2863,'bereken betaaldatum bedrag'!$Y$1,'grv lys'!$G$2:$G$2863,'bereken betaaldatum bedrag'!B488)</f>
        <v>0</v>
      </c>
      <c r="Z488" s="4">
        <f>SUMIFS('grv lys'!$L$2:$L$2863,'grv lys'!$I$2:$I$2863,'bereken betaaldatum bedrag'!$Z$1,'grv lys'!$G$2:$G$2863,'bereken betaaldatum bedrag'!B488)</f>
        <v>0</v>
      </c>
      <c r="AA488" s="4">
        <f>SUMIFS('grv lys'!$L$2:$L$2863,'grv lys'!$I$2:$I$2863,'bereken betaaldatum bedrag'!$AA$1,'grv lys'!$G$2:$G$2863,'bereken betaaldatum bedrag'!B488)</f>
        <v>0</v>
      </c>
      <c r="AB488" s="4">
        <f>SUMIFS('grv lys'!$L$2:$L$2863,'grv lys'!$I$2:$I$2863,'bereken betaaldatum bedrag'!$AB$1,'grv lys'!$G$2:$G$2863,'bereken betaaldatum bedrag'!B488)</f>
        <v>0</v>
      </c>
      <c r="AC488" s="4">
        <f>SUMIFS('grv lys'!$L$2:$L$2863,'grv lys'!$I$2:$I$2863,'bereken betaaldatum bedrag'!$AC$1,'grv lys'!$G$2:$G$2863,'bereken betaaldatum bedrag'!B488)</f>
        <v>0</v>
      </c>
      <c r="AD488" s="4">
        <f>SUMIFS('grv lys'!$L$2:$L$2863,'grv lys'!$I$2:$I$2863,'bereken betaaldatum bedrag'!$AD$1,'grv lys'!$G$2:$G$2863,'bereken betaaldatum bedrag'!B488)</f>
        <v>0</v>
      </c>
      <c r="AE488" s="4">
        <f>SUMIFS('grv lys'!$L$2:$L$2863,'grv lys'!$I$2:$I$2863,'bereken betaaldatum bedrag'!$AE$1,'grv lys'!$G$2:$G$2863,'bereken betaaldatum bedrag'!B488)</f>
        <v>0</v>
      </c>
      <c r="AF488" s="4">
        <f>SUMIFS('grv lys'!$L$2:$L$2863,'grv lys'!$I$2:$I$2863,'bereken betaaldatum bedrag'!$AF$1,'grv lys'!$G$2:$G$2863,'bereken betaaldatum bedrag'!B488)</f>
        <v>0</v>
      </c>
      <c r="AG488" s="4">
        <f>SUMIFS('grv lys'!$L$2:$L$2863,'grv lys'!$I$2:$I$2863,'bereken betaaldatum bedrag'!$AG$1,'grv lys'!$G$2:$G$2863,'bereken betaaldatum bedrag'!B488)</f>
        <v>0</v>
      </c>
      <c r="AH488" s="4">
        <f>SUMIFS('grv lys'!$L$2:$L$2863,'grv lys'!$I$2:$I$2863,'bereken betaaldatum bedrag'!$AH$1,'grv lys'!$G$2:$G$2863,'bereken betaaldatum bedrag'!B488)</f>
        <v>0</v>
      </c>
      <c r="AI488" s="4">
        <f>SUMIFS('grv lys'!$L$2:$L$2863,'grv lys'!$I$2:$I$2863,'bereken betaaldatum bedrag'!$AI$1,'grv lys'!$G$2:$G$2863,'bereken betaaldatum bedrag'!B488)</f>
        <v>0</v>
      </c>
      <c r="AJ488" s="4">
        <f>SUMIFS('grv lys'!$L$2:$L$2863,'grv lys'!$I$2:$I$2863,'bereken betaaldatum bedrag'!$AJ$1,'grv lys'!$G$2:$G$2863,'bereken betaaldatum bedrag'!B488)</f>
        <v>0</v>
      </c>
      <c r="AK488" s="4">
        <f>SUMIFS('grv lys'!$L$2:$L$2863,'grv lys'!$I$2:$I$2863,'bereken betaaldatum bedrag'!$AK$1,'grv lys'!$G$2:$G$2863,'bereken betaaldatum bedrag'!B488)</f>
        <v>0</v>
      </c>
      <c r="AL488" s="4">
        <f>SUMIFS('grv lys'!$L$2:$L$2863,'grv lys'!$I$2:$I$2863,'bereken betaaldatum bedrag'!$AL$1,'grv lys'!$G$2:$G$2863,'bereken betaaldatum bedrag'!B488)</f>
        <v>0</v>
      </c>
      <c r="AM488" s="4">
        <f>SUMIFS('grv lys'!$L$2:$L$2863,'grv lys'!$I$2:$I$2863,'bereken betaaldatum bedrag'!$AM$1,'grv lys'!$G$2:$G$2863,'bereken betaaldatum bedrag'!B488)</f>
        <v>0</v>
      </c>
      <c r="AN488" s="4">
        <f>SUMIFS('grv lys'!$L$2:$L$2863,'grv lys'!$I$2:$I$2863,'bereken betaaldatum bedrag'!$AN$1,'grv lys'!$G$2:$G$2863,'bereken betaaldatum bedrag'!B488)</f>
        <v>0</v>
      </c>
      <c r="AO488" s="4">
        <f>SUMIFS('grv lys'!$L$2:$L$2863,'grv lys'!$I$2:$I$2863,'bereken betaaldatum bedrag'!$AO$1,'grv lys'!$G$2:$G$2863,'bereken betaaldatum bedrag'!B488)</f>
        <v>0</v>
      </c>
      <c r="AP488" s="4">
        <f>SUMIFS('grv lys'!$L$2:$L$2863,'grv lys'!$I$2:$I$2863,'bereken betaaldatum bedrag'!$AP$1,'grv lys'!$G$2:$G$2863,'bereken betaaldatum bedrag'!B488)</f>
        <v>0</v>
      </c>
      <c r="AQ488" s="4">
        <f>SUMIFS('grv lys'!$L$2:$L$2863,'grv lys'!$I$2:$I$2863,'bereken betaaldatum bedrag'!$AQ$1,'grv lys'!$G$2:$G$2863,'bereken betaaldatum bedrag'!B488)</f>
        <v>0</v>
      </c>
      <c r="AR488" s="4">
        <f>SUMIFS('grv lys'!$L$2:$L$2863,'grv lys'!$I$2:$I$2863,'bereken betaaldatum bedrag'!$AR$1,'grv lys'!$G$2:$G$2863,'bereken betaaldatum bedrag'!B488)</f>
        <v>0</v>
      </c>
      <c r="AS488" s="4">
        <f>SUMIFS('grv lys'!$L$2:$L$2863,'grv lys'!$I$2:$I$2863,'bereken betaaldatum bedrag'!$AS$1,'grv lys'!$G$2:$G$2863,'bereken betaaldatum bedrag'!B488)</f>
        <v>0</v>
      </c>
      <c r="AT488" s="4">
        <f>SUMIFS('grv lys'!$L$2:$L$2863,'grv lys'!$I$2:$I$2863,'bereken betaaldatum bedrag'!$AT$1,'grv lys'!$G$2:$G$2863,'bereken betaaldatum bedrag'!B488)</f>
        <v>0</v>
      </c>
      <c r="AU488" s="4">
        <f>SUMIFS('grv lys'!$L$2:$L$2863,'grv lys'!$I$2:$I$2863,'bereken betaaldatum bedrag'!$AU$1,'grv lys'!$G$2:$G$2863,'bereken betaaldatum bedrag'!B488)</f>
        <v>0</v>
      </c>
      <c r="AV488" s="4">
        <f>SUMIFS('grv lys'!$L$2:$L$2863,'grv lys'!$I$2:$I$2863,'bereken betaaldatum bedrag'!$AV$1,'grv lys'!$G$2:$G$2863,'bereken betaaldatum bedrag'!B488)</f>
        <v>0</v>
      </c>
      <c r="AW488" s="4">
        <f>SUMIFS('grv lys'!$L$2:$L$2863,'grv lys'!$I$2:$I$2863,'bereken betaaldatum bedrag'!$AW$1,'grv lys'!$G$2:$G$2863,'bereken betaaldatum bedrag'!B488)</f>
        <v>0</v>
      </c>
      <c r="AX488" s="4">
        <f>SUMIFS('grv lys'!$L$2:$L$2863,'grv lys'!$I$2:$I$2863,'bereken betaaldatum bedrag'!$AX$1,'grv lys'!$G$2:$G$2863,'bereken betaaldatum bedrag'!B488)</f>
        <v>0</v>
      </c>
      <c r="AY488" s="4">
        <f>SUMIFS('grv lys'!$L$2:$L$2863,'grv lys'!$I$2:$I$2863,'bereken betaaldatum bedrag'!$AY$1,'grv lys'!$G$2:$G$2863,'bereken betaaldatum bedrag'!B488)</f>
        <v>0</v>
      </c>
      <c r="AZ488" s="4">
        <f>SUMIFS('grv lys'!$L$2:$L$2863,'grv lys'!$I$2:$I$2863,'bereken betaaldatum bedrag'!$AZ$1,'grv lys'!$G$2:$G$2863,'bereken betaaldatum bedrag'!B488)</f>
        <v>0</v>
      </c>
      <c r="BA488" s="4">
        <f>SUMIFS('grv lys'!$L$2:$L$2863,'grv lys'!$I$2:$I$2863,'bereken betaaldatum bedrag'!$BA$1,'grv lys'!$G$2:$G$2863,'bereken betaaldatum bedrag'!B488)</f>
        <v>0</v>
      </c>
    </row>
    <row r="489" spans="1:53" x14ac:dyDescent="0.25">
      <c r="A489" s="19" t="s">
        <v>135</v>
      </c>
      <c r="B489" s="20">
        <v>42065</v>
      </c>
      <c r="C489" s="7"/>
      <c r="D489" s="15" t="s">
        <v>148</v>
      </c>
      <c r="E489" s="14"/>
      <c r="F489" s="12"/>
      <c r="G489" s="16"/>
      <c r="H489" s="16"/>
      <c r="I489" s="4">
        <f>SUMIFS('grv lys'!$L$2:$L$2863,'grv lys'!$G$2:$G$2863,'bereken betaaldatum bedrag'!B489,'grv lys'!$I$2:$I$2863,'bereken betaaldatum bedrag'!I$1)</f>
        <v>0</v>
      </c>
      <c r="J489" s="4">
        <f>SUMIFS('grv lys'!$L$2:$L$2863,'grv lys'!$I$2:$I$2863,'bereken betaaldatum bedrag'!$J$1,'grv lys'!$T$2:$T$2863,'bereken betaaldatum bedrag'!B489)</f>
        <v>0</v>
      </c>
      <c r="K489" s="4">
        <f>SUMIFS('grv lys'!$L$2:$L$2863,'grv lys'!$I$2:$I$2863,'bereken betaaldatum bedrag'!$K$1,'grv lys'!$T$2:$T$2863,'bereken betaaldatum bedrag'!B489)</f>
        <v>0</v>
      </c>
      <c r="L489" s="4">
        <f>SUMIFS('grv lys'!$L$2:$L$2863,'grv lys'!$I$2:$I$2863,'bereken betaaldatum bedrag'!$L$1,'grv lys'!$T$2:$T$2863,'bereken betaaldatum bedrag'!B489)</f>
        <v>0</v>
      </c>
      <c r="M489" s="4">
        <f>SUMIFS('grv lys'!$L$2:$L$2863,'grv lys'!$I$2:$I$2863,'bereken betaaldatum bedrag'!$M$1,'grv lys'!$T$2:$T$2863,'bereken betaaldatum bedrag'!B489)</f>
        <v>0</v>
      </c>
      <c r="N489" s="4">
        <f>SUMIFS('grv lys'!$L$2:$L$2863,'grv lys'!$I$2:$I$2863,'bereken betaaldatum bedrag'!$N$1,'grv lys'!$T$2:$T$2863,'bereken betaaldatum bedrag'!B489)</f>
        <v>0</v>
      </c>
      <c r="O489" s="4">
        <f>SUMIFS('grv lys'!$L$2:$L$2863,'grv lys'!$I$2:$I$2863,'bereken betaaldatum bedrag'!$O$1,'grv lys'!$T$2:$T$2863,'bereken betaaldatum bedrag'!B489)</f>
        <v>0</v>
      </c>
      <c r="P489" s="4">
        <f>SUMIFS('grv lys'!$L$2:$L$2863,'grv lys'!$I$2:$I$2863,'bereken betaaldatum bedrag'!$P$1,'grv lys'!$T$2:$T$2863,'bereken betaaldatum bedrag'!B489)</f>
        <v>0</v>
      </c>
      <c r="Q489" s="4">
        <f>SUMIFS('grv lys'!$L$2:$L$2863,'grv lys'!$I$2:$I$2863,'bereken betaaldatum bedrag'!$Q$1,'grv lys'!$T$2:$T$2863,'bereken betaaldatum bedrag'!B489)</f>
        <v>0</v>
      </c>
      <c r="R489" s="4">
        <f>SUMIFS('grv lys'!$L$2:$L$2863,'grv lys'!$I$2:$I$2863,'bereken betaaldatum bedrag'!$R$1,'grv lys'!$T$2:$T$2863,'bereken betaaldatum bedrag'!B489)</f>
        <v>0</v>
      </c>
      <c r="S489" s="4">
        <f>SUMIFS('grv lys'!Y488:Y3751,'grv lys'!T488:T3751,'bereken betaaldatum bedrag'!B489,'grv lys'!V488:V3751,'bereken betaaldatum bedrag'!$S$1)</f>
        <v>0</v>
      </c>
      <c r="T489" s="4">
        <f>SUMIFS('grv lys'!Z488:Z3751,'grv lys'!U488:U3751,'bereken betaaldatum bedrag'!B489,'grv lys'!W488:W3751,'bereken betaaldatum bedrag'!$T$1)</f>
        <v>0</v>
      </c>
      <c r="U489" s="4">
        <f>SUMIFS('grv lys'!$L$2:$L$2863,'grv lys'!$I$2:$I$2863,'bereken betaaldatum bedrag'!$U$1,'grv lys'!$T$2:$T$2863,'bereken betaaldatum bedrag'!B489)</f>
        <v>0</v>
      </c>
      <c r="V489" s="4">
        <f>SUMIFS('grv lys'!$L$2:$L$2863,'grv lys'!$I$2:$I$2863,'bereken betaaldatum bedrag'!$V$1,'grv lys'!$T$2:$T$2863,'bereken betaaldatum bedrag'!B489)</f>
        <v>0</v>
      </c>
      <c r="W489" s="4">
        <f>SUMIFS('grv lys'!$L$2:$L$2863,'grv lys'!$I$2:$I$2863,'bereken betaaldatum bedrag'!$W$1,'grv lys'!$T$2:$T$2863,'bereken betaaldatum bedrag'!B489)</f>
        <v>0</v>
      </c>
      <c r="X489" s="4">
        <f>SUMIFS('grv lys'!$L$2:$L$2863,'grv lys'!$I$2:$I$2863,'bereken betaaldatum bedrag'!$X$1,'grv lys'!$T$2:$T$2863,'bereken betaaldatum bedrag'!B489)</f>
        <v>0</v>
      </c>
      <c r="Y489" s="4">
        <f>SUMIFS('grv lys'!$L$2:$L$2863,'grv lys'!$I$2:$I$2863,'bereken betaaldatum bedrag'!$Y$1,'grv lys'!$G$2:$G$2863,'bereken betaaldatum bedrag'!B489)</f>
        <v>0</v>
      </c>
      <c r="Z489" s="4">
        <f>SUMIFS('grv lys'!$L$2:$L$2863,'grv lys'!$I$2:$I$2863,'bereken betaaldatum bedrag'!$Z$1,'grv lys'!$G$2:$G$2863,'bereken betaaldatum bedrag'!B489)</f>
        <v>0</v>
      </c>
      <c r="AA489" s="4">
        <f>SUMIFS('grv lys'!$L$2:$L$2863,'grv lys'!$I$2:$I$2863,'bereken betaaldatum bedrag'!$AA$1,'grv lys'!$G$2:$G$2863,'bereken betaaldatum bedrag'!B489)</f>
        <v>0</v>
      </c>
      <c r="AB489" s="4">
        <f>SUMIFS('grv lys'!$L$2:$L$2863,'grv lys'!$I$2:$I$2863,'bereken betaaldatum bedrag'!$AB$1,'grv lys'!$G$2:$G$2863,'bereken betaaldatum bedrag'!B489)</f>
        <v>0</v>
      </c>
      <c r="AC489" s="4">
        <f>SUMIFS('grv lys'!$L$2:$L$2863,'grv lys'!$I$2:$I$2863,'bereken betaaldatum bedrag'!$AC$1,'grv lys'!$G$2:$G$2863,'bereken betaaldatum bedrag'!B489)</f>
        <v>0</v>
      </c>
      <c r="AD489" s="4">
        <f>SUMIFS('grv lys'!$L$2:$L$2863,'grv lys'!$I$2:$I$2863,'bereken betaaldatum bedrag'!$AD$1,'grv lys'!$G$2:$G$2863,'bereken betaaldatum bedrag'!B489)</f>
        <v>0</v>
      </c>
      <c r="AE489" s="4">
        <f>SUMIFS('grv lys'!$L$2:$L$2863,'grv lys'!$I$2:$I$2863,'bereken betaaldatum bedrag'!$AE$1,'grv lys'!$G$2:$G$2863,'bereken betaaldatum bedrag'!B489)</f>
        <v>0</v>
      </c>
      <c r="AF489" s="4">
        <f>SUMIFS('grv lys'!$L$2:$L$2863,'grv lys'!$I$2:$I$2863,'bereken betaaldatum bedrag'!$AF$1,'grv lys'!$G$2:$G$2863,'bereken betaaldatum bedrag'!B489)</f>
        <v>0</v>
      </c>
      <c r="AG489" s="4">
        <f>SUMIFS('grv lys'!$L$2:$L$2863,'grv lys'!$I$2:$I$2863,'bereken betaaldatum bedrag'!$AG$1,'grv lys'!$G$2:$G$2863,'bereken betaaldatum bedrag'!B489)</f>
        <v>0</v>
      </c>
      <c r="AH489" s="4">
        <f>SUMIFS('grv lys'!$L$2:$L$2863,'grv lys'!$I$2:$I$2863,'bereken betaaldatum bedrag'!$AH$1,'grv lys'!$G$2:$G$2863,'bereken betaaldatum bedrag'!B489)</f>
        <v>0</v>
      </c>
      <c r="AI489" s="4">
        <f>SUMIFS('grv lys'!$L$2:$L$2863,'grv lys'!$I$2:$I$2863,'bereken betaaldatum bedrag'!$AI$1,'grv lys'!$G$2:$G$2863,'bereken betaaldatum bedrag'!B489)</f>
        <v>0</v>
      </c>
      <c r="AJ489" s="4">
        <f>SUMIFS('grv lys'!$L$2:$L$2863,'grv lys'!$I$2:$I$2863,'bereken betaaldatum bedrag'!$AJ$1,'grv lys'!$G$2:$G$2863,'bereken betaaldatum bedrag'!B489)</f>
        <v>0</v>
      </c>
      <c r="AK489" s="4">
        <f>SUMIFS('grv lys'!$L$2:$L$2863,'grv lys'!$I$2:$I$2863,'bereken betaaldatum bedrag'!$AK$1,'grv lys'!$G$2:$G$2863,'bereken betaaldatum bedrag'!B489)</f>
        <v>0</v>
      </c>
      <c r="AL489" s="4">
        <f>SUMIFS('grv lys'!$L$2:$L$2863,'grv lys'!$I$2:$I$2863,'bereken betaaldatum bedrag'!$AL$1,'grv lys'!$G$2:$G$2863,'bereken betaaldatum bedrag'!B489)</f>
        <v>0</v>
      </c>
      <c r="AM489" s="4">
        <f>SUMIFS('grv lys'!$L$2:$L$2863,'grv lys'!$I$2:$I$2863,'bereken betaaldatum bedrag'!$AM$1,'grv lys'!$G$2:$G$2863,'bereken betaaldatum bedrag'!B489)</f>
        <v>0</v>
      </c>
      <c r="AN489" s="4">
        <f>SUMIFS('grv lys'!$L$2:$L$2863,'grv lys'!$I$2:$I$2863,'bereken betaaldatum bedrag'!$AN$1,'grv lys'!$G$2:$G$2863,'bereken betaaldatum bedrag'!B489)</f>
        <v>0</v>
      </c>
      <c r="AO489" s="4">
        <f>SUMIFS('grv lys'!$L$2:$L$2863,'grv lys'!$I$2:$I$2863,'bereken betaaldatum bedrag'!$AO$1,'grv lys'!$G$2:$G$2863,'bereken betaaldatum bedrag'!B489)</f>
        <v>0</v>
      </c>
      <c r="AP489" s="4">
        <f>SUMIFS('grv lys'!$L$2:$L$2863,'grv lys'!$I$2:$I$2863,'bereken betaaldatum bedrag'!$AP$1,'grv lys'!$G$2:$G$2863,'bereken betaaldatum bedrag'!B489)</f>
        <v>0</v>
      </c>
      <c r="AQ489" s="4">
        <f>SUMIFS('grv lys'!$L$2:$L$2863,'grv lys'!$I$2:$I$2863,'bereken betaaldatum bedrag'!$AQ$1,'grv lys'!$G$2:$G$2863,'bereken betaaldatum bedrag'!B489)</f>
        <v>0</v>
      </c>
      <c r="AR489" s="4">
        <f>SUMIFS('grv lys'!$L$2:$L$2863,'grv lys'!$I$2:$I$2863,'bereken betaaldatum bedrag'!$AR$1,'grv lys'!$G$2:$G$2863,'bereken betaaldatum bedrag'!B489)</f>
        <v>0</v>
      </c>
      <c r="AS489" s="4">
        <f>SUMIFS('grv lys'!$L$2:$L$2863,'grv lys'!$I$2:$I$2863,'bereken betaaldatum bedrag'!$AS$1,'grv lys'!$G$2:$G$2863,'bereken betaaldatum bedrag'!B489)</f>
        <v>0</v>
      </c>
      <c r="AT489" s="4">
        <f>SUMIFS('grv lys'!$L$2:$L$2863,'grv lys'!$I$2:$I$2863,'bereken betaaldatum bedrag'!$AT$1,'grv lys'!$G$2:$G$2863,'bereken betaaldatum bedrag'!B489)</f>
        <v>0</v>
      </c>
      <c r="AU489" s="4">
        <f>SUMIFS('grv lys'!$L$2:$L$2863,'grv lys'!$I$2:$I$2863,'bereken betaaldatum bedrag'!$AU$1,'grv lys'!$G$2:$G$2863,'bereken betaaldatum bedrag'!B489)</f>
        <v>0</v>
      </c>
      <c r="AV489" s="4">
        <f>SUMIFS('grv lys'!$L$2:$L$2863,'grv lys'!$I$2:$I$2863,'bereken betaaldatum bedrag'!$AV$1,'grv lys'!$G$2:$G$2863,'bereken betaaldatum bedrag'!B489)</f>
        <v>0</v>
      </c>
      <c r="AW489" s="4">
        <f>SUMIFS('grv lys'!$L$2:$L$2863,'grv lys'!$I$2:$I$2863,'bereken betaaldatum bedrag'!$AW$1,'grv lys'!$G$2:$G$2863,'bereken betaaldatum bedrag'!B489)</f>
        <v>0</v>
      </c>
      <c r="AX489" s="4">
        <f>SUMIFS('grv lys'!$L$2:$L$2863,'grv lys'!$I$2:$I$2863,'bereken betaaldatum bedrag'!$AX$1,'grv lys'!$G$2:$G$2863,'bereken betaaldatum bedrag'!B489)</f>
        <v>0</v>
      </c>
      <c r="AY489" s="4">
        <f>SUMIFS('grv lys'!$L$2:$L$2863,'grv lys'!$I$2:$I$2863,'bereken betaaldatum bedrag'!$AY$1,'grv lys'!$G$2:$G$2863,'bereken betaaldatum bedrag'!B489)</f>
        <v>0</v>
      </c>
      <c r="AZ489" s="4">
        <f>SUMIFS('grv lys'!$L$2:$L$2863,'grv lys'!$I$2:$I$2863,'bereken betaaldatum bedrag'!$AZ$1,'grv lys'!$G$2:$G$2863,'bereken betaaldatum bedrag'!B489)</f>
        <v>0</v>
      </c>
      <c r="BA489" s="4">
        <f>SUMIFS('grv lys'!$L$2:$L$2863,'grv lys'!$I$2:$I$2863,'bereken betaaldatum bedrag'!$BA$1,'grv lys'!$G$2:$G$2863,'bereken betaaldatum bedrag'!B489)</f>
        <v>0</v>
      </c>
    </row>
    <row r="490" spans="1:53" x14ac:dyDescent="0.25">
      <c r="A490" s="19" t="s">
        <v>136</v>
      </c>
      <c r="B490" s="20">
        <v>42066</v>
      </c>
      <c r="C490" s="7"/>
      <c r="D490" s="15" t="s">
        <v>148</v>
      </c>
      <c r="E490" s="14"/>
      <c r="F490" s="12"/>
      <c r="G490" s="16"/>
      <c r="H490" s="16"/>
      <c r="I490" s="4">
        <f>SUMIFS('grv lys'!$L$2:$L$2863,'grv lys'!$G$2:$G$2863,'bereken betaaldatum bedrag'!B490,'grv lys'!$I$2:$I$2863,'bereken betaaldatum bedrag'!I$1)</f>
        <v>0</v>
      </c>
      <c r="J490" s="4">
        <f>SUMIFS('grv lys'!$L$2:$L$2863,'grv lys'!$I$2:$I$2863,'bereken betaaldatum bedrag'!$J$1,'grv lys'!$T$2:$T$2863,'bereken betaaldatum bedrag'!B490)</f>
        <v>0</v>
      </c>
      <c r="K490" s="4">
        <f>SUMIFS('grv lys'!$L$2:$L$2863,'grv lys'!$I$2:$I$2863,'bereken betaaldatum bedrag'!$K$1,'grv lys'!$T$2:$T$2863,'bereken betaaldatum bedrag'!B490)</f>
        <v>0</v>
      </c>
      <c r="L490" s="4">
        <f>SUMIFS('grv lys'!$L$2:$L$2863,'grv lys'!$I$2:$I$2863,'bereken betaaldatum bedrag'!$L$1,'grv lys'!$T$2:$T$2863,'bereken betaaldatum bedrag'!B490)</f>
        <v>0</v>
      </c>
      <c r="M490" s="4">
        <f>SUMIFS('grv lys'!$L$2:$L$2863,'grv lys'!$I$2:$I$2863,'bereken betaaldatum bedrag'!$M$1,'grv lys'!$T$2:$T$2863,'bereken betaaldatum bedrag'!B490)</f>
        <v>0</v>
      </c>
      <c r="N490" s="4">
        <f>SUMIFS('grv lys'!$L$2:$L$2863,'grv lys'!$I$2:$I$2863,'bereken betaaldatum bedrag'!$N$1,'grv lys'!$T$2:$T$2863,'bereken betaaldatum bedrag'!B490)</f>
        <v>0</v>
      </c>
      <c r="O490" s="4">
        <f>SUMIFS('grv lys'!$L$2:$L$2863,'grv lys'!$I$2:$I$2863,'bereken betaaldatum bedrag'!$O$1,'grv lys'!$T$2:$T$2863,'bereken betaaldatum bedrag'!B490)</f>
        <v>0</v>
      </c>
      <c r="P490" s="4">
        <f>SUMIFS('grv lys'!$L$2:$L$2863,'grv lys'!$I$2:$I$2863,'bereken betaaldatum bedrag'!$P$1,'grv lys'!$T$2:$T$2863,'bereken betaaldatum bedrag'!B490)</f>
        <v>0</v>
      </c>
      <c r="Q490" s="4">
        <f>SUMIFS('grv lys'!$L$2:$L$2863,'grv lys'!$I$2:$I$2863,'bereken betaaldatum bedrag'!$Q$1,'grv lys'!$T$2:$T$2863,'bereken betaaldatum bedrag'!B490)</f>
        <v>0</v>
      </c>
      <c r="R490" s="4">
        <f>SUMIFS('grv lys'!$L$2:$L$2863,'grv lys'!$I$2:$I$2863,'bereken betaaldatum bedrag'!$R$1,'grv lys'!$T$2:$T$2863,'bereken betaaldatum bedrag'!B490)</f>
        <v>0</v>
      </c>
      <c r="S490" s="4">
        <f>SUMIFS('grv lys'!Y489:Y3752,'grv lys'!T489:T3752,'bereken betaaldatum bedrag'!B490,'grv lys'!V489:V3752,'bereken betaaldatum bedrag'!$S$1)</f>
        <v>0</v>
      </c>
      <c r="T490" s="4">
        <f>SUMIFS('grv lys'!Z489:Z3752,'grv lys'!U489:U3752,'bereken betaaldatum bedrag'!B490,'grv lys'!W489:W3752,'bereken betaaldatum bedrag'!$T$1)</f>
        <v>0</v>
      </c>
      <c r="U490" s="4">
        <f>SUMIFS('grv lys'!$L$2:$L$2863,'grv lys'!$I$2:$I$2863,'bereken betaaldatum bedrag'!$U$1,'grv lys'!$T$2:$T$2863,'bereken betaaldatum bedrag'!B490)</f>
        <v>0</v>
      </c>
      <c r="V490" s="4">
        <f>SUMIFS('grv lys'!$L$2:$L$2863,'grv lys'!$I$2:$I$2863,'bereken betaaldatum bedrag'!$V$1,'grv lys'!$T$2:$T$2863,'bereken betaaldatum bedrag'!B490)</f>
        <v>0</v>
      </c>
      <c r="W490" s="4">
        <f>SUMIFS('grv lys'!$L$2:$L$2863,'grv lys'!$I$2:$I$2863,'bereken betaaldatum bedrag'!$W$1,'grv lys'!$T$2:$T$2863,'bereken betaaldatum bedrag'!B490)</f>
        <v>0</v>
      </c>
      <c r="X490" s="4">
        <f>SUMIFS('grv lys'!$L$2:$L$2863,'grv lys'!$I$2:$I$2863,'bereken betaaldatum bedrag'!$X$1,'grv lys'!$T$2:$T$2863,'bereken betaaldatum bedrag'!B490)</f>
        <v>0</v>
      </c>
      <c r="Y490" s="4">
        <f>SUMIFS('grv lys'!$L$2:$L$2863,'grv lys'!$I$2:$I$2863,'bereken betaaldatum bedrag'!$Y$1,'grv lys'!$G$2:$G$2863,'bereken betaaldatum bedrag'!B490)</f>
        <v>0</v>
      </c>
      <c r="Z490" s="4">
        <f>SUMIFS('grv lys'!$L$2:$L$2863,'grv lys'!$I$2:$I$2863,'bereken betaaldatum bedrag'!$Z$1,'grv lys'!$G$2:$G$2863,'bereken betaaldatum bedrag'!B490)</f>
        <v>0</v>
      </c>
      <c r="AA490" s="4">
        <f>SUMIFS('grv lys'!$L$2:$L$2863,'grv lys'!$I$2:$I$2863,'bereken betaaldatum bedrag'!$AA$1,'grv lys'!$G$2:$G$2863,'bereken betaaldatum bedrag'!B490)</f>
        <v>0</v>
      </c>
      <c r="AB490" s="4">
        <f>SUMIFS('grv lys'!$L$2:$L$2863,'grv lys'!$I$2:$I$2863,'bereken betaaldatum bedrag'!$AB$1,'grv lys'!$G$2:$G$2863,'bereken betaaldatum bedrag'!B490)</f>
        <v>0</v>
      </c>
      <c r="AC490" s="4">
        <f>SUMIFS('grv lys'!$L$2:$L$2863,'grv lys'!$I$2:$I$2863,'bereken betaaldatum bedrag'!$AC$1,'grv lys'!$G$2:$G$2863,'bereken betaaldatum bedrag'!B490)</f>
        <v>0</v>
      </c>
      <c r="AD490" s="4">
        <f>SUMIFS('grv lys'!$L$2:$L$2863,'grv lys'!$I$2:$I$2863,'bereken betaaldatum bedrag'!$AD$1,'grv lys'!$G$2:$G$2863,'bereken betaaldatum bedrag'!B490)</f>
        <v>0</v>
      </c>
      <c r="AE490" s="4">
        <f>SUMIFS('grv lys'!$L$2:$L$2863,'grv lys'!$I$2:$I$2863,'bereken betaaldatum bedrag'!$AE$1,'grv lys'!$G$2:$G$2863,'bereken betaaldatum bedrag'!B490)</f>
        <v>0</v>
      </c>
      <c r="AF490" s="4">
        <f>SUMIFS('grv lys'!$L$2:$L$2863,'grv lys'!$I$2:$I$2863,'bereken betaaldatum bedrag'!$AF$1,'grv lys'!$G$2:$G$2863,'bereken betaaldatum bedrag'!B490)</f>
        <v>0</v>
      </c>
      <c r="AG490" s="4">
        <f>SUMIFS('grv lys'!$L$2:$L$2863,'grv lys'!$I$2:$I$2863,'bereken betaaldatum bedrag'!$AG$1,'grv lys'!$G$2:$G$2863,'bereken betaaldatum bedrag'!B490)</f>
        <v>0</v>
      </c>
      <c r="AH490" s="4">
        <f>SUMIFS('grv lys'!$L$2:$L$2863,'grv lys'!$I$2:$I$2863,'bereken betaaldatum bedrag'!$AH$1,'grv lys'!$G$2:$G$2863,'bereken betaaldatum bedrag'!B490)</f>
        <v>0</v>
      </c>
      <c r="AI490" s="4">
        <f>SUMIFS('grv lys'!$L$2:$L$2863,'grv lys'!$I$2:$I$2863,'bereken betaaldatum bedrag'!$AI$1,'grv lys'!$G$2:$G$2863,'bereken betaaldatum bedrag'!B490)</f>
        <v>0</v>
      </c>
      <c r="AJ490" s="4">
        <f>SUMIFS('grv lys'!$L$2:$L$2863,'grv lys'!$I$2:$I$2863,'bereken betaaldatum bedrag'!$AJ$1,'grv lys'!$G$2:$G$2863,'bereken betaaldatum bedrag'!B490)</f>
        <v>0</v>
      </c>
      <c r="AK490" s="4">
        <f>SUMIFS('grv lys'!$L$2:$L$2863,'grv lys'!$I$2:$I$2863,'bereken betaaldatum bedrag'!$AK$1,'grv lys'!$G$2:$G$2863,'bereken betaaldatum bedrag'!B490)</f>
        <v>0</v>
      </c>
      <c r="AL490" s="4">
        <f>SUMIFS('grv lys'!$L$2:$L$2863,'grv lys'!$I$2:$I$2863,'bereken betaaldatum bedrag'!$AL$1,'grv lys'!$G$2:$G$2863,'bereken betaaldatum bedrag'!B490)</f>
        <v>0</v>
      </c>
      <c r="AM490" s="4">
        <f>SUMIFS('grv lys'!$L$2:$L$2863,'grv lys'!$I$2:$I$2863,'bereken betaaldatum bedrag'!$AM$1,'grv lys'!$G$2:$G$2863,'bereken betaaldatum bedrag'!B490)</f>
        <v>0</v>
      </c>
      <c r="AN490" s="4">
        <f>SUMIFS('grv lys'!$L$2:$L$2863,'grv lys'!$I$2:$I$2863,'bereken betaaldatum bedrag'!$AN$1,'grv lys'!$G$2:$G$2863,'bereken betaaldatum bedrag'!B490)</f>
        <v>0</v>
      </c>
      <c r="AO490" s="4">
        <f>SUMIFS('grv lys'!$L$2:$L$2863,'grv lys'!$I$2:$I$2863,'bereken betaaldatum bedrag'!$AO$1,'grv lys'!$G$2:$G$2863,'bereken betaaldatum bedrag'!B490)</f>
        <v>0</v>
      </c>
      <c r="AP490" s="4">
        <f>SUMIFS('grv lys'!$L$2:$L$2863,'grv lys'!$I$2:$I$2863,'bereken betaaldatum bedrag'!$AP$1,'grv lys'!$G$2:$G$2863,'bereken betaaldatum bedrag'!B490)</f>
        <v>0</v>
      </c>
      <c r="AQ490" s="4">
        <f>SUMIFS('grv lys'!$L$2:$L$2863,'grv lys'!$I$2:$I$2863,'bereken betaaldatum bedrag'!$AQ$1,'grv lys'!$G$2:$G$2863,'bereken betaaldatum bedrag'!B490)</f>
        <v>0</v>
      </c>
      <c r="AR490" s="4">
        <f>SUMIFS('grv lys'!$L$2:$L$2863,'grv lys'!$I$2:$I$2863,'bereken betaaldatum bedrag'!$AR$1,'grv lys'!$G$2:$G$2863,'bereken betaaldatum bedrag'!B490)</f>
        <v>0</v>
      </c>
      <c r="AS490" s="4">
        <f>SUMIFS('grv lys'!$L$2:$L$2863,'grv lys'!$I$2:$I$2863,'bereken betaaldatum bedrag'!$AS$1,'grv lys'!$G$2:$G$2863,'bereken betaaldatum bedrag'!B490)</f>
        <v>0</v>
      </c>
      <c r="AT490" s="4">
        <f>SUMIFS('grv lys'!$L$2:$L$2863,'grv lys'!$I$2:$I$2863,'bereken betaaldatum bedrag'!$AT$1,'grv lys'!$G$2:$G$2863,'bereken betaaldatum bedrag'!B490)</f>
        <v>0</v>
      </c>
      <c r="AU490" s="4">
        <f>SUMIFS('grv lys'!$L$2:$L$2863,'grv lys'!$I$2:$I$2863,'bereken betaaldatum bedrag'!$AU$1,'grv lys'!$G$2:$G$2863,'bereken betaaldatum bedrag'!B490)</f>
        <v>0</v>
      </c>
      <c r="AV490" s="4">
        <f>SUMIFS('grv lys'!$L$2:$L$2863,'grv lys'!$I$2:$I$2863,'bereken betaaldatum bedrag'!$AV$1,'grv lys'!$G$2:$G$2863,'bereken betaaldatum bedrag'!B490)</f>
        <v>0</v>
      </c>
      <c r="AW490" s="4">
        <f>SUMIFS('grv lys'!$L$2:$L$2863,'grv lys'!$I$2:$I$2863,'bereken betaaldatum bedrag'!$AW$1,'grv lys'!$G$2:$G$2863,'bereken betaaldatum bedrag'!B490)</f>
        <v>0</v>
      </c>
      <c r="AX490" s="4">
        <f>SUMIFS('grv lys'!$L$2:$L$2863,'grv lys'!$I$2:$I$2863,'bereken betaaldatum bedrag'!$AX$1,'grv lys'!$G$2:$G$2863,'bereken betaaldatum bedrag'!B490)</f>
        <v>0</v>
      </c>
      <c r="AY490" s="4">
        <f>SUMIFS('grv lys'!$L$2:$L$2863,'grv lys'!$I$2:$I$2863,'bereken betaaldatum bedrag'!$AY$1,'grv lys'!$G$2:$G$2863,'bereken betaaldatum bedrag'!B490)</f>
        <v>0</v>
      </c>
      <c r="AZ490" s="4">
        <f>SUMIFS('grv lys'!$L$2:$L$2863,'grv lys'!$I$2:$I$2863,'bereken betaaldatum bedrag'!$AZ$1,'grv lys'!$G$2:$G$2863,'bereken betaaldatum bedrag'!B490)</f>
        <v>0</v>
      </c>
      <c r="BA490" s="4">
        <f>SUMIFS('grv lys'!$L$2:$L$2863,'grv lys'!$I$2:$I$2863,'bereken betaaldatum bedrag'!$BA$1,'grv lys'!$G$2:$G$2863,'bereken betaaldatum bedrag'!B490)</f>
        <v>0</v>
      </c>
    </row>
    <row r="491" spans="1:53" x14ac:dyDescent="0.25">
      <c r="A491" s="19" t="s">
        <v>137</v>
      </c>
      <c r="B491" s="20">
        <v>42067</v>
      </c>
      <c r="C491" s="7"/>
      <c r="D491" s="15" t="s">
        <v>148</v>
      </c>
      <c r="E491" s="14"/>
      <c r="F491" s="12"/>
      <c r="G491" s="16"/>
      <c r="H491" s="16"/>
      <c r="I491" s="4">
        <f>SUMIFS('grv lys'!$L$2:$L$2863,'grv lys'!$G$2:$G$2863,'bereken betaaldatum bedrag'!B491,'grv lys'!$I$2:$I$2863,'bereken betaaldatum bedrag'!I$1)</f>
        <v>0</v>
      </c>
      <c r="J491" s="4">
        <f>SUMIFS('grv lys'!$L$2:$L$2863,'grv lys'!$I$2:$I$2863,'bereken betaaldatum bedrag'!$J$1,'grv lys'!$T$2:$T$2863,'bereken betaaldatum bedrag'!B491)</f>
        <v>0</v>
      </c>
      <c r="K491" s="4">
        <f>SUMIFS('grv lys'!$L$2:$L$2863,'grv lys'!$I$2:$I$2863,'bereken betaaldatum bedrag'!$K$1,'grv lys'!$T$2:$T$2863,'bereken betaaldatum bedrag'!B491)</f>
        <v>0</v>
      </c>
      <c r="L491" s="4">
        <f>SUMIFS('grv lys'!$L$2:$L$2863,'grv lys'!$I$2:$I$2863,'bereken betaaldatum bedrag'!$L$1,'grv lys'!$T$2:$T$2863,'bereken betaaldatum bedrag'!B491)</f>
        <v>0</v>
      </c>
      <c r="M491" s="4">
        <f>SUMIFS('grv lys'!$L$2:$L$2863,'grv lys'!$I$2:$I$2863,'bereken betaaldatum bedrag'!$M$1,'grv lys'!$T$2:$T$2863,'bereken betaaldatum bedrag'!B491)</f>
        <v>0</v>
      </c>
      <c r="N491" s="4">
        <f>SUMIFS('grv lys'!$L$2:$L$2863,'grv lys'!$I$2:$I$2863,'bereken betaaldatum bedrag'!$N$1,'grv lys'!$T$2:$T$2863,'bereken betaaldatum bedrag'!B491)</f>
        <v>0</v>
      </c>
      <c r="O491" s="4">
        <f>SUMIFS('grv lys'!$L$2:$L$2863,'grv lys'!$I$2:$I$2863,'bereken betaaldatum bedrag'!$O$1,'grv lys'!$T$2:$T$2863,'bereken betaaldatum bedrag'!B491)</f>
        <v>0</v>
      </c>
      <c r="P491" s="4">
        <f>SUMIFS('grv lys'!$L$2:$L$2863,'grv lys'!$I$2:$I$2863,'bereken betaaldatum bedrag'!$P$1,'grv lys'!$T$2:$T$2863,'bereken betaaldatum bedrag'!B491)</f>
        <v>0</v>
      </c>
      <c r="Q491" s="4">
        <f>SUMIFS('grv lys'!$L$2:$L$2863,'grv lys'!$I$2:$I$2863,'bereken betaaldatum bedrag'!$Q$1,'grv lys'!$T$2:$T$2863,'bereken betaaldatum bedrag'!B491)</f>
        <v>0</v>
      </c>
      <c r="R491" s="4">
        <f>SUMIFS('grv lys'!$L$2:$L$2863,'grv lys'!$I$2:$I$2863,'bereken betaaldatum bedrag'!$R$1,'grv lys'!$T$2:$T$2863,'bereken betaaldatum bedrag'!B491)</f>
        <v>0</v>
      </c>
      <c r="S491" s="4">
        <f>SUMIFS('grv lys'!Y490:Y3753,'grv lys'!T490:T3753,'bereken betaaldatum bedrag'!B491,'grv lys'!V490:V3753,'bereken betaaldatum bedrag'!$S$1)</f>
        <v>0</v>
      </c>
      <c r="T491" s="4">
        <f>SUMIFS('grv lys'!Z490:Z3753,'grv lys'!U490:U3753,'bereken betaaldatum bedrag'!B491,'grv lys'!W490:W3753,'bereken betaaldatum bedrag'!$T$1)</f>
        <v>0</v>
      </c>
      <c r="U491" s="4">
        <f>SUMIFS('grv lys'!$L$2:$L$2863,'grv lys'!$I$2:$I$2863,'bereken betaaldatum bedrag'!$U$1,'grv lys'!$T$2:$T$2863,'bereken betaaldatum bedrag'!B491)</f>
        <v>0</v>
      </c>
      <c r="V491" s="4">
        <f>SUMIFS('grv lys'!$L$2:$L$2863,'grv lys'!$I$2:$I$2863,'bereken betaaldatum bedrag'!$V$1,'grv lys'!$T$2:$T$2863,'bereken betaaldatum bedrag'!B491)</f>
        <v>0</v>
      </c>
      <c r="W491" s="4">
        <f>SUMIFS('grv lys'!$L$2:$L$2863,'grv lys'!$I$2:$I$2863,'bereken betaaldatum bedrag'!$W$1,'grv lys'!$T$2:$T$2863,'bereken betaaldatum bedrag'!B491)</f>
        <v>0</v>
      </c>
      <c r="X491" s="4">
        <f>SUMIFS('grv lys'!$L$2:$L$2863,'grv lys'!$I$2:$I$2863,'bereken betaaldatum bedrag'!$X$1,'grv lys'!$T$2:$T$2863,'bereken betaaldatum bedrag'!B491)</f>
        <v>0</v>
      </c>
      <c r="Y491" s="4">
        <f>SUMIFS('grv lys'!$L$2:$L$2863,'grv lys'!$I$2:$I$2863,'bereken betaaldatum bedrag'!$Y$1,'grv lys'!$G$2:$G$2863,'bereken betaaldatum bedrag'!B491)</f>
        <v>0</v>
      </c>
      <c r="Z491" s="4">
        <f>SUMIFS('grv lys'!$L$2:$L$2863,'grv lys'!$I$2:$I$2863,'bereken betaaldatum bedrag'!$Z$1,'grv lys'!$G$2:$G$2863,'bereken betaaldatum bedrag'!B491)</f>
        <v>0</v>
      </c>
      <c r="AA491" s="4">
        <f>SUMIFS('grv lys'!$L$2:$L$2863,'grv lys'!$I$2:$I$2863,'bereken betaaldatum bedrag'!$AA$1,'grv lys'!$G$2:$G$2863,'bereken betaaldatum bedrag'!B491)</f>
        <v>0</v>
      </c>
      <c r="AB491" s="4">
        <f>SUMIFS('grv lys'!$L$2:$L$2863,'grv lys'!$I$2:$I$2863,'bereken betaaldatum bedrag'!$AB$1,'grv lys'!$G$2:$G$2863,'bereken betaaldatum bedrag'!B491)</f>
        <v>0</v>
      </c>
      <c r="AC491" s="4">
        <f>SUMIFS('grv lys'!$L$2:$L$2863,'grv lys'!$I$2:$I$2863,'bereken betaaldatum bedrag'!$AC$1,'grv lys'!$G$2:$G$2863,'bereken betaaldatum bedrag'!B491)</f>
        <v>0</v>
      </c>
      <c r="AD491" s="4">
        <f>SUMIFS('grv lys'!$L$2:$L$2863,'grv lys'!$I$2:$I$2863,'bereken betaaldatum bedrag'!$AD$1,'grv lys'!$G$2:$G$2863,'bereken betaaldatum bedrag'!B491)</f>
        <v>0</v>
      </c>
      <c r="AE491" s="4">
        <f>SUMIFS('grv lys'!$L$2:$L$2863,'grv lys'!$I$2:$I$2863,'bereken betaaldatum bedrag'!$AE$1,'grv lys'!$G$2:$G$2863,'bereken betaaldatum bedrag'!B491)</f>
        <v>0</v>
      </c>
      <c r="AF491" s="4">
        <f>SUMIFS('grv lys'!$L$2:$L$2863,'grv lys'!$I$2:$I$2863,'bereken betaaldatum bedrag'!$AF$1,'grv lys'!$G$2:$G$2863,'bereken betaaldatum bedrag'!B491)</f>
        <v>0</v>
      </c>
      <c r="AG491" s="4">
        <f>SUMIFS('grv lys'!$L$2:$L$2863,'grv lys'!$I$2:$I$2863,'bereken betaaldatum bedrag'!$AG$1,'grv lys'!$G$2:$G$2863,'bereken betaaldatum bedrag'!B491)</f>
        <v>0</v>
      </c>
      <c r="AH491" s="4">
        <f>SUMIFS('grv lys'!$L$2:$L$2863,'grv lys'!$I$2:$I$2863,'bereken betaaldatum bedrag'!$AH$1,'grv lys'!$G$2:$G$2863,'bereken betaaldatum bedrag'!B491)</f>
        <v>0</v>
      </c>
      <c r="AI491" s="4">
        <f>SUMIFS('grv lys'!$L$2:$L$2863,'grv lys'!$I$2:$I$2863,'bereken betaaldatum bedrag'!$AI$1,'grv lys'!$G$2:$G$2863,'bereken betaaldatum bedrag'!B491)</f>
        <v>0</v>
      </c>
      <c r="AJ491" s="4">
        <f>SUMIFS('grv lys'!$L$2:$L$2863,'grv lys'!$I$2:$I$2863,'bereken betaaldatum bedrag'!$AJ$1,'grv lys'!$G$2:$G$2863,'bereken betaaldatum bedrag'!B491)</f>
        <v>0</v>
      </c>
      <c r="AK491" s="4">
        <f>SUMIFS('grv lys'!$L$2:$L$2863,'grv lys'!$I$2:$I$2863,'bereken betaaldatum bedrag'!$AK$1,'grv lys'!$G$2:$G$2863,'bereken betaaldatum bedrag'!B491)</f>
        <v>0</v>
      </c>
      <c r="AL491" s="4">
        <f>SUMIFS('grv lys'!$L$2:$L$2863,'grv lys'!$I$2:$I$2863,'bereken betaaldatum bedrag'!$AL$1,'grv lys'!$G$2:$G$2863,'bereken betaaldatum bedrag'!B491)</f>
        <v>0</v>
      </c>
      <c r="AM491" s="4">
        <f>SUMIFS('grv lys'!$L$2:$L$2863,'grv lys'!$I$2:$I$2863,'bereken betaaldatum bedrag'!$AM$1,'grv lys'!$G$2:$G$2863,'bereken betaaldatum bedrag'!B491)</f>
        <v>0</v>
      </c>
      <c r="AN491" s="4">
        <f>SUMIFS('grv lys'!$L$2:$L$2863,'grv lys'!$I$2:$I$2863,'bereken betaaldatum bedrag'!$AN$1,'grv lys'!$G$2:$G$2863,'bereken betaaldatum bedrag'!B491)</f>
        <v>0</v>
      </c>
      <c r="AO491" s="4">
        <f>SUMIFS('grv lys'!$L$2:$L$2863,'grv lys'!$I$2:$I$2863,'bereken betaaldatum bedrag'!$AO$1,'grv lys'!$G$2:$G$2863,'bereken betaaldatum bedrag'!B491)</f>
        <v>0</v>
      </c>
      <c r="AP491" s="4">
        <f>SUMIFS('grv lys'!$L$2:$L$2863,'grv lys'!$I$2:$I$2863,'bereken betaaldatum bedrag'!$AP$1,'grv lys'!$G$2:$G$2863,'bereken betaaldatum bedrag'!B491)</f>
        <v>0</v>
      </c>
      <c r="AQ491" s="4">
        <f>SUMIFS('grv lys'!$L$2:$L$2863,'grv lys'!$I$2:$I$2863,'bereken betaaldatum bedrag'!$AQ$1,'grv lys'!$G$2:$G$2863,'bereken betaaldatum bedrag'!B491)</f>
        <v>0</v>
      </c>
      <c r="AR491" s="4">
        <f>SUMIFS('grv lys'!$L$2:$L$2863,'grv lys'!$I$2:$I$2863,'bereken betaaldatum bedrag'!$AR$1,'grv lys'!$G$2:$G$2863,'bereken betaaldatum bedrag'!B491)</f>
        <v>0</v>
      </c>
      <c r="AS491" s="4">
        <f>SUMIFS('grv lys'!$L$2:$L$2863,'grv lys'!$I$2:$I$2863,'bereken betaaldatum bedrag'!$AS$1,'grv lys'!$G$2:$G$2863,'bereken betaaldatum bedrag'!B491)</f>
        <v>0</v>
      </c>
      <c r="AT491" s="4">
        <f>SUMIFS('grv lys'!$L$2:$L$2863,'grv lys'!$I$2:$I$2863,'bereken betaaldatum bedrag'!$AT$1,'grv lys'!$G$2:$G$2863,'bereken betaaldatum bedrag'!B491)</f>
        <v>0</v>
      </c>
      <c r="AU491" s="4">
        <f>SUMIFS('grv lys'!$L$2:$L$2863,'grv lys'!$I$2:$I$2863,'bereken betaaldatum bedrag'!$AU$1,'grv lys'!$G$2:$G$2863,'bereken betaaldatum bedrag'!B491)</f>
        <v>0</v>
      </c>
      <c r="AV491" s="4">
        <f>SUMIFS('grv lys'!$L$2:$L$2863,'grv lys'!$I$2:$I$2863,'bereken betaaldatum bedrag'!$AV$1,'grv lys'!$G$2:$G$2863,'bereken betaaldatum bedrag'!B491)</f>
        <v>0</v>
      </c>
      <c r="AW491" s="4">
        <f>SUMIFS('grv lys'!$L$2:$L$2863,'grv lys'!$I$2:$I$2863,'bereken betaaldatum bedrag'!$AW$1,'grv lys'!$G$2:$G$2863,'bereken betaaldatum bedrag'!B491)</f>
        <v>0</v>
      </c>
      <c r="AX491" s="4">
        <f>SUMIFS('grv lys'!$L$2:$L$2863,'grv lys'!$I$2:$I$2863,'bereken betaaldatum bedrag'!$AX$1,'grv lys'!$G$2:$G$2863,'bereken betaaldatum bedrag'!B491)</f>
        <v>0</v>
      </c>
      <c r="AY491" s="4">
        <f>SUMIFS('grv lys'!$L$2:$L$2863,'grv lys'!$I$2:$I$2863,'bereken betaaldatum bedrag'!$AY$1,'grv lys'!$G$2:$G$2863,'bereken betaaldatum bedrag'!B491)</f>
        <v>0</v>
      </c>
      <c r="AZ491" s="4">
        <f>SUMIFS('grv lys'!$L$2:$L$2863,'grv lys'!$I$2:$I$2863,'bereken betaaldatum bedrag'!$AZ$1,'grv lys'!$G$2:$G$2863,'bereken betaaldatum bedrag'!B491)</f>
        <v>0</v>
      </c>
      <c r="BA491" s="4">
        <f>SUMIFS('grv lys'!$L$2:$L$2863,'grv lys'!$I$2:$I$2863,'bereken betaaldatum bedrag'!$BA$1,'grv lys'!$G$2:$G$2863,'bereken betaaldatum bedrag'!B491)</f>
        <v>0</v>
      </c>
    </row>
    <row r="492" spans="1:53" x14ac:dyDescent="0.25">
      <c r="A492" s="19" t="s">
        <v>138</v>
      </c>
      <c r="B492" s="20">
        <v>42068</v>
      </c>
      <c r="C492" s="7"/>
      <c r="D492" s="15" t="s">
        <v>148</v>
      </c>
      <c r="E492" s="14"/>
      <c r="F492" s="12"/>
      <c r="G492" s="16"/>
      <c r="H492" s="16"/>
      <c r="I492" s="4">
        <f>SUMIFS('grv lys'!$L$2:$L$2863,'grv lys'!$G$2:$G$2863,'bereken betaaldatum bedrag'!B492,'grv lys'!$I$2:$I$2863,'bereken betaaldatum bedrag'!I$1)</f>
        <v>0</v>
      </c>
      <c r="J492" s="4">
        <f>SUMIFS('grv lys'!$L$2:$L$2863,'grv lys'!$I$2:$I$2863,'bereken betaaldatum bedrag'!$J$1,'grv lys'!$T$2:$T$2863,'bereken betaaldatum bedrag'!B492)</f>
        <v>0</v>
      </c>
      <c r="K492" s="4">
        <f>SUMIFS('grv lys'!$L$2:$L$2863,'grv lys'!$I$2:$I$2863,'bereken betaaldatum bedrag'!$K$1,'grv lys'!$T$2:$T$2863,'bereken betaaldatum bedrag'!B492)</f>
        <v>0</v>
      </c>
      <c r="L492" s="4">
        <f>SUMIFS('grv lys'!$L$2:$L$2863,'grv lys'!$I$2:$I$2863,'bereken betaaldatum bedrag'!$L$1,'grv lys'!$T$2:$T$2863,'bereken betaaldatum bedrag'!B492)</f>
        <v>0</v>
      </c>
      <c r="M492" s="4">
        <f>SUMIFS('grv lys'!$L$2:$L$2863,'grv lys'!$I$2:$I$2863,'bereken betaaldatum bedrag'!$M$1,'grv lys'!$T$2:$T$2863,'bereken betaaldatum bedrag'!B492)</f>
        <v>0</v>
      </c>
      <c r="N492" s="4">
        <f>SUMIFS('grv lys'!$L$2:$L$2863,'grv lys'!$I$2:$I$2863,'bereken betaaldatum bedrag'!$N$1,'grv lys'!$T$2:$T$2863,'bereken betaaldatum bedrag'!B492)</f>
        <v>0</v>
      </c>
      <c r="O492" s="4">
        <f>SUMIFS('grv lys'!$L$2:$L$2863,'grv lys'!$I$2:$I$2863,'bereken betaaldatum bedrag'!$O$1,'grv lys'!$T$2:$T$2863,'bereken betaaldatum bedrag'!B492)</f>
        <v>0</v>
      </c>
      <c r="P492" s="4">
        <f>SUMIFS('grv lys'!$L$2:$L$2863,'grv lys'!$I$2:$I$2863,'bereken betaaldatum bedrag'!$P$1,'grv lys'!$T$2:$T$2863,'bereken betaaldatum bedrag'!B492)</f>
        <v>0</v>
      </c>
      <c r="Q492" s="4">
        <f>SUMIFS('grv lys'!$L$2:$L$2863,'grv lys'!$I$2:$I$2863,'bereken betaaldatum bedrag'!$Q$1,'grv lys'!$T$2:$T$2863,'bereken betaaldatum bedrag'!B492)</f>
        <v>0</v>
      </c>
      <c r="R492" s="4">
        <f>SUMIFS('grv lys'!$L$2:$L$2863,'grv lys'!$I$2:$I$2863,'bereken betaaldatum bedrag'!$R$1,'grv lys'!$T$2:$T$2863,'bereken betaaldatum bedrag'!B492)</f>
        <v>0</v>
      </c>
      <c r="S492" s="4">
        <f>SUMIFS('grv lys'!Y491:Y3754,'grv lys'!T491:T3754,'bereken betaaldatum bedrag'!B492,'grv lys'!V491:V3754,'bereken betaaldatum bedrag'!$S$1)</f>
        <v>0</v>
      </c>
      <c r="T492" s="4">
        <f>SUMIFS('grv lys'!Z491:Z3754,'grv lys'!U491:U3754,'bereken betaaldatum bedrag'!B492,'grv lys'!W491:W3754,'bereken betaaldatum bedrag'!$T$1)</f>
        <v>0</v>
      </c>
      <c r="U492" s="4">
        <f>SUMIFS('grv lys'!$L$2:$L$2863,'grv lys'!$I$2:$I$2863,'bereken betaaldatum bedrag'!$U$1,'grv lys'!$T$2:$T$2863,'bereken betaaldatum bedrag'!B492)</f>
        <v>0</v>
      </c>
      <c r="V492" s="4">
        <f>SUMIFS('grv lys'!$L$2:$L$2863,'grv lys'!$I$2:$I$2863,'bereken betaaldatum bedrag'!$V$1,'grv lys'!$T$2:$T$2863,'bereken betaaldatum bedrag'!B492)</f>
        <v>0</v>
      </c>
      <c r="W492" s="4">
        <f>SUMIFS('grv lys'!$L$2:$L$2863,'grv lys'!$I$2:$I$2863,'bereken betaaldatum bedrag'!$W$1,'grv lys'!$T$2:$T$2863,'bereken betaaldatum bedrag'!B492)</f>
        <v>0</v>
      </c>
      <c r="X492" s="4">
        <f>SUMIFS('grv lys'!$L$2:$L$2863,'grv lys'!$I$2:$I$2863,'bereken betaaldatum bedrag'!$X$1,'grv lys'!$T$2:$T$2863,'bereken betaaldatum bedrag'!B492)</f>
        <v>0</v>
      </c>
      <c r="Y492" s="4">
        <f>SUMIFS('grv lys'!$L$2:$L$2863,'grv lys'!$I$2:$I$2863,'bereken betaaldatum bedrag'!$Y$1,'grv lys'!$G$2:$G$2863,'bereken betaaldatum bedrag'!B492)</f>
        <v>0</v>
      </c>
      <c r="Z492" s="4">
        <f>SUMIFS('grv lys'!$L$2:$L$2863,'grv lys'!$I$2:$I$2863,'bereken betaaldatum bedrag'!$Z$1,'grv lys'!$G$2:$G$2863,'bereken betaaldatum bedrag'!B492)</f>
        <v>0</v>
      </c>
      <c r="AA492" s="4">
        <f>SUMIFS('grv lys'!$L$2:$L$2863,'grv lys'!$I$2:$I$2863,'bereken betaaldatum bedrag'!$AA$1,'grv lys'!$G$2:$G$2863,'bereken betaaldatum bedrag'!B492)</f>
        <v>0</v>
      </c>
      <c r="AB492" s="4">
        <f>SUMIFS('grv lys'!$L$2:$L$2863,'grv lys'!$I$2:$I$2863,'bereken betaaldatum bedrag'!$AB$1,'grv lys'!$G$2:$G$2863,'bereken betaaldatum bedrag'!B492)</f>
        <v>0</v>
      </c>
      <c r="AC492" s="4">
        <f>SUMIFS('grv lys'!$L$2:$L$2863,'grv lys'!$I$2:$I$2863,'bereken betaaldatum bedrag'!$AC$1,'grv lys'!$G$2:$G$2863,'bereken betaaldatum bedrag'!B492)</f>
        <v>0</v>
      </c>
      <c r="AD492" s="4">
        <f>SUMIFS('grv lys'!$L$2:$L$2863,'grv lys'!$I$2:$I$2863,'bereken betaaldatum bedrag'!$AD$1,'grv lys'!$G$2:$G$2863,'bereken betaaldatum bedrag'!B492)</f>
        <v>0</v>
      </c>
      <c r="AE492" s="4">
        <f>SUMIFS('grv lys'!$L$2:$L$2863,'grv lys'!$I$2:$I$2863,'bereken betaaldatum bedrag'!$AE$1,'grv lys'!$G$2:$G$2863,'bereken betaaldatum bedrag'!B492)</f>
        <v>0</v>
      </c>
      <c r="AF492" s="4">
        <f>SUMIFS('grv lys'!$L$2:$L$2863,'grv lys'!$I$2:$I$2863,'bereken betaaldatum bedrag'!$AF$1,'grv lys'!$G$2:$G$2863,'bereken betaaldatum bedrag'!B492)</f>
        <v>0</v>
      </c>
      <c r="AG492" s="4">
        <f>SUMIFS('grv lys'!$L$2:$L$2863,'grv lys'!$I$2:$I$2863,'bereken betaaldatum bedrag'!$AG$1,'grv lys'!$G$2:$G$2863,'bereken betaaldatum bedrag'!B492)</f>
        <v>0</v>
      </c>
      <c r="AH492" s="4">
        <f>SUMIFS('grv lys'!$L$2:$L$2863,'grv lys'!$I$2:$I$2863,'bereken betaaldatum bedrag'!$AH$1,'grv lys'!$G$2:$G$2863,'bereken betaaldatum bedrag'!B492)</f>
        <v>0</v>
      </c>
      <c r="AI492" s="4">
        <f>SUMIFS('grv lys'!$L$2:$L$2863,'grv lys'!$I$2:$I$2863,'bereken betaaldatum bedrag'!$AI$1,'grv lys'!$G$2:$G$2863,'bereken betaaldatum bedrag'!B492)</f>
        <v>0</v>
      </c>
      <c r="AJ492" s="4">
        <f>SUMIFS('grv lys'!$L$2:$L$2863,'grv lys'!$I$2:$I$2863,'bereken betaaldatum bedrag'!$AJ$1,'grv lys'!$G$2:$G$2863,'bereken betaaldatum bedrag'!B492)</f>
        <v>0</v>
      </c>
      <c r="AK492" s="4">
        <f>SUMIFS('grv lys'!$L$2:$L$2863,'grv lys'!$I$2:$I$2863,'bereken betaaldatum bedrag'!$AK$1,'grv lys'!$G$2:$G$2863,'bereken betaaldatum bedrag'!B492)</f>
        <v>0</v>
      </c>
      <c r="AL492" s="4">
        <f>SUMIFS('grv lys'!$L$2:$L$2863,'grv lys'!$I$2:$I$2863,'bereken betaaldatum bedrag'!$AL$1,'grv lys'!$G$2:$G$2863,'bereken betaaldatum bedrag'!B492)</f>
        <v>0</v>
      </c>
      <c r="AM492" s="4">
        <f>SUMIFS('grv lys'!$L$2:$L$2863,'grv lys'!$I$2:$I$2863,'bereken betaaldatum bedrag'!$AM$1,'grv lys'!$G$2:$G$2863,'bereken betaaldatum bedrag'!B492)</f>
        <v>0</v>
      </c>
      <c r="AN492" s="4">
        <f>SUMIFS('grv lys'!$L$2:$L$2863,'grv lys'!$I$2:$I$2863,'bereken betaaldatum bedrag'!$AN$1,'grv lys'!$G$2:$G$2863,'bereken betaaldatum bedrag'!B492)</f>
        <v>0</v>
      </c>
      <c r="AO492" s="4">
        <f>SUMIFS('grv lys'!$L$2:$L$2863,'grv lys'!$I$2:$I$2863,'bereken betaaldatum bedrag'!$AO$1,'grv lys'!$G$2:$G$2863,'bereken betaaldatum bedrag'!B492)</f>
        <v>0</v>
      </c>
      <c r="AP492" s="4">
        <f>SUMIFS('grv lys'!$L$2:$L$2863,'grv lys'!$I$2:$I$2863,'bereken betaaldatum bedrag'!$AP$1,'grv lys'!$G$2:$G$2863,'bereken betaaldatum bedrag'!B492)</f>
        <v>0</v>
      </c>
      <c r="AQ492" s="4">
        <f>SUMIFS('grv lys'!$L$2:$L$2863,'grv lys'!$I$2:$I$2863,'bereken betaaldatum bedrag'!$AQ$1,'grv lys'!$G$2:$G$2863,'bereken betaaldatum bedrag'!B492)</f>
        <v>0</v>
      </c>
      <c r="AR492" s="4">
        <f>SUMIFS('grv lys'!$L$2:$L$2863,'grv lys'!$I$2:$I$2863,'bereken betaaldatum bedrag'!$AR$1,'grv lys'!$G$2:$G$2863,'bereken betaaldatum bedrag'!B492)</f>
        <v>0</v>
      </c>
      <c r="AS492" s="4">
        <f>SUMIFS('grv lys'!$L$2:$L$2863,'grv lys'!$I$2:$I$2863,'bereken betaaldatum bedrag'!$AS$1,'grv lys'!$G$2:$G$2863,'bereken betaaldatum bedrag'!B492)</f>
        <v>0</v>
      </c>
      <c r="AT492" s="4">
        <f>SUMIFS('grv lys'!$L$2:$L$2863,'grv lys'!$I$2:$I$2863,'bereken betaaldatum bedrag'!$AT$1,'grv lys'!$G$2:$G$2863,'bereken betaaldatum bedrag'!B492)</f>
        <v>0</v>
      </c>
      <c r="AU492" s="4">
        <f>SUMIFS('grv lys'!$L$2:$L$2863,'grv lys'!$I$2:$I$2863,'bereken betaaldatum bedrag'!$AU$1,'grv lys'!$G$2:$G$2863,'bereken betaaldatum bedrag'!B492)</f>
        <v>0</v>
      </c>
      <c r="AV492" s="4">
        <f>SUMIFS('grv lys'!$L$2:$L$2863,'grv lys'!$I$2:$I$2863,'bereken betaaldatum bedrag'!$AV$1,'grv lys'!$G$2:$G$2863,'bereken betaaldatum bedrag'!B492)</f>
        <v>0</v>
      </c>
      <c r="AW492" s="4">
        <f>SUMIFS('grv lys'!$L$2:$L$2863,'grv lys'!$I$2:$I$2863,'bereken betaaldatum bedrag'!$AW$1,'grv lys'!$G$2:$G$2863,'bereken betaaldatum bedrag'!B492)</f>
        <v>0</v>
      </c>
      <c r="AX492" s="4">
        <f>SUMIFS('grv lys'!$L$2:$L$2863,'grv lys'!$I$2:$I$2863,'bereken betaaldatum bedrag'!$AX$1,'grv lys'!$G$2:$G$2863,'bereken betaaldatum bedrag'!B492)</f>
        <v>0</v>
      </c>
      <c r="AY492" s="4">
        <f>SUMIFS('grv lys'!$L$2:$L$2863,'grv lys'!$I$2:$I$2863,'bereken betaaldatum bedrag'!$AY$1,'grv lys'!$G$2:$G$2863,'bereken betaaldatum bedrag'!B492)</f>
        <v>0</v>
      </c>
      <c r="AZ492" s="4">
        <f>SUMIFS('grv lys'!$L$2:$L$2863,'grv lys'!$I$2:$I$2863,'bereken betaaldatum bedrag'!$AZ$1,'grv lys'!$G$2:$G$2863,'bereken betaaldatum bedrag'!B492)</f>
        <v>0</v>
      </c>
      <c r="BA492" s="4">
        <f>SUMIFS('grv lys'!$L$2:$L$2863,'grv lys'!$I$2:$I$2863,'bereken betaaldatum bedrag'!$BA$1,'grv lys'!$G$2:$G$2863,'bereken betaaldatum bedrag'!B492)</f>
        <v>0</v>
      </c>
    </row>
    <row r="493" spans="1:53" x14ac:dyDescent="0.25">
      <c r="A493" s="19" t="s">
        <v>139</v>
      </c>
      <c r="B493" s="20">
        <v>42069</v>
      </c>
      <c r="C493" s="7">
        <f>B493+19</f>
        <v>42088</v>
      </c>
      <c r="D493" s="6">
        <f>SUM(I487:I493)</f>
        <v>0</v>
      </c>
      <c r="E493" s="14">
        <f>B493+31</f>
        <v>42100</v>
      </c>
      <c r="F493" s="12">
        <f>SUM(Y487:BA493)</f>
        <v>0</v>
      </c>
      <c r="G493" s="10">
        <f>B493</f>
        <v>42069</v>
      </c>
      <c r="H493" s="9">
        <f>SUM(J487:X493)</f>
        <v>0</v>
      </c>
      <c r="I493" s="4">
        <f>SUMIFS('grv lys'!$L$2:$L$2863,'grv lys'!$G$2:$G$2863,'bereken betaaldatum bedrag'!B493,'grv lys'!$I$2:$I$2863,'bereken betaaldatum bedrag'!I$1)</f>
        <v>0</v>
      </c>
      <c r="J493" s="4">
        <f>SUMIFS('grv lys'!$L$2:$L$2863,'grv lys'!$I$2:$I$2863,'bereken betaaldatum bedrag'!$J$1,'grv lys'!$T$2:$T$2863,'bereken betaaldatum bedrag'!B493)</f>
        <v>0</v>
      </c>
      <c r="K493" s="4">
        <f>SUMIFS('grv lys'!$L$2:$L$2863,'grv lys'!$I$2:$I$2863,'bereken betaaldatum bedrag'!$K$1,'grv lys'!$T$2:$T$2863,'bereken betaaldatum bedrag'!B493)</f>
        <v>0</v>
      </c>
      <c r="L493" s="4">
        <f>SUMIFS('grv lys'!$L$2:$L$2863,'grv lys'!$I$2:$I$2863,'bereken betaaldatum bedrag'!$L$1,'grv lys'!$T$2:$T$2863,'bereken betaaldatum bedrag'!B493)</f>
        <v>0</v>
      </c>
      <c r="M493" s="4">
        <f>SUMIFS('grv lys'!$L$2:$L$2863,'grv lys'!$I$2:$I$2863,'bereken betaaldatum bedrag'!$M$1,'grv lys'!$T$2:$T$2863,'bereken betaaldatum bedrag'!B493)</f>
        <v>0</v>
      </c>
      <c r="N493" s="4">
        <f>SUMIFS('grv lys'!$L$2:$L$2863,'grv lys'!$I$2:$I$2863,'bereken betaaldatum bedrag'!$N$1,'grv lys'!$T$2:$T$2863,'bereken betaaldatum bedrag'!B493)</f>
        <v>0</v>
      </c>
      <c r="O493" s="4">
        <f>SUMIFS('grv lys'!$L$2:$L$2863,'grv lys'!$I$2:$I$2863,'bereken betaaldatum bedrag'!$O$1,'grv lys'!$T$2:$T$2863,'bereken betaaldatum bedrag'!B493)</f>
        <v>0</v>
      </c>
      <c r="P493" s="4">
        <f>SUMIFS('grv lys'!$L$2:$L$2863,'grv lys'!$I$2:$I$2863,'bereken betaaldatum bedrag'!$P$1,'grv lys'!$T$2:$T$2863,'bereken betaaldatum bedrag'!B493)</f>
        <v>0</v>
      </c>
      <c r="Q493" s="4">
        <f>SUMIFS('grv lys'!$L$2:$L$2863,'grv lys'!$I$2:$I$2863,'bereken betaaldatum bedrag'!$Q$1,'grv lys'!$T$2:$T$2863,'bereken betaaldatum bedrag'!B493)</f>
        <v>0</v>
      </c>
      <c r="R493" s="4">
        <f>SUMIFS('grv lys'!$L$2:$L$2863,'grv lys'!$I$2:$I$2863,'bereken betaaldatum bedrag'!$R$1,'grv lys'!$T$2:$T$2863,'bereken betaaldatum bedrag'!B493)</f>
        <v>0</v>
      </c>
      <c r="S493" s="4">
        <f>SUMIFS('grv lys'!Y492:Y3755,'grv lys'!T492:T3755,'bereken betaaldatum bedrag'!B493,'grv lys'!V492:V3755,'bereken betaaldatum bedrag'!$S$1)</f>
        <v>0</v>
      </c>
      <c r="T493" s="4">
        <f>SUMIFS('grv lys'!Z492:Z3755,'grv lys'!U492:U3755,'bereken betaaldatum bedrag'!B493,'grv lys'!W492:W3755,'bereken betaaldatum bedrag'!$T$1)</f>
        <v>0</v>
      </c>
      <c r="U493" s="4">
        <f>SUMIFS('grv lys'!$L$2:$L$2863,'grv lys'!$I$2:$I$2863,'bereken betaaldatum bedrag'!$U$1,'grv lys'!$T$2:$T$2863,'bereken betaaldatum bedrag'!B493)</f>
        <v>0</v>
      </c>
      <c r="V493" s="4">
        <f>SUMIFS('grv lys'!$L$2:$L$2863,'grv lys'!$I$2:$I$2863,'bereken betaaldatum bedrag'!$V$1,'grv lys'!$T$2:$T$2863,'bereken betaaldatum bedrag'!B493)</f>
        <v>0</v>
      </c>
      <c r="W493" s="4">
        <f>SUMIFS('grv lys'!$L$2:$L$2863,'grv lys'!$I$2:$I$2863,'bereken betaaldatum bedrag'!$W$1,'grv lys'!$T$2:$T$2863,'bereken betaaldatum bedrag'!B493)</f>
        <v>0</v>
      </c>
      <c r="X493" s="4">
        <f>SUMIFS('grv lys'!$L$2:$L$2863,'grv lys'!$I$2:$I$2863,'bereken betaaldatum bedrag'!$X$1,'grv lys'!$T$2:$T$2863,'bereken betaaldatum bedrag'!B493)</f>
        <v>0</v>
      </c>
      <c r="Y493" s="4">
        <f>SUMIFS('grv lys'!$L$2:$L$2863,'grv lys'!$I$2:$I$2863,'bereken betaaldatum bedrag'!$Y$1,'grv lys'!$G$2:$G$2863,'bereken betaaldatum bedrag'!B493)</f>
        <v>0</v>
      </c>
      <c r="Z493" s="4">
        <f>SUMIFS('grv lys'!$L$2:$L$2863,'grv lys'!$I$2:$I$2863,'bereken betaaldatum bedrag'!$Z$1,'grv lys'!$G$2:$G$2863,'bereken betaaldatum bedrag'!B493)</f>
        <v>0</v>
      </c>
      <c r="AA493" s="4">
        <f>SUMIFS('grv lys'!$L$2:$L$2863,'grv lys'!$I$2:$I$2863,'bereken betaaldatum bedrag'!$AA$1,'grv lys'!$G$2:$G$2863,'bereken betaaldatum bedrag'!B493)</f>
        <v>0</v>
      </c>
      <c r="AB493" s="4">
        <f>SUMIFS('grv lys'!$L$2:$L$2863,'grv lys'!$I$2:$I$2863,'bereken betaaldatum bedrag'!$AB$1,'grv lys'!$G$2:$G$2863,'bereken betaaldatum bedrag'!B493)</f>
        <v>0</v>
      </c>
      <c r="AC493" s="4">
        <f>SUMIFS('grv lys'!$L$2:$L$2863,'grv lys'!$I$2:$I$2863,'bereken betaaldatum bedrag'!$AC$1,'grv lys'!$G$2:$G$2863,'bereken betaaldatum bedrag'!B493)</f>
        <v>0</v>
      </c>
      <c r="AD493" s="4">
        <f>SUMIFS('grv lys'!$L$2:$L$2863,'grv lys'!$I$2:$I$2863,'bereken betaaldatum bedrag'!$AD$1,'grv lys'!$G$2:$G$2863,'bereken betaaldatum bedrag'!B493)</f>
        <v>0</v>
      </c>
      <c r="AE493" s="4">
        <f>SUMIFS('grv lys'!$L$2:$L$2863,'grv lys'!$I$2:$I$2863,'bereken betaaldatum bedrag'!$AE$1,'grv lys'!$G$2:$G$2863,'bereken betaaldatum bedrag'!B493)</f>
        <v>0</v>
      </c>
      <c r="AF493" s="4">
        <f>SUMIFS('grv lys'!$L$2:$L$2863,'grv lys'!$I$2:$I$2863,'bereken betaaldatum bedrag'!$AF$1,'grv lys'!$G$2:$G$2863,'bereken betaaldatum bedrag'!B493)</f>
        <v>0</v>
      </c>
      <c r="AG493" s="4">
        <f>SUMIFS('grv lys'!$L$2:$L$2863,'grv lys'!$I$2:$I$2863,'bereken betaaldatum bedrag'!$AG$1,'grv lys'!$G$2:$G$2863,'bereken betaaldatum bedrag'!B493)</f>
        <v>0</v>
      </c>
      <c r="AH493" s="4">
        <f>SUMIFS('grv lys'!$L$2:$L$2863,'grv lys'!$I$2:$I$2863,'bereken betaaldatum bedrag'!$AH$1,'grv lys'!$G$2:$G$2863,'bereken betaaldatum bedrag'!B493)</f>
        <v>0</v>
      </c>
      <c r="AI493" s="4">
        <f>SUMIFS('grv lys'!$L$2:$L$2863,'grv lys'!$I$2:$I$2863,'bereken betaaldatum bedrag'!$AI$1,'grv lys'!$G$2:$G$2863,'bereken betaaldatum bedrag'!B493)</f>
        <v>0</v>
      </c>
      <c r="AJ493" s="4">
        <f>SUMIFS('grv lys'!$L$2:$L$2863,'grv lys'!$I$2:$I$2863,'bereken betaaldatum bedrag'!$AJ$1,'grv lys'!$G$2:$G$2863,'bereken betaaldatum bedrag'!B493)</f>
        <v>0</v>
      </c>
      <c r="AK493" s="4">
        <f>SUMIFS('grv lys'!$L$2:$L$2863,'grv lys'!$I$2:$I$2863,'bereken betaaldatum bedrag'!$AK$1,'grv lys'!$G$2:$G$2863,'bereken betaaldatum bedrag'!B493)</f>
        <v>0</v>
      </c>
      <c r="AL493" s="4">
        <f>SUMIFS('grv lys'!$L$2:$L$2863,'grv lys'!$I$2:$I$2863,'bereken betaaldatum bedrag'!$AL$1,'grv lys'!$G$2:$G$2863,'bereken betaaldatum bedrag'!B493)</f>
        <v>0</v>
      </c>
      <c r="AM493" s="4">
        <f>SUMIFS('grv lys'!$L$2:$L$2863,'grv lys'!$I$2:$I$2863,'bereken betaaldatum bedrag'!$AM$1,'grv lys'!$G$2:$G$2863,'bereken betaaldatum bedrag'!B493)</f>
        <v>0</v>
      </c>
      <c r="AN493" s="4">
        <f>SUMIFS('grv lys'!$L$2:$L$2863,'grv lys'!$I$2:$I$2863,'bereken betaaldatum bedrag'!$AN$1,'grv lys'!$G$2:$G$2863,'bereken betaaldatum bedrag'!B493)</f>
        <v>0</v>
      </c>
      <c r="AO493" s="4">
        <f>SUMIFS('grv lys'!$L$2:$L$2863,'grv lys'!$I$2:$I$2863,'bereken betaaldatum bedrag'!$AO$1,'grv lys'!$G$2:$G$2863,'bereken betaaldatum bedrag'!B493)</f>
        <v>0</v>
      </c>
      <c r="AP493" s="4">
        <f>SUMIFS('grv lys'!$L$2:$L$2863,'grv lys'!$I$2:$I$2863,'bereken betaaldatum bedrag'!$AP$1,'grv lys'!$G$2:$G$2863,'bereken betaaldatum bedrag'!B493)</f>
        <v>0</v>
      </c>
      <c r="AQ493" s="4">
        <f>SUMIFS('grv lys'!$L$2:$L$2863,'grv lys'!$I$2:$I$2863,'bereken betaaldatum bedrag'!$AQ$1,'grv lys'!$G$2:$G$2863,'bereken betaaldatum bedrag'!B493)</f>
        <v>0</v>
      </c>
      <c r="AR493" s="4">
        <f>SUMIFS('grv lys'!$L$2:$L$2863,'grv lys'!$I$2:$I$2863,'bereken betaaldatum bedrag'!$AR$1,'grv lys'!$G$2:$G$2863,'bereken betaaldatum bedrag'!B493)</f>
        <v>0</v>
      </c>
      <c r="AS493" s="4">
        <f>SUMIFS('grv lys'!$L$2:$L$2863,'grv lys'!$I$2:$I$2863,'bereken betaaldatum bedrag'!$AS$1,'grv lys'!$G$2:$G$2863,'bereken betaaldatum bedrag'!B493)</f>
        <v>0</v>
      </c>
      <c r="AT493" s="4">
        <f>SUMIFS('grv lys'!$L$2:$L$2863,'grv lys'!$I$2:$I$2863,'bereken betaaldatum bedrag'!$AT$1,'grv lys'!$G$2:$G$2863,'bereken betaaldatum bedrag'!B493)</f>
        <v>0</v>
      </c>
      <c r="AU493" s="4">
        <f>SUMIFS('grv lys'!$L$2:$L$2863,'grv lys'!$I$2:$I$2863,'bereken betaaldatum bedrag'!$AU$1,'grv lys'!$G$2:$G$2863,'bereken betaaldatum bedrag'!B493)</f>
        <v>0</v>
      </c>
      <c r="AV493" s="4">
        <f>SUMIFS('grv lys'!$L$2:$L$2863,'grv lys'!$I$2:$I$2863,'bereken betaaldatum bedrag'!$AV$1,'grv lys'!$G$2:$G$2863,'bereken betaaldatum bedrag'!B493)</f>
        <v>0</v>
      </c>
      <c r="AW493" s="4">
        <f>SUMIFS('grv lys'!$L$2:$L$2863,'grv lys'!$I$2:$I$2863,'bereken betaaldatum bedrag'!$AW$1,'grv lys'!$G$2:$G$2863,'bereken betaaldatum bedrag'!B493)</f>
        <v>0</v>
      </c>
      <c r="AX493" s="4">
        <f>SUMIFS('grv lys'!$L$2:$L$2863,'grv lys'!$I$2:$I$2863,'bereken betaaldatum bedrag'!$AX$1,'grv lys'!$G$2:$G$2863,'bereken betaaldatum bedrag'!B493)</f>
        <v>0</v>
      </c>
      <c r="AY493" s="4">
        <f>SUMIFS('grv lys'!$L$2:$L$2863,'grv lys'!$I$2:$I$2863,'bereken betaaldatum bedrag'!$AY$1,'grv lys'!$G$2:$G$2863,'bereken betaaldatum bedrag'!B493)</f>
        <v>0</v>
      </c>
      <c r="AZ493" s="4">
        <f>SUMIFS('grv lys'!$L$2:$L$2863,'grv lys'!$I$2:$I$2863,'bereken betaaldatum bedrag'!$AZ$1,'grv lys'!$G$2:$G$2863,'bereken betaaldatum bedrag'!B493)</f>
        <v>0</v>
      </c>
      <c r="BA493" s="4">
        <f>SUMIFS('grv lys'!$L$2:$L$2863,'grv lys'!$I$2:$I$2863,'bereken betaaldatum bedrag'!$BA$1,'grv lys'!$G$2:$G$2863,'bereken betaaldatum bedrag'!B493)</f>
        <v>0</v>
      </c>
    </row>
    <row r="494" spans="1:53" x14ac:dyDescent="0.25">
      <c r="A494" s="21" t="s">
        <v>140</v>
      </c>
      <c r="B494" s="22">
        <v>42070</v>
      </c>
      <c r="C494" s="7"/>
      <c r="D494" s="15" t="s">
        <v>148</v>
      </c>
      <c r="E494" s="14"/>
      <c r="F494" s="12"/>
      <c r="G494" s="16"/>
      <c r="H494" s="16"/>
      <c r="I494" s="4">
        <f>SUMIFS('grv lys'!$L$2:$L$2863,'grv lys'!$G$2:$G$2863,'bereken betaaldatum bedrag'!B494,'grv lys'!$I$2:$I$2863,'bereken betaaldatum bedrag'!I$1)</f>
        <v>0</v>
      </c>
      <c r="J494" s="4">
        <f>SUMIFS('grv lys'!$L$2:$L$2863,'grv lys'!$I$2:$I$2863,'bereken betaaldatum bedrag'!$J$1,'grv lys'!$T$2:$T$2863,'bereken betaaldatum bedrag'!B494)</f>
        <v>0</v>
      </c>
      <c r="K494" s="4">
        <f>SUMIFS('grv lys'!$L$2:$L$2863,'grv lys'!$I$2:$I$2863,'bereken betaaldatum bedrag'!$K$1,'grv lys'!$T$2:$T$2863,'bereken betaaldatum bedrag'!B494)</f>
        <v>0</v>
      </c>
      <c r="L494" s="4">
        <f>SUMIFS('grv lys'!$L$2:$L$2863,'grv lys'!$I$2:$I$2863,'bereken betaaldatum bedrag'!$L$1,'grv lys'!$T$2:$T$2863,'bereken betaaldatum bedrag'!B494)</f>
        <v>0</v>
      </c>
      <c r="M494" s="4">
        <f>SUMIFS('grv lys'!$L$2:$L$2863,'grv lys'!$I$2:$I$2863,'bereken betaaldatum bedrag'!$M$1,'grv lys'!$T$2:$T$2863,'bereken betaaldatum bedrag'!B494)</f>
        <v>0</v>
      </c>
      <c r="N494" s="4">
        <f>SUMIFS('grv lys'!$L$2:$L$2863,'grv lys'!$I$2:$I$2863,'bereken betaaldatum bedrag'!$N$1,'grv lys'!$T$2:$T$2863,'bereken betaaldatum bedrag'!B494)</f>
        <v>0</v>
      </c>
      <c r="O494" s="4">
        <f>SUMIFS('grv lys'!$L$2:$L$2863,'grv lys'!$I$2:$I$2863,'bereken betaaldatum bedrag'!$O$1,'grv lys'!$T$2:$T$2863,'bereken betaaldatum bedrag'!B494)</f>
        <v>0</v>
      </c>
      <c r="P494" s="4">
        <f>SUMIFS('grv lys'!$L$2:$L$2863,'grv lys'!$I$2:$I$2863,'bereken betaaldatum bedrag'!$P$1,'grv lys'!$T$2:$T$2863,'bereken betaaldatum bedrag'!B494)</f>
        <v>0</v>
      </c>
      <c r="Q494" s="4">
        <f>SUMIFS('grv lys'!$L$2:$L$2863,'grv lys'!$I$2:$I$2863,'bereken betaaldatum bedrag'!$Q$1,'grv lys'!$T$2:$T$2863,'bereken betaaldatum bedrag'!B494)</f>
        <v>0</v>
      </c>
      <c r="R494" s="4">
        <f>SUMIFS('grv lys'!$L$2:$L$2863,'grv lys'!$I$2:$I$2863,'bereken betaaldatum bedrag'!$R$1,'grv lys'!$T$2:$T$2863,'bereken betaaldatum bedrag'!B494)</f>
        <v>0</v>
      </c>
      <c r="S494" s="4">
        <f>SUMIFS('grv lys'!Y493:Y3756,'grv lys'!T493:T3756,'bereken betaaldatum bedrag'!B494,'grv lys'!V493:V3756,'bereken betaaldatum bedrag'!$S$1)</f>
        <v>0</v>
      </c>
      <c r="T494" s="4">
        <f>SUMIFS('grv lys'!Z493:Z3756,'grv lys'!U493:U3756,'bereken betaaldatum bedrag'!B494,'grv lys'!W493:W3756,'bereken betaaldatum bedrag'!$T$1)</f>
        <v>0</v>
      </c>
      <c r="U494" s="4">
        <f>SUMIFS('grv lys'!$L$2:$L$2863,'grv lys'!$I$2:$I$2863,'bereken betaaldatum bedrag'!$U$1,'grv lys'!$T$2:$T$2863,'bereken betaaldatum bedrag'!B494)</f>
        <v>0</v>
      </c>
      <c r="V494" s="4">
        <f>SUMIFS('grv lys'!$L$2:$L$2863,'grv lys'!$I$2:$I$2863,'bereken betaaldatum bedrag'!$V$1,'grv lys'!$T$2:$T$2863,'bereken betaaldatum bedrag'!B494)</f>
        <v>0</v>
      </c>
      <c r="W494" s="4">
        <f>SUMIFS('grv lys'!$L$2:$L$2863,'grv lys'!$I$2:$I$2863,'bereken betaaldatum bedrag'!$W$1,'grv lys'!$T$2:$T$2863,'bereken betaaldatum bedrag'!B494)</f>
        <v>0</v>
      </c>
      <c r="X494" s="4">
        <f>SUMIFS('grv lys'!$L$2:$L$2863,'grv lys'!$I$2:$I$2863,'bereken betaaldatum bedrag'!$X$1,'grv lys'!$T$2:$T$2863,'bereken betaaldatum bedrag'!B494)</f>
        <v>0</v>
      </c>
      <c r="Y494" s="4">
        <f>SUMIFS('grv lys'!$L$2:$L$2863,'grv lys'!$I$2:$I$2863,'bereken betaaldatum bedrag'!$Y$1,'grv lys'!$G$2:$G$2863,'bereken betaaldatum bedrag'!B494)</f>
        <v>0</v>
      </c>
      <c r="Z494" s="4">
        <f>SUMIFS('grv lys'!$L$2:$L$2863,'grv lys'!$I$2:$I$2863,'bereken betaaldatum bedrag'!$Z$1,'grv lys'!$G$2:$G$2863,'bereken betaaldatum bedrag'!B494)</f>
        <v>0</v>
      </c>
      <c r="AA494" s="4">
        <f>SUMIFS('grv lys'!$L$2:$L$2863,'grv lys'!$I$2:$I$2863,'bereken betaaldatum bedrag'!$AA$1,'grv lys'!$G$2:$G$2863,'bereken betaaldatum bedrag'!B494)</f>
        <v>0</v>
      </c>
      <c r="AB494" s="4">
        <f>SUMIFS('grv lys'!$L$2:$L$2863,'grv lys'!$I$2:$I$2863,'bereken betaaldatum bedrag'!$AB$1,'grv lys'!$G$2:$G$2863,'bereken betaaldatum bedrag'!B494)</f>
        <v>0</v>
      </c>
      <c r="AC494" s="4">
        <f>SUMIFS('grv lys'!$L$2:$L$2863,'grv lys'!$I$2:$I$2863,'bereken betaaldatum bedrag'!$AC$1,'grv lys'!$G$2:$G$2863,'bereken betaaldatum bedrag'!B494)</f>
        <v>0</v>
      </c>
      <c r="AD494" s="4">
        <f>SUMIFS('grv lys'!$L$2:$L$2863,'grv lys'!$I$2:$I$2863,'bereken betaaldatum bedrag'!$AD$1,'grv lys'!$G$2:$G$2863,'bereken betaaldatum bedrag'!B494)</f>
        <v>0</v>
      </c>
      <c r="AE494" s="4">
        <f>SUMIFS('grv lys'!$L$2:$L$2863,'grv lys'!$I$2:$I$2863,'bereken betaaldatum bedrag'!$AE$1,'grv lys'!$G$2:$G$2863,'bereken betaaldatum bedrag'!B494)</f>
        <v>0</v>
      </c>
      <c r="AF494" s="4">
        <f>SUMIFS('grv lys'!$L$2:$L$2863,'grv lys'!$I$2:$I$2863,'bereken betaaldatum bedrag'!$AF$1,'grv lys'!$G$2:$G$2863,'bereken betaaldatum bedrag'!B494)</f>
        <v>0</v>
      </c>
      <c r="AG494" s="4">
        <f>SUMIFS('grv lys'!$L$2:$L$2863,'grv lys'!$I$2:$I$2863,'bereken betaaldatum bedrag'!$AG$1,'grv lys'!$G$2:$G$2863,'bereken betaaldatum bedrag'!B494)</f>
        <v>0</v>
      </c>
      <c r="AH494" s="4">
        <f>SUMIFS('grv lys'!$L$2:$L$2863,'grv lys'!$I$2:$I$2863,'bereken betaaldatum bedrag'!$AH$1,'grv lys'!$G$2:$G$2863,'bereken betaaldatum bedrag'!B494)</f>
        <v>0</v>
      </c>
      <c r="AI494" s="4">
        <f>SUMIFS('grv lys'!$L$2:$L$2863,'grv lys'!$I$2:$I$2863,'bereken betaaldatum bedrag'!$AI$1,'grv lys'!$G$2:$G$2863,'bereken betaaldatum bedrag'!B494)</f>
        <v>0</v>
      </c>
      <c r="AJ494" s="4">
        <f>SUMIFS('grv lys'!$L$2:$L$2863,'grv lys'!$I$2:$I$2863,'bereken betaaldatum bedrag'!$AJ$1,'grv lys'!$G$2:$G$2863,'bereken betaaldatum bedrag'!B494)</f>
        <v>0</v>
      </c>
      <c r="AK494" s="4">
        <f>SUMIFS('grv lys'!$L$2:$L$2863,'grv lys'!$I$2:$I$2863,'bereken betaaldatum bedrag'!$AK$1,'grv lys'!$G$2:$G$2863,'bereken betaaldatum bedrag'!B494)</f>
        <v>0</v>
      </c>
      <c r="AL494" s="4">
        <f>SUMIFS('grv lys'!$L$2:$L$2863,'grv lys'!$I$2:$I$2863,'bereken betaaldatum bedrag'!$AL$1,'grv lys'!$G$2:$G$2863,'bereken betaaldatum bedrag'!B494)</f>
        <v>0</v>
      </c>
      <c r="AM494" s="4">
        <f>SUMIFS('grv lys'!$L$2:$L$2863,'grv lys'!$I$2:$I$2863,'bereken betaaldatum bedrag'!$AM$1,'grv lys'!$G$2:$G$2863,'bereken betaaldatum bedrag'!B494)</f>
        <v>0</v>
      </c>
      <c r="AN494" s="4">
        <f>SUMIFS('grv lys'!$L$2:$L$2863,'grv lys'!$I$2:$I$2863,'bereken betaaldatum bedrag'!$AN$1,'grv lys'!$G$2:$G$2863,'bereken betaaldatum bedrag'!B494)</f>
        <v>0</v>
      </c>
      <c r="AO494" s="4">
        <f>SUMIFS('grv lys'!$L$2:$L$2863,'grv lys'!$I$2:$I$2863,'bereken betaaldatum bedrag'!$AO$1,'grv lys'!$G$2:$G$2863,'bereken betaaldatum bedrag'!B494)</f>
        <v>0</v>
      </c>
      <c r="AP494" s="4">
        <f>SUMIFS('grv lys'!$L$2:$L$2863,'grv lys'!$I$2:$I$2863,'bereken betaaldatum bedrag'!$AP$1,'grv lys'!$G$2:$G$2863,'bereken betaaldatum bedrag'!B494)</f>
        <v>0</v>
      </c>
      <c r="AQ494" s="4">
        <f>SUMIFS('grv lys'!$L$2:$L$2863,'grv lys'!$I$2:$I$2863,'bereken betaaldatum bedrag'!$AQ$1,'grv lys'!$G$2:$G$2863,'bereken betaaldatum bedrag'!B494)</f>
        <v>0</v>
      </c>
      <c r="AR494" s="4">
        <f>SUMIFS('grv lys'!$L$2:$L$2863,'grv lys'!$I$2:$I$2863,'bereken betaaldatum bedrag'!$AR$1,'grv lys'!$G$2:$G$2863,'bereken betaaldatum bedrag'!B494)</f>
        <v>0</v>
      </c>
      <c r="AS494" s="4">
        <f>SUMIFS('grv lys'!$L$2:$L$2863,'grv lys'!$I$2:$I$2863,'bereken betaaldatum bedrag'!$AS$1,'grv lys'!$G$2:$G$2863,'bereken betaaldatum bedrag'!B494)</f>
        <v>0</v>
      </c>
      <c r="AT494" s="4">
        <f>SUMIFS('grv lys'!$L$2:$L$2863,'grv lys'!$I$2:$I$2863,'bereken betaaldatum bedrag'!$AT$1,'grv lys'!$G$2:$G$2863,'bereken betaaldatum bedrag'!B494)</f>
        <v>0</v>
      </c>
      <c r="AU494" s="4">
        <f>SUMIFS('grv lys'!$L$2:$L$2863,'grv lys'!$I$2:$I$2863,'bereken betaaldatum bedrag'!$AU$1,'grv lys'!$G$2:$G$2863,'bereken betaaldatum bedrag'!B494)</f>
        <v>0</v>
      </c>
      <c r="AV494" s="4">
        <f>SUMIFS('grv lys'!$L$2:$L$2863,'grv lys'!$I$2:$I$2863,'bereken betaaldatum bedrag'!$AV$1,'grv lys'!$G$2:$G$2863,'bereken betaaldatum bedrag'!B494)</f>
        <v>0</v>
      </c>
      <c r="AW494" s="4">
        <f>SUMIFS('grv lys'!$L$2:$L$2863,'grv lys'!$I$2:$I$2863,'bereken betaaldatum bedrag'!$AW$1,'grv lys'!$G$2:$G$2863,'bereken betaaldatum bedrag'!B494)</f>
        <v>0</v>
      </c>
      <c r="AX494" s="4">
        <f>SUMIFS('grv lys'!$L$2:$L$2863,'grv lys'!$I$2:$I$2863,'bereken betaaldatum bedrag'!$AX$1,'grv lys'!$G$2:$G$2863,'bereken betaaldatum bedrag'!B494)</f>
        <v>0</v>
      </c>
      <c r="AY494" s="4">
        <f>SUMIFS('grv lys'!$L$2:$L$2863,'grv lys'!$I$2:$I$2863,'bereken betaaldatum bedrag'!$AY$1,'grv lys'!$G$2:$G$2863,'bereken betaaldatum bedrag'!B494)</f>
        <v>0</v>
      </c>
      <c r="AZ494" s="4">
        <f>SUMIFS('grv lys'!$L$2:$L$2863,'grv lys'!$I$2:$I$2863,'bereken betaaldatum bedrag'!$AZ$1,'grv lys'!$G$2:$G$2863,'bereken betaaldatum bedrag'!B494)</f>
        <v>0</v>
      </c>
      <c r="BA494" s="4">
        <f>SUMIFS('grv lys'!$L$2:$L$2863,'grv lys'!$I$2:$I$2863,'bereken betaaldatum bedrag'!$BA$1,'grv lys'!$G$2:$G$2863,'bereken betaaldatum bedrag'!B494)</f>
        <v>0</v>
      </c>
    </row>
    <row r="495" spans="1:53" x14ac:dyDescent="0.25">
      <c r="A495" s="21" t="s">
        <v>134</v>
      </c>
      <c r="B495" s="22">
        <v>42071</v>
      </c>
      <c r="C495" s="7"/>
      <c r="D495" s="15" t="s">
        <v>148</v>
      </c>
      <c r="E495" s="14"/>
      <c r="F495" s="12"/>
      <c r="G495" s="16"/>
      <c r="H495" s="16"/>
      <c r="I495" s="4">
        <f>SUMIFS('grv lys'!$L$2:$L$2863,'grv lys'!$G$2:$G$2863,'bereken betaaldatum bedrag'!B495,'grv lys'!$I$2:$I$2863,'bereken betaaldatum bedrag'!I$1)</f>
        <v>0</v>
      </c>
      <c r="J495" s="4">
        <f>SUMIFS('grv lys'!$L$2:$L$2863,'grv lys'!$I$2:$I$2863,'bereken betaaldatum bedrag'!$J$1,'grv lys'!$T$2:$T$2863,'bereken betaaldatum bedrag'!B495)</f>
        <v>0</v>
      </c>
      <c r="K495" s="4">
        <f>SUMIFS('grv lys'!$L$2:$L$2863,'grv lys'!$I$2:$I$2863,'bereken betaaldatum bedrag'!$K$1,'grv lys'!$T$2:$T$2863,'bereken betaaldatum bedrag'!B495)</f>
        <v>0</v>
      </c>
      <c r="L495" s="4">
        <f>SUMIFS('grv lys'!$L$2:$L$2863,'grv lys'!$I$2:$I$2863,'bereken betaaldatum bedrag'!$L$1,'grv lys'!$T$2:$T$2863,'bereken betaaldatum bedrag'!B495)</f>
        <v>0</v>
      </c>
      <c r="M495" s="4">
        <f>SUMIFS('grv lys'!$L$2:$L$2863,'grv lys'!$I$2:$I$2863,'bereken betaaldatum bedrag'!$M$1,'grv lys'!$T$2:$T$2863,'bereken betaaldatum bedrag'!B495)</f>
        <v>0</v>
      </c>
      <c r="N495" s="4">
        <f>SUMIFS('grv lys'!$L$2:$L$2863,'grv lys'!$I$2:$I$2863,'bereken betaaldatum bedrag'!$N$1,'grv lys'!$T$2:$T$2863,'bereken betaaldatum bedrag'!B495)</f>
        <v>0</v>
      </c>
      <c r="O495" s="4">
        <f>SUMIFS('grv lys'!$L$2:$L$2863,'grv lys'!$I$2:$I$2863,'bereken betaaldatum bedrag'!$O$1,'grv lys'!$T$2:$T$2863,'bereken betaaldatum bedrag'!B495)</f>
        <v>0</v>
      </c>
      <c r="P495" s="4">
        <f>SUMIFS('grv lys'!$L$2:$L$2863,'grv lys'!$I$2:$I$2863,'bereken betaaldatum bedrag'!$P$1,'grv lys'!$T$2:$T$2863,'bereken betaaldatum bedrag'!B495)</f>
        <v>0</v>
      </c>
      <c r="Q495" s="4">
        <f>SUMIFS('grv lys'!$L$2:$L$2863,'grv lys'!$I$2:$I$2863,'bereken betaaldatum bedrag'!$Q$1,'grv lys'!$T$2:$T$2863,'bereken betaaldatum bedrag'!B495)</f>
        <v>0</v>
      </c>
      <c r="R495" s="4">
        <f>SUMIFS('grv lys'!$L$2:$L$2863,'grv lys'!$I$2:$I$2863,'bereken betaaldatum bedrag'!$R$1,'grv lys'!$T$2:$T$2863,'bereken betaaldatum bedrag'!B495)</f>
        <v>0</v>
      </c>
      <c r="S495" s="4">
        <f>SUMIFS('grv lys'!Y494:Y3757,'grv lys'!T494:T3757,'bereken betaaldatum bedrag'!B495,'grv lys'!V494:V3757,'bereken betaaldatum bedrag'!$S$1)</f>
        <v>0</v>
      </c>
      <c r="T495" s="4">
        <f>SUMIFS('grv lys'!Z494:Z3757,'grv lys'!U494:U3757,'bereken betaaldatum bedrag'!B495,'grv lys'!W494:W3757,'bereken betaaldatum bedrag'!$T$1)</f>
        <v>0</v>
      </c>
      <c r="U495" s="4">
        <f>SUMIFS('grv lys'!$L$2:$L$2863,'grv lys'!$I$2:$I$2863,'bereken betaaldatum bedrag'!$U$1,'grv lys'!$T$2:$T$2863,'bereken betaaldatum bedrag'!B495)</f>
        <v>0</v>
      </c>
      <c r="V495" s="4">
        <f>SUMIFS('grv lys'!$L$2:$L$2863,'grv lys'!$I$2:$I$2863,'bereken betaaldatum bedrag'!$V$1,'grv lys'!$T$2:$T$2863,'bereken betaaldatum bedrag'!B495)</f>
        <v>0</v>
      </c>
      <c r="W495" s="4">
        <f>SUMIFS('grv lys'!$L$2:$L$2863,'grv lys'!$I$2:$I$2863,'bereken betaaldatum bedrag'!$W$1,'grv lys'!$T$2:$T$2863,'bereken betaaldatum bedrag'!B495)</f>
        <v>0</v>
      </c>
      <c r="X495" s="4">
        <f>SUMIFS('grv lys'!$L$2:$L$2863,'grv lys'!$I$2:$I$2863,'bereken betaaldatum bedrag'!$X$1,'grv lys'!$T$2:$T$2863,'bereken betaaldatum bedrag'!B495)</f>
        <v>0</v>
      </c>
      <c r="Y495" s="4">
        <f>SUMIFS('grv lys'!$L$2:$L$2863,'grv lys'!$I$2:$I$2863,'bereken betaaldatum bedrag'!$Y$1,'grv lys'!$G$2:$G$2863,'bereken betaaldatum bedrag'!B495)</f>
        <v>0</v>
      </c>
      <c r="Z495" s="4">
        <f>SUMIFS('grv lys'!$L$2:$L$2863,'grv lys'!$I$2:$I$2863,'bereken betaaldatum bedrag'!$Z$1,'grv lys'!$G$2:$G$2863,'bereken betaaldatum bedrag'!B495)</f>
        <v>0</v>
      </c>
      <c r="AA495" s="4">
        <f>SUMIFS('grv lys'!$L$2:$L$2863,'grv lys'!$I$2:$I$2863,'bereken betaaldatum bedrag'!$AA$1,'grv lys'!$G$2:$G$2863,'bereken betaaldatum bedrag'!B495)</f>
        <v>0</v>
      </c>
      <c r="AB495" s="4">
        <f>SUMIFS('grv lys'!$L$2:$L$2863,'grv lys'!$I$2:$I$2863,'bereken betaaldatum bedrag'!$AB$1,'grv lys'!$G$2:$G$2863,'bereken betaaldatum bedrag'!B495)</f>
        <v>0</v>
      </c>
      <c r="AC495" s="4">
        <f>SUMIFS('grv lys'!$L$2:$L$2863,'grv lys'!$I$2:$I$2863,'bereken betaaldatum bedrag'!$AC$1,'grv lys'!$G$2:$G$2863,'bereken betaaldatum bedrag'!B495)</f>
        <v>0</v>
      </c>
      <c r="AD495" s="4">
        <f>SUMIFS('grv lys'!$L$2:$L$2863,'grv lys'!$I$2:$I$2863,'bereken betaaldatum bedrag'!$AD$1,'grv lys'!$G$2:$G$2863,'bereken betaaldatum bedrag'!B495)</f>
        <v>0</v>
      </c>
      <c r="AE495" s="4">
        <f>SUMIFS('grv lys'!$L$2:$L$2863,'grv lys'!$I$2:$I$2863,'bereken betaaldatum bedrag'!$AE$1,'grv lys'!$G$2:$G$2863,'bereken betaaldatum bedrag'!B495)</f>
        <v>0</v>
      </c>
      <c r="AF495" s="4">
        <f>SUMIFS('grv lys'!$L$2:$L$2863,'grv lys'!$I$2:$I$2863,'bereken betaaldatum bedrag'!$AF$1,'grv lys'!$G$2:$G$2863,'bereken betaaldatum bedrag'!B495)</f>
        <v>0</v>
      </c>
      <c r="AG495" s="4">
        <f>SUMIFS('grv lys'!$L$2:$L$2863,'grv lys'!$I$2:$I$2863,'bereken betaaldatum bedrag'!$AG$1,'grv lys'!$G$2:$G$2863,'bereken betaaldatum bedrag'!B495)</f>
        <v>0</v>
      </c>
      <c r="AH495" s="4">
        <f>SUMIFS('grv lys'!$L$2:$L$2863,'grv lys'!$I$2:$I$2863,'bereken betaaldatum bedrag'!$AH$1,'grv lys'!$G$2:$G$2863,'bereken betaaldatum bedrag'!B495)</f>
        <v>0</v>
      </c>
      <c r="AI495" s="4">
        <f>SUMIFS('grv lys'!$L$2:$L$2863,'grv lys'!$I$2:$I$2863,'bereken betaaldatum bedrag'!$AI$1,'grv lys'!$G$2:$G$2863,'bereken betaaldatum bedrag'!B495)</f>
        <v>0</v>
      </c>
      <c r="AJ495" s="4">
        <f>SUMIFS('grv lys'!$L$2:$L$2863,'grv lys'!$I$2:$I$2863,'bereken betaaldatum bedrag'!$AJ$1,'grv lys'!$G$2:$G$2863,'bereken betaaldatum bedrag'!B495)</f>
        <v>0</v>
      </c>
      <c r="AK495" s="4">
        <f>SUMIFS('grv lys'!$L$2:$L$2863,'grv lys'!$I$2:$I$2863,'bereken betaaldatum bedrag'!$AK$1,'grv lys'!$G$2:$G$2863,'bereken betaaldatum bedrag'!B495)</f>
        <v>0</v>
      </c>
      <c r="AL495" s="4">
        <f>SUMIFS('grv lys'!$L$2:$L$2863,'grv lys'!$I$2:$I$2863,'bereken betaaldatum bedrag'!$AL$1,'grv lys'!$G$2:$G$2863,'bereken betaaldatum bedrag'!B495)</f>
        <v>0</v>
      </c>
      <c r="AM495" s="4">
        <f>SUMIFS('grv lys'!$L$2:$L$2863,'grv lys'!$I$2:$I$2863,'bereken betaaldatum bedrag'!$AM$1,'grv lys'!$G$2:$G$2863,'bereken betaaldatum bedrag'!B495)</f>
        <v>0</v>
      </c>
      <c r="AN495" s="4">
        <f>SUMIFS('grv lys'!$L$2:$L$2863,'grv lys'!$I$2:$I$2863,'bereken betaaldatum bedrag'!$AN$1,'grv lys'!$G$2:$G$2863,'bereken betaaldatum bedrag'!B495)</f>
        <v>0</v>
      </c>
      <c r="AO495" s="4">
        <f>SUMIFS('grv lys'!$L$2:$L$2863,'grv lys'!$I$2:$I$2863,'bereken betaaldatum bedrag'!$AO$1,'grv lys'!$G$2:$G$2863,'bereken betaaldatum bedrag'!B495)</f>
        <v>0</v>
      </c>
      <c r="AP495" s="4">
        <f>SUMIFS('grv lys'!$L$2:$L$2863,'grv lys'!$I$2:$I$2863,'bereken betaaldatum bedrag'!$AP$1,'grv lys'!$G$2:$G$2863,'bereken betaaldatum bedrag'!B495)</f>
        <v>0</v>
      </c>
      <c r="AQ495" s="4">
        <f>SUMIFS('grv lys'!$L$2:$L$2863,'grv lys'!$I$2:$I$2863,'bereken betaaldatum bedrag'!$AQ$1,'grv lys'!$G$2:$G$2863,'bereken betaaldatum bedrag'!B495)</f>
        <v>0</v>
      </c>
      <c r="AR495" s="4">
        <f>SUMIFS('grv lys'!$L$2:$L$2863,'grv lys'!$I$2:$I$2863,'bereken betaaldatum bedrag'!$AR$1,'grv lys'!$G$2:$G$2863,'bereken betaaldatum bedrag'!B495)</f>
        <v>0</v>
      </c>
      <c r="AS495" s="4">
        <f>SUMIFS('grv lys'!$L$2:$L$2863,'grv lys'!$I$2:$I$2863,'bereken betaaldatum bedrag'!$AS$1,'grv lys'!$G$2:$G$2863,'bereken betaaldatum bedrag'!B495)</f>
        <v>0</v>
      </c>
      <c r="AT495" s="4">
        <f>SUMIFS('grv lys'!$L$2:$L$2863,'grv lys'!$I$2:$I$2863,'bereken betaaldatum bedrag'!$AT$1,'grv lys'!$G$2:$G$2863,'bereken betaaldatum bedrag'!B495)</f>
        <v>0</v>
      </c>
      <c r="AU495" s="4">
        <f>SUMIFS('grv lys'!$L$2:$L$2863,'grv lys'!$I$2:$I$2863,'bereken betaaldatum bedrag'!$AU$1,'grv lys'!$G$2:$G$2863,'bereken betaaldatum bedrag'!B495)</f>
        <v>0</v>
      </c>
      <c r="AV495" s="4">
        <f>SUMIFS('grv lys'!$L$2:$L$2863,'grv lys'!$I$2:$I$2863,'bereken betaaldatum bedrag'!$AV$1,'grv lys'!$G$2:$G$2863,'bereken betaaldatum bedrag'!B495)</f>
        <v>0</v>
      </c>
      <c r="AW495" s="4">
        <f>SUMIFS('grv lys'!$L$2:$L$2863,'grv lys'!$I$2:$I$2863,'bereken betaaldatum bedrag'!$AW$1,'grv lys'!$G$2:$G$2863,'bereken betaaldatum bedrag'!B495)</f>
        <v>0</v>
      </c>
      <c r="AX495" s="4">
        <f>SUMIFS('grv lys'!$L$2:$L$2863,'grv lys'!$I$2:$I$2863,'bereken betaaldatum bedrag'!$AX$1,'grv lys'!$G$2:$G$2863,'bereken betaaldatum bedrag'!B495)</f>
        <v>0</v>
      </c>
      <c r="AY495" s="4">
        <f>SUMIFS('grv lys'!$L$2:$L$2863,'grv lys'!$I$2:$I$2863,'bereken betaaldatum bedrag'!$AY$1,'grv lys'!$G$2:$G$2863,'bereken betaaldatum bedrag'!B495)</f>
        <v>0</v>
      </c>
      <c r="AZ495" s="4">
        <f>SUMIFS('grv lys'!$L$2:$L$2863,'grv lys'!$I$2:$I$2863,'bereken betaaldatum bedrag'!$AZ$1,'grv lys'!$G$2:$G$2863,'bereken betaaldatum bedrag'!B495)</f>
        <v>0</v>
      </c>
      <c r="BA495" s="4">
        <f>SUMIFS('grv lys'!$L$2:$L$2863,'grv lys'!$I$2:$I$2863,'bereken betaaldatum bedrag'!$BA$1,'grv lys'!$G$2:$G$2863,'bereken betaaldatum bedrag'!B495)</f>
        <v>0</v>
      </c>
    </row>
    <row r="496" spans="1:53" x14ac:dyDescent="0.25">
      <c r="A496" s="21" t="s">
        <v>135</v>
      </c>
      <c r="B496" s="22">
        <v>42072</v>
      </c>
      <c r="C496" s="7"/>
      <c r="D496" s="15" t="s">
        <v>148</v>
      </c>
      <c r="E496" s="14"/>
      <c r="F496" s="12"/>
      <c r="G496" s="16"/>
      <c r="H496" s="16"/>
      <c r="I496" s="4">
        <f>SUMIFS('grv lys'!$L$2:$L$2863,'grv lys'!$G$2:$G$2863,'bereken betaaldatum bedrag'!B496,'grv lys'!$I$2:$I$2863,'bereken betaaldatum bedrag'!I$1)</f>
        <v>0</v>
      </c>
      <c r="J496" s="4">
        <f>SUMIFS('grv lys'!$L$2:$L$2863,'grv lys'!$I$2:$I$2863,'bereken betaaldatum bedrag'!$J$1,'grv lys'!$T$2:$T$2863,'bereken betaaldatum bedrag'!B496)</f>
        <v>0</v>
      </c>
      <c r="K496" s="4">
        <f>SUMIFS('grv lys'!$L$2:$L$2863,'grv lys'!$I$2:$I$2863,'bereken betaaldatum bedrag'!$K$1,'grv lys'!$T$2:$T$2863,'bereken betaaldatum bedrag'!B496)</f>
        <v>0</v>
      </c>
      <c r="L496" s="4">
        <f>SUMIFS('grv lys'!$L$2:$L$2863,'grv lys'!$I$2:$I$2863,'bereken betaaldatum bedrag'!$L$1,'grv lys'!$T$2:$T$2863,'bereken betaaldatum bedrag'!B496)</f>
        <v>0</v>
      </c>
      <c r="M496" s="4">
        <f>SUMIFS('grv lys'!$L$2:$L$2863,'grv lys'!$I$2:$I$2863,'bereken betaaldatum bedrag'!$M$1,'grv lys'!$T$2:$T$2863,'bereken betaaldatum bedrag'!B496)</f>
        <v>0</v>
      </c>
      <c r="N496" s="4">
        <f>SUMIFS('grv lys'!$L$2:$L$2863,'grv lys'!$I$2:$I$2863,'bereken betaaldatum bedrag'!$N$1,'grv lys'!$T$2:$T$2863,'bereken betaaldatum bedrag'!B496)</f>
        <v>0</v>
      </c>
      <c r="O496" s="4">
        <f>SUMIFS('grv lys'!$L$2:$L$2863,'grv lys'!$I$2:$I$2863,'bereken betaaldatum bedrag'!$O$1,'grv lys'!$T$2:$T$2863,'bereken betaaldatum bedrag'!B496)</f>
        <v>0</v>
      </c>
      <c r="P496" s="4">
        <f>SUMIFS('grv lys'!$L$2:$L$2863,'grv lys'!$I$2:$I$2863,'bereken betaaldatum bedrag'!$P$1,'grv lys'!$T$2:$T$2863,'bereken betaaldatum bedrag'!B496)</f>
        <v>0</v>
      </c>
      <c r="Q496" s="4">
        <f>SUMIFS('grv lys'!$L$2:$L$2863,'grv lys'!$I$2:$I$2863,'bereken betaaldatum bedrag'!$Q$1,'grv lys'!$T$2:$T$2863,'bereken betaaldatum bedrag'!B496)</f>
        <v>0</v>
      </c>
      <c r="R496" s="4">
        <f>SUMIFS('grv lys'!$L$2:$L$2863,'grv lys'!$I$2:$I$2863,'bereken betaaldatum bedrag'!$R$1,'grv lys'!$T$2:$T$2863,'bereken betaaldatum bedrag'!B496)</f>
        <v>0</v>
      </c>
      <c r="S496" s="4">
        <f>SUMIFS('grv lys'!Y495:Y3758,'grv lys'!T495:T3758,'bereken betaaldatum bedrag'!B496,'grv lys'!V495:V3758,'bereken betaaldatum bedrag'!$S$1)</f>
        <v>0</v>
      </c>
      <c r="T496" s="4">
        <f>SUMIFS('grv lys'!Z495:Z3758,'grv lys'!U495:U3758,'bereken betaaldatum bedrag'!B496,'grv lys'!W495:W3758,'bereken betaaldatum bedrag'!$T$1)</f>
        <v>0</v>
      </c>
      <c r="U496" s="4">
        <f>SUMIFS('grv lys'!$L$2:$L$2863,'grv lys'!$I$2:$I$2863,'bereken betaaldatum bedrag'!$U$1,'grv lys'!$T$2:$T$2863,'bereken betaaldatum bedrag'!B496)</f>
        <v>0</v>
      </c>
      <c r="V496" s="4">
        <f>SUMIFS('grv lys'!$L$2:$L$2863,'grv lys'!$I$2:$I$2863,'bereken betaaldatum bedrag'!$V$1,'grv lys'!$T$2:$T$2863,'bereken betaaldatum bedrag'!B496)</f>
        <v>0</v>
      </c>
      <c r="W496" s="4">
        <f>SUMIFS('grv lys'!$L$2:$L$2863,'grv lys'!$I$2:$I$2863,'bereken betaaldatum bedrag'!$W$1,'grv lys'!$T$2:$T$2863,'bereken betaaldatum bedrag'!B496)</f>
        <v>0</v>
      </c>
      <c r="X496" s="4">
        <f>SUMIFS('grv lys'!$L$2:$L$2863,'grv lys'!$I$2:$I$2863,'bereken betaaldatum bedrag'!$X$1,'grv lys'!$T$2:$T$2863,'bereken betaaldatum bedrag'!B496)</f>
        <v>0</v>
      </c>
      <c r="Y496" s="4">
        <f>SUMIFS('grv lys'!$L$2:$L$2863,'grv lys'!$I$2:$I$2863,'bereken betaaldatum bedrag'!$Y$1,'grv lys'!$G$2:$G$2863,'bereken betaaldatum bedrag'!B496)</f>
        <v>0</v>
      </c>
      <c r="Z496" s="4">
        <f>SUMIFS('grv lys'!$L$2:$L$2863,'grv lys'!$I$2:$I$2863,'bereken betaaldatum bedrag'!$Z$1,'grv lys'!$G$2:$G$2863,'bereken betaaldatum bedrag'!B496)</f>
        <v>0</v>
      </c>
      <c r="AA496" s="4">
        <f>SUMIFS('grv lys'!$L$2:$L$2863,'grv lys'!$I$2:$I$2863,'bereken betaaldatum bedrag'!$AA$1,'grv lys'!$G$2:$G$2863,'bereken betaaldatum bedrag'!B496)</f>
        <v>0</v>
      </c>
      <c r="AB496" s="4">
        <f>SUMIFS('grv lys'!$L$2:$L$2863,'grv lys'!$I$2:$I$2863,'bereken betaaldatum bedrag'!$AB$1,'grv lys'!$G$2:$G$2863,'bereken betaaldatum bedrag'!B496)</f>
        <v>0</v>
      </c>
      <c r="AC496" s="4">
        <f>SUMIFS('grv lys'!$L$2:$L$2863,'grv lys'!$I$2:$I$2863,'bereken betaaldatum bedrag'!$AC$1,'grv lys'!$G$2:$G$2863,'bereken betaaldatum bedrag'!B496)</f>
        <v>0</v>
      </c>
      <c r="AD496" s="4">
        <f>SUMIFS('grv lys'!$L$2:$L$2863,'grv lys'!$I$2:$I$2863,'bereken betaaldatum bedrag'!$AD$1,'grv lys'!$G$2:$G$2863,'bereken betaaldatum bedrag'!B496)</f>
        <v>0</v>
      </c>
      <c r="AE496" s="4">
        <f>SUMIFS('grv lys'!$L$2:$L$2863,'grv lys'!$I$2:$I$2863,'bereken betaaldatum bedrag'!$AE$1,'grv lys'!$G$2:$G$2863,'bereken betaaldatum bedrag'!B496)</f>
        <v>0</v>
      </c>
      <c r="AF496" s="4">
        <f>SUMIFS('grv lys'!$L$2:$L$2863,'grv lys'!$I$2:$I$2863,'bereken betaaldatum bedrag'!$AF$1,'grv lys'!$G$2:$G$2863,'bereken betaaldatum bedrag'!B496)</f>
        <v>0</v>
      </c>
      <c r="AG496" s="4">
        <f>SUMIFS('grv lys'!$L$2:$L$2863,'grv lys'!$I$2:$I$2863,'bereken betaaldatum bedrag'!$AG$1,'grv lys'!$G$2:$G$2863,'bereken betaaldatum bedrag'!B496)</f>
        <v>0</v>
      </c>
      <c r="AH496" s="4">
        <f>SUMIFS('grv lys'!$L$2:$L$2863,'grv lys'!$I$2:$I$2863,'bereken betaaldatum bedrag'!$AH$1,'grv lys'!$G$2:$G$2863,'bereken betaaldatum bedrag'!B496)</f>
        <v>0</v>
      </c>
      <c r="AI496" s="4">
        <f>SUMIFS('grv lys'!$L$2:$L$2863,'grv lys'!$I$2:$I$2863,'bereken betaaldatum bedrag'!$AI$1,'grv lys'!$G$2:$G$2863,'bereken betaaldatum bedrag'!B496)</f>
        <v>0</v>
      </c>
      <c r="AJ496" s="4">
        <f>SUMIFS('grv lys'!$L$2:$L$2863,'grv lys'!$I$2:$I$2863,'bereken betaaldatum bedrag'!$AJ$1,'grv lys'!$G$2:$G$2863,'bereken betaaldatum bedrag'!B496)</f>
        <v>0</v>
      </c>
      <c r="AK496" s="4">
        <f>SUMIFS('grv lys'!$L$2:$L$2863,'grv lys'!$I$2:$I$2863,'bereken betaaldatum bedrag'!$AK$1,'grv lys'!$G$2:$G$2863,'bereken betaaldatum bedrag'!B496)</f>
        <v>0</v>
      </c>
      <c r="AL496" s="4">
        <f>SUMIFS('grv lys'!$L$2:$L$2863,'grv lys'!$I$2:$I$2863,'bereken betaaldatum bedrag'!$AL$1,'grv lys'!$G$2:$G$2863,'bereken betaaldatum bedrag'!B496)</f>
        <v>0</v>
      </c>
      <c r="AM496" s="4">
        <f>SUMIFS('grv lys'!$L$2:$L$2863,'grv lys'!$I$2:$I$2863,'bereken betaaldatum bedrag'!$AM$1,'grv lys'!$G$2:$G$2863,'bereken betaaldatum bedrag'!B496)</f>
        <v>0</v>
      </c>
      <c r="AN496" s="4">
        <f>SUMIFS('grv lys'!$L$2:$L$2863,'grv lys'!$I$2:$I$2863,'bereken betaaldatum bedrag'!$AN$1,'grv lys'!$G$2:$G$2863,'bereken betaaldatum bedrag'!B496)</f>
        <v>0</v>
      </c>
      <c r="AO496" s="4">
        <f>SUMIFS('grv lys'!$L$2:$L$2863,'grv lys'!$I$2:$I$2863,'bereken betaaldatum bedrag'!$AO$1,'grv lys'!$G$2:$G$2863,'bereken betaaldatum bedrag'!B496)</f>
        <v>0</v>
      </c>
      <c r="AP496" s="4">
        <f>SUMIFS('grv lys'!$L$2:$L$2863,'grv lys'!$I$2:$I$2863,'bereken betaaldatum bedrag'!$AP$1,'grv lys'!$G$2:$G$2863,'bereken betaaldatum bedrag'!B496)</f>
        <v>0</v>
      </c>
      <c r="AQ496" s="4">
        <f>SUMIFS('grv lys'!$L$2:$L$2863,'grv lys'!$I$2:$I$2863,'bereken betaaldatum bedrag'!$AQ$1,'grv lys'!$G$2:$G$2863,'bereken betaaldatum bedrag'!B496)</f>
        <v>0</v>
      </c>
      <c r="AR496" s="4">
        <f>SUMIFS('grv lys'!$L$2:$L$2863,'grv lys'!$I$2:$I$2863,'bereken betaaldatum bedrag'!$AR$1,'grv lys'!$G$2:$G$2863,'bereken betaaldatum bedrag'!B496)</f>
        <v>0</v>
      </c>
      <c r="AS496" s="4">
        <f>SUMIFS('grv lys'!$L$2:$L$2863,'grv lys'!$I$2:$I$2863,'bereken betaaldatum bedrag'!$AS$1,'grv lys'!$G$2:$G$2863,'bereken betaaldatum bedrag'!B496)</f>
        <v>0</v>
      </c>
      <c r="AT496" s="4">
        <f>SUMIFS('grv lys'!$L$2:$L$2863,'grv lys'!$I$2:$I$2863,'bereken betaaldatum bedrag'!$AT$1,'grv lys'!$G$2:$G$2863,'bereken betaaldatum bedrag'!B496)</f>
        <v>0</v>
      </c>
      <c r="AU496" s="4">
        <f>SUMIFS('grv lys'!$L$2:$L$2863,'grv lys'!$I$2:$I$2863,'bereken betaaldatum bedrag'!$AU$1,'grv lys'!$G$2:$G$2863,'bereken betaaldatum bedrag'!B496)</f>
        <v>0</v>
      </c>
      <c r="AV496" s="4">
        <f>SUMIFS('grv lys'!$L$2:$L$2863,'grv lys'!$I$2:$I$2863,'bereken betaaldatum bedrag'!$AV$1,'grv lys'!$G$2:$G$2863,'bereken betaaldatum bedrag'!B496)</f>
        <v>0</v>
      </c>
      <c r="AW496" s="4">
        <f>SUMIFS('grv lys'!$L$2:$L$2863,'grv lys'!$I$2:$I$2863,'bereken betaaldatum bedrag'!$AW$1,'grv lys'!$G$2:$G$2863,'bereken betaaldatum bedrag'!B496)</f>
        <v>0</v>
      </c>
      <c r="AX496" s="4">
        <f>SUMIFS('grv lys'!$L$2:$L$2863,'grv lys'!$I$2:$I$2863,'bereken betaaldatum bedrag'!$AX$1,'grv lys'!$G$2:$G$2863,'bereken betaaldatum bedrag'!B496)</f>
        <v>0</v>
      </c>
      <c r="AY496" s="4">
        <f>SUMIFS('grv lys'!$L$2:$L$2863,'grv lys'!$I$2:$I$2863,'bereken betaaldatum bedrag'!$AY$1,'grv lys'!$G$2:$G$2863,'bereken betaaldatum bedrag'!B496)</f>
        <v>0</v>
      </c>
      <c r="AZ496" s="4">
        <f>SUMIFS('grv lys'!$L$2:$L$2863,'grv lys'!$I$2:$I$2863,'bereken betaaldatum bedrag'!$AZ$1,'grv lys'!$G$2:$G$2863,'bereken betaaldatum bedrag'!B496)</f>
        <v>0</v>
      </c>
      <c r="BA496" s="4">
        <f>SUMIFS('grv lys'!$L$2:$L$2863,'grv lys'!$I$2:$I$2863,'bereken betaaldatum bedrag'!$BA$1,'grv lys'!$G$2:$G$2863,'bereken betaaldatum bedrag'!B496)</f>
        <v>0</v>
      </c>
    </row>
    <row r="497" spans="1:53" x14ac:dyDescent="0.25">
      <c r="A497" s="21" t="s">
        <v>136</v>
      </c>
      <c r="B497" s="22">
        <v>42073</v>
      </c>
      <c r="C497" s="7"/>
      <c r="D497" s="15" t="s">
        <v>148</v>
      </c>
      <c r="E497" s="14"/>
      <c r="F497" s="12"/>
      <c r="G497" s="16"/>
      <c r="H497" s="16"/>
      <c r="I497" s="4">
        <f>SUMIFS('grv lys'!$L$2:$L$2863,'grv lys'!$G$2:$G$2863,'bereken betaaldatum bedrag'!B497,'grv lys'!$I$2:$I$2863,'bereken betaaldatum bedrag'!I$1)</f>
        <v>0</v>
      </c>
      <c r="J497" s="4">
        <f>SUMIFS('grv lys'!$L$2:$L$2863,'grv lys'!$I$2:$I$2863,'bereken betaaldatum bedrag'!$J$1,'grv lys'!$T$2:$T$2863,'bereken betaaldatum bedrag'!B497)</f>
        <v>0</v>
      </c>
      <c r="K497" s="4">
        <f>SUMIFS('grv lys'!$L$2:$L$2863,'grv lys'!$I$2:$I$2863,'bereken betaaldatum bedrag'!$K$1,'grv lys'!$T$2:$T$2863,'bereken betaaldatum bedrag'!B497)</f>
        <v>0</v>
      </c>
      <c r="L497" s="4">
        <f>SUMIFS('grv lys'!$L$2:$L$2863,'grv lys'!$I$2:$I$2863,'bereken betaaldatum bedrag'!$L$1,'grv lys'!$T$2:$T$2863,'bereken betaaldatum bedrag'!B497)</f>
        <v>0</v>
      </c>
      <c r="M497" s="4">
        <f>SUMIFS('grv lys'!$L$2:$L$2863,'grv lys'!$I$2:$I$2863,'bereken betaaldatum bedrag'!$M$1,'grv lys'!$T$2:$T$2863,'bereken betaaldatum bedrag'!B497)</f>
        <v>0</v>
      </c>
      <c r="N497" s="4">
        <f>SUMIFS('grv lys'!$L$2:$L$2863,'grv lys'!$I$2:$I$2863,'bereken betaaldatum bedrag'!$N$1,'grv lys'!$T$2:$T$2863,'bereken betaaldatum bedrag'!B497)</f>
        <v>0</v>
      </c>
      <c r="O497" s="4">
        <f>SUMIFS('grv lys'!$L$2:$L$2863,'grv lys'!$I$2:$I$2863,'bereken betaaldatum bedrag'!$O$1,'grv lys'!$T$2:$T$2863,'bereken betaaldatum bedrag'!B497)</f>
        <v>0</v>
      </c>
      <c r="P497" s="4">
        <f>SUMIFS('grv lys'!$L$2:$L$2863,'grv lys'!$I$2:$I$2863,'bereken betaaldatum bedrag'!$P$1,'grv lys'!$T$2:$T$2863,'bereken betaaldatum bedrag'!B497)</f>
        <v>0</v>
      </c>
      <c r="Q497" s="4">
        <f>SUMIFS('grv lys'!$L$2:$L$2863,'grv lys'!$I$2:$I$2863,'bereken betaaldatum bedrag'!$Q$1,'grv lys'!$T$2:$T$2863,'bereken betaaldatum bedrag'!B497)</f>
        <v>0</v>
      </c>
      <c r="R497" s="4">
        <f>SUMIFS('grv lys'!$L$2:$L$2863,'grv lys'!$I$2:$I$2863,'bereken betaaldatum bedrag'!$R$1,'grv lys'!$T$2:$T$2863,'bereken betaaldatum bedrag'!B497)</f>
        <v>0</v>
      </c>
      <c r="S497" s="4">
        <f>SUMIFS('grv lys'!Y496:Y3759,'grv lys'!T496:T3759,'bereken betaaldatum bedrag'!B497,'grv lys'!V496:V3759,'bereken betaaldatum bedrag'!$S$1)</f>
        <v>0</v>
      </c>
      <c r="T497" s="4">
        <f>SUMIFS('grv lys'!Z496:Z3759,'grv lys'!U496:U3759,'bereken betaaldatum bedrag'!B497,'grv lys'!W496:W3759,'bereken betaaldatum bedrag'!$T$1)</f>
        <v>0</v>
      </c>
      <c r="U497" s="4">
        <f>SUMIFS('grv lys'!$L$2:$L$2863,'grv lys'!$I$2:$I$2863,'bereken betaaldatum bedrag'!$U$1,'grv lys'!$T$2:$T$2863,'bereken betaaldatum bedrag'!B497)</f>
        <v>0</v>
      </c>
      <c r="V497" s="4">
        <f>SUMIFS('grv lys'!$L$2:$L$2863,'grv lys'!$I$2:$I$2863,'bereken betaaldatum bedrag'!$V$1,'grv lys'!$T$2:$T$2863,'bereken betaaldatum bedrag'!B497)</f>
        <v>0</v>
      </c>
      <c r="W497" s="4">
        <f>SUMIFS('grv lys'!$L$2:$L$2863,'grv lys'!$I$2:$I$2863,'bereken betaaldatum bedrag'!$W$1,'grv lys'!$T$2:$T$2863,'bereken betaaldatum bedrag'!B497)</f>
        <v>0</v>
      </c>
      <c r="X497" s="4">
        <f>SUMIFS('grv lys'!$L$2:$L$2863,'grv lys'!$I$2:$I$2863,'bereken betaaldatum bedrag'!$X$1,'grv lys'!$T$2:$T$2863,'bereken betaaldatum bedrag'!B497)</f>
        <v>0</v>
      </c>
      <c r="Y497" s="4">
        <f>SUMIFS('grv lys'!$L$2:$L$2863,'grv lys'!$I$2:$I$2863,'bereken betaaldatum bedrag'!$Y$1,'grv lys'!$G$2:$G$2863,'bereken betaaldatum bedrag'!B497)</f>
        <v>0</v>
      </c>
      <c r="Z497" s="4">
        <f>SUMIFS('grv lys'!$L$2:$L$2863,'grv lys'!$I$2:$I$2863,'bereken betaaldatum bedrag'!$Z$1,'grv lys'!$G$2:$G$2863,'bereken betaaldatum bedrag'!B497)</f>
        <v>0</v>
      </c>
      <c r="AA497" s="4">
        <f>SUMIFS('grv lys'!$L$2:$L$2863,'grv lys'!$I$2:$I$2863,'bereken betaaldatum bedrag'!$AA$1,'grv lys'!$G$2:$G$2863,'bereken betaaldatum bedrag'!B497)</f>
        <v>0</v>
      </c>
      <c r="AB497" s="4">
        <f>SUMIFS('grv lys'!$L$2:$L$2863,'grv lys'!$I$2:$I$2863,'bereken betaaldatum bedrag'!$AB$1,'grv lys'!$G$2:$G$2863,'bereken betaaldatum bedrag'!B497)</f>
        <v>0</v>
      </c>
      <c r="AC497" s="4">
        <f>SUMIFS('grv lys'!$L$2:$L$2863,'grv lys'!$I$2:$I$2863,'bereken betaaldatum bedrag'!$AC$1,'grv lys'!$G$2:$G$2863,'bereken betaaldatum bedrag'!B497)</f>
        <v>0</v>
      </c>
      <c r="AD497" s="4">
        <f>SUMIFS('grv lys'!$L$2:$L$2863,'grv lys'!$I$2:$I$2863,'bereken betaaldatum bedrag'!$AD$1,'grv lys'!$G$2:$G$2863,'bereken betaaldatum bedrag'!B497)</f>
        <v>0</v>
      </c>
      <c r="AE497" s="4">
        <f>SUMIFS('grv lys'!$L$2:$L$2863,'grv lys'!$I$2:$I$2863,'bereken betaaldatum bedrag'!$AE$1,'grv lys'!$G$2:$G$2863,'bereken betaaldatum bedrag'!B497)</f>
        <v>0</v>
      </c>
      <c r="AF497" s="4">
        <f>SUMIFS('grv lys'!$L$2:$L$2863,'grv lys'!$I$2:$I$2863,'bereken betaaldatum bedrag'!$AF$1,'grv lys'!$G$2:$G$2863,'bereken betaaldatum bedrag'!B497)</f>
        <v>0</v>
      </c>
      <c r="AG497" s="4">
        <f>SUMIFS('grv lys'!$L$2:$L$2863,'grv lys'!$I$2:$I$2863,'bereken betaaldatum bedrag'!$AG$1,'grv lys'!$G$2:$G$2863,'bereken betaaldatum bedrag'!B497)</f>
        <v>0</v>
      </c>
      <c r="AH497" s="4">
        <f>SUMIFS('grv lys'!$L$2:$L$2863,'grv lys'!$I$2:$I$2863,'bereken betaaldatum bedrag'!$AH$1,'grv lys'!$G$2:$G$2863,'bereken betaaldatum bedrag'!B497)</f>
        <v>0</v>
      </c>
      <c r="AI497" s="4">
        <f>SUMIFS('grv lys'!$L$2:$L$2863,'grv lys'!$I$2:$I$2863,'bereken betaaldatum bedrag'!$AI$1,'grv lys'!$G$2:$G$2863,'bereken betaaldatum bedrag'!B497)</f>
        <v>0</v>
      </c>
      <c r="AJ497" s="4">
        <f>SUMIFS('grv lys'!$L$2:$L$2863,'grv lys'!$I$2:$I$2863,'bereken betaaldatum bedrag'!$AJ$1,'grv lys'!$G$2:$G$2863,'bereken betaaldatum bedrag'!B497)</f>
        <v>0</v>
      </c>
      <c r="AK497" s="4">
        <f>SUMIFS('grv lys'!$L$2:$L$2863,'grv lys'!$I$2:$I$2863,'bereken betaaldatum bedrag'!$AK$1,'grv lys'!$G$2:$G$2863,'bereken betaaldatum bedrag'!B497)</f>
        <v>0</v>
      </c>
      <c r="AL497" s="4">
        <f>SUMIFS('grv lys'!$L$2:$L$2863,'grv lys'!$I$2:$I$2863,'bereken betaaldatum bedrag'!$AL$1,'grv lys'!$G$2:$G$2863,'bereken betaaldatum bedrag'!B497)</f>
        <v>0</v>
      </c>
      <c r="AM497" s="4">
        <f>SUMIFS('grv lys'!$L$2:$L$2863,'grv lys'!$I$2:$I$2863,'bereken betaaldatum bedrag'!$AM$1,'grv lys'!$G$2:$G$2863,'bereken betaaldatum bedrag'!B497)</f>
        <v>0</v>
      </c>
      <c r="AN497" s="4">
        <f>SUMIFS('grv lys'!$L$2:$L$2863,'grv lys'!$I$2:$I$2863,'bereken betaaldatum bedrag'!$AN$1,'grv lys'!$G$2:$G$2863,'bereken betaaldatum bedrag'!B497)</f>
        <v>0</v>
      </c>
      <c r="AO497" s="4">
        <f>SUMIFS('grv lys'!$L$2:$L$2863,'grv lys'!$I$2:$I$2863,'bereken betaaldatum bedrag'!$AO$1,'grv lys'!$G$2:$G$2863,'bereken betaaldatum bedrag'!B497)</f>
        <v>0</v>
      </c>
      <c r="AP497" s="4">
        <f>SUMIFS('grv lys'!$L$2:$L$2863,'grv lys'!$I$2:$I$2863,'bereken betaaldatum bedrag'!$AP$1,'grv lys'!$G$2:$G$2863,'bereken betaaldatum bedrag'!B497)</f>
        <v>0</v>
      </c>
      <c r="AQ497" s="4">
        <f>SUMIFS('grv lys'!$L$2:$L$2863,'grv lys'!$I$2:$I$2863,'bereken betaaldatum bedrag'!$AQ$1,'grv lys'!$G$2:$G$2863,'bereken betaaldatum bedrag'!B497)</f>
        <v>0</v>
      </c>
      <c r="AR497" s="4">
        <f>SUMIFS('grv lys'!$L$2:$L$2863,'grv lys'!$I$2:$I$2863,'bereken betaaldatum bedrag'!$AR$1,'grv lys'!$G$2:$G$2863,'bereken betaaldatum bedrag'!B497)</f>
        <v>0</v>
      </c>
      <c r="AS497" s="4">
        <f>SUMIFS('grv lys'!$L$2:$L$2863,'grv lys'!$I$2:$I$2863,'bereken betaaldatum bedrag'!$AS$1,'grv lys'!$G$2:$G$2863,'bereken betaaldatum bedrag'!B497)</f>
        <v>0</v>
      </c>
      <c r="AT497" s="4">
        <f>SUMIFS('grv lys'!$L$2:$L$2863,'grv lys'!$I$2:$I$2863,'bereken betaaldatum bedrag'!$AT$1,'grv lys'!$G$2:$G$2863,'bereken betaaldatum bedrag'!B497)</f>
        <v>0</v>
      </c>
      <c r="AU497" s="4">
        <f>SUMIFS('grv lys'!$L$2:$L$2863,'grv lys'!$I$2:$I$2863,'bereken betaaldatum bedrag'!$AU$1,'grv lys'!$G$2:$G$2863,'bereken betaaldatum bedrag'!B497)</f>
        <v>0</v>
      </c>
      <c r="AV497" s="4">
        <f>SUMIFS('grv lys'!$L$2:$L$2863,'grv lys'!$I$2:$I$2863,'bereken betaaldatum bedrag'!$AV$1,'grv lys'!$G$2:$G$2863,'bereken betaaldatum bedrag'!B497)</f>
        <v>0</v>
      </c>
      <c r="AW497" s="4">
        <f>SUMIFS('grv lys'!$L$2:$L$2863,'grv lys'!$I$2:$I$2863,'bereken betaaldatum bedrag'!$AW$1,'grv lys'!$G$2:$G$2863,'bereken betaaldatum bedrag'!B497)</f>
        <v>0</v>
      </c>
      <c r="AX497" s="4">
        <f>SUMIFS('grv lys'!$L$2:$L$2863,'grv lys'!$I$2:$I$2863,'bereken betaaldatum bedrag'!$AX$1,'grv lys'!$G$2:$G$2863,'bereken betaaldatum bedrag'!B497)</f>
        <v>0</v>
      </c>
      <c r="AY497" s="4">
        <f>SUMIFS('grv lys'!$L$2:$L$2863,'grv lys'!$I$2:$I$2863,'bereken betaaldatum bedrag'!$AY$1,'grv lys'!$G$2:$G$2863,'bereken betaaldatum bedrag'!B497)</f>
        <v>0</v>
      </c>
      <c r="AZ497" s="4">
        <f>SUMIFS('grv lys'!$L$2:$L$2863,'grv lys'!$I$2:$I$2863,'bereken betaaldatum bedrag'!$AZ$1,'grv lys'!$G$2:$G$2863,'bereken betaaldatum bedrag'!B497)</f>
        <v>0</v>
      </c>
      <c r="BA497" s="4">
        <f>SUMIFS('grv lys'!$L$2:$L$2863,'grv lys'!$I$2:$I$2863,'bereken betaaldatum bedrag'!$BA$1,'grv lys'!$G$2:$G$2863,'bereken betaaldatum bedrag'!B497)</f>
        <v>0</v>
      </c>
    </row>
    <row r="498" spans="1:53" x14ac:dyDescent="0.25">
      <c r="A498" s="21" t="s">
        <v>137</v>
      </c>
      <c r="B498" s="22">
        <v>42074</v>
      </c>
      <c r="C498" s="7"/>
      <c r="D498" s="15" t="s">
        <v>148</v>
      </c>
      <c r="E498" s="14"/>
      <c r="F498" s="12"/>
      <c r="G498" s="16"/>
      <c r="H498" s="16"/>
      <c r="I498" s="4">
        <f>SUMIFS('grv lys'!$L$2:$L$2863,'grv lys'!$G$2:$G$2863,'bereken betaaldatum bedrag'!B498,'grv lys'!$I$2:$I$2863,'bereken betaaldatum bedrag'!I$1)</f>
        <v>0</v>
      </c>
      <c r="J498" s="4">
        <f>SUMIFS('grv lys'!$L$2:$L$2863,'grv lys'!$I$2:$I$2863,'bereken betaaldatum bedrag'!$J$1,'grv lys'!$T$2:$T$2863,'bereken betaaldatum bedrag'!B498)</f>
        <v>0</v>
      </c>
      <c r="K498" s="4">
        <f>SUMIFS('grv lys'!$L$2:$L$2863,'grv lys'!$I$2:$I$2863,'bereken betaaldatum bedrag'!$K$1,'grv lys'!$T$2:$T$2863,'bereken betaaldatum bedrag'!B498)</f>
        <v>0</v>
      </c>
      <c r="L498" s="4">
        <f>SUMIFS('grv lys'!$L$2:$L$2863,'grv lys'!$I$2:$I$2863,'bereken betaaldatum bedrag'!$L$1,'grv lys'!$T$2:$T$2863,'bereken betaaldatum bedrag'!B498)</f>
        <v>0</v>
      </c>
      <c r="M498" s="4">
        <f>SUMIFS('grv lys'!$L$2:$L$2863,'grv lys'!$I$2:$I$2863,'bereken betaaldatum bedrag'!$M$1,'grv lys'!$T$2:$T$2863,'bereken betaaldatum bedrag'!B498)</f>
        <v>0</v>
      </c>
      <c r="N498" s="4">
        <f>SUMIFS('grv lys'!$L$2:$L$2863,'grv lys'!$I$2:$I$2863,'bereken betaaldatum bedrag'!$N$1,'grv lys'!$T$2:$T$2863,'bereken betaaldatum bedrag'!B498)</f>
        <v>0</v>
      </c>
      <c r="O498" s="4">
        <f>SUMIFS('grv lys'!$L$2:$L$2863,'grv lys'!$I$2:$I$2863,'bereken betaaldatum bedrag'!$O$1,'grv lys'!$T$2:$T$2863,'bereken betaaldatum bedrag'!B498)</f>
        <v>0</v>
      </c>
      <c r="P498" s="4">
        <f>SUMIFS('grv lys'!$L$2:$L$2863,'grv lys'!$I$2:$I$2863,'bereken betaaldatum bedrag'!$P$1,'grv lys'!$T$2:$T$2863,'bereken betaaldatum bedrag'!B498)</f>
        <v>0</v>
      </c>
      <c r="Q498" s="4">
        <f>SUMIFS('grv lys'!$L$2:$L$2863,'grv lys'!$I$2:$I$2863,'bereken betaaldatum bedrag'!$Q$1,'grv lys'!$T$2:$T$2863,'bereken betaaldatum bedrag'!B498)</f>
        <v>0</v>
      </c>
      <c r="R498" s="4">
        <f>SUMIFS('grv lys'!$L$2:$L$2863,'grv lys'!$I$2:$I$2863,'bereken betaaldatum bedrag'!$R$1,'grv lys'!$T$2:$T$2863,'bereken betaaldatum bedrag'!B498)</f>
        <v>0</v>
      </c>
      <c r="S498" s="4">
        <f>SUMIFS('grv lys'!Y497:Y3760,'grv lys'!T497:T3760,'bereken betaaldatum bedrag'!B498,'grv lys'!V497:V3760,'bereken betaaldatum bedrag'!$S$1)</f>
        <v>0</v>
      </c>
      <c r="T498" s="4">
        <f>SUMIFS('grv lys'!Z497:Z3760,'grv lys'!U497:U3760,'bereken betaaldatum bedrag'!B498,'grv lys'!W497:W3760,'bereken betaaldatum bedrag'!$T$1)</f>
        <v>0</v>
      </c>
      <c r="U498" s="4">
        <f>SUMIFS('grv lys'!$L$2:$L$2863,'grv lys'!$I$2:$I$2863,'bereken betaaldatum bedrag'!$U$1,'grv lys'!$T$2:$T$2863,'bereken betaaldatum bedrag'!B498)</f>
        <v>0</v>
      </c>
      <c r="V498" s="4">
        <f>SUMIFS('grv lys'!$L$2:$L$2863,'grv lys'!$I$2:$I$2863,'bereken betaaldatum bedrag'!$V$1,'grv lys'!$T$2:$T$2863,'bereken betaaldatum bedrag'!B498)</f>
        <v>0</v>
      </c>
      <c r="W498" s="4">
        <f>SUMIFS('grv lys'!$L$2:$L$2863,'grv lys'!$I$2:$I$2863,'bereken betaaldatum bedrag'!$W$1,'grv lys'!$T$2:$T$2863,'bereken betaaldatum bedrag'!B498)</f>
        <v>0</v>
      </c>
      <c r="X498" s="4">
        <f>SUMIFS('grv lys'!$L$2:$L$2863,'grv lys'!$I$2:$I$2863,'bereken betaaldatum bedrag'!$X$1,'grv lys'!$T$2:$T$2863,'bereken betaaldatum bedrag'!B498)</f>
        <v>0</v>
      </c>
      <c r="Y498" s="4">
        <f>SUMIFS('grv lys'!$L$2:$L$2863,'grv lys'!$I$2:$I$2863,'bereken betaaldatum bedrag'!$Y$1,'grv lys'!$G$2:$G$2863,'bereken betaaldatum bedrag'!B498)</f>
        <v>0</v>
      </c>
      <c r="Z498" s="4">
        <f>SUMIFS('grv lys'!$L$2:$L$2863,'grv lys'!$I$2:$I$2863,'bereken betaaldatum bedrag'!$Z$1,'grv lys'!$G$2:$G$2863,'bereken betaaldatum bedrag'!B498)</f>
        <v>0</v>
      </c>
      <c r="AA498" s="4">
        <f>SUMIFS('grv lys'!$L$2:$L$2863,'grv lys'!$I$2:$I$2863,'bereken betaaldatum bedrag'!$AA$1,'grv lys'!$G$2:$G$2863,'bereken betaaldatum bedrag'!B498)</f>
        <v>0</v>
      </c>
      <c r="AB498" s="4">
        <f>SUMIFS('grv lys'!$L$2:$L$2863,'grv lys'!$I$2:$I$2863,'bereken betaaldatum bedrag'!$AB$1,'grv lys'!$G$2:$G$2863,'bereken betaaldatum bedrag'!B498)</f>
        <v>0</v>
      </c>
      <c r="AC498" s="4">
        <f>SUMIFS('grv lys'!$L$2:$L$2863,'grv lys'!$I$2:$I$2863,'bereken betaaldatum bedrag'!$AC$1,'grv lys'!$G$2:$G$2863,'bereken betaaldatum bedrag'!B498)</f>
        <v>0</v>
      </c>
      <c r="AD498" s="4">
        <f>SUMIFS('grv lys'!$L$2:$L$2863,'grv lys'!$I$2:$I$2863,'bereken betaaldatum bedrag'!$AD$1,'grv lys'!$G$2:$G$2863,'bereken betaaldatum bedrag'!B498)</f>
        <v>0</v>
      </c>
      <c r="AE498" s="4">
        <f>SUMIFS('grv lys'!$L$2:$L$2863,'grv lys'!$I$2:$I$2863,'bereken betaaldatum bedrag'!$AE$1,'grv lys'!$G$2:$G$2863,'bereken betaaldatum bedrag'!B498)</f>
        <v>0</v>
      </c>
      <c r="AF498" s="4">
        <f>SUMIFS('grv lys'!$L$2:$L$2863,'grv lys'!$I$2:$I$2863,'bereken betaaldatum bedrag'!$AF$1,'grv lys'!$G$2:$G$2863,'bereken betaaldatum bedrag'!B498)</f>
        <v>0</v>
      </c>
      <c r="AG498" s="4">
        <f>SUMIFS('grv lys'!$L$2:$L$2863,'grv lys'!$I$2:$I$2863,'bereken betaaldatum bedrag'!$AG$1,'grv lys'!$G$2:$G$2863,'bereken betaaldatum bedrag'!B498)</f>
        <v>0</v>
      </c>
      <c r="AH498" s="4">
        <f>SUMIFS('grv lys'!$L$2:$L$2863,'grv lys'!$I$2:$I$2863,'bereken betaaldatum bedrag'!$AH$1,'grv lys'!$G$2:$G$2863,'bereken betaaldatum bedrag'!B498)</f>
        <v>0</v>
      </c>
      <c r="AI498" s="4">
        <f>SUMIFS('grv lys'!$L$2:$L$2863,'grv lys'!$I$2:$I$2863,'bereken betaaldatum bedrag'!$AI$1,'grv lys'!$G$2:$G$2863,'bereken betaaldatum bedrag'!B498)</f>
        <v>0</v>
      </c>
      <c r="AJ498" s="4">
        <f>SUMIFS('grv lys'!$L$2:$L$2863,'grv lys'!$I$2:$I$2863,'bereken betaaldatum bedrag'!$AJ$1,'grv lys'!$G$2:$G$2863,'bereken betaaldatum bedrag'!B498)</f>
        <v>0</v>
      </c>
      <c r="AK498" s="4">
        <f>SUMIFS('grv lys'!$L$2:$L$2863,'grv lys'!$I$2:$I$2863,'bereken betaaldatum bedrag'!$AK$1,'grv lys'!$G$2:$G$2863,'bereken betaaldatum bedrag'!B498)</f>
        <v>0</v>
      </c>
      <c r="AL498" s="4">
        <f>SUMIFS('grv lys'!$L$2:$L$2863,'grv lys'!$I$2:$I$2863,'bereken betaaldatum bedrag'!$AL$1,'grv lys'!$G$2:$G$2863,'bereken betaaldatum bedrag'!B498)</f>
        <v>0</v>
      </c>
      <c r="AM498" s="4">
        <f>SUMIFS('grv lys'!$L$2:$L$2863,'grv lys'!$I$2:$I$2863,'bereken betaaldatum bedrag'!$AM$1,'grv lys'!$G$2:$G$2863,'bereken betaaldatum bedrag'!B498)</f>
        <v>0</v>
      </c>
      <c r="AN498" s="4">
        <f>SUMIFS('grv lys'!$L$2:$L$2863,'grv lys'!$I$2:$I$2863,'bereken betaaldatum bedrag'!$AN$1,'grv lys'!$G$2:$G$2863,'bereken betaaldatum bedrag'!B498)</f>
        <v>0</v>
      </c>
      <c r="AO498" s="4">
        <f>SUMIFS('grv lys'!$L$2:$L$2863,'grv lys'!$I$2:$I$2863,'bereken betaaldatum bedrag'!$AO$1,'grv lys'!$G$2:$G$2863,'bereken betaaldatum bedrag'!B498)</f>
        <v>0</v>
      </c>
      <c r="AP498" s="4">
        <f>SUMIFS('grv lys'!$L$2:$L$2863,'grv lys'!$I$2:$I$2863,'bereken betaaldatum bedrag'!$AP$1,'grv lys'!$G$2:$G$2863,'bereken betaaldatum bedrag'!B498)</f>
        <v>0</v>
      </c>
      <c r="AQ498" s="4">
        <f>SUMIFS('grv lys'!$L$2:$L$2863,'grv lys'!$I$2:$I$2863,'bereken betaaldatum bedrag'!$AQ$1,'grv lys'!$G$2:$G$2863,'bereken betaaldatum bedrag'!B498)</f>
        <v>0</v>
      </c>
      <c r="AR498" s="4">
        <f>SUMIFS('grv lys'!$L$2:$L$2863,'grv lys'!$I$2:$I$2863,'bereken betaaldatum bedrag'!$AR$1,'grv lys'!$G$2:$G$2863,'bereken betaaldatum bedrag'!B498)</f>
        <v>0</v>
      </c>
      <c r="AS498" s="4">
        <f>SUMIFS('grv lys'!$L$2:$L$2863,'grv lys'!$I$2:$I$2863,'bereken betaaldatum bedrag'!$AS$1,'grv lys'!$G$2:$G$2863,'bereken betaaldatum bedrag'!B498)</f>
        <v>0</v>
      </c>
      <c r="AT498" s="4">
        <f>SUMIFS('grv lys'!$L$2:$L$2863,'grv lys'!$I$2:$I$2863,'bereken betaaldatum bedrag'!$AT$1,'grv lys'!$G$2:$G$2863,'bereken betaaldatum bedrag'!B498)</f>
        <v>0</v>
      </c>
      <c r="AU498" s="4">
        <f>SUMIFS('grv lys'!$L$2:$L$2863,'grv lys'!$I$2:$I$2863,'bereken betaaldatum bedrag'!$AU$1,'grv lys'!$G$2:$G$2863,'bereken betaaldatum bedrag'!B498)</f>
        <v>0</v>
      </c>
      <c r="AV498" s="4">
        <f>SUMIFS('grv lys'!$L$2:$L$2863,'grv lys'!$I$2:$I$2863,'bereken betaaldatum bedrag'!$AV$1,'grv lys'!$G$2:$G$2863,'bereken betaaldatum bedrag'!B498)</f>
        <v>0</v>
      </c>
      <c r="AW498" s="4">
        <f>SUMIFS('grv lys'!$L$2:$L$2863,'grv lys'!$I$2:$I$2863,'bereken betaaldatum bedrag'!$AW$1,'grv lys'!$G$2:$G$2863,'bereken betaaldatum bedrag'!B498)</f>
        <v>0</v>
      </c>
      <c r="AX498" s="4">
        <f>SUMIFS('grv lys'!$L$2:$L$2863,'grv lys'!$I$2:$I$2863,'bereken betaaldatum bedrag'!$AX$1,'grv lys'!$G$2:$G$2863,'bereken betaaldatum bedrag'!B498)</f>
        <v>0</v>
      </c>
      <c r="AY498" s="4">
        <f>SUMIFS('grv lys'!$L$2:$L$2863,'grv lys'!$I$2:$I$2863,'bereken betaaldatum bedrag'!$AY$1,'grv lys'!$G$2:$G$2863,'bereken betaaldatum bedrag'!B498)</f>
        <v>0</v>
      </c>
      <c r="AZ498" s="4">
        <f>SUMIFS('grv lys'!$L$2:$L$2863,'grv lys'!$I$2:$I$2863,'bereken betaaldatum bedrag'!$AZ$1,'grv lys'!$G$2:$G$2863,'bereken betaaldatum bedrag'!B498)</f>
        <v>0</v>
      </c>
      <c r="BA498" s="4">
        <f>SUMIFS('grv lys'!$L$2:$L$2863,'grv lys'!$I$2:$I$2863,'bereken betaaldatum bedrag'!$BA$1,'grv lys'!$G$2:$G$2863,'bereken betaaldatum bedrag'!B498)</f>
        <v>0</v>
      </c>
    </row>
    <row r="499" spans="1:53" x14ac:dyDescent="0.25">
      <c r="A499" s="21" t="s">
        <v>138</v>
      </c>
      <c r="B499" s="22">
        <v>42075</v>
      </c>
      <c r="C499" s="7"/>
      <c r="D499" s="15" t="s">
        <v>148</v>
      </c>
      <c r="E499" s="14"/>
      <c r="F499" s="12"/>
      <c r="G499" s="16"/>
      <c r="H499" s="16"/>
      <c r="I499" s="4">
        <f>SUMIFS('grv lys'!$L$2:$L$2863,'grv lys'!$G$2:$G$2863,'bereken betaaldatum bedrag'!B499,'grv lys'!$I$2:$I$2863,'bereken betaaldatum bedrag'!I$1)</f>
        <v>0</v>
      </c>
      <c r="J499" s="4">
        <f>SUMIFS('grv lys'!$L$2:$L$2863,'grv lys'!$I$2:$I$2863,'bereken betaaldatum bedrag'!$J$1,'grv lys'!$T$2:$T$2863,'bereken betaaldatum bedrag'!B499)</f>
        <v>0</v>
      </c>
      <c r="K499" s="4">
        <f>SUMIFS('grv lys'!$L$2:$L$2863,'grv lys'!$I$2:$I$2863,'bereken betaaldatum bedrag'!$K$1,'grv lys'!$T$2:$T$2863,'bereken betaaldatum bedrag'!B499)</f>
        <v>0</v>
      </c>
      <c r="L499" s="4">
        <f>SUMIFS('grv lys'!$L$2:$L$2863,'grv lys'!$I$2:$I$2863,'bereken betaaldatum bedrag'!$L$1,'grv lys'!$T$2:$T$2863,'bereken betaaldatum bedrag'!B499)</f>
        <v>0</v>
      </c>
      <c r="M499" s="4">
        <f>SUMIFS('grv lys'!$L$2:$L$2863,'grv lys'!$I$2:$I$2863,'bereken betaaldatum bedrag'!$M$1,'grv lys'!$T$2:$T$2863,'bereken betaaldatum bedrag'!B499)</f>
        <v>0</v>
      </c>
      <c r="N499" s="4">
        <f>SUMIFS('grv lys'!$L$2:$L$2863,'grv lys'!$I$2:$I$2863,'bereken betaaldatum bedrag'!$N$1,'grv lys'!$T$2:$T$2863,'bereken betaaldatum bedrag'!B499)</f>
        <v>0</v>
      </c>
      <c r="O499" s="4">
        <f>SUMIFS('grv lys'!$L$2:$L$2863,'grv lys'!$I$2:$I$2863,'bereken betaaldatum bedrag'!$O$1,'grv lys'!$T$2:$T$2863,'bereken betaaldatum bedrag'!B499)</f>
        <v>0</v>
      </c>
      <c r="P499" s="4">
        <f>SUMIFS('grv lys'!$L$2:$L$2863,'grv lys'!$I$2:$I$2863,'bereken betaaldatum bedrag'!$P$1,'grv lys'!$T$2:$T$2863,'bereken betaaldatum bedrag'!B499)</f>
        <v>0</v>
      </c>
      <c r="Q499" s="4">
        <f>SUMIFS('grv lys'!$L$2:$L$2863,'grv lys'!$I$2:$I$2863,'bereken betaaldatum bedrag'!$Q$1,'grv lys'!$T$2:$T$2863,'bereken betaaldatum bedrag'!B499)</f>
        <v>0</v>
      </c>
      <c r="R499" s="4">
        <f>SUMIFS('grv lys'!$L$2:$L$2863,'grv lys'!$I$2:$I$2863,'bereken betaaldatum bedrag'!$R$1,'grv lys'!$T$2:$T$2863,'bereken betaaldatum bedrag'!B499)</f>
        <v>0</v>
      </c>
      <c r="S499" s="4">
        <f>SUMIFS('grv lys'!Y498:Y3761,'grv lys'!T498:T3761,'bereken betaaldatum bedrag'!B499,'grv lys'!V498:V3761,'bereken betaaldatum bedrag'!$S$1)</f>
        <v>0</v>
      </c>
      <c r="T499" s="4">
        <f>SUMIFS('grv lys'!Z498:Z3761,'grv lys'!U498:U3761,'bereken betaaldatum bedrag'!B499,'grv lys'!W498:W3761,'bereken betaaldatum bedrag'!$T$1)</f>
        <v>0</v>
      </c>
      <c r="U499" s="4">
        <f>SUMIFS('grv lys'!$L$2:$L$2863,'grv lys'!$I$2:$I$2863,'bereken betaaldatum bedrag'!$U$1,'grv lys'!$T$2:$T$2863,'bereken betaaldatum bedrag'!B499)</f>
        <v>0</v>
      </c>
      <c r="V499" s="4">
        <f>SUMIFS('grv lys'!$L$2:$L$2863,'grv lys'!$I$2:$I$2863,'bereken betaaldatum bedrag'!$V$1,'grv lys'!$T$2:$T$2863,'bereken betaaldatum bedrag'!B499)</f>
        <v>0</v>
      </c>
      <c r="W499" s="4">
        <f>SUMIFS('grv lys'!$L$2:$L$2863,'grv lys'!$I$2:$I$2863,'bereken betaaldatum bedrag'!$W$1,'grv lys'!$T$2:$T$2863,'bereken betaaldatum bedrag'!B499)</f>
        <v>0</v>
      </c>
      <c r="X499" s="4">
        <f>SUMIFS('grv lys'!$L$2:$L$2863,'grv lys'!$I$2:$I$2863,'bereken betaaldatum bedrag'!$X$1,'grv lys'!$T$2:$T$2863,'bereken betaaldatum bedrag'!B499)</f>
        <v>0</v>
      </c>
      <c r="Y499" s="4">
        <f>SUMIFS('grv lys'!$L$2:$L$2863,'grv lys'!$I$2:$I$2863,'bereken betaaldatum bedrag'!$Y$1,'grv lys'!$G$2:$G$2863,'bereken betaaldatum bedrag'!B499)</f>
        <v>0</v>
      </c>
      <c r="Z499" s="4">
        <f>SUMIFS('grv lys'!$L$2:$L$2863,'grv lys'!$I$2:$I$2863,'bereken betaaldatum bedrag'!$Z$1,'grv lys'!$G$2:$G$2863,'bereken betaaldatum bedrag'!B499)</f>
        <v>0</v>
      </c>
      <c r="AA499" s="4">
        <f>SUMIFS('grv lys'!$L$2:$L$2863,'grv lys'!$I$2:$I$2863,'bereken betaaldatum bedrag'!$AA$1,'grv lys'!$G$2:$G$2863,'bereken betaaldatum bedrag'!B499)</f>
        <v>0</v>
      </c>
      <c r="AB499" s="4">
        <f>SUMIFS('grv lys'!$L$2:$L$2863,'grv lys'!$I$2:$I$2863,'bereken betaaldatum bedrag'!$AB$1,'grv lys'!$G$2:$G$2863,'bereken betaaldatum bedrag'!B499)</f>
        <v>0</v>
      </c>
      <c r="AC499" s="4">
        <f>SUMIFS('grv lys'!$L$2:$L$2863,'grv lys'!$I$2:$I$2863,'bereken betaaldatum bedrag'!$AC$1,'grv lys'!$G$2:$G$2863,'bereken betaaldatum bedrag'!B499)</f>
        <v>0</v>
      </c>
      <c r="AD499" s="4">
        <f>SUMIFS('grv lys'!$L$2:$L$2863,'grv lys'!$I$2:$I$2863,'bereken betaaldatum bedrag'!$AD$1,'grv lys'!$G$2:$G$2863,'bereken betaaldatum bedrag'!B499)</f>
        <v>0</v>
      </c>
      <c r="AE499" s="4">
        <f>SUMIFS('grv lys'!$L$2:$L$2863,'grv lys'!$I$2:$I$2863,'bereken betaaldatum bedrag'!$AE$1,'grv lys'!$G$2:$G$2863,'bereken betaaldatum bedrag'!B499)</f>
        <v>0</v>
      </c>
      <c r="AF499" s="4">
        <f>SUMIFS('grv lys'!$L$2:$L$2863,'grv lys'!$I$2:$I$2863,'bereken betaaldatum bedrag'!$AF$1,'grv lys'!$G$2:$G$2863,'bereken betaaldatum bedrag'!B499)</f>
        <v>0</v>
      </c>
      <c r="AG499" s="4">
        <f>SUMIFS('grv lys'!$L$2:$L$2863,'grv lys'!$I$2:$I$2863,'bereken betaaldatum bedrag'!$AG$1,'grv lys'!$G$2:$G$2863,'bereken betaaldatum bedrag'!B499)</f>
        <v>0</v>
      </c>
      <c r="AH499" s="4">
        <f>SUMIFS('grv lys'!$L$2:$L$2863,'grv lys'!$I$2:$I$2863,'bereken betaaldatum bedrag'!$AH$1,'grv lys'!$G$2:$G$2863,'bereken betaaldatum bedrag'!B499)</f>
        <v>0</v>
      </c>
      <c r="AI499" s="4">
        <f>SUMIFS('grv lys'!$L$2:$L$2863,'grv lys'!$I$2:$I$2863,'bereken betaaldatum bedrag'!$AI$1,'grv lys'!$G$2:$G$2863,'bereken betaaldatum bedrag'!B499)</f>
        <v>0</v>
      </c>
      <c r="AJ499" s="4">
        <f>SUMIFS('grv lys'!$L$2:$L$2863,'grv lys'!$I$2:$I$2863,'bereken betaaldatum bedrag'!$AJ$1,'grv lys'!$G$2:$G$2863,'bereken betaaldatum bedrag'!B499)</f>
        <v>0</v>
      </c>
      <c r="AK499" s="4">
        <f>SUMIFS('grv lys'!$L$2:$L$2863,'grv lys'!$I$2:$I$2863,'bereken betaaldatum bedrag'!$AK$1,'grv lys'!$G$2:$G$2863,'bereken betaaldatum bedrag'!B499)</f>
        <v>0</v>
      </c>
      <c r="AL499" s="4">
        <f>SUMIFS('grv lys'!$L$2:$L$2863,'grv lys'!$I$2:$I$2863,'bereken betaaldatum bedrag'!$AL$1,'grv lys'!$G$2:$G$2863,'bereken betaaldatum bedrag'!B499)</f>
        <v>0</v>
      </c>
      <c r="AM499" s="4">
        <f>SUMIFS('grv lys'!$L$2:$L$2863,'grv lys'!$I$2:$I$2863,'bereken betaaldatum bedrag'!$AM$1,'grv lys'!$G$2:$G$2863,'bereken betaaldatum bedrag'!B499)</f>
        <v>0</v>
      </c>
      <c r="AN499" s="4">
        <f>SUMIFS('grv lys'!$L$2:$L$2863,'grv lys'!$I$2:$I$2863,'bereken betaaldatum bedrag'!$AN$1,'grv lys'!$G$2:$G$2863,'bereken betaaldatum bedrag'!B499)</f>
        <v>0</v>
      </c>
      <c r="AO499" s="4">
        <f>SUMIFS('grv lys'!$L$2:$L$2863,'grv lys'!$I$2:$I$2863,'bereken betaaldatum bedrag'!$AO$1,'grv lys'!$G$2:$G$2863,'bereken betaaldatum bedrag'!B499)</f>
        <v>0</v>
      </c>
      <c r="AP499" s="4">
        <f>SUMIFS('grv lys'!$L$2:$L$2863,'grv lys'!$I$2:$I$2863,'bereken betaaldatum bedrag'!$AP$1,'grv lys'!$G$2:$G$2863,'bereken betaaldatum bedrag'!B499)</f>
        <v>0</v>
      </c>
      <c r="AQ499" s="4">
        <f>SUMIFS('grv lys'!$L$2:$L$2863,'grv lys'!$I$2:$I$2863,'bereken betaaldatum bedrag'!$AQ$1,'grv lys'!$G$2:$G$2863,'bereken betaaldatum bedrag'!B499)</f>
        <v>0</v>
      </c>
      <c r="AR499" s="4">
        <f>SUMIFS('grv lys'!$L$2:$L$2863,'grv lys'!$I$2:$I$2863,'bereken betaaldatum bedrag'!$AR$1,'grv lys'!$G$2:$G$2863,'bereken betaaldatum bedrag'!B499)</f>
        <v>0</v>
      </c>
      <c r="AS499" s="4">
        <f>SUMIFS('grv lys'!$L$2:$L$2863,'grv lys'!$I$2:$I$2863,'bereken betaaldatum bedrag'!$AS$1,'grv lys'!$G$2:$G$2863,'bereken betaaldatum bedrag'!B499)</f>
        <v>0</v>
      </c>
      <c r="AT499" s="4">
        <f>SUMIFS('grv lys'!$L$2:$L$2863,'grv lys'!$I$2:$I$2863,'bereken betaaldatum bedrag'!$AT$1,'grv lys'!$G$2:$G$2863,'bereken betaaldatum bedrag'!B499)</f>
        <v>0</v>
      </c>
      <c r="AU499" s="4">
        <f>SUMIFS('grv lys'!$L$2:$L$2863,'grv lys'!$I$2:$I$2863,'bereken betaaldatum bedrag'!$AU$1,'grv lys'!$G$2:$G$2863,'bereken betaaldatum bedrag'!B499)</f>
        <v>0</v>
      </c>
      <c r="AV499" s="4">
        <f>SUMIFS('grv lys'!$L$2:$L$2863,'grv lys'!$I$2:$I$2863,'bereken betaaldatum bedrag'!$AV$1,'grv lys'!$G$2:$G$2863,'bereken betaaldatum bedrag'!B499)</f>
        <v>0</v>
      </c>
      <c r="AW499" s="4">
        <f>SUMIFS('grv lys'!$L$2:$L$2863,'grv lys'!$I$2:$I$2863,'bereken betaaldatum bedrag'!$AW$1,'grv lys'!$G$2:$G$2863,'bereken betaaldatum bedrag'!B499)</f>
        <v>0</v>
      </c>
      <c r="AX499" s="4">
        <f>SUMIFS('grv lys'!$L$2:$L$2863,'grv lys'!$I$2:$I$2863,'bereken betaaldatum bedrag'!$AX$1,'grv lys'!$G$2:$G$2863,'bereken betaaldatum bedrag'!B499)</f>
        <v>0</v>
      </c>
      <c r="AY499" s="4">
        <f>SUMIFS('grv lys'!$L$2:$L$2863,'grv lys'!$I$2:$I$2863,'bereken betaaldatum bedrag'!$AY$1,'grv lys'!$G$2:$G$2863,'bereken betaaldatum bedrag'!B499)</f>
        <v>0</v>
      </c>
      <c r="AZ499" s="4">
        <f>SUMIFS('grv lys'!$L$2:$L$2863,'grv lys'!$I$2:$I$2863,'bereken betaaldatum bedrag'!$AZ$1,'grv lys'!$G$2:$G$2863,'bereken betaaldatum bedrag'!B499)</f>
        <v>0</v>
      </c>
      <c r="BA499" s="4">
        <f>SUMIFS('grv lys'!$L$2:$L$2863,'grv lys'!$I$2:$I$2863,'bereken betaaldatum bedrag'!$BA$1,'grv lys'!$G$2:$G$2863,'bereken betaaldatum bedrag'!B499)</f>
        <v>0</v>
      </c>
    </row>
    <row r="500" spans="1:53" x14ac:dyDescent="0.25">
      <c r="A500" s="21" t="s">
        <v>139</v>
      </c>
      <c r="B500" s="22">
        <v>42076</v>
      </c>
      <c r="C500" s="7">
        <f>B500+19</f>
        <v>42095</v>
      </c>
      <c r="D500" s="6">
        <f>SUM(I494:I500)</f>
        <v>0</v>
      </c>
      <c r="E500" s="14">
        <f>B500+31</f>
        <v>42107</v>
      </c>
      <c r="F500" s="12">
        <f>SUM(Y494:BA500)</f>
        <v>0</v>
      </c>
      <c r="G500" s="10">
        <f>B500</f>
        <v>42076</v>
      </c>
      <c r="H500" s="9">
        <f>SUM(J494:X500)</f>
        <v>0</v>
      </c>
      <c r="I500" s="4">
        <f>SUMIFS('grv lys'!$L$2:$L$2863,'grv lys'!$G$2:$G$2863,'bereken betaaldatum bedrag'!B500,'grv lys'!$I$2:$I$2863,'bereken betaaldatum bedrag'!I$1)</f>
        <v>0</v>
      </c>
      <c r="J500" s="4">
        <f>SUMIFS('grv lys'!$L$2:$L$2863,'grv lys'!$I$2:$I$2863,'bereken betaaldatum bedrag'!$J$1,'grv lys'!$T$2:$T$2863,'bereken betaaldatum bedrag'!B500)</f>
        <v>0</v>
      </c>
      <c r="K500" s="4">
        <f>SUMIFS('grv lys'!$L$2:$L$2863,'grv lys'!$I$2:$I$2863,'bereken betaaldatum bedrag'!$K$1,'grv lys'!$T$2:$T$2863,'bereken betaaldatum bedrag'!B500)</f>
        <v>0</v>
      </c>
      <c r="L500" s="4">
        <f>SUMIFS('grv lys'!$L$2:$L$2863,'grv lys'!$I$2:$I$2863,'bereken betaaldatum bedrag'!$L$1,'grv lys'!$T$2:$T$2863,'bereken betaaldatum bedrag'!B500)</f>
        <v>0</v>
      </c>
      <c r="M500" s="4">
        <f>SUMIFS('grv lys'!$L$2:$L$2863,'grv lys'!$I$2:$I$2863,'bereken betaaldatum bedrag'!$M$1,'grv lys'!$T$2:$T$2863,'bereken betaaldatum bedrag'!B500)</f>
        <v>0</v>
      </c>
      <c r="N500" s="4">
        <f>SUMIFS('grv lys'!$L$2:$L$2863,'grv lys'!$I$2:$I$2863,'bereken betaaldatum bedrag'!$N$1,'grv lys'!$T$2:$T$2863,'bereken betaaldatum bedrag'!B500)</f>
        <v>0</v>
      </c>
      <c r="O500" s="4">
        <f>SUMIFS('grv lys'!$L$2:$L$2863,'grv lys'!$I$2:$I$2863,'bereken betaaldatum bedrag'!$O$1,'grv lys'!$T$2:$T$2863,'bereken betaaldatum bedrag'!B500)</f>
        <v>0</v>
      </c>
      <c r="P500" s="4">
        <f>SUMIFS('grv lys'!$L$2:$L$2863,'grv lys'!$I$2:$I$2863,'bereken betaaldatum bedrag'!$P$1,'grv lys'!$T$2:$T$2863,'bereken betaaldatum bedrag'!B500)</f>
        <v>0</v>
      </c>
      <c r="Q500" s="4">
        <f>SUMIFS('grv lys'!$L$2:$L$2863,'grv lys'!$I$2:$I$2863,'bereken betaaldatum bedrag'!$Q$1,'grv lys'!$T$2:$T$2863,'bereken betaaldatum bedrag'!B500)</f>
        <v>0</v>
      </c>
      <c r="R500" s="4">
        <f>SUMIFS('grv lys'!$L$2:$L$2863,'grv lys'!$I$2:$I$2863,'bereken betaaldatum bedrag'!$R$1,'grv lys'!$T$2:$T$2863,'bereken betaaldatum bedrag'!B500)</f>
        <v>0</v>
      </c>
      <c r="S500" s="4">
        <f>SUMIFS('grv lys'!Y499:Y3762,'grv lys'!T499:T3762,'bereken betaaldatum bedrag'!B500,'grv lys'!V499:V3762,'bereken betaaldatum bedrag'!$S$1)</f>
        <v>0</v>
      </c>
      <c r="T500" s="4">
        <f>SUMIFS('grv lys'!Z499:Z3762,'grv lys'!U499:U3762,'bereken betaaldatum bedrag'!B500,'grv lys'!W499:W3762,'bereken betaaldatum bedrag'!$T$1)</f>
        <v>0</v>
      </c>
      <c r="U500" s="4">
        <f>SUMIFS('grv lys'!$L$2:$L$2863,'grv lys'!$I$2:$I$2863,'bereken betaaldatum bedrag'!$U$1,'grv lys'!$T$2:$T$2863,'bereken betaaldatum bedrag'!B500)</f>
        <v>0</v>
      </c>
      <c r="V500" s="4">
        <f>SUMIFS('grv lys'!$L$2:$L$2863,'grv lys'!$I$2:$I$2863,'bereken betaaldatum bedrag'!$V$1,'grv lys'!$T$2:$T$2863,'bereken betaaldatum bedrag'!B500)</f>
        <v>0</v>
      </c>
      <c r="W500" s="4">
        <f>SUMIFS('grv lys'!$L$2:$L$2863,'grv lys'!$I$2:$I$2863,'bereken betaaldatum bedrag'!$W$1,'grv lys'!$T$2:$T$2863,'bereken betaaldatum bedrag'!B500)</f>
        <v>0</v>
      </c>
      <c r="X500" s="4">
        <f>SUMIFS('grv lys'!$L$2:$L$2863,'grv lys'!$I$2:$I$2863,'bereken betaaldatum bedrag'!$X$1,'grv lys'!$T$2:$T$2863,'bereken betaaldatum bedrag'!B500)</f>
        <v>0</v>
      </c>
      <c r="Y500" s="4">
        <f>SUMIFS('grv lys'!$L$2:$L$2863,'grv lys'!$I$2:$I$2863,'bereken betaaldatum bedrag'!$Y$1,'grv lys'!$G$2:$G$2863,'bereken betaaldatum bedrag'!B500)</f>
        <v>0</v>
      </c>
      <c r="Z500" s="4">
        <f>SUMIFS('grv lys'!$L$2:$L$2863,'grv lys'!$I$2:$I$2863,'bereken betaaldatum bedrag'!$Z$1,'grv lys'!$G$2:$G$2863,'bereken betaaldatum bedrag'!B500)</f>
        <v>0</v>
      </c>
      <c r="AA500" s="4">
        <f>SUMIFS('grv lys'!$L$2:$L$2863,'grv lys'!$I$2:$I$2863,'bereken betaaldatum bedrag'!$AA$1,'grv lys'!$G$2:$G$2863,'bereken betaaldatum bedrag'!B500)</f>
        <v>0</v>
      </c>
      <c r="AB500" s="4">
        <f>SUMIFS('grv lys'!$L$2:$L$2863,'grv lys'!$I$2:$I$2863,'bereken betaaldatum bedrag'!$AB$1,'grv lys'!$G$2:$G$2863,'bereken betaaldatum bedrag'!B500)</f>
        <v>0</v>
      </c>
      <c r="AC500" s="4">
        <f>SUMIFS('grv lys'!$L$2:$L$2863,'grv lys'!$I$2:$I$2863,'bereken betaaldatum bedrag'!$AC$1,'grv lys'!$G$2:$G$2863,'bereken betaaldatum bedrag'!B500)</f>
        <v>0</v>
      </c>
      <c r="AD500" s="4">
        <f>SUMIFS('grv lys'!$L$2:$L$2863,'grv lys'!$I$2:$I$2863,'bereken betaaldatum bedrag'!$AD$1,'grv lys'!$G$2:$G$2863,'bereken betaaldatum bedrag'!B500)</f>
        <v>0</v>
      </c>
      <c r="AE500" s="4">
        <f>SUMIFS('grv lys'!$L$2:$L$2863,'grv lys'!$I$2:$I$2863,'bereken betaaldatum bedrag'!$AE$1,'grv lys'!$G$2:$G$2863,'bereken betaaldatum bedrag'!B500)</f>
        <v>0</v>
      </c>
      <c r="AF500" s="4">
        <f>SUMIFS('grv lys'!$L$2:$L$2863,'grv lys'!$I$2:$I$2863,'bereken betaaldatum bedrag'!$AF$1,'grv lys'!$G$2:$G$2863,'bereken betaaldatum bedrag'!B500)</f>
        <v>0</v>
      </c>
      <c r="AG500" s="4">
        <f>SUMIFS('grv lys'!$L$2:$L$2863,'grv lys'!$I$2:$I$2863,'bereken betaaldatum bedrag'!$AG$1,'grv lys'!$G$2:$G$2863,'bereken betaaldatum bedrag'!B500)</f>
        <v>0</v>
      </c>
      <c r="AH500" s="4">
        <f>SUMIFS('grv lys'!$L$2:$L$2863,'grv lys'!$I$2:$I$2863,'bereken betaaldatum bedrag'!$AH$1,'grv lys'!$G$2:$G$2863,'bereken betaaldatum bedrag'!B500)</f>
        <v>0</v>
      </c>
      <c r="AI500" s="4">
        <f>SUMIFS('grv lys'!$L$2:$L$2863,'grv lys'!$I$2:$I$2863,'bereken betaaldatum bedrag'!$AI$1,'grv lys'!$G$2:$G$2863,'bereken betaaldatum bedrag'!B500)</f>
        <v>0</v>
      </c>
      <c r="AJ500" s="4">
        <f>SUMIFS('grv lys'!$L$2:$L$2863,'grv lys'!$I$2:$I$2863,'bereken betaaldatum bedrag'!$AJ$1,'grv lys'!$G$2:$G$2863,'bereken betaaldatum bedrag'!B500)</f>
        <v>0</v>
      </c>
      <c r="AK500" s="4">
        <f>SUMIFS('grv lys'!$L$2:$L$2863,'grv lys'!$I$2:$I$2863,'bereken betaaldatum bedrag'!$AK$1,'grv lys'!$G$2:$G$2863,'bereken betaaldatum bedrag'!B500)</f>
        <v>0</v>
      </c>
      <c r="AL500" s="4">
        <f>SUMIFS('grv lys'!$L$2:$L$2863,'grv lys'!$I$2:$I$2863,'bereken betaaldatum bedrag'!$AL$1,'grv lys'!$G$2:$G$2863,'bereken betaaldatum bedrag'!B500)</f>
        <v>0</v>
      </c>
      <c r="AM500" s="4">
        <f>SUMIFS('grv lys'!$L$2:$L$2863,'grv lys'!$I$2:$I$2863,'bereken betaaldatum bedrag'!$AM$1,'grv lys'!$G$2:$G$2863,'bereken betaaldatum bedrag'!B500)</f>
        <v>0</v>
      </c>
      <c r="AN500" s="4">
        <f>SUMIFS('grv lys'!$L$2:$L$2863,'grv lys'!$I$2:$I$2863,'bereken betaaldatum bedrag'!$AN$1,'grv lys'!$G$2:$G$2863,'bereken betaaldatum bedrag'!B500)</f>
        <v>0</v>
      </c>
      <c r="AO500" s="4">
        <f>SUMIFS('grv lys'!$L$2:$L$2863,'grv lys'!$I$2:$I$2863,'bereken betaaldatum bedrag'!$AO$1,'grv lys'!$G$2:$G$2863,'bereken betaaldatum bedrag'!B500)</f>
        <v>0</v>
      </c>
      <c r="AP500" s="4">
        <f>SUMIFS('grv lys'!$L$2:$L$2863,'grv lys'!$I$2:$I$2863,'bereken betaaldatum bedrag'!$AP$1,'grv lys'!$G$2:$G$2863,'bereken betaaldatum bedrag'!B500)</f>
        <v>0</v>
      </c>
      <c r="AQ500" s="4">
        <f>SUMIFS('grv lys'!$L$2:$L$2863,'grv lys'!$I$2:$I$2863,'bereken betaaldatum bedrag'!$AQ$1,'grv lys'!$G$2:$G$2863,'bereken betaaldatum bedrag'!B500)</f>
        <v>0</v>
      </c>
      <c r="AR500" s="4">
        <f>SUMIFS('grv lys'!$L$2:$L$2863,'grv lys'!$I$2:$I$2863,'bereken betaaldatum bedrag'!$AR$1,'grv lys'!$G$2:$G$2863,'bereken betaaldatum bedrag'!B500)</f>
        <v>0</v>
      </c>
      <c r="AS500" s="4">
        <f>SUMIFS('grv lys'!$L$2:$L$2863,'grv lys'!$I$2:$I$2863,'bereken betaaldatum bedrag'!$AS$1,'grv lys'!$G$2:$G$2863,'bereken betaaldatum bedrag'!B500)</f>
        <v>0</v>
      </c>
      <c r="AT500" s="4">
        <f>SUMIFS('grv lys'!$L$2:$L$2863,'grv lys'!$I$2:$I$2863,'bereken betaaldatum bedrag'!$AT$1,'grv lys'!$G$2:$G$2863,'bereken betaaldatum bedrag'!B500)</f>
        <v>0</v>
      </c>
      <c r="AU500" s="4">
        <f>SUMIFS('grv lys'!$L$2:$L$2863,'grv lys'!$I$2:$I$2863,'bereken betaaldatum bedrag'!$AU$1,'grv lys'!$G$2:$G$2863,'bereken betaaldatum bedrag'!B500)</f>
        <v>0</v>
      </c>
      <c r="AV500" s="4">
        <f>SUMIFS('grv lys'!$L$2:$L$2863,'grv lys'!$I$2:$I$2863,'bereken betaaldatum bedrag'!$AV$1,'grv lys'!$G$2:$G$2863,'bereken betaaldatum bedrag'!B500)</f>
        <v>0</v>
      </c>
      <c r="AW500" s="4">
        <f>SUMIFS('grv lys'!$L$2:$L$2863,'grv lys'!$I$2:$I$2863,'bereken betaaldatum bedrag'!$AW$1,'grv lys'!$G$2:$G$2863,'bereken betaaldatum bedrag'!B500)</f>
        <v>0</v>
      </c>
      <c r="AX500" s="4">
        <f>SUMIFS('grv lys'!$L$2:$L$2863,'grv lys'!$I$2:$I$2863,'bereken betaaldatum bedrag'!$AX$1,'grv lys'!$G$2:$G$2863,'bereken betaaldatum bedrag'!B500)</f>
        <v>0</v>
      </c>
      <c r="AY500" s="4">
        <f>SUMIFS('grv lys'!$L$2:$L$2863,'grv lys'!$I$2:$I$2863,'bereken betaaldatum bedrag'!$AY$1,'grv lys'!$G$2:$G$2863,'bereken betaaldatum bedrag'!B500)</f>
        <v>0</v>
      </c>
      <c r="AZ500" s="4">
        <f>SUMIFS('grv lys'!$L$2:$L$2863,'grv lys'!$I$2:$I$2863,'bereken betaaldatum bedrag'!$AZ$1,'grv lys'!$G$2:$G$2863,'bereken betaaldatum bedrag'!B500)</f>
        <v>0</v>
      </c>
      <c r="BA500" s="4">
        <f>SUMIFS('grv lys'!$L$2:$L$2863,'grv lys'!$I$2:$I$2863,'bereken betaaldatum bedrag'!$BA$1,'grv lys'!$G$2:$G$2863,'bereken betaaldatum bedrag'!B500)</f>
        <v>0</v>
      </c>
    </row>
    <row r="501" spans="1:53" x14ac:dyDescent="0.25">
      <c r="A501" s="19" t="s">
        <v>140</v>
      </c>
      <c r="B501" s="20">
        <v>42077</v>
      </c>
      <c r="C501" s="7"/>
      <c r="D501" s="15" t="s">
        <v>148</v>
      </c>
      <c r="E501" s="14"/>
      <c r="F501" s="12"/>
      <c r="G501" s="16"/>
      <c r="H501" s="16"/>
      <c r="I501" s="4">
        <f>SUMIFS('grv lys'!$L$2:$L$2863,'grv lys'!$G$2:$G$2863,'bereken betaaldatum bedrag'!B501,'grv lys'!$I$2:$I$2863,'bereken betaaldatum bedrag'!I$1)</f>
        <v>0</v>
      </c>
      <c r="J501" s="4">
        <f>SUMIFS('grv lys'!$L$2:$L$2863,'grv lys'!$I$2:$I$2863,'bereken betaaldatum bedrag'!$J$1,'grv lys'!$T$2:$T$2863,'bereken betaaldatum bedrag'!B501)</f>
        <v>0</v>
      </c>
      <c r="K501" s="4">
        <f>SUMIFS('grv lys'!$L$2:$L$2863,'grv lys'!$I$2:$I$2863,'bereken betaaldatum bedrag'!$K$1,'grv lys'!$T$2:$T$2863,'bereken betaaldatum bedrag'!B501)</f>
        <v>0</v>
      </c>
      <c r="L501" s="4">
        <f>SUMIFS('grv lys'!$L$2:$L$2863,'grv lys'!$I$2:$I$2863,'bereken betaaldatum bedrag'!$L$1,'grv lys'!$T$2:$T$2863,'bereken betaaldatum bedrag'!B501)</f>
        <v>0</v>
      </c>
      <c r="M501" s="4">
        <f>SUMIFS('grv lys'!$L$2:$L$2863,'grv lys'!$I$2:$I$2863,'bereken betaaldatum bedrag'!$M$1,'grv lys'!$T$2:$T$2863,'bereken betaaldatum bedrag'!B501)</f>
        <v>0</v>
      </c>
      <c r="N501" s="4">
        <f>SUMIFS('grv lys'!$L$2:$L$2863,'grv lys'!$I$2:$I$2863,'bereken betaaldatum bedrag'!$N$1,'grv lys'!$T$2:$T$2863,'bereken betaaldatum bedrag'!B501)</f>
        <v>0</v>
      </c>
      <c r="O501" s="4">
        <f>SUMIFS('grv lys'!$L$2:$L$2863,'grv lys'!$I$2:$I$2863,'bereken betaaldatum bedrag'!$O$1,'grv lys'!$T$2:$T$2863,'bereken betaaldatum bedrag'!B501)</f>
        <v>0</v>
      </c>
      <c r="P501" s="4">
        <f>SUMIFS('grv lys'!$L$2:$L$2863,'grv lys'!$I$2:$I$2863,'bereken betaaldatum bedrag'!$P$1,'grv lys'!$T$2:$T$2863,'bereken betaaldatum bedrag'!B501)</f>
        <v>0</v>
      </c>
      <c r="Q501" s="4">
        <f>SUMIFS('grv lys'!$L$2:$L$2863,'grv lys'!$I$2:$I$2863,'bereken betaaldatum bedrag'!$Q$1,'grv lys'!$T$2:$T$2863,'bereken betaaldatum bedrag'!B501)</f>
        <v>0</v>
      </c>
      <c r="R501" s="4">
        <f>SUMIFS('grv lys'!$L$2:$L$2863,'grv lys'!$I$2:$I$2863,'bereken betaaldatum bedrag'!$R$1,'grv lys'!$T$2:$T$2863,'bereken betaaldatum bedrag'!B501)</f>
        <v>0</v>
      </c>
      <c r="S501" s="4">
        <f>SUMIFS('grv lys'!Y500:Y3763,'grv lys'!T500:T3763,'bereken betaaldatum bedrag'!B501,'grv lys'!V500:V3763,'bereken betaaldatum bedrag'!$S$1)</f>
        <v>0</v>
      </c>
      <c r="T501" s="4">
        <f>SUMIFS('grv lys'!Z500:Z3763,'grv lys'!U500:U3763,'bereken betaaldatum bedrag'!B501,'grv lys'!W500:W3763,'bereken betaaldatum bedrag'!$T$1)</f>
        <v>0</v>
      </c>
      <c r="U501" s="4">
        <f>SUMIFS('grv lys'!$L$2:$L$2863,'grv lys'!$I$2:$I$2863,'bereken betaaldatum bedrag'!$U$1,'grv lys'!$T$2:$T$2863,'bereken betaaldatum bedrag'!B501)</f>
        <v>0</v>
      </c>
      <c r="V501" s="4">
        <f>SUMIFS('grv lys'!$L$2:$L$2863,'grv lys'!$I$2:$I$2863,'bereken betaaldatum bedrag'!$V$1,'grv lys'!$T$2:$T$2863,'bereken betaaldatum bedrag'!B501)</f>
        <v>0</v>
      </c>
      <c r="W501" s="4">
        <f>SUMIFS('grv lys'!$L$2:$L$2863,'grv lys'!$I$2:$I$2863,'bereken betaaldatum bedrag'!$W$1,'grv lys'!$T$2:$T$2863,'bereken betaaldatum bedrag'!B501)</f>
        <v>0</v>
      </c>
      <c r="X501" s="4">
        <f>SUMIFS('grv lys'!$L$2:$L$2863,'grv lys'!$I$2:$I$2863,'bereken betaaldatum bedrag'!$X$1,'grv lys'!$T$2:$T$2863,'bereken betaaldatum bedrag'!B501)</f>
        <v>0</v>
      </c>
      <c r="Y501" s="4">
        <f>SUMIFS('grv lys'!$L$2:$L$2863,'grv lys'!$I$2:$I$2863,'bereken betaaldatum bedrag'!$Y$1,'grv lys'!$G$2:$G$2863,'bereken betaaldatum bedrag'!B501)</f>
        <v>0</v>
      </c>
      <c r="Z501" s="4">
        <f>SUMIFS('grv lys'!$L$2:$L$2863,'grv lys'!$I$2:$I$2863,'bereken betaaldatum bedrag'!$Z$1,'grv lys'!$G$2:$G$2863,'bereken betaaldatum bedrag'!B501)</f>
        <v>0</v>
      </c>
      <c r="AA501" s="4">
        <f>SUMIFS('grv lys'!$L$2:$L$2863,'grv lys'!$I$2:$I$2863,'bereken betaaldatum bedrag'!$AA$1,'grv lys'!$G$2:$G$2863,'bereken betaaldatum bedrag'!B501)</f>
        <v>0</v>
      </c>
      <c r="AB501" s="4">
        <f>SUMIFS('grv lys'!$L$2:$L$2863,'grv lys'!$I$2:$I$2863,'bereken betaaldatum bedrag'!$AB$1,'grv lys'!$G$2:$G$2863,'bereken betaaldatum bedrag'!B501)</f>
        <v>0</v>
      </c>
      <c r="AC501" s="4">
        <f>SUMIFS('grv lys'!$L$2:$L$2863,'grv lys'!$I$2:$I$2863,'bereken betaaldatum bedrag'!$AC$1,'grv lys'!$G$2:$G$2863,'bereken betaaldatum bedrag'!B501)</f>
        <v>0</v>
      </c>
      <c r="AD501" s="4">
        <f>SUMIFS('grv lys'!$L$2:$L$2863,'grv lys'!$I$2:$I$2863,'bereken betaaldatum bedrag'!$AD$1,'grv lys'!$G$2:$G$2863,'bereken betaaldatum bedrag'!B501)</f>
        <v>0</v>
      </c>
      <c r="AE501" s="4">
        <f>SUMIFS('grv lys'!$L$2:$L$2863,'grv lys'!$I$2:$I$2863,'bereken betaaldatum bedrag'!$AE$1,'grv lys'!$G$2:$G$2863,'bereken betaaldatum bedrag'!B501)</f>
        <v>0</v>
      </c>
      <c r="AF501" s="4">
        <f>SUMIFS('grv lys'!$L$2:$L$2863,'grv lys'!$I$2:$I$2863,'bereken betaaldatum bedrag'!$AF$1,'grv lys'!$G$2:$G$2863,'bereken betaaldatum bedrag'!B501)</f>
        <v>0</v>
      </c>
      <c r="AG501" s="4">
        <f>SUMIFS('grv lys'!$L$2:$L$2863,'grv lys'!$I$2:$I$2863,'bereken betaaldatum bedrag'!$AG$1,'grv lys'!$G$2:$G$2863,'bereken betaaldatum bedrag'!B501)</f>
        <v>0</v>
      </c>
      <c r="AH501" s="4">
        <f>SUMIFS('grv lys'!$L$2:$L$2863,'grv lys'!$I$2:$I$2863,'bereken betaaldatum bedrag'!$AH$1,'grv lys'!$G$2:$G$2863,'bereken betaaldatum bedrag'!B501)</f>
        <v>0</v>
      </c>
      <c r="AI501" s="4">
        <f>SUMIFS('grv lys'!$L$2:$L$2863,'grv lys'!$I$2:$I$2863,'bereken betaaldatum bedrag'!$AI$1,'grv lys'!$G$2:$G$2863,'bereken betaaldatum bedrag'!B501)</f>
        <v>0</v>
      </c>
      <c r="AJ501" s="4">
        <f>SUMIFS('grv lys'!$L$2:$L$2863,'grv lys'!$I$2:$I$2863,'bereken betaaldatum bedrag'!$AJ$1,'grv lys'!$G$2:$G$2863,'bereken betaaldatum bedrag'!B501)</f>
        <v>0</v>
      </c>
      <c r="AK501" s="4">
        <f>SUMIFS('grv lys'!$L$2:$L$2863,'grv lys'!$I$2:$I$2863,'bereken betaaldatum bedrag'!$AK$1,'grv lys'!$G$2:$G$2863,'bereken betaaldatum bedrag'!B501)</f>
        <v>0</v>
      </c>
      <c r="AL501" s="4">
        <f>SUMIFS('grv lys'!$L$2:$L$2863,'grv lys'!$I$2:$I$2863,'bereken betaaldatum bedrag'!$AL$1,'grv lys'!$G$2:$G$2863,'bereken betaaldatum bedrag'!B501)</f>
        <v>0</v>
      </c>
      <c r="AM501" s="4">
        <f>SUMIFS('grv lys'!$L$2:$L$2863,'grv lys'!$I$2:$I$2863,'bereken betaaldatum bedrag'!$AM$1,'grv lys'!$G$2:$G$2863,'bereken betaaldatum bedrag'!B501)</f>
        <v>0</v>
      </c>
      <c r="AN501" s="4">
        <f>SUMIFS('grv lys'!$L$2:$L$2863,'grv lys'!$I$2:$I$2863,'bereken betaaldatum bedrag'!$AN$1,'grv lys'!$G$2:$G$2863,'bereken betaaldatum bedrag'!B501)</f>
        <v>0</v>
      </c>
      <c r="AO501" s="4">
        <f>SUMIFS('grv lys'!$L$2:$L$2863,'grv lys'!$I$2:$I$2863,'bereken betaaldatum bedrag'!$AO$1,'grv lys'!$G$2:$G$2863,'bereken betaaldatum bedrag'!B501)</f>
        <v>0</v>
      </c>
      <c r="AP501" s="4">
        <f>SUMIFS('grv lys'!$L$2:$L$2863,'grv lys'!$I$2:$I$2863,'bereken betaaldatum bedrag'!$AP$1,'grv lys'!$G$2:$G$2863,'bereken betaaldatum bedrag'!B501)</f>
        <v>0</v>
      </c>
      <c r="AQ501" s="4">
        <f>SUMIFS('grv lys'!$L$2:$L$2863,'grv lys'!$I$2:$I$2863,'bereken betaaldatum bedrag'!$AQ$1,'grv lys'!$G$2:$G$2863,'bereken betaaldatum bedrag'!B501)</f>
        <v>0</v>
      </c>
      <c r="AR501" s="4">
        <f>SUMIFS('grv lys'!$L$2:$L$2863,'grv lys'!$I$2:$I$2863,'bereken betaaldatum bedrag'!$AR$1,'grv lys'!$G$2:$G$2863,'bereken betaaldatum bedrag'!B501)</f>
        <v>0</v>
      </c>
      <c r="AS501" s="4">
        <f>SUMIFS('grv lys'!$L$2:$L$2863,'grv lys'!$I$2:$I$2863,'bereken betaaldatum bedrag'!$AS$1,'grv lys'!$G$2:$G$2863,'bereken betaaldatum bedrag'!B501)</f>
        <v>0</v>
      </c>
      <c r="AT501" s="4">
        <f>SUMIFS('grv lys'!$L$2:$L$2863,'grv lys'!$I$2:$I$2863,'bereken betaaldatum bedrag'!$AT$1,'grv lys'!$G$2:$G$2863,'bereken betaaldatum bedrag'!B501)</f>
        <v>0</v>
      </c>
      <c r="AU501" s="4">
        <f>SUMIFS('grv lys'!$L$2:$L$2863,'grv lys'!$I$2:$I$2863,'bereken betaaldatum bedrag'!$AU$1,'grv lys'!$G$2:$G$2863,'bereken betaaldatum bedrag'!B501)</f>
        <v>0</v>
      </c>
      <c r="AV501" s="4">
        <f>SUMIFS('grv lys'!$L$2:$L$2863,'grv lys'!$I$2:$I$2863,'bereken betaaldatum bedrag'!$AV$1,'grv lys'!$G$2:$G$2863,'bereken betaaldatum bedrag'!B501)</f>
        <v>0</v>
      </c>
      <c r="AW501" s="4">
        <f>SUMIFS('grv lys'!$L$2:$L$2863,'grv lys'!$I$2:$I$2863,'bereken betaaldatum bedrag'!$AW$1,'grv lys'!$G$2:$G$2863,'bereken betaaldatum bedrag'!B501)</f>
        <v>0</v>
      </c>
      <c r="AX501" s="4">
        <f>SUMIFS('grv lys'!$L$2:$L$2863,'grv lys'!$I$2:$I$2863,'bereken betaaldatum bedrag'!$AX$1,'grv lys'!$G$2:$G$2863,'bereken betaaldatum bedrag'!B501)</f>
        <v>0</v>
      </c>
      <c r="AY501" s="4">
        <f>SUMIFS('grv lys'!$L$2:$L$2863,'grv lys'!$I$2:$I$2863,'bereken betaaldatum bedrag'!$AY$1,'grv lys'!$G$2:$G$2863,'bereken betaaldatum bedrag'!B501)</f>
        <v>0</v>
      </c>
      <c r="AZ501" s="4">
        <f>SUMIFS('grv lys'!$L$2:$L$2863,'grv lys'!$I$2:$I$2863,'bereken betaaldatum bedrag'!$AZ$1,'grv lys'!$G$2:$G$2863,'bereken betaaldatum bedrag'!B501)</f>
        <v>0</v>
      </c>
      <c r="BA501" s="4">
        <f>SUMIFS('grv lys'!$L$2:$L$2863,'grv lys'!$I$2:$I$2863,'bereken betaaldatum bedrag'!$BA$1,'grv lys'!$G$2:$G$2863,'bereken betaaldatum bedrag'!B501)</f>
        <v>0</v>
      </c>
    </row>
    <row r="502" spans="1:53" x14ac:dyDescent="0.25">
      <c r="A502" s="19" t="s">
        <v>134</v>
      </c>
      <c r="B502" s="20">
        <v>42078</v>
      </c>
      <c r="C502" s="7"/>
      <c r="D502" s="15" t="s">
        <v>148</v>
      </c>
      <c r="E502" s="14"/>
      <c r="F502" s="12"/>
      <c r="G502" s="16"/>
      <c r="H502" s="16"/>
      <c r="I502" s="4">
        <f>SUMIFS('grv lys'!$L$2:$L$2863,'grv lys'!$G$2:$G$2863,'bereken betaaldatum bedrag'!B502,'grv lys'!$I$2:$I$2863,'bereken betaaldatum bedrag'!I$1)</f>
        <v>0</v>
      </c>
      <c r="J502" s="4">
        <f>SUMIFS('grv lys'!$L$2:$L$2863,'grv lys'!$I$2:$I$2863,'bereken betaaldatum bedrag'!$J$1,'grv lys'!$T$2:$T$2863,'bereken betaaldatum bedrag'!B502)</f>
        <v>0</v>
      </c>
      <c r="K502" s="4">
        <f>SUMIFS('grv lys'!$L$2:$L$2863,'grv lys'!$I$2:$I$2863,'bereken betaaldatum bedrag'!$K$1,'grv lys'!$T$2:$T$2863,'bereken betaaldatum bedrag'!B502)</f>
        <v>0</v>
      </c>
      <c r="L502" s="4">
        <f>SUMIFS('grv lys'!$L$2:$L$2863,'grv lys'!$I$2:$I$2863,'bereken betaaldatum bedrag'!$L$1,'grv lys'!$T$2:$T$2863,'bereken betaaldatum bedrag'!B502)</f>
        <v>0</v>
      </c>
      <c r="M502" s="4">
        <f>SUMIFS('grv lys'!$L$2:$L$2863,'grv lys'!$I$2:$I$2863,'bereken betaaldatum bedrag'!$M$1,'grv lys'!$T$2:$T$2863,'bereken betaaldatum bedrag'!B502)</f>
        <v>0</v>
      </c>
      <c r="N502" s="4">
        <f>SUMIFS('grv lys'!$L$2:$L$2863,'grv lys'!$I$2:$I$2863,'bereken betaaldatum bedrag'!$N$1,'grv lys'!$T$2:$T$2863,'bereken betaaldatum bedrag'!B502)</f>
        <v>0</v>
      </c>
      <c r="O502" s="4">
        <f>SUMIFS('grv lys'!$L$2:$L$2863,'grv lys'!$I$2:$I$2863,'bereken betaaldatum bedrag'!$O$1,'grv lys'!$T$2:$T$2863,'bereken betaaldatum bedrag'!B502)</f>
        <v>0</v>
      </c>
      <c r="P502" s="4">
        <f>SUMIFS('grv lys'!$L$2:$L$2863,'grv lys'!$I$2:$I$2863,'bereken betaaldatum bedrag'!$P$1,'grv lys'!$T$2:$T$2863,'bereken betaaldatum bedrag'!B502)</f>
        <v>0</v>
      </c>
      <c r="Q502" s="4">
        <f>SUMIFS('grv lys'!$L$2:$L$2863,'grv lys'!$I$2:$I$2863,'bereken betaaldatum bedrag'!$Q$1,'grv lys'!$T$2:$T$2863,'bereken betaaldatum bedrag'!B502)</f>
        <v>0</v>
      </c>
      <c r="R502" s="4">
        <f>SUMIFS('grv lys'!$L$2:$L$2863,'grv lys'!$I$2:$I$2863,'bereken betaaldatum bedrag'!$R$1,'grv lys'!$T$2:$T$2863,'bereken betaaldatum bedrag'!B502)</f>
        <v>0</v>
      </c>
      <c r="S502" s="4">
        <f>SUMIFS('grv lys'!Y501:Y3764,'grv lys'!T501:T3764,'bereken betaaldatum bedrag'!B502,'grv lys'!V501:V3764,'bereken betaaldatum bedrag'!$S$1)</f>
        <v>0</v>
      </c>
      <c r="T502" s="4">
        <f>SUMIFS('grv lys'!Z501:Z3764,'grv lys'!U501:U3764,'bereken betaaldatum bedrag'!B502,'grv lys'!W501:W3764,'bereken betaaldatum bedrag'!$T$1)</f>
        <v>0</v>
      </c>
      <c r="U502" s="4">
        <f>SUMIFS('grv lys'!$L$2:$L$2863,'grv lys'!$I$2:$I$2863,'bereken betaaldatum bedrag'!$U$1,'grv lys'!$T$2:$T$2863,'bereken betaaldatum bedrag'!B502)</f>
        <v>0</v>
      </c>
      <c r="V502" s="4">
        <f>SUMIFS('grv lys'!$L$2:$L$2863,'grv lys'!$I$2:$I$2863,'bereken betaaldatum bedrag'!$V$1,'grv lys'!$T$2:$T$2863,'bereken betaaldatum bedrag'!B502)</f>
        <v>0</v>
      </c>
      <c r="W502" s="4">
        <f>SUMIFS('grv lys'!$L$2:$L$2863,'grv lys'!$I$2:$I$2863,'bereken betaaldatum bedrag'!$W$1,'grv lys'!$T$2:$T$2863,'bereken betaaldatum bedrag'!B502)</f>
        <v>0</v>
      </c>
      <c r="X502" s="4">
        <f>SUMIFS('grv lys'!$L$2:$L$2863,'grv lys'!$I$2:$I$2863,'bereken betaaldatum bedrag'!$X$1,'grv lys'!$T$2:$T$2863,'bereken betaaldatum bedrag'!B502)</f>
        <v>0</v>
      </c>
      <c r="Y502" s="4">
        <f>SUMIFS('grv lys'!$L$2:$L$2863,'grv lys'!$I$2:$I$2863,'bereken betaaldatum bedrag'!$Y$1,'grv lys'!$G$2:$G$2863,'bereken betaaldatum bedrag'!B502)</f>
        <v>0</v>
      </c>
      <c r="Z502" s="4">
        <f>SUMIFS('grv lys'!$L$2:$L$2863,'grv lys'!$I$2:$I$2863,'bereken betaaldatum bedrag'!$Z$1,'grv lys'!$G$2:$G$2863,'bereken betaaldatum bedrag'!B502)</f>
        <v>0</v>
      </c>
      <c r="AA502" s="4">
        <f>SUMIFS('grv lys'!$L$2:$L$2863,'grv lys'!$I$2:$I$2863,'bereken betaaldatum bedrag'!$AA$1,'grv lys'!$G$2:$G$2863,'bereken betaaldatum bedrag'!B502)</f>
        <v>0</v>
      </c>
      <c r="AB502" s="4">
        <f>SUMIFS('grv lys'!$L$2:$L$2863,'grv lys'!$I$2:$I$2863,'bereken betaaldatum bedrag'!$AB$1,'grv lys'!$G$2:$G$2863,'bereken betaaldatum bedrag'!B502)</f>
        <v>0</v>
      </c>
      <c r="AC502" s="4">
        <f>SUMIFS('grv lys'!$L$2:$L$2863,'grv lys'!$I$2:$I$2863,'bereken betaaldatum bedrag'!$AC$1,'grv lys'!$G$2:$G$2863,'bereken betaaldatum bedrag'!B502)</f>
        <v>0</v>
      </c>
      <c r="AD502" s="4">
        <f>SUMIFS('grv lys'!$L$2:$L$2863,'grv lys'!$I$2:$I$2863,'bereken betaaldatum bedrag'!$AD$1,'grv lys'!$G$2:$G$2863,'bereken betaaldatum bedrag'!B502)</f>
        <v>0</v>
      </c>
      <c r="AE502" s="4">
        <f>SUMIFS('grv lys'!$L$2:$L$2863,'grv lys'!$I$2:$I$2863,'bereken betaaldatum bedrag'!$AE$1,'grv lys'!$G$2:$G$2863,'bereken betaaldatum bedrag'!B502)</f>
        <v>0</v>
      </c>
      <c r="AF502" s="4">
        <f>SUMIFS('grv lys'!$L$2:$L$2863,'grv lys'!$I$2:$I$2863,'bereken betaaldatum bedrag'!$AF$1,'grv lys'!$G$2:$G$2863,'bereken betaaldatum bedrag'!B502)</f>
        <v>0</v>
      </c>
      <c r="AG502" s="4">
        <f>SUMIFS('grv lys'!$L$2:$L$2863,'grv lys'!$I$2:$I$2863,'bereken betaaldatum bedrag'!$AG$1,'grv lys'!$G$2:$G$2863,'bereken betaaldatum bedrag'!B502)</f>
        <v>0</v>
      </c>
      <c r="AH502" s="4">
        <f>SUMIFS('grv lys'!$L$2:$L$2863,'grv lys'!$I$2:$I$2863,'bereken betaaldatum bedrag'!$AH$1,'grv lys'!$G$2:$G$2863,'bereken betaaldatum bedrag'!B502)</f>
        <v>0</v>
      </c>
      <c r="AI502" s="4">
        <f>SUMIFS('grv lys'!$L$2:$L$2863,'grv lys'!$I$2:$I$2863,'bereken betaaldatum bedrag'!$AI$1,'grv lys'!$G$2:$G$2863,'bereken betaaldatum bedrag'!B502)</f>
        <v>0</v>
      </c>
      <c r="AJ502" s="4">
        <f>SUMIFS('grv lys'!$L$2:$L$2863,'grv lys'!$I$2:$I$2863,'bereken betaaldatum bedrag'!$AJ$1,'grv lys'!$G$2:$G$2863,'bereken betaaldatum bedrag'!B502)</f>
        <v>0</v>
      </c>
      <c r="AK502" s="4">
        <f>SUMIFS('grv lys'!$L$2:$L$2863,'grv lys'!$I$2:$I$2863,'bereken betaaldatum bedrag'!$AK$1,'grv lys'!$G$2:$G$2863,'bereken betaaldatum bedrag'!B502)</f>
        <v>0</v>
      </c>
      <c r="AL502" s="4">
        <f>SUMIFS('grv lys'!$L$2:$L$2863,'grv lys'!$I$2:$I$2863,'bereken betaaldatum bedrag'!$AL$1,'grv lys'!$G$2:$G$2863,'bereken betaaldatum bedrag'!B502)</f>
        <v>0</v>
      </c>
      <c r="AM502" s="4">
        <f>SUMIFS('grv lys'!$L$2:$L$2863,'grv lys'!$I$2:$I$2863,'bereken betaaldatum bedrag'!$AM$1,'grv lys'!$G$2:$G$2863,'bereken betaaldatum bedrag'!B502)</f>
        <v>0</v>
      </c>
      <c r="AN502" s="4">
        <f>SUMIFS('grv lys'!$L$2:$L$2863,'grv lys'!$I$2:$I$2863,'bereken betaaldatum bedrag'!$AN$1,'grv lys'!$G$2:$G$2863,'bereken betaaldatum bedrag'!B502)</f>
        <v>0</v>
      </c>
      <c r="AO502" s="4">
        <f>SUMIFS('grv lys'!$L$2:$L$2863,'grv lys'!$I$2:$I$2863,'bereken betaaldatum bedrag'!$AO$1,'grv lys'!$G$2:$G$2863,'bereken betaaldatum bedrag'!B502)</f>
        <v>0</v>
      </c>
      <c r="AP502" s="4">
        <f>SUMIFS('grv lys'!$L$2:$L$2863,'grv lys'!$I$2:$I$2863,'bereken betaaldatum bedrag'!$AP$1,'grv lys'!$G$2:$G$2863,'bereken betaaldatum bedrag'!B502)</f>
        <v>0</v>
      </c>
      <c r="AQ502" s="4">
        <f>SUMIFS('grv lys'!$L$2:$L$2863,'grv lys'!$I$2:$I$2863,'bereken betaaldatum bedrag'!$AQ$1,'grv lys'!$G$2:$G$2863,'bereken betaaldatum bedrag'!B502)</f>
        <v>0</v>
      </c>
      <c r="AR502" s="4">
        <f>SUMIFS('grv lys'!$L$2:$L$2863,'grv lys'!$I$2:$I$2863,'bereken betaaldatum bedrag'!$AR$1,'grv lys'!$G$2:$G$2863,'bereken betaaldatum bedrag'!B502)</f>
        <v>0</v>
      </c>
      <c r="AS502" s="4">
        <f>SUMIFS('grv lys'!$L$2:$L$2863,'grv lys'!$I$2:$I$2863,'bereken betaaldatum bedrag'!$AS$1,'grv lys'!$G$2:$G$2863,'bereken betaaldatum bedrag'!B502)</f>
        <v>0</v>
      </c>
      <c r="AT502" s="4">
        <f>SUMIFS('grv lys'!$L$2:$L$2863,'grv lys'!$I$2:$I$2863,'bereken betaaldatum bedrag'!$AT$1,'grv lys'!$G$2:$G$2863,'bereken betaaldatum bedrag'!B502)</f>
        <v>0</v>
      </c>
      <c r="AU502" s="4">
        <f>SUMIFS('grv lys'!$L$2:$L$2863,'grv lys'!$I$2:$I$2863,'bereken betaaldatum bedrag'!$AU$1,'grv lys'!$G$2:$G$2863,'bereken betaaldatum bedrag'!B502)</f>
        <v>0</v>
      </c>
      <c r="AV502" s="4">
        <f>SUMIFS('grv lys'!$L$2:$L$2863,'grv lys'!$I$2:$I$2863,'bereken betaaldatum bedrag'!$AV$1,'grv lys'!$G$2:$G$2863,'bereken betaaldatum bedrag'!B502)</f>
        <v>0</v>
      </c>
      <c r="AW502" s="4">
        <f>SUMIFS('grv lys'!$L$2:$L$2863,'grv lys'!$I$2:$I$2863,'bereken betaaldatum bedrag'!$AW$1,'grv lys'!$G$2:$G$2863,'bereken betaaldatum bedrag'!B502)</f>
        <v>0</v>
      </c>
      <c r="AX502" s="4">
        <f>SUMIFS('grv lys'!$L$2:$L$2863,'grv lys'!$I$2:$I$2863,'bereken betaaldatum bedrag'!$AX$1,'grv lys'!$G$2:$G$2863,'bereken betaaldatum bedrag'!B502)</f>
        <v>0</v>
      </c>
      <c r="AY502" s="4">
        <f>SUMIFS('grv lys'!$L$2:$L$2863,'grv lys'!$I$2:$I$2863,'bereken betaaldatum bedrag'!$AY$1,'grv lys'!$G$2:$G$2863,'bereken betaaldatum bedrag'!B502)</f>
        <v>0</v>
      </c>
      <c r="AZ502" s="4">
        <f>SUMIFS('grv lys'!$L$2:$L$2863,'grv lys'!$I$2:$I$2863,'bereken betaaldatum bedrag'!$AZ$1,'grv lys'!$G$2:$G$2863,'bereken betaaldatum bedrag'!B502)</f>
        <v>0</v>
      </c>
      <c r="BA502" s="4">
        <f>SUMIFS('grv lys'!$L$2:$L$2863,'grv lys'!$I$2:$I$2863,'bereken betaaldatum bedrag'!$BA$1,'grv lys'!$G$2:$G$2863,'bereken betaaldatum bedrag'!B502)</f>
        <v>0</v>
      </c>
    </row>
    <row r="503" spans="1:53" x14ac:dyDescent="0.25">
      <c r="A503" s="19" t="s">
        <v>135</v>
      </c>
      <c r="B503" s="20">
        <v>42079</v>
      </c>
      <c r="C503" s="7"/>
      <c r="D503" s="15" t="s">
        <v>148</v>
      </c>
      <c r="E503" s="14"/>
      <c r="F503" s="12"/>
      <c r="G503" s="16"/>
      <c r="H503" s="16"/>
      <c r="I503" s="4">
        <f>SUMIFS('grv lys'!$L$2:$L$2863,'grv lys'!$G$2:$G$2863,'bereken betaaldatum bedrag'!B503,'grv lys'!$I$2:$I$2863,'bereken betaaldatum bedrag'!I$1)</f>
        <v>0</v>
      </c>
      <c r="J503" s="4">
        <f>SUMIFS('grv lys'!$L$2:$L$2863,'grv lys'!$I$2:$I$2863,'bereken betaaldatum bedrag'!$J$1,'grv lys'!$T$2:$T$2863,'bereken betaaldatum bedrag'!B503)</f>
        <v>0</v>
      </c>
      <c r="K503" s="4">
        <f>SUMIFS('grv lys'!$L$2:$L$2863,'grv lys'!$I$2:$I$2863,'bereken betaaldatum bedrag'!$K$1,'grv lys'!$T$2:$T$2863,'bereken betaaldatum bedrag'!B503)</f>
        <v>0</v>
      </c>
      <c r="L503" s="4">
        <f>SUMIFS('grv lys'!$L$2:$L$2863,'grv lys'!$I$2:$I$2863,'bereken betaaldatum bedrag'!$L$1,'grv lys'!$T$2:$T$2863,'bereken betaaldatum bedrag'!B503)</f>
        <v>0</v>
      </c>
      <c r="M503" s="4">
        <f>SUMIFS('grv lys'!$L$2:$L$2863,'grv lys'!$I$2:$I$2863,'bereken betaaldatum bedrag'!$M$1,'grv lys'!$T$2:$T$2863,'bereken betaaldatum bedrag'!B503)</f>
        <v>0</v>
      </c>
      <c r="N503" s="4">
        <f>SUMIFS('grv lys'!$L$2:$L$2863,'grv lys'!$I$2:$I$2863,'bereken betaaldatum bedrag'!$N$1,'grv lys'!$T$2:$T$2863,'bereken betaaldatum bedrag'!B503)</f>
        <v>0</v>
      </c>
      <c r="O503" s="4">
        <f>SUMIFS('grv lys'!$L$2:$L$2863,'grv lys'!$I$2:$I$2863,'bereken betaaldatum bedrag'!$O$1,'grv lys'!$T$2:$T$2863,'bereken betaaldatum bedrag'!B503)</f>
        <v>0</v>
      </c>
      <c r="P503" s="4">
        <f>SUMIFS('grv lys'!$L$2:$L$2863,'grv lys'!$I$2:$I$2863,'bereken betaaldatum bedrag'!$P$1,'grv lys'!$T$2:$T$2863,'bereken betaaldatum bedrag'!B503)</f>
        <v>0</v>
      </c>
      <c r="Q503" s="4">
        <f>SUMIFS('grv lys'!$L$2:$L$2863,'grv lys'!$I$2:$I$2863,'bereken betaaldatum bedrag'!$Q$1,'grv lys'!$T$2:$T$2863,'bereken betaaldatum bedrag'!B503)</f>
        <v>0</v>
      </c>
      <c r="R503" s="4">
        <f>SUMIFS('grv lys'!$L$2:$L$2863,'grv lys'!$I$2:$I$2863,'bereken betaaldatum bedrag'!$R$1,'grv lys'!$T$2:$T$2863,'bereken betaaldatum bedrag'!B503)</f>
        <v>0</v>
      </c>
      <c r="S503" s="4">
        <f>SUMIFS('grv lys'!Y502:Y3765,'grv lys'!T502:T3765,'bereken betaaldatum bedrag'!B503,'grv lys'!V502:V3765,'bereken betaaldatum bedrag'!$S$1)</f>
        <v>0</v>
      </c>
      <c r="T503" s="4">
        <f>SUMIFS('grv lys'!Z502:Z3765,'grv lys'!U502:U3765,'bereken betaaldatum bedrag'!B503,'grv lys'!W502:W3765,'bereken betaaldatum bedrag'!$T$1)</f>
        <v>0</v>
      </c>
      <c r="U503" s="4">
        <f>SUMIFS('grv lys'!$L$2:$L$2863,'grv lys'!$I$2:$I$2863,'bereken betaaldatum bedrag'!$U$1,'grv lys'!$T$2:$T$2863,'bereken betaaldatum bedrag'!B503)</f>
        <v>0</v>
      </c>
      <c r="V503" s="4">
        <f>SUMIFS('grv lys'!$L$2:$L$2863,'grv lys'!$I$2:$I$2863,'bereken betaaldatum bedrag'!$V$1,'grv lys'!$T$2:$T$2863,'bereken betaaldatum bedrag'!B503)</f>
        <v>0</v>
      </c>
      <c r="W503" s="4">
        <f>SUMIFS('grv lys'!$L$2:$L$2863,'grv lys'!$I$2:$I$2863,'bereken betaaldatum bedrag'!$W$1,'grv lys'!$T$2:$T$2863,'bereken betaaldatum bedrag'!B503)</f>
        <v>0</v>
      </c>
      <c r="X503" s="4">
        <f>SUMIFS('grv lys'!$L$2:$L$2863,'grv lys'!$I$2:$I$2863,'bereken betaaldatum bedrag'!$X$1,'grv lys'!$T$2:$T$2863,'bereken betaaldatum bedrag'!B503)</f>
        <v>0</v>
      </c>
      <c r="Y503" s="4">
        <f>SUMIFS('grv lys'!$L$2:$L$2863,'grv lys'!$I$2:$I$2863,'bereken betaaldatum bedrag'!$Y$1,'grv lys'!$G$2:$G$2863,'bereken betaaldatum bedrag'!B503)</f>
        <v>0</v>
      </c>
      <c r="Z503" s="4">
        <f>SUMIFS('grv lys'!$L$2:$L$2863,'grv lys'!$I$2:$I$2863,'bereken betaaldatum bedrag'!$Z$1,'grv lys'!$G$2:$G$2863,'bereken betaaldatum bedrag'!B503)</f>
        <v>0</v>
      </c>
      <c r="AA503" s="4">
        <f>SUMIFS('grv lys'!$L$2:$L$2863,'grv lys'!$I$2:$I$2863,'bereken betaaldatum bedrag'!$AA$1,'grv lys'!$G$2:$G$2863,'bereken betaaldatum bedrag'!B503)</f>
        <v>0</v>
      </c>
      <c r="AB503" s="4">
        <f>SUMIFS('grv lys'!$L$2:$L$2863,'grv lys'!$I$2:$I$2863,'bereken betaaldatum bedrag'!$AB$1,'grv lys'!$G$2:$G$2863,'bereken betaaldatum bedrag'!B503)</f>
        <v>0</v>
      </c>
      <c r="AC503" s="4">
        <f>SUMIFS('grv lys'!$L$2:$L$2863,'grv lys'!$I$2:$I$2863,'bereken betaaldatum bedrag'!$AC$1,'grv lys'!$G$2:$G$2863,'bereken betaaldatum bedrag'!B503)</f>
        <v>0</v>
      </c>
      <c r="AD503" s="4">
        <f>SUMIFS('grv lys'!$L$2:$L$2863,'grv lys'!$I$2:$I$2863,'bereken betaaldatum bedrag'!$AD$1,'grv lys'!$G$2:$G$2863,'bereken betaaldatum bedrag'!B503)</f>
        <v>0</v>
      </c>
      <c r="AE503" s="4">
        <f>SUMIFS('grv lys'!$L$2:$L$2863,'grv lys'!$I$2:$I$2863,'bereken betaaldatum bedrag'!$AE$1,'grv lys'!$G$2:$G$2863,'bereken betaaldatum bedrag'!B503)</f>
        <v>0</v>
      </c>
      <c r="AF503" s="4">
        <f>SUMIFS('grv lys'!$L$2:$L$2863,'grv lys'!$I$2:$I$2863,'bereken betaaldatum bedrag'!$AF$1,'grv lys'!$G$2:$G$2863,'bereken betaaldatum bedrag'!B503)</f>
        <v>0</v>
      </c>
      <c r="AG503" s="4">
        <f>SUMIFS('grv lys'!$L$2:$L$2863,'grv lys'!$I$2:$I$2863,'bereken betaaldatum bedrag'!$AG$1,'grv lys'!$G$2:$G$2863,'bereken betaaldatum bedrag'!B503)</f>
        <v>0</v>
      </c>
      <c r="AH503" s="4">
        <f>SUMIFS('grv lys'!$L$2:$L$2863,'grv lys'!$I$2:$I$2863,'bereken betaaldatum bedrag'!$AH$1,'grv lys'!$G$2:$G$2863,'bereken betaaldatum bedrag'!B503)</f>
        <v>0</v>
      </c>
      <c r="AI503" s="4">
        <f>SUMIFS('grv lys'!$L$2:$L$2863,'grv lys'!$I$2:$I$2863,'bereken betaaldatum bedrag'!$AI$1,'grv lys'!$G$2:$G$2863,'bereken betaaldatum bedrag'!B503)</f>
        <v>0</v>
      </c>
      <c r="AJ503" s="4">
        <f>SUMIFS('grv lys'!$L$2:$L$2863,'grv lys'!$I$2:$I$2863,'bereken betaaldatum bedrag'!$AJ$1,'grv lys'!$G$2:$G$2863,'bereken betaaldatum bedrag'!B503)</f>
        <v>0</v>
      </c>
      <c r="AK503" s="4">
        <f>SUMIFS('grv lys'!$L$2:$L$2863,'grv lys'!$I$2:$I$2863,'bereken betaaldatum bedrag'!$AK$1,'grv lys'!$G$2:$G$2863,'bereken betaaldatum bedrag'!B503)</f>
        <v>0</v>
      </c>
      <c r="AL503" s="4">
        <f>SUMIFS('grv lys'!$L$2:$L$2863,'grv lys'!$I$2:$I$2863,'bereken betaaldatum bedrag'!$AL$1,'grv lys'!$G$2:$G$2863,'bereken betaaldatum bedrag'!B503)</f>
        <v>0</v>
      </c>
      <c r="AM503" s="4">
        <f>SUMIFS('grv lys'!$L$2:$L$2863,'grv lys'!$I$2:$I$2863,'bereken betaaldatum bedrag'!$AM$1,'grv lys'!$G$2:$G$2863,'bereken betaaldatum bedrag'!B503)</f>
        <v>0</v>
      </c>
      <c r="AN503" s="4">
        <f>SUMIFS('grv lys'!$L$2:$L$2863,'grv lys'!$I$2:$I$2863,'bereken betaaldatum bedrag'!$AN$1,'grv lys'!$G$2:$G$2863,'bereken betaaldatum bedrag'!B503)</f>
        <v>0</v>
      </c>
      <c r="AO503" s="4">
        <f>SUMIFS('grv lys'!$L$2:$L$2863,'grv lys'!$I$2:$I$2863,'bereken betaaldatum bedrag'!$AO$1,'grv lys'!$G$2:$G$2863,'bereken betaaldatum bedrag'!B503)</f>
        <v>0</v>
      </c>
      <c r="AP503" s="4">
        <f>SUMIFS('grv lys'!$L$2:$L$2863,'grv lys'!$I$2:$I$2863,'bereken betaaldatum bedrag'!$AP$1,'grv lys'!$G$2:$G$2863,'bereken betaaldatum bedrag'!B503)</f>
        <v>0</v>
      </c>
      <c r="AQ503" s="4">
        <f>SUMIFS('grv lys'!$L$2:$L$2863,'grv lys'!$I$2:$I$2863,'bereken betaaldatum bedrag'!$AQ$1,'grv lys'!$G$2:$G$2863,'bereken betaaldatum bedrag'!B503)</f>
        <v>0</v>
      </c>
      <c r="AR503" s="4">
        <f>SUMIFS('grv lys'!$L$2:$L$2863,'grv lys'!$I$2:$I$2863,'bereken betaaldatum bedrag'!$AR$1,'grv lys'!$G$2:$G$2863,'bereken betaaldatum bedrag'!B503)</f>
        <v>0</v>
      </c>
      <c r="AS503" s="4">
        <f>SUMIFS('grv lys'!$L$2:$L$2863,'grv lys'!$I$2:$I$2863,'bereken betaaldatum bedrag'!$AS$1,'grv lys'!$G$2:$G$2863,'bereken betaaldatum bedrag'!B503)</f>
        <v>0</v>
      </c>
      <c r="AT503" s="4">
        <f>SUMIFS('grv lys'!$L$2:$L$2863,'grv lys'!$I$2:$I$2863,'bereken betaaldatum bedrag'!$AT$1,'grv lys'!$G$2:$G$2863,'bereken betaaldatum bedrag'!B503)</f>
        <v>0</v>
      </c>
      <c r="AU503" s="4">
        <f>SUMIFS('grv lys'!$L$2:$L$2863,'grv lys'!$I$2:$I$2863,'bereken betaaldatum bedrag'!$AU$1,'grv lys'!$G$2:$G$2863,'bereken betaaldatum bedrag'!B503)</f>
        <v>0</v>
      </c>
      <c r="AV503" s="4">
        <f>SUMIFS('grv lys'!$L$2:$L$2863,'grv lys'!$I$2:$I$2863,'bereken betaaldatum bedrag'!$AV$1,'grv lys'!$G$2:$G$2863,'bereken betaaldatum bedrag'!B503)</f>
        <v>0</v>
      </c>
      <c r="AW503" s="4">
        <f>SUMIFS('grv lys'!$L$2:$L$2863,'grv lys'!$I$2:$I$2863,'bereken betaaldatum bedrag'!$AW$1,'grv lys'!$G$2:$G$2863,'bereken betaaldatum bedrag'!B503)</f>
        <v>0</v>
      </c>
      <c r="AX503" s="4">
        <f>SUMIFS('grv lys'!$L$2:$L$2863,'grv lys'!$I$2:$I$2863,'bereken betaaldatum bedrag'!$AX$1,'grv lys'!$G$2:$G$2863,'bereken betaaldatum bedrag'!B503)</f>
        <v>0</v>
      </c>
      <c r="AY503" s="4">
        <f>SUMIFS('grv lys'!$L$2:$L$2863,'grv lys'!$I$2:$I$2863,'bereken betaaldatum bedrag'!$AY$1,'grv lys'!$G$2:$G$2863,'bereken betaaldatum bedrag'!B503)</f>
        <v>0</v>
      </c>
      <c r="AZ503" s="4">
        <f>SUMIFS('grv lys'!$L$2:$L$2863,'grv lys'!$I$2:$I$2863,'bereken betaaldatum bedrag'!$AZ$1,'grv lys'!$G$2:$G$2863,'bereken betaaldatum bedrag'!B503)</f>
        <v>0</v>
      </c>
      <c r="BA503" s="4">
        <f>SUMIFS('grv lys'!$L$2:$L$2863,'grv lys'!$I$2:$I$2863,'bereken betaaldatum bedrag'!$BA$1,'grv lys'!$G$2:$G$2863,'bereken betaaldatum bedrag'!B503)</f>
        <v>0</v>
      </c>
    </row>
    <row r="504" spans="1:53" x14ac:dyDescent="0.25">
      <c r="A504" s="19" t="s">
        <v>136</v>
      </c>
      <c r="B504" s="20">
        <v>42080</v>
      </c>
      <c r="C504" s="7"/>
      <c r="D504" s="15" t="s">
        <v>148</v>
      </c>
      <c r="E504" s="14"/>
      <c r="F504" s="12"/>
      <c r="G504" s="16"/>
      <c r="H504" s="16"/>
      <c r="I504" s="4">
        <f>SUMIFS('grv lys'!$L$2:$L$2863,'grv lys'!$G$2:$G$2863,'bereken betaaldatum bedrag'!B504,'grv lys'!$I$2:$I$2863,'bereken betaaldatum bedrag'!I$1)</f>
        <v>0</v>
      </c>
      <c r="J504" s="4">
        <f>SUMIFS('grv lys'!$L$2:$L$2863,'grv lys'!$I$2:$I$2863,'bereken betaaldatum bedrag'!$J$1,'grv lys'!$T$2:$T$2863,'bereken betaaldatum bedrag'!B504)</f>
        <v>0</v>
      </c>
      <c r="K504" s="4">
        <f>SUMIFS('grv lys'!$L$2:$L$2863,'grv lys'!$I$2:$I$2863,'bereken betaaldatum bedrag'!$K$1,'grv lys'!$T$2:$T$2863,'bereken betaaldatum bedrag'!B504)</f>
        <v>0</v>
      </c>
      <c r="L504" s="4">
        <f>SUMIFS('grv lys'!$L$2:$L$2863,'grv lys'!$I$2:$I$2863,'bereken betaaldatum bedrag'!$L$1,'grv lys'!$T$2:$T$2863,'bereken betaaldatum bedrag'!B504)</f>
        <v>0</v>
      </c>
      <c r="M504" s="4">
        <f>SUMIFS('grv lys'!$L$2:$L$2863,'grv lys'!$I$2:$I$2863,'bereken betaaldatum bedrag'!$M$1,'grv lys'!$T$2:$T$2863,'bereken betaaldatum bedrag'!B504)</f>
        <v>0</v>
      </c>
      <c r="N504" s="4">
        <f>SUMIFS('grv lys'!$L$2:$L$2863,'grv lys'!$I$2:$I$2863,'bereken betaaldatum bedrag'!$N$1,'grv lys'!$T$2:$T$2863,'bereken betaaldatum bedrag'!B504)</f>
        <v>0</v>
      </c>
      <c r="O504" s="4">
        <f>SUMIFS('grv lys'!$L$2:$L$2863,'grv lys'!$I$2:$I$2863,'bereken betaaldatum bedrag'!$O$1,'grv lys'!$T$2:$T$2863,'bereken betaaldatum bedrag'!B504)</f>
        <v>0</v>
      </c>
      <c r="P504" s="4">
        <f>SUMIFS('grv lys'!$L$2:$L$2863,'grv lys'!$I$2:$I$2863,'bereken betaaldatum bedrag'!$P$1,'grv lys'!$T$2:$T$2863,'bereken betaaldatum bedrag'!B504)</f>
        <v>0</v>
      </c>
      <c r="Q504" s="4">
        <f>SUMIFS('grv lys'!$L$2:$L$2863,'grv lys'!$I$2:$I$2863,'bereken betaaldatum bedrag'!$Q$1,'grv lys'!$T$2:$T$2863,'bereken betaaldatum bedrag'!B504)</f>
        <v>0</v>
      </c>
      <c r="R504" s="4">
        <f>SUMIFS('grv lys'!$L$2:$L$2863,'grv lys'!$I$2:$I$2863,'bereken betaaldatum bedrag'!$R$1,'grv lys'!$T$2:$T$2863,'bereken betaaldatum bedrag'!B504)</f>
        <v>0</v>
      </c>
      <c r="S504" s="4">
        <f>SUMIFS('grv lys'!Y503:Y3766,'grv lys'!T503:T3766,'bereken betaaldatum bedrag'!B504,'grv lys'!V503:V3766,'bereken betaaldatum bedrag'!$S$1)</f>
        <v>0</v>
      </c>
      <c r="T504" s="4">
        <f>SUMIFS('grv lys'!Z503:Z3766,'grv lys'!U503:U3766,'bereken betaaldatum bedrag'!B504,'grv lys'!W503:W3766,'bereken betaaldatum bedrag'!$T$1)</f>
        <v>0</v>
      </c>
      <c r="U504" s="4">
        <f>SUMIFS('grv lys'!$L$2:$L$2863,'grv lys'!$I$2:$I$2863,'bereken betaaldatum bedrag'!$U$1,'grv lys'!$T$2:$T$2863,'bereken betaaldatum bedrag'!B504)</f>
        <v>0</v>
      </c>
      <c r="V504" s="4">
        <f>SUMIFS('grv lys'!$L$2:$L$2863,'grv lys'!$I$2:$I$2863,'bereken betaaldatum bedrag'!$V$1,'grv lys'!$T$2:$T$2863,'bereken betaaldatum bedrag'!B504)</f>
        <v>0</v>
      </c>
      <c r="W504" s="4">
        <f>SUMIFS('grv lys'!$L$2:$L$2863,'grv lys'!$I$2:$I$2863,'bereken betaaldatum bedrag'!$W$1,'grv lys'!$T$2:$T$2863,'bereken betaaldatum bedrag'!B504)</f>
        <v>0</v>
      </c>
      <c r="X504" s="4">
        <f>SUMIFS('grv lys'!$L$2:$L$2863,'grv lys'!$I$2:$I$2863,'bereken betaaldatum bedrag'!$X$1,'grv lys'!$T$2:$T$2863,'bereken betaaldatum bedrag'!B504)</f>
        <v>0</v>
      </c>
      <c r="Y504" s="4">
        <f>SUMIFS('grv lys'!$L$2:$L$2863,'grv lys'!$I$2:$I$2863,'bereken betaaldatum bedrag'!$Y$1,'grv lys'!$G$2:$G$2863,'bereken betaaldatum bedrag'!B504)</f>
        <v>0</v>
      </c>
      <c r="Z504" s="4">
        <f>SUMIFS('grv lys'!$L$2:$L$2863,'grv lys'!$I$2:$I$2863,'bereken betaaldatum bedrag'!$Z$1,'grv lys'!$G$2:$G$2863,'bereken betaaldatum bedrag'!B504)</f>
        <v>0</v>
      </c>
      <c r="AA504" s="4">
        <f>SUMIFS('grv lys'!$L$2:$L$2863,'grv lys'!$I$2:$I$2863,'bereken betaaldatum bedrag'!$AA$1,'grv lys'!$G$2:$G$2863,'bereken betaaldatum bedrag'!B504)</f>
        <v>0</v>
      </c>
      <c r="AB504" s="4">
        <f>SUMIFS('grv lys'!$L$2:$L$2863,'grv lys'!$I$2:$I$2863,'bereken betaaldatum bedrag'!$AB$1,'grv lys'!$G$2:$G$2863,'bereken betaaldatum bedrag'!B504)</f>
        <v>0</v>
      </c>
      <c r="AC504" s="4">
        <f>SUMIFS('grv lys'!$L$2:$L$2863,'grv lys'!$I$2:$I$2863,'bereken betaaldatum bedrag'!$AC$1,'grv lys'!$G$2:$G$2863,'bereken betaaldatum bedrag'!B504)</f>
        <v>0</v>
      </c>
      <c r="AD504" s="4">
        <f>SUMIFS('grv lys'!$L$2:$L$2863,'grv lys'!$I$2:$I$2863,'bereken betaaldatum bedrag'!$AD$1,'grv lys'!$G$2:$G$2863,'bereken betaaldatum bedrag'!B504)</f>
        <v>0</v>
      </c>
      <c r="AE504" s="4">
        <f>SUMIFS('grv lys'!$L$2:$L$2863,'grv lys'!$I$2:$I$2863,'bereken betaaldatum bedrag'!$AE$1,'grv lys'!$G$2:$G$2863,'bereken betaaldatum bedrag'!B504)</f>
        <v>0</v>
      </c>
      <c r="AF504" s="4">
        <f>SUMIFS('grv lys'!$L$2:$L$2863,'grv lys'!$I$2:$I$2863,'bereken betaaldatum bedrag'!$AF$1,'grv lys'!$G$2:$G$2863,'bereken betaaldatum bedrag'!B504)</f>
        <v>0</v>
      </c>
      <c r="AG504" s="4">
        <f>SUMIFS('grv lys'!$L$2:$L$2863,'grv lys'!$I$2:$I$2863,'bereken betaaldatum bedrag'!$AG$1,'grv lys'!$G$2:$G$2863,'bereken betaaldatum bedrag'!B504)</f>
        <v>0</v>
      </c>
      <c r="AH504" s="4">
        <f>SUMIFS('grv lys'!$L$2:$L$2863,'grv lys'!$I$2:$I$2863,'bereken betaaldatum bedrag'!$AH$1,'grv lys'!$G$2:$G$2863,'bereken betaaldatum bedrag'!B504)</f>
        <v>0</v>
      </c>
      <c r="AI504" s="4">
        <f>SUMIFS('grv lys'!$L$2:$L$2863,'grv lys'!$I$2:$I$2863,'bereken betaaldatum bedrag'!$AI$1,'grv lys'!$G$2:$G$2863,'bereken betaaldatum bedrag'!B504)</f>
        <v>0</v>
      </c>
      <c r="AJ504" s="4">
        <f>SUMIFS('grv lys'!$L$2:$L$2863,'grv lys'!$I$2:$I$2863,'bereken betaaldatum bedrag'!$AJ$1,'grv lys'!$G$2:$G$2863,'bereken betaaldatum bedrag'!B504)</f>
        <v>0</v>
      </c>
      <c r="AK504" s="4">
        <f>SUMIFS('grv lys'!$L$2:$L$2863,'grv lys'!$I$2:$I$2863,'bereken betaaldatum bedrag'!$AK$1,'grv lys'!$G$2:$G$2863,'bereken betaaldatum bedrag'!B504)</f>
        <v>0</v>
      </c>
      <c r="AL504" s="4">
        <f>SUMIFS('grv lys'!$L$2:$L$2863,'grv lys'!$I$2:$I$2863,'bereken betaaldatum bedrag'!$AL$1,'grv lys'!$G$2:$G$2863,'bereken betaaldatum bedrag'!B504)</f>
        <v>0</v>
      </c>
      <c r="AM504" s="4">
        <f>SUMIFS('grv lys'!$L$2:$L$2863,'grv lys'!$I$2:$I$2863,'bereken betaaldatum bedrag'!$AM$1,'grv lys'!$G$2:$G$2863,'bereken betaaldatum bedrag'!B504)</f>
        <v>0</v>
      </c>
      <c r="AN504" s="4">
        <f>SUMIFS('grv lys'!$L$2:$L$2863,'grv lys'!$I$2:$I$2863,'bereken betaaldatum bedrag'!$AN$1,'grv lys'!$G$2:$G$2863,'bereken betaaldatum bedrag'!B504)</f>
        <v>0</v>
      </c>
      <c r="AO504" s="4">
        <f>SUMIFS('grv lys'!$L$2:$L$2863,'grv lys'!$I$2:$I$2863,'bereken betaaldatum bedrag'!$AO$1,'grv lys'!$G$2:$G$2863,'bereken betaaldatum bedrag'!B504)</f>
        <v>0</v>
      </c>
      <c r="AP504" s="4">
        <f>SUMIFS('grv lys'!$L$2:$L$2863,'grv lys'!$I$2:$I$2863,'bereken betaaldatum bedrag'!$AP$1,'grv lys'!$G$2:$G$2863,'bereken betaaldatum bedrag'!B504)</f>
        <v>0</v>
      </c>
      <c r="AQ504" s="4">
        <f>SUMIFS('grv lys'!$L$2:$L$2863,'grv lys'!$I$2:$I$2863,'bereken betaaldatum bedrag'!$AQ$1,'grv lys'!$G$2:$G$2863,'bereken betaaldatum bedrag'!B504)</f>
        <v>0</v>
      </c>
      <c r="AR504" s="4">
        <f>SUMIFS('grv lys'!$L$2:$L$2863,'grv lys'!$I$2:$I$2863,'bereken betaaldatum bedrag'!$AR$1,'grv lys'!$G$2:$G$2863,'bereken betaaldatum bedrag'!B504)</f>
        <v>0</v>
      </c>
      <c r="AS504" s="4">
        <f>SUMIFS('grv lys'!$L$2:$L$2863,'grv lys'!$I$2:$I$2863,'bereken betaaldatum bedrag'!$AS$1,'grv lys'!$G$2:$G$2863,'bereken betaaldatum bedrag'!B504)</f>
        <v>0</v>
      </c>
      <c r="AT504" s="4">
        <f>SUMIFS('grv lys'!$L$2:$L$2863,'grv lys'!$I$2:$I$2863,'bereken betaaldatum bedrag'!$AT$1,'grv lys'!$G$2:$G$2863,'bereken betaaldatum bedrag'!B504)</f>
        <v>0</v>
      </c>
      <c r="AU504" s="4">
        <f>SUMIFS('grv lys'!$L$2:$L$2863,'grv lys'!$I$2:$I$2863,'bereken betaaldatum bedrag'!$AU$1,'grv lys'!$G$2:$G$2863,'bereken betaaldatum bedrag'!B504)</f>
        <v>0</v>
      </c>
      <c r="AV504" s="4">
        <f>SUMIFS('grv lys'!$L$2:$L$2863,'grv lys'!$I$2:$I$2863,'bereken betaaldatum bedrag'!$AV$1,'grv lys'!$G$2:$G$2863,'bereken betaaldatum bedrag'!B504)</f>
        <v>0</v>
      </c>
      <c r="AW504" s="4">
        <f>SUMIFS('grv lys'!$L$2:$L$2863,'grv lys'!$I$2:$I$2863,'bereken betaaldatum bedrag'!$AW$1,'grv lys'!$G$2:$G$2863,'bereken betaaldatum bedrag'!B504)</f>
        <v>0</v>
      </c>
      <c r="AX504" s="4">
        <f>SUMIFS('grv lys'!$L$2:$L$2863,'grv lys'!$I$2:$I$2863,'bereken betaaldatum bedrag'!$AX$1,'grv lys'!$G$2:$G$2863,'bereken betaaldatum bedrag'!B504)</f>
        <v>0</v>
      </c>
      <c r="AY504" s="4">
        <f>SUMIFS('grv lys'!$L$2:$L$2863,'grv lys'!$I$2:$I$2863,'bereken betaaldatum bedrag'!$AY$1,'grv lys'!$G$2:$G$2863,'bereken betaaldatum bedrag'!B504)</f>
        <v>0</v>
      </c>
      <c r="AZ504" s="4">
        <f>SUMIFS('grv lys'!$L$2:$L$2863,'grv lys'!$I$2:$I$2863,'bereken betaaldatum bedrag'!$AZ$1,'grv lys'!$G$2:$G$2863,'bereken betaaldatum bedrag'!B504)</f>
        <v>0</v>
      </c>
      <c r="BA504" s="4">
        <f>SUMIFS('grv lys'!$L$2:$L$2863,'grv lys'!$I$2:$I$2863,'bereken betaaldatum bedrag'!$BA$1,'grv lys'!$G$2:$G$2863,'bereken betaaldatum bedrag'!B504)</f>
        <v>0</v>
      </c>
    </row>
    <row r="505" spans="1:53" x14ac:dyDescent="0.25">
      <c r="A505" s="19" t="s">
        <v>137</v>
      </c>
      <c r="B505" s="20">
        <v>42081</v>
      </c>
      <c r="C505" s="7"/>
      <c r="D505" s="15" t="s">
        <v>148</v>
      </c>
      <c r="E505" s="14"/>
      <c r="F505" s="12"/>
      <c r="G505" s="16"/>
      <c r="H505" s="16"/>
      <c r="I505" s="4">
        <f>SUMIFS('grv lys'!$L$2:$L$2863,'grv lys'!$G$2:$G$2863,'bereken betaaldatum bedrag'!B505,'grv lys'!$I$2:$I$2863,'bereken betaaldatum bedrag'!I$1)</f>
        <v>0</v>
      </c>
      <c r="J505" s="4">
        <f>SUMIFS('grv lys'!$L$2:$L$2863,'grv lys'!$I$2:$I$2863,'bereken betaaldatum bedrag'!$J$1,'grv lys'!$T$2:$T$2863,'bereken betaaldatum bedrag'!B505)</f>
        <v>0</v>
      </c>
      <c r="K505" s="4">
        <f>SUMIFS('grv lys'!$L$2:$L$2863,'grv lys'!$I$2:$I$2863,'bereken betaaldatum bedrag'!$K$1,'grv lys'!$T$2:$T$2863,'bereken betaaldatum bedrag'!B505)</f>
        <v>0</v>
      </c>
      <c r="L505" s="4">
        <f>SUMIFS('grv lys'!$L$2:$L$2863,'grv lys'!$I$2:$I$2863,'bereken betaaldatum bedrag'!$L$1,'grv lys'!$T$2:$T$2863,'bereken betaaldatum bedrag'!B505)</f>
        <v>0</v>
      </c>
      <c r="M505" s="4">
        <f>SUMIFS('grv lys'!$L$2:$L$2863,'grv lys'!$I$2:$I$2863,'bereken betaaldatum bedrag'!$M$1,'grv lys'!$T$2:$T$2863,'bereken betaaldatum bedrag'!B505)</f>
        <v>0</v>
      </c>
      <c r="N505" s="4">
        <f>SUMIFS('grv lys'!$L$2:$L$2863,'grv lys'!$I$2:$I$2863,'bereken betaaldatum bedrag'!$N$1,'grv lys'!$T$2:$T$2863,'bereken betaaldatum bedrag'!B505)</f>
        <v>0</v>
      </c>
      <c r="O505" s="4">
        <f>SUMIFS('grv lys'!$L$2:$L$2863,'grv lys'!$I$2:$I$2863,'bereken betaaldatum bedrag'!$O$1,'grv lys'!$T$2:$T$2863,'bereken betaaldatum bedrag'!B505)</f>
        <v>0</v>
      </c>
      <c r="P505" s="4">
        <f>SUMIFS('grv lys'!$L$2:$L$2863,'grv lys'!$I$2:$I$2863,'bereken betaaldatum bedrag'!$P$1,'grv lys'!$T$2:$T$2863,'bereken betaaldatum bedrag'!B505)</f>
        <v>0</v>
      </c>
      <c r="Q505" s="4">
        <f>SUMIFS('grv lys'!$L$2:$L$2863,'grv lys'!$I$2:$I$2863,'bereken betaaldatum bedrag'!$Q$1,'grv lys'!$T$2:$T$2863,'bereken betaaldatum bedrag'!B505)</f>
        <v>0</v>
      </c>
      <c r="R505" s="4">
        <f>SUMIFS('grv lys'!$L$2:$L$2863,'grv lys'!$I$2:$I$2863,'bereken betaaldatum bedrag'!$R$1,'grv lys'!$T$2:$T$2863,'bereken betaaldatum bedrag'!B505)</f>
        <v>0</v>
      </c>
      <c r="S505" s="4">
        <f>SUMIFS('grv lys'!Y504:Y3767,'grv lys'!T504:T3767,'bereken betaaldatum bedrag'!B505,'grv lys'!V504:V3767,'bereken betaaldatum bedrag'!$S$1)</f>
        <v>0</v>
      </c>
      <c r="T505" s="4">
        <f>SUMIFS('grv lys'!Z504:Z3767,'grv lys'!U504:U3767,'bereken betaaldatum bedrag'!B505,'grv lys'!W504:W3767,'bereken betaaldatum bedrag'!$T$1)</f>
        <v>0</v>
      </c>
      <c r="U505" s="4">
        <f>SUMIFS('grv lys'!$L$2:$L$2863,'grv lys'!$I$2:$I$2863,'bereken betaaldatum bedrag'!$U$1,'grv lys'!$T$2:$T$2863,'bereken betaaldatum bedrag'!B505)</f>
        <v>0</v>
      </c>
      <c r="V505" s="4">
        <f>SUMIFS('grv lys'!$L$2:$L$2863,'grv lys'!$I$2:$I$2863,'bereken betaaldatum bedrag'!$V$1,'grv lys'!$T$2:$T$2863,'bereken betaaldatum bedrag'!B505)</f>
        <v>0</v>
      </c>
      <c r="W505" s="4">
        <f>SUMIFS('grv lys'!$L$2:$L$2863,'grv lys'!$I$2:$I$2863,'bereken betaaldatum bedrag'!$W$1,'grv lys'!$T$2:$T$2863,'bereken betaaldatum bedrag'!B505)</f>
        <v>0</v>
      </c>
      <c r="X505" s="4">
        <f>SUMIFS('grv lys'!$L$2:$L$2863,'grv lys'!$I$2:$I$2863,'bereken betaaldatum bedrag'!$X$1,'grv lys'!$T$2:$T$2863,'bereken betaaldatum bedrag'!B505)</f>
        <v>0</v>
      </c>
      <c r="Y505" s="4">
        <f>SUMIFS('grv lys'!$L$2:$L$2863,'grv lys'!$I$2:$I$2863,'bereken betaaldatum bedrag'!$Y$1,'grv lys'!$G$2:$G$2863,'bereken betaaldatum bedrag'!B505)</f>
        <v>0</v>
      </c>
      <c r="Z505" s="4">
        <f>SUMIFS('grv lys'!$L$2:$L$2863,'grv lys'!$I$2:$I$2863,'bereken betaaldatum bedrag'!$Z$1,'grv lys'!$G$2:$G$2863,'bereken betaaldatum bedrag'!B505)</f>
        <v>0</v>
      </c>
      <c r="AA505" s="4">
        <f>SUMIFS('grv lys'!$L$2:$L$2863,'grv lys'!$I$2:$I$2863,'bereken betaaldatum bedrag'!$AA$1,'grv lys'!$G$2:$G$2863,'bereken betaaldatum bedrag'!B505)</f>
        <v>0</v>
      </c>
      <c r="AB505" s="4">
        <f>SUMIFS('grv lys'!$L$2:$L$2863,'grv lys'!$I$2:$I$2863,'bereken betaaldatum bedrag'!$AB$1,'grv lys'!$G$2:$G$2863,'bereken betaaldatum bedrag'!B505)</f>
        <v>0</v>
      </c>
      <c r="AC505" s="4">
        <f>SUMIFS('grv lys'!$L$2:$L$2863,'grv lys'!$I$2:$I$2863,'bereken betaaldatum bedrag'!$AC$1,'grv lys'!$G$2:$G$2863,'bereken betaaldatum bedrag'!B505)</f>
        <v>0</v>
      </c>
      <c r="AD505" s="4">
        <f>SUMIFS('grv lys'!$L$2:$L$2863,'grv lys'!$I$2:$I$2863,'bereken betaaldatum bedrag'!$AD$1,'grv lys'!$G$2:$G$2863,'bereken betaaldatum bedrag'!B505)</f>
        <v>0</v>
      </c>
      <c r="AE505" s="4">
        <f>SUMIFS('grv lys'!$L$2:$L$2863,'grv lys'!$I$2:$I$2863,'bereken betaaldatum bedrag'!$AE$1,'grv lys'!$G$2:$G$2863,'bereken betaaldatum bedrag'!B505)</f>
        <v>0</v>
      </c>
      <c r="AF505" s="4">
        <f>SUMIFS('grv lys'!$L$2:$L$2863,'grv lys'!$I$2:$I$2863,'bereken betaaldatum bedrag'!$AF$1,'grv lys'!$G$2:$G$2863,'bereken betaaldatum bedrag'!B505)</f>
        <v>0</v>
      </c>
      <c r="AG505" s="4">
        <f>SUMIFS('grv lys'!$L$2:$L$2863,'grv lys'!$I$2:$I$2863,'bereken betaaldatum bedrag'!$AG$1,'grv lys'!$G$2:$G$2863,'bereken betaaldatum bedrag'!B505)</f>
        <v>0</v>
      </c>
      <c r="AH505" s="4">
        <f>SUMIFS('grv lys'!$L$2:$L$2863,'grv lys'!$I$2:$I$2863,'bereken betaaldatum bedrag'!$AH$1,'grv lys'!$G$2:$G$2863,'bereken betaaldatum bedrag'!B505)</f>
        <v>0</v>
      </c>
      <c r="AI505" s="4">
        <f>SUMIFS('grv lys'!$L$2:$L$2863,'grv lys'!$I$2:$I$2863,'bereken betaaldatum bedrag'!$AI$1,'grv lys'!$G$2:$G$2863,'bereken betaaldatum bedrag'!B505)</f>
        <v>0</v>
      </c>
      <c r="AJ505" s="4">
        <f>SUMIFS('grv lys'!$L$2:$L$2863,'grv lys'!$I$2:$I$2863,'bereken betaaldatum bedrag'!$AJ$1,'grv lys'!$G$2:$G$2863,'bereken betaaldatum bedrag'!B505)</f>
        <v>0</v>
      </c>
      <c r="AK505" s="4">
        <f>SUMIFS('grv lys'!$L$2:$L$2863,'grv lys'!$I$2:$I$2863,'bereken betaaldatum bedrag'!$AK$1,'grv lys'!$G$2:$G$2863,'bereken betaaldatum bedrag'!B505)</f>
        <v>0</v>
      </c>
      <c r="AL505" s="4">
        <f>SUMIFS('grv lys'!$L$2:$L$2863,'grv lys'!$I$2:$I$2863,'bereken betaaldatum bedrag'!$AL$1,'grv lys'!$G$2:$G$2863,'bereken betaaldatum bedrag'!B505)</f>
        <v>0</v>
      </c>
      <c r="AM505" s="4">
        <f>SUMIFS('grv lys'!$L$2:$L$2863,'grv lys'!$I$2:$I$2863,'bereken betaaldatum bedrag'!$AM$1,'grv lys'!$G$2:$G$2863,'bereken betaaldatum bedrag'!B505)</f>
        <v>0</v>
      </c>
      <c r="AN505" s="4">
        <f>SUMIFS('grv lys'!$L$2:$L$2863,'grv lys'!$I$2:$I$2863,'bereken betaaldatum bedrag'!$AN$1,'grv lys'!$G$2:$G$2863,'bereken betaaldatum bedrag'!B505)</f>
        <v>0</v>
      </c>
      <c r="AO505" s="4">
        <f>SUMIFS('grv lys'!$L$2:$L$2863,'grv lys'!$I$2:$I$2863,'bereken betaaldatum bedrag'!$AO$1,'grv lys'!$G$2:$G$2863,'bereken betaaldatum bedrag'!B505)</f>
        <v>0</v>
      </c>
      <c r="AP505" s="4">
        <f>SUMIFS('grv lys'!$L$2:$L$2863,'grv lys'!$I$2:$I$2863,'bereken betaaldatum bedrag'!$AP$1,'grv lys'!$G$2:$G$2863,'bereken betaaldatum bedrag'!B505)</f>
        <v>0</v>
      </c>
      <c r="AQ505" s="4">
        <f>SUMIFS('grv lys'!$L$2:$L$2863,'grv lys'!$I$2:$I$2863,'bereken betaaldatum bedrag'!$AQ$1,'grv lys'!$G$2:$G$2863,'bereken betaaldatum bedrag'!B505)</f>
        <v>0</v>
      </c>
      <c r="AR505" s="4">
        <f>SUMIFS('grv lys'!$L$2:$L$2863,'grv lys'!$I$2:$I$2863,'bereken betaaldatum bedrag'!$AR$1,'grv lys'!$G$2:$G$2863,'bereken betaaldatum bedrag'!B505)</f>
        <v>0</v>
      </c>
      <c r="AS505" s="4">
        <f>SUMIFS('grv lys'!$L$2:$L$2863,'grv lys'!$I$2:$I$2863,'bereken betaaldatum bedrag'!$AS$1,'grv lys'!$G$2:$G$2863,'bereken betaaldatum bedrag'!B505)</f>
        <v>0</v>
      </c>
      <c r="AT505" s="4">
        <f>SUMIFS('grv lys'!$L$2:$L$2863,'grv lys'!$I$2:$I$2863,'bereken betaaldatum bedrag'!$AT$1,'grv lys'!$G$2:$G$2863,'bereken betaaldatum bedrag'!B505)</f>
        <v>0</v>
      </c>
      <c r="AU505" s="4">
        <f>SUMIFS('grv lys'!$L$2:$L$2863,'grv lys'!$I$2:$I$2863,'bereken betaaldatum bedrag'!$AU$1,'grv lys'!$G$2:$G$2863,'bereken betaaldatum bedrag'!B505)</f>
        <v>0</v>
      </c>
      <c r="AV505" s="4">
        <f>SUMIFS('grv lys'!$L$2:$L$2863,'grv lys'!$I$2:$I$2863,'bereken betaaldatum bedrag'!$AV$1,'grv lys'!$G$2:$G$2863,'bereken betaaldatum bedrag'!B505)</f>
        <v>0</v>
      </c>
      <c r="AW505" s="4">
        <f>SUMIFS('grv lys'!$L$2:$L$2863,'grv lys'!$I$2:$I$2863,'bereken betaaldatum bedrag'!$AW$1,'grv lys'!$G$2:$G$2863,'bereken betaaldatum bedrag'!B505)</f>
        <v>0</v>
      </c>
      <c r="AX505" s="4">
        <f>SUMIFS('grv lys'!$L$2:$L$2863,'grv lys'!$I$2:$I$2863,'bereken betaaldatum bedrag'!$AX$1,'grv lys'!$G$2:$G$2863,'bereken betaaldatum bedrag'!B505)</f>
        <v>0</v>
      </c>
      <c r="AY505" s="4">
        <f>SUMIFS('grv lys'!$L$2:$L$2863,'grv lys'!$I$2:$I$2863,'bereken betaaldatum bedrag'!$AY$1,'grv lys'!$G$2:$G$2863,'bereken betaaldatum bedrag'!B505)</f>
        <v>0</v>
      </c>
      <c r="AZ505" s="4">
        <f>SUMIFS('grv lys'!$L$2:$L$2863,'grv lys'!$I$2:$I$2863,'bereken betaaldatum bedrag'!$AZ$1,'grv lys'!$G$2:$G$2863,'bereken betaaldatum bedrag'!B505)</f>
        <v>0</v>
      </c>
      <c r="BA505" s="4">
        <f>SUMIFS('grv lys'!$L$2:$L$2863,'grv lys'!$I$2:$I$2863,'bereken betaaldatum bedrag'!$BA$1,'grv lys'!$G$2:$G$2863,'bereken betaaldatum bedrag'!B505)</f>
        <v>0</v>
      </c>
    </row>
    <row r="506" spans="1:53" x14ac:dyDescent="0.25">
      <c r="A506" s="19" t="s">
        <v>138</v>
      </c>
      <c r="B506" s="20">
        <v>42082</v>
      </c>
      <c r="C506" s="7"/>
      <c r="D506" s="15" t="s">
        <v>148</v>
      </c>
      <c r="E506" s="14"/>
      <c r="F506" s="12"/>
      <c r="G506" s="16"/>
      <c r="H506" s="16"/>
      <c r="I506" s="4">
        <f>SUMIFS('grv lys'!$L$2:$L$2863,'grv lys'!$G$2:$G$2863,'bereken betaaldatum bedrag'!B506,'grv lys'!$I$2:$I$2863,'bereken betaaldatum bedrag'!I$1)</f>
        <v>0</v>
      </c>
      <c r="J506" s="4">
        <f>SUMIFS('grv lys'!$L$2:$L$2863,'grv lys'!$I$2:$I$2863,'bereken betaaldatum bedrag'!$J$1,'grv lys'!$T$2:$T$2863,'bereken betaaldatum bedrag'!B506)</f>
        <v>0</v>
      </c>
      <c r="K506" s="4">
        <f>SUMIFS('grv lys'!$L$2:$L$2863,'grv lys'!$I$2:$I$2863,'bereken betaaldatum bedrag'!$K$1,'grv lys'!$T$2:$T$2863,'bereken betaaldatum bedrag'!B506)</f>
        <v>0</v>
      </c>
      <c r="L506" s="4">
        <f>SUMIFS('grv lys'!$L$2:$L$2863,'grv lys'!$I$2:$I$2863,'bereken betaaldatum bedrag'!$L$1,'grv lys'!$T$2:$T$2863,'bereken betaaldatum bedrag'!B506)</f>
        <v>0</v>
      </c>
      <c r="M506" s="4">
        <f>SUMIFS('grv lys'!$L$2:$L$2863,'grv lys'!$I$2:$I$2863,'bereken betaaldatum bedrag'!$M$1,'grv lys'!$T$2:$T$2863,'bereken betaaldatum bedrag'!B506)</f>
        <v>0</v>
      </c>
      <c r="N506" s="4">
        <f>SUMIFS('grv lys'!$L$2:$L$2863,'grv lys'!$I$2:$I$2863,'bereken betaaldatum bedrag'!$N$1,'grv lys'!$T$2:$T$2863,'bereken betaaldatum bedrag'!B506)</f>
        <v>0</v>
      </c>
      <c r="O506" s="4">
        <f>SUMIFS('grv lys'!$L$2:$L$2863,'grv lys'!$I$2:$I$2863,'bereken betaaldatum bedrag'!$O$1,'grv lys'!$T$2:$T$2863,'bereken betaaldatum bedrag'!B506)</f>
        <v>0</v>
      </c>
      <c r="P506" s="4">
        <f>SUMIFS('grv lys'!$L$2:$L$2863,'grv lys'!$I$2:$I$2863,'bereken betaaldatum bedrag'!$P$1,'grv lys'!$T$2:$T$2863,'bereken betaaldatum bedrag'!B506)</f>
        <v>0</v>
      </c>
      <c r="Q506" s="4">
        <f>SUMIFS('grv lys'!$L$2:$L$2863,'grv lys'!$I$2:$I$2863,'bereken betaaldatum bedrag'!$Q$1,'grv lys'!$T$2:$T$2863,'bereken betaaldatum bedrag'!B506)</f>
        <v>0</v>
      </c>
      <c r="R506" s="4">
        <f>SUMIFS('grv lys'!$L$2:$L$2863,'grv lys'!$I$2:$I$2863,'bereken betaaldatum bedrag'!$R$1,'grv lys'!$T$2:$T$2863,'bereken betaaldatum bedrag'!B506)</f>
        <v>0</v>
      </c>
      <c r="S506" s="4">
        <f>SUMIFS('grv lys'!Y505:Y3768,'grv lys'!T505:T3768,'bereken betaaldatum bedrag'!B506,'grv lys'!V505:V3768,'bereken betaaldatum bedrag'!$S$1)</f>
        <v>0</v>
      </c>
      <c r="T506" s="4">
        <f>SUMIFS('grv lys'!Z505:Z3768,'grv lys'!U505:U3768,'bereken betaaldatum bedrag'!B506,'grv lys'!W505:W3768,'bereken betaaldatum bedrag'!$T$1)</f>
        <v>0</v>
      </c>
      <c r="U506" s="4">
        <f>SUMIFS('grv lys'!$L$2:$L$2863,'grv lys'!$I$2:$I$2863,'bereken betaaldatum bedrag'!$U$1,'grv lys'!$T$2:$T$2863,'bereken betaaldatum bedrag'!B506)</f>
        <v>0</v>
      </c>
      <c r="V506" s="4">
        <f>SUMIFS('grv lys'!$L$2:$L$2863,'grv lys'!$I$2:$I$2863,'bereken betaaldatum bedrag'!$V$1,'grv lys'!$T$2:$T$2863,'bereken betaaldatum bedrag'!B506)</f>
        <v>0</v>
      </c>
      <c r="W506" s="4">
        <f>SUMIFS('grv lys'!$L$2:$L$2863,'grv lys'!$I$2:$I$2863,'bereken betaaldatum bedrag'!$W$1,'grv lys'!$T$2:$T$2863,'bereken betaaldatum bedrag'!B506)</f>
        <v>0</v>
      </c>
      <c r="X506" s="4">
        <f>SUMIFS('grv lys'!$L$2:$L$2863,'grv lys'!$I$2:$I$2863,'bereken betaaldatum bedrag'!$X$1,'grv lys'!$T$2:$T$2863,'bereken betaaldatum bedrag'!B506)</f>
        <v>0</v>
      </c>
      <c r="Y506" s="4">
        <f>SUMIFS('grv lys'!$L$2:$L$2863,'grv lys'!$I$2:$I$2863,'bereken betaaldatum bedrag'!$Y$1,'grv lys'!$G$2:$G$2863,'bereken betaaldatum bedrag'!B506)</f>
        <v>0</v>
      </c>
      <c r="Z506" s="4">
        <f>SUMIFS('grv lys'!$L$2:$L$2863,'grv lys'!$I$2:$I$2863,'bereken betaaldatum bedrag'!$Z$1,'grv lys'!$G$2:$G$2863,'bereken betaaldatum bedrag'!B506)</f>
        <v>0</v>
      </c>
      <c r="AA506" s="4">
        <f>SUMIFS('grv lys'!$L$2:$L$2863,'grv lys'!$I$2:$I$2863,'bereken betaaldatum bedrag'!$AA$1,'grv lys'!$G$2:$G$2863,'bereken betaaldatum bedrag'!B506)</f>
        <v>0</v>
      </c>
      <c r="AB506" s="4">
        <f>SUMIFS('grv lys'!$L$2:$L$2863,'grv lys'!$I$2:$I$2863,'bereken betaaldatum bedrag'!$AB$1,'grv lys'!$G$2:$G$2863,'bereken betaaldatum bedrag'!B506)</f>
        <v>0</v>
      </c>
      <c r="AC506" s="4">
        <f>SUMIFS('grv lys'!$L$2:$L$2863,'grv lys'!$I$2:$I$2863,'bereken betaaldatum bedrag'!$AC$1,'grv lys'!$G$2:$G$2863,'bereken betaaldatum bedrag'!B506)</f>
        <v>0</v>
      </c>
      <c r="AD506" s="4">
        <f>SUMIFS('grv lys'!$L$2:$L$2863,'grv lys'!$I$2:$I$2863,'bereken betaaldatum bedrag'!$AD$1,'grv lys'!$G$2:$G$2863,'bereken betaaldatum bedrag'!B506)</f>
        <v>0</v>
      </c>
      <c r="AE506" s="4">
        <f>SUMIFS('grv lys'!$L$2:$L$2863,'grv lys'!$I$2:$I$2863,'bereken betaaldatum bedrag'!$AE$1,'grv lys'!$G$2:$G$2863,'bereken betaaldatum bedrag'!B506)</f>
        <v>0</v>
      </c>
      <c r="AF506" s="4">
        <f>SUMIFS('grv lys'!$L$2:$L$2863,'grv lys'!$I$2:$I$2863,'bereken betaaldatum bedrag'!$AF$1,'grv lys'!$G$2:$G$2863,'bereken betaaldatum bedrag'!B506)</f>
        <v>0</v>
      </c>
      <c r="AG506" s="4">
        <f>SUMIFS('grv lys'!$L$2:$L$2863,'grv lys'!$I$2:$I$2863,'bereken betaaldatum bedrag'!$AG$1,'grv lys'!$G$2:$G$2863,'bereken betaaldatum bedrag'!B506)</f>
        <v>0</v>
      </c>
      <c r="AH506" s="4">
        <f>SUMIFS('grv lys'!$L$2:$L$2863,'grv lys'!$I$2:$I$2863,'bereken betaaldatum bedrag'!$AH$1,'grv lys'!$G$2:$G$2863,'bereken betaaldatum bedrag'!B506)</f>
        <v>0</v>
      </c>
      <c r="AI506" s="4">
        <f>SUMIFS('grv lys'!$L$2:$L$2863,'grv lys'!$I$2:$I$2863,'bereken betaaldatum bedrag'!$AI$1,'grv lys'!$G$2:$G$2863,'bereken betaaldatum bedrag'!B506)</f>
        <v>0</v>
      </c>
      <c r="AJ506" s="4">
        <f>SUMIFS('grv lys'!$L$2:$L$2863,'grv lys'!$I$2:$I$2863,'bereken betaaldatum bedrag'!$AJ$1,'grv lys'!$G$2:$G$2863,'bereken betaaldatum bedrag'!B506)</f>
        <v>0</v>
      </c>
      <c r="AK506" s="4">
        <f>SUMIFS('grv lys'!$L$2:$L$2863,'grv lys'!$I$2:$I$2863,'bereken betaaldatum bedrag'!$AK$1,'grv lys'!$G$2:$G$2863,'bereken betaaldatum bedrag'!B506)</f>
        <v>0</v>
      </c>
      <c r="AL506" s="4">
        <f>SUMIFS('grv lys'!$L$2:$L$2863,'grv lys'!$I$2:$I$2863,'bereken betaaldatum bedrag'!$AL$1,'grv lys'!$G$2:$G$2863,'bereken betaaldatum bedrag'!B506)</f>
        <v>0</v>
      </c>
      <c r="AM506" s="4">
        <f>SUMIFS('grv lys'!$L$2:$L$2863,'grv lys'!$I$2:$I$2863,'bereken betaaldatum bedrag'!$AM$1,'grv lys'!$G$2:$G$2863,'bereken betaaldatum bedrag'!B506)</f>
        <v>0</v>
      </c>
      <c r="AN506" s="4">
        <f>SUMIFS('grv lys'!$L$2:$L$2863,'grv lys'!$I$2:$I$2863,'bereken betaaldatum bedrag'!$AN$1,'grv lys'!$G$2:$G$2863,'bereken betaaldatum bedrag'!B506)</f>
        <v>0</v>
      </c>
      <c r="AO506" s="4">
        <f>SUMIFS('grv lys'!$L$2:$L$2863,'grv lys'!$I$2:$I$2863,'bereken betaaldatum bedrag'!$AO$1,'grv lys'!$G$2:$G$2863,'bereken betaaldatum bedrag'!B506)</f>
        <v>0</v>
      </c>
      <c r="AP506" s="4">
        <f>SUMIFS('grv lys'!$L$2:$L$2863,'grv lys'!$I$2:$I$2863,'bereken betaaldatum bedrag'!$AP$1,'grv lys'!$G$2:$G$2863,'bereken betaaldatum bedrag'!B506)</f>
        <v>0</v>
      </c>
      <c r="AQ506" s="4">
        <f>SUMIFS('grv lys'!$L$2:$L$2863,'grv lys'!$I$2:$I$2863,'bereken betaaldatum bedrag'!$AQ$1,'grv lys'!$G$2:$G$2863,'bereken betaaldatum bedrag'!B506)</f>
        <v>0</v>
      </c>
      <c r="AR506" s="4">
        <f>SUMIFS('grv lys'!$L$2:$L$2863,'grv lys'!$I$2:$I$2863,'bereken betaaldatum bedrag'!$AR$1,'grv lys'!$G$2:$G$2863,'bereken betaaldatum bedrag'!B506)</f>
        <v>0</v>
      </c>
      <c r="AS506" s="4">
        <f>SUMIFS('grv lys'!$L$2:$L$2863,'grv lys'!$I$2:$I$2863,'bereken betaaldatum bedrag'!$AS$1,'grv lys'!$G$2:$G$2863,'bereken betaaldatum bedrag'!B506)</f>
        <v>0</v>
      </c>
      <c r="AT506" s="4">
        <f>SUMIFS('grv lys'!$L$2:$L$2863,'grv lys'!$I$2:$I$2863,'bereken betaaldatum bedrag'!$AT$1,'grv lys'!$G$2:$G$2863,'bereken betaaldatum bedrag'!B506)</f>
        <v>0</v>
      </c>
      <c r="AU506" s="4">
        <f>SUMIFS('grv lys'!$L$2:$L$2863,'grv lys'!$I$2:$I$2863,'bereken betaaldatum bedrag'!$AU$1,'grv lys'!$G$2:$G$2863,'bereken betaaldatum bedrag'!B506)</f>
        <v>0</v>
      </c>
      <c r="AV506" s="4">
        <f>SUMIFS('grv lys'!$L$2:$L$2863,'grv lys'!$I$2:$I$2863,'bereken betaaldatum bedrag'!$AV$1,'grv lys'!$G$2:$G$2863,'bereken betaaldatum bedrag'!B506)</f>
        <v>0</v>
      </c>
      <c r="AW506" s="4">
        <f>SUMIFS('grv lys'!$L$2:$L$2863,'grv lys'!$I$2:$I$2863,'bereken betaaldatum bedrag'!$AW$1,'grv lys'!$G$2:$G$2863,'bereken betaaldatum bedrag'!B506)</f>
        <v>0</v>
      </c>
      <c r="AX506" s="4">
        <f>SUMIFS('grv lys'!$L$2:$L$2863,'grv lys'!$I$2:$I$2863,'bereken betaaldatum bedrag'!$AX$1,'grv lys'!$G$2:$G$2863,'bereken betaaldatum bedrag'!B506)</f>
        <v>0</v>
      </c>
      <c r="AY506" s="4">
        <f>SUMIFS('grv lys'!$L$2:$L$2863,'grv lys'!$I$2:$I$2863,'bereken betaaldatum bedrag'!$AY$1,'grv lys'!$G$2:$G$2863,'bereken betaaldatum bedrag'!B506)</f>
        <v>0</v>
      </c>
      <c r="AZ506" s="4">
        <f>SUMIFS('grv lys'!$L$2:$L$2863,'grv lys'!$I$2:$I$2863,'bereken betaaldatum bedrag'!$AZ$1,'grv lys'!$G$2:$G$2863,'bereken betaaldatum bedrag'!B506)</f>
        <v>0</v>
      </c>
      <c r="BA506" s="4">
        <f>SUMIFS('grv lys'!$L$2:$L$2863,'grv lys'!$I$2:$I$2863,'bereken betaaldatum bedrag'!$BA$1,'grv lys'!$G$2:$G$2863,'bereken betaaldatum bedrag'!B506)</f>
        <v>0</v>
      </c>
    </row>
    <row r="507" spans="1:53" x14ac:dyDescent="0.25">
      <c r="A507" s="19" t="s">
        <v>139</v>
      </c>
      <c r="B507" s="20">
        <v>42083</v>
      </c>
      <c r="C507" s="7">
        <f>B507+19</f>
        <v>42102</v>
      </c>
      <c r="D507" s="6">
        <f>SUM(I501:I507)</f>
        <v>0</v>
      </c>
      <c r="E507" s="14">
        <f>B507+31</f>
        <v>42114</v>
      </c>
      <c r="F507" s="12">
        <f>SUM(Y501:BA507)</f>
        <v>0</v>
      </c>
      <c r="G507" s="10">
        <f>B507</f>
        <v>42083</v>
      </c>
      <c r="H507" s="9">
        <f>SUM(J501:X507)</f>
        <v>0</v>
      </c>
      <c r="I507" s="4">
        <f>SUMIFS('grv lys'!$L$2:$L$2863,'grv lys'!$G$2:$G$2863,'bereken betaaldatum bedrag'!B507,'grv lys'!$I$2:$I$2863,'bereken betaaldatum bedrag'!I$1)</f>
        <v>0</v>
      </c>
      <c r="J507" s="4">
        <f>SUMIFS('grv lys'!$L$2:$L$2863,'grv lys'!$I$2:$I$2863,'bereken betaaldatum bedrag'!$J$1,'grv lys'!$T$2:$T$2863,'bereken betaaldatum bedrag'!B507)</f>
        <v>0</v>
      </c>
      <c r="K507" s="4">
        <f>SUMIFS('grv lys'!$L$2:$L$2863,'grv lys'!$I$2:$I$2863,'bereken betaaldatum bedrag'!$K$1,'grv lys'!$T$2:$T$2863,'bereken betaaldatum bedrag'!B507)</f>
        <v>0</v>
      </c>
      <c r="L507" s="4">
        <f>SUMIFS('grv lys'!$L$2:$L$2863,'grv lys'!$I$2:$I$2863,'bereken betaaldatum bedrag'!$L$1,'grv lys'!$T$2:$T$2863,'bereken betaaldatum bedrag'!B507)</f>
        <v>0</v>
      </c>
      <c r="M507" s="4">
        <f>SUMIFS('grv lys'!$L$2:$L$2863,'grv lys'!$I$2:$I$2863,'bereken betaaldatum bedrag'!$M$1,'grv lys'!$T$2:$T$2863,'bereken betaaldatum bedrag'!B507)</f>
        <v>0</v>
      </c>
      <c r="N507" s="4">
        <f>SUMIFS('grv lys'!$L$2:$L$2863,'grv lys'!$I$2:$I$2863,'bereken betaaldatum bedrag'!$N$1,'grv lys'!$T$2:$T$2863,'bereken betaaldatum bedrag'!B507)</f>
        <v>0</v>
      </c>
      <c r="O507" s="4">
        <f>SUMIFS('grv lys'!$L$2:$L$2863,'grv lys'!$I$2:$I$2863,'bereken betaaldatum bedrag'!$O$1,'grv lys'!$T$2:$T$2863,'bereken betaaldatum bedrag'!B507)</f>
        <v>0</v>
      </c>
      <c r="P507" s="4">
        <f>SUMIFS('grv lys'!$L$2:$L$2863,'grv lys'!$I$2:$I$2863,'bereken betaaldatum bedrag'!$P$1,'grv lys'!$T$2:$T$2863,'bereken betaaldatum bedrag'!B507)</f>
        <v>0</v>
      </c>
      <c r="Q507" s="4">
        <f>SUMIFS('grv lys'!$L$2:$L$2863,'grv lys'!$I$2:$I$2863,'bereken betaaldatum bedrag'!$Q$1,'grv lys'!$T$2:$T$2863,'bereken betaaldatum bedrag'!B507)</f>
        <v>0</v>
      </c>
      <c r="R507" s="4">
        <f>SUMIFS('grv lys'!$L$2:$L$2863,'grv lys'!$I$2:$I$2863,'bereken betaaldatum bedrag'!$R$1,'grv lys'!$T$2:$T$2863,'bereken betaaldatum bedrag'!B507)</f>
        <v>0</v>
      </c>
      <c r="S507" s="4">
        <f>SUMIFS('grv lys'!Y506:Y3769,'grv lys'!T506:T3769,'bereken betaaldatum bedrag'!B507,'grv lys'!V506:V3769,'bereken betaaldatum bedrag'!$S$1)</f>
        <v>0</v>
      </c>
      <c r="T507" s="4">
        <f>SUMIFS('grv lys'!Z506:Z3769,'grv lys'!U506:U3769,'bereken betaaldatum bedrag'!B507,'grv lys'!W506:W3769,'bereken betaaldatum bedrag'!$T$1)</f>
        <v>0</v>
      </c>
      <c r="U507" s="4">
        <f>SUMIFS('grv lys'!$L$2:$L$2863,'grv lys'!$I$2:$I$2863,'bereken betaaldatum bedrag'!$U$1,'grv lys'!$T$2:$T$2863,'bereken betaaldatum bedrag'!B507)</f>
        <v>0</v>
      </c>
      <c r="V507" s="4">
        <f>SUMIFS('grv lys'!$L$2:$L$2863,'grv lys'!$I$2:$I$2863,'bereken betaaldatum bedrag'!$V$1,'grv lys'!$T$2:$T$2863,'bereken betaaldatum bedrag'!B507)</f>
        <v>0</v>
      </c>
      <c r="W507" s="4">
        <f>SUMIFS('grv lys'!$L$2:$L$2863,'grv lys'!$I$2:$I$2863,'bereken betaaldatum bedrag'!$W$1,'grv lys'!$T$2:$T$2863,'bereken betaaldatum bedrag'!B507)</f>
        <v>0</v>
      </c>
      <c r="X507" s="4">
        <f>SUMIFS('grv lys'!$L$2:$L$2863,'grv lys'!$I$2:$I$2863,'bereken betaaldatum bedrag'!$X$1,'grv lys'!$T$2:$T$2863,'bereken betaaldatum bedrag'!B507)</f>
        <v>0</v>
      </c>
      <c r="Y507" s="4">
        <f>SUMIFS('grv lys'!$L$2:$L$2863,'grv lys'!$I$2:$I$2863,'bereken betaaldatum bedrag'!$Y$1,'grv lys'!$G$2:$G$2863,'bereken betaaldatum bedrag'!B507)</f>
        <v>0</v>
      </c>
      <c r="Z507" s="4">
        <f>SUMIFS('grv lys'!$L$2:$L$2863,'grv lys'!$I$2:$I$2863,'bereken betaaldatum bedrag'!$Z$1,'grv lys'!$G$2:$G$2863,'bereken betaaldatum bedrag'!B507)</f>
        <v>0</v>
      </c>
      <c r="AA507" s="4">
        <f>SUMIFS('grv lys'!$L$2:$L$2863,'grv lys'!$I$2:$I$2863,'bereken betaaldatum bedrag'!$AA$1,'grv lys'!$G$2:$G$2863,'bereken betaaldatum bedrag'!B507)</f>
        <v>0</v>
      </c>
      <c r="AB507" s="4">
        <f>SUMIFS('grv lys'!$L$2:$L$2863,'grv lys'!$I$2:$I$2863,'bereken betaaldatum bedrag'!$AB$1,'grv lys'!$G$2:$G$2863,'bereken betaaldatum bedrag'!B507)</f>
        <v>0</v>
      </c>
      <c r="AC507" s="4">
        <f>SUMIFS('grv lys'!$L$2:$L$2863,'grv lys'!$I$2:$I$2863,'bereken betaaldatum bedrag'!$AC$1,'grv lys'!$G$2:$G$2863,'bereken betaaldatum bedrag'!B507)</f>
        <v>0</v>
      </c>
      <c r="AD507" s="4">
        <f>SUMIFS('grv lys'!$L$2:$L$2863,'grv lys'!$I$2:$I$2863,'bereken betaaldatum bedrag'!$AD$1,'grv lys'!$G$2:$G$2863,'bereken betaaldatum bedrag'!B507)</f>
        <v>0</v>
      </c>
      <c r="AE507" s="4">
        <f>SUMIFS('grv lys'!$L$2:$L$2863,'grv lys'!$I$2:$I$2863,'bereken betaaldatum bedrag'!$AE$1,'grv lys'!$G$2:$G$2863,'bereken betaaldatum bedrag'!B507)</f>
        <v>0</v>
      </c>
      <c r="AF507" s="4">
        <f>SUMIFS('grv lys'!$L$2:$L$2863,'grv lys'!$I$2:$I$2863,'bereken betaaldatum bedrag'!$AF$1,'grv lys'!$G$2:$G$2863,'bereken betaaldatum bedrag'!B507)</f>
        <v>0</v>
      </c>
      <c r="AG507" s="4">
        <f>SUMIFS('grv lys'!$L$2:$L$2863,'grv lys'!$I$2:$I$2863,'bereken betaaldatum bedrag'!$AG$1,'grv lys'!$G$2:$G$2863,'bereken betaaldatum bedrag'!B507)</f>
        <v>0</v>
      </c>
      <c r="AH507" s="4">
        <f>SUMIFS('grv lys'!$L$2:$L$2863,'grv lys'!$I$2:$I$2863,'bereken betaaldatum bedrag'!$AH$1,'grv lys'!$G$2:$G$2863,'bereken betaaldatum bedrag'!B507)</f>
        <v>0</v>
      </c>
      <c r="AI507" s="4">
        <f>SUMIFS('grv lys'!$L$2:$L$2863,'grv lys'!$I$2:$I$2863,'bereken betaaldatum bedrag'!$AI$1,'grv lys'!$G$2:$G$2863,'bereken betaaldatum bedrag'!B507)</f>
        <v>0</v>
      </c>
      <c r="AJ507" s="4">
        <f>SUMIFS('grv lys'!$L$2:$L$2863,'grv lys'!$I$2:$I$2863,'bereken betaaldatum bedrag'!$AJ$1,'grv lys'!$G$2:$G$2863,'bereken betaaldatum bedrag'!B507)</f>
        <v>0</v>
      </c>
      <c r="AK507" s="4">
        <f>SUMIFS('grv lys'!$L$2:$L$2863,'grv lys'!$I$2:$I$2863,'bereken betaaldatum bedrag'!$AK$1,'grv lys'!$G$2:$G$2863,'bereken betaaldatum bedrag'!B507)</f>
        <v>0</v>
      </c>
      <c r="AL507" s="4">
        <f>SUMIFS('grv lys'!$L$2:$L$2863,'grv lys'!$I$2:$I$2863,'bereken betaaldatum bedrag'!$AL$1,'grv lys'!$G$2:$G$2863,'bereken betaaldatum bedrag'!B507)</f>
        <v>0</v>
      </c>
      <c r="AM507" s="4">
        <f>SUMIFS('grv lys'!$L$2:$L$2863,'grv lys'!$I$2:$I$2863,'bereken betaaldatum bedrag'!$AM$1,'grv lys'!$G$2:$G$2863,'bereken betaaldatum bedrag'!B507)</f>
        <v>0</v>
      </c>
      <c r="AN507" s="4">
        <f>SUMIFS('grv lys'!$L$2:$L$2863,'grv lys'!$I$2:$I$2863,'bereken betaaldatum bedrag'!$AN$1,'grv lys'!$G$2:$G$2863,'bereken betaaldatum bedrag'!B507)</f>
        <v>0</v>
      </c>
      <c r="AO507" s="4">
        <f>SUMIFS('grv lys'!$L$2:$L$2863,'grv lys'!$I$2:$I$2863,'bereken betaaldatum bedrag'!$AO$1,'grv lys'!$G$2:$G$2863,'bereken betaaldatum bedrag'!B507)</f>
        <v>0</v>
      </c>
      <c r="AP507" s="4">
        <f>SUMIFS('grv lys'!$L$2:$L$2863,'grv lys'!$I$2:$I$2863,'bereken betaaldatum bedrag'!$AP$1,'grv lys'!$G$2:$G$2863,'bereken betaaldatum bedrag'!B507)</f>
        <v>0</v>
      </c>
      <c r="AQ507" s="4">
        <f>SUMIFS('grv lys'!$L$2:$L$2863,'grv lys'!$I$2:$I$2863,'bereken betaaldatum bedrag'!$AQ$1,'grv lys'!$G$2:$G$2863,'bereken betaaldatum bedrag'!B507)</f>
        <v>0</v>
      </c>
      <c r="AR507" s="4">
        <f>SUMIFS('grv lys'!$L$2:$L$2863,'grv lys'!$I$2:$I$2863,'bereken betaaldatum bedrag'!$AR$1,'grv lys'!$G$2:$G$2863,'bereken betaaldatum bedrag'!B507)</f>
        <v>0</v>
      </c>
      <c r="AS507" s="4">
        <f>SUMIFS('grv lys'!$L$2:$L$2863,'grv lys'!$I$2:$I$2863,'bereken betaaldatum bedrag'!$AS$1,'grv lys'!$G$2:$G$2863,'bereken betaaldatum bedrag'!B507)</f>
        <v>0</v>
      </c>
      <c r="AT507" s="4">
        <f>SUMIFS('grv lys'!$L$2:$L$2863,'grv lys'!$I$2:$I$2863,'bereken betaaldatum bedrag'!$AT$1,'grv lys'!$G$2:$G$2863,'bereken betaaldatum bedrag'!B507)</f>
        <v>0</v>
      </c>
      <c r="AU507" s="4">
        <f>SUMIFS('grv lys'!$L$2:$L$2863,'grv lys'!$I$2:$I$2863,'bereken betaaldatum bedrag'!$AU$1,'grv lys'!$G$2:$G$2863,'bereken betaaldatum bedrag'!B507)</f>
        <v>0</v>
      </c>
      <c r="AV507" s="4">
        <f>SUMIFS('grv lys'!$L$2:$L$2863,'grv lys'!$I$2:$I$2863,'bereken betaaldatum bedrag'!$AV$1,'grv lys'!$G$2:$G$2863,'bereken betaaldatum bedrag'!B507)</f>
        <v>0</v>
      </c>
      <c r="AW507" s="4">
        <f>SUMIFS('grv lys'!$L$2:$L$2863,'grv lys'!$I$2:$I$2863,'bereken betaaldatum bedrag'!$AW$1,'grv lys'!$G$2:$G$2863,'bereken betaaldatum bedrag'!B507)</f>
        <v>0</v>
      </c>
      <c r="AX507" s="4">
        <f>SUMIFS('grv lys'!$L$2:$L$2863,'grv lys'!$I$2:$I$2863,'bereken betaaldatum bedrag'!$AX$1,'grv lys'!$G$2:$G$2863,'bereken betaaldatum bedrag'!B507)</f>
        <v>0</v>
      </c>
      <c r="AY507" s="4">
        <f>SUMIFS('grv lys'!$L$2:$L$2863,'grv lys'!$I$2:$I$2863,'bereken betaaldatum bedrag'!$AY$1,'grv lys'!$G$2:$G$2863,'bereken betaaldatum bedrag'!B507)</f>
        <v>0</v>
      </c>
      <c r="AZ507" s="4">
        <f>SUMIFS('grv lys'!$L$2:$L$2863,'grv lys'!$I$2:$I$2863,'bereken betaaldatum bedrag'!$AZ$1,'grv lys'!$G$2:$G$2863,'bereken betaaldatum bedrag'!B507)</f>
        <v>0</v>
      </c>
      <c r="BA507" s="4">
        <f>SUMIFS('grv lys'!$L$2:$L$2863,'grv lys'!$I$2:$I$2863,'bereken betaaldatum bedrag'!$BA$1,'grv lys'!$G$2:$G$2863,'bereken betaaldatum bedrag'!B507)</f>
        <v>0</v>
      </c>
    </row>
    <row r="508" spans="1:53" x14ac:dyDescent="0.25">
      <c r="A508" s="21" t="s">
        <v>140</v>
      </c>
      <c r="B508" s="22">
        <v>42084</v>
      </c>
      <c r="C508" s="7"/>
      <c r="D508" s="15" t="s">
        <v>148</v>
      </c>
      <c r="E508" s="14"/>
      <c r="F508" s="12"/>
      <c r="G508" s="16"/>
      <c r="H508" s="16"/>
      <c r="I508" s="4">
        <f>SUMIFS('grv lys'!$L$2:$L$2863,'grv lys'!$G$2:$G$2863,'bereken betaaldatum bedrag'!B508,'grv lys'!$I$2:$I$2863,'bereken betaaldatum bedrag'!I$1)</f>
        <v>0</v>
      </c>
      <c r="J508" s="4">
        <f>SUMIFS('grv lys'!$L$2:$L$2863,'grv lys'!$I$2:$I$2863,'bereken betaaldatum bedrag'!$J$1,'grv lys'!$T$2:$T$2863,'bereken betaaldatum bedrag'!B508)</f>
        <v>0</v>
      </c>
      <c r="K508" s="4">
        <f>SUMIFS('grv lys'!$L$2:$L$2863,'grv lys'!$I$2:$I$2863,'bereken betaaldatum bedrag'!$K$1,'grv lys'!$T$2:$T$2863,'bereken betaaldatum bedrag'!B508)</f>
        <v>0</v>
      </c>
      <c r="L508" s="4">
        <f>SUMIFS('grv lys'!$L$2:$L$2863,'grv lys'!$I$2:$I$2863,'bereken betaaldatum bedrag'!$L$1,'grv lys'!$T$2:$T$2863,'bereken betaaldatum bedrag'!B508)</f>
        <v>0</v>
      </c>
      <c r="M508" s="4">
        <f>SUMIFS('grv lys'!$L$2:$L$2863,'grv lys'!$I$2:$I$2863,'bereken betaaldatum bedrag'!$M$1,'grv lys'!$T$2:$T$2863,'bereken betaaldatum bedrag'!B508)</f>
        <v>0</v>
      </c>
      <c r="N508" s="4">
        <f>SUMIFS('grv lys'!$L$2:$L$2863,'grv lys'!$I$2:$I$2863,'bereken betaaldatum bedrag'!$N$1,'grv lys'!$T$2:$T$2863,'bereken betaaldatum bedrag'!B508)</f>
        <v>0</v>
      </c>
      <c r="O508" s="4">
        <f>SUMIFS('grv lys'!$L$2:$L$2863,'grv lys'!$I$2:$I$2863,'bereken betaaldatum bedrag'!$O$1,'grv lys'!$T$2:$T$2863,'bereken betaaldatum bedrag'!B508)</f>
        <v>0</v>
      </c>
      <c r="P508" s="4">
        <f>SUMIFS('grv lys'!$L$2:$L$2863,'grv lys'!$I$2:$I$2863,'bereken betaaldatum bedrag'!$P$1,'grv lys'!$T$2:$T$2863,'bereken betaaldatum bedrag'!B508)</f>
        <v>0</v>
      </c>
      <c r="Q508" s="4">
        <f>SUMIFS('grv lys'!$L$2:$L$2863,'grv lys'!$I$2:$I$2863,'bereken betaaldatum bedrag'!$Q$1,'grv lys'!$T$2:$T$2863,'bereken betaaldatum bedrag'!B508)</f>
        <v>0</v>
      </c>
      <c r="R508" s="4">
        <f>SUMIFS('grv lys'!$L$2:$L$2863,'grv lys'!$I$2:$I$2863,'bereken betaaldatum bedrag'!$R$1,'grv lys'!$T$2:$T$2863,'bereken betaaldatum bedrag'!B508)</f>
        <v>0</v>
      </c>
      <c r="S508" s="4">
        <f>SUMIFS('grv lys'!Y507:Y3770,'grv lys'!T507:T3770,'bereken betaaldatum bedrag'!B508,'grv lys'!V507:V3770,'bereken betaaldatum bedrag'!$S$1)</f>
        <v>0</v>
      </c>
      <c r="T508" s="4">
        <f>SUMIFS('grv lys'!Z507:Z3770,'grv lys'!U507:U3770,'bereken betaaldatum bedrag'!B508,'grv lys'!W507:W3770,'bereken betaaldatum bedrag'!$T$1)</f>
        <v>0</v>
      </c>
      <c r="U508" s="4">
        <f>SUMIFS('grv lys'!$L$2:$L$2863,'grv lys'!$I$2:$I$2863,'bereken betaaldatum bedrag'!$U$1,'grv lys'!$T$2:$T$2863,'bereken betaaldatum bedrag'!B508)</f>
        <v>0</v>
      </c>
      <c r="V508" s="4">
        <f>SUMIFS('grv lys'!$L$2:$L$2863,'grv lys'!$I$2:$I$2863,'bereken betaaldatum bedrag'!$V$1,'grv lys'!$T$2:$T$2863,'bereken betaaldatum bedrag'!B508)</f>
        <v>0</v>
      </c>
      <c r="W508" s="4">
        <f>SUMIFS('grv lys'!$L$2:$L$2863,'grv lys'!$I$2:$I$2863,'bereken betaaldatum bedrag'!$W$1,'grv lys'!$T$2:$T$2863,'bereken betaaldatum bedrag'!B508)</f>
        <v>0</v>
      </c>
      <c r="X508" s="4">
        <f>SUMIFS('grv lys'!$L$2:$L$2863,'grv lys'!$I$2:$I$2863,'bereken betaaldatum bedrag'!$X$1,'grv lys'!$T$2:$T$2863,'bereken betaaldatum bedrag'!B508)</f>
        <v>0</v>
      </c>
      <c r="Y508" s="4">
        <f>SUMIFS('grv lys'!$L$2:$L$2863,'grv lys'!$I$2:$I$2863,'bereken betaaldatum bedrag'!$Y$1,'grv lys'!$G$2:$G$2863,'bereken betaaldatum bedrag'!B508)</f>
        <v>0</v>
      </c>
      <c r="Z508" s="4">
        <f>SUMIFS('grv lys'!$L$2:$L$2863,'grv lys'!$I$2:$I$2863,'bereken betaaldatum bedrag'!$Z$1,'grv lys'!$G$2:$G$2863,'bereken betaaldatum bedrag'!B508)</f>
        <v>0</v>
      </c>
      <c r="AA508" s="4">
        <f>SUMIFS('grv lys'!$L$2:$L$2863,'grv lys'!$I$2:$I$2863,'bereken betaaldatum bedrag'!$AA$1,'grv lys'!$G$2:$G$2863,'bereken betaaldatum bedrag'!B508)</f>
        <v>0</v>
      </c>
      <c r="AB508" s="4">
        <f>SUMIFS('grv lys'!$L$2:$L$2863,'grv lys'!$I$2:$I$2863,'bereken betaaldatum bedrag'!$AB$1,'grv lys'!$G$2:$G$2863,'bereken betaaldatum bedrag'!B508)</f>
        <v>0</v>
      </c>
      <c r="AC508" s="4">
        <f>SUMIFS('grv lys'!$L$2:$L$2863,'grv lys'!$I$2:$I$2863,'bereken betaaldatum bedrag'!$AC$1,'grv lys'!$G$2:$G$2863,'bereken betaaldatum bedrag'!B508)</f>
        <v>0</v>
      </c>
      <c r="AD508" s="4">
        <f>SUMIFS('grv lys'!$L$2:$L$2863,'grv lys'!$I$2:$I$2863,'bereken betaaldatum bedrag'!$AD$1,'grv lys'!$G$2:$G$2863,'bereken betaaldatum bedrag'!B508)</f>
        <v>0</v>
      </c>
      <c r="AE508" s="4">
        <f>SUMIFS('grv lys'!$L$2:$L$2863,'grv lys'!$I$2:$I$2863,'bereken betaaldatum bedrag'!$AE$1,'grv lys'!$G$2:$G$2863,'bereken betaaldatum bedrag'!B508)</f>
        <v>0</v>
      </c>
      <c r="AF508" s="4">
        <f>SUMIFS('grv lys'!$L$2:$L$2863,'grv lys'!$I$2:$I$2863,'bereken betaaldatum bedrag'!$AF$1,'grv lys'!$G$2:$G$2863,'bereken betaaldatum bedrag'!B508)</f>
        <v>0</v>
      </c>
      <c r="AG508" s="4">
        <f>SUMIFS('grv lys'!$L$2:$L$2863,'grv lys'!$I$2:$I$2863,'bereken betaaldatum bedrag'!$AG$1,'grv lys'!$G$2:$G$2863,'bereken betaaldatum bedrag'!B508)</f>
        <v>0</v>
      </c>
      <c r="AH508" s="4">
        <f>SUMIFS('grv lys'!$L$2:$L$2863,'grv lys'!$I$2:$I$2863,'bereken betaaldatum bedrag'!$AH$1,'grv lys'!$G$2:$G$2863,'bereken betaaldatum bedrag'!B508)</f>
        <v>0</v>
      </c>
      <c r="AI508" s="4">
        <f>SUMIFS('grv lys'!$L$2:$L$2863,'grv lys'!$I$2:$I$2863,'bereken betaaldatum bedrag'!$AI$1,'grv lys'!$G$2:$G$2863,'bereken betaaldatum bedrag'!B508)</f>
        <v>0</v>
      </c>
      <c r="AJ508" s="4">
        <f>SUMIFS('grv lys'!$L$2:$L$2863,'grv lys'!$I$2:$I$2863,'bereken betaaldatum bedrag'!$AJ$1,'grv lys'!$G$2:$G$2863,'bereken betaaldatum bedrag'!B508)</f>
        <v>0</v>
      </c>
      <c r="AK508" s="4">
        <f>SUMIFS('grv lys'!$L$2:$L$2863,'grv lys'!$I$2:$I$2863,'bereken betaaldatum bedrag'!$AK$1,'grv lys'!$G$2:$G$2863,'bereken betaaldatum bedrag'!B508)</f>
        <v>0</v>
      </c>
      <c r="AL508" s="4">
        <f>SUMIFS('grv lys'!$L$2:$L$2863,'grv lys'!$I$2:$I$2863,'bereken betaaldatum bedrag'!$AL$1,'grv lys'!$G$2:$G$2863,'bereken betaaldatum bedrag'!B508)</f>
        <v>0</v>
      </c>
      <c r="AM508" s="4">
        <f>SUMIFS('grv lys'!$L$2:$L$2863,'grv lys'!$I$2:$I$2863,'bereken betaaldatum bedrag'!$AM$1,'grv lys'!$G$2:$G$2863,'bereken betaaldatum bedrag'!B508)</f>
        <v>0</v>
      </c>
      <c r="AN508" s="4">
        <f>SUMIFS('grv lys'!$L$2:$L$2863,'grv lys'!$I$2:$I$2863,'bereken betaaldatum bedrag'!$AN$1,'grv lys'!$G$2:$G$2863,'bereken betaaldatum bedrag'!B508)</f>
        <v>0</v>
      </c>
      <c r="AO508" s="4">
        <f>SUMIFS('grv lys'!$L$2:$L$2863,'grv lys'!$I$2:$I$2863,'bereken betaaldatum bedrag'!$AO$1,'grv lys'!$G$2:$G$2863,'bereken betaaldatum bedrag'!B508)</f>
        <v>0</v>
      </c>
      <c r="AP508" s="4">
        <f>SUMIFS('grv lys'!$L$2:$L$2863,'grv lys'!$I$2:$I$2863,'bereken betaaldatum bedrag'!$AP$1,'grv lys'!$G$2:$G$2863,'bereken betaaldatum bedrag'!B508)</f>
        <v>0</v>
      </c>
      <c r="AQ508" s="4">
        <f>SUMIFS('grv lys'!$L$2:$L$2863,'grv lys'!$I$2:$I$2863,'bereken betaaldatum bedrag'!$AQ$1,'grv lys'!$G$2:$G$2863,'bereken betaaldatum bedrag'!B508)</f>
        <v>0</v>
      </c>
      <c r="AR508" s="4">
        <f>SUMIFS('grv lys'!$L$2:$L$2863,'grv lys'!$I$2:$I$2863,'bereken betaaldatum bedrag'!$AR$1,'grv lys'!$G$2:$G$2863,'bereken betaaldatum bedrag'!B508)</f>
        <v>0</v>
      </c>
      <c r="AS508" s="4">
        <f>SUMIFS('grv lys'!$L$2:$L$2863,'grv lys'!$I$2:$I$2863,'bereken betaaldatum bedrag'!$AS$1,'grv lys'!$G$2:$G$2863,'bereken betaaldatum bedrag'!B508)</f>
        <v>0</v>
      </c>
      <c r="AT508" s="4">
        <f>SUMIFS('grv lys'!$L$2:$L$2863,'grv lys'!$I$2:$I$2863,'bereken betaaldatum bedrag'!$AT$1,'grv lys'!$G$2:$G$2863,'bereken betaaldatum bedrag'!B508)</f>
        <v>0</v>
      </c>
      <c r="AU508" s="4">
        <f>SUMIFS('grv lys'!$L$2:$L$2863,'grv lys'!$I$2:$I$2863,'bereken betaaldatum bedrag'!$AU$1,'grv lys'!$G$2:$G$2863,'bereken betaaldatum bedrag'!B508)</f>
        <v>0</v>
      </c>
      <c r="AV508" s="4">
        <f>SUMIFS('grv lys'!$L$2:$L$2863,'grv lys'!$I$2:$I$2863,'bereken betaaldatum bedrag'!$AV$1,'grv lys'!$G$2:$G$2863,'bereken betaaldatum bedrag'!B508)</f>
        <v>0</v>
      </c>
      <c r="AW508" s="4">
        <f>SUMIFS('grv lys'!$L$2:$L$2863,'grv lys'!$I$2:$I$2863,'bereken betaaldatum bedrag'!$AW$1,'grv lys'!$G$2:$G$2863,'bereken betaaldatum bedrag'!B508)</f>
        <v>0</v>
      </c>
      <c r="AX508" s="4">
        <f>SUMIFS('grv lys'!$L$2:$L$2863,'grv lys'!$I$2:$I$2863,'bereken betaaldatum bedrag'!$AX$1,'grv lys'!$G$2:$G$2863,'bereken betaaldatum bedrag'!B508)</f>
        <v>0</v>
      </c>
      <c r="AY508" s="4">
        <f>SUMIFS('grv lys'!$L$2:$L$2863,'grv lys'!$I$2:$I$2863,'bereken betaaldatum bedrag'!$AY$1,'grv lys'!$G$2:$G$2863,'bereken betaaldatum bedrag'!B508)</f>
        <v>0</v>
      </c>
      <c r="AZ508" s="4">
        <f>SUMIFS('grv lys'!$L$2:$L$2863,'grv lys'!$I$2:$I$2863,'bereken betaaldatum bedrag'!$AZ$1,'grv lys'!$G$2:$G$2863,'bereken betaaldatum bedrag'!B508)</f>
        <v>0</v>
      </c>
      <c r="BA508" s="4">
        <f>SUMIFS('grv lys'!$L$2:$L$2863,'grv lys'!$I$2:$I$2863,'bereken betaaldatum bedrag'!$BA$1,'grv lys'!$G$2:$G$2863,'bereken betaaldatum bedrag'!B508)</f>
        <v>0</v>
      </c>
    </row>
    <row r="509" spans="1:53" x14ac:dyDescent="0.25">
      <c r="A509" s="21" t="s">
        <v>134</v>
      </c>
      <c r="B509" s="22">
        <v>42085</v>
      </c>
      <c r="C509" s="7"/>
      <c r="D509" s="15" t="s">
        <v>148</v>
      </c>
      <c r="E509" s="14"/>
      <c r="F509" s="12"/>
      <c r="G509" s="16"/>
      <c r="H509" s="16"/>
      <c r="I509" s="4">
        <f>SUMIFS('grv lys'!$L$2:$L$2863,'grv lys'!$G$2:$G$2863,'bereken betaaldatum bedrag'!B509,'grv lys'!$I$2:$I$2863,'bereken betaaldatum bedrag'!I$1)</f>
        <v>0</v>
      </c>
      <c r="J509" s="4">
        <f>SUMIFS('grv lys'!$L$2:$L$2863,'grv lys'!$I$2:$I$2863,'bereken betaaldatum bedrag'!$J$1,'grv lys'!$T$2:$T$2863,'bereken betaaldatum bedrag'!B509)</f>
        <v>0</v>
      </c>
      <c r="K509" s="4">
        <f>SUMIFS('grv lys'!$L$2:$L$2863,'grv lys'!$I$2:$I$2863,'bereken betaaldatum bedrag'!$K$1,'grv lys'!$T$2:$T$2863,'bereken betaaldatum bedrag'!B509)</f>
        <v>0</v>
      </c>
      <c r="L509" s="4">
        <f>SUMIFS('grv lys'!$L$2:$L$2863,'grv lys'!$I$2:$I$2863,'bereken betaaldatum bedrag'!$L$1,'grv lys'!$T$2:$T$2863,'bereken betaaldatum bedrag'!B509)</f>
        <v>0</v>
      </c>
      <c r="M509" s="4">
        <f>SUMIFS('grv lys'!$L$2:$L$2863,'grv lys'!$I$2:$I$2863,'bereken betaaldatum bedrag'!$M$1,'grv lys'!$T$2:$T$2863,'bereken betaaldatum bedrag'!B509)</f>
        <v>0</v>
      </c>
      <c r="N509" s="4">
        <f>SUMIFS('grv lys'!$L$2:$L$2863,'grv lys'!$I$2:$I$2863,'bereken betaaldatum bedrag'!$N$1,'grv lys'!$T$2:$T$2863,'bereken betaaldatum bedrag'!B509)</f>
        <v>0</v>
      </c>
      <c r="O509" s="4">
        <f>SUMIFS('grv lys'!$L$2:$L$2863,'grv lys'!$I$2:$I$2863,'bereken betaaldatum bedrag'!$O$1,'grv lys'!$T$2:$T$2863,'bereken betaaldatum bedrag'!B509)</f>
        <v>0</v>
      </c>
      <c r="P509" s="4">
        <f>SUMIFS('grv lys'!$L$2:$L$2863,'grv lys'!$I$2:$I$2863,'bereken betaaldatum bedrag'!$P$1,'grv lys'!$T$2:$T$2863,'bereken betaaldatum bedrag'!B509)</f>
        <v>0</v>
      </c>
      <c r="Q509" s="4">
        <f>SUMIFS('grv lys'!$L$2:$L$2863,'grv lys'!$I$2:$I$2863,'bereken betaaldatum bedrag'!$Q$1,'grv lys'!$T$2:$T$2863,'bereken betaaldatum bedrag'!B509)</f>
        <v>0</v>
      </c>
      <c r="R509" s="4">
        <f>SUMIFS('grv lys'!$L$2:$L$2863,'grv lys'!$I$2:$I$2863,'bereken betaaldatum bedrag'!$R$1,'grv lys'!$T$2:$T$2863,'bereken betaaldatum bedrag'!B509)</f>
        <v>0</v>
      </c>
      <c r="S509" s="4">
        <f>SUMIFS('grv lys'!Y508:Y3771,'grv lys'!T508:T3771,'bereken betaaldatum bedrag'!B509,'grv lys'!V508:V3771,'bereken betaaldatum bedrag'!$S$1)</f>
        <v>0</v>
      </c>
      <c r="T509" s="4">
        <f>SUMIFS('grv lys'!Z508:Z3771,'grv lys'!U508:U3771,'bereken betaaldatum bedrag'!B509,'grv lys'!W508:W3771,'bereken betaaldatum bedrag'!$T$1)</f>
        <v>0</v>
      </c>
      <c r="U509" s="4">
        <f>SUMIFS('grv lys'!$L$2:$L$2863,'grv lys'!$I$2:$I$2863,'bereken betaaldatum bedrag'!$U$1,'grv lys'!$T$2:$T$2863,'bereken betaaldatum bedrag'!B509)</f>
        <v>0</v>
      </c>
      <c r="V509" s="4">
        <f>SUMIFS('grv lys'!$L$2:$L$2863,'grv lys'!$I$2:$I$2863,'bereken betaaldatum bedrag'!$V$1,'grv lys'!$T$2:$T$2863,'bereken betaaldatum bedrag'!B509)</f>
        <v>0</v>
      </c>
      <c r="W509" s="4">
        <f>SUMIFS('grv lys'!$L$2:$L$2863,'grv lys'!$I$2:$I$2863,'bereken betaaldatum bedrag'!$W$1,'grv lys'!$T$2:$T$2863,'bereken betaaldatum bedrag'!B509)</f>
        <v>0</v>
      </c>
      <c r="X509" s="4">
        <f>SUMIFS('grv lys'!$L$2:$L$2863,'grv lys'!$I$2:$I$2863,'bereken betaaldatum bedrag'!$X$1,'grv lys'!$T$2:$T$2863,'bereken betaaldatum bedrag'!B509)</f>
        <v>0</v>
      </c>
      <c r="Y509" s="4">
        <f>SUMIFS('grv lys'!$L$2:$L$2863,'grv lys'!$I$2:$I$2863,'bereken betaaldatum bedrag'!$Y$1,'grv lys'!$G$2:$G$2863,'bereken betaaldatum bedrag'!B509)</f>
        <v>0</v>
      </c>
      <c r="Z509" s="4">
        <f>SUMIFS('grv lys'!$L$2:$L$2863,'grv lys'!$I$2:$I$2863,'bereken betaaldatum bedrag'!$Z$1,'grv lys'!$G$2:$G$2863,'bereken betaaldatum bedrag'!B509)</f>
        <v>0</v>
      </c>
      <c r="AA509" s="4">
        <f>SUMIFS('grv lys'!$L$2:$L$2863,'grv lys'!$I$2:$I$2863,'bereken betaaldatum bedrag'!$AA$1,'grv lys'!$G$2:$G$2863,'bereken betaaldatum bedrag'!B509)</f>
        <v>0</v>
      </c>
      <c r="AB509" s="4">
        <f>SUMIFS('grv lys'!$L$2:$L$2863,'grv lys'!$I$2:$I$2863,'bereken betaaldatum bedrag'!$AB$1,'grv lys'!$G$2:$G$2863,'bereken betaaldatum bedrag'!B509)</f>
        <v>0</v>
      </c>
      <c r="AC509" s="4">
        <f>SUMIFS('grv lys'!$L$2:$L$2863,'grv lys'!$I$2:$I$2863,'bereken betaaldatum bedrag'!$AC$1,'grv lys'!$G$2:$G$2863,'bereken betaaldatum bedrag'!B509)</f>
        <v>0</v>
      </c>
      <c r="AD509" s="4">
        <f>SUMIFS('grv lys'!$L$2:$L$2863,'grv lys'!$I$2:$I$2863,'bereken betaaldatum bedrag'!$AD$1,'grv lys'!$G$2:$G$2863,'bereken betaaldatum bedrag'!B509)</f>
        <v>0</v>
      </c>
      <c r="AE509" s="4">
        <f>SUMIFS('grv lys'!$L$2:$L$2863,'grv lys'!$I$2:$I$2863,'bereken betaaldatum bedrag'!$AE$1,'grv lys'!$G$2:$G$2863,'bereken betaaldatum bedrag'!B509)</f>
        <v>0</v>
      </c>
      <c r="AF509" s="4">
        <f>SUMIFS('grv lys'!$L$2:$L$2863,'grv lys'!$I$2:$I$2863,'bereken betaaldatum bedrag'!$AF$1,'grv lys'!$G$2:$G$2863,'bereken betaaldatum bedrag'!B509)</f>
        <v>0</v>
      </c>
      <c r="AG509" s="4">
        <f>SUMIFS('grv lys'!$L$2:$L$2863,'grv lys'!$I$2:$I$2863,'bereken betaaldatum bedrag'!$AG$1,'grv lys'!$G$2:$G$2863,'bereken betaaldatum bedrag'!B509)</f>
        <v>0</v>
      </c>
      <c r="AH509" s="4">
        <f>SUMIFS('grv lys'!$L$2:$L$2863,'grv lys'!$I$2:$I$2863,'bereken betaaldatum bedrag'!$AH$1,'grv lys'!$G$2:$G$2863,'bereken betaaldatum bedrag'!B509)</f>
        <v>0</v>
      </c>
      <c r="AI509" s="4">
        <f>SUMIFS('grv lys'!$L$2:$L$2863,'grv lys'!$I$2:$I$2863,'bereken betaaldatum bedrag'!$AI$1,'grv lys'!$G$2:$G$2863,'bereken betaaldatum bedrag'!B509)</f>
        <v>0</v>
      </c>
      <c r="AJ509" s="4">
        <f>SUMIFS('grv lys'!$L$2:$L$2863,'grv lys'!$I$2:$I$2863,'bereken betaaldatum bedrag'!$AJ$1,'grv lys'!$G$2:$G$2863,'bereken betaaldatum bedrag'!B509)</f>
        <v>0</v>
      </c>
      <c r="AK509" s="4">
        <f>SUMIFS('grv lys'!$L$2:$L$2863,'grv lys'!$I$2:$I$2863,'bereken betaaldatum bedrag'!$AK$1,'grv lys'!$G$2:$G$2863,'bereken betaaldatum bedrag'!B509)</f>
        <v>0</v>
      </c>
      <c r="AL509" s="4">
        <f>SUMIFS('grv lys'!$L$2:$L$2863,'grv lys'!$I$2:$I$2863,'bereken betaaldatum bedrag'!$AL$1,'grv lys'!$G$2:$G$2863,'bereken betaaldatum bedrag'!B509)</f>
        <v>0</v>
      </c>
      <c r="AM509" s="4">
        <f>SUMIFS('grv lys'!$L$2:$L$2863,'grv lys'!$I$2:$I$2863,'bereken betaaldatum bedrag'!$AM$1,'grv lys'!$G$2:$G$2863,'bereken betaaldatum bedrag'!B509)</f>
        <v>0</v>
      </c>
      <c r="AN509" s="4">
        <f>SUMIFS('grv lys'!$L$2:$L$2863,'grv lys'!$I$2:$I$2863,'bereken betaaldatum bedrag'!$AN$1,'grv lys'!$G$2:$G$2863,'bereken betaaldatum bedrag'!B509)</f>
        <v>0</v>
      </c>
      <c r="AO509" s="4">
        <f>SUMIFS('grv lys'!$L$2:$L$2863,'grv lys'!$I$2:$I$2863,'bereken betaaldatum bedrag'!$AO$1,'grv lys'!$G$2:$G$2863,'bereken betaaldatum bedrag'!B509)</f>
        <v>0</v>
      </c>
      <c r="AP509" s="4">
        <f>SUMIFS('grv lys'!$L$2:$L$2863,'grv lys'!$I$2:$I$2863,'bereken betaaldatum bedrag'!$AP$1,'grv lys'!$G$2:$G$2863,'bereken betaaldatum bedrag'!B509)</f>
        <v>0</v>
      </c>
      <c r="AQ509" s="4">
        <f>SUMIFS('grv lys'!$L$2:$L$2863,'grv lys'!$I$2:$I$2863,'bereken betaaldatum bedrag'!$AQ$1,'grv lys'!$G$2:$G$2863,'bereken betaaldatum bedrag'!B509)</f>
        <v>0</v>
      </c>
      <c r="AR509" s="4">
        <f>SUMIFS('grv lys'!$L$2:$L$2863,'grv lys'!$I$2:$I$2863,'bereken betaaldatum bedrag'!$AR$1,'grv lys'!$G$2:$G$2863,'bereken betaaldatum bedrag'!B509)</f>
        <v>0</v>
      </c>
      <c r="AS509" s="4">
        <f>SUMIFS('grv lys'!$L$2:$L$2863,'grv lys'!$I$2:$I$2863,'bereken betaaldatum bedrag'!$AS$1,'grv lys'!$G$2:$G$2863,'bereken betaaldatum bedrag'!B509)</f>
        <v>0</v>
      </c>
      <c r="AT509" s="4">
        <f>SUMIFS('grv lys'!$L$2:$L$2863,'grv lys'!$I$2:$I$2863,'bereken betaaldatum bedrag'!$AT$1,'grv lys'!$G$2:$G$2863,'bereken betaaldatum bedrag'!B509)</f>
        <v>0</v>
      </c>
      <c r="AU509" s="4">
        <f>SUMIFS('grv lys'!$L$2:$L$2863,'grv lys'!$I$2:$I$2863,'bereken betaaldatum bedrag'!$AU$1,'grv lys'!$G$2:$G$2863,'bereken betaaldatum bedrag'!B509)</f>
        <v>0</v>
      </c>
      <c r="AV509" s="4">
        <f>SUMIFS('grv lys'!$L$2:$L$2863,'grv lys'!$I$2:$I$2863,'bereken betaaldatum bedrag'!$AV$1,'grv lys'!$G$2:$G$2863,'bereken betaaldatum bedrag'!B509)</f>
        <v>0</v>
      </c>
      <c r="AW509" s="4">
        <f>SUMIFS('grv lys'!$L$2:$L$2863,'grv lys'!$I$2:$I$2863,'bereken betaaldatum bedrag'!$AW$1,'grv lys'!$G$2:$G$2863,'bereken betaaldatum bedrag'!B509)</f>
        <v>0</v>
      </c>
      <c r="AX509" s="4">
        <f>SUMIFS('grv lys'!$L$2:$L$2863,'grv lys'!$I$2:$I$2863,'bereken betaaldatum bedrag'!$AX$1,'grv lys'!$G$2:$G$2863,'bereken betaaldatum bedrag'!B509)</f>
        <v>0</v>
      </c>
      <c r="AY509" s="4">
        <f>SUMIFS('grv lys'!$L$2:$L$2863,'grv lys'!$I$2:$I$2863,'bereken betaaldatum bedrag'!$AY$1,'grv lys'!$G$2:$G$2863,'bereken betaaldatum bedrag'!B509)</f>
        <v>0</v>
      </c>
      <c r="AZ509" s="4">
        <f>SUMIFS('grv lys'!$L$2:$L$2863,'grv lys'!$I$2:$I$2863,'bereken betaaldatum bedrag'!$AZ$1,'grv lys'!$G$2:$G$2863,'bereken betaaldatum bedrag'!B509)</f>
        <v>0</v>
      </c>
      <c r="BA509" s="4">
        <f>SUMIFS('grv lys'!$L$2:$L$2863,'grv lys'!$I$2:$I$2863,'bereken betaaldatum bedrag'!$BA$1,'grv lys'!$G$2:$G$2863,'bereken betaaldatum bedrag'!B509)</f>
        <v>0</v>
      </c>
    </row>
    <row r="510" spans="1:53" x14ac:dyDescent="0.25">
      <c r="A510" s="21" t="s">
        <v>135</v>
      </c>
      <c r="B510" s="22">
        <v>42086</v>
      </c>
      <c r="C510" s="7"/>
      <c r="D510" s="15" t="s">
        <v>148</v>
      </c>
      <c r="E510" s="14"/>
      <c r="F510" s="12"/>
      <c r="G510" s="16"/>
      <c r="H510" s="16"/>
      <c r="I510" s="4">
        <f>SUMIFS('grv lys'!$L$2:$L$2863,'grv lys'!$G$2:$G$2863,'bereken betaaldatum bedrag'!B510,'grv lys'!$I$2:$I$2863,'bereken betaaldatum bedrag'!I$1)</f>
        <v>0</v>
      </c>
      <c r="J510" s="4">
        <f>SUMIFS('grv lys'!$L$2:$L$2863,'grv lys'!$I$2:$I$2863,'bereken betaaldatum bedrag'!$J$1,'grv lys'!$T$2:$T$2863,'bereken betaaldatum bedrag'!B510)</f>
        <v>0</v>
      </c>
      <c r="K510" s="4">
        <f>SUMIFS('grv lys'!$L$2:$L$2863,'grv lys'!$I$2:$I$2863,'bereken betaaldatum bedrag'!$K$1,'grv lys'!$T$2:$T$2863,'bereken betaaldatum bedrag'!B510)</f>
        <v>0</v>
      </c>
      <c r="L510" s="4">
        <f>SUMIFS('grv lys'!$L$2:$L$2863,'grv lys'!$I$2:$I$2863,'bereken betaaldatum bedrag'!$L$1,'grv lys'!$T$2:$T$2863,'bereken betaaldatum bedrag'!B510)</f>
        <v>0</v>
      </c>
      <c r="M510" s="4">
        <f>SUMIFS('grv lys'!$L$2:$L$2863,'grv lys'!$I$2:$I$2863,'bereken betaaldatum bedrag'!$M$1,'grv lys'!$T$2:$T$2863,'bereken betaaldatum bedrag'!B510)</f>
        <v>0</v>
      </c>
      <c r="N510" s="4">
        <f>SUMIFS('grv lys'!$L$2:$L$2863,'grv lys'!$I$2:$I$2863,'bereken betaaldatum bedrag'!$N$1,'grv lys'!$T$2:$T$2863,'bereken betaaldatum bedrag'!B510)</f>
        <v>0</v>
      </c>
      <c r="O510" s="4">
        <f>SUMIFS('grv lys'!$L$2:$L$2863,'grv lys'!$I$2:$I$2863,'bereken betaaldatum bedrag'!$O$1,'grv lys'!$T$2:$T$2863,'bereken betaaldatum bedrag'!B510)</f>
        <v>0</v>
      </c>
      <c r="P510" s="4">
        <f>SUMIFS('grv lys'!$L$2:$L$2863,'grv lys'!$I$2:$I$2863,'bereken betaaldatum bedrag'!$P$1,'grv lys'!$T$2:$T$2863,'bereken betaaldatum bedrag'!B510)</f>
        <v>0</v>
      </c>
      <c r="Q510" s="4">
        <f>SUMIFS('grv lys'!$L$2:$L$2863,'grv lys'!$I$2:$I$2863,'bereken betaaldatum bedrag'!$Q$1,'grv lys'!$T$2:$T$2863,'bereken betaaldatum bedrag'!B510)</f>
        <v>0</v>
      </c>
      <c r="R510" s="4">
        <f>SUMIFS('grv lys'!$L$2:$L$2863,'grv lys'!$I$2:$I$2863,'bereken betaaldatum bedrag'!$R$1,'grv lys'!$T$2:$T$2863,'bereken betaaldatum bedrag'!B510)</f>
        <v>0</v>
      </c>
      <c r="S510" s="4">
        <f>SUMIFS('grv lys'!Y509:Y3772,'grv lys'!T509:T3772,'bereken betaaldatum bedrag'!B510,'grv lys'!V509:V3772,'bereken betaaldatum bedrag'!$S$1)</f>
        <v>0</v>
      </c>
      <c r="T510" s="4">
        <f>SUMIFS('grv lys'!Z509:Z3772,'grv lys'!U509:U3772,'bereken betaaldatum bedrag'!B510,'grv lys'!W509:W3772,'bereken betaaldatum bedrag'!$T$1)</f>
        <v>0</v>
      </c>
      <c r="U510" s="4">
        <f>SUMIFS('grv lys'!$L$2:$L$2863,'grv lys'!$I$2:$I$2863,'bereken betaaldatum bedrag'!$U$1,'grv lys'!$T$2:$T$2863,'bereken betaaldatum bedrag'!B510)</f>
        <v>0</v>
      </c>
      <c r="V510" s="4">
        <f>SUMIFS('grv lys'!$L$2:$L$2863,'grv lys'!$I$2:$I$2863,'bereken betaaldatum bedrag'!$V$1,'grv lys'!$T$2:$T$2863,'bereken betaaldatum bedrag'!B510)</f>
        <v>0</v>
      </c>
      <c r="W510" s="4">
        <f>SUMIFS('grv lys'!$L$2:$L$2863,'grv lys'!$I$2:$I$2863,'bereken betaaldatum bedrag'!$W$1,'grv lys'!$T$2:$T$2863,'bereken betaaldatum bedrag'!B510)</f>
        <v>0</v>
      </c>
      <c r="X510" s="4">
        <f>SUMIFS('grv lys'!$L$2:$L$2863,'grv lys'!$I$2:$I$2863,'bereken betaaldatum bedrag'!$X$1,'grv lys'!$T$2:$T$2863,'bereken betaaldatum bedrag'!B510)</f>
        <v>0</v>
      </c>
      <c r="Y510" s="4">
        <f>SUMIFS('grv lys'!$L$2:$L$2863,'grv lys'!$I$2:$I$2863,'bereken betaaldatum bedrag'!$Y$1,'grv lys'!$G$2:$G$2863,'bereken betaaldatum bedrag'!B510)</f>
        <v>0</v>
      </c>
      <c r="Z510" s="4">
        <f>SUMIFS('grv lys'!$L$2:$L$2863,'grv lys'!$I$2:$I$2863,'bereken betaaldatum bedrag'!$Z$1,'grv lys'!$G$2:$G$2863,'bereken betaaldatum bedrag'!B510)</f>
        <v>0</v>
      </c>
      <c r="AA510" s="4">
        <f>SUMIFS('grv lys'!$L$2:$L$2863,'grv lys'!$I$2:$I$2863,'bereken betaaldatum bedrag'!$AA$1,'grv lys'!$G$2:$G$2863,'bereken betaaldatum bedrag'!B510)</f>
        <v>0</v>
      </c>
      <c r="AB510" s="4">
        <f>SUMIFS('grv lys'!$L$2:$L$2863,'grv lys'!$I$2:$I$2863,'bereken betaaldatum bedrag'!$AB$1,'grv lys'!$G$2:$G$2863,'bereken betaaldatum bedrag'!B510)</f>
        <v>0</v>
      </c>
      <c r="AC510" s="4">
        <f>SUMIFS('grv lys'!$L$2:$L$2863,'grv lys'!$I$2:$I$2863,'bereken betaaldatum bedrag'!$AC$1,'grv lys'!$G$2:$G$2863,'bereken betaaldatum bedrag'!B510)</f>
        <v>0</v>
      </c>
      <c r="AD510" s="4">
        <f>SUMIFS('grv lys'!$L$2:$L$2863,'grv lys'!$I$2:$I$2863,'bereken betaaldatum bedrag'!$AD$1,'grv lys'!$G$2:$G$2863,'bereken betaaldatum bedrag'!B510)</f>
        <v>0</v>
      </c>
      <c r="AE510" s="4">
        <f>SUMIFS('grv lys'!$L$2:$L$2863,'grv lys'!$I$2:$I$2863,'bereken betaaldatum bedrag'!$AE$1,'grv lys'!$G$2:$G$2863,'bereken betaaldatum bedrag'!B510)</f>
        <v>0</v>
      </c>
      <c r="AF510" s="4">
        <f>SUMIFS('grv lys'!$L$2:$L$2863,'grv lys'!$I$2:$I$2863,'bereken betaaldatum bedrag'!$AF$1,'grv lys'!$G$2:$G$2863,'bereken betaaldatum bedrag'!B510)</f>
        <v>0</v>
      </c>
      <c r="AG510" s="4">
        <f>SUMIFS('grv lys'!$L$2:$L$2863,'grv lys'!$I$2:$I$2863,'bereken betaaldatum bedrag'!$AG$1,'grv lys'!$G$2:$G$2863,'bereken betaaldatum bedrag'!B510)</f>
        <v>0</v>
      </c>
      <c r="AH510" s="4">
        <f>SUMIFS('grv lys'!$L$2:$L$2863,'grv lys'!$I$2:$I$2863,'bereken betaaldatum bedrag'!$AH$1,'grv lys'!$G$2:$G$2863,'bereken betaaldatum bedrag'!B510)</f>
        <v>0</v>
      </c>
      <c r="AI510" s="4">
        <f>SUMIFS('grv lys'!$L$2:$L$2863,'grv lys'!$I$2:$I$2863,'bereken betaaldatum bedrag'!$AI$1,'grv lys'!$G$2:$G$2863,'bereken betaaldatum bedrag'!B510)</f>
        <v>0</v>
      </c>
      <c r="AJ510" s="4">
        <f>SUMIFS('grv lys'!$L$2:$L$2863,'grv lys'!$I$2:$I$2863,'bereken betaaldatum bedrag'!$AJ$1,'grv lys'!$G$2:$G$2863,'bereken betaaldatum bedrag'!B510)</f>
        <v>0</v>
      </c>
      <c r="AK510" s="4">
        <f>SUMIFS('grv lys'!$L$2:$L$2863,'grv lys'!$I$2:$I$2863,'bereken betaaldatum bedrag'!$AK$1,'grv lys'!$G$2:$G$2863,'bereken betaaldatum bedrag'!B510)</f>
        <v>0</v>
      </c>
      <c r="AL510" s="4">
        <f>SUMIFS('grv lys'!$L$2:$L$2863,'grv lys'!$I$2:$I$2863,'bereken betaaldatum bedrag'!$AL$1,'grv lys'!$G$2:$G$2863,'bereken betaaldatum bedrag'!B510)</f>
        <v>0</v>
      </c>
      <c r="AM510" s="4">
        <f>SUMIFS('grv lys'!$L$2:$L$2863,'grv lys'!$I$2:$I$2863,'bereken betaaldatum bedrag'!$AM$1,'grv lys'!$G$2:$G$2863,'bereken betaaldatum bedrag'!B510)</f>
        <v>0</v>
      </c>
      <c r="AN510" s="4">
        <f>SUMIFS('grv lys'!$L$2:$L$2863,'grv lys'!$I$2:$I$2863,'bereken betaaldatum bedrag'!$AN$1,'grv lys'!$G$2:$G$2863,'bereken betaaldatum bedrag'!B510)</f>
        <v>0</v>
      </c>
      <c r="AO510" s="4">
        <f>SUMIFS('grv lys'!$L$2:$L$2863,'grv lys'!$I$2:$I$2863,'bereken betaaldatum bedrag'!$AO$1,'grv lys'!$G$2:$G$2863,'bereken betaaldatum bedrag'!B510)</f>
        <v>0</v>
      </c>
      <c r="AP510" s="4">
        <f>SUMIFS('grv lys'!$L$2:$L$2863,'grv lys'!$I$2:$I$2863,'bereken betaaldatum bedrag'!$AP$1,'grv lys'!$G$2:$G$2863,'bereken betaaldatum bedrag'!B510)</f>
        <v>0</v>
      </c>
      <c r="AQ510" s="4">
        <f>SUMIFS('grv lys'!$L$2:$L$2863,'grv lys'!$I$2:$I$2863,'bereken betaaldatum bedrag'!$AQ$1,'grv lys'!$G$2:$G$2863,'bereken betaaldatum bedrag'!B510)</f>
        <v>0</v>
      </c>
      <c r="AR510" s="4">
        <f>SUMIFS('grv lys'!$L$2:$L$2863,'grv lys'!$I$2:$I$2863,'bereken betaaldatum bedrag'!$AR$1,'grv lys'!$G$2:$G$2863,'bereken betaaldatum bedrag'!B510)</f>
        <v>0</v>
      </c>
      <c r="AS510" s="4">
        <f>SUMIFS('grv lys'!$L$2:$L$2863,'grv lys'!$I$2:$I$2863,'bereken betaaldatum bedrag'!$AS$1,'grv lys'!$G$2:$G$2863,'bereken betaaldatum bedrag'!B510)</f>
        <v>0</v>
      </c>
      <c r="AT510" s="4">
        <f>SUMIFS('grv lys'!$L$2:$L$2863,'grv lys'!$I$2:$I$2863,'bereken betaaldatum bedrag'!$AT$1,'grv lys'!$G$2:$G$2863,'bereken betaaldatum bedrag'!B510)</f>
        <v>0</v>
      </c>
      <c r="AU510" s="4">
        <f>SUMIFS('grv lys'!$L$2:$L$2863,'grv lys'!$I$2:$I$2863,'bereken betaaldatum bedrag'!$AU$1,'grv lys'!$G$2:$G$2863,'bereken betaaldatum bedrag'!B510)</f>
        <v>0</v>
      </c>
      <c r="AV510" s="4">
        <f>SUMIFS('grv lys'!$L$2:$L$2863,'grv lys'!$I$2:$I$2863,'bereken betaaldatum bedrag'!$AV$1,'grv lys'!$G$2:$G$2863,'bereken betaaldatum bedrag'!B510)</f>
        <v>0</v>
      </c>
      <c r="AW510" s="4">
        <f>SUMIFS('grv lys'!$L$2:$L$2863,'grv lys'!$I$2:$I$2863,'bereken betaaldatum bedrag'!$AW$1,'grv lys'!$G$2:$G$2863,'bereken betaaldatum bedrag'!B510)</f>
        <v>0</v>
      </c>
      <c r="AX510" s="4">
        <f>SUMIFS('grv lys'!$L$2:$L$2863,'grv lys'!$I$2:$I$2863,'bereken betaaldatum bedrag'!$AX$1,'grv lys'!$G$2:$G$2863,'bereken betaaldatum bedrag'!B510)</f>
        <v>0</v>
      </c>
      <c r="AY510" s="4">
        <f>SUMIFS('grv lys'!$L$2:$L$2863,'grv lys'!$I$2:$I$2863,'bereken betaaldatum bedrag'!$AY$1,'grv lys'!$G$2:$G$2863,'bereken betaaldatum bedrag'!B510)</f>
        <v>0</v>
      </c>
      <c r="AZ510" s="4">
        <f>SUMIFS('grv lys'!$L$2:$L$2863,'grv lys'!$I$2:$I$2863,'bereken betaaldatum bedrag'!$AZ$1,'grv lys'!$G$2:$G$2863,'bereken betaaldatum bedrag'!B510)</f>
        <v>0</v>
      </c>
      <c r="BA510" s="4">
        <f>SUMIFS('grv lys'!$L$2:$L$2863,'grv lys'!$I$2:$I$2863,'bereken betaaldatum bedrag'!$BA$1,'grv lys'!$G$2:$G$2863,'bereken betaaldatum bedrag'!B510)</f>
        <v>0</v>
      </c>
    </row>
    <row r="511" spans="1:53" x14ac:dyDescent="0.25">
      <c r="A511" s="21" t="s">
        <v>136</v>
      </c>
      <c r="B511" s="22">
        <v>42087</v>
      </c>
      <c r="C511" s="7"/>
      <c r="D511" s="15" t="s">
        <v>148</v>
      </c>
      <c r="E511" s="14"/>
      <c r="F511" s="12"/>
      <c r="G511" s="16"/>
      <c r="H511" s="16"/>
      <c r="I511" s="4">
        <f>SUMIFS('grv lys'!$L$2:$L$2863,'grv lys'!$G$2:$G$2863,'bereken betaaldatum bedrag'!B511,'grv lys'!$I$2:$I$2863,'bereken betaaldatum bedrag'!I$1)</f>
        <v>0</v>
      </c>
      <c r="J511" s="4">
        <f>SUMIFS('grv lys'!$L$2:$L$2863,'grv lys'!$I$2:$I$2863,'bereken betaaldatum bedrag'!$J$1,'grv lys'!$T$2:$T$2863,'bereken betaaldatum bedrag'!B511)</f>
        <v>0</v>
      </c>
      <c r="K511" s="4">
        <f>SUMIFS('grv lys'!$L$2:$L$2863,'grv lys'!$I$2:$I$2863,'bereken betaaldatum bedrag'!$K$1,'grv lys'!$T$2:$T$2863,'bereken betaaldatum bedrag'!B511)</f>
        <v>0</v>
      </c>
      <c r="L511" s="4">
        <f>SUMIFS('grv lys'!$L$2:$L$2863,'grv lys'!$I$2:$I$2863,'bereken betaaldatum bedrag'!$L$1,'grv lys'!$T$2:$T$2863,'bereken betaaldatum bedrag'!B511)</f>
        <v>0</v>
      </c>
      <c r="M511" s="4">
        <f>SUMIFS('grv lys'!$L$2:$L$2863,'grv lys'!$I$2:$I$2863,'bereken betaaldatum bedrag'!$M$1,'grv lys'!$T$2:$T$2863,'bereken betaaldatum bedrag'!B511)</f>
        <v>0</v>
      </c>
      <c r="N511" s="4">
        <f>SUMIFS('grv lys'!$L$2:$L$2863,'grv lys'!$I$2:$I$2863,'bereken betaaldatum bedrag'!$N$1,'grv lys'!$T$2:$T$2863,'bereken betaaldatum bedrag'!B511)</f>
        <v>0</v>
      </c>
      <c r="O511" s="4">
        <f>SUMIFS('grv lys'!$L$2:$L$2863,'grv lys'!$I$2:$I$2863,'bereken betaaldatum bedrag'!$O$1,'grv lys'!$T$2:$T$2863,'bereken betaaldatum bedrag'!B511)</f>
        <v>0</v>
      </c>
      <c r="P511" s="4">
        <f>SUMIFS('grv lys'!$L$2:$L$2863,'grv lys'!$I$2:$I$2863,'bereken betaaldatum bedrag'!$P$1,'grv lys'!$T$2:$T$2863,'bereken betaaldatum bedrag'!B511)</f>
        <v>0</v>
      </c>
      <c r="Q511" s="4">
        <f>SUMIFS('grv lys'!$L$2:$L$2863,'grv lys'!$I$2:$I$2863,'bereken betaaldatum bedrag'!$Q$1,'grv lys'!$T$2:$T$2863,'bereken betaaldatum bedrag'!B511)</f>
        <v>0</v>
      </c>
      <c r="R511" s="4">
        <f>SUMIFS('grv lys'!$L$2:$L$2863,'grv lys'!$I$2:$I$2863,'bereken betaaldatum bedrag'!$R$1,'grv lys'!$T$2:$T$2863,'bereken betaaldatum bedrag'!B511)</f>
        <v>0</v>
      </c>
      <c r="S511" s="4">
        <f>SUMIFS('grv lys'!Y510:Y3773,'grv lys'!T510:T3773,'bereken betaaldatum bedrag'!B511,'grv lys'!V510:V3773,'bereken betaaldatum bedrag'!$S$1)</f>
        <v>0</v>
      </c>
      <c r="T511" s="4">
        <f>SUMIFS('grv lys'!Z510:Z3773,'grv lys'!U510:U3773,'bereken betaaldatum bedrag'!B511,'grv lys'!W510:W3773,'bereken betaaldatum bedrag'!$T$1)</f>
        <v>0</v>
      </c>
      <c r="U511" s="4">
        <f>SUMIFS('grv lys'!$L$2:$L$2863,'grv lys'!$I$2:$I$2863,'bereken betaaldatum bedrag'!$U$1,'grv lys'!$T$2:$T$2863,'bereken betaaldatum bedrag'!B511)</f>
        <v>0</v>
      </c>
      <c r="V511" s="4">
        <f>SUMIFS('grv lys'!$L$2:$L$2863,'grv lys'!$I$2:$I$2863,'bereken betaaldatum bedrag'!$V$1,'grv lys'!$T$2:$T$2863,'bereken betaaldatum bedrag'!B511)</f>
        <v>0</v>
      </c>
      <c r="W511" s="4">
        <f>SUMIFS('grv lys'!$L$2:$L$2863,'grv lys'!$I$2:$I$2863,'bereken betaaldatum bedrag'!$W$1,'grv lys'!$T$2:$T$2863,'bereken betaaldatum bedrag'!B511)</f>
        <v>0</v>
      </c>
      <c r="X511" s="4">
        <f>SUMIFS('grv lys'!$L$2:$L$2863,'grv lys'!$I$2:$I$2863,'bereken betaaldatum bedrag'!$X$1,'grv lys'!$T$2:$T$2863,'bereken betaaldatum bedrag'!B511)</f>
        <v>0</v>
      </c>
      <c r="Y511" s="4">
        <f>SUMIFS('grv lys'!$L$2:$L$2863,'grv lys'!$I$2:$I$2863,'bereken betaaldatum bedrag'!$Y$1,'grv lys'!$G$2:$G$2863,'bereken betaaldatum bedrag'!B511)</f>
        <v>0</v>
      </c>
      <c r="Z511" s="4">
        <f>SUMIFS('grv lys'!$L$2:$L$2863,'grv lys'!$I$2:$I$2863,'bereken betaaldatum bedrag'!$Z$1,'grv lys'!$G$2:$G$2863,'bereken betaaldatum bedrag'!B511)</f>
        <v>0</v>
      </c>
      <c r="AA511" s="4">
        <f>SUMIFS('grv lys'!$L$2:$L$2863,'grv lys'!$I$2:$I$2863,'bereken betaaldatum bedrag'!$AA$1,'grv lys'!$G$2:$G$2863,'bereken betaaldatum bedrag'!B511)</f>
        <v>0</v>
      </c>
      <c r="AB511" s="4">
        <f>SUMIFS('grv lys'!$L$2:$L$2863,'grv lys'!$I$2:$I$2863,'bereken betaaldatum bedrag'!$AB$1,'grv lys'!$G$2:$G$2863,'bereken betaaldatum bedrag'!B511)</f>
        <v>0</v>
      </c>
      <c r="AC511" s="4">
        <f>SUMIFS('grv lys'!$L$2:$L$2863,'grv lys'!$I$2:$I$2863,'bereken betaaldatum bedrag'!$AC$1,'grv lys'!$G$2:$G$2863,'bereken betaaldatum bedrag'!B511)</f>
        <v>0</v>
      </c>
      <c r="AD511" s="4">
        <f>SUMIFS('grv lys'!$L$2:$L$2863,'grv lys'!$I$2:$I$2863,'bereken betaaldatum bedrag'!$AD$1,'grv lys'!$G$2:$G$2863,'bereken betaaldatum bedrag'!B511)</f>
        <v>0</v>
      </c>
      <c r="AE511" s="4">
        <f>SUMIFS('grv lys'!$L$2:$L$2863,'grv lys'!$I$2:$I$2863,'bereken betaaldatum bedrag'!$AE$1,'grv lys'!$G$2:$G$2863,'bereken betaaldatum bedrag'!B511)</f>
        <v>0</v>
      </c>
      <c r="AF511" s="4">
        <f>SUMIFS('grv lys'!$L$2:$L$2863,'grv lys'!$I$2:$I$2863,'bereken betaaldatum bedrag'!$AF$1,'grv lys'!$G$2:$G$2863,'bereken betaaldatum bedrag'!B511)</f>
        <v>0</v>
      </c>
      <c r="AG511" s="4">
        <f>SUMIFS('grv lys'!$L$2:$L$2863,'grv lys'!$I$2:$I$2863,'bereken betaaldatum bedrag'!$AG$1,'grv lys'!$G$2:$G$2863,'bereken betaaldatum bedrag'!B511)</f>
        <v>0</v>
      </c>
      <c r="AH511" s="4">
        <f>SUMIFS('grv lys'!$L$2:$L$2863,'grv lys'!$I$2:$I$2863,'bereken betaaldatum bedrag'!$AH$1,'grv lys'!$G$2:$G$2863,'bereken betaaldatum bedrag'!B511)</f>
        <v>0</v>
      </c>
      <c r="AI511" s="4">
        <f>SUMIFS('grv lys'!$L$2:$L$2863,'grv lys'!$I$2:$I$2863,'bereken betaaldatum bedrag'!$AI$1,'grv lys'!$G$2:$G$2863,'bereken betaaldatum bedrag'!B511)</f>
        <v>0</v>
      </c>
      <c r="AJ511" s="4">
        <f>SUMIFS('grv lys'!$L$2:$L$2863,'grv lys'!$I$2:$I$2863,'bereken betaaldatum bedrag'!$AJ$1,'grv lys'!$G$2:$G$2863,'bereken betaaldatum bedrag'!B511)</f>
        <v>0</v>
      </c>
      <c r="AK511" s="4">
        <f>SUMIFS('grv lys'!$L$2:$L$2863,'grv lys'!$I$2:$I$2863,'bereken betaaldatum bedrag'!$AK$1,'grv lys'!$G$2:$G$2863,'bereken betaaldatum bedrag'!B511)</f>
        <v>0</v>
      </c>
      <c r="AL511" s="4">
        <f>SUMIFS('grv lys'!$L$2:$L$2863,'grv lys'!$I$2:$I$2863,'bereken betaaldatum bedrag'!$AL$1,'grv lys'!$G$2:$G$2863,'bereken betaaldatum bedrag'!B511)</f>
        <v>0</v>
      </c>
      <c r="AM511" s="4">
        <f>SUMIFS('grv lys'!$L$2:$L$2863,'grv lys'!$I$2:$I$2863,'bereken betaaldatum bedrag'!$AM$1,'grv lys'!$G$2:$G$2863,'bereken betaaldatum bedrag'!B511)</f>
        <v>0</v>
      </c>
      <c r="AN511" s="4">
        <f>SUMIFS('grv lys'!$L$2:$L$2863,'grv lys'!$I$2:$I$2863,'bereken betaaldatum bedrag'!$AN$1,'grv lys'!$G$2:$G$2863,'bereken betaaldatum bedrag'!B511)</f>
        <v>0</v>
      </c>
      <c r="AO511" s="4">
        <f>SUMIFS('grv lys'!$L$2:$L$2863,'grv lys'!$I$2:$I$2863,'bereken betaaldatum bedrag'!$AO$1,'grv lys'!$G$2:$G$2863,'bereken betaaldatum bedrag'!B511)</f>
        <v>0</v>
      </c>
      <c r="AP511" s="4">
        <f>SUMIFS('grv lys'!$L$2:$L$2863,'grv lys'!$I$2:$I$2863,'bereken betaaldatum bedrag'!$AP$1,'grv lys'!$G$2:$G$2863,'bereken betaaldatum bedrag'!B511)</f>
        <v>0</v>
      </c>
      <c r="AQ511" s="4">
        <f>SUMIFS('grv lys'!$L$2:$L$2863,'grv lys'!$I$2:$I$2863,'bereken betaaldatum bedrag'!$AQ$1,'grv lys'!$G$2:$G$2863,'bereken betaaldatum bedrag'!B511)</f>
        <v>0</v>
      </c>
      <c r="AR511" s="4">
        <f>SUMIFS('grv lys'!$L$2:$L$2863,'grv lys'!$I$2:$I$2863,'bereken betaaldatum bedrag'!$AR$1,'grv lys'!$G$2:$G$2863,'bereken betaaldatum bedrag'!B511)</f>
        <v>0</v>
      </c>
      <c r="AS511" s="4">
        <f>SUMIFS('grv lys'!$L$2:$L$2863,'grv lys'!$I$2:$I$2863,'bereken betaaldatum bedrag'!$AS$1,'grv lys'!$G$2:$G$2863,'bereken betaaldatum bedrag'!B511)</f>
        <v>0</v>
      </c>
      <c r="AT511" s="4">
        <f>SUMIFS('grv lys'!$L$2:$L$2863,'grv lys'!$I$2:$I$2863,'bereken betaaldatum bedrag'!$AT$1,'grv lys'!$G$2:$G$2863,'bereken betaaldatum bedrag'!B511)</f>
        <v>0</v>
      </c>
      <c r="AU511" s="4">
        <f>SUMIFS('grv lys'!$L$2:$L$2863,'grv lys'!$I$2:$I$2863,'bereken betaaldatum bedrag'!$AU$1,'grv lys'!$G$2:$G$2863,'bereken betaaldatum bedrag'!B511)</f>
        <v>0</v>
      </c>
      <c r="AV511" s="4">
        <f>SUMIFS('grv lys'!$L$2:$L$2863,'grv lys'!$I$2:$I$2863,'bereken betaaldatum bedrag'!$AV$1,'grv lys'!$G$2:$G$2863,'bereken betaaldatum bedrag'!B511)</f>
        <v>0</v>
      </c>
      <c r="AW511" s="4">
        <f>SUMIFS('grv lys'!$L$2:$L$2863,'grv lys'!$I$2:$I$2863,'bereken betaaldatum bedrag'!$AW$1,'grv lys'!$G$2:$G$2863,'bereken betaaldatum bedrag'!B511)</f>
        <v>0</v>
      </c>
      <c r="AX511" s="4">
        <f>SUMIFS('grv lys'!$L$2:$L$2863,'grv lys'!$I$2:$I$2863,'bereken betaaldatum bedrag'!$AX$1,'grv lys'!$G$2:$G$2863,'bereken betaaldatum bedrag'!B511)</f>
        <v>0</v>
      </c>
      <c r="AY511" s="4">
        <f>SUMIFS('grv lys'!$L$2:$L$2863,'grv lys'!$I$2:$I$2863,'bereken betaaldatum bedrag'!$AY$1,'grv lys'!$G$2:$G$2863,'bereken betaaldatum bedrag'!B511)</f>
        <v>0</v>
      </c>
      <c r="AZ511" s="4">
        <f>SUMIFS('grv lys'!$L$2:$L$2863,'grv lys'!$I$2:$I$2863,'bereken betaaldatum bedrag'!$AZ$1,'grv lys'!$G$2:$G$2863,'bereken betaaldatum bedrag'!B511)</f>
        <v>0</v>
      </c>
      <c r="BA511" s="4">
        <f>SUMIFS('grv lys'!$L$2:$L$2863,'grv lys'!$I$2:$I$2863,'bereken betaaldatum bedrag'!$BA$1,'grv lys'!$G$2:$G$2863,'bereken betaaldatum bedrag'!B511)</f>
        <v>0</v>
      </c>
    </row>
    <row r="512" spans="1:53" x14ac:dyDescent="0.25">
      <c r="A512" s="21" t="s">
        <v>137</v>
      </c>
      <c r="B512" s="22">
        <v>42088</v>
      </c>
      <c r="C512" s="7"/>
      <c r="D512" s="15" t="s">
        <v>148</v>
      </c>
      <c r="E512" s="14"/>
      <c r="F512" s="12"/>
      <c r="G512" s="16"/>
      <c r="H512" s="16"/>
      <c r="I512" s="4">
        <f>SUMIFS('grv lys'!$L$2:$L$2863,'grv lys'!$G$2:$G$2863,'bereken betaaldatum bedrag'!B512,'grv lys'!$I$2:$I$2863,'bereken betaaldatum bedrag'!I$1)</f>
        <v>0</v>
      </c>
      <c r="J512" s="4">
        <f>SUMIFS('grv lys'!$L$2:$L$2863,'grv lys'!$I$2:$I$2863,'bereken betaaldatum bedrag'!$J$1,'grv lys'!$T$2:$T$2863,'bereken betaaldatum bedrag'!B512)</f>
        <v>0</v>
      </c>
      <c r="K512" s="4">
        <f>SUMIFS('grv lys'!$L$2:$L$2863,'grv lys'!$I$2:$I$2863,'bereken betaaldatum bedrag'!$K$1,'grv lys'!$T$2:$T$2863,'bereken betaaldatum bedrag'!B512)</f>
        <v>0</v>
      </c>
      <c r="L512" s="4">
        <f>SUMIFS('grv lys'!$L$2:$L$2863,'grv lys'!$I$2:$I$2863,'bereken betaaldatum bedrag'!$L$1,'grv lys'!$T$2:$T$2863,'bereken betaaldatum bedrag'!B512)</f>
        <v>0</v>
      </c>
      <c r="M512" s="4">
        <f>SUMIFS('grv lys'!$L$2:$L$2863,'grv lys'!$I$2:$I$2863,'bereken betaaldatum bedrag'!$M$1,'grv lys'!$T$2:$T$2863,'bereken betaaldatum bedrag'!B512)</f>
        <v>0</v>
      </c>
      <c r="N512" s="4">
        <f>SUMIFS('grv lys'!$L$2:$L$2863,'grv lys'!$I$2:$I$2863,'bereken betaaldatum bedrag'!$N$1,'grv lys'!$T$2:$T$2863,'bereken betaaldatum bedrag'!B512)</f>
        <v>0</v>
      </c>
      <c r="O512" s="4">
        <f>SUMIFS('grv lys'!$L$2:$L$2863,'grv lys'!$I$2:$I$2863,'bereken betaaldatum bedrag'!$O$1,'grv lys'!$T$2:$T$2863,'bereken betaaldatum bedrag'!B512)</f>
        <v>0</v>
      </c>
      <c r="P512" s="4">
        <f>SUMIFS('grv lys'!$L$2:$L$2863,'grv lys'!$I$2:$I$2863,'bereken betaaldatum bedrag'!$P$1,'grv lys'!$T$2:$T$2863,'bereken betaaldatum bedrag'!B512)</f>
        <v>0</v>
      </c>
      <c r="Q512" s="4">
        <f>SUMIFS('grv lys'!$L$2:$L$2863,'grv lys'!$I$2:$I$2863,'bereken betaaldatum bedrag'!$Q$1,'grv lys'!$T$2:$T$2863,'bereken betaaldatum bedrag'!B512)</f>
        <v>0</v>
      </c>
      <c r="R512" s="4">
        <f>SUMIFS('grv lys'!$L$2:$L$2863,'grv lys'!$I$2:$I$2863,'bereken betaaldatum bedrag'!$R$1,'grv lys'!$T$2:$T$2863,'bereken betaaldatum bedrag'!B512)</f>
        <v>0</v>
      </c>
      <c r="S512" s="4">
        <f>SUMIFS('grv lys'!Y511:Y3774,'grv lys'!T511:T3774,'bereken betaaldatum bedrag'!B512,'grv lys'!V511:V3774,'bereken betaaldatum bedrag'!$S$1)</f>
        <v>0</v>
      </c>
      <c r="T512" s="4">
        <f>SUMIFS('grv lys'!Z511:Z3774,'grv lys'!U511:U3774,'bereken betaaldatum bedrag'!B512,'grv lys'!W511:W3774,'bereken betaaldatum bedrag'!$T$1)</f>
        <v>0</v>
      </c>
      <c r="U512" s="4">
        <f>SUMIFS('grv lys'!$L$2:$L$2863,'grv lys'!$I$2:$I$2863,'bereken betaaldatum bedrag'!$U$1,'grv lys'!$T$2:$T$2863,'bereken betaaldatum bedrag'!B512)</f>
        <v>0</v>
      </c>
      <c r="V512" s="4">
        <f>SUMIFS('grv lys'!$L$2:$L$2863,'grv lys'!$I$2:$I$2863,'bereken betaaldatum bedrag'!$V$1,'grv lys'!$T$2:$T$2863,'bereken betaaldatum bedrag'!B512)</f>
        <v>0</v>
      </c>
      <c r="W512" s="4">
        <f>SUMIFS('grv lys'!$L$2:$L$2863,'grv lys'!$I$2:$I$2863,'bereken betaaldatum bedrag'!$W$1,'grv lys'!$T$2:$T$2863,'bereken betaaldatum bedrag'!B512)</f>
        <v>0</v>
      </c>
      <c r="X512" s="4">
        <f>SUMIFS('grv lys'!$L$2:$L$2863,'grv lys'!$I$2:$I$2863,'bereken betaaldatum bedrag'!$X$1,'grv lys'!$T$2:$T$2863,'bereken betaaldatum bedrag'!B512)</f>
        <v>0</v>
      </c>
      <c r="Y512" s="4">
        <f>SUMIFS('grv lys'!$L$2:$L$2863,'grv lys'!$I$2:$I$2863,'bereken betaaldatum bedrag'!$Y$1,'grv lys'!$G$2:$G$2863,'bereken betaaldatum bedrag'!B512)</f>
        <v>0</v>
      </c>
      <c r="Z512" s="4">
        <f>SUMIFS('grv lys'!$L$2:$L$2863,'grv lys'!$I$2:$I$2863,'bereken betaaldatum bedrag'!$Z$1,'grv lys'!$G$2:$G$2863,'bereken betaaldatum bedrag'!B512)</f>
        <v>0</v>
      </c>
      <c r="AA512" s="4">
        <f>SUMIFS('grv lys'!$L$2:$L$2863,'grv lys'!$I$2:$I$2863,'bereken betaaldatum bedrag'!$AA$1,'grv lys'!$G$2:$G$2863,'bereken betaaldatum bedrag'!B512)</f>
        <v>0</v>
      </c>
      <c r="AB512" s="4">
        <f>SUMIFS('grv lys'!$L$2:$L$2863,'grv lys'!$I$2:$I$2863,'bereken betaaldatum bedrag'!$AB$1,'grv lys'!$G$2:$G$2863,'bereken betaaldatum bedrag'!B512)</f>
        <v>0</v>
      </c>
      <c r="AC512" s="4">
        <f>SUMIFS('grv lys'!$L$2:$L$2863,'grv lys'!$I$2:$I$2863,'bereken betaaldatum bedrag'!$AC$1,'grv lys'!$G$2:$G$2863,'bereken betaaldatum bedrag'!B512)</f>
        <v>0</v>
      </c>
      <c r="AD512" s="4">
        <f>SUMIFS('grv lys'!$L$2:$L$2863,'grv lys'!$I$2:$I$2863,'bereken betaaldatum bedrag'!$AD$1,'grv lys'!$G$2:$G$2863,'bereken betaaldatum bedrag'!B512)</f>
        <v>0</v>
      </c>
      <c r="AE512" s="4">
        <f>SUMIFS('grv lys'!$L$2:$L$2863,'grv lys'!$I$2:$I$2863,'bereken betaaldatum bedrag'!$AE$1,'grv lys'!$G$2:$G$2863,'bereken betaaldatum bedrag'!B512)</f>
        <v>0</v>
      </c>
      <c r="AF512" s="4">
        <f>SUMIFS('grv lys'!$L$2:$L$2863,'grv lys'!$I$2:$I$2863,'bereken betaaldatum bedrag'!$AF$1,'grv lys'!$G$2:$G$2863,'bereken betaaldatum bedrag'!B512)</f>
        <v>0</v>
      </c>
      <c r="AG512" s="4">
        <f>SUMIFS('grv lys'!$L$2:$L$2863,'grv lys'!$I$2:$I$2863,'bereken betaaldatum bedrag'!$AG$1,'grv lys'!$G$2:$G$2863,'bereken betaaldatum bedrag'!B512)</f>
        <v>0</v>
      </c>
      <c r="AH512" s="4">
        <f>SUMIFS('grv lys'!$L$2:$L$2863,'grv lys'!$I$2:$I$2863,'bereken betaaldatum bedrag'!$AH$1,'grv lys'!$G$2:$G$2863,'bereken betaaldatum bedrag'!B512)</f>
        <v>0</v>
      </c>
      <c r="AI512" s="4">
        <f>SUMIFS('grv lys'!$L$2:$L$2863,'grv lys'!$I$2:$I$2863,'bereken betaaldatum bedrag'!$AI$1,'grv lys'!$G$2:$G$2863,'bereken betaaldatum bedrag'!B512)</f>
        <v>0</v>
      </c>
      <c r="AJ512" s="4">
        <f>SUMIFS('grv lys'!$L$2:$L$2863,'grv lys'!$I$2:$I$2863,'bereken betaaldatum bedrag'!$AJ$1,'grv lys'!$G$2:$G$2863,'bereken betaaldatum bedrag'!B512)</f>
        <v>0</v>
      </c>
      <c r="AK512" s="4">
        <f>SUMIFS('grv lys'!$L$2:$L$2863,'grv lys'!$I$2:$I$2863,'bereken betaaldatum bedrag'!$AK$1,'grv lys'!$G$2:$G$2863,'bereken betaaldatum bedrag'!B512)</f>
        <v>0</v>
      </c>
      <c r="AL512" s="4">
        <f>SUMIFS('grv lys'!$L$2:$L$2863,'grv lys'!$I$2:$I$2863,'bereken betaaldatum bedrag'!$AL$1,'grv lys'!$G$2:$G$2863,'bereken betaaldatum bedrag'!B512)</f>
        <v>0</v>
      </c>
      <c r="AM512" s="4">
        <f>SUMIFS('grv lys'!$L$2:$L$2863,'grv lys'!$I$2:$I$2863,'bereken betaaldatum bedrag'!$AM$1,'grv lys'!$G$2:$G$2863,'bereken betaaldatum bedrag'!B512)</f>
        <v>0</v>
      </c>
      <c r="AN512" s="4">
        <f>SUMIFS('grv lys'!$L$2:$L$2863,'grv lys'!$I$2:$I$2863,'bereken betaaldatum bedrag'!$AN$1,'grv lys'!$G$2:$G$2863,'bereken betaaldatum bedrag'!B512)</f>
        <v>0</v>
      </c>
      <c r="AO512" s="4">
        <f>SUMIFS('grv lys'!$L$2:$L$2863,'grv lys'!$I$2:$I$2863,'bereken betaaldatum bedrag'!$AO$1,'grv lys'!$G$2:$G$2863,'bereken betaaldatum bedrag'!B512)</f>
        <v>0</v>
      </c>
      <c r="AP512" s="4">
        <f>SUMIFS('grv lys'!$L$2:$L$2863,'grv lys'!$I$2:$I$2863,'bereken betaaldatum bedrag'!$AP$1,'grv lys'!$G$2:$G$2863,'bereken betaaldatum bedrag'!B512)</f>
        <v>0</v>
      </c>
      <c r="AQ512" s="4">
        <f>SUMIFS('grv lys'!$L$2:$L$2863,'grv lys'!$I$2:$I$2863,'bereken betaaldatum bedrag'!$AQ$1,'grv lys'!$G$2:$G$2863,'bereken betaaldatum bedrag'!B512)</f>
        <v>0</v>
      </c>
      <c r="AR512" s="4">
        <f>SUMIFS('grv lys'!$L$2:$L$2863,'grv lys'!$I$2:$I$2863,'bereken betaaldatum bedrag'!$AR$1,'grv lys'!$G$2:$G$2863,'bereken betaaldatum bedrag'!B512)</f>
        <v>0</v>
      </c>
      <c r="AS512" s="4">
        <f>SUMIFS('grv lys'!$L$2:$L$2863,'grv lys'!$I$2:$I$2863,'bereken betaaldatum bedrag'!$AS$1,'grv lys'!$G$2:$G$2863,'bereken betaaldatum bedrag'!B512)</f>
        <v>0</v>
      </c>
      <c r="AT512" s="4">
        <f>SUMIFS('grv lys'!$L$2:$L$2863,'grv lys'!$I$2:$I$2863,'bereken betaaldatum bedrag'!$AT$1,'grv lys'!$G$2:$G$2863,'bereken betaaldatum bedrag'!B512)</f>
        <v>0</v>
      </c>
      <c r="AU512" s="4">
        <f>SUMIFS('grv lys'!$L$2:$L$2863,'grv lys'!$I$2:$I$2863,'bereken betaaldatum bedrag'!$AU$1,'grv lys'!$G$2:$G$2863,'bereken betaaldatum bedrag'!B512)</f>
        <v>0</v>
      </c>
      <c r="AV512" s="4">
        <f>SUMIFS('grv lys'!$L$2:$L$2863,'grv lys'!$I$2:$I$2863,'bereken betaaldatum bedrag'!$AV$1,'grv lys'!$G$2:$G$2863,'bereken betaaldatum bedrag'!B512)</f>
        <v>0</v>
      </c>
      <c r="AW512" s="4">
        <f>SUMIFS('grv lys'!$L$2:$L$2863,'grv lys'!$I$2:$I$2863,'bereken betaaldatum bedrag'!$AW$1,'grv lys'!$G$2:$G$2863,'bereken betaaldatum bedrag'!B512)</f>
        <v>0</v>
      </c>
      <c r="AX512" s="4">
        <f>SUMIFS('grv lys'!$L$2:$L$2863,'grv lys'!$I$2:$I$2863,'bereken betaaldatum bedrag'!$AX$1,'grv lys'!$G$2:$G$2863,'bereken betaaldatum bedrag'!B512)</f>
        <v>0</v>
      </c>
      <c r="AY512" s="4">
        <f>SUMIFS('grv lys'!$L$2:$L$2863,'grv lys'!$I$2:$I$2863,'bereken betaaldatum bedrag'!$AY$1,'grv lys'!$G$2:$G$2863,'bereken betaaldatum bedrag'!B512)</f>
        <v>0</v>
      </c>
      <c r="AZ512" s="4">
        <f>SUMIFS('grv lys'!$L$2:$L$2863,'grv lys'!$I$2:$I$2863,'bereken betaaldatum bedrag'!$AZ$1,'grv lys'!$G$2:$G$2863,'bereken betaaldatum bedrag'!B512)</f>
        <v>0</v>
      </c>
      <c r="BA512" s="4">
        <f>SUMIFS('grv lys'!$L$2:$L$2863,'grv lys'!$I$2:$I$2863,'bereken betaaldatum bedrag'!$BA$1,'grv lys'!$G$2:$G$2863,'bereken betaaldatum bedrag'!B512)</f>
        <v>0</v>
      </c>
    </row>
    <row r="513" spans="1:53" x14ac:dyDescent="0.25">
      <c r="A513" s="21" t="s">
        <v>138</v>
      </c>
      <c r="B513" s="22">
        <v>42089</v>
      </c>
      <c r="C513" s="7"/>
      <c r="D513" s="15" t="s">
        <v>148</v>
      </c>
      <c r="E513" s="14"/>
      <c r="F513" s="12"/>
      <c r="G513" s="16"/>
      <c r="H513" s="16"/>
      <c r="I513" s="4">
        <f>SUMIFS('grv lys'!$L$2:$L$2863,'grv lys'!$G$2:$G$2863,'bereken betaaldatum bedrag'!B513,'grv lys'!$I$2:$I$2863,'bereken betaaldatum bedrag'!I$1)</f>
        <v>0</v>
      </c>
      <c r="J513" s="4">
        <f>SUMIFS('grv lys'!$L$2:$L$2863,'grv lys'!$I$2:$I$2863,'bereken betaaldatum bedrag'!$J$1,'grv lys'!$T$2:$T$2863,'bereken betaaldatum bedrag'!B513)</f>
        <v>0</v>
      </c>
      <c r="K513" s="4">
        <f>SUMIFS('grv lys'!$L$2:$L$2863,'grv lys'!$I$2:$I$2863,'bereken betaaldatum bedrag'!$K$1,'grv lys'!$T$2:$T$2863,'bereken betaaldatum bedrag'!B513)</f>
        <v>0</v>
      </c>
      <c r="L513" s="4">
        <f>SUMIFS('grv lys'!$L$2:$L$2863,'grv lys'!$I$2:$I$2863,'bereken betaaldatum bedrag'!$L$1,'grv lys'!$T$2:$T$2863,'bereken betaaldatum bedrag'!B513)</f>
        <v>0</v>
      </c>
      <c r="M513" s="4">
        <f>SUMIFS('grv lys'!$L$2:$L$2863,'grv lys'!$I$2:$I$2863,'bereken betaaldatum bedrag'!$M$1,'grv lys'!$T$2:$T$2863,'bereken betaaldatum bedrag'!B513)</f>
        <v>0</v>
      </c>
      <c r="N513" s="4">
        <f>SUMIFS('grv lys'!$L$2:$L$2863,'grv lys'!$I$2:$I$2863,'bereken betaaldatum bedrag'!$N$1,'grv lys'!$T$2:$T$2863,'bereken betaaldatum bedrag'!B513)</f>
        <v>0</v>
      </c>
      <c r="O513" s="4">
        <f>SUMIFS('grv lys'!$L$2:$L$2863,'grv lys'!$I$2:$I$2863,'bereken betaaldatum bedrag'!$O$1,'grv lys'!$T$2:$T$2863,'bereken betaaldatum bedrag'!B513)</f>
        <v>0</v>
      </c>
      <c r="P513" s="4">
        <f>SUMIFS('grv lys'!$L$2:$L$2863,'grv lys'!$I$2:$I$2863,'bereken betaaldatum bedrag'!$P$1,'grv lys'!$T$2:$T$2863,'bereken betaaldatum bedrag'!B513)</f>
        <v>0</v>
      </c>
      <c r="Q513" s="4">
        <f>SUMIFS('grv lys'!$L$2:$L$2863,'grv lys'!$I$2:$I$2863,'bereken betaaldatum bedrag'!$Q$1,'grv lys'!$T$2:$T$2863,'bereken betaaldatum bedrag'!B513)</f>
        <v>0</v>
      </c>
      <c r="R513" s="4">
        <f>SUMIFS('grv lys'!$L$2:$L$2863,'grv lys'!$I$2:$I$2863,'bereken betaaldatum bedrag'!$R$1,'grv lys'!$T$2:$T$2863,'bereken betaaldatum bedrag'!B513)</f>
        <v>0</v>
      </c>
      <c r="S513" s="4">
        <f>SUMIFS('grv lys'!Y512:Y3775,'grv lys'!T512:T3775,'bereken betaaldatum bedrag'!B513,'grv lys'!V512:V3775,'bereken betaaldatum bedrag'!$S$1)</f>
        <v>0</v>
      </c>
      <c r="T513" s="4">
        <f>SUMIFS('grv lys'!Z512:Z3775,'grv lys'!U512:U3775,'bereken betaaldatum bedrag'!B513,'grv lys'!W512:W3775,'bereken betaaldatum bedrag'!$T$1)</f>
        <v>0</v>
      </c>
      <c r="U513" s="4">
        <f>SUMIFS('grv lys'!$L$2:$L$2863,'grv lys'!$I$2:$I$2863,'bereken betaaldatum bedrag'!$U$1,'grv lys'!$T$2:$T$2863,'bereken betaaldatum bedrag'!B513)</f>
        <v>0</v>
      </c>
      <c r="V513" s="4">
        <f>SUMIFS('grv lys'!$L$2:$L$2863,'grv lys'!$I$2:$I$2863,'bereken betaaldatum bedrag'!$V$1,'grv lys'!$T$2:$T$2863,'bereken betaaldatum bedrag'!B513)</f>
        <v>0</v>
      </c>
      <c r="W513" s="4">
        <f>SUMIFS('grv lys'!$L$2:$L$2863,'grv lys'!$I$2:$I$2863,'bereken betaaldatum bedrag'!$W$1,'grv lys'!$T$2:$T$2863,'bereken betaaldatum bedrag'!B513)</f>
        <v>0</v>
      </c>
      <c r="X513" s="4">
        <f>SUMIFS('grv lys'!$L$2:$L$2863,'grv lys'!$I$2:$I$2863,'bereken betaaldatum bedrag'!$X$1,'grv lys'!$T$2:$T$2863,'bereken betaaldatum bedrag'!B513)</f>
        <v>0</v>
      </c>
      <c r="Y513" s="4">
        <f>SUMIFS('grv lys'!$L$2:$L$2863,'grv lys'!$I$2:$I$2863,'bereken betaaldatum bedrag'!$Y$1,'grv lys'!$G$2:$G$2863,'bereken betaaldatum bedrag'!B513)</f>
        <v>0</v>
      </c>
      <c r="Z513" s="4">
        <f>SUMIFS('grv lys'!$L$2:$L$2863,'grv lys'!$I$2:$I$2863,'bereken betaaldatum bedrag'!$Z$1,'grv lys'!$G$2:$G$2863,'bereken betaaldatum bedrag'!B513)</f>
        <v>0</v>
      </c>
      <c r="AA513" s="4">
        <f>SUMIFS('grv lys'!$L$2:$L$2863,'grv lys'!$I$2:$I$2863,'bereken betaaldatum bedrag'!$AA$1,'grv lys'!$G$2:$G$2863,'bereken betaaldatum bedrag'!B513)</f>
        <v>0</v>
      </c>
      <c r="AB513" s="4">
        <f>SUMIFS('grv lys'!$L$2:$L$2863,'grv lys'!$I$2:$I$2863,'bereken betaaldatum bedrag'!$AB$1,'grv lys'!$G$2:$G$2863,'bereken betaaldatum bedrag'!B513)</f>
        <v>0</v>
      </c>
      <c r="AC513" s="4">
        <f>SUMIFS('grv lys'!$L$2:$L$2863,'grv lys'!$I$2:$I$2863,'bereken betaaldatum bedrag'!$AC$1,'grv lys'!$G$2:$G$2863,'bereken betaaldatum bedrag'!B513)</f>
        <v>0</v>
      </c>
      <c r="AD513" s="4">
        <f>SUMIFS('grv lys'!$L$2:$L$2863,'grv lys'!$I$2:$I$2863,'bereken betaaldatum bedrag'!$AD$1,'grv lys'!$G$2:$G$2863,'bereken betaaldatum bedrag'!B513)</f>
        <v>0</v>
      </c>
      <c r="AE513" s="4">
        <f>SUMIFS('grv lys'!$L$2:$L$2863,'grv lys'!$I$2:$I$2863,'bereken betaaldatum bedrag'!$AE$1,'grv lys'!$G$2:$G$2863,'bereken betaaldatum bedrag'!B513)</f>
        <v>0</v>
      </c>
      <c r="AF513" s="4">
        <f>SUMIFS('grv lys'!$L$2:$L$2863,'grv lys'!$I$2:$I$2863,'bereken betaaldatum bedrag'!$AF$1,'grv lys'!$G$2:$G$2863,'bereken betaaldatum bedrag'!B513)</f>
        <v>0</v>
      </c>
      <c r="AG513" s="4">
        <f>SUMIFS('grv lys'!$L$2:$L$2863,'grv lys'!$I$2:$I$2863,'bereken betaaldatum bedrag'!$AG$1,'grv lys'!$G$2:$G$2863,'bereken betaaldatum bedrag'!B513)</f>
        <v>0</v>
      </c>
      <c r="AH513" s="4">
        <f>SUMIFS('grv lys'!$L$2:$L$2863,'grv lys'!$I$2:$I$2863,'bereken betaaldatum bedrag'!$AH$1,'grv lys'!$G$2:$G$2863,'bereken betaaldatum bedrag'!B513)</f>
        <v>0</v>
      </c>
      <c r="AI513" s="4">
        <f>SUMIFS('grv lys'!$L$2:$L$2863,'grv lys'!$I$2:$I$2863,'bereken betaaldatum bedrag'!$AI$1,'grv lys'!$G$2:$G$2863,'bereken betaaldatum bedrag'!B513)</f>
        <v>0</v>
      </c>
      <c r="AJ513" s="4">
        <f>SUMIFS('grv lys'!$L$2:$L$2863,'grv lys'!$I$2:$I$2863,'bereken betaaldatum bedrag'!$AJ$1,'grv lys'!$G$2:$G$2863,'bereken betaaldatum bedrag'!B513)</f>
        <v>0</v>
      </c>
      <c r="AK513" s="4">
        <f>SUMIFS('grv lys'!$L$2:$L$2863,'grv lys'!$I$2:$I$2863,'bereken betaaldatum bedrag'!$AK$1,'grv lys'!$G$2:$G$2863,'bereken betaaldatum bedrag'!B513)</f>
        <v>0</v>
      </c>
      <c r="AL513" s="4">
        <f>SUMIFS('grv lys'!$L$2:$L$2863,'grv lys'!$I$2:$I$2863,'bereken betaaldatum bedrag'!$AL$1,'grv lys'!$G$2:$G$2863,'bereken betaaldatum bedrag'!B513)</f>
        <v>0</v>
      </c>
      <c r="AM513" s="4">
        <f>SUMIFS('grv lys'!$L$2:$L$2863,'grv lys'!$I$2:$I$2863,'bereken betaaldatum bedrag'!$AM$1,'grv lys'!$G$2:$G$2863,'bereken betaaldatum bedrag'!B513)</f>
        <v>0</v>
      </c>
      <c r="AN513" s="4">
        <f>SUMIFS('grv lys'!$L$2:$L$2863,'grv lys'!$I$2:$I$2863,'bereken betaaldatum bedrag'!$AN$1,'grv lys'!$G$2:$G$2863,'bereken betaaldatum bedrag'!B513)</f>
        <v>0</v>
      </c>
      <c r="AO513" s="4">
        <f>SUMIFS('grv lys'!$L$2:$L$2863,'grv lys'!$I$2:$I$2863,'bereken betaaldatum bedrag'!$AO$1,'grv lys'!$G$2:$G$2863,'bereken betaaldatum bedrag'!B513)</f>
        <v>0</v>
      </c>
      <c r="AP513" s="4">
        <f>SUMIFS('grv lys'!$L$2:$L$2863,'grv lys'!$I$2:$I$2863,'bereken betaaldatum bedrag'!$AP$1,'grv lys'!$G$2:$G$2863,'bereken betaaldatum bedrag'!B513)</f>
        <v>0</v>
      </c>
      <c r="AQ513" s="4">
        <f>SUMIFS('grv lys'!$L$2:$L$2863,'grv lys'!$I$2:$I$2863,'bereken betaaldatum bedrag'!$AQ$1,'grv lys'!$G$2:$G$2863,'bereken betaaldatum bedrag'!B513)</f>
        <v>0</v>
      </c>
      <c r="AR513" s="4">
        <f>SUMIFS('grv lys'!$L$2:$L$2863,'grv lys'!$I$2:$I$2863,'bereken betaaldatum bedrag'!$AR$1,'grv lys'!$G$2:$G$2863,'bereken betaaldatum bedrag'!B513)</f>
        <v>0</v>
      </c>
      <c r="AS513" s="4">
        <f>SUMIFS('grv lys'!$L$2:$L$2863,'grv lys'!$I$2:$I$2863,'bereken betaaldatum bedrag'!$AS$1,'grv lys'!$G$2:$G$2863,'bereken betaaldatum bedrag'!B513)</f>
        <v>0</v>
      </c>
      <c r="AT513" s="4">
        <f>SUMIFS('grv lys'!$L$2:$L$2863,'grv lys'!$I$2:$I$2863,'bereken betaaldatum bedrag'!$AT$1,'grv lys'!$G$2:$G$2863,'bereken betaaldatum bedrag'!B513)</f>
        <v>0</v>
      </c>
      <c r="AU513" s="4">
        <f>SUMIFS('grv lys'!$L$2:$L$2863,'grv lys'!$I$2:$I$2863,'bereken betaaldatum bedrag'!$AU$1,'grv lys'!$G$2:$G$2863,'bereken betaaldatum bedrag'!B513)</f>
        <v>0</v>
      </c>
      <c r="AV513" s="4">
        <f>SUMIFS('grv lys'!$L$2:$L$2863,'grv lys'!$I$2:$I$2863,'bereken betaaldatum bedrag'!$AV$1,'grv lys'!$G$2:$G$2863,'bereken betaaldatum bedrag'!B513)</f>
        <v>0</v>
      </c>
      <c r="AW513" s="4">
        <f>SUMIFS('grv lys'!$L$2:$L$2863,'grv lys'!$I$2:$I$2863,'bereken betaaldatum bedrag'!$AW$1,'grv lys'!$G$2:$G$2863,'bereken betaaldatum bedrag'!B513)</f>
        <v>0</v>
      </c>
      <c r="AX513" s="4">
        <f>SUMIFS('grv lys'!$L$2:$L$2863,'grv lys'!$I$2:$I$2863,'bereken betaaldatum bedrag'!$AX$1,'grv lys'!$G$2:$G$2863,'bereken betaaldatum bedrag'!B513)</f>
        <v>0</v>
      </c>
      <c r="AY513" s="4">
        <f>SUMIFS('grv lys'!$L$2:$L$2863,'grv lys'!$I$2:$I$2863,'bereken betaaldatum bedrag'!$AY$1,'grv lys'!$G$2:$G$2863,'bereken betaaldatum bedrag'!B513)</f>
        <v>0</v>
      </c>
      <c r="AZ513" s="4">
        <f>SUMIFS('grv lys'!$L$2:$L$2863,'grv lys'!$I$2:$I$2863,'bereken betaaldatum bedrag'!$AZ$1,'grv lys'!$G$2:$G$2863,'bereken betaaldatum bedrag'!B513)</f>
        <v>0</v>
      </c>
      <c r="BA513" s="4">
        <f>SUMIFS('grv lys'!$L$2:$L$2863,'grv lys'!$I$2:$I$2863,'bereken betaaldatum bedrag'!$BA$1,'grv lys'!$G$2:$G$2863,'bereken betaaldatum bedrag'!B513)</f>
        <v>0</v>
      </c>
    </row>
    <row r="514" spans="1:53" x14ac:dyDescent="0.25">
      <c r="A514" s="21" t="s">
        <v>139</v>
      </c>
      <c r="B514" s="22">
        <v>42090</v>
      </c>
      <c r="C514" s="7">
        <f>B514+19</f>
        <v>42109</v>
      </c>
      <c r="D514" s="6">
        <f>SUM(I508:I514)</f>
        <v>0</v>
      </c>
      <c r="E514" s="14">
        <f>B514+31</f>
        <v>42121</v>
      </c>
      <c r="F514" s="12">
        <f>SUM(Y508:BA514)</f>
        <v>0</v>
      </c>
      <c r="G514" s="10">
        <f>B514</f>
        <v>42090</v>
      </c>
      <c r="H514" s="9">
        <f>SUM(J508:X514)</f>
        <v>0</v>
      </c>
      <c r="I514" s="4">
        <f>SUMIFS('grv lys'!$L$2:$L$2863,'grv lys'!$G$2:$G$2863,'bereken betaaldatum bedrag'!B514,'grv lys'!$I$2:$I$2863,'bereken betaaldatum bedrag'!I$1)</f>
        <v>0</v>
      </c>
      <c r="J514" s="4">
        <f>SUMIFS('grv lys'!$L$2:$L$2863,'grv lys'!$I$2:$I$2863,'bereken betaaldatum bedrag'!$J$1,'grv lys'!$T$2:$T$2863,'bereken betaaldatum bedrag'!B514)</f>
        <v>0</v>
      </c>
      <c r="K514" s="4">
        <f>SUMIFS('grv lys'!$L$2:$L$2863,'grv lys'!$I$2:$I$2863,'bereken betaaldatum bedrag'!$K$1,'grv lys'!$T$2:$T$2863,'bereken betaaldatum bedrag'!B514)</f>
        <v>0</v>
      </c>
      <c r="L514" s="4">
        <f>SUMIFS('grv lys'!$L$2:$L$2863,'grv lys'!$I$2:$I$2863,'bereken betaaldatum bedrag'!$L$1,'grv lys'!$T$2:$T$2863,'bereken betaaldatum bedrag'!B514)</f>
        <v>0</v>
      </c>
      <c r="M514" s="4">
        <f>SUMIFS('grv lys'!$L$2:$L$2863,'grv lys'!$I$2:$I$2863,'bereken betaaldatum bedrag'!$M$1,'grv lys'!$T$2:$T$2863,'bereken betaaldatum bedrag'!B514)</f>
        <v>0</v>
      </c>
      <c r="N514" s="4">
        <f>SUMIFS('grv lys'!$L$2:$L$2863,'grv lys'!$I$2:$I$2863,'bereken betaaldatum bedrag'!$N$1,'grv lys'!$T$2:$T$2863,'bereken betaaldatum bedrag'!B514)</f>
        <v>0</v>
      </c>
      <c r="O514" s="4">
        <f>SUMIFS('grv lys'!$L$2:$L$2863,'grv lys'!$I$2:$I$2863,'bereken betaaldatum bedrag'!$O$1,'grv lys'!$T$2:$T$2863,'bereken betaaldatum bedrag'!B514)</f>
        <v>0</v>
      </c>
      <c r="P514" s="4">
        <f>SUMIFS('grv lys'!$L$2:$L$2863,'grv lys'!$I$2:$I$2863,'bereken betaaldatum bedrag'!$P$1,'grv lys'!$T$2:$T$2863,'bereken betaaldatum bedrag'!B514)</f>
        <v>0</v>
      </c>
      <c r="Q514" s="4">
        <f>SUMIFS('grv lys'!$L$2:$L$2863,'grv lys'!$I$2:$I$2863,'bereken betaaldatum bedrag'!$Q$1,'grv lys'!$T$2:$T$2863,'bereken betaaldatum bedrag'!B514)</f>
        <v>0</v>
      </c>
      <c r="R514" s="4">
        <f>SUMIFS('grv lys'!$L$2:$L$2863,'grv lys'!$I$2:$I$2863,'bereken betaaldatum bedrag'!$R$1,'grv lys'!$T$2:$T$2863,'bereken betaaldatum bedrag'!B514)</f>
        <v>0</v>
      </c>
      <c r="S514" s="4">
        <f>SUMIFS('grv lys'!Y513:Y3776,'grv lys'!T513:T3776,'bereken betaaldatum bedrag'!B514,'grv lys'!V513:V3776,'bereken betaaldatum bedrag'!$S$1)</f>
        <v>0</v>
      </c>
      <c r="T514" s="4">
        <f>SUMIFS('grv lys'!Z513:Z3776,'grv lys'!U513:U3776,'bereken betaaldatum bedrag'!B514,'grv lys'!W513:W3776,'bereken betaaldatum bedrag'!$T$1)</f>
        <v>0</v>
      </c>
      <c r="U514" s="4">
        <f>SUMIFS('grv lys'!$L$2:$L$2863,'grv lys'!$I$2:$I$2863,'bereken betaaldatum bedrag'!$U$1,'grv lys'!$T$2:$T$2863,'bereken betaaldatum bedrag'!B514)</f>
        <v>0</v>
      </c>
      <c r="V514" s="4">
        <f>SUMIFS('grv lys'!$L$2:$L$2863,'grv lys'!$I$2:$I$2863,'bereken betaaldatum bedrag'!$V$1,'grv lys'!$T$2:$T$2863,'bereken betaaldatum bedrag'!B514)</f>
        <v>0</v>
      </c>
      <c r="W514" s="4">
        <f>SUMIFS('grv lys'!$L$2:$L$2863,'grv lys'!$I$2:$I$2863,'bereken betaaldatum bedrag'!$W$1,'grv lys'!$T$2:$T$2863,'bereken betaaldatum bedrag'!B514)</f>
        <v>0</v>
      </c>
      <c r="X514" s="4">
        <f>SUMIFS('grv lys'!$L$2:$L$2863,'grv lys'!$I$2:$I$2863,'bereken betaaldatum bedrag'!$X$1,'grv lys'!$T$2:$T$2863,'bereken betaaldatum bedrag'!B514)</f>
        <v>0</v>
      </c>
      <c r="Y514" s="4">
        <f>SUMIFS('grv lys'!$L$2:$L$2863,'grv lys'!$I$2:$I$2863,'bereken betaaldatum bedrag'!$Y$1,'grv lys'!$G$2:$G$2863,'bereken betaaldatum bedrag'!B514)</f>
        <v>0</v>
      </c>
      <c r="Z514" s="4">
        <f>SUMIFS('grv lys'!$L$2:$L$2863,'grv lys'!$I$2:$I$2863,'bereken betaaldatum bedrag'!$Z$1,'grv lys'!$G$2:$G$2863,'bereken betaaldatum bedrag'!B514)</f>
        <v>0</v>
      </c>
      <c r="AA514" s="4">
        <f>SUMIFS('grv lys'!$L$2:$L$2863,'grv lys'!$I$2:$I$2863,'bereken betaaldatum bedrag'!$AA$1,'grv lys'!$G$2:$G$2863,'bereken betaaldatum bedrag'!B514)</f>
        <v>0</v>
      </c>
      <c r="AB514" s="4">
        <f>SUMIFS('grv lys'!$L$2:$L$2863,'grv lys'!$I$2:$I$2863,'bereken betaaldatum bedrag'!$AB$1,'grv lys'!$G$2:$G$2863,'bereken betaaldatum bedrag'!B514)</f>
        <v>0</v>
      </c>
      <c r="AC514" s="4">
        <f>SUMIFS('grv lys'!$L$2:$L$2863,'grv lys'!$I$2:$I$2863,'bereken betaaldatum bedrag'!$AC$1,'grv lys'!$G$2:$G$2863,'bereken betaaldatum bedrag'!B514)</f>
        <v>0</v>
      </c>
      <c r="AD514" s="4">
        <f>SUMIFS('grv lys'!$L$2:$L$2863,'grv lys'!$I$2:$I$2863,'bereken betaaldatum bedrag'!$AD$1,'grv lys'!$G$2:$G$2863,'bereken betaaldatum bedrag'!B514)</f>
        <v>0</v>
      </c>
      <c r="AE514" s="4">
        <f>SUMIFS('grv lys'!$L$2:$L$2863,'grv lys'!$I$2:$I$2863,'bereken betaaldatum bedrag'!$AE$1,'grv lys'!$G$2:$G$2863,'bereken betaaldatum bedrag'!B514)</f>
        <v>0</v>
      </c>
      <c r="AF514" s="4">
        <f>SUMIFS('grv lys'!$L$2:$L$2863,'grv lys'!$I$2:$I$2863,'bereken betaaldatum bedrag'!$AF$1,'grv lys'!$G$2:$G$2863,'bereken betaaldatum bedrag'!B514)</f>
        <v>0</v>
      </c>
      <c r="AG514" s="4">
        <f>SUMIFS('grv lys'!$L$2:$L$2863,'grv lys'!$I$2:$I$2863,'bereken betaaldatum bedrag'!$AG$1,'grv lys'!$G$2:$G$2863,'bereken betaaldatum bedrag'!B514)</f>
        <v>0</v>
      </c>
      <c r="AH514" s="4">
        <f>SUMIFS('grv lys'!$L$2:$L$2863,'grv lys'!$I$2:$I$2863,'bereken betaaldatum bedrag'!$AH$1,'grv lys'!$G$2:$G$2863,'bereken betaaldatum bedrag'!B514)</f>
        <v>0</v>
      </c>
      <c r="AI514" s="4">
        <f>SUMIFS('grv lys'!$L$2:$L$2863,'grv lys'!$I$2:$I$2863,'bereken betaaldatum bedrag'!$AI$1,'grv lys'!$G$2:$G$2863,'bereken betaaldatum bedrag'!B514)</f>
        <v>0</v>
      </c>
      <c r="AJ514" s="4">
        <f>SUMIFS('grv lys'!$L$2:$L$2863,'grv lys'!$I$2:$I$2863,'bereken betaaldatum bedrag'!$AJ$1,'grv lys'!$G$2:$G$2863,'bereken betaaldatum bedrag'!B514)</f>
        <v>0</v>
      </c>
      <c r="AK514" s="4">
        <f>SUMIFS('grv lys'!$L$2:$L$2863,'grv lys'!$I$2:$I$2863,'bereken betaaldatum bedrag'!$AK$1,'grv lys'!$G$2:$G$2863,'bereken betaaldatum bedrag'!B514)</f>
        <v>0</v>
      </c>
      <c r="AL514" s="4">
        <f>SUMIFS('grv lys'!$L$2:$L$2863,'grv lys'!$I$2:$I$2863,'bereken betaaldatum bedrag'!$AL$1,'grv lys'!$G$2:$G$2863,'bereken betaaldatum bedrag'!B514)</f>
        <v>0</v>
      </c>
      <c r="AM514" s="4">
        <f>SUMIFS('grv lys'!$L$2:$L$2863,'grv lys'!$I$2:$I$2863,'bereken betaaldatum bedrag'!$AM$1,'grv lys'!$G$2:$G$2863,'bereken betaaldatum bedrag'!B514)</f>
        <v>0</v>
      </c>
      <c r="AN514" s="4">
        <f>SUMIFS('grv lys'!$L$2:$L$2863,'grv lys'!$I$2:$I$2863,'bereken betaaldatum bedrag'!$AN$1,'grv lys'!$G$2:$G$2863,'bereken betaaldatum bedrag'!B514)</f>
        <v>0</v>
      </c>
      <c r="AO514" s="4">
        <f>SUMIFS('grv lys'!$L$2:$L$2863,'grv lys'!$I$2:$I$2863,'bereken betaaldatum bedrag'!$AO$1,'grv lys'!$G$2:$G$2863,'bereken betaaldatum bedrag'!B514)</f>
        <v>0</v>
      </c>
      <c r="AP514" s="4">
        <f>SUMIFS('grv lys'!$L$2:$L$2863,'grv lys'!$I$2:$I$2863,'bereken betaaldatum bedrag'!$AP$1,'grv lys'!$G$2:$G$2863,'bereken betaaldatum bedrag'!B514)</f>
        <v>0</v>
      </c>
      <c r="AQ514" s="4">
        <f>SUMIFS('grv lys'!$L$2:$L$2863,'grv lys'!$I$2:$I$2863,'bereken betaaldatum bedrag'!$AQ$1,'grv lys'!$G$2:$G$2863,'bereken betaaldatum bedrag'!B514)</f>
        <v>0</v>
      </c>
      <c r="AR514" s="4">
        <f>SUMIFS('grv lys'!$L$2:$L$2863,'grv lys'!$I$2:$I$2863,'bereken betaaldatum bedrag'!$AR$1,'grv lys'!$G$2:$G$2863,'bereken betaaldatum bedrag'!B514)</f>
        <v>0</v>
      </c>
      <c r="AS514" s="4">
        <f>SUMIFS('grv lys'!$L$2:$L$2863,'grv lys'!$I$2:$I$2863,'bereken betaaldatum bedrag'!$AS$1,'grv lys'!$G$2:$G$2863,'bereken betaaldatum bedrag'!B514)</f>
        <v>0</v>
      </c>
      <c r="AT514" s="4">
        <f>SUMIFS('grv lys'!$L$2:$L$2863,'grv lys'!$I$2:$I$2863,'bereken betaaldatum bedrag'!$AT$1,'grv lys'!$G$2:$G$2863,'bereken betaaldatum bedrag'!B514)</f>
        <v>0</v>
      </c>
      <c r="AU514" s="4">
        <f>SUMIFS('grv lys'!$L$2:$L$2863,'grv lys'!$I$2:$I$2863,'bereken betaaldatum bedrag'!$AU$1,'grv lys'!$G$2:$G$2863,'bereken betaaldatum bedrag'!B514)</f>
        <v>0</v>
      </c>
      <c r="AV514" s="4">
        <f>SUMIFS('grv lys'!$L$2:$L$2863,'grv lys'!$I$2:$I$2863,'bereken betaaldatum bedrag'!$AV$1,'grv lys'!$G$2:$G$2863,'bereken betaaldatum bedrag'!B514)</f>
        <v>0</v>
      </c>
      <c r="AW514" s="4">
        <f>SUMIFS('grv lys'!$L$2:$L$2863,'grv lys'!$I$2:$I$2863,'bereken betaaldatum bedrag'!$AW$1,'grv lys'!$G$2:$G$2863,'bereken betaaldatum bedrag'!B514)</f>
        <v>0</v>
      </c>
      <c r="AX514" s="4">
        <f>SUMIFS('grv lys'!$L$2:$L$2863,'grv lys'!$I$2:$I$2863,'bereken betaaldatum bedrag'!$AX$1,'grv lys'!$G$2:$G$2863,'bereken betaaldatum bedrag'!B514)</f>
        <v>0</v>
      </c>
      <c r="AY514" s="4">
        <f>SUMIFS('grv lys'!$L$2:$L$2863,'grv lys'!$I$2:$I$2863,'bereken betaaldatum bedrag'!$AY$1,'grv lys'!$G$2:$G$2863,'bereken betaaldatum bedrag'!B514)</f>
        <v>0</v>
      </c>
      <c r="AZ514" s="4">
        <f>SUMIFS('grv lys'!$L$2:$L$2863,'grv lys'!$I$2:$I$2863,'bereken betaaldatum bedrag'!$AZ$1,'grv lys'!$G$2:$G$2863,'bereken betaaldatum bedrag'!B514)</f>
        <v>0</v>
      </c>
      <c r="BA514" s="4">
        <f>SUMIFS('grv lys'!$L$2:$L$2863,'grv lys'!$I$2:$I$2863,'bereken betaaldatum bedrag'!$BA$1,'grv lys'!$G$2:$G$2863,'bereken betaaldatum bedrag'!B514)</f>
        <v>0</v>
      </c>
    </row>
    <row r="515" spans="1:53" x14ac:dyDescent="0.25">
      <c r="A515" s="19" t="s">
        <v>140</v>
      </c>
      <c r="B515" s="20">
        <v>42091</v>
      </c>
      <c r="C515" s="7"/>
      <c r="D515" s="15" t="s">
        <v>148</v>
      </c>
      <c r="E515" s="14"/>
      <c r="F515" s="12"/>
      <c r="G515" s="16"/>
      <c r="H515" s="16"/>
      <c r="I515" s="4">
        <f>SUMIFS('grv lys'!$L$2:$L$2863,'grv lys'!$G$2:$G$2863,'bereken betaaldatum bedrag'!B515,'grv lys'!$I$2:$I$2863,'bereken betaaldatum bedrag'!I$1)</f>
        <v>0</v>
      </c>
      <c r="J515" s="4">
        <f>SUMIFS('grv lys'!$L$2:$L$2863,'grv lys'!$I$2:$I$2863,'bereken betaaldatum bedrag'!$J$1,'grv lys'!$T$2:$T$2863,'bereken betaaldatum bedrag'!B515)</f>
        <v>0</v>
      </c>
      <c r="K515" s="4">
        <f>SUMIFS('grv lys'!$L$2:$L$2863,'grv lys'!$I$2:$I$2863,'bereken betaaldatum bedrag'!$K$1,'grv lys'!$T$2:$T$2863,'bereken betaaldatum bedrag'!B515)</f>
        <v>0</v>
      </c>
      <c r="L515" s="4">
        <f>SUMIFS('grv lys'!$L$2:$L$2863,'grv lys'!$I$2:$I$2863,'bereken betaaldatum bedrag'!$L$1,'grv lys'!$T$2:$T$2863,'bereken betaaldatum bedrag'!B515)</f>
        <v>0</v>
      </c>
      <c r="M515" s="4">
        <f>SUMIFS('grv lys'!$L$2:$L$2863,'grv lys'!$I$2:$I$2863,'bereken betaaldatum bedrag'!$M$1,'grv lys'!$T$2:$T$2863,'bereken betaaldatum bedrag'!B515)</f>
        <v>0</v>
      </c>
      <c r="N515" s="4">
        <f>SUMIFS('grv lys'!$L$2:$L$2863,'grv lys'!$I$2:$I$2863,'bereken betaaldatum bedrag'!$N$1,'grv lys'!$T$2:$T$2863,'bereken betaaldatum bedrag'!B515)</f>
        <v>0</v>
      </c>
      <c r="O515" s="4">
        <f>SUMIFS('grv lys'!$L$2:$L$2863,'grv lys'!$I$2:$I$2863,'bereken betaaldatum bedrag'!$O$1,'grv lys'!$T$2:$T$2863,'bereken betaaldatum bedrag'!B515)</f>
        <v>0</v>
      </c>
      <c r="P515" s="4">
        <f>SUMIFS('grv lys'!$L$2:$L$2863,'grv lys'!$I$2:$I$2863,'bereken betaaldatum bedrag'!$P$1,'grv lys'!$T$2:$T$2863,'bereken betaaldatum bedrag'!B515)</f>
        <v>0</v>
      </c>
      <c r="Q515" s="4">
        <f>SUMIFS('grv lys'!$L$2:$L$2863,'grv lys'!$I$2:$I$2863,'bereken betaaldatum bedrag'!$Q$1,'grv lys'!$T$2:$T$2863,'bereken betaaldatum bedrag'!B515)</f>
        <v>0</v>
      </c>
      <c r="R515" s="4">
        <f>SUMIFS('grv lys'!$L$2:$L$2863,'grv lys'!$I$2:$I$2863,'bereken betaaldatum bedrag'!$R$1,'grv lys'!$T$2:$T$2863,'bereken betaaldatum bedrag'!B515)</f>
        <v>0</v>
      </c>
      <c r="S515" s="4">
        <f>SUMIFS('grv lys'!Y514:Y3777,'grv lys'!T514:T3777,'bereken betaaldatum bedrag'!B515,'grv lys'!V514:V3777,'bereken betaaldatum bedrag'!$S$1)</f>
        <v>0</v>
      </c>
      <c r="T515" s="4">
        <f>SUMIFS('grv lys'!Z514:Z3777,'grv lys'!U514:U3777,'bereken betaaldatum bedrag'!B515,'grv lys'!W514:W3777,'bereken betaaldatum bedrag'!$T$1)</f>
        <v>0</v>
      </c>
      <c r="U515" s="4">
        <f>SUMIFS('grv lys'!$L$2:$L$2863,'grv lys'!$I$2:$I$2863,'bereken betaaldatum bedrag'!$U$1,'grv lys'!$T$2:$T$2863,'bereken betaaldatum bedrag'!B515)</f>
        <v>0</v>
      </c>
      <c r="V515" s="4">
        <f>SUMIFS('grv lys'!$L$2:$L$2863,'grv lys'!$I$2:$I$2863,'bereken betaaldatum bedrag'!$V$1,'grv lys'!$T$2:$T$2863,'bereken betaaldatum bedrag'!B515)</f>
        <v>0</v>
      </c>
      <c r="W515" s="4">
        <f>SUMIFS('grv lys'!$L$2:$L$2863,'grv lys'!$I$2:$I$2863,'bereken betaaldatum bedrag'!$W$1,'grv lys'!$T$2:$T$2863,'bereken betaaldatum bedrag'!B515)</f>
        <v>0</v>
      </c>
      <c r="X515" s="4">
        <f>SUMIFS('grv lys'!$L$2:$L$2863,'grv lys'!$I$2:$I$2863,'bereken betaaldatum bedrag'!$X$1,'grv lys'!$T$2:$T$2863,'bereken betaaldatum bedrag'!B515)</f>
        <v>0</v>
      </c>
      <c r="Y515" s="4">
        <f>SUMIFS('grv lys'!$L$2:$L$2863,'grv lys'!$I$2:$I$2863,'bereken betaaldatum bedrag'!$Y$1,'grv lys'!$G$2:$G$2863,'bereken betaaldatum bedrag'!B515)</f>
        <v>0</v>
      </c>
      <c r="Z515" s="4">
        <f>SUMIFS('grv lys'!$L$2:$L$2863,'grv lys'!$I$2:$I$2863,'bereken betaaldatum bedrag'!$Z$1,'grv lys'!$G$2:$G$2863,'bereken betaaldatum bedrag'!B515)</f>
        <v>0</v>
      </c>
      <c r="AA515" s="4">
        <f>SUMIFS('grv lys'!$L$2:$L$2863,'grv lys'!$I$2:$I$2863,'bereken betaaldatum bedrag'!$AA$1,'grv lys'!$G$2:$G$2863,'bereken betaaldatum bedrag'!B515)</f>
        <v>0</v>
      </c>
      <c r="AB515" s="4">
        <f>SUMIFS('grv lys'!$L$2:$L$2863,'grv lys'!$I$2:$I$2863,'bereken betaaldatum bedrag'!$AB$1,'grv lys'!$G$2:$G$2863,'bereken betaaldatum bedrag'!B515)</f>
        <v>0</v>
      </c>
      <c r="AC515" s="4">
        <f>SUMIFS('grv lys'!$L$2:$L$2863,'grv lys'!$I$2:$I$2863,'bereken betaaldatum bedrag'!$AC$1,'grv lys'!$G$2:$G$2863,'bereken betaaldatum bedrag'!B515)</f>
        <v>0</v>
      </c>
      <c r="AD515" s="4">
        <f>SUMIFS('grv lys'!$L$2:$L$2863,'grv lys'!$I$2:$I$2863,'bereken betaaldatum bedrag'!$AD$1,'grv lys'!$G$2:$G$2863,'bereken betaaldatum bedrag'!B515)</f>
        <v>0</v>
      </c>
      <c r="AE515" s="4">
        <f>SUMIFS('grv lys'!$L$2:$L$2863,'grv lys'!$I$2:$I$2863,'bereken betaaldatum bedrag'!$AE$1,'grv lys'!$G$2:$G$2863,'bereken betaaldatum bedrag'!B515)</f>
        <v>0</v>
      </c>
      <c r="AF515" s="4">
        <f>SUMIFS('grv lys'!$L$2:$L$2863,'grv lys'!$I$2:$I$2863,'bereken betaaldatum bedrag'!$AF$1,'grv lys'!$G$2:$G$2863,'bereken betaaldatum bedrag'!B515)</f>
        <v>0</v>
      </c>
      <c r="AG515" s="4">
        <f>SUMIFS('grv lys'!$L$2:$L$2863,'grv lys'!$I$2:$I$2863,'bereken betaaldatum bedrag'!$AG$1,'grv lys'!$G$2:$G$2863,'bereken betaaldatum bedrag'!B515)</f>
        <v>0</v>
      </c>
      <c r="AH515" s="4">
        <f>SUMIFS('grv lys'!$L$2:$L$2863,'grv lys'!$I$2:$I$2863,'bereken betaaldatum bedrag'!$AH$1,'grv lys'!$G$2:$G$2863,'bereken betaaldatum bedrag'!B515)</f>
        <v>0</v>
      </c>
      <c r="AI515" s="4">
        <f>SUMIFS('grv lys'!$L$2:$L$2863,'grv lys'!$I$2:$I$2863,'bereken betaaldatum bedrag'!$AI$1,'grv lys'!$G$2:$G$2863,'bereken betaaldatum bedrag'!B515)</f>
        <v>0</v>
      </c>
      <c r="AJ515" s="4">
        <f>SUMIFS('grv lys'!$L$2:$L$2863,'grv lys'!$I$2:$I$2863,'bereken betaaldatum bedrag'!$AJ$1,'grv lys'!$G$2:$G$2863,'bereken betaaldatum bedrag'!B515)</f>
        <v>0</v>
      </c>
      <c r="AK515" s="4">
        <f>SUMIFS('grv lys'!$L$2:$L$2863,'grv lys'!$I$2:$I$2863,'bereken betaaldatum bedrag'!$AK$1,'grv lys'!$G$2:$G$2863,'bereken betaaldatum bedrag'!B515)</f>
        <v>0</v>
      </c>
      <c r="AL515" s="4">
        <f>SUMIFS('grv lys'!$L$2:$L$2863,'grv lys'!$I$2:$I$2863,'bereken betaaldatum bedrag'!$AL$1,'grv lys'!$G$2:$G$2863,'bereken betaaldatum bedrag'!B515)</f>
        <v>0</v>
      </c>
      <c r="AM515" s="4">
        <f>SUMIFS('grv lys'!$L$2:$L$2863,'grv lys'!$I$2:$I$2863,'bereken betaaldatum bedrag'!$AM$1,'grv lys'!$G$2:$G$2863,'bereken betaaldatum bedrag'!B515)</f>
        <v>0</v>
      </c>
      <c r="AN515" s="4">
        <f>SUMIFS('grv lys'!$L$2:$L$2863,'grv lys'!$I$2:$I$2863,'bereken betaaldatum bedrag'!$AN$1,'grv lys'!$G$2:$G$2863,'bereken betaaldatum bedrag'!B515)</f>
        <v>0</v>
      </c>
      <c r="AO515" s="4">
        <f>SUMIFS('grv lys'!$L$2:$L$2863,'grv lys'!$I$2:$I$2863,'bereken betaaldatum bedrag'!$AO$1,'grv lys'!$G$2:$G$2863,'bereken betaaldatum bedrag'!B515)</f>
        <v>0</v>
      </c>
      <c r="AP515" s="4">
        <f>SUMIFS('grv lys'!$L$2:$L$2863,'grv lys'!$I$2:$I$2863,'bereken betaaldatum bedrag'!$AP$1,'grv lys'!$G$2:$G$2863,'bereken betaaldatum bedrag'!B515)</f>
        <v>0</v>
      </c>
      <c r="AQ515" s="4">
        <f>SUMIFS('grv lys'!$L$2:$L$2863,'grv lys'!$I$2:$I$2863,'bereken betaaldatum bedrag'!$AQ$1,'grv lys'!$G$2:$G$2863,'bereken betaaldatum bedrag'!B515)</f>
        <v>0</v>
      </c>
      <c r="AR515" s="4">
        <f>SUMIFS('grv lys'!$L$2:$L$2863,'grv lys'!$I$2:$I$2863,'bereken betaaldatum bedrag'!$AR$1,'grv lys'!$G$2:$G$2863,'bereken betaaldatum bedrag'!B515)</f>
        <v>0</v>
      </c>
      <c r="AS515" s="4">
        <f>SUMIFS('grv lys'!$L$2:$L$2863,'grv lys'!$I$2:$I$2863,'bereken betaaldatum bedrag'!$AS$1,'grv lys'!$G$2:$G$2863,'bereken betaaldatum bedrag'!B515)</f>
        <v>0</v>
      </c>
      <c r="AT515" s="4">
        <f>SUMIFS('grv lys'!$L$2:$L$2863,'grv lys'!$I$2:$I$2863,'bereken betaaldatum bedrag'!$AT$1,'grv lys'!$G$2:$G$2863,'bereken betaaldatum bedrag'!B515)</f>
        <v>0</v>
      </c>
      <c r="AU515" s="4">
        <f>SUMIFS('grv lys'!$L$2:$L$2863,'grv lys'!$I$2:$I$2863,'bereken betaaldatum bedrag'!$AU$1,'grv lys'!$G$2:$G$2863,'bereken betaaldatum bedrag'!B515)</f>
        <v>0</v>
      </c>
      <c r="AV515" s="4">
        <f>SUMIFS('grv lys'!$L$2:$L$2863,'grv lys'!$I$2:$I$2863,'bereken betaaldatum bedrag'!$AV$1,'grv lys'!$G$2:$G$2863,'bereken betaaldatum bedrag'!B515)</f>
        <v>0</v>
      </c>
      <c r="AW515" s="4">
        <f>SUMIFS('grv lys'!$L$2:$L$2863,'grv lys'!$I$2:$I$2863,'bereken betaaldatum bedrag'!$AW$1,'grv lys'!$G$2:$G$2863,'bereken betaaldatum bedrag'!B515)</f>
        <v>0</v>
      </c>
      <c r="AX515" s="4">
        <f>SUMIFS('grv lys'!$L$2:$L$2863,'grv lys'!$I$2:$I$2863,'bereken betaaldatum bedrag'!$AX$1,'grv lys'!$G$2:$G$2863,'bereken betaaldatum bedrag'!B515)</f>
        <v>0</v>
      </c>
      <c r="AY515" s="4">
        <f>SUMIFS('grv lys'!$L$2:$L$2863,'grv lys'!$I$2:$I$2863,'bereken betaaldatum bedrag'!$AY$1,'grv lys'!$G$2:$G$2863,'bereken betaaldatum bedrag'!B515)</f>
        <v>0</v>
      </c>
      <c r="AZ515" s="4">
        <f>SUMIFS('grv lys'!$L$2:$L$2863,'grv lys'!$I$2:$I$2863,'bereken betaaldatum bedrag'!$AZ$1,'grv lys'!$G$2:$G$2863,'bereken betaaldatum bedrag'!B515)</f>
        <v>0</v>
      </c>
      <c r="BA515" s="4">
        <f>SUMIFS('grv lys'!$L$2:$L$2863,'grv lys'!$I$2:$I$2863,'bereken betaaldatum bedrag'!$BA$1,'grv lys'!$G$2:$G$2863,'bereken betaaldatum bedrag'!B515)</f>
        <v>0</v>
      </c>
    </row>
    <row r="516" spans="1:53" x14ac:dyDescent="0.25">
      <c r="A516" s="19" t="s">
        <v>134</v>
      </c>
      <c r="B516" s="20">
        <v>42092</v>
      </c>
      <c r="C516" s="7"/>
      <c r="D516" s="15" t="s">
        <v>148</v>
      </c>
      <c r="E516" s="14"/>
      <c r="F516" s="12"/>
      <c r="G516" s="16"/>
      <c r="H516" s="16"/>
      <c r="I516" s="4">
        <f>SUMIFS('grv lys'!$L$2:$L$2863,'grv lys'!$G$2:$G$2863,'bereken betaaldatum bedrag'!B516,'grv lys'!$I$2:$I$2863,'bereken betaaldatum bedrag'!I$1)</f>
        <v>0</v>
      </c>
      <c r="J516" s="4">
        <f>SUMIFS('grv lys'!$L$2:$L$2863,'grv lys'!$I$2:$I$2863,'bereken betaaldatum bedrag'!$J$1,'grv lys'!$T$2:$T$2863,'bereken betaaldatum bedrag'!B516)</f>
        <v>0</v>
      </c>
      <c r="K516" s="4">
        <f>SUMIFS('grv lys'!$L$2:$L$2863,'grv lys'!$I$2:$I$2863,'bereken betaaldatum bedrag'!$K$1,'grv lys'!$T$2:$T$2863,'bereken betaaldatum bedrag'!B516)</f>
        <v>0</v>
      </c>
      <c r="L516" s="4">
        <f>SUMIFS('grv lys'!$L$2:$L$2863,'grv lys'!$I$2:$I$2863,'bereken betaaldatum bedrag'!$L$1,'grv lys'!$T$2:$T$2863,'bereken betaaldatum bedrag'!B516)</f>
        <v>0</v>
      </c>
      <c r="M516" s="4">
        <f>SUMIFS('grv lys'!$L$2:$L$2863,'grv lys'!$I$2:$I$2863,'bereken betaaldatum bedrag'!$M$1,'grv lys'!$T$2:$T$2863,'bereken betaaldatum bedrag'!B516)</f>
        <v>0</v>
      </c>
      <c r="N516" s="4">
        <f>SUMIFS('grv lys'!$L$2:$L$2863,'grv lys'!$I$2:$I$2863,'bereken betaaldatum bedrag'!$N$1,'grv lys'!$T$2:$T$2863,'bereken betaaldatum bedrag'!B516)</f>
        <v>0</v>
      </c>
      <c r="O516" s="4">
        <f>SUMIFS('grv lys'!$L$2:$L$2863,'grv lys'!$I$2:$I$2863,'bereken betaaldatum bedrag'!$O$1,'grv lys'!$T$2:$T$2863,'bereken betaaldatum bedrag'!B516)</f>
        <v>0</v>
      </c>
      <c r="P516" s="4">
        <f>SUMIFS('grv lys'!$L$2:$L$2863,'grv lys'!$I$2:$I$2863,'bereken betaaldatum bedrag'!$P$1,'grv lys'!$T$2:$T$2863,'bereken betaaldatum bedrag'!B516)</f>
        <v>0</v>
      </c>
      <c r="Q516" s="4">
        <f>SUMIFS('grv lys'!$L$2:$L$2863,'grv lys'!$I$2:$I$2863,'bereken betaaldatum bedrag'!$Q$1,'grv lys'!$T$2:$T$2863,'bereken betaaldatum bedrag'!B516)</f>
        <v>0</v>
      </c>
      <c r="R516" s="4">
        <f>SUMIFS('grv lys'!$L$2:$L$2863,'grv lys'!$I$2:$I$2863,'bereken betaaldatum bedrag'!$R$1,'grv lys'!$T$2:$T$2863,'bereken betaaldatum bedrag'!B516)</f>
        <v>0</v>
      </c>
      <c r="S516" s="4">
        <f>SUMIFS('grv lys'!Y515:Y3778,'grv lys'!T515:T3778,'bereken betaaldatum bedrag'!B516,'grv lys'!V515:V3778,'bereken betaaldatum bedrag'!$S$1)</f>
        <v>0</v>
      </c>
      <c r="T516" s="4">
        <f>SUMIFS('grv lys'!Z515:Z3778,'grv lys'!U515:U3778,'bereken betaaldatum bedrag'!B516,'grv lys'!W515:W3778,'bereken betaaldatum bedrag'!$T$1)</f>
        <v>0</v>
      </c>
      <c r="U516" s="4">
        <f>SUMIFS('grv lys'!$L$2:$L$2863,'grv lys'!$I$2:$I$2863,'bereken betaaldatum bedrag'!$U$1,'grv lys'!$T$2:$T$2863,'bereken betaaldatum bedrag'!B516)</f>
        <v>0</v>
      </c>
      <c r="V516" s="4">
        <f>SUMIFS('grv lys'!$L$2:$L$2863,'grv lys'!$I$2:$I$2863,'bereken betaaldatum bedrag'!$V$1,'grv lys'!$T$2:$T$2863,'bereken betaaldatum bedrag'!B516)</f>
        <v>0</v>
      </c>
      <c r="W516" s="4">
        <f>SUMIFS('grv lys'!$L$2:$L$2863,'grv lys'!$I$2:$I$2863,'bereken betaaldatum bedrag'!$W$1,'grv lys'!$T$2:$T$2863,'bereken betaaldatum bedrag'!B516)</f>
        <v>0</v>
      </c>
      <c r="X516" s="4">
        <f>SUMIFS('grv lys'!$L$2:$L$2863,'grv lys'!$I$2:$I$2863,'bereken betaaldatum bedrag'!$X$1,'grv lys'!$T$2:$T$2863,'bereken betaaldatum bedrag'!B516)</f>
        <v>0</v>
      </c>
      <c r="Y516" s="4">
        <f>SUMIFS('grv lys'!$L$2:$L$2863,'grv lys'!$I$2:$I$2863,'bereken betaaldatum bedrag'!$Y$1,'grv lys'!$G$2:$G$2863,'bereken betaaldatum bedrag'!B516)</f>
        <v>0</v>
      </c>
      <c r="Z516" s="4">
        <f>SUMIFS('grv lys'!$L$2:$L$2863,'grv lys'!$I$2:$I$2863,'bereken betaaldatum bedrag'!$Z$1,'grv lys'!$G$2:$G$2863,'bereken betaaldatum bedrag'!B516)</f>
        <v>0</v>
      </c>
      <c r="AA516" s="4">
        <f>SUMIFS('grv lys'!$L$2:$L$2863,'grv lys'!$I$2:$I$2863,'bereken betaaldatum bedrag'!$AA$1,'grv lys'!$G$2:$G$2863,'bereken betaaldatum bedrag'!B516)</f>
        <v>0</v>
      </c>
      <c r="AB516" s="4">
        <f>SUMIFS('grv lys'!$L$2:$L$2863,'grv lys'!$I$2:$I$2863,'bereken betaaldatum bedrag'!$AB$1,'grv lys'!$G$2:$G$2863,'bereken betaaldatum bedrag'!B516)</f>
        <v>0</v>
      </c>
      <c r="AC516" s="4">
        <f>SUMIFS('grv lys'!$L$2:$L$2863,'grv lys'!$I$2:$I$2863,'bereken betaaldatum bedrag'!$AC$1,'grv lys'!$G$2:$G$2863,'bereken betaaldatum bedrag'!B516)</f>
        <v>0</v>
      </c>
      <c r="AD516" s="4">
        <f>SUMIFS('grv lys'!$L$2:$L$2863,'grv lys'!$I$2:$I$2863,'bereken betaaldatum bedrag'!$AD$1,'grv lys'!$G$2:$G$2863,'bereken betaaldatum bedrag'!B516)</f>
        <v>0</v>
      </c>
      <c r="AE516" s="4">
        <f>SUMIFS('grv lys'!$L$2:$L$2863,'grv lys'!$I$2:$I$2863,'bereken betaaldatum bedrag'!$AE$1,'grv lys'!$G$2:$G$2863,'bereken betaaldatum bedrag'!B516)</f>
        <v>0</v>
      </c>
      <c r="AF516" s="4">
        <f>SUMIFS('grv lys'!$L$2:$L$2863,'grv lys'!$I$2:$I$2863,'bereken betaaldatum bedrag'!$AF$1,'grv lys'!$G$2:$G$2863,'bereken betaaldatum bedrag'!B516)</f>
        <v>0</v>
      </c>
      <c r="AG516" s="4">
        <f>SUMIFS('grv lys'!$L$2:$L$2863,'grv lys'!$I$2:$I$2863,'bereken betaaldatum bedrag'!$AG$1,'grv lys'!$G$2:$G$2863,'bereken betaaldatum bedrag'!B516)</f>
        <v>0</v>
      </c>
      <c r="AH516" s="4">
        <f>SUMIFS('grv lys'!$L$2:$L$2863,'grv lys'!$I$2:$I$2863,'bereken betaaldatum bedrag'!$AH$1,'grv lys'!$G$2:$G$2863,'bereken betaaldatum bedrag'!B516)</f>
        <v>0</v>
      </c>
      <c r="AI516" s="4">
        <f>SUMIFS('grv lys'!$L$2:$L$2863,'grv lys'!$I$2:$I$2863,'bereken betaaldatum bedrag'!$AI$1,'grv lys'!$G$2:$G$2863,'bereken betaaldatum bedrag'!B516)</f>
        <v>0</v>
      </c>
      <c r="AJ516" s="4">
        <f>SUMIFS('grv lys'!$L$2:$L$2863,'grv lys'!$I$2:$I$2863,'bereken betaaldatum bedrag'!$AJ$1,'grv lys'!$G$2:$G$2863,'bereken betaaldatum bedrag'!B516)</f>
        <v>0</v>
      </c>
      <c r="AK516" s="4">
        <f>SUMIFS('grv lys'!$L$2:$L$2863,'grv lys'!$I$2:$I$2863,'bereken betaaldatum bedrag'!$AK$1,'grv lys'!$G$2:$G$2863,'bereken betaaldatum bedrag'!B516)</f>
        <v>0</v>
      </c>
      <c r="AL516" s="4">
        <f>SUMIFS('grv lys'!$L$2:$L$2863,'grv lys'!$I$2:$I$2863,'bereken betaaldatum bedrag'!$AL$1,'grv lys'!$G$2:$G$2863,'bereken betaaldatum bedrag'!B516)</f>
        <v>0</v>
      </c>
      <c r="AM516" s="4">
        <f>SUMIFS('grv lys'!$L$2:$L$2863,'grv lys'!$I$2:$I$2863,'bereken betaaldatum bedrag'!$AM$1,'grv lys'!$G$2:$G$2863,'bereken betaaldatum bedrag'!B516)</f>
        <v>0</v>
      </c>
      <c r="AN516" s="4">
        <f>SUMIFS('grv lys'!$L$2:$L$2863,'grv lys'!$I$2:$I$2863,'bereken betaaldatum bedrag'!$AN$1,'grv lys'!$G$2:$G$2863,'bereken betaaldatum bedrag'!B516)</f>
        <v>0</v>
      </c>
      <c r="AO516" s="4">
        <f>SUMIFS('grv lys'!$L$2:$L$2863,'grv lys'!$I$2:$I$2863,'bereken betaaldatum bedrag'!$AO$1,'grv lys'!$G$2:$G$2863,'bereken betaaldatum bedrag'!B516)</f>
        <v>0</v>
      </c>
      <c r="AP516" s="4">
        <f>SUMIFS('grv lys'!$L$2:$L$2863,'grv lys'!$I$2:$I$2863,'bereken betaaldatum bedrag'!$AP$1,'grv lys'!$G$2:$G$2863,'bereken betaaldatum bedrag'!B516)</f>
        <v>0</v>
      </c>
      <c r="AQ516" s="4">
        <f>SUMIFS('grv lys'!$L$2:$L$2863,'grv lys'!$I$2:$I$2863,'bereken betaaldatum bedrag'!$AQ$1,'grv lys'!$G$2:$G$2863,'bereken betaaldatum bedrag'!B516)</f>
        <v>0</v>
      </c>
      <c r="AR516" s="4">
        <f>SUMIFS('grv lys'!$L$2:$L$2863,'grv lys'!$I$2:$I$2863,'bereken betaaldatum bedrag'!$AR$1,'grv lys'!$G$2:$G$2863,'bereken betaaldatum bedrag'!B516)</f>
        <v>0</v>
      </c>
      <c r="AS516" s="4">
        <f>SUMIFS('grv lys'!$L$2:$L$2863,'grv lys'!$I$2:$I$2863,'bereken betaaldatum bedrag'!$AS$1,'grv lys'!$G$2:$G$2863,'bereken betaaldatum bedrag'!B516)</f>
        <v>0</v>
      </c>
      <c r="AT516" s="4">
        <f>SUMIFS('grv lys'!$L$2:$L$2863,'grv lys'!$I$2:$I$2863,'bereken betaaldatum bedrag'!$AT$1,'grv lys'!$G$2:$G$2863,'bereken betaaldatum bedrag'!B516)</f>
        <v>0</v>
      </c>
      <c r="AU516" s="4">
        <f>SUMIFS('grv lys'!$L$2:$L$2863,'grv lys'!$I$2:$I$2863,'bereken betaaldatum bedrag'!$AU$1,'grv lys'!$G$2:$G$2863,'bereken betaaldatum bedrag'!B516)</f>
        <v>0</v>
      </c>
      <c r="AV516" s="4">
        <f>SUMIFS('grv lys'!$L$2:$L$2863,'grv lys'!$I$2:$I$2863,'bereken betaaldatum bedrag'!$AV$1,'grv lys'!$G$2:$G$2863,'bereken betaaldatum bedrag'!B516)</f>
        <v>0</v>
      </c>
      <c r="AW516" s="4">
        <f>SUMIFS('grv lys'!$L$2:$L$2863,'grv lys'!$I$2:$I$2863,'bereken betaaldatum bedrag'!$AW$1,'grv lys'!$G$2:$G$2863,'bereken betaaldatum bedrag'!B516)</f>
        <v>0</v>
      </c>
      <c r="AX516" s="4">
        <f>SUMIFS('grv lys'!$L$2:$L$2863,'grv lys'!$I$2:$I$2863,'bereken betaaldatum bedrag'!$AX$1,'grv lys'!$G$2:$G$2863,'bereken betaaldatum bedrag'!B516)</f>
        <v>0</v>
      </c>
      <c r="AY516" s="4">
        <f>SUMIFS('grv lys'!$L$2:$L$2863,'grv lys'!$I$2:$I$2863,'bereken betaaldatum bedrag'!$AY$1,'grv lys'!$G$2:$G$2863,'bereken betaaldatum bedrag'!B516)</f>
        <v>0</v>
      </c>
      <c r="AZ516" s="4">
        <f>SUMIFS('grv lys'!$L$2:$L$2863,'grv lys'!$I$2:$I$2863,'bereken betaaldatum bedrag'!$AZ$1,'grv lys'!$G$2:$G$2863,'bereken betaaldatum bedrag'!B516)</f>
        <v>0</v>
      </c>
      <c r="BA516" s="4">
        <f>SUMIFS('grv lys'!$L$2:$L$2863,'grv lys'!$I$2:$I$2863,'bereken betaaldatum bedrag'!$BA$1,'grv lys'!$G$2:$G$2863,'bereken betaaldatum bedrag'!B516)</f>
        <v>0</v>
      </c>
    </row>
    <row r="517" spans="1:53" x14ac:dyDescent="0.25">
      <c r="A517" s="19" t="s">
        <v>135</v>
      </c>
      <c r="B517" s="20">
        <v>42093</v>
      </c>
      <c r="C517" s="7"/>
      <c r="D517" s="15" t="s">
        <v>148</v>
      </c>
      <c r="E517" s="14"/>
      <c r="F517" s="12"/>
      <c r="G517" s="16"/>
      <c r="H517" s="16"/>
      <c r="I517" s="4">
        <f>SUMIFS('grv lys'!$L$2:$L$2863,'grv lys'!$G$2:$G$2863,'bereken betaaldatum bedrag'!B517,'grv lys'!$I$2:$I$2863,'bereken betaaldatum bedrag'!I$1)</f>
        <v>0</v>
      </c>
      <c r="J517" s="4">
        <f>SUMIFS('grv lys'!$L$2:$L$2863,'grv lys'!$I$2:$I$2863,'bereken betaaldatum bedrag'!$J$1,'grv lys'!$T$2:$T$2863,'bereken betaaldatum bedrag'!B517)</f>
        <v>0</v>
      </c>
      <c r="K517" s="4">
        <f>SUMIFS('grv lys'!$L$2:$L$2863,'grv lys'!$I$2:$I$2863,'bereken betaaldatum bedrag'!$K$1,'grv lys'!$T$2:$T$2863,'bereken betaaldatum bedrag'!B517)</f>
        <v>0</v>
      </c>
      <c r="L517" s="4">
        <f>SUMIFS('grv lys'!$L$2:$L$2863,'grv lys'!$I$2:$I$2863,'bereken betaaldatum bedrag'!$L$1,'grv lys'!$T$2:$T$2863,'bereken betaaldatum bedrag'!B517)</f>
        <v>0</v>
      </c>
      <c r="M517" s="4">
        <f>SUMIFS('grv lys'!$L$2:$L$2863,'grv lys'!$I$2:$I$2863,'bereken betaaldatum bedrag'!$M$1,'grv lys'!$T$2:$T$2863,'bereken betaaldatum bedrag'!B517)</f>
        <v>0</v>
      </c>
      <c r="N517" s="4">
        <f>SUMIFS('grv lys'!$L$2:$L$2863,'grv lys'!$I$2:$I$2863,'bereken betaaldatum bedrag'!$N$1,'grv lys'!$T$2:$T$2863,'bereken betaaldatum bedrag'!B517)</f>
        <v>0</v>
      </c>
      <c r="O517" s="4">
        <f>SUMIFS('grv lys'!$L$2:$L$2863,'grv lys'!$I$2:$I$2863,'bereken betaaldatum bedrag'!$O$1,'grv lys'!$T$2:$T$2863,'bereken betaaldatum bedrag'!B517)</f>
        <v>0</v>
      </c>
      <c r="P517" s="4">
        <f>SUMIFS('grv lys'!$L$2:$L$2863,'grv lys'!$I$2:$I$2863,'bereken betaaldatum bedrag'!$P$1,'grv lys'!$T$2:$T$2863,'bereken betaaldatum bedrag'!B517)</f>
        <v>0</v>
      </c>
      <c r="Q517" s="4">
        <f>SUMIFS('grv lys'!$L$2:$L$2863,'grv lys'!$I$2:$I$2863,'bereken betaaldatum bedrag'!$Q$1,'grv lys'!$T$2:$T$2863,'bereken betaaldatum bedrag'!B517)</f>
        <v>0</v>
      </c>
      <c r="R517" s="4">
        <f>SUMIFS('grv lys'!$L$2:$L$2863,'grv lys'!$I$2:$I$2863,'bereken betaaldatum bedrag'!$R$1,'grv lys'!$T$2:$T$2863,'bereken betaaldatum bedrag'!B517)</f>
        <v>0</v>
      </c>
      <c r="S517" s="4">
        <f>SUMIFS('grv lys'!Y516:Y3779,'grv lys'!T516:T3779,'bereken betaaldatum bedrag'!B517,'grv lys'!V516:V3779,'bereken betaaldatum bedrag'!$S$1)</f>
        <v>0</v>
      </c>
      <c r="T517" s="4">
        <f>SUMIFS('grv lys'!Z516:Z3779,'grv lys'!U516:U3779,'bereken betaaldatum bedrag'!B517,'grv lys'!W516:W3779,'bereken betaaldatum bedrag'!$T$1)</f>
        <v>0</v>
      </c>
      <c r="U517" s="4">
        <f>SUMIFS('grv lys'!$L$2:$L$2863,'grv lys'!$I$2:$I$2863,'bereken betaaldatum bedrag'!$U$1,'grv lys'!$T$2:$T$2863,'bereken betaaldatum bedrag'!B517)</f>
        <v>0</v>
      </c>
      <c r="V517" s="4">
        <f>SUMIFS('grv lys'!$L$2:$L$2863,'grv lys'!$I$2:$I$2863,'bereken betaaldatum bedrag'!$V$1,'grv lys'!$T$2:$T$2863,'bereken betaaldatum bedrag'!B517)</f>
        <v>0</v>
      </c>
      <c r="W517" s="4">
        <f>SUMIFS('grv lys'!$L$2:$L$2863,'grv lys'!$I$2:$I$2863,'bereken betaaldatum bedrag'!$W$1,'grv lys'!$T$2:$T$2863,'bereken betaaldatum bedrag'!B517)</f>
        <v>0</v>
      </c>
      <c r="X517" s="4">
        <f>SUMIFS('grv lys'!$L$2:$L$2863,'grv lys'!$I$2:$I$2863,'bereken betaaldatum bedrag'!$X$1,'grv lys'!$T$2:$T$2863,'bereken betaaldatum bedrag'!B517)</f>
        <v>0</v>
      </c>
      <c r="Y517" s="4">
        <f>SUMIFS('grv lys'!$L$2:$L$2863,'grv lys'!$I$2:$I$2863,'bereken betaaldatum bedrag'!$Y$1,'grv lys'!$G$2:$G$2863,'bereken betaaldatum bedrag'!B517)</f>
        <v>0</v>
      </c>
      <c r="Z517" s="4">
        <f>SUMIFS('grv lys'!$L$2:$L$2863,'grv lys'!$I$2:$I$2863,'bereken betaaldatum bedrag'!$Z$1,'grv lys'!$G$2:$G$2863,'bereken betaaldatum bedrag'!B517)</f>
        <v>0</v>
      </c>
      <c r="AA517" s="4">
        <f>SUMIFS('grv lys'!$L$2:$L$2863,'grv lys'!$I$2:$I$2863,'bereken betaaldatum bedrag'!$AA$1,'grv lys'!$G$2:$G$2863,'bereken betaaldatum bedrag'!B517)</f>
        <v>0</v>
      </c>
      <c r="AB517" s="4">
        <f>SUMIFS('grv lys'!$L$2:$L$2863,'grv lys'!$I$2:$I$2863,'bereken betaaldatum bedrag'!$AB$1,'grv lys'!$G$2:$G$2863,'bereken betaaldatum bedrag'!B517)</f>
        <v>0</v>
      </c>
      <c r="AC517" s="4">
        <f>SUMIFS('grv lys'!$L$2:$L$2863,'grv lys'!$I$2:$I$2863,'bereken betaaldatum bedrag'!$AC$1,'grv lys'!$G$2:$G$2863,'bereken betaaldatum bedrag'!B517)</f>
        <v>0</v>
      </c>
      <c r="AD517" s="4">
        <f>SUMIFS('grv lys'!$L$2:$L$2863,'grv lys'!$I$2:$I$2863,'bereken betaaldatum bedrag'!$AD$1,'grv lys'!$G$2:$G$2863,'bereken betaaldatum bedrag'!B517)</f>
        <v>0</v>
      </c>
      <c r="AE517" s="4">
        <f>SUMIFS('grv lys'!$L$2:$L$2863,'grv lys'!$I$2:$I$2863,'bereken betaaldatum bedrag'!$AE$1,'grv lys'!$G$2:$G$2863,'bereken betaaldatum bedrag'!B517)</f>
        <v>0</v>
      </c>
      <c r="AF517" s="4">
        <f>SUMIFS('grv lys'!$L$2:$L$2863,'grv lys'!$I$2:$I$2863,'bereken betaaldatum bedrag'!$AF$1,'grv lys'!$G$2:$G$2863,'bereken betaaldatum bedrag'!B517)</f>
        <v>0</v>
      </c>
      <c r="AG517" s="4">
        <f>SUMIFS('grv lys'!$L$2:$L$2863,'grv lys'!$I$2:$I$2863,'bereken betaaldatum bedrag'!$AG$1,'grv lys'!$G$2:$G$2863,'bereken betaaldatum bedrag'!B517)</f>
        <v>0</v>
      </c>
      <c r="AH517" s="4">
        <f>SUMIFS('grv lys'!$L$2:$L$2863,'grv lys'!$I$2:$I$2863,'bereken betaaldatum bedrag'!$AH$1,'grv lys'!$G$2:$G$2863,'bereken betaaldatum bedrag'!B517)</f>
        <v>0</v>
      </c>
      <c r="AI517" s="4">
        <f>SUMIFS('grv lys'!$L$2:$L$2863,'grv lys'!$I$2:$I$2863,'bereken betaaldatum bedrag'!$AI$1,'grv lys'!$G$2:$G$2863,'bereken betaaldatum bedrag'!B517)</f>
        <v>0</v>
      </c>
      <c r="AJ517" s="4">
        <f>SUMIFS('grv lys'!$L$2:$L$2863,'grv lys'!$I$2:$I$2863,'bereken betaaldatum bedrag'!$AJ$1,'grv lys'!$G$2:$G$2863,'bereken betaaldatum bedrag'!B517)</f>
        <v>0</v>
      </c>
      <c r="AK517" s="4">
        <f>SUMIFS('grv lys'!$L$2:$L$2863,'grv lys'!$I$2:$I$2863,'bereken betaaldatum bedrag'!$AK$1,'grv lys'!$G$2:$G$2863,'bereken betaaldatum bedrag'!B517)</f>
        <v>0</v>
      </c>
      <c r="AL517" s="4">
        <f>SUMIFS('grv lys'!$L$2:$L$2863,'grv lys'!$I$2:$I$2863,'bereken betaaldatum bedrag'!$AL$1,'grv lys'!$G$2:$G$2863,'bereken betaaldatum bedrag'!B517)</f>
        <v>0</v>
      </c>
      <c r="AM517" s="4">
        <f>SUMIFS('grv lys'!$L$2:$L$2863,'grv lys'!$I$2:$I$2863,'bereken betaaldatum bedrag'!$AM$1,'grv lys'!$G$2:$G$2863,'bereken betaaldatum bedrag'!B517)</f>
        <v>0</v>
      </c>
      <c r="AN517" s="4">
        <f>SUMIFS('grv lys'!$L$2:$L$2863,'grv lys'!$I$2:$I$2863,'bereken betaaldatum bedrag'!$AN$1,'grv lys'!$G$2:$G$2863,'bereken betaaldatum bedrag'!B517)</f>
        <v>0</v>
      </c>
      <c r="AO517" s="4">
        <f>SUMIFS('grv lys'!$L$2:$L$2863,'grv lys'!$I$2:$I$2863,'bereken betaaldatum bedrag'!$AO$1,'grv lys'!$G$2:$G$2863,'bereken betaaldatum bedrag'!B517)</f>
        <v>0</v>
      </c>
      <c r="AP517" s="4">
        <f>SUMIFS('grv lys'!$L$2:$L$2863,'grv lys'!$I$2:$I$2863,'bereken betaaldatum bedrag'!$AP$1,'grv lys'!$G$2:$G$2863,'bereken betaaldatum bedrag'!B517)</f>
        <v>0</v>
      </c>
      <c r="AQ517" s="4">
        <f>SUMIFS('grv lys'!$L$2:$L$2863,'grv lys'!$I$2:$I$2863,'bereken betaaldatum bedrag'!$AQ$1,'grv lys'!$G$2:$G$2863,'bereken betaaldatum bedrag'!B517)</f>
        <v>0</v>
      </c>
      <c r="AR517" s="4">
        <f>SUMIFS('grv lys'!$L$2:$L$2863,'grv lys'!$I$2:$I$2863,'bereken betaaldatum bedrag'!$AR$1,'grv lys'!$G$2:$G$2863,'bereken betaaldatum bedrag'!B517)</f>
        <v>0</v>
      </c>
      <c r="AS517" s="4">
        <f>SUMIFS('grv lys'!$L$2:$L$2863,'grv lys'!$I$2:$I$2863,'bereken betaaldatum bedrag'!$AS$1,'grv lys'!$G$2:$G$2863,'bereken betaaldatum bedrag'!B517)</f>
        <v>0</v>
      </c>
      <c r="AT517" s="4">
        <f>SUMIFS('grv lys'!$L$2:$L$2863,'grv lys'!$I$2:$I$2863,'bereken betaaldatum bedrag'!$AT$1,'grv lys'!$G$2:$G$2863,'bereken betaaldatum bedrag'!B517)</f>
        <v>0</v>
      </c>
      <c r="AU517" s="4">
        <f>SUMIFS('grv lys'!$L$2:$L$2863,'grv lys'!$I$2:$I$2863,'bereken betaaldatum bedrag'!$AU$1,'grv lys'!$G$2:$G$2863,'bereken betaaldatum bedrag'!B517)</f>
        <v>0</v>
      </c>
      <c r="AV517" s="4">
        <f>SUMIFS('grv lys'!$L$2:$L$2863,'grv lys'!$I$2:$I$2863,'bereken betaaldatum bedrag'!$AV$1,'grv lys'!$G$2:$G$2863,'bereken betaaldatum bedrag'!B517)</f>
        <v>0</v>
      </c>
      <c r="AW517" s="4">
        <f>SUMIFS('grv lys'!$L$2:$L$2863,'grv lys'!$I$2:$I$2863,'bereken betaaldatum bedrag'!$AW$1,'grv lys'!$G$2:$G$2863,'bereken betaaldatum bedrag'!B517)</f>
        <v>0</v>
      </c>
      <c r="AX517" s="4">
        <f>SUMIFS('grv lys'!$L$2:$L$2863,'grv lys'!$I$2:$I$2863,'bereken betaaldatum bedrag'!$AX$1,'grv lys'!$G$2:$G$2863,'bereken betaaldatum bedrag'!B517)</f>
        <v>0</v>
      </c>
      <c r="AY517" s="4">
        <f>SUMIFS('grv lys'!$L$2:$L$2863,'grv lys'!$I$2:$I$2863,'bereken betaaldatum bedrag'!$AY$1,'grv lys'!$G$2:$G$2863,'bereken betaaldatum bedrag'!B517)</f>
        <v>0</v>
      </c>
      <c r="AZ517" s="4">
        <f>SUMIFS('grv lys'!$L$2:$L$2863,'grv lys'!$I$2:$I$2863,'bereken betaaldatum bedrag'!$AZ$1,'grv lys'!$G$2:$G$2863,'bereken betaaldatum bedrag'!B517)</f>
        <v>0</v>
      </c>
      <c r="BA517" s="4">
        <f>SUMIFS('grv lys'!$L$2:$L$2863,'grv lys'!$I$2:$I$2863,'bereken betaaldatum bedrag'!$BA$1,'grv lys'!$G$2:$G$2863,'bereken betaaldatum bedrag'!B517)</f>
        <v>0</v>
      </c>
    </row>
    <row r="518" spans="1:53" x14ac:dyDescent="0.25">
      <c r="A518" s="19" t="s">
        <v>136</v>
      </c>
      <c r="B518" s="20">
        <v>42094</v>
      </c>
      <c r="C518" s="7"/>
      <c r="D518" s="15" t="s">
        <v>148</v>
      </c>
      <c r="E518" s="14"/>
      <c r="F518" s="12"/>
      <c r="G518" s="16"/>
      <c r="H518" s="16"/>
      <c r="I518" s="4">
        <f>SUMIFS('grv lys'!$L$2:$L$2863,'grv lys'!$G$2:$G$2863,'bereken betaaldatum bedrag'!B518,'grv lys'!$I$2:$I$2863,'bereken betaaldatum bedrag'!I$1)</f>
        <v>0</v>
      </c>
      <c r="J518" s="4">
        <f>SUMIFS('grv lys'!$L$2:$L$2863,'grv lys'!$I$2:$I$2863,'bereken betaaldatum bedrag'!$J$1,'grv lys'!$T$2:$T$2863,'bereken betaaldatum bedrag'!B518)</f>
        <v>0</v>
      </c>
      <c r="K518" s="4">
        <f>SUMIFS('grv lys'!$L$2:$L$2863,'grv lys'!$I$2:$I$2863,'bereken betaaldatum bedrag'!$K$1,'grv lys'!$T$2:$T$2863,'bereken betaaldatum bedrag'!B518)</f>
        <v>0</v>
      </c>
      <c r="L518" s="4">
        <f>SUMIFS('grv lys'!$L$2:$L$2863,'grv lys'!$I$2:$I$2863,'bereken betaaldatum bedrag'!$L$1,'grv lys'!$T$2:$T$2863,'bereken betaaldatum bedrag'!B518)</f>
        <v>0</v>
      </c>
      <c r="M518" s="4">
        <f>SUMIFS('grv lys'!$L$2:$L$2863,'grv lys'!$I$2:$I$2863,'bereken betaaldatum bedrag'!$M$1,'grv lys'!$T$2:$T$2863,'bereken betaaldatum bedrag'!B518)</f>
        <v>0</v>
      </c>
      <c r="N518" s="4">
        <f>SUMIFS('grv lys'!$L$2:$L$2863,'grv lys'!$I$2:$I$2863,'bereken betaaldatum bedrag'!$N$1,'grv lys'!$T$2:$T$2863,'bereken betaaldatum bedrag'!B518)</f>
        <v>0</v>
      </c>
      <c r="O518" s="4">
        <f>SUMIFS('grv lys'!$L$2:$L$2863,'grv lys'!$I$2:$I$2863,'bereken betaaldatum bedrag'!$O$1,'grv lys'!$T$2:$T$2863,'bereken betaaldatum bedrag'!B518)</f>
        <v>0</v>
      </c>
      <c r="P518" s="4">
        <f>SUMIFS('grv lys'!$L$2:$L$2863,'grv lys'!$I$2:$I$2863,'bereken betaaldatum bedrag'!$P$1,'grv lys'!$T$2:$T$2863,'bereken betaaldatum bedrag'!B518)</f>
        <v>0</v>
      </c>
      <c r="Q518" s="4">
        <f>SUMIFS('grv lys'!$L$2:$L$2863,'grv lys'!$I$2:$I$2863,'bereken betaaldatum bedrag'!$Q$1,'grv lys'!$T$2:$T$2863,'bereken betaaldatum bedrag'!B518)</f>
        <v>0</v>
      </c>
      <c r="R518" s="4">
        <f>SUMIFS('grv lys'!$L$2:$L$2863,'grv lys'!$I$2:$I$2863,'bereken betaaldatum bedrag'!$R$1,'grv lys'!$T$2:$T$2863,'bereken betaaldatum bedrag'!B518)</f>
        <v>0</v>
      </c>
      <c r="S518" s="4">
        <f>SUMIFS('grv lys'!Y517:Y3780,'grv lys'!T517:T3780,'bereken betaaldatum bedrag'!B518,'grv lys'!V517:V3780,'bereken betaaldatum bedrag'!$S$1)</f>
        <v>0</v>
      </c>
      <c r="T518" s="4">
        <f>SUMIFS('grv lys'!Z517:Z3780,'grv lys'!U517:U3780,'bereken betaaldatum bedrag'!B518,'grv lys'!W517:W3780,'bereken betaaldatum bedrag'!$T$1)</f>
        <v>0</v>
      </c>
      <c r="U518" s="4">
        <f>SUMIFS('grv lys'!$L$2:$L$2863,'grv lys'!$I$2:$I$2863,'bereken betaaldatum bedrag'!$U$1,'grv lys'!$T$2:$T$2863,'bereken betaaldatum bedrag'!B518)</f>
        <v>0</v>
      </c>
      <c r="V518" s="4">
        <f>SUMIFS('grv lys'!$L$2:$L$2863,'grv lys'!$I$2:$I$2863,'bereken betaaldatum bedrag'!$V$1,'grv lys'!$T$2:$T$2863,'bereken betaaldatum bedrag'!B518)</f>
        <v>0</v>
      </c>
      <c r="W518" s="4">
        <f>SUMIFS('grv lys'!$L$2:$L$2863,'grv lys'!$I$2:$I$2863,'bereken betaaldatum bedrag'!$W$1,'grv lys'!$T$2:$T$2863,'bereken betaaldatum bedrag'!B518)</f>
        <v>0</v>
      </c>
      <c r="X518" s="4">
        <f>SUMIFS('grv lys'!$L$2:$L$2863,'grv lys'!$I$2:$I$2863,'bereken betaaldatum bedrag'!$X$1,'grv lys'!$T$2:$T$2863,'bereken betaaldatum bedrag'!B518)</f>
        <v>0</v>
      </c>
      <c r="Y518" s="4">
        <f>SUMIFS('grv lys'!$L$2:$L$2863,'grv lys'!$I$2:$I$2863,'bereken betaaldatum bedrag'!$Y$1,'grv lys'!$G$2:$G$2863,'bereken betaaldatum bedrag'!B518)</f>
        <v>0</v>
      </c>
      <c r="Z518" s="4">
        <f>SUMIFS('grv lys'!$L$2:$L$2863,'grv lys'!$I$2:$I$2863,'bereken betaaldatum bedrag'!$Z$1,'grv lys'!$G$2:$G$2863,'bereken betaaldatum bedrag'!B518)</f>
        <v>0</v>
      </c>
      <c r="AA518" s="4">
        <f>SUMIFS('grv lys'!$L$2:$L$2863,'grv lys'!$I$2:$I$2863,'bereken betaaldatum bedrag'!$AA$1,'grv lys'!$G$2:$G$2863,'bereken betaaldatum bedrag'!B518)</f>
        <v>0</v>
      </c>
      <c r="AB518" s="4">
        <f>SUMIFS('grv lys'!$L$2:$L$2863,'grv lys'!$I$2:$I$2863,'bereken betaaldatum bedrag'!$AB$1,'grv lys'!$G$2:$G$2863,'bereken betaaldatum bedrag'!B518)</f>
        <v>0</v>
      </c>
      <c r="AC518" s="4">
        <f>SUMIFS('grv lys'!$L$2:$L$2863,'grv lys'!$I$2:$I$2863,'bereken betaaldatum bedrag'!$AC$1,'grv lys'!$G$2:$G$2863,'bereken betaaldatum bedrag'!B518)</f>
        <v>0</v>
      </c>
      <c r="AD518" s="4">
        <f>SUMIFS('grv lys'!$L$2:$L$2863,'grv lys'!$I$2:$I$2863,'bereken betaaldatum bedrag'!$AD$1,'grv lys'!$G$2:$G$2863,'bereken betaaldatum bedrag'!B518)</f>
        <v>0</v>
      </c>
      <c r="AE518" s="4">
        <f>SUMIFS('grv lys'!$L$2:$L$2863,'grv lys'!$I$2:$I$2863,'bereken betaaldatum bedrag'!$AE$1,'grv lys'!$G$2:$G$2863,'bereken betaaldatum bedrag'!B518)</f>
        <v>0</v>
      </c>
      <c r="AF518" s="4">
        <f>SUMIFS('grv lys'!$L$2:$L$2863,'grv lys'!$I$2:$I$2863,'bereken betaaldatum bedrag'!$AF$1,'grv lys'!$G$2:$G$2863,'bereken betaaldatum bedrag'!B518)</f>
        <v>0</v>
      </c>
      <c r="AG518" s="4">
        <f>SUMIFS('grv lys'!$L$2:$L$2863,'grv lys'!$I$2:$I$2863,'bereken betaaldatum bedrag'!$AG$1,'grv lys'!$G$2:$G$2863,'bereken betaaldatum bedrag'!B518)</f>
        <v>0</v>
      </c>
      <c r="AH518" s="4">
        <f>SUMIFS('grv lys'!$L$2:$L$2863,'grv lys'!$I$2:$I$2863,'bereken betaaldatum bedrag'!$AH$1,'grv lys'!$G$2:$G$2863,'bereken betaaldatum bedrag'!B518)</f>
        <v>0</v>
      </c>
      <c r="AI518" s="4">
        <f>SUMIFS('grv lys'!$L$2:$L$2863,'grv lys'!$I$2:$I$2863,'bereken betaaldatum bedrag'!$AI$1,'grv lys'!$G$2:$G$2863,'bereken betaaldatum bedrag'!B518)</f>
        <v>0</v>
      </c>
      <c r="AJ518" s="4">
        <f>SUMIFS('grv lys'!$L$2:$L$2863,'grv lys'!$I$2:$I$2863,'bereken betaaldatum bedrag'!$AJ$1,'grv lys'!$G$2:$G$2863,'bereken betaaldatum bedrag'!B518)</f>
        <v>0</v>
      </c>
      <c r="AK518" s="4">
        <f>SUMIFS('grv lys'!$L$2:$L$2863,'grv lys'!$I$2:$I$2863,'bereken betaaldatum bedrag'!$AK$1,'grv lys'!$G$2:$G$2863,'bereken betaaldatum bedrag'!B518)</f>
        <v>0</v>
      </c>
      <c r="AL518" s="4">
        <f>SUMIFS('grv lys'!$L$2:$L$2863,'grv lys'!$I$2:$I$2863,'bereken betaaldatum bedrag'!$AL$1,'grv lys'!$G$2:$G$2863,'bereken betaaldatum bedrag'!B518)</f>
        <v>0</v>
      </c>
      <c r="AM518" s="4">
        <f>SUMIFS('grv lys'!$L$2:$L$2863,'grv lys'!$I$2:$I$2863,'bereken betaaldatum bedrag'!$AM$1,'grv lys'!$G$2:$G$2863,'bereken betaaldatum bedrag'!B518)</f>
        <v>0</v>
      </c>
      <c r="AN518" s="4">
        <f>SUMIFS('grv lys'!$L$2:$L$2863,'grv lys'!$I$2:$I$2863,'bereken betaaldatum bedrag'!$AN$1,'grv lys'!$G$2:$G$2863,'bereken betaaldatum bedrag'!B518)</f>
        <v>0</v>
      </c>
      <c r="AO518" s="4">
        <f>SUMIFS('grv lys'!$L$2:$L$2863,'grv lys'!$I$2:$I$2863,'bereken betaaldatum bedrag'!$AO$1,'grv lys'!$G$2:$G$2863,'bereken betaaldatum bedrag'!B518)</f>
        <v>0</v>
      </c>
      <c r="AP518" s="4">
        <f>SUMIFS('grv lys'!$L$2:$L$2863,'grv lys'!$I$2:$I$2863,'bereken betaaldatum bedrag'!$AP$1,'grv lys'!$G$2:$G$2863,'bereken betaaldatum bedrag'!B518)</f>
        <v>0</v>
      </c>
      <c r="AQ518" s="4">
        <f>SUMIFS('grv lys'!$L$2:$L$2863,'grv lys'!$I$2:$I$2863,'bereken betaaldatum bedrag'!$AQ$1,'grv lys'!$G$2:$G$2863,'bereken betaaldatum bedrag'!B518)</f>
        <v>0</v>
      </c>
      <c r="AR518" s="4">
        <f>SUMIFS('grv lys'!$L$2:$L$2863,'grv lys'!$I$2:$I$2863,'bereken betaaldatum bedrag'!$AR$1,'grv lys'!$G$2:$G$2863,'bereken betaaldatum bedrag'!B518)</f>
        <v>0</v>
      </c>
      <c r="AS518" s="4">
        <f>SUMIFS('grv lys'!$L$2:$L$2863,'grv lys'!$I$2:$I$2863,'bereken betaaldatum bedrag'!$AS$1,'grv lys'!$G$2:$G$2863,'bereken betaaldatum bedrag'!B518)</f>
        <v>0</v>
      </c>
      <c r="AT518" s="4">
        <f>SUMIFS('grv lys'!$L$2:$L$2863,'grv lys'!$I$2:$I$2863,'bereken betaaldatum bedrag'!$AT$1,'grv lys'!$G$2:$G$2863,'bereken betaaldatum bedrag'!B518)</f>
        <v>0</v>
      </c>
      <c r="AU518" s="4">
        <f>SUMIFS('grv lys'!$L$2:$L$2863,'grv lys'!$I$2:$I$2863,'bereken betaaldatum bedrag'!$AU$1,'grv lys'!$G$2:$G$2863,'bereken betaaldatum bedrag'!B518)</f>
        <v>0</v>
      </c>
      <c r="AV518" s="4">
        <f>SUMIFS('grv lys'!$L$2:$L$2863,'grv lys'!$I$2:$I$2863,'bereken betaaldatum bedrag'!$AV$1,'grv lys'!$G$2:$G$2863,'bereken betaaldatum bedrag'!B518)</f>
        <v>0</v>
      </c>
      <c r="AW518" s="4">
        <f>SUMIFS('grv lys'!$L$2:$L$2863,'grv lys'!$I$2:$I$2863,'bereken betaaldatum bedrag'!$AW$1,'grv lys'!$G$2:$G$2863,'bereken betaaldatum bedrag'!B518)</f>
        <v>0</v>
      </c>
      <c r="AX518" s="4">
        <f>SUMIFS('grv lys'!$L$2:$L$2863,'grv lys'!$I$2:$I$2863,'bereken betaaldatum bedrag'!$AX$1,'grv lys'!$G$2:$G$2863,'bereken betaaldatum bedrag'!B518)</f>
        <v>0</v>
      </c>
      <c r="AY518" s="4">
        <f>SUMIFS('grv lys'!$L$2:$L$2863,'grv lys'!$I$2:$I$2863,'bereken betaaldatum bedrag'!$AY$1,'grv lys'!$G$2:$G$2863,'bereken betaaldatum bedrag'!B518)</f>
        <v>0</v>
      </c>
      <c r="AZ518" s="4">
        <f>SUMIFS('grv lys'!$L$2:$L$2863,'grv lys'!$I$2:$I$2863,'bereken betaaldatum bedrag'!$AZ$1,'grv lys'!$G$2:$G$2863,'bereken betaaldatum bedrag'!B518)</f>
        <v>0</v>
      </c>
      <c r="BA518" s="4">
        <f>SUMIFS('grv lys'!$L$2:$L$2863,'grv lys'!$I$2:$I$2863,'bereken betaaldatum bedrag'!$BA$1,'grv lys'!$G$2:$G$2863,'bereken betaaldatum bedrag'!B518)</f>
        <v>0</v>
      </c>
    </row>
    <row r="519" spans="1:53" x14ac:dyDescent="0.25">
      <c r="A519" s="19" t="s">
        <v>137</v>
      </c>
      <c r="B519" s="20">
        <v>42095</v>
      </c>
      <c r="C519" s="7"/>
      <c r="D519" s="15" t="s">
        <v>148</v>
      </c>
      <c r="E519" s="14"/>
      <c r="F519" s="12"/>
      <c r="G519" s="16"/>
      <c r="H519" s="16"/>
      <c r="I519" s="4">
        <f>SUMIFS('grv lys'!$L$2:$L$2863,'grv lys'!$G$2:$G$2863,'bereken betaaldatum bedrag'!B519,'grv lys'!$I$2:$I$2863,'bereken betaaldatum bedrag'!I$1)</f>
        <v>0</v>
      </c>
      <c r="J519" s="4">
        <f>SUMIFS('grv lys'!$L$2:$L$2863,'grv lys'!$I$2:$I$2863,'bereken betaaldatum bedrag'!$J$1,'grv lys'!$T$2:$T$2863,'bereken betaaldatum bedrag'!B519)</f>
        <v>0</v>
      </c>
      <c r="K519" s="4">
        <f>SUMIFS('grv lys'!$L$2:$L$2863,'grv lys'!$I$2:$I$2863,'bereken betaaldatum bedrag'!$K$1,'grv lys'!$T$2:$T$2863,'bereken betaaldatum bedrag'!B519)</f>
        <v>0</v>
      </c>
      <c r="L519" s="4">
        <f>SUMIFS('grv lys'!$L$2:$L$2863,'grv lys'!$I$2:$I$2863,'bereken betaaldatum bedrag'!$L$1,'grv lys'!$T$2:$T$2863,'bereken betaaldatum bedrag'!B519)</f>
        <v>0</v>
      </c>
      <c r="M519" s="4">
        <f>SUMIFS('grv lys'!$L$2:$L$2863,'grv lys'!$I$2:$I$2863,'bereken betaaldatum bedrag'!$M$1,'grv lys'!$T$2:$T$2863,'bereken betaaldatum bedrag'!B519)</f>
        <v>0</v>
      </c>
      <c r="N519" s="4">
        <f>SUMIFS('grv lys'!$L$2:$L$2863,'grv lys'!$I$2:$I$2863,'bereken betaaldatum bedrag'!$N$1,'grv lys'!$T$2:$T$2863,'bereken betaaldatum bedrag'!B519)</f>
        <v>0</v>
      </c>
      <c r="O519" s="4">
        <f>SUMIFS('grv lys'!$L$2:$L$2863,'grv lys'!$I$2:$I$2863,'bereken betaaldatum bedrag'!$O$1,'grv lys'!$T$2:$T$2863,'bereken betaaldatum bedrag'!B519)</f>
        <v>0</v>
      </c>
      <c r="P519" s="4">
        <f>SUMIFS('grv lys'!$L$2:$L$2863,'grv lys'!$I$2:$I$2863,'bereken betaaldatum bedrag'!$P$1,'grv lys'!$T$2:$T$2863,'bereken betaaldatum bedrag'!B519)</f>
        <v>0</v>
      </c>
      <c r="Q519" s="4">
        <f>SUMIFS('grv lys'!$L$2:$L$2863,'grv lys'!$I$2:$I$2863,'bereken betaaldatum bedrag'!$Q$1,'grv lys'!$T$2:$T$2863,'bereken betaaldatum bedrag'!B519)</f>
        <v>0</v>
      </c>
      <c r="R519" s="4">
        <f>SUMIFS('grv lys'!$L$2:$L$2863,'grv lys'!$I$2:$I$2863,'bereken betaaldatum bedrag'!$R$1,'grv lys'!$T$2:$T$2863,'bereken betaaldatum bedrag'!B519)</f>
        <v>0</v>
      </c>
      <c r="S519" s="4">
        <f>SUMIFS('grv lys'!Y518:Y3781,'grv lys'!T518:T3781,'bereken betaaldatum bedrag'!B519,'grv lys'!V518:V3781,'bereken betaaldatum bedrag'!$S$1)</f>
        <v>0</v>
      </c>
      <c r="T519" s="4">
        <f>SUMIFS('grv lys'!Z518:Z3781,'grv lys'!U518:U3781,'bereken betaaldatum bedrag'!B519,'grv lys'!W518:W3781,'bereken betaaldatum bedrag'!$T$1)</f>
        <v>0</v>
      </c>
      <c r="U519" s="4">
        <f>SUMIFS('grv lys'!$L$2:$L$2863,'grv lys'!$I$2:$I$2863,'bereken betaaldatum bedrag'!$U$1,'grv lys'!$T$2:$T$2863,'bereken betaaldatum bedrag'!B519)</f>
        <v>0</v>
      </c>
      <c r="V519" s="4">
        <f>SUMIFS('grv lys'!$L$2:$L$2863,'grv lys'!$I$2:$I$2863,'bereken betaaldatum bedrag'!$V$1,'grv lys'!$T$2:$T$2863,'bereken betaaldatum bedrag'!B519)</f>
        <v>0</v>
      </c>
      <c r="W519" s="4">
        <f>SUMIFS('grv lys'!$L$2:$L$2863,'grv lys'!$I$2:$I$2863,'bereken betaaldatum bedrag'!$W$1,'grv lys'!$T$2:$T$2863,'bereken betaaldatum bedrag'!B519)</f>
        <v>0</v>
      </c>
      <c r="X519" s="4">
        <f>SUMIFS('grv lys'!$L$2:$L$2863,'grv lys'!$I$2:$I$2863,'bereken betaaldatum bedrag'!$X$1,'grv lys'!$T$2:$T$2863,'bereken betaaldatum bedrag'!B519)</f>
        <v>0</v>
      </c>
      <c r="Y519" s="4">
        <f>SUMIFS('grv lys'!$L$2:$L$2863,'grv lys'!$I$2:$I$2863,'bereken betaaldatum bedrag'!$Y$1,'grv lys'!$G$2:$G$2863,'bereken betaaldatum bedrag'!B519)</f>
        <v>0</v>
      </c>
      <c r="Z519" s="4">
        <f>SUMIFS('grv lys'!$L$2:$L$2863,'grv lys'!$I$2:$I$2863,'bereken betaaldatum bedrag'!$Z$1,'grv lys'!$G$2:$G$2863,'bereken betaaldatum bedrag'!B519)</f>
        <v>0</v>
      </c>
      <c r="AA519" s="4">
        <f>SUMIFS('grv lys'!$L$2:$L$2863,'grv lys'!$I$2:$I$2863,'bereken betaaldatum bedrag'!$AA$1,'grv lys'!$G$2:$G$2863,'bereken betaaldatum bedrag'!B519)</f>
        <v>0</v>
      </c>
      <c r="AB519" s="4">
        <f>SUMIFS('grv lys'!$L$2:$L$2863,'grv lys'!$I$2:$I$2863,'bereken betaaldatum bedrag'!$AB$1,'grv lys'!$G$2:$G$2863,'bereken betaaldatum bedrag'!B519)</f>
        <v>0</v>
      </c>
      <c r="AC519" s="4">
        <f>SUMIFS('grv lys'!$L$2:$L$2863,'grv lys'!$I$2:$I$2863,'bereken betaaldatum bedrag'!$AC$1,'grv lys'!$G$2:$G$2863,'bereken betaaldatum bedrag'!B519)</f>
        <v>0</v>
      </c>
      <c r="AD519" s="4">
        <f>SUMIFS('grv lys'!$L$2:$L$2863,'grv lys'!$I$2:$I$2863,'bereken betaaldatum bedrag'!$AD$1,'grv lys'!$G$2:$G$2863,'bereken betaaldatum bedrag'!B519)</f>
        <v>0</v>
      </c>
      <c r="AE519" s="4">
        <f>SUMIFS('grv lys'!$L$2:$L$2863,'grv lys'!$I$2:$I$2863,'bereken betaaldatum bedrag'!$AE$1,'grv lys'!$G$2:$G$2863,'bereken betaaldatum bedrag'!B519)</f>
        <v>0</v>
      </c>
      <c r="AF519" s="4">
        <f>SUMIFS('grv lys'!$L$2:$L$2863,'grv lys'!$I$2:$I$2863,'bereken betaaldatum bedrag'!$AF$1,'grv lys'!$G$2:$G$2863,'bereken betaaldatum bedrag'!B519)</f>
        <v>0</v>
      </c>
      <c r="AG519" s="4">
        <f>SUMIFS('grv lys'!$L$2:$L$2863,'grv lys'!$I$2:$I$2863,'bereken betaaldatum bedrag'!$AG$1,'grv lys'!$G$2:$G$2863,'bereken betaaldatum bedrag'!B519)</f>
        <v>0</v>
      </c>
      <c r="AH519" s="4">
        <f>SUMIFS('grv lys'!$L$2:$L$2863,'grv lys'!$I$2:$I$2863,'bereken betaaldatum bedrag'!$AH$1,'grv lys'!$G$2:$G$2863,'bereken betaaldatum bedrag'!B519)</f>
        <v>0</v>
      </c>
      <c r="AI519" s="4">
        <f>SUMIFS('grv lys'!$L$2:$L$2863,'grv lys'!$I$2:$I$2863,'bereken betaaldatum bedrag'!$AI$1,'grv lys'!$G$2:$G$2863,'bereken betaaldatum bedrag'!B519)</f>
        <v>0</v>
      </c>
      <c r="AJ519" s="4">
        <f>SUMIFS('grv lys'!$L$2:$L$2863,'grv lys'!$I$2:$I$2863,'bereken betaaldatum bedrag'!$AJ$1,'grv lys'!$G$2:$G$2863,'bereken betaaldatum bedrag'!B519)</f>
        <v>0</v>
      </c>
      <c r="AK519" s="4">
        <f>SUMIFS('grv lys'!$L$2:$L$2863,'grv lys'!$I$2:$I$2863,'bereken betaaldatum bedrag'!$AK$1,'grv lys'!$G$2:$G$2863,'bereken betaaldatum bedrag'!B519)</f>
        <v>0</v>
      </c>
      <c r="AL519" s="4">
        <f>SUMIFS('grv lys'!$L$2:$L$2863,'grv lys'!$I$2:$I$2863,'bereken betaaldatum bedrag'!$AL$1,'grv lys'!$G$2:$G$2863,'bereken betaaldatum bedrag'!B519)</f>
        <v>0</v>
      </c>
      <c r="AM519" s="4">
        <f>SUMIFS('grv lys'!$L$2:$L$2863,'grv lys'!$I$2:$I$2863,'bereken betaaldatum bedrag'!$AM$1,'grv lys'!$G$2:$G$2863,'bereken betaaldatum bedrag'!B519)</f>
        <v>0</v>
      </c>
      <c r="AN519" s="4">
        <f>SUMIFS('grv lys'!$L$2:$L$2863,'grv lys'!$I$2:$I$2863,'bereken betaaldatum bedrag'!$AN$1,'grv lys'!$G$2:$G$2863,'bereken betaaldatum bedrag'!B519)</f>
        <v>0</v>
      </c>
      <c r="AO519" s="4">
        <f>SUMIFS('grv lys'!$L$2:$L$2863,'grv lys'!$I$2:$I$2863,'bereken betaaldatum bedrag'!$AO$1,'grv lys'!$G$2:$G$2863,'bereken betaaldatum bedrag'!B519)</f>
        <v>0</v>
      </c>
      <c r="AP519" s="4">
        <f>SUMIFS('grv lys'!$L$2:$L$2863,'grv lys'!$I$2:$I$2863,'bereken betaaldatum bedrag'!$AP$1,'grv lys'!$G$2:$G$2863,'bereken betaaldatum bedrag'!B519)</f>
        <v>0</v>
      </c>
      <c r="AQ519" s="4">
        <f>SUMIFS('grv lys'!$L$2:$L$2863,'grv lys'!$I$2:$I$2863,'bereken betaaldatum bedrag'!$AQ$1,'grv lys'!$G$2:$G$2863,'bereken betaaldatum bedrag'!B519)</f>
        <v>0</v>
      </c>
      <c r="AR519" s="4">
        <f>SUMIFS('grv lys'!$L$2:$L$2863,'grv lys'!$I$2:$I$2863,'bereken betaaldatum bedrag'!$AR$1,'grv lys'!$G$2:$G$2863,'bereken betaaldatum bedrag'!B519)</f>
        <v>0</v>
      </c>
      <c r="AS519" s="4">
        <f>SUMIFS('grv lys'!$L$2:$L$2863,'grv lys'!$I$2:$I$2863,'bereken betaaldatum bedrag'!$AS$1,'grv lys'!$G$2:$G$2863,'bereken betaaldatum bedrag'!B519)</f>
        <v>0</v>
      </c>
      <c r="AT519" s="4">
        <f>SUMIFS('grv lys'!$L$2:$L$2863,'grv lys'!$I$2:$I$2863,'bereken betaaldatum bedrag'!$AT$1,'grv lys'!$G$2:$G$2863,'bereken betaaldatum bedrag'!B519)</f>
        <v>0</v>
      </c>
      <c r="AU519" s="4">
        <f>SUMIFS('grv lys'!$L$2:$L$2863,'grv lys'!$I$2:$I$2863,'bereken betaaldatum bedrag'!$AU$1,'grv lys'!$G$2:$G$2863,'bereken betaaldatum bedrag'!B519)</f>
        <v>0</v>
      </c>
      <c r="AV519" s="4">
        <f>SUMIFS('grv lys'!$L$2:$L$2863,'grv lys'!$I$2:$I$2863,'bereken betaaldatum bedrag'!$AV$1,'grv lys'!$G$2:$G$2863,'bereken betaaldatum bedrag'!B519)</f>
        <v>0</v>
      </c>
      <c r="AW519" s="4">
        <f>SUMIFS('grv lys'!$L$2:$L$2863,'grv lys'!$I$2:$I$2863,'bereken betaaldatum bedrag'!$AW$1,'grv lys'!$G$2:$G$2863,'bereken betaaldatum bedrag'!B519)</f>
        <v>0</v>
      </c>
      <c r="AX519" s="4">
        <f>SUMIFS('grv lys'!$L$2:$L$2863,'grv lys'!$I$2:$I$2863,'bereken betaaldatum bedrag'!$AX$1,'grv lys'!$G$2:$G$2863,'bereken betaaldatum bedrag'!B519)</f>
        <v>0</v>
      </c>
      <c r="AY519" s="4">
        <f>SUMIFS('grv lys'!$L$2:$L$2863,'grv lys'!$I$2:$I$2863,'bereken betaaldatum bedrag'!$AY$1,'grv lys'!$G$2:$G$2863,'bereken betaaldatum bedrag'!B519)</f>
        <v>0</v>
      </c>
      <c r="AZ519" s="4">
        <f>SUMIFS('grv lys'!$L$2:$L$2863,'grv lys'!$I$2:$I$2863,'bereken betaaldatum bedrag'!$AZ$1,'grv lys'!$G$2:$G$2863,'bereken betaaldatum bedrag'!B519)</f>
        <v>0</v>
      </c>
      <c r="BA519" s="4">
        <f>SUMIFS('grv lys'!$L$2:$L$2863,'grv lys'!$I$2:$I$2863,'bereken betaaldatum bedrag'!$BA$1,'grv lys'!$G$2:$G$2863,'bereken betaaldatum bedrag'!B519)</f>
        <v>0</v>
      </c>
    </row>
    <row r="520" spans="1:53" x14ac:dyDescent="0.25">
      <c r="A520" s="19" t="s">
        <v>138</v>
      </c>
      <c r="B520" s="20">
        <v>42096</v>
      </c>
      <c r="C520" s="7"/>
      <c r="D520" s="15" t="s">
        <v>148</v>
      </c>
      <c r="E520" s="14"/>
      <c r="F520" s="12"/>
      <c r="G520" s="16"/>
      <c r="H520" s="16"/>
      <c r="I520" s="4">
        <f>SUMIFS('grv lys'!$L$2:$L$2863,'grv lys'!$G$2:$G$2863,'bereken betaaldatum bedrag'!B520,'grv lys'!$I$2:$I$2863,'bereken betaaldatum bedrag'!I$1)</f>
        <v>0</v>
      </c>
      <c r="J520" s="4">
        <f>SUMIFS('grv lys'!$L$2:$L$2863,'grv lys'!$I$2:$I$2863,'bereken betaaldatum bedrag'!$J$1,'grv lys'!$T$2:$T$2863,'bereken betaaldatum bedrag'!B520)</f>
        <v>0</v>
      </c>
      <c r="K520" s="4">
        <f>SUMIFS('grv lys'!$L$2:$L$2863,'grv lys'!$I$2:$I$2863,'bereken betaaldatum bedrag'!$K$1,'grv lys'!$T$2:$T$2863,'bereken betaaldatum bedrag'!B520)</f>
        <v>0</v>
      </c>
      <c r="L520" s="4">
        <f>SUMIFS('grv lys'!$L$2:$L$2863,'grv lys'!$I$2:$I$2863,'bereken betaaldatum bedrag'!$L$1,'grv lys'!$T$2:$T$2863,'bereken betaaldatum bedrag'!B520)</f>
        <v>0</v>
      </c>
      <c r="M520" s="4">
        <f>SUMIFS('grv lys'!$L$2:$L$2863,'grv lys'!$I$2:$I$2863,'bereken betaaldatum bedrag'!$M$1,'grv lys'!$T$2:$T$2863,'bereken betaaldatum bedrag'!B520)</f>
        <v>0</v>
      </c>
      <c r="N520" s="4">
        <f>SUMIFS('grv lys'!$L$2:$L$2863,'grv lys'!$I$2:$I$2863,'bereken betaaldatum bedrag'!$N$1,'grv lys'!$T$2:$T$2863,'bereken betaaldatum bedrag'!B520)</f>
        <v>0</v>
      </c>
      <c r="O520" s="4">
        <f>SUMIFS('grv lys'!$L$2:$L$2863,'grv lys'!$I$2:$I$2863,'bereken betaaldatum bedrag'!$O$1,'grv lys'!$T$2:$T$2863,'bereken betaaldatum bedrag'!B520)</f>
        <v>0</v>
      </c>
      <c r="P520" s="4">
        <f>SUMIFS('grv lys'!$L$2:$L$2863,'grv lys'!$I$2:$I$2863,'bereken betaaldatum bedrag'!$P$1,'grv lys'!$T$2:$T$2863,'bereken betaaldatum bedrag'!B520)</f>
        <v>0</v>
      </c>
      <c r="Q520" s="4">
        <f>SUMIFS('grv lys'!$L$2:$L$2863,'grv lys'!$I$2:$I$2863,'bereken betaaldatum bedrag'!$Q$1,'grv lys'!$T$2:$T$2863,'bereken betaaldatum bedrag'!B520)</f>
        <v>0</v>
      </c>
      <c r="R520" s="4">
        <f>SUMIFS('grv lys'!$L$2:$L$2863,'grv lys'!$I$2:$I$2863,'bereken betaaldatum bedrag'!$R$1,'grv lys'!$T$2:$T$2863,'bereken betaaldatum bedrag'!B520)</f>
        <v>0</v>
      </c>
      <c r="S520" s="4">
        <f>SUMIFS('grv lys'!Y519:Y3782,'grv lys'!T519:T3782,'bereken betaaldatum bedrag'!B520,'grv lys'!V519:V3782,'bereken betaaldatum bedrag'!$S$1)</f>
        <v>0</v>
      </c>
      <c r="T520" s="4">
        <f>SUMIFS('grv lys'!Z519:Z3782,'grv lys'!U519:U3782,'bereken betaaldatum bedrag'!B520,'grv lys'!W519:W3782,'bereken betaaldatum bedrag'!$T$1)</f>
        <v>0</v>
      </c>
      <c r="U520" s="4">
        <f>SUMIFS('grv lys'!$L$2:$L$2863,'grv lys'!$I$2:$I$2863,'bereken betaaldatum bedrag'!$U$1,'grv lys'!$T$2:$T$2863,'bereken betaaldatum bedrag'!B520)</f>
        <v>0</v>
      </c>
      <c r="V520" s="4">
        <f>SUMIFS('grv lys'!$L$2:$L$2863,'grv lys'!$I$2:$I$2863,'bereken betaaldatum bedrag'!$V$1,'grv lys'!$T$2:$T$2863,'bereken betaaldatum bedrag'!B520)</f>
        <v>0</v>
      </c>
      <c r="W520" s="4">
        <f>SUMIFS('grv lys'!$L$2:$L$2863,'grv lys'!$I$2:$I$2863,'bereken betaaldatum bedrag'!$W$1,'grv lys'!$T$2:$T$2863,'bereken betaaldatum bedrag'!B520)</f>
        <v>0</v>
      </c>
      <c r="X520" s="4">
        <f>SUMIFS('grv lys'!$L$2:$L$2863,'grv lys'!$I$2:$I$2863,'bereken betaaldatum bedrag'!$X$1,'grv lys'!$T$2:$T$2863,'bereken betaaldatum bedrag'!B520)</f>
        <v>0</v>
      </c>
      <c r="Y520" s="4">
        <f>SUMIFS('grv lys'!$L$2:$L$2863,'grv lys'!$I$2:$I$2863,'bereken betaaldatum bedrag'!$Y$1,'grv lys'!$G$2:$G$2863,'bereken betaaldatum bedrag'!B520)</f>
        <v>0</v>
      </c>
      <c r="Z520" s="4">
        <f>SUMIFS('grv lys'!$L$2:$L$2863,'grv lys'!$I$2:$I$2863,'bereken betaaldatum bedrag'!$Z$1,'grv lys'!$G$2:$G$2863,'bereken betaaldatum bedrag'!B520)</f>
        <v>0</v>
      </c>
      <c r="AA520" s="4">
        <f>SUMIFS('grv lys'!$L$2:$L$2863,'grv lys'!$I$2:$I$2863,'bereken betaaldatum bedrag'!$AA$1,'grv lys'!$G$2:$G$2863,'bereken betaaldatum bedrag'!B520)</f>
        <v>0</v>
      </c>
      <c r="AB520" s="4">
        <f>SUMIFS('grv lys'!$L$2:$L$2863,'grv lys'!$I$2:$I$2863,'bereken betaaldatum bedrag'!$AB$1,'grv lys'!$G$2:$G$2863,'bereken betaaldatum bedrag'!B520)</f>
        <v>0</v>
      </c>
      <c r="AC520" s="4">
        <f>SUMIFS('grv lys'!$L$2:$L$2863,'grv lys'!$I$2:$I$2863,'bereken betaaldatum bedrag'!$AC$1,'grv lys'!$G$2:$G$2863,'bereken betaaldatum bedrag'!B520)</f>
        <v>0</v>
      </c>
      <c r="AD520" s="4">
        <f>SUMIFS('grv lys'!$L$2:$L$2863,'grv lys'!$I$2:$I$2863,'bereken betaaldatum bedrag'!$AD$1,'grv lys'!$G$2:$G$2863,'bereken betaaldatum bedrag'!B520)</f>
        <v>0</v>
      </c>
      <c r="AE520" s="4">
        <f>SUMIFS('grv lys'!$L$2:$L$2863,'grv lys'!$I$2:$I$2863,'bereken betaaldatum bedrag'!$AE$1,'grv lys'!$G$2:$G$2863,'bereken betaaldatum bedrag'!B520)</f>
        <v>0</v>
      </c>
      <c r="AF520" s="4">
        <f>SUMIFS('grv lys'!$L$2:$L$2863,'grv lys'!$I$2:$I$2863,'bereken betaaldatum bedrag'!$AF$1,'grv lys'!$G$2:$G$2863,'bereken betaaldatum bedrag'!B520)</f>
        <v>0</v>
      </c>
      <c r="AG520" s="4">
        <f>SUMIFS('grv lys'!$L$2:$L$2863,'grv lys'!$I$2:$I$2863,'bereken betaaldatum bedrag'!$AG$1,'grv lys'!$G$2:$G$2863,'bereken betaaldatum bedrag'!B520)</f>
        <v>0</v>
      </c>
      <c r="AH520" s="4">
        <f>SUMIFS('grv lys'!$L$2:$L$2863,'grv lys'!$I$2:$I$2863,'bereken betaaldatum bedrag'!$AH$1,'grv lys'!$G$2:$G$2863,'bereken betaaldatum bedrag'!B520)</f>
        <v>0</v>
      </c>
      <c r="AI520" s="4">
        <f>SUMIFS('grv lys'!$L$2:$L$2863,'grv lys'!$I$2:$I$2863,'bereken betaaldatum bedrag'!$AI$1,'grv lys'!$G$2:$G$2863,'bereken betaaldatum bedrag'!B520)</f>
        <v>0</v>
      </c>
      <c r="AJ520" s="4">
        <f>SUMIFS('grv lys'!$L$2:$L$2863,'grv lys'!$I$2:$I$2863,'bereken betaaldatum bedrag'!$AJ$1,'grv lys'!$G$2:$G$2863,'bereken betaaldatum bedrag'!B520)</f>
        <v>0</v>
      </c>
      <c r="AK520" s="4">
        <f>SUMIFS('grv lys'!$L$2:$L$2863,'grv lys'!$I$2:$I$2863,'bereken betaaldatum bedrag'!$AK$1,'grv lys'!$G$2:$G$2863,'bereken betaaldatum bedrag'!B520)</f>
        <v>0</v>
      </c>
      <c r="AL520" s="4">
        <f>SUMIFS('grv lys'!$L$2:$L$2863,'grv lys'!$I$2:$I$2863,'bereken betaaldatum bedrag'!$AL$1,'grv lys'!$G$2:$G$2863,'bereken betaaldatum bedrag'!B520)</f>
        <v>0</v>
      </c>
      <c r="AM520" s="4">
        <f>SUMIFS('grv lys'!$L$2:$L$2863,'grv lys'!$I$2:$I$2863,'bereken betaaldatum bedrag'!$AM$1,'grv lys'!$G$2:$G$2863,'bereken betaaldatum bedrag'!B520)</f>
        <v>0</v>
      </c>
      <c r="AN520" s="4">
        <f>SUMIFS('grv lys'!$L$2:$L$2863,'grv lys'!$I$2:$I$2863,'bereken betaaldatum bedrag'!$AN$1,'grv lys'!$G$2:$G$2863,'bereken betaaldatum bedrag'!B520)</f>
        <v>0</v>
      </c>
      <c r="AO520" s="4">
        <f>SUMIFS('grv lys'!$L$2:$L$2863,'grv lys'!$I$2:$I$2863,'bereken betaaldatum bedrag'!$AO$1,'grv lys'!$G$2:$G$2863,'bereken betaaldatum bedrag'!B520)</f>
        <v>0</v>
      </c>
      <c r="AP520" s="4">
        <f>SUMIFS('grv lys'!$L$2:$L$2863,'grv lys'!$I$2:$I$2863,'bereken betaaldatum bedrag'!$AP$1,'grv lys'!$G$2:$G$2863,'bereken betaaldatum bedrag'!B520)</f>
        <v>0</v>
      </c>
      <c r="AQ520" s="4">
        <f>SUMIFS('grv lys'!$L$2:$L$2863,'grv lys'!$I$2:$I$2863,'bereken betaaldatum bedrag'!$AQ$1,'grv lys'!$G$2:$G$2863,'bereken betaaldatum bedrag'!B520)</f>
        <v>0</v>
      </c>
      <c r="AR520" s="4">
        <f>SUMIFS('grv lys'!$L$2:$L$2863,'grv lys'!$I$2:$I$2863,'bereken betaaldatum bedrag'!$AR$1,'grv lys'!$G$2:$G$2863,'bereken betaaldatum bedrag'!B520)</f>
        <v>0</v>
      </c>
      <c r="AS520" s="4">
        <f>SUMIFS('grv lys'!$L$2:$L$2863,'grv lys'!$I$2:$I$2863,'bereken betaaldatum bedrag'!$AS$1,'grv lys'!$G$2:$G$2863,'bereken betaaldatum bedrag'!B520)</f>
        <v>0</v>
      </c>
      <c r="AT520" s="4">
        <f>SUMIFS('grv lys'!$L$2:$L$2863,'grv lys'!$I$2:$I$2863,'bereken betaaldatum bedrag'!$AT$1,'grv lys'!$G$2:$G$2863,'bereken betaaldatum bedrag'!B520)</f>
        <v>0</v>
      </c>
      <c r="AU520" s="4">
        <f>SUMIFS('grv lys'!$L$2:$L$2863,'grv lys'!$I$2:$I$2863,'bereken betaaldatum bedrag'!$AU$1,'grv lys'!$G$2:$G$2863,'bereken betaaldatum bedrag'!B520)</f>
        <v>0</v>
      </c>
      <c r="AV520" s="4">
        <f>SUMIFS('grv lys'!$L$2:$L$2863,'grv lys'!$I$2:$I$2863,'bereken betaaldatum bedrag'!$AV$1,'grv lys'!$G$2:$G$2863,'bereken betaaldatum bedrag'!B520)</f>
        <v>0</v>
      </c>
      <c r="AW520" s="4">
        <f>SUMIFS('grv lys'!$L$2:$L$2863,'grv lys'!$I$2:$I$2863,'bereken betaaldatum bedrag'!$AW$1,'grv lys'!$G$2:$G$2863,'bereken betaaldatum bedrag'!B520)</f>
        <v>0</v>
      </c>
      <c r="AX520" s="4">
        <f>SUMIFS('grv lys'!$L$2:$L$2863,'grv lys'!$I$2:$I$2863,'bereken betaaldatum bedrag'!$AX$1,'grv lys'!$G$2:$G$2863,'bereken betaaldatum bedrag'!B520)</f>
        <v>0</v>
      </c>
      <c r="AY520" s="4">
        <f>SUMIFS('grv lys'!$L$2:$L$2863,'grv lys'!$I$2:$I$2863,'bereken betaaldatum bedrag'!$AY$1,'grv lys'!$G$2:$G$2863,'bereken betaaldatum bedrag'!B520)</f>
        <v>0</v>
      </c>
      <c r="AZ520" s="4">
        <f>SUMIFS('grv lys'!$L$2:$L$2863,'grv lys'!$I$2:$I$2863,'bereken betaaldatum bedrag'!$AZ$1,'grv lys'!$G$2:$G$2863,'bereken betaaldatum bedrag'!B520)</f>
        <v>0</v>
      </c>
      <c r="BA520" s="4">
        <f>SUMIFS('grv lys'!$L$2:$L$2863,'grv lys'!$I$2:$I$2863,'bereken betaaldatum bedrag'!$BA$1,'grv lys'!$G$2:$G$2863,'bereken betaaldatum bedrag'!B520)</f>
        <v>0</v>
      </c>
    </row>
    <row r="521" spans="1:53" x14ac:dyDescent="0.25">
      <c r="A521" s="19" t="s">
        <v>139</v>
      </c>
      <c r="B521" s="20">
        <v>42097</v>
      </c>
      <c r="C521" s="7">
        <f>B521+19</f>
        <v>42116</v>
      </c>
      <c r="D521" s="6">
        <f>SUM(I515:I521)</f>
        <v>0</v>
      </c>
      <c r="E521" s="14">
        <f>B521+31</f>
        <v>42128</v>
      </c>
      <c r="F521" s="12">
        <f>SUM(Y515:BA521)</f>
        <v>0</v>
      </c>
      <c r="G521" s="10">
        <f>B521</f>
        <v>42097</v>
      </c>
      <c r="H521" s="9">
        <f>SUM(J515:X521)</f>
        <v>0</v>
      </c>
      <c r="I521" s="4">
        <f>SUMIFS('grv lys'!$L$2:$L$2863,'grv lys'!$G$2:$G$2863,'bereken betaaldatum bedrag'!B521,'grv lys'!$I$2:$I$2863,'bereken betaaldatum bedrag'!I$1)</f>
        <v>0</v>
      </c>
      <c r="J521" s="4">
        <f>SUMIFS('grv lys'!$L$2:$L$2863,'grv lys'!$I$2:$I$2863,'bereken betaaldatum bedrag'!$J$1,'grv lys'!$T$2:$T$2863,'bereken betaaldatum bedrag'!B521)</f>
        <v>0</v>
      </c>
      <c r="K521" s="4">
        <f>SUMIFS('grv lys'!$L$2:$L$2863,'grv lys'!$I$2:$I$2863,'bereken betaaldatum bedrag'!$K$1,'grv lys'!$T$2:$T$2863,'bereken betaaldatum bedrag'!B521)</f>
        <v>0</v>
      </c>
      <c r="L521" s="4">
        <f>SUMIFS('grv lys'!$L$2:$L$2863,'grv lys'!$I$2:$I$2863,'bereken betaaldatum bedrag'!$L$1,'grv lys'!$T$2:$T$2863,'bereken betaaldatum bedrag'!B521)</f>
        <v>0</v>
      </c>
      <c r="M521" s="4">
        <f>SUMIFS('grv lys'!$L$2:$L$2863,'grv lys'!$I$2:$I$2863,'bereken betaaldatum bedrag'!$M$1,'grv lys'!$T$2:$T$2863,'bereken betaaldatum bedrag'!B521)</f>
        <v>0</v>
      </c>
      <c r="N521" s="4">
        <f>SUMIFS('grv lys'!$L$2:$L$2863,'grv lys'!$I$2:$I$2863,'bereken betaaldatum bedrag'!$N$1,'grv lys'!$T$2:$T$2863,'bereken betaaldatum bedrag'!B521)</f>
        <v>0</v>
      </c>
      <c r="O521" s="4">
        <f>SUMIFS('grv lys'!$L$2:$L$2863,'grv lys'!$I$2:$I$2863,'bereken betaaldatum bedrag'!$O$1,'grv lys'!$T$2:$T$2863,'bereken betaaldatum bedrag'!B521)</f>
        <v>0</v>
      </c>
      <c r="P521" s="4">
        <f>SUMIFS('grv lys'!$L$2:$L$2863,'grv lys'!$I$2:$I$2863,'bereken betaaldatum bedrag'!$P$1,'grv lys'!$T$2:$T$2863,'bereken betaaldatum bedrag'!B521)</f>
        <v>0</v>
      </c>
      <c r="Q521" s="4">
        <f>SUMIFS('grv lys'!$L$2:$L$2863,'grv lys'!$I$2:$I$2863,'bereken betaaldatum bedrag'!$Q$1,'grv lys'!$T$2:$T$2863,'bereken betaaldatum bedrag'!B521)</f>
        <v>0</v>
      </c>
      <c r="R521" s="4">
        <f>SUMIFS('grv lys'!$L$2:$L$2863,'grv lys'!$I$2:$I$2863,'bereken betaaldatum bedrag'!$R$1,'grv lys'!$T$2:$T$2863,'bereken betaaldatum bedrag'!B521)</f>
        <v>0</v>
      </c>
      <c r="S521" s="4">
        <f>SUMIFS('grv lys'!Y520:Y3783,'grv lys'!T520:T3783,'bereken betaaldatum bedrag'!B521,'grv lys'!V520:V3783,'bereken betaaldatum bedrag'!$S$1)</f>
        <v>0</v>
      </c>
      <c r="T521" s="4">
        <f>SUMIFS('grv lys'!Z520:Z3783,'grv lys'!U520:U3783,'bereken betaaldatum bedrag'!B521,'grv lys'!W520:W3783,'bereken betaaldatum bedrag'!$T$1)</f>
        <v>0</v>
      </c>
      <c r="U521" s="4">
        <f>SUMIFS('grv lys'!$L$2:$L$2863,'grv lys'!$I$2:$I$2863,'bereken betaaldatum bedrag'!$U$1,'grv lys'!$T$2:$T$2863,'bereken betaaldatum bedrag'!B521)</f>
        <v>0</v>
      </c>
      <c r="V521" s="4">
        <f>SUMIFS('grv lys'!$L$2:$L$2863,'grv lys'!$I$2:$I$2863,'bereken betaaldatum bedrag'!$V$1,'grv lys'!$T$2:$T$2863,'bereken betaaldatum bedrag'!B521)</f>
        <v>0</v>
      </c>
      <c r="W521" s="4">
        <f>SUMIFS('grv lys'!$L$2:$L$2863,'grv lys'!$I$2:$I$2863,'bereken betaaldatum bedrag'!$W$1,'grv lys'!$T$2:$T$2863,'bereken betaaldatum bedrag'!B521)</f>
        <v>0</v>
      </c>
      <c r="X521" s="4">
        <f>SUMIFS('grv lys'!$L$2:$L$2863,'grv lys'!$I$2:$I$2863,'bereken betaaldatum bedrag'!$X$1,'grv lys'!$T$2:$T$2863,'bereken betaaldatum bedrag'!B521)</f>
        <v>0</v>
      </c>
      <c r="Y521" s="4">
        <f>SUMIFS('grv lys'!$L$2:$L$2863,'grv lys'!$I$2:$I$2863,'bereken betaaldatum bedrag'!$Y$1,'grv lys'!$G$2:$G$2863,'bereken betaaldatum bedrag'!B521)</f>
        <v>0</v>
      </c>
      <c r="Z521" s="4">
        <f>SUMIFS('grv lys'!$L$2:$L$2863,'grv lys'!$I$2:$I$2863,'bereken betaaldatum bedrag'!$Z$1,'grv lys'!$G$2:$G$2863,'bereken betaaldatum bedrag'!B521)</f>
        <v>0</v>
      </c>
      <c r="AA521" s="4">
        <f>SUMIFS('grv lys'!$L$2:$L$2863,'grv lys'!$I$2:$I$2863,'bereken betaaldatum bedrag'!$AA$1,'grv lys'!$G$2:$G$2863,'bereken betaaldatum bedrag'!B521)</f>
        <v>0</v>
      </c>
      <c r="AB521" s="4">
        <f>SUMIFS('grv lys'!$L$2:$L$2863,'grv lys'!$I$2:$I$2863,'bereken betaaldatum bedrag'!$AB$1,'grv lys'!$G$2:$G$2863,'bereken betaaldatum bedrag'!B521)</f>
        <v>0</v>
      </c>
      <c r="AC521" s="4">
        <f>SUMIFS('grv lys'!$L$2:$L$2863,'grv lys'!$I$2:$I$2863,'bereken betaaldatum bedrag'!$AC$1,'grv lys'!$G$2:$G$2863,'bereken betaaldatum bedrag'!B521)</f>
        <v>0</v>
      </c>
      <c r="AD521" s="4">
        <f>SUMIFS('grv lys'!$L$2:$L$2863,'grv lys'!$I$2:$I$2863,'bereken betaaldatum bedrag'!$AD$1,'grv lys'!$G$2:$G$2863,'bereken betaaldatum bedrag'!B521)</f>
        <v>0</v>
      </c>
      <c r="AE521" s="4">
        <f>SUMIFS('grv lys'!$L$2:$L$2863,'grv lys'!$I$2:$I$2863,'bereken betaaldatum bedrag'!$AE$1,'grv lys'!$G$2:$G$2863,'bereken betaaldatum bedrag'!B521)</f>
        <v>0</v>
      </c>
      <c r="AF521" s="4">
        <f>SUMIFS('grv lys'!$L$2:$L$2863,'grv lys'!$I$2:$I$2863,'bereken betaaldatum bedrag'!$AF$1,'grv lys'!$G$2:$G$2863,'bereken betaaldatum bedrag'!B521)</f>
        <v>0</v>
      </c>
      <c r="AG521" s="4">
        <f>SUMIFS('grv lys'!$L$2:$L$2863,'grv lys'!$I$2:$I$2863,'bereken betaaldatum bedrag'!$AG$1,'grv lys'!$G$2:$G$2863,'bereken betaaldatum bedrag'!B521)</f>
        <v>0</v>
      </c>
      <c r="AH521" s="4">
        <f>SUMIFS('grv lys'!$L$2:$L$2863,'grv lys'!$I$2:$I$2863,'bereken betaaldatum bedrag'!$AH$1,'grv lys'!$G$2:$G$2863,'bereken betaaldatum bedrag'!B521)</f>
        <v>0</v>
      </c>
      <c r="AI521" s="4">
        <f>SUMIFS('grv lys'!$L$2:$L$2863,'grv lys'!$I$2:$I$2863,'bereken betaaldatum bedrag'!$AI$1,'grv lys'!$G$2:$G$2863,'bereken betaaldatum bedrag'!B521)</f>
        <v>0</v>
      </c>
      <c r="AJ521" s="4">
        <f>SUMIFS('grv lys'!$L$2:$L$2863,'grv lys'!$I$2:$I$2863,'bereken betaaldatum bedrag'!$AJ$1,'grv lys'!$G$2:$G$2863,'bereken betaaldatum bedrag'!B521)</f>
        <v>0</v>
      </c>
      <c r="AK521" s="4">
        <f>SUMIFS('grv lys'!$L$2:$L$2863,'grv lys'!$I$2:$I$2863,'bereken betaaldatum bedrag'!$AK$1,'grv lys'!$G$2:$G$2863,'bereken betaaldatum bedrag'!B521)</f>
        <v>0</v>
      </c>
      <c r="AL521" s="4">
        <f>SUMIFS('grv lys'!$L$2:$L$2863,'grv lys'!$I$2:$I$2863,'bereken betaaldatum bedrag'!$AL$1,'grv lys'!$G$2:$G$2863,'bereken betaaldatum bedrag'!B521)</f>
        <v>0</v>
      </c>
      <c r="AM521" s="4">
        <f>SUMIFS('grv lys'!$L$2:$L$2863,'grv lys'!$I$2:$I$2863,'bereken betaaldatum bedrag'!$AM$1,'grv lys'!$G$2:$G$2863,'bereken betaaldatum bedrag'!B521)</f>
        <v>0</v>
      </c>
      <c r="AN521" s="4">
        <f>SUMIFS('grv lys'!$L$2:$L$2863,'grv lys'!$I$2:$I$2863,'bereken betaaldatum bedrag'!$AN$1,'grv lys'!$G$2:$G$2863,'bereken betaaldatum bedrag'!B521)</f>
        <v>0</v>
      </c>
      <c r="AO521" s="4">
        <f>SUMIFS('grv lys'!$L$2:$L$2863,'grv lys'!$I$2:$I$2863,'bereken betaaldatum bedrag'!$AO$1,'grv lys'!$G$2:$G$2863,'bereken betaaldatum bedrag'!B521)</f>
        <v>0</v>
      </c>
      <c r="AP521" s="4">
        <f>SUMIFS('grv lys'!$L$2:$L$2863,'grv lys'!$I$2:$I$2863,'bereken betaaldatum bedrag'!$AP$1,'grv lys'!$G$2:$G$2863,'bereken betaaldatum bedrag'!B521)</f>
        <v>0</v>
      </c>
      <c r="AQ521" s="4">
        <f>SUMIFS('grv lys'!$L$2:$L$2863,'grv lys'!$I$2:$I$2863,'bereken betaaldatum bedrag'!$AQ$1,'grv lys'!$G$2:$G$2863,'bereken betaaldatum bedrag'!B521)</f>
        <v>0</v>
      </c>
      <c r="AR521" s="4">
        <f>SUMIFS('grv lys'!$L$2:$L$2863,'grv lys'!$I$2:$I$2863,'bereken betaaldatum bedrag'!$AR$1,'grv lys'!$G$2:$G$2863,'bereken betaaldatum bedrag'!B521)</f>
        <v>0</v>
      </c>
      <c r="AS521" s="4">
        <f>SUMIFS('grv lys'!$L$2:$L$2863,'grv lys'!$I$2:$I$2863,'bereken betaaldatum bedrag'!$AS$1,'grv lys'!$G$2:$G$2863,'bereken betaaldatum bedrag'!B521)</f>
        <v>0</v>
      </c>
      <c r="AT521" s="4">
        <f>SUMIFS('grv lys'!$L$2:$L$2863,'grv lys'!$I$2:$I$2863,'bereken betaaldatum bedrag'!$AT$1,'grv lys'!$G$2:$G$2863,'bereken betaaldatum bedrag'!B521)</f>
        <v>0</v>
      </c>
      <c r="AU521" s="4">
        <f>SUMIFS('grv lys'!$L$2:$L$2863,'grv lys'!$I$2:$I$2863,'bereken betaaldatum bedrag'!$AU$1,'grv lys'!$G$2:$G$2863,'bereken betaaldatum bedrag'!B521)</f>
        <v>0</v>
      </c>
      <c r="AV521" s="4">
        <f>SUMIFS('grv lys'!$L$2:$L$2863,'grv lys'!$I$2:$I$2863,'bereken betaaldatum bedrag'!$AV$1,'grv lys'!$G$2:$G$2863,'bereken betaaldatum bedrag'!B521)</f>
        <v>0</v>
      </c>
      <c r="AW521" s="4">
        <f>SUMIFS('grv lys'!$L$2:$L$2863,'grv lys'!$I$2:$I$2863,'bereken betaaldatum bedrag'!$AW$1,'grv lys'!$G$2:$G$2863,'bereken betaaldatum bedrag'!B521)</f>
        <v>0</v>
      </c>
      <c r="AX521" s="4">
        <f>SUMIFS('grv lys'!$L$2:$L$2863,'grv lys'!$I$2:$I$2863,'bereken betaaldatum bedrag'!$AX$1,'grv lys'!$G$2:$G$2863,'bereken betaaldatum bedrag'!B521)</f>
        <v>0</v>
      </c>
      <c r="AY521" s="4">
        <f>SUMIFS('grv lys'!$L$2:$L$2863,'grv lys'!$I$2:$I$2863,'bereken betaaldatum bedrag'!$AY$1,'grv lys'!$G$2:$G$2863,'bereken betaaldatum bedrag'!B521)</f>
        <v>0</v>
      </c>
      <c r="AZ521" s="4">
        <f>SUMIFS('grv lys'!$L$2:$L$2863,'grv lys'!$I$2:$I$2863,'bereken betaaldatum bedrag'!$AZ$1,'grv lys'!$G$2:$G$2863,'bereken betaaldatum bedrag'!B521)</f>
        <v>0</v>
      </c>
      <c r="BA521" s="4">
        <f>SUMIFS('grv lys'!$L$2:$L$2863,'grv lys'!$I$2:$I$2863,'bereken betaaldatum bedrag'!$BA$1,'grv lys'!$G$2:$G$2863,'bereken betaaldatum bedrag'!B521)</f>
        <v>0</v>
      </c>
    </row>
    <row r="522" spans="1:53" x14ac:dyDescent="0.25">
      <c r="A522" s="21" t="s">
        <v>140</v>
      </c>
      <c r="B522" s="22">
        <v>42098</v>
      </c>
      <c r="C522" s="7"/>
      <c r="D522" s="15" t="s">
        <v>148</v>
      </c>
      <c r="E522" s="14"/>
      <c r="F522" s="12"/>
      <c r="G522" s="16"/>
      <c r="H522" s="16"/>
      <c r="I522" s="4">
        <f>SUMIFS('grv lys'!$L$2:$L$2863,'grv lys'!$G$2:$G$2863,'bereken betaaldatum bedrag'!B522,'grv lys'!$I$2:$I$2863,'bereken betaaldatum bedrag'!I$1)</f>
        <v>0</v>
      </c>
      <c r="J522" s="4">
        <f>SUMIFS('grv lys'!$L$2:$L$2863,'grv lys'!$I$2:$I$2863,'bereken betaaldatum bedrag'!$J$1,'grv lys'!$T$2:$T$2863,'bereken betaaldatum bedrag'!B522)</f>
        <v>0</v>
      </c>
      <c r="K522" s="4">
        <f>SUMIFS('grv lys'!$L$2:$L$2863,'grv lys'!$I$2:$I$2863,'bereken betaaldatum bedrag'!$K$1,'grv lys'!$T$2:$T$2863,'bereken betaaldatum bedrag'!B522)</f>
        <v>0</v>
      </c>
      <c r="L522" s="4">
        <f>SUMIFS('grv lys'!$L$2:$L$2863,'grv lys'!$I$2:$I$2863,'bereken betaaldatum bedrag'!$L$1,'grv lys'!$T$2:$T$2863,'bereken betaaldatum bedrag'!B522)</f>
        <v>0</v>
      </c>
      <c r="M522" s="4">
        <f>SUMIFS('grv lys'!$L$2:$L$2863,'grv lys'!$I$2:$I$2863,'bereken betaaldatum bedrag'!$M$1,'grv lys'!$T$2:$T$2863,'bereken betaaldatum bedrag'!B522)</f>
        <v>0</v>
      </c>
      <c r="N522" s="4">
        <f>SUMIFS('grv lys'!$L$2:$L$2863,'grv lys'!$I$2:$I$2863,'bereken betaaldatum bedrag'!$N$1,'grv lys'!$T$2:$T$2863,'bereken betaaldatum bedrag'!B522)</f>
        <v>0</v>
      </c>
      <c r="O522" s="4">
        <f>SUMIFS('grv lys'!$L$2:$L$2863,'grv lys'!$I$2:$I$2863,'bereken betaaldatum bedrag'!$O$1,'grv lys'!$T$2:$T$2863,'bereken betaaldatum bedrag'!B522)</f>
        <v>0</v>
      </c>
      <c r="P522" s="4">
        <f>SUMIFS('grv lys'!$L$2:$L$2863,'grv lys'!$I$2:$I$2863,'bereken betaaldatum bedrag'!$P$1,'grv lys'!$T$2:$T$2863,'bereken betaaldatum bedrag'!B522)</f>
        <v>0</v>
      </c>
      <c r="Q522" s="4">
        <f>SUMIFS('grv lys'!$L$2:$L$2863,'grv lys'!$I$2:$I$2863,'bereken betaaldatum bedrag'!$Q$1,'grv lys'!$T$2:$T$2863,'bereken betaaldatum bedrag'!B522)</f>
        <v>0</v>
      </c>
      <c r="R522" s="4">
        <f>SUMIFS('grv lys'!$L$2:$L$2863,'grv lys'!$I$2:$I$2863,'bereken betaaldatum bedrag'!$R$1,'grv lys'!$T$2:$T$2863,'bereken betaaldatum bedrag'!B522)</f>
        <v>0</v>
      </c>
      <c r="S522" s="4">
        <f>SUMIFS('grv lys'!Y521:Y3784,'grv lys'!T521:T3784,'bereken betaaldatum bedrag'!B522,'grv lys'!V521:V3784,'bereken betaaldatum bedrag'!$S$1)</f>
        <v>0</v>
      </c>
      <c r="T522" s="4">
        <f>SUMIFS('grv lys'!Z521:Z3784,'grv lys'!U521:U3784,'bereken betaaldatum bedrag'!B522,'grv lys'!W521:W3784,'bereken betaaldatum bedrag'!$T$1)</f>
        <v>0</v>
      </c>
      <c r="U522" s="4">
        <f>SUMIFS('grv lys'!$L$2:$L$2863,'grv lys'!$I$2:$I$2863,'bereken betaaldatum bedrag'!$U$1,'grv lys'!$T$2:$T$2863,'bereken betaaldatum bedrag'!B522)</f>
        <v>0</v>
      </c>
      <c r="V522" s="4">
        <f>SUMIFS('grv lys'!$L$2:$L$2863,'grv lys'!$I$2:$I$2863,'bereken betaaldatum bedrag'!$V$1,'grv lys'!$T$2:$T$2863,'bereken betaaldatum bedrag'!B522)</f>
        <v>0</v>
      </c>
      <c r="W522" s="4">
        <f>SUMIFS('grv lys'!$L$2:$L$2863,'grv lys'!$I$2:$I$2863,'bereken betaaldatum bedrag'!$W$1,'grv lys'!$T$2:$T$2863,'bereken betaaldatum bedrag'!B522)</f>
        <v>0</v>
      </c>
      <c r="X522" s="4">
        <f>SUMIFS('grv lys'!$L$2:$L$2863,'grv lys'!$I$2:$I$2863,'bereken betaaldatum bedrag'!$X$1,'grv lys'!$T$2:$T$2863,'bereken betaaldatum bedrag'!B522)</f>
        <v>0</v>
      </c>
      <c r="Y522" s="4">
        <f>SUMIFS('grv lys'!$L$2:$L$2863,'grv lys'!$I$2:$I$2863,'bereken betaaldatum bedrag'!$Y$1,'grv lys'!$G$2:$G$2863,'bereken betaaldatum bedrag'!B522)</f>
        <v>0</v>
      </c>
      <c r="Z522" s="4">
        <f>SUMIFS('grv lys'!$L$2:$L$2863,'grv lys'!$I$2:$I$2863,'bereken betaaldatum bedrag'!$Z$1,'grv lys'!$G$2:$G$2863,'bereken betaaldatum bedrag'!B522)</f>
        <v>0</v>
      </c>
      <c r="AA522" s="4">
        <f>SUMIFS('grv lys'!$L$2:$L$2863,'grv lys'!$I$2:$I$2863,'bereken betaaldatum bedrag'!$AA$1,'grv lys'!$G$2:$G$2863,'bereken betaaldatum bedrag'!B522)</f>
        <v>0</v>
      </c>
      <c r="AB522" s="4">
        <f>SUMIFS('grv lys'!$L$2:$L$2863,'grv lys'!$I$2:$I$2863,'bereken betaaldatum bedrag'!$AB$1,'grv lys'!$G$2:$G$2863,'bereken betaaldatum bedrag'!B522)</f>
        <v>0</v>
      </c>
      <c r="AC522" s="4">
        <f>SUMIFS('grv lys'!$L$2:$L$2863,'grv lys'!$I$2:$I$2863,'bereken betaaldatum bedrag'!$AC$1,'grv lys'!$G$2:$G$2863,'bereken betaaldatum bedrag'!B522)</f>
        <v>0</v>
      </c>
      <c r="AD522" s="4">
        <f>SUMIFS('grv lys'!$L$2:$L$2863,'grv lys'!$I$2:$I$2863,'bereken betaaldatum bedrag'!$AD$1,'grv lys'!$G$2:$G$2863,'bereken betaaldatum bedrag'!B522)</f>
        <v>0</v>
      </c>
      <c r="AE522" s="4">
        <f>SUMIFS('grv lys'!$L$2:$L$2863,'grv lys'!$I$2:$I$2863,'bereken betaaldatum bedrag'!$AE$1,'grv lys'!$G$2:$G$2863,'bereken betaaldatum bedrag'!B522)</f>
        <v>0</v>
      </c>
      <c r="AF522" s="4">
        <f>SUMIFS('grv lys'!$L$2:$L$2863,'grv lys'!$I$2:$I$2863,'bereken betaaldatum bedrag'!$AF$1,'grv lys'!$G$2:$G$2863,'bereken betaaldatum bedrag'!B522)</f>
        <v>0</v>
      </c>
      <c r="AG522" s="4">
        <f>SUMIFS('grv lys'!$L$2:$L$2863,'grv lys'!$I$2:$I$2863,'bereken betaaldatum bedrag'!$AG$1,'grv lys'!$G$2:$G$2863,'bereken betaaldatum bedrag'!B522)</f>
        <v>0</v>
      </c>
      <c r="AH522" s="4">
        <f>SUMIFS('grv lys'!$L$2:$L$2863,'grv lys'!$I$2:$I$2863,'bereken betaaldatum bedrag'!$AH$1,'grv lys'!$G$2:$G$2863,'bereken betaaldatum bedrag'!B522)</f>
        <v>0</v>
      </c>
      <c r="AI522" s="4">
        <f>SUMIFS('grv lys'!$L$2:$L$2863,'grv lys'!$I$2:$I$2863,'bereken betaaldatum bedrag'!$AI$1,'grv lys'!$G$2:$G$2863,'bereken betaaldatum bedrag'!B522)</f>
        <v>0</v>
      </c>
      <c r="AJ522" s="4">
        <f>SUMIFS('grv lys'!$L$2:$L$2863,'grv lys'!$I$2:$I$2863,'bereken betaaldatum bedrag'!$AJ$1,'grv lys'!$G$2:$G$2863,'bereken betaaldatum bedrag'!B522)</f>
        <v>0</v>
      </c>
      <c r="AK522" s="4">
        <f>SUMIFS('grv lys'!$L$2:$L$2863,'grv lys'!$I$2:$I$2863,'bereken betaaldatum bedrag'!$AK$1,'grv lys'!$G$2:$G$2863,'bereken betaaldatum bedrag'!B522)</f>
        <v>0</v>
      </c>
      <c r="AL522" s="4">
        <f>SUMIFS('grv lys'!$L$2:$L$2863,'grv lys'!$I$2:$I$2863,'bereken betaaldatum bedrag'!$AL$1,'grv lys'!$G$2:$G$2863,'bereken betaaldatum bedrag'!B522)</f>
        <v>0</v>
      </c>
      <c r="AM522" s="4">
        <f>SUMIFS('grv lys'!$L$2:$L$2863,'grv lys'!$I$2:$I$2863,'bereken betaaldatum bedrag'!$AM$1,'grv lys'!$G$2:$G$2863,'bereken betaaldatum bedrag'!B522)</f>
        <v>0</v>
      </c>
      <c r="AN522" s="4">
        <f>SUMIFS('grv lys'!$L$2:$L$2863,'grv lys'!$I$2:$I$2863,'bereken betaaldatum bedrag'!$AN$1,'grv lys'!$G$2:$G$2863,'bereken betaaldatum bedrag'!B522)</f>
        <v>0</v>
      </c>
      <c r="AO522" s="4">
        <f>SUMIFS('grv lys'!$L$2:$L$2863,'grv lys'!$I$2:$I$2863,'bereken betaaldatum bedrag'!$AO$1,'grv lys'!$G$2:$G$2863,'bereken betaaldatum bedrag'!B522)</f>
        <v>0</v>
      </c>
      <c r="AP522" s="4">
        <f>SUMIFS('grv lys'!$L$2:$L$2863,'grv lys'!$I$2:$I$2863,'bereken betaaldatum bedrag'!$AP$1,'grv lys'!$G$2:$G$2863,'bereken betaaldatum bedrag'!B522)</f>
        <v>0</v>
      </c>
      <c r="AQ522" s="4">
        <f>SUMIFS('grv lys'!$L$2:$L$2863,'grv lys'!$I$2:$I$2863,'bereken betaaldatum bedrag'!$AQ$1,'grv lys'!$G$2:$G$2863,'bereken betaaldatum bedrag'!B522)</f>
        <v>0</v>
      </c>
      <c r="AR522" s="4">
        <f>SUMIFS('grv lys'!$L$2:$L$2863,'grv lys'!$I$2:$I$2863,'bereken betaaldatum bedrag'!$AR$1,'grv lys'!$G$2:$G$2863,'bereken betaaldatum bedrag'!B522)</f>
        <v>0</v>
      </c>
      <c r="AS522" s="4">
        <f>SUMIFS('grv lys'!$L$2:$L$2863,'grv lys'!$I$2:$I$2863,'bereken betaaldatum bedrag'!$AS$1,'grv lys'!$G$2:$G$2863,'bereken betaaldatum bedrag'!B522)</f>
        <v>0</v>
      </c>
      <c r="AT522" s="4">
        <f>SUMIFS('grv lys'!$L$2:$L$2863,'grv lys'!$I$2:$I$2863,'bereken betaaldatum bedrag'!$AT$1,'grv lys'!$G$2:$G$2863,'bereken betaaldatum bedrag'!B522)</f>
        <v>0</v>
      </c>
      <c r="AU522" s="4">
        <f>SUMIFS('grv lys'!$L$2:$L$2863,'grv lys'!$I$2:$I$2863,'bereken betaaldatum bedrag'!$AU$1,'grv lys'!$G$2:$G$2863,'bereken betaaldatum bedrag'!B522)</f>
        <v>0</v>
      </c>
      <c r="AV522" s="4">
        <f>SUMIFS('grv lys'!$L$2:$L$2863,'grv lys'!$I$2:$I$2863,'bereken betaaldatum bedrag'!$AV$1,'grv lys'!$G$2:$G$2863,'bereken betaaldatum bedrag'!B522)</f>
        <v>0</v>
      </c>
      <c r="AW522" s="4">
        <f>SUMIFS('grv lys'!$L$2:$L$2863,'grv lys'!$I$2:$I$2863,'bereken betaaldatum bedrag'!$AW$1,'grv lys'!$G$2:$G$2863,'bereken betaaldatum bedrag'!B522)</f>
        <v>0</v>
      </c>
      <c r="AX522" s="4">
        <f>SUMIFS('grv lys'!$L$2:$L$2863,'grv lys'!$I$2:$I$2863,'bereken betaaldatum bedrag'!$AX$1,'grv lys'!$G$2:$G$2863,'bereken betaaldatum bedrag'!B522)</f>
        <v>0</v>
      </c>
      <c r="AY522" s="4">
        <f>SUMIFS('grv lys'!$L$2:$L$2863,'grv lys'!$I$2:$I$2863,'bereken betaaldatum bedrag'!$AY$1,'grv lys'!$G$2:$G$2863,'bereken betaaldatum bedrag'!B522)</f>
        <v>0</v>
      </c>
      <c r="AZ522" s="4">
        <f>SUMIFS('grv lys'!$L$2:$L$2863,'grv lys'!$I$2:$I$2863,'bereken betaaldatum bedrag'!$AZ$1,'grv lys'!$G$2:$G$2863,'bereken betaaldatum bedrag'!B522)</f>
        <v>0</v>
      </c>
      <c r="BA522" s="4">
        <f>SUMIFS('grv lys'!$L$2:$L$2863,'grv lys'!$I$2:$I$2863,'bereken betaaldatum bedrag'!$BA$1,'grv lys'!$G$2:$G$2863,'bereken betaaldatum bedrag'!B522)</f>
        <v>0</v>
      </c>
    </row>
    <row r="523" spans="1:53" x14ac:dyDescent="0.25">
      <c r="A523" s="21" t="s">
        <v>134</v>
      </c>
      <c r="B523" s="22">
        <v>42099</v>
      </c>
      <c r="C523" s="7"/>
      <c r="D523" s="15" t="s">
        <v>148</v>
      </c>
      <c r="E523" s="14"/>
      <c r="F523" s="12"/>
      <c r="G523" s="16"/>
      <c r="H523" s="16"/>
      <c r="I523" s="4">
        <f>SUMIFS('grv lys'!$L$2:$L$2863,'grv lys'!$G$2:$G$2863,'bereken betaaldatum bedrag'!B523,'grv lys'!$I$2:$I$2863,'bereken betaaldatum bedrag'!I$1)</f>
        <v>0</v>
      </c>
      <c r="J523" s="4">
        <f>SUMIFS('grv lys'!$L$2:$L$2863,'grv lys'!$I$2:$I$2863,'bereken betaaldatum bedrag'!$J$1,'grv lys'!$T$2:$T$2863,'bereken betaaldatum bedrag'!B523)</f>
        <v>0</v>
      </c>
      <c r="K523" s="4">
        <f>SUMIFS('grv lys'!$L$2:$L$2863,'grv lys'!$I$2:$I$2863,'bereken betaaldatum bedrag'!$K$1,'grv lys'!$T$2:$T$2863,'bereken betaaldatum bedrag'!B523)</f>
        <v>0</v>
      </c>
      <c r="L523" s="4">
        <f>SUMIFS('grv lys'!$L$2:$L$2863,'grv lys'!$I$2:$I$2863,'bereken betaaldatum bedrag'!$L$1,'grv lys'!$T$2:$T$2863,'bereken betaaldatum bedrag'!B523)</f>
        <v>0</v>
      </c>
      <c r="M523" s="4">
        <f>SUMIFS('grv lys'!$L$2:$L$2863,'grv lys'!$I$2:$I$2863,'bereken betaaldatum bedrag'!$M$1,'grv lys'!$T$2:$T$2863,'bereken betaaldatum bedrag'!B523)</f>
        <v>0</v>
      </c>
      <c r="N523" s="4">
        <f>SUMIFS('grv lys'!$L$2:$L$2863,'grv lys'!$I$2:$I$2863,'bereken betaaldatum bedrag'!$N$1,'grv lys'!$T$2:$T$2863,'bereken betaaldatum bedrag'!B523)</f>
        <v>0</v>
      </c>
      <c r="O523" s="4">
        <f>SUMIFS('grv lys'!$L$2:$L$2863,'grv lys'!$I$2:$I$2863,'bereken betaaldatum bedrag'!$O$1,'grv lys'!$T$2:$T$2863,'bereken betaaldatum bedrag'!B523)</f>
        <v>0</v>
      </c>
      <c r="P523" s="4">
        <f>SUMIFS('grv lys'!$L$2:$L$2863,'grv lys'!$I$2:$I$2863,'bereken betaaldatum bedrag'!$P$1,'grv lys'!$T$2:$T$2863,'bereken betaaldatum bedrag'!B523)</f>
        <v>0</v>
      </c>
      <c r="Q523" s="4">
        <f>SUMIFS('grv lys'!$L$2:$L$2863,'grv lys'!$I$2:$I$2863,'bereken betaaldatum bedrag'!$Q$1,'grv lys'!$T$2:$T$2863,'bereken betaaldatum bedrag'!B523)</f>
        <v>0</v>
      </c>
      <c r="R523" s="4">
        <f>SUMIFS('grv lys'!$L$2:$L$2863,'grv lys'!$I$2:$I$2863,'bereken betaaldatum bedrag'!$R$1,'grv lys'!$T$2:$T$2863,'bereken betaaldatum bedrag'!B523)</f>
        <v>0</v>
      </c>
      <c r="S523" s="4">
        <f>SUMIFS('grv lys'!Y522:Y3785,'grv lys'!T522:T3785,'bereken betaaldatum bedrag'!B523,'grv lys'!V522:V3785,'bereken betaaldatum bedrag'!$S$1)</f>
        <v>0</v>
      </c>
      <c r="T523" s="4">
        <f>SUMIFS('grv lys'!Z522:Z3785,'grv lys'!U522:U3785,'bereken betaaldatum bedrag'!B523,'grv lys'!W522:W3785,'bereken betaaldatum bedrag'!$T$1)</f>
        <v>0</v>
      </c>
      <c r="U523" s="4">
        <f>SUMIFS('grv lys'!$L$2:$L$2863,'grv lys'!$I$2:$I$2863,'bereken betaaldatum bedrag'!$U$1,'grv lys'!$T$2:$T$2863,'bereken betaaldatum bedrag'!B523)</f>
        <v>0</v>
      </c>
      <c r="V523" s="4">
        <f>SUMIFS('grv lys'!$L$2:$L$2863,'grv lys'!$I$2:$I$2863,'bereken betaaldatum bedrag'!$V$1,'grv lys'!$T$2:$T$2863,'bereken betaaldatum bedrag'!B523)</f>
        <v>0</v>
      </c>
      <c r="W523" s="4">
        <f>SUMIFS('grv lys'!$L$2:$L$2863,'grv lys'!$I$2:$I$2863,'bereken betaaldatum bedrag'!$W$1,'grv lys'!$T$2:$T$2863,'bereken betaaldatum bedrag'!B523)</f>
        <v>0</v>
      </c>
      <c r="X523" s="4">
        <f>SUMIFS('grv lys'!$L$2:$L$2863,'grv lys'!$I$2:$I$2863,'bereken betaaldatum bedrag'!$X$1,'grv lys'!$T$2:$T$2863,'bereken betaaldatum bedrag'!B523)</f>
        <v>0</v>
      </c>
      <c r="Y523" s="4">
        <f>SUMIFS('grv lys'!$L$2:$L$2863,'grv lys'!$I$2:$I$2863,'bereken betaaldatum bedrag'!$Y$1,'grv lys'!$G$2:$G$2863,'bereken betaaldatum bedrag'!B523)</f>
        <v>0</v>
      </c>
      <c r="Z523" s="4">
        <f>SUMIFS('grv lys'!$L$2:$L$2863,'grv lys'!$I$2:$I$2863,'bereken betaaldatum bedrag'!$Z$1,'grv lys'!$G$2:$G$2863,'bereken betaaldatum bedrag'!B523)</f>
        <v>0</v>
      </c>
      <c r="AA523" s="4">
        <f>SUMIFS('grv lys'!$L$2:$L$2863,'grv lys'!$I$2:$I$2863,'bereken betaaldatum bedrag'!$AA$1,'grv lys'!$G$2:$G$2863,'bereken betaaldatum bedrag'!B523)</f>
        <v>0</v>
      </c>
      <c r="AB523" s="4">
        <f>SUMIFS('grv lys'!$L$2:$L$2863,'grv lys'!$I$2:$I$2863,'bereken betaaldatum bedrag'!$AB$1,'grv lys'!$G$2:$G$2863,'bereken betaaldatum bedrag'!B523)</f>
        <v>0</v>
      </c>
      <c r="AC523" s="4">
        <f>SUMIFS('grv lys'!$L$2:$L$2863,'grv lys'!$I$2:$I$2863,'bereken betaaldatum bedrag'!$AC$1,'grv lys'!$G$2:$G$2863,'bereken betaaldatum bedrag'!B523)</f>
        <v>0</v>
      </c>
      <c r="AD523" s="4">
        <f>SUMIFS('grv lys'!$L$2:$L$2863,'grv lys'!$I$2:$I$2863,'bereken betaaldatum bedrag'!$AD$1,'grv lys'!$G$2:$G$2863,'bereken betaaldatum bedrag'!B523)</f>
        <v>0</v>
      </c>
      <c r="AE523" s="4">
        <f>SUMIFS('grv lys'!$L$2:$L$2863,'grv lys'!$I$2:$I$2863,'bereken betaaldatum bedrag'!$AE$1,'grv lys'!$G$2:$G$2863,'bereken betaaldatum bedrag'!B523)</f>
        <v>0</v>
      </c>
      <c r="AF523" s="4">
        <f>SUMIFS('grv lys'!$L$2:$L$2863,'grv lys'!$I$2:$I$2863,'bereken betaaldatum bedrag'!$AF$1,'grv lys'!$G$2:$G$2863,'bereken betaaldatum bedrag'!B523)</f>
        <v>0</v>
      </c>
      <c r="AG523" s="4">
        <f>SUMIFS('grv lys'!$L$2:$L$2863,'grv lys'!$I$2:$I$2863,'bereken betaaldatum bedrag'!$AG$1,'grv lys'!$G$2:$G$2863,'bereken betaaldatum bedrag'!B523)</f>
        <v>0</v>
      </c>
      <c r="AH523" s="4">
        <f>SUMIFS('grv lys'!$L$2:$L$2863,'grv lys'!$I$2:$I$2863,'bereken betaaldatum bedrag'!$AH$1,'grv lys'!$G$2:$G$2863,'bereken betaaldatum bedrag'!B523)</f>
        <v>0</v>
      </c>
      <c r="AI523" s="4">
        <f>SUMIFS('grv lys'!$L$2:$L$2863,'grv lys'!$I$2:$I$2863,'bereken betaaldatum bedrag'!$AI$1,'grv lys'!$G$2:$G$2863,'bereken betaaldatum bedrag'!B523)</f>
        <v>0</v>
      </c>
      <c r="AJ523" s="4">
        <f>SUMIFS('grv lys'!$L$2:$L$2863,'grv lys'!$I$2:$I$2863,'bereken betaaldatum bedrag'!$AJ$1,'grv lys'!$G$2:$G$2863,'bereken betaaldatum bedrag'!B523)</f>
        <v>0</v>
      </c>
      <c r="AK523" s="4">
        <f>SUMIFS('grv lys'!$L$2:$L$2863,'grv lys'!$I$2:$I$2863,'bereken betaaldatum bedrag'!$AK$1,'grv lys'!$G$2:$G$2863,'bereken betaaldatum bedrag'!B523)</f>
        <v>0</v>
      </c>
      <c r="AL523" s="4">
        <f>SUMIFS('grv lys'!$L$2:$L$2863,'grv lys'!$I$2:$I$2863,'bereken betaaldatum bedrag'!$AL$1,'grv lys'!$G$2:$G$2863,'bereken betaaldatum bedrag'!B523)</f>
        <v>0</v>
      </c>
      <c r="AM523" s="4">
        <f>SUMIFS('grv lys'!$L$2:$L$2863,'grv lys'!$I$2:$I$2863,'bereken betaaldatum bedrag'!$AM$1,'grv lys'!$G$2:$G$2863,'bereken betaaldatum bedrag'!B523)</f>
        <v>0</v>
      </c>
      <c r="AN523" s="4">
        <f>SUMIFS('grv lys'!$L$2:$L$2863,'grv lys'!$I$2:$I$2863,'bereken betaaldatum bedrag'!$AN$1,'grv lys'!$G$2:$G$2863,'bereken betaaldatum bedrag'!B523)</f>
        <v>0</v>
      </c>
      <c r="AO523" s="4">
        <f>SUMIFS('grv lys'!$L$2:$L$2863,'grv lys'!$I$2:$I$2863,'bereken betaaldatum bedrag'!$AO$1,'grv lys'!$G$2:$G$2863,'bereken betaaldatum bedrag'!B523)</f>
        <v>0</v>
      </c>
      <c r="AP523" s="4">
        <f>SUMIFS('grv lys'!$L$2:$L$2863,'grv lys'!$I$2:$I$2863,'bereken betaaldatum bedrag'!$AP$1,'grv lys'!$G$2:$G$2863,'bereken betaaldatum bedrag'!B523)</f>
        <v>0</v>
      </c>
      <c r="AQ523" s="4">
        <f>SUMIFS('grv lys'!$L$2:$L$2863,'grv lys'!$I$2:$I$2863,'bereken betaaldatum bedrag'!$AQ$1,'grv lys'!$G$2:$G$2863,'bereken betaaldatum bedrag'!B523)</f>
        <v>0</v>
      </c>
      <c r="AR523" s="4">
        <f>SUMIFS('grv lys'!$L$2:$L$2863,'grv lys'!$I$2:$I$2863,'bereken betaaldatum bedrag'!$AR$1,'grv lys'!$G$2:$G$2863,'bereken betaaldatum bedrag'!B523)</f>
        <v>0</v>
      </c>
      <c r="AS523" s="4">
        <f>SUMIFS('grv lys'!$L$2:$L$2863,'grv lys'!$I$2:$I$2863,'bereken betaaldatum bedrag'!$AS$1,'grv lys'!$G$2:$G$2863,'bereken betaaldatum bedrag'!B523)</f>
        <v>0</v>
      </c>
      <c r="AT523" s="4">
        <f>SUMIFS('grv lys'!$L$2:$L$2863,'grv lys'!$I$2:$I$2863,'bereken betaaldatum bedrag'!$AT$1,'grv lys'!$G$2:$G$2863,'bereken betaaldatum bedrag'!B523)</f>
        <v>0</v>
      </c>
      <c r="AU523" s="4">
        <f>SUMIFS('grv lys'!$L$2:$L$2863,'grv lys'!$I$2:$I$2863,'bereken betaaldatum bedrag'!$AU$1,'grv lys'!$G$2:$G$2863,'bereken betaaldatum bedrag'!B523)</f>
        <v>0</v>
      </c>
      <c r="AV523" s="4">
        <f>SUMIFS('grv lys'!$L$2:$L$2863,'grv lys'!$I$2:$I$2863,'bereken betaaldatum bedrag'!$AV$1,'grv lys'!$G$2:$G$2863,'bereken betaaldatum bedrag'!B523)</f>
        <v>0</v>
      </c>
      <c r="AW523" s="4">
        <f>SUMIFS('grv lys'!$L$2:$L$2863,'grv lys'!$I$2:$I$2863,'bereken betaaldatum bedrag'!$AW$1,'grv lys'!$G$2:$G$2863,'bereken betaaldatum bedrag'!B523)</f>
        <v>0</v>
      </c>
      <c r="AX523" s="4">
        <f>SUMIFS('grv lys'!$L$2:$L$2863,'grv lys'!$I$2:$I$2863,'bereken betaaldatum bedrag'!$AX$1,'grv lys'!$G$2:$G$2863,'bereken betaaldatum bedrag'!B523)</f>
        <v>0</v>
      </c>
      <c r="AY523" s="4">
        <f>SUMIFS('grv lys'!$L$2:$L$2863,'grv lys'!$I$2:$I$2863,'bereken betaaldatum bedrag'!$AY$1,'grv lys'!$G$2:$G$2863,'bereken betaaldatum bedrag'!B523)</f>
        <v>0</v>
      </c>
      <c r="AZ523" s="4">
        <f>SUMIFS('grv lys'!$L$2:$L$2863,'grv lys'!$I$2:$I$2863,'bereken betaaldatum bedrag'!$AZ$1,'grv lys'!$G$2:$G$2863,'bereken betaaldatum bedrag'!B523)</f>
        <v>0</v>
      </c>
      <c r="BA523" s="4">
        <f>SUMIFS('grv lys'!$L$2:$L$2863,'grv lys'!$I$2:$I$2863,'bereken betaaldatum bedrag'!$BA$1,'grv lys'!$G$2:$G$2863,'bereken betaaldatum bedrag'!B523)</f>
        <v>0</v>
      </c>
    </row>
    <row r="524" spans="1:53" x14ac:dyDescent="0.25">
      <c r="A524" s="21" t="s">
        <v>135</v>
      </c>
      <c r="B524" s="22">
        <v>42100</v>
      </c>
      <c r="C524" s="7"/>
      <c r="D524" s="15" t="s">
        <v>148</v>
      </c>
      <c r="E524" s="14"/>
      <c r="F524" s="12"/>
      <c r="G524" s="16"/>
      <c r="H524" s="16"/>
      <c r="I524" s="4">
        <f>SUMIFS('grv lys'!$L$2:$L$2863,'grv lys'!$G$2:$G$2863,'bereken betaaldatum bedrag'!B524,'grv lys'!$I$2:$I$2863,'bereken betaaldatum bedrag'!I$1)</f>
        <v>0</v>
      </c>
      <c r="J524" s="4">
        <f>SUMIFS('grv lys'!$L$2:$L$2863,'grv lys'!$I$2:$I$2863,'bereken betaaldatum bedrag'!$J$1,'grv lys'!$T$2:$T$2863,'bereken betaaldatum bedrag'!B524)</f>
        <v>0</v>
      </c>
      <c r="K524" s="4">
        <f>SUMIFS('grv lys'!$L$2:$L$2863,'grv lys'!$I$2:$I$2863,'bereken betaaldatum bedrag'!$K$1,'grv lys'!$T$2:$T$2863,'bereken betaaldatum bedrag'!B524)</f>
        <v>0</v>
      </c>
      <c r="L524" s="4">
        <f>SUMIFS('grv lys'!$L$2:$L$2863,'grv lys'!$I$2:$I$2863,'bereken betaaldatum bedrag'!$L$1,'grv lys'!$T$2:$T$2863,'bereken betaaldatum bedrag'!B524)</f>
        <v>0</v>
      </c>
      <c r="M524" s="4">
        <f>SUMIFS('grv lys'!$L$2:$L$2863,'grv lys'!$I$2:$I$2863,'bereken betaaldatum bedrag'!$M$1,'grv lys'!$T$2:$T$2863,'bereken betaaldatum bedrag'!B524)</f>
        <v>0</v>
      </c>
      <c r="N524" s="4">
        <f>SUMIFS('grv lys'!$L$2:$L$2863,'grv lys'!$I$2:$I$2863,'bereken betaaldatum bedrag'!$N$1,'grv lys'!$T$2:$T$2863,'bereken betaaldatum bedrag'!B524)</f>
        <v>0</v>
      </c>
      <c r="O524" s="4">
        <f>SUMIFS('grv lys'!$L$2:$L$2863,'grv lys'!$I$2:$I$2863,'bereken betaaldatum bedrag'!$O$1,'grv lys'!$T$2:$T$2863,'bereken betaaldatum bedrag'!B524)</f>
        <v>0</v>
      </c>
      <c r="P524" s="4">
        <f>SUMIFS('grv lys'!$L$2:$L$2863,'grv lys'!$I$2:$I$2863,'bereken betaaldatum bedrag'!$P$1,'grv lys'!$T$2:$T$2863,'bereken betaaldatum bedrag'!B524)</f>
        <v>0</v>
      </c>
      <c r="Q524" s="4">
        <f>SUMIFS('grv lys'!$L$2:$L$2863,'grv lys'!$I$2:$I$2863,'bereken betaaldatum bedrag'!$Q$1,'grv lys'!$T$2:$T$2863,'bereken betaaldatum bedrag'!B524)</f>
        <v>0</v>
      </c>
      <c r="R524" s="4">
        <f>SUMIFS('grv lys'!$L$2:$L$2863,'grv lys'!$I$2:$I$2863,'bereken betaaldatum bedrag'!$R$1,'grv lys'!$T$2:$T$2863,'bereken betaaldatum bedrag'!B524)</f>
        <v>0</v>
      </c>
      <c r="S524" s="4">
        <f>SUMIFS('grv lys'!Y523:Y3786,'grv lys'!T523:T3786,'bereken betaaldatum bedrag'!B524,'grv lys'!V523:V3786,'bereken betaaldatum bedrag'!$S$1)</f>
        <v>0</v>
      </c>
      <c r="T524" s="4">
        <f>SUMIFS('grv lys'!Z523:Z3786,'grv lys'!U523:U3786,'bereken betaaldatum bedrag'!B524,'grv lys'!W523:W3786,'bereken betaaldatum bedrag'!$T$1)</f>
        <v>0</v>
      </c>
      <c r="U524" s="4">
        <f>SUMIFS('grv lys'!$L$2:$L$2863,'grv lys'!$I$2:$I$2863,'bereken betaaldatum bedrag'!$U$1,'grv lys'!$T$2:$T$2863,'bereken betaaldatum bedrag'!B524)</f>
        <v>0</v>
      </c>
      <c r="V524" s="4">
        <f>SUMIFS('grv lys'!$L$2:$L$2863,'grv lys'!$I$2:$I$2863,'bereken betaaldatum bedrag'!$V$1,'grv lys'!$T$2:$T$2863,'bereken betaaldatum bedrag'!B524)</f>
        <v>0</v>
      </c>
      <c r="W524" s="4">
        <f>SUMIFS('grv lys'!$L$2:$L$2863,'grv lys'!$I$2:$I$2863,'bereken betaaldatum bedrag'!$W$1,'grv lys'!$T$2:$T$2863,'bereken betaaldatum bedrag'!B524)</f>
        <v>0</v>
      </c>
      <c r="X524" s="4">
        <f>SUMIFS('grv lys'!$L$2:$L$2863,'grv lys'!$I$2:$I$2863,'bereken betaaldatum bedrag'!$X$1,'grv lys'!$T$2:$T$2863,'bereken betaaldatum bedrag'!B524)</f>
        <v>0</v>
      </c>
      <c r="Y524" s="4">
        <f>SUMIFS('grv lys'!$L$2:$L$2863,'grv lys'!$I$2:$I$2863,'bereken betaaldatum bedrag'!$Y$1,'grv lys'!$G$2:$G$2863,'bereken betaaldatum bedrag'!B524)</f>
        <v>0</v>
      </c>
      <c r="Z524" s="4">
        <f>SUMIFS('grv lys'!$L$2:$L$2863,'grv lys'!$I$2:$I$2863,'bereken betaaldatum bedrag'!$Z$1,'grv lys'!$G$2:$G$2863,'bereken betaaldatum bedrag'!B524)</f>
        <v>0</v>
      </c>
      <c r="AA524" s="4">
        <f>SUMIFS('grv lys'!$L$2:$L$2863,'grv lys'!$I$2:$I$2863,'bereken betaaldatum bedrag'!$AA$1,'grv lys'!$G$2:$G$2863,'bereken betaaldatum bedrag'!B524)</f>
        <v>0</v>
      </c>
      <c r="AB524" s="4">
        <f>SUMIFS('grv lys'!$L$2:$L$2863,'grv lys'!$I$2:$I$2863,'bereken betaaldatum bedrag'!$AB$1,'grv lys'!$G$2:$G$2863,'bereken betaaldatum bedrag'!B524)</f>
        <v>0</v>
      </c>
      <c r="AC524" s="4">
        <f>SUMIFS('grv lys'!$L$2:$L$2863,'grv lys'!$I$2:$I$2863,'bereken betaaldatum bedrag'!$AC$1,'grv lys'!$G$2:$G$2863,'bereken betaaldatum bedrag'!B524)</f>
        <v>0</v>
      </c>
      <c r="AD524" s="4">
        <f>SUMIFS('grv lys'!$L$2:$L$2863,'grv lys'!$I$2:$I$2863,'bereken betaaldatum bedrag'!$AD$1,'grv lys'!$G$2:$G$2863,'bereken betaaldatum bedrag'!B524)</f>
        <v>0</v>
      </c>
      <c r="AE524" s="4">
        <f>SUMIFS('grv lys'!$L$2:$L$2863,'grv lys'!$I$2:$I$2863,'bereken betaaldatum bedrag'!$AE$1,'grv lys'!$G$2:$G$2863,'bereken betaaldatum bedrag'!B524)</f>
        <v>0</v>
      </c>
      <c r="AF524" s="4">
        <f>SUMIFS('grv lys'!$L$2:$L$2863,'grv lys'!$I$2:$I$2863,'bereken betaaldatum bedrag'!$AF$1,'grv lys'!$G$2:$G$2863,'bereken betaaldatum bedrag'!B524)</f>
        <v>0</v>
      </c>
      <c r="AG524" s="4">
        <f>SUMIFS('grv lys'!$L$2:$L$2863,'grv lys'!$I$2:$I$2863,'bereken betaaldatum bedrag'!$AG$1,'grv lys'!$G$2:$G$2863,'bereken betaaldatum bedrag'!B524)</f>
        <v>0</v>
      </c>
      <c r="AH524" s="4">
        <f>SUMIFS('grv lys'!$L$2:$L$2863,'grv lys'!$I$2:$I$2863,'bereken betaaldatum bedrag'!$AH$1,'grv lys'!$G$2:$G$2863,'bereken betaaldatum bedrag'!B524)</f>
        <v>0</v>
      </c>
      <c r="AI524" s="4">
        <f>SUMIFS('grv lys'!$L$2:$L$2863,'grv lys'!$I$2:$I$2863,'bereken betaaldatum bedrag'!$AI$1,'grv lys'!$G$2:$G$2863,'bereken betaaldatum bedrag'!B524)</f>
        <v>0</v>
      </c>
      <c r="AJ524" s="4">
        <f>SUMIFS('grv lys'!$L$2:$L$2863,'grv lys'!$I$2:$I$2863,'bereken betaaldatum bedrag'!$AJ$1,'grv lys'!$G$2:$G$2863,'bereken betaaldatum bedrag'!B524)</f>
        <v>0</v>
      </c>
      <c r="AK524" s="4">
        <f>SUMIFS('grv lys'!$L$2:$L$2863,'grv lys'!$I$2:$I$2863,'bereken betaaldatum bedrag'!$AK$1,'grv lys'!$G$2:$G$2863,'bereken betaaldatum bedrag'!B524)</f>
        <v>0</v>
      </c>
      <c r="AL524" s="4">
        <f>SUMIFS('grv lys'!$L$2:$L$2863,'grv lys'!$I$2:$I$2863,'bereken betaaldatum bedrag'!$AL$1,'grv lys'!$G$2:$G$2863,'bereken betaaldatum bedrag'!B524)</f>
        <v>0</v>
      </c>
      <c r="AM524" s="4">
        <f>SUMIFS('grv lys'!$L$2:$L$2863,'grv lys'!$I$2:$I$2863,'bereken betaaldatum bedrag'!$AM$1,'grv lys'!$G$2:$G$2863,'bereken betaaldatum bedrag'!B524)</f>
        <v>0</v>
      </c>
      <c r="AN524" s="4">
        <f>SUMIFS('grv lys'!$L$2:$L$2863,'grv lys'!$I$2:$I$2863,'bereken betaaldatum bedrag'!$AN$1,'grv lys'!$G$2:$G$2863,'bereken betaaldatum bedrag'!B524)</f>
        <v>0</v>
      </c>
      <c r="AO524" s="4">
        <f>SUMIFS('grv lys'!$L$2:$L$2863,'grv lys'!$I$2:$I$2863,'bereken betaaldatum bedrag'!$AO$1,'grv lys'!$G$2:$G$2863,'bereken betaaldatum bedrag'!B524)</f>
        <v>0</v>
      </c>
      <c r="AP524" s="4">
        <f>SUMIFS('grv lys'!$L$2:$L$2863,'grv lys'!$I$2:$I$2863,'bereken betaaldatum bedrag'!$AP$1,'grv lys'!$G$2:$G$2863,'bereken betaaldatum bedrag'!B524)</f>
        <v>0</v>
      </c>
      <c r="AQ524" s="4">
        <f>SUMIFS('grv lys'!$L$2:$L$2863,'grv lys'!$I$2:$I$2863,'bereken betaaldatum bedrag'!$AQ$1,'grv lys'!$G$2:$G$2863,'bereken betaaldatum bedrag'!B524)</f>
        <v>0</v>
      </c>
      <c r="AR524" s="4">
        <f>SUMIFS('grv lys'!$L$2:$L$2863,'grv lys'!$I$2:$I$2863,'bereken betaaldatum bedrag'!$AR$1,'grv lys'!$G$2:$G$2863,'bereken betaaldatum bedrag'!B524)</f>
        <v>0</v>
      </c>
      <c r="AS524" s="4">
        <f>SUMIFS('grv lys'!$L$2:$L$2863,'grv lys'!$I$2:$I$2863,'bereken betaaldatum bedrag'!$AS$1,'grv lys'!$G$2:$G$2863,'bereken betaaldatum bedrag'!B524)</f>
        <v>0</v>
      </c>
      <c r="AT524" s="4">
        <f>SUMIFS('grv lys'!$L$2:$L$2863,'grv lys'!$I$2:$I$2863,'bereken betaaldatum bedrag'!$AT$1,'grv lys'!$G$2:$G$2863,'bereken betaaldatum bedrag'!B524)</f>
        <v>0</v>
      </c>
      <c r="AU524" s="4">
        <f>SUMIFS('grv lys'!$L$2:$L$2863,'grv lys'!$I$2:$I$2863,'bereken betaaldatum bedrag'!$AU$1,'grv lys'!$G$2:$G$2863,'bereken betaaldatum bedrag'!B524)</f>
        <v>0</v>
      </c>
      <c r="AV524" s="4">
        <f>SUMIFS('grv lys'!$L$2:$L$2863,'grv lys'!$I$2:$I$2863,'bereken betaaldatum bedrag'!$AV$1,'grv lys'!$G$2:$G$2863,'bereken betaaldatum bedrag'!B524)</f>
        <v>0</v>
      </c>
      <c r="AW524" s="4">
        <f>SUMIFS('grv lys'!$L$2:$L$2863,'grv lys'!$I$2:$I$2863,'bereken betaaldatum bedrag'!$AW$1,'grv lys'!$G$2:$G$2863,'bereken betaaldatum bedrag'!B524)</f>
        <v>0</v>
      </c>
      <c r="AX524" s="4">
        <f>SUMIFS('grv lys'!$L$2:$L$2863,'grv lys'!$I$2:$I$2863,'bereken betaaldatum bedrag'!$AX$1,'grv lys'!$G$2:$G$2863,'bereken betaaldatum bedrag'!B524)</f>
        <v>0</v>
      </c>
      <c r="AY524" s="4">
        <f>SUMIFS('grv lys'!$L$2:$L$2863,'grv lys'!$I$2:$I$2863,'bereken betaaldatum bedrag'!$AY$1,'grv lys'!$G$2:$G$2863,'bereken betaaldatum bedrag'!B524)</f>
        <v>0</v>
      </c>
      <c r="AZ524" s="4">
        <f>SUMIFS('grv lys'!$L$2:$L$2863,'grv lys'!$I$2:$I$2863,'bereken betaaldatum bedrag'!$AZ$1,'grv lys'!$G$2:$G$2863,'bereken betaaldatum bedrag'!B524)</f>
        <v>0</v>
      </c>
      <c r="BA524" s="4">
        <f>SUMIFS('grv lys'!$L$2:$L$2863,'grv lys'!$I$2:$I$2863,'bereken betaaldatum bedrag'!$BA$1,'grv lys'!$G$2:$G$2863,'bereken betaaldatum bedrag'!B524)</f>
        <v>0</v>
      </c>
    </row>
    <row r="525" spans="1:53" x14ac:dyDescent="0.25">
      <c r="A525" s="21" t="s">
        <v>136</v>
      </c>
      <c r="B525" s="22">
        <v>42101</v>
      </c>
      <c r="C525" s="7"/>
      <c r="D525" s="15" t="s">
        <v>148</v>
      </c>
      <c r="E525" s="14"/>
      <c r="F525" s="12"/>
      <c r="G525" s="16"/>
      <c r="H525" s="16"/>
      <c r="I525" s="4">
        <f>SUMIFS('grv lys'!$L$2:$L$2863,'grv lys'!$G$2:$G$2863,'bereken betaaldatum bedrag'!B525,'grv lys'!$I$2:$I$2863,'bereken betaaldatum bedrag'!I$1)</f>
        <v>0</v>
      </c>
      <c r="J525" s="4">
        <f>SUMIFS('grv lys'!$L$2:$L$2863,'grv lys'!$I$2:$I$2863,'bereken betaaldatum bedrag'!$J$1,'grv lys'!$T$2:$T$2863,'bereken betaaldatum bedrag'!B525)</f>
        <v>0</v>
      </c>
      <c r="K525" s="4">
        <f>SUMIFS('grv lys'!$L$2:$L$2863,'grv lys'!$I$2:$I$2863,'bereken betaaldatum bedrag'!$K$1,'grv lys'!$T$2:$T$2863,'bereken betaaldatum bedrag'!B525)</f>
        <v>0</v>
      </c>
      <c r="L525" s="4">
        <f>SUMIFS('grv lys'!$L$2:$L$2863,'grv lys'!$I$2:$I$2863,'bereken betaaldatum bedrag'!$L$1,'grv lys'!$T$2:$T$2863,'bereken betaaldatum bedrag'!B525)</f>
        <v>0</v>
      </c>
      <c r="M525" s="4">
        <f>SUMIFS('grv lys'!$L$2:$L$2863,'grv lys'!$I$2:$I$2863,'bereken betaaldatum bedrag'!$M$1,'grv lys'!$T$2:$T$2863,'bereken betaaldatum bedrag'!B525)</f>
        <v>0</v>
      </c>
      <c r="N525" s="4">
        <f>SUMIFS('grv lys'!$L$2:$L$2863,'grv lys'!$I$2:$I$2863,'bereken betaaldatum bedrag'!$N$1,'grv lys'!$T$2:$T$2863,'bereken betaaldatum bedrag'!B525)</f>
        <v>0</v>
      </c>
      <c r="O525" s="4">
        <f>SUMIFS('grv lys'!$L$2:$L$2863,'grv lys'!$I$2:$I$2863,'bereken betaaldatum bedrag'!$O$1,'grv lys'!$T$2:$T$2863,'bereken betaaldatum bedrag'!B525)</f>
        <v>0</v>
      </c>
      <c r="P525" s="4">
        <f>SUMIFS('grv lys'!$L$2:$L$2863,'grv lys'!$I$2:$I$2863,'bereken betaaldatum bedrag'!$P$1,'grv lys'!$T$2:$T$2863,'bereken betaaldatum bedrag'!B525)</f>
        <v>0</v>
      </c>
      <c r="Q525" s="4">
        <f>SUMIFS('grv lys'!$L$2:$L$2863,'grv lys'!$I$2:$I$2863,'bereken betaaldatum bedrag'!$Q$1,'grv lys'!$T$2:$T$2863,'bereken betaaldatum bedrag'!B525)</f>
        <v>0</v>
      </c>
      <c r="R525" s="4">
        <f>SUMIFS('grv lys'!$L$2:$L$2863,'grv lys'!$I$2:$I$2863,'bereken betaaldatum bedrag'!$R$1,'grv lys'!$T$2:$T$2863,'bereken betaaldatum bedrag'!B525)</f>
        <v>0</v>
      </c>
      <c r="S525" s="4">
        <f>SUMIFS('grv lys'!Y524:Y3787,'grv lys'!T524:T3787,'bereken betaaldatum bedrag'!B525,'grv lys'!V524:V3787,'bereken betaaldatum bedrag'!$S$1)</f>
        <v>0</v>
      </c>
      <c r="T525" s="4">
        <f>SUMIFS('grv lys'!Z524:Z3787,'grv lys'!U524:U3787,'bereken betaaldatum bedrag'!B525,'grv lys'!W524:W3787,'bereken betaaldatum bedrag'!$T$1)</f>
        <v>0</v>
      </c>
      <c r="U525" s="4">
        <f>SUMIFS('grv lys'!$L$2:$L$2863,'grv lys'!$I$2:$I$2863,'bereken betaaldatum bedrag'!$U$1,'grv lys'!$T$2:$T$2863,'bereken betaaldatum bedrag'!B525)</f>
        <v>0</v>
      </c>
      <c r="V525" s="4">
        <f>SUMIFS('grv lys'!$L$2:$L$2863,'grv lys'!$I$2:$I$2863,'bereken betaaldatum bedrag'!$V$1,'grv lys'!$T$2:$T$2863,'bereken betaaldatum bedrag'!B525)</f>
        <v>0</v>
      </c>
      <c r="W525" s="4">
        <f>SUMIFS('grv lys'!$L$2:$L$2863,'grv lys'!$I$2:$I$2863,'bereken betaaldatum bedrag'!$W$1,'grv lys'!$T$2:$T$2863,'bereken betaaldatum bedrag'!B525)</f>
        <v>0</v>
      </c>
      <c r="X525" s="4">
        <f>SUMIFS('grv lys'!$L$2:$L$2863,'grv lys'!$I$2:$I$2863,'bereken betaaldatum bedrag'!$X$1,'grv lys'!$T$2:$T$2863,'bereken betaaldatum bedrag'!B525)</f>
        <v>0</v>
      </c>
      <c r="Y525" s="4">
        <f>SUMIFS('grv lys'!$L$2:$L$2863,'grv lys'!$I$2:$I$2863,'bereken betaaldatum bedrag'!$Y$1,'grv lys'!$G$2:$G$2863,'bereken betaaldatum bedrag'!B525)</f>
        <v>0</v>
      </c>
      <c r="Z525" s="4">
        <f>SUMIFS('grv lys'!$L$2:$L$2863,'grv lys'!$I$2:$I$2863,'bereken betaaldatum bedrag'!$Z$1,'grv lys'!$G$2:$G$2863,'bereken betaaldatum bedrag'!B525)</f>
        <v>0</v>
      </c>
      <c r="AA525" s="4">
        <f>SUMIFS('grv lys'!$L$2:$L$2863,'grv lys'!$I$2:$I$2863,'bereken betaaldatum bedrag'!$AA$1,'grv lys'!$G$2:$G$2863,'bereken betaaldatum bedrag'!B525)</f>
        <v>0</v>
      </c>
      <c r="AB525" s="4">
        <f>SUMIFS('grv lys'!$L$2:$L$2863,'grv lys'!$I$2:$I$2863,'bereken betaaldatum bedrag'!$AB$1,'grv lys'!$G$2:$G$2863,'bereken betaaldatum bedrag'!B525)</f>
        <v>0</v>
      </c>
      <c r="AC525" s="4">
        <f>SUMIFS('grv lys'!$L$2:$L$2863,'grv lys'!$I$2:$I$2863,'bereken betaaldatum bedrag'!$AC$1,'grv lys'!$G$2:$G$2863,'bereken betaaldatum bedrag'!B525)</f>
        <v>0</v>
      </c>
      <c r="AD525" s="4">
        <f>SUMIFS('grv lys'!$L$2:$L$2863,'grv lys'!$I$2:$I$2863,'bereken betaaldatum bedrag'!$AD$1,'grv lys'!$G$2:$G$2863,'bereken betaaldatum bedrag'!B525)</f>
        <v>0</v>
      </c>
      <c r="AE525" s="4">
        <f>SUMIFS('grv lys'!$L$2:$L$2863,'grv lys'!$I$2:$I$2863,'bereken betaaldatum bedrag'!$AE$1,'grv lys'!$G$2:$G$2863,'bereken betaaldatum bedrag'!B525)</f>
        <v>0</v>
      </c>
      <c r="AF525" s="4">
        <f>SUMIFS('grv lys'!$L$2:$L$2863,'grv lys'!$I$2:$I$2863,'bereken betaaldatum bedrag'!$AF$1,'grv lys'!$G$2:$G$2863,'bereken betaaldatum bedrag'!B525)</f>
        <v>0</v>
      </c>
      <c r="AG525" s="4">
        <f>SUMIFS('grv lys'!$L$2:$L$2863,'grv lys'!$I$2:$I$2863,'bereken betaaldatum bedrag'!$AG$1,'grv lys'!$G$2:$G$2863,'bereken betaaldatum bedrag'!B525)</f>
        <v>0</v>
      </c>
      <c r="AH525" s="4">
        <f>SUMIFS('grv lys'!$L$2:$L$2863,'grv lys'!$I$2:$I$2863,'bereken betaaldatum bedrag'!$AH$1,'grv lys'!$G$2:$G$2863,'bereken betaaldatum bedrag'!B525)</f>
        <v>0</v>
      </c>
      <c r="AI525" s="4">
        <f>SUMIFS('grv lys'!$L$2:$L$2863,'grv lys'!$I$2:$I$2863,'bereken betaaldatum bedrag'!$AI$1,'grv lys'!$G$2:$G$2863,'bereken betaaldatum bedrag'!B525)</f>
        <v>0</v>
      </c>
      <c r="AJ525" s="4">
        <f>SUMIFS('grv lys'!$L$2:$L$2863,'grv lys'!$I$2:$I$2863,'bereken betaaldatum bedrag'!$AJ$1,'grv lys'!$G$2:$G$2863,'bereken betaaldatum bedrag'!B525)</f>
        <v>0</v>
      </c>
      <c r="AK525" s="4">
        <f>SUMIFS('grv lys'!$L$2:$L$2863,'grv lys'!$I$2:$I$2863,'bereken betaaldatum bedrag'!$AK$1,'grv lys'!$G$2:$G$2863,'bereken betaaldatum bedrag'!B525)</f>
        <v>0</v>
      </c>
      <c r="AL525" s="4">
        <f>SUMIFS('grv lys'!$L$2:$L$2863,'grv lys'!$I$2:$I$2863,'bereken betaaldatum bedrag'!$AL$1,'grv lys'!$G$2:$G$2863,'bereken betaaldatum bedrag'!B525)</f>
        <v>0</v>
      </c>
      <c r="AM525" s="4">
        <f>SUMIFS('grv lys'!$L$2:$L$2863,'grv lys'!$I$2:$I$2863,'bereken betaaldatum bedrag'!$AM$1,'grv lys'!$G$2:$G$2863,'bereken betaaldatum bedrag'!B525)</f>
        <v>0</v>
      </c>
      <c r="AN525" s="4">
        <f>SUMIFS('grv lys'!$L$2:$L$2863,'grv lys'!$I$2:$I$2863,'bereken betaaldatum bedrag'!$AN$1,'grv lys'!$G$2:$G$2863,'bereken betaaldatum bedrag'!B525)</f>
        <v>0</v>
      </c>
      <c r="AO525" s="4">
        <f>SUMIFS('grv lys'!$L$2:$L$2863,'grv lys'!$I$2:$I$2863,'bereken betaaldatum bedrag'!$AO$1,'grv lys'!$G$2:$G$2863,'bereken betaaldatum bedrag'!B525)</f>
        <v>0</v>
      </c>
      <c r="AP525" s="4">
        <f>SUMIFS('grv lys'!$L$2:$L$2863,'grv lys'!$I$2:$I$2863,'bereken betaaldatum bedrag'!$AP$1,'grv lys'!$G$2:$G$2863,'bereken betaaldatum bedrag'!B525)</f>
        <v>0</v>
      </c>
      <c r="AQ525" s="4">
        <f>SUMIFS('grv lys'!$L$2:$L$2863,'grv lys'!$I$2:$I$2863,'bereken betaaldatum bedrag'!$AQ$1,'grv lys'!$G$2:$G$2863,'bereken betaaldatum bedrag'!B525)</f>
        <v>0</v>
      </c>
      <c r="AR525" s="4">
        <f>SUMIFS('grv lys'!$L$2:$L$2863,'grv lys'!$I$2:$I$2863,'bereken betaaldatum bedrag'!$AR$1,'grv lys'!$G$2:$G$2863,'bereken betaaldatum bedrag'!B525)</f>
        <v>0</v>
      </c>
      <c r="AS525" s="4">
        <f>SUMIFS('grv lys'!$L$2:$L$2863,'grv lys'!$I$2:$I$2863,'bereken betaaldatum bedrag'!$AS$1,'grv lys'!$G$2:$G$2863,'bereken betaaldatum bedrag'!B525)</f>
        <v>0</v>
      </c>
      <c r="AT525" s="4">
        <f>SUMIFS('grv lys'!$L$2:$L$2863,'grv lys'!$I$2:$I$2863,'bereken betaaldatum bedrag'!$AT$1,'grv lys'!$G$2:$G$2863,'bereken betaaldatum bedrag'!B525)</f>
        <v>0</v>
      </c>
      <c r="AU525" s="4">
        <f>SUMIFS('grv lys'!$L$2:$L$2863,'grv lys'!$I$2:$I$2863,'bereken betaaldatum bedrag'!$AU$1,'grv lys'!$G$2:$G$2863,'bereken betaaldatum bedrag'!B525)</f>
        <v>0</v>
      </c>
      <c r="AV525" s="4">
        <f>SUMIFS('grv lys'!$L$2:$L$2863,'grv lys'!$I$2:$I$2863,'bereken betaaldatum bedrag'!$AV$1,'grv lys'!$G$2:$G$2863,'bereken betaaldatum bedrag'!B525)</f>
        <v>0</v>
      </c>
      <c r="AW525" s="4">
        <f>SUMIFS('grv lys'!$L$2:$L$2863,'grv lys'!$I$2:$I$2863,'bereken betaaldatum bedrag'!$AW$1,'grv lys'!$G$2:$G$2863,'bereken betaaldatum bedrag'!B525)</f>
        <v>0</v>
      </c>
      <c r="AX525" s="4">
        <f>SUMIFS('grv lys'!$L$2:$L$2863,'grv lys'!$I$2:$I$2863,'bereken betaaldatum bedrag'!$AX$1,'grv lys'!$G$2:$G$2863,'bereken betaaldatum bedrag'!B525)</f>
        <v>0</v>
      </c>
      <c r="AY525" s="4">
        <f>SUMIFS('grv lys'!$L$2:$L$2863,'grv lys'!$I$2:$I$2863,'bereken betaaldatum bedrag'!$AY$1,'grv lys'!$G$2:$G$2863,'bereken betaaldatum bedrag'!B525)</f>
        <v>0</v>
      </c>
      <c r="AZ525" s="4">
        <f>SUMIFS('grv lys'!$L$2:$L$2863,'grv lys'!$I$2:$I$2863,'bereken betaaldatum bedrag'!$AZ$1,'grv lys'!$G$2:$G$2863,'bereken betaaldatum bedrag'!B525)</f>
        <v>0</v>
      </c>
      <c r="BA525" s="4">
        <f>SUMIFS('grv lys'!$L$2:$L$2863,'grv lys'!$I$2:$I$2863,'bereken betaaldatum bedrag'!$BA$1,'grv lys'!$G$2:$G$2863,'bereken betaaldatum bedrag'!B525)</f>
        <v>0</v>
      </c>
    </row>
    <row r="526" spans="1:53" x14ac:dyDescent="0.25">
      <c r="A526" s="21" t="s">
        <v>137</v>
      </c>
      <c r="B526" s="22">
        <v>42102</v>
      </c>
      <c r="C526" s="7"/>
      <c r="D526" s="15" t="s">
        <v>148</v>
      </c>
      <c r="E526" s="14"/>
      <c r="F526" s="12"/>
      <c r="G526" s="16"/>
      <c r="H526" s="16"/>
      <c r="I526" s="4">
        <f>SUMIFS('grv lys'!$L$2:$L$2863,'grv lys'!$G$2:$G$2863,'bereken betaaldatum bedrag'!B526,'grv lys'!$I$2:$I$2863,'bereken betaaldatum bedrag'!I$1)</f>
        <v>0</v>
      </c>
      <c r="J526" s="4">
        <f>SUMIFS('grv lys'!$L$2:$L$2863,'grv lys'!$I$2:$I$2863,'bereken betaaldatum bedrag'!$J$1,'grv lys'!$T$2:$T$2863,'bereken betaaldatum bedrag'!B526)</f>
        <v>0</v>
      </c>
      <c r="K526" s="4">
        <f>SUMIFS('grv lys'!$L$2:$L$2863,'grv lys'!$I$2:$I$2863,'bereken betaaldatum bedrag'!$K$1,'grv lys'!$T$2:$T$2863,'bereken betaaldatum bedrag'!B526)</f>
        <v>0</v>
      </c>
      <c r="L526" s="4">
        <f>SUMIFS('grv lys'!$L$2:$L$2863,'grv lys'!$I$2:$I$2863,'bereken betaaldatum bedrag'!$L$1,'grv lys'!$T$2:$T$2863,'bereken betaaldatum bedrag'!B526)</f>
        <v>0</v>
      </c>
      <c r="M526" s="4">
        <f>SUMIFS('grv lys'!$L$2:$L$2863,'grv lys'!$I$2:$I$2863,'bereken betaaldatum bedrag'!$M$1,'grv lys'!$T$2:$T$2863,'bereken betaaldatum bedrag'!B526)</f>
        <v>0</v>
      </c>
      <c r="N526" s="4">
        <f>SUMIFS('grv lys'!$L$2:$L$2863,'grv lys'!$I$2:$I$2863,'bereken betaaldatum bedrag'!$N$1,'grv lys'!$T$2:$T$2863,'bereken betaaldatum bedrag'!B526)</f>
        <v>0</v>
      </c>
      <c r="O526" s="4">
        <f>SUMIFS('grv lys'!$L$2:$L$2863,'grv lys'!$I$2:$I$2863,'bereken betaaldatum bedrag'!$O$1,'grv lys'!$T$2:$T$2863,'bereken betaaldatum bedrag'!B526)</f>
        <v>0</v>
      </c>
      <c r="P526" s="4">
        <f>SUMIFS('grv lys'!$L$2:$L$2863,'grv lys'!$I$2:$I$2863,'bereken betaaldatum bedrag'!$P$1,'grv lys'!$T$2:$T$2863,'bereken betaaldatum bedrag'!B526)</f>
        <v>0</v>
      </c>
      <c r="Q526" s="4">
        <f>SUMIFS('grv lys'!$L$2:$L$2863,'grv lys'!$I$2:$I$2863,'bereken betaaldatum bedrag'!$Q$1,'grv lys'!$T$2:$T$2863,'bereken betaaldatum bedrag'!B526)</f>
        <v>0</v>
      </c>
      <c r="R526" s="4">
        <f>SUMIFS('grv lys'!$L$2:$L$2863,'grv lys'!$I$2:$I$2863,'bereken betaaldatum bedrag'!$R$1,'grv lys'!$T$2:$T$2863,'bereken betaaldatum bedrag'!B526)</f>
        <v>0</v>
      </c>
      <c r="S526" s="4">
        <f>SUMIFS('grv lys'!Y525:Y3788,'grv lys'!T525:T3788,'bereken betaaldatum bedrag'!B526,'grv lys'!V525:V3788,'bereken betaaldatum bedrag'!$S$1)</f>
        <v>0</v>
      </c>
      <c r="T526" s="4">
        <f>SUMIFS('grv lys'!Z525:Z3788,'grv lys'!U525:U3788,'bereken betaaldatum bedrag'!B526,'grv lys'!W525:W3788,'bereken betaaldatum bedrag'!$T$1)</f>
        <v>0</v>
      </c>
      <c r="U526" s="4">
        <f>SUMIFS('grv lys'!$L$2:$L$2863,'grv lys'!$I$2:$I$2863,'bereken betaaldatum bedrag'!$U$1,'grv lys'!$T$2:$T$2863,'bereken betaaldatum bedrag'!B526)</f>
        <v>0</v>
      </c>
      <c r="V526" s="4">
        <f>SUMIFS('grv lys'!$L$2:$L$2863,'grv lys'!$I$2:$I$2863,'bereken betaaldatum bedrag'!$V$1,'grv lys'!$T$2:$T$2863,'bereken betaaldatum bedrag'!B526)</f>
        <v>0</v>
      </c>
      <c r="W526" s="4">
        <f>SUMIFS('grv lys'!$L$2:$L$2863,'grv lys'!$I$2:$I$2863,'bereken betaaldatum bedrag'!$W$1,'grv lys'!$T$2:$T$2863,'bereken betaaldatum bedrag'!B526)</f>
        <v>0</v>
      </c>
      <c r="X526" s="4">
        <f>SUMIFS('grv lys'!$L$2:$L$2863,'grv lys'!$I$2:$I$2863,'bereken betaaldatum bedrag'!$X$1,'grv lys'!$T$2:$T$2863,'bereken betaaldatum bedrag'!B526)</f>
        <v>0</v>
      </c>
      <c r="Y526" s="4">
        <f>SUMIFS('grv lys'!$L$2:$L$2863,'grv lys'!$I$2:$I$2863,'bereken betaaldatum bedrag'!$Y$1,'grv lys'!$G$2:$G$2863,'bereken betaaldatum bedrag'!B526)</f>
        <v>0</v>
      </c>
      <c r="Z526" s="4">
        <f>SUMIFS('grv lys'!$L$2:$L$2863,'grv lys'!$I$2:$I$2863,'bereken betaaldatum bedrag'!$Z$1,'grv lys'!$G$2:$G$2863,'bereken betaaldatum bedrag'!B526)</f>
        <v>0</v>
      </c>
      <c r="AA526" s="4">
        <f>SUMIFS('grv lys'!$L$2:$L$2863,'grv lys'!$I$2:$I$2863,'bereken betaaldatum bedrag'!$AA$1,'grv lys'!$G$2:$G$2863,'bereken betaaldatum bedrag'!B526)</f>
        <v>0</v>
      </c>
      <c r="AB526" s="4">
        <f>SUMIFS('grv lys'!$L$2:$L$2863,'grv lys'!$I$2:$I$2863,'bereken betaaldatum bedrag'!$AB$1,'grv lys'!$G$2:$G$2863,'bereken betaaldatum bedrag'!B526)</f>
        <v>0</v>
      </c>
      <c r="AC526" s="4">
        <f>SUMIFS('grv lys'!$L$2:$L$2863,'grv lys'!$I$2:$I$2863,'bereken betaaldatum bedrag'!$AC$1,'grv lys'!$G$2:$G$2863,'bereken betaaldatum bedrag'!B526)</f>
        <v>0</v>
      </c>
      <c r="AD526" s="4">
        <f>SUMIFS('grv lys'!$L$2:$L$2863,'grv lys'!$I$2:$I$2863,'bereken betaaldatum bedrag'!$AD$1,'grv lys'!$G$2:$G$2863,'bereken betaaldatum bedrag'!B526)</f>
        <v>0</v>
      </c>
      <c r="AE526" s="4">
        <f>SUMIFS('grv lys'!$L$2:$L$2863,'grv lys'!$I$2:$I$2863,'bereken betaaldatum bedrag'!$AE$1,'grv lys'!$G$2:$G$2863,'bereken betaaldatum bedrag'!B526)</f>
        <v>0</v>
      </c>
      <c r="AF526" s="4">
        <f>SUMIFS('grv lys'!$L$2:$L$2863,'grv lys'!$I$2:$I$2863,'bereken betaaldatum bedrag'!$AF$1,'grv lys'!$G$2:$G$2863,'bereken betaaldatum bedrag'!B526)</f>
        <v>0</v>
      </c>
      <c r="AG526" s="4">
        <f>SUMIFS('grv lys'!$L$2:$L$2863,'grv lys'!$I$2:$I$2863,'bereken betaaldatum bedrag'!$AG$1,'grv lys'!$G$2:$G$2863,'bereken betaaldatum bedrag'!B526)</f>
        <v>0</v>
      </c>
      <c r="AH526" s="4">
        <f>SUMIFS('grv lys'!$L$2:$L$2863,'grv lys'!$I$2:$I$2863,'bereken betaaldatum bedrag'!$AH$1,'grv lys'!$G$2:$G$2863,'bereken betaaldatum bedrag'!B526)</f>
        <v>0</v>
      </c>
      <c r="AI526" s="4">
        <f>SUMIFS('grv lys'!$L$2:$L$2863,'grv lys'!$I$2:$I$2863,'bereken betaaldatum bedrag'!$AI$1,'grv lys'!$G$2:$G$2863,'bereken betaaldatum bedrag'!B526)</f>
        <v>0</v>
      </c>
      <c r="AJ526" s="4">
        <f>SUMIFS('grv lys'!$L$2:$L$2863,'grv lys'!$I$2:$I$2863,'bereken betaaldatum bedrag'!$AJ$1,'grv lys'!$G$2:$G$2863,'bereken betaaldatum bedrag'!B526)</f>
        <v>0</v>
      </c>
      <c r="AK526" s="4">
        <f>SUMIFS('grv lys'!$L$2:$L$2863,'grv lys'!$I$2:$I$2863,'bereken betaaldatum bedrag'!$AK$1,'grv lys'!$G$2:$G$2863,'bereken betaaldatum bedrag'!B526)</f>
        <v>0</v>
      </c>
      <c r="AL526" s="4">
        <f>SUMIFS('grv lys'!$L$2:$L$2863,'grv lys'!$I$2:$I$2863,'bereken betaaldatum bedrag'!$AL$1,'grv lys'!$G$2:$G$2863,'bereken betaaldatum bedrag'!B526)</f>
        <v>0</v>
      </c>
      <c r="AM526" s="4">
        <f>SUMIFS('grv lys'!$L$2:$L$2863,'grv lys'!$I$2:$I$2863,'bereken betaaldatum bedrag'!$AM$1,'grv lys'!$G$2:$G$2863,'bereken betaaldatum bedrag'!B526)</f>
        <v>0</v>
      </c>
      <c r="AN526" s="4">
        <f>SUMIFS('grv lys'!$L$2:$L$2863,'grv lys'!$I$2:$I$2863,'bereken betaaldatum bedrag'!$AN$1,'grv lys'!$G$2:$G$2863,'bereken betaaldatum bedrag'!B526)</f>
        <v>0</v>
      </c>
      <c r="AO526" s="4">
        <f>SUMIFS('grv lys'!$L$2:$L$2863,'grv lys'!$I$2:$I$2863,'bereken betaaldatum bedrag'!$AO$1,'grv lys'!$G$2:$G$2863,'bereken betaaldatum bedrag'!B526)</f>
        <v>0</v>
      </c>
      <c r="AP526" s="4">
        <f>SUMIFS('grv lys'!$L$2:$L$2863,'grv lys'!$I$2:$I$2863,'bereken betaaldatum bedrag'!$AP$1,'grv lys'!$G$2:$G$2863,'bereken betaaldatum bedrag'!B526)</f>
        <v>0</v>
      </c>
      <c r="AQ526" s="4">
        <f>SUMIFS('grv lys'!$L$2:$L$2863,'grv lys'!$I$2:$I$2863,'bereken betaaldatum bedrag'!$AQ$1,'grv lys'!$G$2:$G$2863,'bereken betaaldatum bedrag'!B526)</f>
        <v>0</v>
      </c>
      <c r="AR526" s="4">
        <f>SUMIFS('grv lys'!$L$2:$L$2863,'grv lys'!$I$2:$I$2863,'bereken betaaldatum bedrag'!$AR$1,'grv lys'!$G$2:$G$2863,'bereken betaaldatum bedrag'!B526)</f>
        <v>0</v>
      </c>
      <c r="AS526" s="4">
        <f>SUMIFS('grv lys'!$L$2:$L$2863,'grv lys'!$I$2:$I$2863,'bereken betaaldatum bedrag'!$AS$1,'grv lys'!$G$2:$G$2863,'bereken betaaldatum bedrag'!B526)</f>
        <v>0</v>
      </c>
      <c r="AT526" s="4">
        <f>SUMIFS('grv lys'!$L$2:$L$2863,'grv lys'!$I$2:$I$2863,'bereken betaaldatum bedrag'!$AT$1,'grv lys'!$G$2:$G$2863,'bereken betaaldatum bedrag'!B526)</f>
        <v>0</v>
      </c>
      <c r="AU526" s="4">
        <f>SUMIFS('grv lys'!$L$2:$L$2863,'grv lys'!$I$2:$I$2863,'bereken betaaldatum bedrag'!$AU$1,'grv lys'!$G$2:$G$2863,'bereken betaaldatum bedrag'!B526)</f>
        <v>0</v>
      </c>
      <c r="AV526" s="4">
        <f>SUMIFS('grv lys'!$L$2:$L$2863,'grv lys'!$I$2:$I$2863,'bereken betaaldatum bedrag'!$AV$1,'grv lys'!$G$2:$G$2863,'bereken betaaldatum bedrag'!B526)</f>
        <v>0</v>
      </c>
      <c r="AW526" s="4">
        <f>SUMIFS('grv lys'!$L$2:$L$2863,'grv lys'!$I$2:$I$2863,'bereken betaaldatum bedrag'!$AW$1,'grv lys'!$G$2:$G$2863,'bereken betaaldatum bedrag'!B526)</f>
        <v>0</v>
      </c>
      <c r="AX526" s="4">
        <f>SUMIFS('grv lys'!$L$2:$L$2863,'grv lys'!$I$2:$I$2863,'bereken betaaldatum bedrag'!$AX$1,'grv lys'!$G$2:$G$2863,'bereken betaaldatum bedrag'!B526)</f>
        <v>0</v>
      </c>
      <c r="AY526" s="4">
        <f>SUMIFS('grv lys'!$L$2:$L$2863,'grv lys'!$I$2:$I$2863,'bereken betaaldatum bedrag'!$AY$1,'grv lys'!$G$2:$G$2863,'bereken betaaldatum bedrag'!B526)</f>
        <v>0</v>
      </c>
      <c r="AZ526" s="4">
        <f>SUMIFS('grv lys'!$L$2:$L$2863,'grv lys'!$I$2:$I$2863,'bereken betaaldatum bedrag'!$AZ$1,'grv lys'!$G$2:$G$2863,'bereken betaaldatum bedrag'!B526)</f>
        <v>0</v>
      </c>
      <c r="BA526" s="4">
        <f>SUMIFS('grv lys'!$L$2:$L$2863,'grv lys'!$I$2:$I$2863,'bereken betaaldatum bedrag'!$BA$1,'grv lys'!$G$2:$G$2863,'bereken betaaldatum bedrag'!B526)</f>
        <v>0</v>
      </c>
    </row>
    <row r="527" spans="1:53" x14ac:dyDescent="0.25">
      <c r="A527" s="21" t="s">
        <v>138</v>
      </c>
      <c r="B527" s="22">
        <v>42103</v>
      </c>
      <c r="C527" s="7"/>
      <c r="D527" s="15" t="s">
        <v>148</v>
      </c>
      <c r="E527" s="14"/>
      <c r="F527" s="12"/>
      <c r="G527" s="16"/>
      <c r="H527" s="16"/>
      <c r="I527" s="4">
        <f>SUMIFS('grv lys'!$L$2:$L$2863,'grv lys'!$G$2:$G$2863,'bereken betaaldatum bedrag'!B527,'grv lys'!$I$2:$I$2863,'bereken betaaldatum bedrag'!I$1)</f>
        <v>0</v>
      </c>
      <c r="J527" s="4">
        <f>SUMIFS('grv lys'!$L$2:$L$2863,'grv lys'!$I$2:$I$2863,'bereken betaaldatum bedrag'!$J$1,'grv lys'!$T$2:$T$2863,'bereken betaaldatum bedrag'!B527)</f>
        <v>0</v>
      </c>
      <c r="K527" s="4">
        <f>SUMIFS('grv lys'!$L$2:$L$2863,'grv lys'!$I$2:$I$2863,'bereken betaaldatum bedrag'!$K$1,'grv lys'!$T$2:$T$2863,'bereken betaaldatum bedrag'!B527)</f>
        <v>0</v>
      </c>
      <c r="L527" s="4">
        <f>SUMIFS('grv lys'!$L$2:$L$2863,'grv lys'!$I$2:$I$2863,'bereken betaaldatum bedrag'!$L$1,'grv lys'!$T$2:$T$2863,'bereken betaaldatum bedrag'!B527)</f>
        <v>0</v>
      </c>
      <c r="M527" s="4">
        <f>SUMIFS('grv lys'!$L$2:$L$2863,'grv lys'!$I$2:$I$2863,'bereken betaaldatum bedrag'!$M$1,'grv lys'!$T$2:$T$2863,'bereken betaaldatum bedrag'!B527)</f>
        <v>0</v>
      </c>
      <c r="N527" s="4">
        <f>SUMIFS('grv lys'!$L$2:$L$2863,'grv lys'!$I$2:$I$2863,'bereken betaaldatum bedrag'!$N$1,'grv lys'!$T$2:$T$2863,'bereken betaaldatum bedrag'!B527)</f>
        <v>0</v>
      </c>
      <c r="O527" s="4">
        <f>SUMIFS('grv lys'!$L$2:$L$2863,'grv lys'!$I$2:$I$2863,'bereken betaaldatum bedrag'!$O$1,'grv lys'!$T$2:$T$2863,'bereken betaaldatum bedrag'!B527)</f>
        <v>0</v>
      </c>
      <c r="P527" s="4">
        <f>SUMIFS('grv lys'!$L$2:$L$2863,'grv lys'!$I$2:$I$2863,'bereken betaaldatum bedrag'!$P$1,'grv lys'!$T$2:$T$2863,'bereken betaaldatum bedrag'!B527)</f>
        <v>0</v>
      </c>
      <c r="Q527" s="4">
        <f>SUMIFS('grv lys'!$L$2:$L$2863,'grv lys'!$I$2:$I$2863,'bereken betaaldatum bedrag'!$Q$1,'grv lys'!$T$2:$T$2863,'bereken betaaldatum bedrag'!B527)</f>
        <v>0</v>
      </c>
      <c r="R527" s="4">
        <f>SUMIFS('grv lys'!$L$2:$L$2863,'grv lys'!$I$2:$I$2863,'bereken betaaldatum bedrag'!$R$1,'grv lys'!$T$2:$T$2863,'bereken betaaldatum bedrag'!B527)</f>
        <v>0</v>
      </c>
      <c r="S527" s="4">
        <f>SUMIFS('grv lys'!Y526:Y3789,'grv lys'!T526:T3789,'bereken betaaldatum bedrag'!B527,'grv lys'!V526:V3789,'bereken betaaldatum bedrag'!$S$1)</f>
        <v>0</v>
      </c>
      <c r="T527" s="4">
        <f>SUMIFS('grv lys'!Z526:Z3789,'grv lys'!U526:U3789,'bereken betaaldatum bedrag'!B527,'grv lys'!W526:W3789,'bereken betaaldatum bedrag'!$T$1)</f>
        <v>0</v>
      </c>
      <c r="U527" s="4">
        <f>SUMIFS('grv lys'!$L$2:$L$2863,'grv lys'!$I$2:$I$2863,'bereken betaaldatum bedrag'!$U$1,'grv lys'!$T$2:$T$2863,'bereken betaaldatum bedrag'!B527)</f>
        <v>0</v>
      </c>
      <c r="V527" s="4">
        <f>SUMIFS('grv lys'!$L$2:$L$2863,'grv lys'!$I$2:$I$2863,'bereken betaaldatum bedrag'!$V$1,'grv lys'!$T$2:$T$2863,'bereken betaaldatum bedrag'!B527)</f>
        <v>0</v>
      </c>
      <c r="W527" s="4">
        <f>SUMIFS('grv lys'!$L$2:$L$2863,'grv lys'!$I$2:$I$2863,'bereken betaaldatum bedrag'!$W$1,'grv lys'!$T$2:$T$2863,'bereken betaaldatum bedrag'!B527)</f>
        <v>0</v>
      </c>
      <c r="X527" s="4">
        <f>SUMIFS('grv lys'!$L$2:$L$2863,'grv lys'!$I$2:$I$2863,'bereken betaaldatum bedrag'!$X$1,'grv lys'!$T$2:$T$2863,'bereken betaaldatum bedrag'!B527)</f>
        <v>0</v>
      </c>
      <c r="Y527" s="4">
        <f>SUMIFS('grv lys'!$L$2:$L$2863,'grv lys'!$I$2:$I$2863,'bereken betaaldatum bedrag'!$Y$1,'grv lys'!$G$2:$G$2863,'bereken betaaldatum bedrag'!B527)</f>
        <v>0</v>
      </c>
      <c r="Z527" s="4">
        <f>SUMIFS('grv lys'!$L$2:$L$2863,'grv lys'!$I$2:$I$2863,'bereken betaaldatum bedrag'!$Z$1,'grv lys'!$G$2:$G$2863,'bereken betaaldatum bedrag'!B527)</f>
        <v>0</v>
      </c>
      <c r="AA527" s="4">
        <f>SUMIFS('grv lys'!$L$2:$L$2863,'grv lys'!$I$2:$I$2863,'bereken betaaldatum bedrag'!$AA$1,'grv lys'!$G$2:$G$2863,'bereken betaaldatum bedrag'!B527)</f>
        <v>0</v>
      </c>
      <c r="AB527" s="4">
        <f>SUMIFS('grv lys'!$L$2:$L$2863,'grv lys'!$I$2:$I$2863,'bereken betaaldatum bedrag'!$AB$1,'grv lys'!$G$2:$G$2863,'bereken betaaldatum bedrag'!B527)</f>
        <v>0</v>
      </c>
      <c r="AC527" s="4">
        <f>SUMIFS('grv lys'!$L$2:$L$2863,'grv lys'!$I$2:$I$2863,'bereken betaaldatum bedrag'!$AC$1,'grv lys'!$G$2:$G$2863,'bereken betaaldatum bedrag'!B527)</f>
        <v>0</v>
      </c>
      <c r="AD527" s="4">
        <f>SUMIFS('grv lys'!$L$2:$L$2863,'grv lys'!$I$2:$I$2863,'bereken betaaldatum bedrag'!$AD$1,'grv lys'!$G$2:$G$2863,'bereken betaaldatum bedrag'!B527)</f>
        <v>0</v>
      </c>
      <c r="AE527" s="4">
        <f>SUMIFS('grv lys'!$L$2:$L$2863,'grv lys'!$I$2:$I$2863,'bereken betaaldatum bedrag'!$AE$1,'grv lys'!$G$2:$G$2863,'bereken betaaldatum bedrag'!B527)</f>
        <v>0</v>
      </c>
      <c r="AF527" s="4">
        <f>SUMIFS('grv lys'!$L$2:$L$2863,'grv lys'!$I$2:$I$2863,'bereken betaaldatum bedrag'!$AF$1,'grv lys'!$G$2:$G$2863,'bereken betaaldatum bedrag'!B527)</f>
        <v>0</v>
      </c>
      <c r="AG527" s="4">
        <f>SUMIFS('grv lys'!$L$2:$L$2863,'grv lys'!$I$2:$I$2863,'bereken betaaldatum bedrag'!$AG$1,'grv lys'!$G$2:$G$2863,'bereken betaaldatum bedrag'!B527)</f>
        <v>0</v>
      </c>
      <c r="AH527" s="4">
        <f>SUMIFS('grv lys'!$L$2:$L$2863,'grv lys'!$I$2:$I$2863,'bereken betaaldatum bedrag'!$AH$1,'grv lys'!$G$2:$G$2863,'bereken betaaldatum bedrag'!B527)</f>
        <v>0</v>
      </c>
      <c r="AI527" s="4">
        <f>SUMIFS('grv lys'!$L$2:$L$2863,'grv lys'!$I$2:$I$2863,'bereken betaaldatum bedrag'!$AI$1,'grv lys'!$G$2:$G$2863,'bereken betaaldatum bedrag'!B527)</f>
        <v>0</v>
      </c>
      <c r="AJ527" s="4">
        <f>SUMIFS('grv lys'!$L$2:$L$2863,'grv lys'!$I$2:$I$2863,'bereken betaaldatum bedrag'!$AJ$1,'grv lys'!$G$2:$G$2863,'bereken betaaldatum bedrag'!B527)</f>
        <v>0</v>
      </c>
      <c r="AK527" s="4">
        <f>SUMIFS('grv lys'!$L$2:$L$2863,'grv lys'!$I$2:$I$2863,'bereken betaaldatum bedrag'!$AK$1,'grv lys'!$G$2:$G$2863,'bereken betaaldatum bedrag'!B527)</f>
        <v>0</v>
      </c>
      <c r="AL527" s="4">
        <f>SUMIFS('grv lys'!$L$2:$L$2863,'grv lys'!$I$2:$I$2863,'bereken betaaldatum bedrag'!$AL$1,'grv lys'!$G$2:$G$2863,'bereken betaaldatum bedrag'!B527)</f>
        <v>0</v>
      </c>
      <c r="AM527" s="4">
        <f>SUMIFS('grv lys'!$L$2:$L$2863,'grv lys'!$I$2:$I$2863,'bereken betaaldatum bedrag'!$AM$1,'grv lys'!$G$2:$G$2863,'bereken betaaldatum bedrag'!B527)</f>
        <v>0</v>
      </c>
      <c r="AN527" s="4">
        <f>SUMIFS('grv lys'!$L$2:$L$2863,'grv lys'!$I$2:$I$2863,'bereken betaaldatum bedrag'!$AN$1,'grv lys'!$G$2:$G$2863,'bereken betaaldatum bedrag'!B527)</f>
        <v>0</v>
      </c>
      <c r="AO527" s="4">
        <f>SUMIFS('grv lys'!$L$2:$L$2863,'grv lys'!$I$2:$I$2863,'bereken betaaldatum bedrag'!$AO$1,'grv lys'!$G$2:$G$2863,'bereken betaaldatum bedrag'!B527)</f>
        <v>0</v>
      </c>
      <c r="AP527" s="4">
        <f>SUMIFS('grv lys'!$L$2:$L$2863,'grv lys'!$I$2:$I$2863,'bereken betaaldatum bedrag'!$AP$1,'grv lys'!$G$2:$G$2863,'bereken betaaldatum bedrag'!B527)</f>
        <v>0</v>
      </c>
      <c r="AQ527" s="4">
        <f>SUMIFS('grv lys'!$L$2:$L$2863,'grv lys'!$I$2:$I$2863,'bereken betaaldatum bedrag'!$AQ$1,'grv lys'!$G$2:$G$2863,'bereken betaaldatum bedrag'!B527)</f>
        <v>0</v>
      </c>
      <c r="AR527" s="4">
        <f>SUMIFS('grv lys'!$L$2:$L$2863,'grv lys'!$I$2:$I$2863,'bereken betaaldatum bedrag'!$AR$1,'grv lys'!$G$2:$G$2863,'bereken betaaldatum bedrag'!B527)</f>
        <v>0</v>
      </c>
      <c r="AS527" s="4">
        <f>SUMIFS('grv lys'!$L$2:$L$2863,'grv lys'!$I$2:$I$2863,'bereken betaaldatum bedrag'!$AS$1,'grv lys'!$G$2:$G$2863,'bereken betaaldatum bedrag'!B527)</f>
        <v>0</v>
      </c>
      <c r="AT527" s="4">
        <f>SUMIFS('grv lys'!$L$2:$L$2863,'grv lys'!$I$2:$I$2863,'bereken betaaldatum bedrag'!$AT$1,'grv lys'!$G$2:$G$2863,'bereken betaaldatum bedrag'!B527)</f>
        <v>0</v>
      </c>
      <c r="AU527" s="4">
        <f>SUMIFS('grv lys'!$L$2:$L$2863,'grv lys'!$I$2:$I$2863,'bereken betaaldatum bedrag'!$AU$1,'grv lys'!$G$2:$G$2863,'bereken betaaldatum bedrag'!B527)</f>
        <v>0</v>
      </c>
      <c r="AV527" s="4">
        <f>SUMIFS('grv lys'!$L$2:$L$2863,'grv lys'!$I$2:$I$2863,'bereken betaaldatum bedrag'!$AV$1,'grv lys'!$G$2:$G$2863,'bereken betaaldatum bedrag'!B527)</f>
        <v>0</v>
      </c>
      <c r="AW527" s="4">
        <f>SUMIFS('grv lys'!$L$2:$L$2863,'grv lys'!$I$2:$I$2863,'bereken betaaldatum bedrag'!$AW$1,'grv lys'!$G$2:$G$2863,'bereken betaaldatum bedrag'!B527)</f>
        <v>0</v>
      </c>
      <c r="AX527" s="4">
        <f>SUMIFS('grv lys'!$L$2:$L$2863,'grv lys'!$I$2:$I$2863,'bereken betaaldatum bedrag'!$AX$1,'grv lys'!$G$2:$G$2863,'bereken betaaldatum bedrag'!B527)</f>
        <v>0</v>
      </c>
      <c r="AY527" s="4">
        <f>SUMIFS('grv lys'!$L$2:$L$2863,'grv lys'!$I$2:$I$2863,'bereken betaaldatum bedrag'!$AY$1,'grv lys'!$G$2:$G$2863,'bereken betaaldatum bedrag'!B527)</f>
        <v>0</v>
      </c>
      <c r="AZ527" s="4">
        <f>SUMIFS('grv lys'!$L$2:$L$2863,'grv lys'!$I$2:$I$2863,'bereken betaaldatum bedrag'!$AZ$1,'grv lys'!$G$2:$G$2863,'bereken betaaldatum bedrag'!B527)</f>
        <v>0</v>
      </c>
      <c r="BA527" s="4">
        <f>SUMIFS('grv lys'!$L$2:$L$2863,'grv lys'!$I$2:$I$2863,'bereken betaaldatum bedrag'!$BA$1,'grv lys'!$G$2:$G$2863,'bereken betaaldatum bedrag'!B527)</f>
        <v>0</v>
      </c>
    </row>
    <row r="528" spans="1:53" x14ac:dyDescent="0.25">
      <c r="A528" s="21" t="s">
        <v>139</v>
      </c>
      <c r="B528" s="22">
        <v>42104</v>
      </c>
      <c r="C528" s="7">
        <f>B528+19</f>
        <v>42123</v>
      </c>
      <c r="D528" s="6">
        <f>SUM(I522:I528)</f>
        <v>0</v>
      </c>
      <c r="E528" s="14">
        <f>B528+31</f>
        <v>42135</v>
      </c>
      <c r="F528" s="12">
        <f>SUM(Y522:BA528)</f>
        <v>0</v>
      </c>
      <c r="G528" s="10">
        <f>B528</f>
        <v>42104</v>
      </c>
      <c r="H528" s="9">
        <f>SUM(J522:X528)</f>
        <v>0</v>
      </c>
      <c r="I528" s="4">
        <f>SUMIFS('grv lys'!$L$2:$L$2863,'grv lys'!$G$2:$G$2863,'bereken betaaldatum bedrag'!B528,'grv lys'!$I$2:$I$2863,'bereken betaaldatum bedrag'!I$1)</f>
        <v>0</v>
      </c>
      <c r="J528" s="4">
        <f>SUMIFS('grv lys'!$L$2:$L$2863,'grv lys'!$I$2:$I$2863,'bereken betaaldatum bedrag'!$J$1,'grv lys'!$T$2:$T$2863,'bereken betaaldatum bedrag'!B528)</f>
        <v>0</v>
      </c>
      <c r="K528" s="4">
        <f>SUMIFS('grv lys'!$L$2:$L$2863,'grv lys'!$I$2:$I$2863,'bereken betaaldatum bedrag'!$K$1,'grv lys'!$T$2:$T$2863,'bereken betaaldatum bedrag'!B528)</f>
        <v>0</v>
      </c>
      <c r="L528" s="4">
        <f>SUMIFS('grv lys'!$L$2:$L$2863,'grv lys'!$I$2:$I$2863,'bereken betaaldatum bedrag'!$L$1,'grv lys'!$T$2:$T$2863,'bereken betaaldatum bedrag'!B528)</f>
        <v>0</v>
      </c>
      <c r="M528" s="4">
        <f>SUMIFS('grv lys'!$L$2:$L$2863,'grv lys'!$I$2:$I$2863,'bereken betaaldatum bedrag'!$M$1,'grv lys'!$T$2:$T$2863,'bereken betaaldatum bedrag'!B528)</f>
        <v>0</v>
      </c>
      <c r="N528" s="4">
        <f>SUMIFS('grv lys'!$L$2:$L$2863,'grv lys'!$I$2:$I$2863,'bereken betaaldatum bedrag'!$N$1,'grv lys'!$T$2:$T$2863,'bereken betaaldatum bedrag'!B528)</f>
        <v>0</v>
      </c>
      <c r="O528" s="4">
        <f>SUMIFS('grv lys'!$L$2:$L$2863,'grv lys'!$I$2:$I$2863,'bereken betaaldatum bedrag'!$O$1,'grv lys'!$T$2:$T$2863,'bereken betaaldatum bedrag'!B528)</f>
        <v>0</v>
      </c>
      <c r="P528" s="4">
        <f>SUMIFS('grv lys'!$L$2:$L$2863,'grv lys'!$I$2:$I$2863,'bereken betaaldatum bedrag'!$P$1,'grv lys'!$T$2:$T$2863,'bereken betaaldatum bedrag'!B528)</f>
        <v>0</v>
      </c>
      <c r="Q528" s="4">
        <f>SUMIFS('grv lys'!$L$2:$L$2863,'grv lys'!$I$2:$I$2863,'bereken betaaldatum bedrag'!$Q$1,'grv lys'!$T$2:$T$2863,'bereken betaaldatum bedrag'!B528)</f>
        <v>0</v>
      </c>
      <c r="R528" s="4">
        <f>SUMIFS('grv lys'!$L$2:$L$2863,'grv lys'!$I$2:$I$2863,'bereken betaaldatum bedrag'!$R$1,'grv lys'!$T$2:$T$2863,'bereken betaaldatum bedrag'!B528)</f>
        <v>0</v>
      </c>
      <c r="S528" s="4">
        <f>SUMIFS('grv lys'!Y527:Y3790,'grv lys'!T527:T3790,'bereken betaaldatum bedrag'!B528,'grv lys'!V527:V3790,'bereken betaaldatum bedrag'!$S$1)</f>
        <v>0</v>
      </c>
      <c r="T528" s="4">
        <f>SUMIFS('grv lys'!Z527:Z3790,'grv lys'!U527:U3790,'bereken betaaldatum bedrag'!B528,'grv lys'!W527:W3790,'bereken betaaldatum bedrag'!$T$1)</f>
        <v>0</v>
      </c>
      <c r="U528" s="4">
        <f>SUMIFS('grv lys'!$L$2:$L$2863,'grv lys'!$I$2:$I$2863,'bereken betaaldatum bedrag'!$U$1,'grv lys'!$T$2:$T$2863,'bereken betaaldatum bedrag'!B528)</f>
        <v>0</v>
      </c>
      <c r="V528" s="4">
        <f>SUMIFS('grv lys'!$L$2:$L$2863,'grv lys'!$I$2:$I$2863,'bereken betaaldatum bedrag'!$V$1,'grv lys'!$T$2:$T$2863,'bereken betaaldatum bedrag'!B528)</f>
        <v>0</v>
      </c>
      <c r="W528" s="4">
        <f>SUMIFS('grv lys'!$L$2:$L$2863,'grv lys'!$I$2:$I$2863,'bereken betaaldatum bedrag'!$W$1,'grv lys'!$T$2:$T$2863,'bereken betaaldatum bedrag'!B528)</f>
        <v>0</v>
      </c>
      <c r="X528" s="4">
        <f>SUMIFS('grv lys'!$L$2:$L$2863,'grv lys'!$I$2:$I$2863,'bereken betaaldatum bedrag'!$X$1,'grv lys'!$T$2:$T$2863,'bereken betaaldatum bedrag'!B528)</f>
        <v>0</v>
      </c>
      <c r="Y528" s="4">
        <f>SUMIFS('grv lys'!$L$2:$L$2863,'grv lys'!$I$2:$I$2863,'bereken betaaldatum bedrag'!$Y$1,'grv lys'!$G$2:$G$2863,'bereken betaaldatum bedrag'!B528)</f>
        <v>0</v>
      </c>
      <c r="Z528" s="4">
        <f>SUMIFS('grv lys'!$L$2:$L$2863,'grv lys'!$I$2:$I$2863,'bereken betaaldatum bedrag'!$Z$1,'grv lys'!$G$2:$G$2863,'bereken betaaldatum bedrag'!B528)</f>
        <v>0</v>
      </c>
      <c r="AA528" s="4">
        <f>SUMIFS('grv lys'!$L$2:$L$2863,'grv lys'!$I$2:$I$2863,'bereken betaaldatum bedrag'!$AA$1,'grv lys'!$G$2:$G$2863,'bereken betaaldatum bedrag'!B528)</f>
        <v>0</v>
      </c>
      <c r="AB528" s="4">
        <f>SUMIFS('grv lys'!$L$2:$L$2863,'grv lys'!$I$2:$I$2863,'bereken betaaldatum bedrag'!$AB$1,'grv lys'!$G$2:$G$2863,'bereken betaaldatum bedrag'!B528)</f>
        <v>0</v>
      </c>
      <c r="AC528" s="4">
        <f>SUMIFS('grv lys'!$L$2:$L$2863,'grv lys'!$I$2:$I$2863,'bereken betaaldatum bedrag'!$AC$1,'grv lys'!$G$2:$G$2863,'bereken betaaldatum bedrag'!B528)</f>
        <v>0</v>
      </c>
      <c r="AD528" s="4">
        <f>SUMIFS('grv lys'!$L$2:$L$2863,'grv lys'!$I$2:$I$2863,'bereken betaaldatum bedrag'!$AD$1,'grv lys'!$G$2:$G$2863,'bereken betaaldatum bedrag'!B528)</f>
        <v>0</v>
      </c>
      <c r="AE528" s="4">
        <f>SUMIFS('grv lys'!$L$2:$L$2863,'grv lys'!$I$2:$I$2863,'bereken betaaldatum bedrag'!$AE$1,'grv lys'!$G$2:$G$2863,'bereken betaaldatum bedrag'!B528)</f>
        <v>0</v>
      </c>
      <c r="AF528" s="4">
        <f>SUMIFS('grv lys'!$L$2:$L$2863,'grv lys'!$I$2:$I$2863,'bereken betaaldatum bedrag'!$AF$1,'grv lys'!$G$2:$G$2863,'bereken betaaldatum bedrag'!B528)</f>
        <v>0</v>
      </c>
      <c r="AG528" s="4">
        <f>SUMIFS('grv lys'!$L$2:$L$2863,'grv lys'!$I$2:$I$2863,'bereken betaaldatum bedrag'!$AG$1,'grv lys'!$G$2:$G$2863,'bereken betaaldatum bedrag'!B528)</f>
        <v>0</v>
      </c>
      <c r="AH528" s="4">
        <f>SUMIFS('grv lys'!$L$2:$L$2863,'grv lys'!$I$2:$I$2863,'bereken betaaldatum bedrag'!$AH$1,'grv lys'!$G$2:$G$2863,'bereken betaaldatum bedrag'!B528)</f>
        <v>0</v>
      </c>
      <c r="AI528" s="4">
        <f>SUMIFS('grv lys'!$L$2:$L$2863,'grv lys'!$I$2:$I$2863,'bereken betaaldatum bedrag'!$AI$1,'grv lys'!$G$2:$G$2863,'bereken betaaldatum bedrag'!B528)</f>
        <v>0</v>
      </c>
      <c r="AJ528" s="4">
        <f>SUMIFS('grv lys'!$L$2:$L$2863,'grv lys'!$I$2:$I$2863,'bereken betaaldatum bedrag'!$AJ$1,'grv lys'!$G$2:$G$2863,'bereken betaaldatum bedrag'!B528)</f>
        <v>0</v>
      </c>
      <c r="AK528" s="4">
        <f>SUMIFS('grv lys'!$L$2:$L$2863,'grv lys'!$I$2:$I$2863,'bereken betaaldatum bedrag'!$AK$1,'grv lys'!$G$2:$G$2863,'bereken betaaldatum bedrag'!B528)</f>
        <v>0</v>
      </c>
      <c r="AL528" s="4">
        <f>SUMIFS('grv lys'!$L$2:$L$2863,'grv lys'!$I$2:$I$2863,'bereken betaaldatum bedrag'!$AL$1,'grv lys'!$G$2:$G$2863,'bereken betaaldatum bedrag'!B528)</f>
        <v>0</v>
      </c>
      <c r="AM528" s="4">
        <f>SUMIFS('grv lys'!$L$2:$L$2863,'grv lys'!$I$2:$I$2863,'bereken betaaldatum bedrag'!$AM$1,'grv lys'!$G$2:$G$2863,'bereken betaaldatum bedrag'!B528)</f>
        <v>0</v>
      </c>
      <c r="AN528" s="4">
        <f>SUMIFS('grv lys'!$L$2:$L$2863,'grv lys'!$I$2:$I$2863,'bereken betaaldatum bedrag'!$AN$1,'grv lys'!$G$2:$G$2863,'bereken betaaldatum bedrag'!B528)</f>
        <v>0</v>
      </c>
      <c r="AO528" s="4">
        <f>SUMIFS('grv lys'!$L$2:$L$2863,'grv lys'!$I$2:$I$2863,'bereken betaaldatum bedrag'!$AO$1,'grv lys'!$G$2:$G$2863,'bereken betaaldatum bedrag'!B528)</f>
        <v>0</v>
      </c>
      <c r="AP528" s="4">
        <f>SUMIFS('grv lys'!$L$2:$L$2863,'grv lys'!$I$2:$I$2863,'bereken betaaldatum bedrag'!$AP$1,'grv lys'!$G$2:$G$2863,'bereken betaaldatum bedrag'!B528)</f>
        <v>0</v>
      </c>
      <c r="AQ528" s="4">
        <f>SUMIFS('grv lys'!$L$2:$L$2863,'grv lys'!$I$2:$I$2863,'bereken betaaldatum bedrag'!$AQ$1,'grv lys'!$G$2:$G$2863,'bereken betaaldatum bedrag'!B528)</f>
        <v>0</v>
      </c>
      <c r="AR528" s="4">
        <f>SUMIFS('grv lys'!$L$2:$L$2863,'grv lys'!$I$2:$I$2863,'bereken betaaldatum bedrag'!$AR$1,'grv lys'!$G$2:$G$2863,'bereken betaaldatum bedrag'!B528)</f>
        <v>0</v>
      </c>
      <c r="AS528" s="4">
        <f>SUMIFS('grv lys'!$L$2:$L$2863,'grv lys'!$I$2:$I$2863,'bereken betaaldatum bedrag'!$AS$1,'grv lys'!$G$2:$G$2863,'bereken betaaldatum bedrag'!B528)</f>
        <v>0</v>
      </c>
      <c r="AT528" s="4">
        <f>SUMIFS('grv lys'!$L$2:$L$2863,'grv lys'!$I$2:$I$2863,'bereken betaaldatum bedrag'!$AT$1,'grv lys'!$G$2:$G$2863,'bereken betaaldatum bedrag'!B528)</f>
        <v>0</v>
      </c>
      <c r="AU528" s="4">
        <f>SUMIFS('grv lys'!$L$2:$L$2863,'grv lys'!$I$2:$I$2863,'bereken betaaldatum bedrag'!$AU$1,'grv lys'!$G$2:$G$2863,'bereken betaaldatum bedrag'!B528)</f>
        <v>0</v>
      </c>
      <c r="AV528" s="4">
        <f>SUMIFS('grv lys'!$L$2:$L$2863,'grv lys'!$I$2:$I$2863,'bereken betaaldatum bedrag'!$AV$1,'grv lys'!$G$2:$G$2863,'bereken betaaldatum bedrag'!B528)</f>
        <v>0</v>
      </c>
      <c r="AW528" s="4">
        <f>SUMIFS('grv lys'!$L$2:$L$2863,'grv lys'!$I$2:$I$2863,'bereken betaaldatum bedrag'!$AW$1,'grv lys'!$G$2:$G$2863,'bereken betaaldatum bedrag'!B528)</f>
        <v>0</v>
      </c>
      <c r="AX528" s="4">
        <f>SUMIFS('grv lys'!$L$2:$L$2863,'grv lys'!$I$2:$I$2863,'bereken betaaldatum bedrag'!$AX$1,'grv lys'!$G$2:$G$2863,'bereken betaaldatum bedrag'!B528)</f>
        <v>0</v>
      </c>
      <c r="AY528" s="4">
        <f>SUMIFS('grv lys'!$L$2:$L$2863,'grv lys'!$I$2:$I$2863,'bereken betaaldatum bedrag'!$AY$1,'grv lys'!$G$2:$G$2863,'bereken betaaldatum bedrag'!B528)</f>
        <v>0</v>
      </c>
      <c r="AZ528" s="4">
        <f>SUMIFS('grv lys'!$L$2:$L$2863,'grv lys'!$I$2:$I$2863,'bereken betaaldatum bedrag'!$AZ$1,'grv lys'!$G$2:$G$2863,'bereken betaaldatum bedrag'!B528)</f>
        <v>0</v>
      </c>
      <c r="BA528" s="4">
        <f>SUMIFS('grv lys'!$L$2:$L$2863,'grv lys'!$I$2:$I$2863,'bereken betaaldatum bedrag'!$BA$1,'grv lys'!$G$2:$G$2863,'bereken betaaldatum bedrag'!B528)</f>
        <v>0</v>
      </c>
    </row>
    <row r="529" spans="1:53" x14ac:dyDescent="0.25">
      <c r="A529" s="19" t="s">
        <v>140</v>
      </c>
      <c r="B529" s="20">
        <v>42105</v>
      </c>
      <c r="C529" s="7"/>
      <c r="D529" s="15" t="s">
        <v>148</v>
      </c>
      <c r="E529" s="14"/>
      <c r="F529" s="12"/>
      <c r="G529" s="16"/>
      <c r="H529" s="16"/>
      <c r="I529" s="4">
        <f>SUMIFS('grv lys'!$L$2:$L$2863,'grv lys'!$G$2:$G$2863,'bereken betaaldatum bedrag'!B529,'grv lys'!$I$2:$I$2863,'bereken betaaldatum bedrag'!I$1)</f>
        <v>0</v>
      </c>
      <c r="J529" s="4">
        <f>SUMIFS('grv lys'!$L$2:$L$2863,'grv lys'!$I$2:$I$2863,'bereken betaaldatum bedrag'!$J$1,'grv lys'!$T$2:$T$2863,'bereken betaaldatum bedrag'!B529)</f>
        <v>0</v>
      </c>
      <c r="K529" s="4">
        <f>SUMIFS('grv lys'!$L$2:$L$2863,'grv lys'!$I$2:$I$2863,'bereken betaaldatum bedrag'!$K$1,'grv lys'!$T$2:$T$2863,'bereken betaaldatum bedrag'!B529)</f>
        <v>0</v>
      </c>
      <c r="L529" s="4">
        <f>SUMIFS('grv lys'!$L$2:$L$2863,'grv lys'!$I$2:$I$2863,'bereken betaaldatum bedrag'!$L$1,'grv lys'!$T$2:$T$2863,'bereken betaaldatum bedrag'!B529)</f>
        <v>0</v>
      </c>
      <c r="M529" s="4">
        <f>SUMIFS('grv lys'!$L$2:$L$2863,'grv lys'!$I$2:$I$2863,'bereken betaaldatum bedrag'!$M$1,'grv lys'!$T$2:$T$2863,'bereken betaaldatum bedrag'!B529)</f>
        <v>0</v>
      </c>
      <c r="N529" s="4">
        <f>SUMIFS('grv lys'!$L$2:$L$2863,'grv lys'!$I$2:$I$2863,'bereken betaaldatum bedrag'!$N$1,'grv lys'!$T$2:$T$2863,'bereken betaaldatum bedrag'!B529)</f>
        <v>0</v>
      </c>
      <c r="O529" s="4">
        <f>SUMIFS('grv lys'!$L$2:$L$2863,'grv lys'!$I$2:$I$2863,'bereken betaaldatum bedrag'!$O$1,'grv lys'!$T$2:$T$2863,'bereken betaaldatum bedrag'!B529)</f>
        <v>0</v>
      </c>
      <c r="P529" s="4">
        <f>SUMIFS('grv lys'!$L$2:$L$2863,'grv lys'!$I$2:$I$2863,'bereken betaaldatum bedrag'!$P$1,'grv lys'!$T$2:$T$2863,'bereken betaaldatum bedrag'!B529)</f>
        <v>0</v>
      </c>
      <c r="Q529" s="4">
        <f>SUMIFS('grv lys'!$L$2:$L$2863,'grv lys'!$I$2:$I$2863,'bereken betaaldatum bedrag'!$Q$1,'grv lys'!$T$2:$T$2863,'bereken betaaldatum bedrag'!B529)</f>
        <v>0</v>
      </c>
      <c r="R529" s="4">
        <f>SUMIFS('grv lys'!$L$2:$L$2863,'grv lys'!$I$2:$I$2863,'bereken betaaldatum bedrag'!$R$1,'grv lys'!$T$2:$T$2863,'bereken betaaldatum bedrag'!B529)</f>
        <v>0</v>
      </c>
      <c r="S529" s="4">
        <f>SUMIFS('grv lys'!Y528:Y3791,'grv lys'!T528:T3791,'bereken betaaldatum bedrag'!B529,'grv lys'!V528:V3791,'bereken betaaldatum bedrag'!$S$1)</f>
        <v>0</v>
      </c>
      <c r="T529" s="4">
        <f>SUMIFS('grv lys'!Z528:Z3791,'grv lys'!U528:U3791,'bereken betaaldatum bedrag'!B529,'grv lys'!W528:W3791,'bereken betaaldatum bedrag'!$T$1)</f>
        <v>0</v>
      </c>
      <c r="U529" s="4">
        <f>SUMIFS('grv lys'!$L$2:$L$2863,'grv lys'!$I$2:$I$2863,'bereken betaaldatum bedrag'!$U$1,'grv lys'!$T$2:$T$2863,'bereken betaaldatum bedrag'!B529)</f>
        <v>0</v>
      </c>
      <c r="V529" s="4">
        <f>SUMIFS('grv lys'!$L$2:$L$2863,'grv lys'!$I$2:$I$2863,'bereken betaaldatum bedrag'!$V$1,'grv lys'!$T$2:$T$2863,'bereken betaaldatum bedrag'!B529)</f>
        <v>0</v>
      </c>
      <c r="W529" s="4">
        <f>SUMIFS('grv lys'!$L$2:$L$2863,'grv lys'!$I$2:$I$2863,'bereken betaaldatum bedrag'!$W$1,'grv lys'!$T$2:$T$2863,'bereken betaaldatum bedrag'!B529)</f>
        <v>0</v>
      </c>
      <c r="X529" s="4">
        <f>SUMIFS('grv lys'!$L$2:$L$2863,'grv lys'!$I$2:$I$2863,'bereken betaaldatum bedrag'!$X$1,'grv lys'!$T$2:$T$2863,'bereken betaaldatum bedrag'!B529)</f>
        <v>0</v>
      </c>
      <c r="Y529" s="4">
        <f>SUMIFS('grv lys'!$L$2:$L$2863,'grv lys'!$I$2:$I$2863,'bereken betaaldatum bedrag'!$Y$1,'grv lys'!$G$2:$G$2863,'bereken betaaldatum bedrag'!B529)</f>
        <v>0</v>
      </c>
      <c r="Z529" s="4">
        <f>SUMIFS('grv lys'!$L$2:$L$2863,'grv lys'!$I$2:$I$2863,'bereken betaaldatum bedrag'!$Z$1,'grv lys'!$G$2:$G$2863,'bereken betaaldatum bedrag'!B529)</f>
        <v>0</v>
      </c>
      <c r="AA529" s="4">
        <f>SUMIFS('grv lys'!$L$2:$L$2863,'grv lys'!$I$2:$I$2863,'bereken betaaldatum bedrag'!$AA$1,'grv lys'!$G$2:$G$2863,'bereken betaaldatum bedrag'!B529)</f>
        <v>0</v>
      </c>
      <c r="AB529" s="4">
        <f>SUMIFS('grv lys'!$L$2:$L$2863,'grv lys'!$I$2:$I$2863,'bereken betaaldatum bedrag'!$AB$1,'grv lys'!$G$2:$G$2863,'bereken betaaldatum bedrag'!B529)</f>
        <v>0</v>
      </c>
      <c r="AC529" s="4">
        <f>SUMIFS('grv lys'!$L$2:$L$2863,'grv lys'!$I$2:$I$2863,'bereken betaaldatum bedrag'!$AC$1,'grv lys'!$G$2:$G$2863,'bereken betaaldatum bedrag'!B529)</f>
        <v>0</v>
      </c>
      <c r="AD529" s="4">
        <f>SUMIFS('grv lys'!$L$2:$L$2863,'grv lys'!$I$2:$I$2863,'bereken betaaldatum bedrag'!$AD$1,'grv lys'!$G$2:$G$2863,'bereken betaaldatum bedrag'!B529)</f>
        <v>0</v>
      </c>
      <c r="AE529" s="4">
        <f>SUMIFS('grv lys'!$L$2:$L$2863,'grv lys'!$I$2:$I$2863,'bereken betaaldatum bedrag'!$AE$1,'grv lys'!$G$2:$G$2863,'bereken betaaldatum bedrag'!B529)</f>
        <v>0</v>
      </c>
      <c r="AF529" s="4">
        <f>SUMIFS('grv lys'!$L$2:$L$2863,'grv lys'!$I$2:$I$2863,'bereken betaaldatum bedrag'!$AF$1,'grv lys'!$G$2:$G$2863,'bereken betaaldatum bedrag'!B529)</f>
        <v>0</v>
      </c>
      <c r="AG529" s="4">
        <f>SUMIFS('grv lys'!$L$2:$L$2863,'grv lys'!$I$2:$I$2863,'bereken betaaldatum bedrag'!$AG$1,'grv lys'!$G$2:$G$2863,'bereken betaaldatum bedrag'!B529)</f>
        <v>0</v>
      </c>
      <c r="AH529" s="4">
        <f>SUMIFS('grv lys'!$L$2:$L$2863,'grv lys'!$I$2:$I$2863,'bereken betaaldatum bedrag'!$AH$1,'grv lys'!$G$2:$G$2863,'bereken betaaldatum bedrag'!B529)</f>
        <v>0</v>
      </c>
      <c r="AI529" s="4">
        <f>SUMIFS('grv lys'!$L$2:$L$2863,'grv lys'!$I$2:$I$2863,'bereken betaaldatum bedrag'!$AI$1,'grv lys'!$G$2:$G$2863,'bereken betaaldatum bedrag'!B529)</f>
        <v>0</v>
      </c>
      <c r="AJ529" s="4">
        <f>SUMIFS('grv lys'!$L$2:$L$2863,'grv lys'!$I$2:$I$2863,'bereken betaaldatum bedrag'!$AJ$1,'grv lys'!$G$2:$G$2863,'bereken betaaldatum bedrag'!B529)</f>
        <v>0</v>
      </c>
      <c r="AK529" s="4">
        <f>SUMIFS('grv lys'!$L$2:$L$2863,'grv lys'!$I$2:$I$2863,'bereken betaaldatum bedrag'!$AK$1,'grv lys'!$G$2:$G$2863,'bereken betaaldatum bedrag'!B529)</f>
        <v>0</v>
      </c>
      <c r="AL529" s="4">
        <f>SUMIFS('grv lys'!$L$2:$L$2863,'grv lys'!$I$2:$I$2863,'bereken betaaldatum bedrag'!$AL$1,'grv lys'!$G$2:$G$2863,'bereken betaaldatum bedrag'!B529)</f>
        <v>0</v>
      </c>
      <c r="AM529" s="4">
        <f>SUMIFS('grv lys'!$L$2:$L$2863,'grv lys'!$I$2:$I$2863,'bereken betaaldatum bedrag'!$AM$1,'grv lys'!$G$2:$G$2863,'bereken betaaldatum bedrag'!B529)</f>
        <v>0</v>
      </c>
      <c r="AN529" s="4">
        <f>SUMIFS('grv lys'!$L$2:$L$2863,'grv lys'!$I$2:$I$2863,'bereken betaaldatum bedrag'!$AN$1,'grv lys'!$G$2:$G$2863,'bereken betaaldatum bedrag'!B529)</f>
        <v>0</v>
      </c>
      <c r="AO529" s="4">
        <f>SUMIFS('grv lys'!$L$2:$L$2863,'grv lys'!$I$2:$I$2863,'bereken betaaldatum bedrag'!$AO$1,'grv lys'!$G$2:$G$2863,'bereken betaaldatum bedrag'!B529)</f>
        <v>0</v>
      </c>
      <c r="AP529" s="4">
        <f>SUMIFS('grv lys'!$L$2:$L$2863,'grv lys'!$I$2:$I$2863,'bereken betaaldatum bedrag'!$AP$1,'grv lys'!$G$2:$G$2863,'bereken betaaldatum bedrag'!B529)</f>
        <v>0</v>
      </c>
      <c r="AQ529" s="4">
        <f>SUMIFS('grv lys'!$L$2:$L$2863,'grv lys'!$I$2:$I$2863,'bereken betaaldatum bedrag'!$AQ$1,'grv lys'!$G$2:$G$2863,'bereken betaaldatum bedrag'!B529)</f>
        <v>0</v>
      </c>
      <c r="AR529" s="4">
        <f>SUMIFS('grv lys'!$L$2:$L$2863,'grv lys'!$I$2:$I$2863,'bereken betaaldatum bedrag'!$AR$1,'grv lys'!$G$2:$G$2863,'bereken betaaldatum bedrag'!B529)</f>
        <v>0</v>
      </c>
      <c r="AS529" s="4">
        <f>SUMIFS('grv lys'!$L$2:$L$2863,'grv lys'!$I$2:$I$2863,'bereken betaaldatum bedrag'!$AS$1,'grv lys'!$G$2:$G$2863,'bereken betaaldatum bedrag'!B529)</f>
        <v>0</v>
      </c>
      <c r="AT529" s="4">
        <f>SUMIFS('grv lys'!$L$2:$L$2863,'grv lys'!$I$2:$I$2863,'bereken betaaldatum bedrag'!$AT$1,'grv lys'!$G$2:$G$2863,'bereken betaaldatum bedrag'!B529)</f>
        <v>0</v>
      </c>
      <c r="AU529" s="4">
        <f>SUMIFS('grv lys'!$L$2:$L$2863,'grv lys'!$I$2:$I$2863,'bereken betaaldatum bedrag'!$AU$1,'grv lys'!$G$2:$G$2863,'bereken betaaldatum bedrag'!B529)</f>
        <v>0</v>
      </c>
      <c r="AV529" s="4">
        <f>SUMIFS('grv lys'!$L$2:$L$2863,'grv lys'!$I$2:$I$2863,'bereken betaaldatum bedrag'!$AV$1,'grv lys'!$G$2:$G$2863,'bereken betaaldatum bedrag'!B529)</f>
        <v>0</v>
      </c>
      <c r="AW529" s="4">
        <f>SUMIFS('grv lys'!$L$2:$L$2863,'grv lys'!$I$2:$I$2863,'bereken betaaldatum bedrag'!$AW$1,'grv lys'!$G$2:$G$2863,'bereken betaaldatum bedrag'!B529)</f>
        <v>0</v>
      </c>
      <c r="AX529" s="4">
        <f>SUMIFS('grv lys'!$L$2:$L$2863,'grv lys'!$I$2:$I$2863,'bereken betaaldatum bedrag'!$AX$1,'grv lys'!$G$2:$G$2863,'bereken betaaldatum bedrag'!B529)</f>
        <v>0</v>
      </c>
      <c r="AY529" s="4">
        <f>SUMIFS('grv lys'!$L$2:$L$2863,'grv lys'!$I$2:$I$2863,'bereken betaaldatum bedrag'!$AY$1,'grv lys'!$G$2:$G$2863,'bereken betaaldatum bedrag'!B529)</f>
        <v>0</v>
      </c>
      <c r="AZ529" s="4">
        <f>SUMIFS('grv lys'!$L$2:$L$2863,'grv lys'!$I$2:$I$2863,'bereken betaaldatum bedrag'!$AZ$1,'grv lys'!$G$2:$G$2863,'bereken betaaldatum bedrag'!B529)</f>
        <v>0</v>
      </c>
      <c r="BA529" s="4">
        <f>SUMIFS('grv lys'!$L$2:$L$2863,'grv lys'!$I$2:$I$2863,'bereken betaaldatum bedrag'!$BA$1,'grv lys'!$G$2:$G$2863,'bereken betaaldatum bedrag'!B529)</f>
        <v>0</v>
      </c>
    </row>
    <row r="530" spans="1:53" x14ac:dyDescent="0.25">
      <c r="A530" s="19" t="s">
        <v>134</v>
      </c>
      <c r="B530" s="20">
        <v>42106</v>
      </c>
      <c r="C530" s="7"/>
      <c r="D530" s="15" t="s">
        <v>148</v>
      </c>
      <c r="E530" s="14"/>
      <c r="F530" s="12"/>
      <c r="G530" s="16"/>
      <c r="H530" s="16"/>
      <c r="I530" s="4">
        <f>SUMIFS('grv lys'!$L$2:$L$2863,'grv lys'!$G$2:$G$2863,'bereken betaaldatum bedrag'!B530,'grv lys'!$I$2:$I$2863,'bereken betaaldatum bedrag'!I$1)</f>
        <v>0</v>
      </c>
      <c r="J530" s="4">
        <f>SUMIFS('grv lys'!$L$2:$L$2863,'grv lys'!$I$2:$I$2863,'bereken betaaldatum bedrag'!$J$1,'grv lys'!$T$2:$T$2863,'bereken betaaldatum bedrag'!B530)</f>
        <v>0</v>
      </c>
      <c r="K530" s="4">
        <f>SUMIFS('grv lys'!$L$2:$L$2863,'grv lys'!$I$2:$I$2863,'bereken betaaldatum bedrag'!$K$1,'grv lys'!$T$2:$T$2863,'bereken betaaldatum bedrag'!B530)</f>
        <v>0</v>
      </c>
      <c r="L530" s="4">
        <f>SUMIFS('grv lys'!$L$2:$L$2863,'grv lys'!$I$2:$I$2863,'bereken betaaldatum bedrag'!$L$1,'grv lys'!$T$2:$T$2863,'bereken betaaldatum bedrag'!B530)</f>
        <v>0</v>
      </c>
      <c r="M530" s="4">
        <f>SUMIFS('grv lys'!$L$2:$L$2863,'grv lys'!$I$2:$I$2863,'bereken betaaldatum bedrag'!$M$1,'grv lys'!$T$2:$T$2863,'bereken betaaldatum bedrag'!B530)</f>
        <v>0</v>
      </c>
      <c r="N530" s="4">
        <f>SUMIFS('grv lys'!$L$2:$L$2863,'grv lys'!$I$2:$I$2863,'bereken betaaldatum bedrag'!$N$1,'grv lys'!$T$2:$T$2863,'bereken betaaldatum bedrag'!B530)</f>
        <v>0</v>
      </c>
      <c r="O530" s="4">
        <f>SUMIFS('grv lys'!$L$2:$L$2863,'grv lys'!$I$2:$I$2863,'bereken betaaldatum bedrag'!$O$1,'grv lys'!$T$2:$T$2863,'bereken betaaldatum bedrag'!B530)</f>
        <v>0</v>
      </c>
      <c r="P530" s="4">
        <f>SUMIFS('grv lys'!$L$2:$L$2863,'grv lys'!$I$2:$I$2863,'bereken betaaldatum bedrag'!$P$1,'grv lys'!$T$2:$T$2863,'bereken betaaldatum bedrag'!B530)</f>
        <v>0</v>
      </c>
      <c r="Q530" s="4">
        <f>SUMIFS('grv lys'!$L$2:$L$2863,'grv lys'!$I$2:$I$2863,'bereken betaaldatum bedrag'!$Q$1,'grv lys'!$T$2:$T$2863,'bereken betaaldatum bedrag'!B530)</f>
        <v>0</v>
      </c>
      <c r="R530" s="4">
        <f>SUMIFS('grv lys'!$L$2:$L$2863,'grv lys'!$I$2:$I$2863,'bereken betaaldatum bedrag'!$R$1,'grv lys'!$T$2:$T$2863,'bereken betaaldatum bedrag'!B530)</f>
        <v>0</v>
      </c>
      <c r="S530" s="4">
        <f>SUMIFS('grv lys'!Y529:Y3792,'grv lys'!T529:T3792,'bereken betaaldatum bedrag'!B530,'grv lys'!V529:V3792,'bereken betaaldatum bedrag'!$S$1)</f>
        <v>0</v>
      </c>
      <c r="T530" s="4">
        <f>SUMIFS('grv lys'!Z529:Z3792,'grv lys'!U529:U3792,'bereken betaaldatum bedrag'!B530,'grv lys'!W529:W3792,'bereken betaaldatum bedrag'!$T$1)</f>
        <v>0</v>
      </c>
      <c r="U530" s="4">
        <f>SUMIFS('grv lys'!$L$2:$L$2863,'grv lys'!$I$2:$I$2863,'bereken betaaldatum bedrag'!$U$1,'grv lys'!$T$2:$T$2863,'bereken betaaldatum bedrag'!B530)</f>
        <v>0</v>
      </c>
      <c r="V530" s="4">
        <f>SUMIFS('grv lys'!$L$2:$L$2863,'grv lys'!$I$2:$I$2863,'bereken betaaldatum bedrag'!$V$1,'grv lys'!$T$2:$T$2863,'bereken betaaldatum bedrag'!B530)</f>
        <v>0</v>
      </c>
      <c r="W530" s="4">
        <f>SUMIFS('grv lys'!$L$2:$L$2863,'grv lys'!$I$2:$I$2863,'bereken betaaldatum bedrag'!$W$1,'grv lys'!$T$2:$T$2863,'bereken betaaldatum bedrag'!B530)</f>
        <v>0</v>
      </c>
      <c r="X530" s="4">
        <f>SUMIFS('grv lys'!$L$2:$L$2863,'grv lys'!$I$2:$I$2863,'bereken betaaldatum bedrag'!$X$1,'grv lys'!$T$2:$T$2863,'bereken betaaldatum bedrag'!B530)</f>
        <v>0</v>
      </c>
      <c r="Y530" s="4">
        <f>SUMIFS('grv lys'!$L$2:$L$2863,'grv lys'!$I$2:$I$2863,'bereken betaaldatum bedrag'!$Y$1,'grv lys'!$G$2:$G$2863,'bereken betaaldatum bedrag'!B530)</f>
        <v>0</v>
      </c>
      <c r="Z530" s="4">
        <f>SUMIFS('grv lys'!$L$2:$L$2863,'grv lys'!$I$2:$I$2863,'bereken betaaldatum bedrag'!$Z$1,'grv lys'!$G$2:$G$2863,'bereken betaaldatum bedrag'!B530)</f>
        <v>0</v>
      </c>
      <c r="AA530" s="4">
        <f>SUMIFS('grv lys'!$L$2:$L$2863,'grv lys'!$I$2:$I$2863,'bereken betaaldatum bedrag'!$AA$1,'grv lys'!$G$2:$G$2863,'bereken betaaldatum bedrag'!B530)</f>
        <v>0</v>
      </c>
      <c r="AB530" s="4">
        <f>SUMIFS('grv lys'!$L$2:$L$2863,'grv lys'!$I$2:$I$2863,'bereken betaaldatum bedrag'!$AB$1,'grv lys'!$G$2:$G$2863,'bereken betaaldatum bedrag'!B530)</f>
        <v>0</v>
      </c>
      <c r="AC530" s="4">
        <f>SUMIFS('grv lys'!$L$2:$L$2863,'grv lys'!$I$2:$I$2863,'bereken betaaldatum bedrag'!$AC$1,'grv lys'!$G$2:$G$2863,'bereken betaaldatum bedrag'!B530)</f>
        <v>0</v>
      </c>
      <c r="AD530" s="4">
        <f>SUMIFS('grv lys'!$L$2:$L$2863,'grv lys'!$I$2:$I$2863,'bereken betaaldatum bedrag'!$AD$1,'grv lys'!$G$2:$G$2863,'bereken betaaldatum bedrag'!B530)</f>
        <v>0</v>
      </c>
      <c r="AE530" s="4">
        <f>SUMIFS('grv lys'!$L$2:$L$2863,'grv lys'!$I$2:$I$2863,'bereken betaaldatum bedrag'!$AE$1,'grv lys'!$G$2:$G$2863,'bereken betaaldatum bedrag'!B530)</f>
        <v>0</v>
      </c>
      <c r="AF530" s="4">
        <f>SUMIFS('grv lys'!$L$2:$L$2863,'grv lys'!$I$2:$I$2863,'bereken betaaldatum bedrag'!$AF$1,'grv lys'!$G$2:$G$2863,'bereken betaaldatum bedrag'!B530)</f>
        <v>0</v>
      </c>
      <c r="AG530" s="4">
        <f>SUMIFS('grv lys'!$L$2:$L$2863,'grv lys'!$I$2:$I$2863,'bereken betaaldatum bedrag'!$AG$1,'grv lys'!$G$2:$G$2863,'bereken betaaldatum bedrag'!B530)</f>
        <v>0</v>
      </c>
      <c r="AH530" s="4">
        <f>SUMIFS('grv lys'!$L$2:$L$2863,'grv lys'!$I$2:$I$2863,'bereken betaaldatum bedrag'!$AH$1,'grv lys'!$G$2:$G$2863,'bereken betaaldatum bedrag'!B530)</f>
        <v>0</v>
      </c>
      <c r="AI530" s="4">
        <f>SUMIFS('grv lys'!$L$2:$L$2863,'grv lys'!$I$2:$I$2863,'bereken betaaldatum bedrag'!$AI$1,'grv lys'!$G$2:$G$2863,'bereken betaaldatum bedrag'!B530)</f>
        <v>0</v>
      </c>
      <c r="AJ530" s="4">
        <f>SUMIFS('grv lys'!$L$2:$L$2863,'grv lys'!$I$2:$I$2863,'bereken betaaldatum bedrag'!$AJ$1,'grv lys'!$G$2:$G$2863,'bereken betaaldatum bedrag'!B530)</f>
        <v>0</v>
      </c>
      <c r="AK530" s="4">
        <f>SUMIFS('grv lys'!$L$2:$L$2863,'grv lys'!$I$2:$I$2863,'bereken betaaldatum bedrag'!$AK$1,'grv lys'!$G$2:$G$2863,'bereken betaaldatum bedrag'!B530)</f>
        <v>0</v>
      </c>
      <c r="AL530" s="4">
        <f>SUMIFS('grv lys'!$L$2:$L$2863,'grv lys'!$I$2:$I$2863,'bereken betaaldatum bedrag'!$AL$1,'grv lys'!$G$2:$G$2863,'bereken betaaldatum bedrag'!B530)</f>
        <v>0</v>
      </c>
      <c r="AM530" s="4">
        <f>SUMIFS('grv lys'!$L$2:$L$2863,'grv lys'!$I$2:$I$2863,'bereken betaaldatum bedrag'!$AM$1,'grv lys'!$G$2:$G$2863,'bereken betaaldatum bedrag'!B530)</f>
        <v>0</v>
      </c>
      <c r="AN530" s="4">
        <f>SUMIFS('grv lys'!$L$2:$L$2863,'grv lys'!$I$2:$I$2863,'bereken betaaldatum bedrag'!$AN$1,'grv lys'!$G$2:$G$2863,'bereken betaaldatum bedrag'!B530)</f>
        <v>0</v>
      </c>
      <c r="AO530" s="4">
        <f>SUMIFS('grv lys'!$L$2:$L$2863,'grv lys'!$I$2:$I$2863,'bereken betaaldatum bedrag'!$AO$1,'grv lys'!$G$2:$G$2863,'bereken betaaldatum bedrag'!B530)</f>
        <v>0</v>
      </c>
      <c r="AP530" s="4">
        <f>SUMIFS('grv lys'!$L$2:$L$2863,'grv lys'!$I$2:$I$2863,'bereken betaaldatum bedrag'!$AP$1,'grv lys'!$G$2:$G$2863,'bereken betaaldatum bedrag'!B530)</f>
        <v>0</v>
      </c>
      <c r="AQ530" s="4">
        <f>SUMIFS('grv lys'!$L$2:$L$2863,'grv lys'!$I$2:$I$2863,'bereken betaaldatum bedrag'!$AQ$1,'grv lys'!$G$2:$G$2863,'bereken betaaldatum bedrag'!B530)</f>
        <v>0</v>
      </c>
      <c r="AR530" s="4">
        <f>SUMIFS('grv lys'!$L$2:$L$2863,'grv lys'!$I$2:$I$2863,'bereken betaaldatum bedrag'!$AR$1,'grv lys'!$G$2:$G$2863,'bereken betaaldatum bedrag'!B530)</f>
        <v>0</v>
      </c>
      <c r="AS530" s="4">
        <f>SUMIFS('grv lys'!$L$2:$L$2863,'grv lys'!$I$2:$I$2863,'bereken betaaldatum bedrag'!$AS$1,'grv lys'!$G$2:$G$2863,'bereken betaaldatum bedrag'!B530)</f>
        <v>0</v>
      </c>
      <c r="AT530" s="4">
        <f>SUMIFS('grv lys'!$L$2:$L$2863,'grv lys'!$I$2:$I$2863,'bereken betaaldatum bedrag'!$AT$1,'grv lys'!$G$2:$G$2863,'bereken betaaldatum bedrag'!B530)</f>
        <v>0</v>
      </c>
      <c r="AU530" s="4">
        <f>SUMIFS('grv lys'!$L$2:$L$2863,'grv lys'!$I$2:$I$2863,'bereken betaaldatum bedrag'!$AU$1,'grv lys'!$G$2:$G$2863,'bereken betaaldatum bedrag'!B530)</f>
        <v>0</v>
      </c>
      <c r="AV530" s="4">
        <f>SUMIFS('grv lys'!$L$2:$L$2863,'grv lys'!$I$2:$I$2863,'bereken betaaldatum bedrag'!$AV$1,'grv lys'!$G$2:$G$2863,'bereken betaaldatum bedrag'!B530)</f>
        <v>0</v>
      </c>
      <c r="AW530" s="4">
        <f>SUMIFS('grv lys'!$L$2:$L$2863,'grv lys'!$I$2:$I$2863,'bereken betaaldatum bedrag'!$AW$1,'grv lys'!$G$2:$G$2863,'bereken betaaldatum bedrag'!B530)</f>
        <v>0</v>
      </c>
      <c r="AX530" s="4">
        <f>SUMIFS('grv lys'!$L$2:$L$2863,'grv lys'!$I$2:$I$2863,'bereken betaaldatum bedrag'!$AX$1,'grv lys'!$G$2:$G$2863,'bereken betaaldatum bedrag'!B530)</f>
        <v>0</v>
      </c>
      <c r="AY530" s="4">
        <f>SUMIFS('grv lys'!$L$2:$L$2863,'grv lys'!$I$2:$I$2863,'bereken betaaldatum bedrag'!$AY$1,'grv lys'!$G$2:$G$2863,'bereken betaaldatum bedrag'!B530)</f>
        <v>0</v>
      </c>
      <c r="AZ530" s="4">
        <f>SUMIFS('grv lys'!$L$2:$L$2863,'grv lys'!$I$2:$I$2863,'bereken betaaldatum bedrag'!$AZ$1,'grv lys'!$G$2:$G$2863,'bereken betaaldatum bedrag'!B530)</f>
        <v>0</v>
      </c>
      <c r="BA530" s="4">
        <f>SUMIFS('grv lys'!$L$2:$L$2863,'grv lys'!$I$2:$I$2863,'bereken betaaldatum bedrag'!$BA$1,'grv lys'!$G$2:$G$2863,'bereken betaaldatum bedrag'!B530)</f>
        <v>0</v>
      </c>
    </row>
    <row r="531" spans="1:53" x14ac:dyDescent="0.25">
      <c r="A531" s="19" t="s">
        <v>135</v>
      </c>
      <c r="B531" s="20">
        <v>42107</v>
      </c>
      <c r="C531" s="7"/>
      <c r="D531" s="15" t="s">
        <v>148</v>
      </c>
      <c r="E531" s="14"/>
      <c r="F531" s="12"/>
      <c r="G531" s="16"/>
      <c r="H531" s="16"/>
      <c r="I531" s="4">
        <f>SUMIFS('grv lys'!$L$2:$L$2863,'grv lys'!$G$2:$G$2863,'bereken betaaldatum bedrag'!B531,'grv lys'!$I$2:$I$2863,'bereken betaaldatum bedrag'!I$1)</f>
        <v>0</v>
      </c>
      <c r="J531" s="4">
        <f>SUMIFS('grv lys'!$L$2:$L$2863,'grv lys'!$I$2:$I$2863,'bereken betaaldatum bedrag'!$J$1,'grv lys'!$T$2:$T$2863,'bereken betaaldatum bedrag'!B531)</f>
        <v>0</v>
      </c>
      <c r="K531" s="4">
        <f>SUMIFS('grv lys'!$L$2:$L$2863,'grv lys'!$I$2:$I$2863,'bereken betaaldatum bedrag'!$K$1,'grv lys'!$T$2:$T$2863,'bereken betaaldatum bedrag'!B531)</f>
        <v>0</v>
      </c>
      <c r="L531" s="4">
        <f>SUMIFS('grv lys'!$L$2:$L$2863,'grv lys'!$I$2:$I$2863,'bereken betaaldatum bedrag'!$L$1,'grv lys'!$T$2:$T$2863,'bereken betaaldatum bedrag'!B531)</f>
        <v>0</v>
      </c>
      <c r="M531" s="4">
        <f>SUMIFS('grv lys'!$L$2:$L$2863,'grv lys'!$I$2:$I$2863,'bereken betaaldatum bedrag'!$M$1,'grv lys'!$T$2:$T$2863,'bereken betaaldatum bedrag'!B531)</f>
        <v>0</v>
      </c>
      <c r="N531" s="4">
        <f>SUMIFS('grv lys'!$L$2:$L$2863,'grv lys'!$I$2:$I$2863,'bereken betaaldatum bedrag'!$N$1,'grv lys'!$T$2:$T$2863,'bereken betaaldatum bedrag'!B531)</f>
        <v>0</v>
      </c>
      <c r="O531" s="4">
        <f>SUMIFS('grv lys'!$L$2:$L$2863,'grv lys'!$I$2:$I$2863,'bereken betaaldatum bedrag'!$O$1,'grv lys'!$T$2:$T$2863,'bereken betaaldatum bedrag'!B531)</f>
        <v>0</v>
      </c>
      <c r="P531" s="4">
        <f>SUMIFS('grv lys'!$L$2:$L$2863,'grv lys'!$I$2:$I$2863,'bereken betaaldatum bedrag'!$P$1,'grv lys'!$T$2:$T$2863,'bereken betaaldatum bedrag'!B531)</f>
        <v>0</v>
      </c>
      <c r="Q531" s="4">
        <f>SUMIFS('grv lys'!$L$2:$L$2863,'grv lys'!$I$2:$I$2863,'bereken betaaldatum bedrag'!$Q$1,'grv lys'!$T$2:$T$2863,'bereken betaaldatum bedrag'!B531)</f>
        <v>0</v>
      </c>
      <c r="R531" s="4">
        <f>SUMIFS('grv lys'!$L$2:$L$2863,'grv lys'!$I$2:$I$2863,'bereken betaaldatum bedrag'!$R$1,'grv lys'!$T$2:$T$2863,'bereken betaaldatum bedrag'!B531)</f>
        <v>0</v>
      </c>
      <c r="S531" s="4">
        <f>SUMIFS('grv lys'!Y530:Y3793,'grv lys'!T530:T3793,'bereken betaaldatum bedrag'!B531,'grv lys'!V530:V3793,'bereken betaaldatum bedrag'!$S$1)</f>
        <v>0</v>
      </c>
      <c r="T531" s="4">
        <f>SUMIFS('grv lys'!Z530:Z3793,'grv lys'!U530:U3793,'bereken betaaldatum bedrag'!B531,'grv lys'!W530:W3793,'bereken betaaldatum bedrag'!$T$1)</f>
        <v>0</v>
      </c>
      <c r="U531" s="4">
        <f>SUMIFS('grv lys'!$L$2:$L$2863,'grv lys'!$I$2:$I$2863,'bereken betaaldatum bedrag'!$U$1,'grv lys'!$T$2:$T$2863,'bereken betaaldatum bedrag'!B531)</f>
        <v>0</v>
      </c>
      <c r="V531" s="4">
        <f>SUMIFS('grv lys'!$L$2:$L$2863,'grv lys'!$I$2:$I$2863,'bereken betaaldatum bedrag'!$V$1,'grv lys'!$T$2:$T$2863,'bereken betaaldatum bedrag'!B531)</f>
        <v>0</v>
      </c>
      <c r="W531" s="4">
        <f>SUMIFS('grv lys'!$L$2:$L$2863,'grv lys'!$I$2:$I$2863,'bereken betaaldatum bedrag'!$W$1,'grv lys'!$T$2:$T$2863,'bereken betaaldatum bedrag'!B531)</f>
        <v>0</v>
      </c>
      <c r="X531" s="4">
        <f>SUMIFS('grv lys'!$L$2:$L$2863,'grv lys'!$I$2:$I$2863,'bereken betaaldatum bedrag'!$X$1,'grv lys'!$T$2:$T$2863,'bereken betaaldatum bedrag'!B531)</f>
        <v>0</v>
      </c>
      <c r="Y531" s="4">
        <f>SUMIFS('grv lys'!$L$2:$L$2863,'grv lys'!$I$2:$I$2863,'bereken betaaldatum bedrag'!$Y$1,'grv lys'!$G$2:$G$2863,'bereken betaaldatum bedrag'!B531)</f>
        <v>0</v>
      </c>
      <c r="Z531" s="4">
        <f>SUMIFS('grv lys'!$L$2:$L$2863,'grv lys'!$I$2:$I$2863,'bereken betaaldatum bedrag'!$Z$1,'grv lys'!$G$2:$G$2863,'bereken betaaldatum bedrag'!B531)</f>
        <v>0</v>
      </c>
      <c r="AA531" s="4">
        <f>SUMIFS('grv lys'!$L$2:$L$2863,'grv lys'!$I$2:$I$2863,'bereken betaaldatum bedrag'!$AA$1,'grv lys'!$G$2:$G$2863,'bereken betaaldatum bedrag'!B531)</f>
        <v>0</v>
      </c>
      <c r="AB531" s="4">
        <f>SUMIFS('grv lys'!$L$2:$L$2863,'grv lys'!$I$2:$I$2863,'bereken betaaldatum bedrag'!$AB$1,'grv lys'!$G$2:$G$2863,'bereken betaaldatum bedrag'!B531)</f>
        <v>0</v>
      </c>
      <c r="AC531" s="4">
        <f>SUMIFS('grv lys'!$L$2:$L$2863,'grv lys'!$I$2:$I$2863,'bereken betaaldatum bedrag'!$AC$1,'grv lys'!$G$2:$G$2863,'bereken betaaldatum bedrag'!B531)</f>
        <v>0</v>
      </c>
      <c r="AD531" s="4">
        <f>SUMIFS('grv lys'!$L$2:$L$2863,'grv lys'!$I$2:$I$2863,'bereken betaaldatum bedrag'!$AD$1,'grv lys'!$G$2:$G$2863,'bereken betaaldatum bedrag'!B531)</f>
        <v>0</v>
      </c>
      <c r="AE531" s="4">
        <f>SUMIFS('grv lys'!$L$2:$L$2863,'grv lys'!$I$2:$I$2863,'bereken betaaldatum bedrag'!$AE$1,'grv lys'!$G$2:$G$2863,'bereken betaaldatum bedrag'!B531)</f>
        <v>0</v>
      </c>
      <c r="AF531" s="4">
        <f>SUMIFS('grv lys'!$L$2:$L$2863,'grv lys'!$I$2:$I$2863,'bereken betaaldatum bedrag'!$AF$1,'grv lys'!$G$2:$G$2863,'bereken betaaldatum bedrag'!B531)</f>
        <v>0</v>
      </c>
      <c r="AG531" s="4">
        <f>SUMIFS('grv lys'!$L$2:$L$2863,'grv lys'!$I$2:$I$2863,'bereken betaaldatum bedrag'!$AG$1,'grv lys'!$G$2:$G$2863,'bereken betaaldatum bedrag'!B531)</f>
        <v>0</v>
      </c>
      <c r="AH531" s="4">
        <f>SUMIFS('grv lys'!$L$2:$L$2863,'grv lys'!$I$2:$I$2863,'bereken betaaldatum bedrag'!$AH$1,'grv lys'!$G$2:$G$2863,'bereken betaaldatum bedrag'!B531)</f>
        <v>0</v>
      </c>
      <c r="AI531" s="4">
        <f>SUMIFS('grv lys'!$L$2:$L$2863,'grv lys'!$I$2:$I$2863,'bereken betaaldatum bedrag'!$AI$1,'grv lys'!$G$2:$G$2863,'bereken betaaldatum bedrag'!B531)</f>
        <v>0</v>
      </c>
      <c r="AJ531" s="4">
        <f>SUMIFS('grv lys'!$L$2:$L$2863,'grv lys'!$I$2:$I$2863,'bereken betaaldatum bedrag'!$AJ$1,'grv lys'!$G$2:$G$2863,'bereken betaaldatum bedrag'!B531)</f>
        <v>0</v>
      </c>
      <c r="AK531" s="4">
        <f>SUMIFS('grv lys'!$L$2:$L$2863,'grv lys'!$I$2:$I$2863,'bereken betaaldatum bedrag'!$AK$1,'grv lys'!$G$2:$G$2863,'bereken betaaldatum bedrag'!B531)</f>
        <v>0</v>
      </c>
      <c r="AL531" s="4">
        <f>SUMIFS('grv lys'!$L$2:$L$2863,'grv lys'!$I$2:$I$2863,'bereken betaaldatum bedrag'!$AL$1,'grv lys'!$G$2:$G$2863,'bereken betaaldatum bedrag'!B531)</f>
        <v>0</v>
      </c>
      <c r="AM531" s="4">
        <f>SUMIFS('grv lys'!$L$2:$L$2863,'grv lys'!$I$2:$I$2863,'bereken betaaldatum bedrag'!$AM$1,'grv lys'!$G$2:$G$2863,'bereken betaaldatum bedrag'!B531)</f>
        <v>0</v>
      </c>
      <c r="AN531" s="4">
        <f>SUMIFS('grv lys'!$L$2:$L$2863,'grv lys'!$I$2:$I$2863,'bereken betaaldatum bedrag'!$AN$1,'grv lys'!$G$2:$G$2863,'bereken betaaldatum bedrag'!B531)</f>
        <v>0</v>
      </c>
      <c r="AO531" s="4">
        <f>SUMIFS('grv lys'!$L$2:$L$2863,'grv lys'!$I$2:$I$2863,'bereken betaaldatum bedrag'!$AO$1,'grv lys'!$G$2:$G$2863,'bereken betaaldatum bedrag'!B531)</f>
        <v>0</v>
      </c>
      <c r="AP531" s="4">
        <f>SUMIFS('grv lys'!$L$2:$L$2863,'grv lys'!$I$2:$I$2863,'bereken betaaldatum bedrag'!$AP$1,'grv lys'!$G$2:$G$2863,'bereken betaaldatum bedrag'!B531)</f>
        <v>0</v>
      </c>
      <c r="AQ531" s="4">
        <f>SUMIFS('grv lys'!$L$2:$L$2863,'grv lys'!$I$2:$I$2863,'bereken betaaldatum bedrag'!$AQ$1,'grv lys'!$G$2:$G$2863,'bereken betaaldatum bedrag'!B531)</f>
        <v>0</v>
      </c>
      <c r="AR531" s="4">
        <f>SUMIFS('grv lys'!$L$2:$L$2863,'grv lys'!$I$2:$I$2863,'bereken betaaldatum bedrag'!$AR$1,'grv lys'!$G$2:$G$2863,'bereken betaaldatum bedrag'!B531)</f>
        <v>0</v>
      </c>
      <c r="AS531" s="4">
        <f>SUMIFS('grv lys'!$L$2:$L$2863,'grv lys'!$I$2:$I$2863,'bereken betaaldatum bedrag'!$AS$1,'grv lys'!$G$2:$G$2863,'bereken betaaldatum bedrag'!B531)</f>
        <v>0</v>
      </c>
      <c r="AT531" s="4">
        <f>SUMIFS('grv lys'!$L$2:$L$2863,'grv lys'!$I$2:$I$2863,'bereken betaaldatum bedrag'!$AT$1,'grv lys'!$G$2:$G$2863,'bereken betaaldatum bedrag'!B531)</f>
        <v>0</v>
      </c>
      <c r="AU531" s="4">
        <f>SUMIFS('grv lys'!$L$2:$L$2863,'grv lys'!$I$2:$I$2863,'bereken betaaldatum bedrag'!$AU$1,'grv lys'!$G$2:$G$2863,'bereken betaaldatum bedrag'!B531)</f>
        <v>0</v>
      </c>
      <c r="AV531" s="4">
        <f>SUMIFS('grv lys'!$L$2:$L$2863,'grv lys'!$I$2:$I$2863,'bereken betaaldatum bedrag'!$AV$1,'grv lys'!$G$2:$G$2863,'bereken betaaldatum bedrag'!B531)</f>
        <v>0</v>
      </c>
      <c r="AW531" s="4">
        <f>SUMIFS('grv lys'!$L$2:$L$2863,'grv lys'!$I$2:$I$2863,'bereken betaaldatum bedrag'!$AW$1,'grv lys'!$G$2:$G$2863,'bereken betaaldatum bedrag'!B531)</f>
        <v>0</v>
      </c>
      <c r="AX531" s="4">
        <f>SUMIFS('grv lys'!$L$2:$L$2863,'grv lys'!$I$2:$I$2863,'bereken betaaldatum bedrag'!$AX$1,'grv lys'!$G$2:$G$2863,'bereken betaaldatum bedrag'!B531)</f>
        <v>0</v>
      </c>
      <c r="AY531" s="4">
        <f>SUMIFS('grv lys'!$L$2:$L$2863,'grv lys'!$I$2:$I$2863,'bereken betaaldatum bedrag'!$AY$1,'grv lys'!$G$2:$G$2863,'bereken betaaldatum bedrag'!B531)</f>
        <v>0</v>
      </c>
      <c r="AZ531" s="4">
        <f>SUMIFS('grv lys'!$L$2:$L$2863,'grv lys'!$I$2:$I$2863,'bereken betaaldatum bedrag'!$AZ$1,'grv lys'!$G$2:$G$2863,'bereken betaaldatum bedrag'!B531)</f>
        <v>0</v>
      </c>
      <c r="BA531" s="4">
        <f>SUMIFS('grv lys'!$L$2:$L$2863,'grv lys'!$I$2:$I$2863,'bereken betaaldatum bedrag'!$BA$1,'grv lys'!$G$2:$G$2863,'bereken betaaldatum bedrag'!B531)</f>
        <v>0</v>
      </c>
    </row>
    <row r="532" spans="1:53" x14ac:dyDescent="0.25">
      <c r="A532" s="19" t="s">
        <v>136</v>
      </c>
      <c r="B532" s="20">
        <v>42108</v>
      </c>
      <c r="C532" s="7"/>
      <c r="D532" s="15" t="s">
        <v>148</v>
      </c>
      <c r="E532" s="14"/>
      <c r="F532" s="12"/>
      <c r="G532" s="16"/>
      <c r="H532" s="16"/>
      <c r="I532" s="4">
        <f>SUMIFS('grv lys'!$L$2:$L$2863,'grv lys'!$G$2:$G$2863,'bereken betaaldatum bedrag'!B532,'grv lys'!$I$2:$I$2863,'bereken betaaldatum bedrag'!I$1)</f>
        <v>0</v>
      </c>
      <c r="J532" s="4">
        <f>SUMIFS('grv lys'!$L$2:$L$2863,'grv lys'!$I$2:$I$2863,'bereken betaaldatum bedrag'!$J$1,'grv lys'!$T$2:$T$2863,'bereken betaaldatum bedrag'!B532)</f>
        <v>0</v>
      </c>
      <c r="K532" s="4">
        <f>SUMIFS('grv lys'!$L$2:$L$2863,'grv lys'!$I$2:$I$2863,'bereken betaaldatum bedrag'!$K$1,'grv lys'!$T$2:$T$2863,'bereken betaaldatum bedrag'!B532)</f>
        <v>0</v>
      </c>
      <c r="L532" s="4">
        <f>SUMIFS('grv lys'!$L$2:$L$2863,'grv lys'!$I$2:$I$2863,'bereken betaaldatum bedrag'!$L$1,'grv lys'!$T$2:$T$2863,'bereken betaaldatum bedrag'!B532)</f>
        <v>0</v>
      </c>
      <c r="M532" s="4">
        <f>SUMIFS('grv lys'!$L$2:$L$2863,'grv lys'!$I$2:$I$2863,'bereken betaaldatum bedrag'!$M$1,'grv lys'!$T$2:$T$2863,'bereken betaaldatum bedrag'!B532)</f>
        <v>0</v>
      </c>
      <c r="N532" s="4">
        <f>SUMIFS('grv lys'!$L$2:$L$2863,'grv lys'!$I$2:$I$2863,'bereken betaaldatum bedrag'!$N$1,'grv lys'!$T$2:$T$2863,'bereken betaaldatum bedrag'!B532)</f>
        <v>0</v>
      </c>
      <c r="O532" s="4">
        <f>SUMIFS('grv lys'!$L$2:$L$2863,'grv lys'!$I$2:$I$2863,'bereken betaaldatum bedrag'!$O$1,'grv lys'!$T$2:$T$2863,'bereken betaaldatum bedrag'!B532)</f>
        <v>0</v>
      </c>
      <c r="P532" s="4">
        <f>SUMIFS('grv lys'!$L$2:$L$2863,'grv lys'!$I$2:$I$2863,'bereken betaaldatum bedrag'!$P$1,'grv lys'!$T$2:$T$2863,'bereken betaaldatum bedrag'!B532)</f>
        <v>0</v>
      </c>
      <c r="Q532" s="4">
        <f>SUMIFS('grv lys'!$L$2:$L$2863,'grv lys'!$I$2:$I$2863,'bereken betaaldatum bedrag'!$Q$1,'grv lys'!$T$2:$T$2863,'bereken betaaldatum bedrag'!B532)</f>
        <v>0</v>
      </c>
      <c r="R532" s="4">
        <f>SUMIFS('grv lys'!$L$2:$L$2863,'grv lys'!$I$2:$I$2863,'bereken betaaldatum bedrag'!$R$1,'grv lys'!$T$2:$T$2863,'bereken betaaldatum bedrag'!B532)</f>
        <v>0</v>
      </c>
      <c r="S532" s="4">
        <f>SUMIFS('grv lys'!Y531:Y3794,'grv lys'!T531:T3794,'bereken betaaldatum bedrag'!B532,'grv lys'!V531:V3794,'bereken betaaldatum bedrag'!$S$1)</f>
        <v>0</v>
      </c>
      <c r="T532" s="4">
        <f>SUMIFS('grv lys'!Z531:Z3794,'grv lys'!U531:U3794,'bereken betaaldatum bedrag'!B532,'grv lys'!W531:W3794,'bereken betaaldatum bedrag'!$T$1)</f>
        <v>0</v>
      </c>
      <c r="U532" s="4">
        <f>SUMIFS('grv lys'!$L$2:$L$2863,'grv lys'!$I$2:$I$2863,'bereken betaaldatum bedrag'!$U$1,'grv lys'!$T$2:$T$2863,'bereken betaaldatum bedrag'!B532)</f>
        <v>0</v>
      </c>
      <c r="V532" s="4">
        <f>SUMIFS('grv lys'!$L$2:$L$2863,'grv lys'!$I$2:$I$2863,'bereken betaaldatum bedrag'!$V$1,'grv lys'!$T$2:$T$2863,'bereken betaaldatum bedrag'!B532)</f>
        <v>0</v>
      </c>
      <c r="W532" s="4">
        <f>SUMIFS('grv lys'!$L$2:$L$2863,'grv lys'!$I$2:$I$2863,'bereken betaaldatum bedrag'!$W$1,'grv lys'!$T$2:$T$2863,'bereken betaaldatum bedrag'!B532)</f>
        <v>0</v>
      </c>
      <c r="X532" s="4">
        <f>SUMIFS('grv lys'!$L$2:$L$2863,'grv lys'!$I$2:$I$2863,'bereken betaaldatum bedrag'!$X$1,'grv lys'!$T$2:$T$2863,'bereken betaaldatum bedrag'!B532)</f>
        <v>0</v>
      </c>
      <c r="Y532" s="4">
        <f>SUMIFS('grv lys'!$L$2:$L$2863,'grv lys'!$I$2:$I$2863,'bereken betaaldatum bedrag'!$Y$1,'grv lys'!$G$2:$G$2863,'bereken betaaldatum bedrag'!B532)</f>
        <v>0</v>
      </c>
      <c r="Z532" s="4">
        <f>SUMIFS('grv lys'!$L$2:$L$2863,'grv lys'!$I$2:$I$2863,'bereken betaaldatum bedrag'!$Z$1,'grv lys'!$G$2:$G$2863,'bereken betaaldatum bedrag'!B532)</f>
        <v>0</v>
      </c>
      <c r="AA532" s="4">
        <f>SUMIFS('grv lys'!$L$2:$L$2863,'grv lys'!$I$2:$I$2863,'bereken betaaldatum bedrag'!$AA$1,'grv lys'!$G$2:$G$2863,'bereken betaaldatum bedrag'!B532)</f>
        <v>0</v>
      </c>
      <c r="AB532" s="4">
        <f>SUMIFS('grv lys'!$L$2:$L$2863,'grv lys'!$I$2:$I$2863,'bereken betaaldatum bedrag'!$AB$1,'grv lys'!$G$2:$G$2863,'bereken betaaldatum bedrag'!B532)</f>
        <v>0</v>
      </c>
      <c r="AC532" s="4">
        <f>SUMIFS('grv lys'!$L$2:$L$2863,'grv lys'!$I$2:$I$2863,'bereken betaaldatum bedrag'!$AC$1,'grv lys'!$G$2:$G$2863,'bereken betaaldatum bedrag'!B532)</f>
        <v>0</v>
      </c>
      <c r="AD532" s="4">
        <f>SUMIFS('grv lys'!$L$2:$L$2863,'grv lys'!$I$2:$I$2863,'bereken betaaldatum bedrag'!$AD$1,'grv lys'!$G$2:$G$2863,'bereken betaaldatum bedrag'!B532)</f>
        <v>0</v>
      </c>
      <c r="AE532" s="4">
        <f>SUMIFS('grv lys'!$L$2:$L$2863,'grv lys'!$I$2:$I$2863,'bereken betaaldatum bedrag'!$AE$1,'grv lys'!$G$2:$G$2863,'bereken betaaldatum bedrag'!B532)</f>
        <v>0</v>
      </c>
      <c r="AF532" s="4">
        <f>SUMIFS('grv lys'!$L$2:$L$2863,'grv lys'!$I$2:$I$2863,'bereken betaaldatum bedrag'!$AF$1,'grv lys'!$G$2:$G$2863,'bereken betaaldatum bedrag'!B532)</f>
        <v>0</v>
      </c>
      <c r="AG532" s="4">
        <f>SUMIFS('grv lys'!$L$2:$L$2863,'grv lys'!$I$2:$I$2863,'bereken betaaldatum bedrag'!$AG$1,'grv lys'!$G$2:$G$2863,'bereken betaaldatum bedrag'!B532)</f>
        <v>0</v>
      </c>
      <c r="AH532" s="4">
        <f>SUMIFS('grv lys'!$L$2:$L$2863,'grv lys'!$I$2:$I$2863,'bereken betaaldatum bedrag'!$AH$1,'grv lys'!$G$2:$G$2863,'bereken betaaldatum bedrag'!B532)</f>
        <v>0</v>
      </c>
      <c r="AI532" s="4">
        <f>SUMIFS('grv lys'!$L$2:$L$2863,'grv lys'!$I$2:$I$2863,'bereken betaaldatum bedrag'!$AI$1,'grv lys'!$G$2:$G$2863,'bereken betaaldatum bedrag'!B532)</f>
        <v>0</v>
      </c>
      <c r="AJ532" s="4">
        <f>SUMIFS('grv lys'!$L$2:$L$2863,'grv lys'!$I$2:$I$2863,'bereken betaaldatum bedrag'!$AJ$1,'grv lys'!$G$2:$G$2863,'bereken betaaldatum bedrag'!B532)</f>
        <v>0</v>
      </c>
      <c r="AK532" s="4">
        <f>SUMIFS('grv lys'!$L$2:$L$2863,'grv lys'!$I$2:$I$2863,'bereken betaaldatum bedrag'!$AK$1,'grv lys'!$G$2:$G$2863,'bereken betaaldatum bedrag'!B532)</f>
        <v>0</v>
      </c>
      <c r="AL532" s="4">
        <f>SUMIFS('grv lys'!$L$2:$L$2863,'grv lys'!$I$2:$I$2863,'bereken betaaldatum bedrag'!$AL$1,'grv lys'!$G$2:$G$2863,'bereken betaaldatum bedrag'!B532)</f>
        <v>0</v>
      </c>
      <c r="AM532" s="4">
        <f>SUMIFS('grv lys'!$L$2:$L$2863,'grv lys'!$I$2:$I$2863,'bereken betaaldatum bedrag'!$AM$1,'grv lys'!$G$2:$G$2863,'bereken betaaldatum bedrag'!B532)</f>
        <v>0</v>
      </c>
      <c r="AN532" s="4">
        <f>SUMIFS('grv lys'!$L$2:$L$2863,'grv lys'!$I$2:$I$2863,'bereken betaaldatum bedrag'!$AN$1,'grv lys'!$G$2:$G$2863,'bereken betaaldatum bedrag'!B532)</f>
        <v>0</v>
      </c>
      <c r="AO532" s="4">
        <f>SUMIFS('grv lys'!$L$2:$L$2863,'grv lys'!$I$2:$I$2863,'bereken betaaldatum bedrag'!$AO$1,'grv lys'!$G$2:$G$2863,'bereken betaaldatum bedrag'!B532)</f>
        <v>0</v>
      </c>
      <c r="AP532" s="4">
        <f>SUMIFS('grv lys'!$L$2:$L$2863,'grv lys'!$I$2:$I$2863,'bereken betaaldatum bedrag'!$AP$1,'grv lys'!$G$2:$G$2863,'bereken betaaldatum bedrag'!B532)</f>
        <v>0</v>
      </c>
      <c r="AQ532" s="4">
        <f>SUMIFS('grv lys'!$L$2:$L$2863,'grv lys'!$I$2:$I$2863,'bereken betaaldatum bedrag'!$AQ$1,'grv lys'!$G$2:$G$2863,'bereken betaaldatum bedrag'!B532)</f>
        <v>0</v>
      </c>
      <c r="AR532" s="4">
        <f>SUMIFS('grv lys'!$L$2:$L$2863,'grv lys'!$I$2:$I$2863,'bereken betaaldatum bedrag'!$AR$1,'grv lys'!$G$2:$G$2863,'bereken betaaldatum bedrag'!B532)</f>
        <v>0</v>
      </c>
      <c r="AS532" s="4">
        <f>SUMIFS('grv lys'!$L$2:$L$2863,'grv lys'!$I$2:$I$2863,'bereken betaaldatum bedrag'!$AS$1,'grv lys'!$G$2:$G$2863,'bereken betaaldatum bedrag'!B532)</f>
        <v>0</v>
      </c>
      <c r="AT532" s="4">
        <f>SUMIFS('grv lys'!$L$2:$L$2863,'grv lys'!$I$2:$I$2863,'bereken betaaldatum bedrag'!$AT$1,'grv lys'!$G$2:$G$2863,'bereken betaaldatum bedrag'!B532)</f>
        <v>0</v>
      </c>
      <c r="AU532" s="4">
        <f>SUMIFS('grv lys'!$L$2:$L$2863,'grv lys'!$I$2:$I$2863,'bereken betaaldatum bedrag'!$AU$1,'grv lys'!$G$2:$G$2863,'bereken betaaldatum bedrag'!B532)</f>
        <v>0</v>
      </c>
      <c r="AV532" s="4">
        <f>SUMIFS('grv lys'!$L$2:$L$2863,'grv lys'!$I$2:$I$2863,'bereken betaaldatum bedrag'!$AV$1,'grv lys'!$G$2:$G$2863,'bereken betaaldatum bedrag'!B532)</f>
        <v>0</v>
      </c>
      <c r="AW532" s="4">
        <f>SUMIFS('grv lys'!$L$2:$L$2863,'grv lys'!$I$2:$I$2863,'bereken betaaldatum bedrag'!$AW$1,'grv lys'!$G$2:$G$2863,'bereken betaaldatum bedrag'!B532)</f>
        <v>0</v>
      </c>
      <c r="AX532" s="4">
        <f>SUMIFS('grv lys'!$L$2:$L$2863,'grv lys'!$I$2:$I$2863,'bereken betaaldatum bedrag'!$AX$1,'grv lys'!$G$2:$G$2863,'bereken betaaldatum bedrag'!B532)</f>
        <v>0</v>
      </c>
      <c r="AY532" s="4">
        <f>SUMIFS('grv lys'!$L$2:$L$2863,'grv lys'!$I$2:$I$2863,'bereken betaaldatum bedrag'!$AY$1,'grv lys'!$G$2:$G$2863,'bereken betaaldatum bedrag'!B532)</f>
        <v>0</v>
      </c>
      <c r="AZ532" s="4">
        <f>SUMIFS('grv lys'!$L$2:$L$2863,'grv lys'!$I$2:$I$2863,'bereken betaaldatum bedrag'!$AZ$1,'grv lys'!$G$2:$G$2863,'bereken betaaldatum bedrag'!B532)</f>
        <v>0</v>
      </c>
      <c r="BA532" s="4">
        <f>SUMIFS('grv lys'!$L$2:$L$2863,'grv lys'!$I$2:$I$2863,'bereken betaaldatum bedrag'!$BA$1,'grv lys'!$G$2:$G$2863,'bereken betaaldatum bedrag'!B532)</f>
        <v>0</v>
      </c>
    </row>
    <row r="533" spans="1:53" x14ac:dyDescent="0.25">
      <c r="A533" s="19" t="s">
        <v>137</v>
      </c>
      <c r="B533" s="20">
        <v>42109</v>
      </c>
      <c r="C533" s="7"/>
      <c r="D533" s="15" t="s">
        <v>148</v>
      </c>
      <c r="E533" s="14"/>
      <c r="F533" s="12"/>
      <c r="G533" s="16"/>
      <c r="H533" s="16"/>
      <c r="I533" s="4">
        <f>SUMIFS('grv lys'!$L$2:$L$2863,'grv lys'!$G$2:$G$2863,'bereken betaaldatum bedrag'!B533,'grv lys'!$I$2:$I$2863,'bereken betaaldatum bedrag'!I$1)</f>
        <v>0</v>
      </c>
      <c r="J533" s="4">
        <f>SUMIFS('grv lys'!$L$2:$L$2863,'grv lys'!$I$2:$I$2863,'bereken betaaldatum bedrag'!$J$1,'grv lys'!$T$2:$T$2863,'bereken betaaldatum bedrag'!B533)</f>
        <v>0</v>
      </c>
      <c r="K533" s="4">
        <f>SUMIFS('grv lys'!$L$2:$L$2863,'grv lys'!$I$2:$I$2863,'bereken betaaldatum bedrag'!$K$1,'grv lys'!$T$2:$T$2863,'bereken betaaldatum bedrag'!B533)</f>
        <v>0</v>
      </c>
      <c r="L533" s="4">
        <f>SUMIFS('grv lys'!$L$2:$L$2863,'grv lys'!$I$2:$I$2863,'bereken betaaldatum bedrag'!$L$1,'grv lys'!$T$2:$T$2863,'bereken betaaldatum bedrag'!B533)</f>
        <v>0</v>
      </c>
      <c r="M533" s="4">
        <f>SUMIFS('grv lys'!$L$2:$L$2863,'grv lys'!$I$2:$I$2863,'bereken betaaldatum bedrag'!$M$1,'grv lys'!$T$2:$T$2863,'bereken betaaldatum bedrag'!B533)</f>
        <v>0</v>
      </c>
      <c r="N533" s="4">
        <f>SUMIFS('grv lys'!$L$2:$L$2863,'grv lys'!$I$2:$I$2863,'bereken betaaldatum bedrag'!$N$1,'grv lys'!$T$2:$T$2863,'bereken betaaldatum bedrag'!B533)</f>
        <v>0</v>
      </c>
      <c r="O533" s="4">
        <f>SUMIFS('grv lys'!$L$2:$L$2863,'grv lys'!$I$2:$I$2863,'bereken betaaldatum bedrag'!$O$1,'grv lys'!$T$2:$T$2863,'bereken betaaldatum bedrag'!B533)</f>
        <v>0</v>
      </c>
      <c r="P533" s="4">
        <f>SUMIFS('grv lys'!$L$2:$L$2863,'grv lys'!$I$2:$I$2863,'bereken betaaldatum bedrag'!$P$1,'grv lys'!$T$2:$T$2863,'bereken betaaldatum bedrag'!B533)</f>
        <v>0</v>
      </c>
      <c r="Q533" s="4">
        <f>SUMIFS('grv lys'!$L$2:$L$2863,'grv lys'!$I$2:$I$2863,'bereken betaaldatum bedrag'!$Q$1,'grv lys'!$T$2:$T$2863,'bereken betaaldatum bedrag'!B533)</f>
        <v>0</v>
      </c>
      <c r="R533" s="4">
        <f>SUMIFS('grv lys'!$L$2:$L$2863,'grv lys'!$I$2:$I$2863,'bereken betaaldatum bedrag'!$R$1,'grv lys'!$T$2:$T$2863,'bereken betaaldatum bedrag'!B533)</f>
        <v>0</v>
      </c>
      <c r="S533" s="4">
        <f>SUMIFS('grv lys'!Y532:Y3795,'grv lys'!T532:T3795,'bereken betaaldatum bedrag'!B533,'grv lys'!V532:V3795,'bereken betaaldatum bedrag'!$S$1)</f>
        <v>0</v>
      </c>
      <c r="T533" s="4">
        <f>SUMIFS('grv lys'!Z532:Z3795,'grv lys'!U532:U3795,'bereken betaaldatum bedrag'!B533,'grv lys'!W532:W3795,'bereken betaaldatum bedrag'!$T$1)</f>
        <v>0</v>
      </c>
      <c r="U533" s="4">
        <f>SUMIFS('grv lys'!$L$2:$L$2863,'grv lys'!$I$2:$I$2863,'bereken betaaldatum bedrag'!$U$1,'grv lys'!$T$2:$T$2863,'bereken betaaldatum bedrag'!B533)</f>
        <v>0</v>
      </c>
      <c r="V533" s="4">
        <f>SUMIFS('grv lys'!$L$2:$L$2863,'grv lys'!$I$2:$I$2863,'bereken betaaldatum bedrag'!$V$1,'grv lys'!$T$2:$T$2863,'bereken betaaldatum bedrag'!B533)</f>
        <v>0</v>
      </c>
      <c r="W533" s="4">
        <f>SUMIFS('grv lys'!$L$2:$L$2863,'grv lys'!$I$2:$I$2863,'bereken betaaldatum bedrag'!$W$1,'grv lys'!$T$2:$T$2863,'bereken betaaldatum bedrag'!B533)</f>
        <v>0</v>
      </c>
      <c r="X533" s="4">
        <f>SUMIFS('grv lys'!$L$2:$L$2863,'grv lys'!$I$2:$I$2863,'bereken betaaldatum bedrag'!$X$1,'grv lys'!$T$2:$T$2863,'bereken betaaldatum bedrag'!B533)</f>
        <v>0</v>
      </c>
      <c r="Y533" s="4">
        <f>SUMIFS('grv lys'!$L$2:$L$2863,'grv lys'!$I$2:$I$2863,'bereken betaaldatum bedrag'!$Y$1,'grv lys'!$G$2:$G$2863,'bereken betaaldatum bedrag'!B533)</f>
        <v>0</v>
      </c>
      <c r="Z533" s="4">
        <f>SUMIFS('grv lys'!$L$2:$L$2863,'grv lys'!$I$2:$I$2863,'bereken betaaldatum bedrag'!$Z$1,'grv lys'!$G$2:$G$2863,'bereken betaaldatum bedrag'!B533)</f>
        <v>0</v>
      </c>
      <c r="AA533" s="4">
        <f>SUMIFS('grv lys'!$L$2:$L$2863,'grv lys'!$I$2:$I$2863,'bereken betaaldatum bedrag'!$AA$1,'grv lys'!$G$2:$G$2863,'bereken betaaldatum bedrag'!B533)</f>
        <v>0</v>
      </c>
      <c r="AB533" s="4">
        <f>SUMIFS('grv lys'!$L$2:$L$2863,'grv lys'!$I$2:$I$2863,'bereken betaaldatum bedrag'!$AB$1,'grv lys'!$G$2:$G$2863,'bereken betaaldatum bedrag'!B533)</f>
        <v>0</v>
      </c>
      <c r="AC533" s="4">
        <f>SUMIFS('grv lys'!$L$2:$L$2863,'grv lys'!$I$2:$I$2863,'bereken betaaldatum bedrag'!$AC$1,'grv lys'!$G$2:$G$2863,'bereken betaaldatum bedrag'!B533)</f>
        <v>0</v>
      </c>
      <c r="AD533" s="4">
        <f>SUMIFS('grv lys'!$L$2:$L$2863,'grv lys'!$I$2:$I$2863,'bereken betaaldatum bedrag'!$AD$1,'grv lys'!$G$2:$G$2863,'bereken betaaldatum bedrag'!B533)</f>
        <v>0</v>
      </c>
      <c r="AE533" s="4">
        <f>SUMIFS('grv lys'!$L$2:$L$2863,'grv lys'!$I$2:$I$2863,'bereken betaaldatum bedrag'!$AE$1,'grv lys'!$G$2:$G$2863,'bereken betaaldatum bedrag'!B533)</f>
        <v>0</v>
      </c>
      <c r="AF533" s="4">
        <f>SUMIFS('grv lys'!$L$2:$L$2863,'grv lys'!$I$2:$I$2863,'bereken betaaldatum bedrag'!$AF$1,'grv lys'!$G$2:$G$2863,'bereken betaaldatum bedrag'!B533)</f>
        <v>0</v>
      </c>
      <c r="AG533" s="4">
        <f>SUMIFS('grv lys'!$L$2:$L$2863,'grv lys'!$I$2:$I$2863,'bereken betaaldatum bedrag'!$AG$1,'grv lys'!$G$2:$G$2863,'bereken betaaldatum bedrag'!B533)</f>
        <v>0</v>
      </c>
      <c r="AH533" s="4">
        <f>SUMIFS('grv lys'!$L$2:$L$2863,'grv lys'!$I$2:$I$2863,'bereken betaaldatum bedrag'!$AH$1,'grv lys'!$G$2:$G$2863,'bereken betaaldatum bedrag'!B533)</f>
        <v>0</v>
      </c>
      <c r="AI533" s="4">
        <f>SUMIFS('grv lys'!$L$2:$L$2863,'grv lys'!$I$2:$I$2863,'bereken betaaldatum bedrag'!$AI$1,'grv lys'!$G$2:$G$2863,'bereken betaaldatum bedrag'!B533)</f>
        <v>0</v>
      </c>
      <c r="AJ533" s="4">
        <f>SUMIFS('grv lys'!$L$2:$L$2863,'grv lys'!$I$2:$I$2863,'bereken betaaldatum bedrag'!$AJ$1,'grv lys'!$G$2:$G$2863,'bereken betaaldatum bedrag'!B533)</f>
        <v>0</v>
      </c>
      <c r="AK533" s="4">
        <f>SUMIFS('grv lys'!$L$2:$L$2863,'grv lys'!$I$2:$I$2863,'bereken betaaldatum bedrag'!$AK$1,'grv lys'!$G$2:$G$2863,'bereken betaaldatum bedrag'!B533)</f>
        <v>0</v>
      </c>
      <c r="AL533" s="4">
        <f>SUMIFS('grv lys'!$L$2:$L$2863,'grv lys'!$I$2:$I$2863,'bereken betaaldatum bedrag'!$AL$1,'grv lys'!$G$2:$G$2863,'bereken betaaldatum bedrag'!B533)</f>
        <v>0</v>
      </c>
      <c r="AM533" s="4">
        <f>SUMIFS('grv lys'!$L$2:$L$2863,'grv lys'!$I$2:$I$2863,'bereken betaaldatum bedrag'!$AM$1,'grv lys'!$G$2:$G$2863,'bereken betaaldatum bedrag'!B533)</f>
        <v>0</v>
      </c>
      <c r="AN533" s="4">
        <f>SUMIFS('grv lys'!$L$2:$L$2863,'grv lys'!$I$2:$I$2863,'bereken betaaldatum bedrag'!$AN$1,'grv lys'!$G$2:$G$2863,'bereken betaaldatum bedrag'!B533)</f>
        <v>0</v>
      </c>
      <c r="AO533" s="4">
        <f>SUMIFS('grv lys'!$L$2:$L$2863,'grv lys'!$I$2:$I$2863,'bereken betaaldatum bedrag'!$AO$1,'grv lys'!$G$2:$G$2863,'bereken betaaldatum bedrag'!B533)</f>
        <v>0</v>
      </c>
      <c r="AP533" s="4">
        <f>SUMIFS('grv lys'!$L$2:$L$2863,'grv lys'!$I$2:$I$2863,'bereken betaaldatum bedrag'!$AP$1,'grv lys'!$G$2:$G$2863,'bereken betaaldatum bedrag'!B533)</f>
        <v>0</v>
      </c>
      <c r="AQ533" s="4">
        <f>SUMIFS('grv lys'!$L$2:$L$2863,'grv lys'!$I$2:$I$2863,'bereken betaaldatum bedrag'!$AQ$1,'grv lys'!$G$2:$G$2863,'bereken betaaldatum bedrag'!B533)</f>
        <v>0</v>
      </c>
      <c r="AR533" s="4">
        <f>SUMIFS('grv lys'!$L$2:$L$2863,'grv lys'!$I$2:$I$2863,'bereken betaaldatum bedrag'!$AR$1,'grv lys'!$G$2:$G$2863,'bereken betaaldatum bedrag'!B533)</f>
        <v>0</v>
      </c>
      <c r="AS533" s="4">
        <f>SUMIFS('grv lys'!$L$2:$L$2863,'grv lys'!$I$2:$I$2863,'bereken betaaldatum bedrag'!$AS$1,'grv lys'!$G$2:$G$2863,'bereken betaaldatum bedrag'!B533)</f>
        <v>0</v>
      </c>
      <c r="AT533" s="4">
        <f>SUMIFS('grv lys'!$L$2:$L$2863,'grv lys'!$I$2:$I$2863,'bereken betaaldatum bedrag'!$AT$1,'grv lys'!$G$2:$G$2863,'bereken betaaldatum bedrag'!B533)</f>
        <v>0</v>
      </c>
      <c r="AU533" s="4">
        <f>SUMIFS('grv lys'!$L$2:$L$2863,'grv lys'!$I$2:$I$2863,'bereken betaaldatum bedrag'!$AU$1,'grv lys'!$G$2:$G$2863,'bereken betaaldatum bedrag'!B533)</f>
        <v>0</v>
      </c>
      <c r="AV533" s="4">
        <f>SUMIFS('grv lys'!$L$2:$L$2863,'grv lys'!$I$2:$I$2863,'bereken betaaldatum bedrag'!$AV$1,'grv lys'!$G$2:$G$2863,'bereken betaaldatum bedrag'!B533)</f>
        <v>0</v>
      </c>
      <c r="AW533" s="4">
        <f>SUMIFS('grv lys'!$L$2:$L$2863,'grv lys'!$I$2:$I$2863,'bereken betaaldatum bedrag'!$AW$1,'grv lys'!$G$2:$G$2863,'bereken betaaldatum bedrag'!B533)</f>
        <v>0</v>
      </c>
      <c r="AX533" s="4">
        <f>SUMIFS('grv lys'!$L$2:$L$2863,'grv lys'!$I$2:$I$2863,'bereken betaaldatum bedrag'!$AX$1,'grv lys'!$G$2:$G$2863,'bereken betaaldatum bedrag'!B533)</f>
        <v>0</v>
      </c>
      <c r="AY533" s="4">
        <f>SUMIFS('grv lys'!$L$2:$L$2863,'grv lys'!$I$2:$I$2863,'bereken betaaldatum bedrag'!$AY$1,'grv lys'!$G$2:$G$2863,'bereken betaaldatum bedrag'!B533)</f>
        <v>0</v>
      </c>
      <c r="AZ533" s="4">
        <f>SUMIFS('grv lys'!$L$2:$L$2863,'grv lys'!$I$2:$I$2863,'bereken betaaldatum bedrag'!$AZ$1,'grv lys'!$G$2:$G$2863,'bereken betaaldatum bedrag'!B533)</f>
        <v>0</v>
      </c>
      <c r="BA533" s="4">
        <f>SUMIFS('grv lys'!$L$2:$L$2863,'grv lys'!$I$2:$I$2863,'bereken betaaldatum bedrag'!$BA$1,'grv lys'!$G$2:$G$2863,'bereken betaaldatum bedrag'!B533)</f>
        <v>0</v>
      </c>
    </row>
    <row r="534" spans="1:53" x14ac:dyDescent="0.25">
      <c r="A534" s="19" t="s">
        <v>138</v>
      </c>
      <c r="B534" s="20">
        <v>42110</v>
      </c>
      <c r="C534" s="7"/>
      <c r="D534" s="15" t="s">
        <v>148</v>
      </c>
      <c r="E534" s="14"/>
      <c r="F534" s="12"/>
      <c r="G534" s="16"/>
      <c r="H534" s="16"/>
      <c r="I534" s="4">
        <f>SUMIFS('grv lys'!$L$2:$L$2863,'grv lys'!$G$2:$G$2863,'bereken betaaldatum bedrag'!B534,'grv lys'!$I$2:$I$2863,'bereken betaaldatum bedrag'!I$1)</f>
        <v>0</v>
      </c>
      <c r="J534" s="4">
        <f>SUMIFS('grv lys'!$L$2:$L$2863,'grv lys'!$I$2:$I$2863,'bereken betaaldatum bedrag'!$J$1,'grv lys'!$T$2:$T$2863,'bereken betaaldatum bedrag'!B534)</f>
        <v>0</v>
      </c>
      <c r="K534" s="4">
        <f>SUMIFS('grv lys'!$L$2:$L$2863,'grv lys'!$I$2:$I$2863,'bereken betaaldatum bedrag'!$K$1,'grv lys'!$T$2:$T$2863,'bereken betaaldatum bedrag'!B534)</f>
        <v>0</v>
      </c>
      <c r="L534" s="4">
        <f>SUMIFS('grv lys'!$L$2:$L$2863,'grv lys'!$I$2:$I$2863,'bereken betaaldatum bedrag'!$L$1,'grv lys'!$T$2:$T$2863,'bereken betaaldatum bedrag'!B534)</f>
        <v>0</v>
      </c>
      <c r="M534" s="4">
        <f>SUMIFS('grv lys'!$L$2:$L$2863,'grv lys'!$I$2:$I$2863,'bereken betaaldatum bedrag'!$M$1,'grv lys'!$T$2:$T$2863,'bereken betaaldatum bedrag'!B534)</f>
        <v>0</v>
      </c>
      <c r="N534" s="4">
        <f>SUMIFS('grv lys'!$L$2:$L$2863,'grv lys'!$I$2:$I$2863,'bereken betaaldatum bedrag'!$N$1,'grv lys'!$T$2:$T$2863,'bereken betaaldatum bedrag'!B534)</f>
        <v>0</v>
      </c>
      <c r="O534" s="4">
        <f>SUMIFS('grv lys'!$L$2:$L$2863,'grv lys'!$I$2:$I$2863,'bereken betaaldatum bedrag'!$O$1,'grv lys'!$T$2:$T$2863,'bereken betaaldatum bedrag'!B534)</f>
        <v>0</v>
      </c>
      <c r="P534" s="4">
        <f>SUMIFS('grv lys'!$L$2:$L$2863,'grv lys'!$I$2:$I$2863,'bereken betaaldatum bedrag'!$P$1,'grv lys'!$T$2:$T$2863,'bereken betaaldatum bedrag'!B534)</f>
        <v>0</v>
      </c>
      <c r="Q534" s="4">
        <f>SUMIFS('grv lys'!$L$2:$L$2863,'grv lys'!$I$2:$I$2863,'bereken betaaldatum bedrag'!$Q$1,'grv lys'!$T$2:$T$2863,'bereken betaaldatum bedrag'!B534)</f>
        <v>0</v>
      </c>
      <c r="R534" s="4">
        <f>SUMIFS('grv lys'!$L$2:$L$2863,'grv lys'!$I$2:$I$2863,'bereken betaaldatum bedrag'!$R$1,'grv lys'!$T$2:$T$2863,'bereken betaaldatum bedrag'!B534)</f>
        <v>0</v>
      </c>
      <c r="S534" s="4">
        <f>SUMIFS('grv lys'!Y533:Y3796,'grv lys'!T533:T3796,'bereken betaaldatum bedrag'!B534,'grv lys'!V533:V3796,'bereken betaaldatum bedrag'!$S$1)</f>
        <v>0</v>
      </c>
      <c r="T534" s="4">
        <f>SUMIFS('grv lys'!Z533:Z3796,'grv lys'!U533:U3796,'bereken betaaldatum bedrag'!B534,'grv lys'!W533:W3796,'bereken betaaldatum bedrag'!$T$1)</f>
        <v>0</v>
      </c>
      <c r="U534" s="4">
        <f>SUMIFS('grv lys'!$L$2:$L$2863,'grv lys'!$I$2:$I$2863,'bereken betaaldatum bedrag'!$U$1,'grv lys'!$T$2:$T$2863,'bereken betaaldatum bedrag'!B534)</f>
        <v>0</v>
      </c>
      <c r="V534" s="4">
        <f>SUMIFS('grv lys'!$L$2:$L$2863,'grv lys'!$I$2:$I$2863,'bereken betaaldatum bedrag'!$V$1,'grv lys'!$T$2:$T$2863,'bereken betaaldatum bedrag'!B534)</f>
        <v>0</v>
      </c>
      <c r="W534" s="4">
        <f>SUMIFS('grv lys'!$L$2:$L$2863,'grv lys'!$I$2:$I$2863,'bereken betaaldatum bedrag'!$W$1,'grv lys'!$T$2:$T$2863,'bereken betaaldatum bedrag'!B534)</f>
        <v>0</v>
      </c>
      <c r="X534" s="4">
        <f>SUMIFS('grv lys'!$L$2:$L$2863,'grv lys'!$I$2:$I$2863,'bereken betaaldatum bedrag'!$X$1,'grv lys'!$T$2:$T$2863,'bereken betaaldatum bedrag'!B534)</f>
        <v>0</v>
      </c>
      <c r="Y534" s="4">
        <f>SUMIFS('grv lys'!$L$2:$L$2863,'grv lys'!$I$2:$I$2863,'bereken betaaldatum bedrag'!$Y$1,'grv lys'!$G$2:$G$2863,'bereken betaaldatum bedrag'!B534)</f>
        <v>0</v>
      </c>
      <c r="Z534" s="4">
        <f>SUMIFS('grv lys'!$L$2:$L$2863,'grv lys'!$I$2:$I$2863,'bereken betaaldatum bedrag'!$Z$1,'grv lys'!$G$2:$G$2863,'bereken betaaldatum bedrag'!B534)</f>
        <v>0</v>
      </c>
      <c r="AA534" s="4">
        <f>SUMIFS('grv lys'!$L$2:$L$2863,'grv lys'!$I$2:$I$2863,'bereken betaaldatum bedrag'!$AA$1,'grv lys'!$G$2:$G$2863,'bereken betaaldatum bedrag'!B534)</f>
        <v>0</v>
      </c>
      <c r="AB534" s="4">
        <f>SUMIFS('grv lys'!$L$2:$L$2863,'grv lys'!$I$2:$I$2863,'bereken betaaldatum bedrag'!$AB$1,'grv lys'!$G$2:$G$2863,'bereken betaaldatum bedrag'!B534)</f>
        <v>0</v>
      </c>
      <c r="AC534" s="4">
        <f>SUMIFS('grv lys'!$L$2:$L$2863,'grv lys'!$I$2:$I$2863,'bereken betaaldatum bedrag'!$AC$1,'grv lys'!$G$2:$G$2863,'bereken betaaldatum bedrag'!B534)</f>
        <v>0</v>
      </c>
      <c r="AD534" s="4">
        <f>SUMIFS('grv lys'!$L$2:$L$2863,'grv lys'!$I$2:$I$2863,'bereken betaaldatum bedrag'!$AD$1,'grv lys'!$G$2:$G$2863,'bereken betaaldatum bedrag'!B534)</f>
        <v>0</v>
      </c>
      <c r="AE534" s="4">
        <f>SUMIFS('grv lys'!$L$2:$L$2863,'grv lys'!$I$2:$I$2863,'bereken betaaldatum bedrag'!$AE$1,'grv lys'!$G$2:$G$2863,'bereken betaaldatum bedrag'!B534)</f>
        <v>0</v>
      </c>
      <c r="AF534" s="4">
        <f>SUMIFS('grv lys'!$L$2:$L$2863,'grv lys'!$I$2:$I$2863,'bereken betaaldatum bedrag'!$AF$1,'grv lys'!$G$2:$G$2863,'bereken betaaldatum bedrag'!B534)</f>
        <v>0</v>
      </c>
      <c r="AG534" s="4">
        <f>SUMIFS('grv lys'!$L$2:$L$2863,'grv lys'!$I$2:$I$2863,'bereken betaaldatum bedrag'!$AG$1,'grv lys'!$G$2:$G$2863,'bereken betaaldatum bedrag'!B534)</f>
        <v>0</v>
      </c>
      <c r="AH534" s="4">
        <f>SUMIFS('grv lys'!$L$2:$L$2863,'grv lys'!$I$2:$I$2863,'bereken betaaldatum bedrag'!$AH$1,'grv lys'!$G$2:$G$2863,'bereken betaaldatum bedrag'!B534)</f>
        <v>0</v>
      </c>
      <c r="AI534" s="4">
        <f>SUMIFS('grv lys'!$L$2:$L$2863,'grv lys'!$I$2:$I$2863,'bereken betaaldatum bedrag'!$AI$1,'grv lys'!$G$2:$G$2863,'bereken betaaldatum bedrag'!B534)</f>
        <v>0</v>
      </c>
      <c r="AJ534" s="4">
        <f>SUMIFS('grv lys'!$L$2:$L$2863,'grv lys'!$I$2:$I$2863,'bereken betaaldatum bedrag'!$AJ$1,'grv lys'!$G$2:$G$2863,'bereken betaaldatum bedrag'!B534)</f>
        <v>0</v>
      </c>
      <c r="AK534" s="4">
        <f>SUMIFS('grv lys'!$L$2:$L$2863,'grv lys'!$I$2:$I$2863,'bereken betaaldatum bedrag'!$AK$1,'grv lys'!$G$2:$G$2863,'bereken betaaldatum bedrag'!B534)</f>
        <v>0</v>
      </c>
      <c r="AL534" s="4">
        <f>SUMIFS('grv lys'!$L$2:$L$2863,'grv lys'!$I$2:$I$2863,'bereken betaaldatum bedrag'!$AL$1,'grv lys'!$G$2:$G$2863,'bereken betaaldatum bedrag'!B534)</f>
        <v>0</v>
      </c>
      <c r="AM534" s="4">
        <f>SUMIFS('grv lys'!$L$2:$L$2863,'grv lys'!$I$2:$I$2863,'bereken betaaldatum bedrag'!$AM$1,'grv lys'!$G$2:$G$2863,'bereken betaaldatum bedrag'!B534)</f>
        <v>0</v>
      </c>
      <c r="AN534" s="4">
        <f>SUMIFS('grv lys'!$L$2:$L$2863,'grv lys'!$I$2:$I$2863,'bereken betaaldatum bedrag'!$AN$1,'grv lys'!$G$2:$G$2863,'bereken betaaldatum bedrag'!B534)</f>
        <v>0</v>
      </c>
      <c r="AO534" s="4">
        <f>SUMIFS('grv lys'!$L$2:$L$2863,'grv lys'!$I$2:$I$2863,'bereken betaaldatum bedrag'!$AO$1,'grv lys'!$G$2:$G$2863,'bereken betaaldatum bedrag'!B534)</f>
        <v>0</v>
      </c>
      <c r="AP534" s="4">
        <f>SUMIFS('grv lys'!$L$2:$L$2863,'grv lys'!$I$2:$I$2863,'bereken betaaldatum bedrag'!$AP$1,'grv lys'!$G$2:$G$2863,'bereken betaaldatum bedrag'!B534)</f>
        <v>0</v>
      </c>
      <c r="AQ534" s="4">
        <f>SUMIFS('grv lys'!$L$2:$L$2863,'grv lys'!$I$2:$I$2863,'bereken betaaldatum bedrag'!$AQ$1,'grv lys'!$G$2:$G$2863,'bereken betaaldatum bedrag'!B534)</f>
        <v>0</v>
      </c>
      <c r="AR534" s="4">
        <f>SUMIFS('grv lys'!$L$2:$L$2863,'grv lys'!$I$2:$I$2863,'bereken betaaldatum bedrag'!$AR$1,'grv lys'!$G$2:$G$2863,'bereken betaaldatum bedrag'!B534)</f>
        <v>0</v>
      </c>
      <c r="AS534" s="4">
        <f>SUMIFS('grv lys'!$L$2:$L$2863,'grv lys'!$I$2:$I$2863,'bereken betaaldatum bedrag'!$AS$1,'grv lys'!$G$2:$G$2863,'bereken betaaldatum bedrag'!B534)</f>
        <v>0</v>
      </c>
      <c r="AT534" s="4">
        <f>SUMIFS('grv lys'!$L$2:$L$2863,'grv lys'!$I$2:$I$2863,'bereken betaaldatum bedrag'!$AT$1,'grv lys'!$G$2:$G$2863,'bereken betaaldatum bedrag'!B534)</f>
        <v>0</v>
      </c>
      <c r="AU534" s="4">
        <f>SUMIFS('grv lys'!$L$2:$L$2863,'grv lys'!$I$2:$I$2863,'bereken betaaldatum bedrag'!$AU$1,'grv lys'!$G$2:$G$2863,'bereken betaaldatum bedrag'!B534)</f>
        <v>0</v>
      </c>
      <c r="AV534" s="4">
        <f>SUMIFS('grv lys'!$L$2:$L$2863,'grv lys'!$I$2:$I$2863,'bereken betaaldatum bedrag'!$AV$1,'grv lys'!$G$2:$G$2863,'bereken betaaldatum bedrag'!B534)</f>
        <v>0</v>
      </c>
      <c r="AW534" s="4">
        <f>SUMIFS('grv lys'!$L$2:$L$2863,'grv lys'!$I$2:$I$2863,'bereken betaaldatum bedrag'!$AW$1,'grv lys'!$G$2:$G$2863,'bereken betaaldatum bedrag'!B534)</f>
        <v>0</v>
      </c>
      <c r="AX534" s="4">
        <f>SUMIFS('grv lys'!$L$2:$L$2863,'grv lys'!$I$2:$I$2863,'bereken betaaldatum bedrag'!$AX$1,'grv lys'!$G$2:$G$2863,'bereken betaaldatum bedrag'!B534)</f>
        <v>0</v>
      </c>
      <c r="AY534" s="4">
        <f>SUMIFS('grv lys'!$L$2:$L$2863,'grv lys'!$I$2:$I$2863,'bereken betaaldatum bedrag'!$AY$1,'grv lys'!$G$2:$G$2863,'bereken betaaldatum bedrag'!B534)</f>
        <v>0</v>
      </c>
      <c r="AZ534" s="4">
        <f>SUMIFS('grv lys'!$L$2:$L$2863,'grv lys'!$I$2:$I$2863,'bereken betaaldatum bedrag'!$AZ$1,'grv lys'!$G$2:$G$2863,'bereken betaaldatum bedrag'!B534)</f>
        <v>0</v>
      </c>
      <c r="BA534" s="4">
        <f>SUMIFS('grv lys'!$L$2:$L$2863,'grv lys'!$I$2:$I$2863,'bereken betaaldatum bedrag'!$BA$1,'grv lys'!$G$2:$G$2863,'bereken betaaldatum bedrag'!B534)</f>
        <v>0</v>
      </c>
    </row>
    <row r="535" spans="1:53" x14ac:dyDescent="0.25">
      <c r="A535" s="19" t="s">
        <v>139</v>
      </c>
      <c r="B535" s="20">
        <v>42111</v>
      </c>
      <c r="C535" s="7">
        <f>B535+19</f>
        <v>42130</v>
      </c>
      <c r="D535" s="6">
        <f>SUM(I529:I535)</f>
        <v>0</v>
      </c>
      <c r="E535" s="14">
        <f>B535+31</f>
        <v>42142</v>
      </c>
      <c r="F535" s="12">
        <f>SUM(Y529:BA535)</f>
        <v>0</v>
      </c>
      <c r="G535" s="10">
        <f>B535</f>
        <v>42111</v>
      </c>
      <c r="H535" s="9">
        <f>SUM(J529:X535)</f>
        <v>0</v>
      </c>
      <c r="I535" s="4">
        <f>SUMIFS('grv lys'!$L$2:$L$2863,'grv lys'!$G$2:$G$2863,'bereken betaaldatum bedrag'!B535,'grv lys'!$I$2:$I$2863,'bereken betaaldatum bedrag'!I$1)</f>
        <v>0</v>
      </c>
      <c r="J535" s="4">
        <f>SUMIFS('grv lys'!$L$2:$L$2863,'grv lys'!$I$2:$I$2863,'bereken betaaldatum bedrag'!$J$1,'grv lys'!$T$2:$T$2863,'bereken betaaldatum bedrag'!B535)</f>
        <v>0</v>
      </c>
      <c r="K535" s="4">
        <f>SUMIFS('grv lys'!$L$2:$L$2863,'grv lys'!$I$2:$I$2863,'bereken betaaldatum bedrag'!$K$1,'grv lys'!$T$2:$T$2863,'bereken betaaldatum bedrag'!B535)</f>
        <v>0</v>
      </c>
      <c r="L535" s="4">
        <f>SUMIFS('grv lys'!$L$2:$L$2863,'grv lys'!$I$2:$I$2863,'bereken betaaldatum bedrag'!$L$1,'grv lys'!$T$2:$T$2863,'bereken betaaldatum bedrag'!B535)</f>
        <v>0</v>
      </c>
      <c r="M535" s="4">
        <f>SUMIFS('grv lys'!$L$2:$L$2863,'grv lys'!$I$2:$I$2863,'bereken betaaldatum bedrag'!$M$1,'grv lys'!$T$2:$T$2863,'bereken betaaldatum bedrag'!B535)</f>
        <v>0</v>
      </c>
      <c r="N535" s="4">
        <f>SUMIFS('grv lys'!$L$2:$L$2863,'grv lys'!$I$2:$I$2863,'bereken betaaldatum bedrag'!$N$1,'grv lys'!$T$2:$T$2863,'bereken betaaldatum bedrag'!B535)</f>
        <v>0</v>
      </c>
      <c r="O535" s="4">
        <f>SUMIFS('grv lys'!$L$2:$L$2863,'grv lys'!$I$2:$I$2863,'bereken betaaldatum bedrag'!$O$1,'grv lys'!$T$2:$T$2863,'bereken betaaldatum bedrag'!B535)</f>
        <v>0</v>
      </c>
      <c r="P535" s="4">
        <f>SUMIFS('grv lys'!$L$2:$L$2863,'grv lys'!$I$2:$I$2863,'bereken betaaldatum bedrag'!$P$1,'grv lys'!$T$2:$T$2863,'bereken betaaldatum bedrag'!B535)</f>
        <v>0</v>
      </c>
      <c r="Q535" s="4">
        <f>SUMIFS('grv lys'!$L$2:$L$2863,'grv lys'!$I$2:$I$2863,'bereken betaaldatum bedrag'!$Q$1,'grv lys'!$T$2:$T$2863,'bereken betaaldatum bedrag'!B535)</f>
        <v>0</v>
      </c>
      <c r="R535" s="4">
        <f>SUMIFS('grv lys'!$L$2:$L$2863,'grv lys'!$I$2:$I$2863,'bereken betaaldatum bedrag'!$R$1,'grv lys'!$T$2:$T$2863,'bereken betaaldatum bedrag'!B535)</f>
        <v>0</v>
      </c>
      <c r="S535" s="4">
        <f>SUMIFS('grv lys'!Y534:Y3797,'grv lys'!T534:T3797,'bereken betaaldatum bedrag'!B535,'grv lys'!V534:V3797,'bereken betaaldatum bedrag'!$S$1)</f>
        <v>0</v>
      </c>
      <c r="T535" s="4">
        <f>SUMIFS('grv lys'!Z534:Z3797,'grv lys'!U534:U3797,'bereken betaaldatum bedrag'!B535,'grv lys'!W534:W3797,'bereken betaaldatum bedrag'!$T$1)</f>
        <v>0</v>
      </c>
      <c r="U535" s="4">
        <f>SUMIFS('grv lys'!$L$2:$L$2863,'grv lys'!$I$2:$I$2863,'bereken betaaldatum bedrag'!$U$1,'grv lys'!$T$2:$T$2863,'bereken betaaldatum bedrag'!B535)</f>
        <v>0</v>
      </c>
      <c r="V535" s="4">
        <f>SUMIFS('grv lys'!$L$2:$L$2863,'grv lys'!$I$2:$I$2863,'bereken betaaldatum bedrag'!$V$1,'grv lys'!$T$2:$T$2863,'bereken betaaldatum bedrag'!B535)</f>
        <v>0</v>
      </c>
      <c r="W535" s="4">
        <f>SUMIFS('grv lys'!$L$2:$L$2863,'grv lys'!$I$2:$I$2863,'bereken betaaldatum bedrag'!$W$1,'grv lys'!$T$2:$T$2863,'bereken betaaldatum bedrag'!B535)</f>
        <v>0</v>
      </c>
      <c r="X535" s="4">
        <f>SUMIFS('grv lys'!$L$2:$L$2863,'grv lys'!$I$2:$I$2863,'bereken betaaldatum bedrag'!$X$1,'grv lys'!$T$2:$T$2863,'bereken betaaldatum bedrag'!B535)</f>
        <v>0</v>
      </c>
      <c r="Y535" s="4">
        <f>SUMIFS('grv lys'!$L$2:$L$2863,'grv lys'!$I$2:$I$2863,'bereken betaaldatum bedrag'!$Y$1,'grv lys'!$G$2:$G$2863,'bereken betaaldatum bedrag'!B535)</f>
        <v>0</v>
      </c>
      <c r="Z535" s="4">
        <f>SUMIFS('grv lys'!$L$2:$L$2863,'grv lys'!$I$2:$I$2863,'bereken betaaldatum bedrag'!$Z$1,'grv lys'!$G$2:$G$2863,'bereken betaaldatum bedrag'!B535)</f>
        <v>0</v>
      </c>
      <c r="AA535" s="4">
        <f>SUMIFS('grv lys'!$L$2:$L$2863,'grv lys'!$I$2:$I$2863,'bereken betaaldatum bedrag'!$AA$1,'grv lys'!$G$2:$G$2863,'bereken betaaldatum bedrag'!B535)</f>
        <v>0</v>
      </c>
      <c r="AB535" s="4">
        <f>SUMIFS('grv lys'!$L$2:$L$2863,'grv lys'!$I$2:$I$2863,'bereken betaaldatum bedrag'!$AB$1,'grv lys'!$G$2:$G$2863,'bereken betaaldatum bedrag'!B535)</f>
        <v>0</v>
      </c>
      <c r="AC535" s="4">
        <f>SUMIFS('grv lys'!$L$2:$L$2863,'grv lys'!$I$2:$I$2863,'bereken betaaldatum bedrag'!$AC$1,'grv lys'!$G$2:$G$2863,'bereken betaaldatum bedrag'!B535)</f>
        <v>0</v>
      </c>
      <c r="AD535" s="4">
        <f>SUMIFS('grv lys'!$L$2:$L$2863,'grv lys'!$I$2:$I$2863,'bereken betaaldatum bedrag'!$AD$1,'grv lys'!$G$2:$G$2863,'bereken betaaldatum bedrag'!B535)</f>
        <v>0</v>
      </c>
      <c r="AE535" s="4">
        <f>SUMIFS('grv lys'!$L$2:$L$2863,'grv lys'!$I$2:$I$2863,'bereken betaaldatum bedrag'!$AE$1,'grv lys'!$G$2:$G$2863,'bereken betaaldatum bedrag'!B535)</f>
        <v>0</v>
      </c>
      <c r="AF535" s="4">
        <f>SUMIFS('grv lys'!$L$2:$L$2863,'grv lys'!$I$2:$I$2863,'bereken betaaldatum bedrag'!$AF$1,'grv lys'!$G$2:$G$2863,'bereken betaaldatum bedrag'!B535)</f>
        <v>0</v>
      </c>
      <c r="AG535" s="4">
        <f>SUMIFS('grv lys'!$L$2:$L$2863,'grv lys'!$I$2:$I$2863,'bereken betaaldatum bedrag'!$AG$1,'grv lys'!$G$2:$G$2863,'bereken betaaldatum bedrag'!B535)</f>
        <v>0</v>
      </c>
      <c r="AH535" s="4">
        <f>SUMIFS('grv lys'!$L$2:$L$2863,'grv lys'!$I$2:$I$2863,'bereken betaaldatum bedrag'!$AH$1,'grv lys'!$G$2:$G$2863,'bereken betaaldatum bedrag'!B535)</f>
        <v>0</v>
      </c>
      <c r="AI535" s="4">
        <f>SUMIFS('grv lys'!$L$2:$L$2863,'grv lys'!$I$2:$I$2863,'bereken betaaldatum bedrag'!$AI$1,'grv lys'!$G$2:$G$2863,'bereken betaaldatum bedrag'!B535)</f>
        <v>0</v>
      </c>
      <c r="AJ535" s="4">
        <f>SUMIFS('grv lys'!$L$2:$L$2863,'grv lys'!$I$2:$I$2863,'bereken betaaldatum bedrag'!$AJ$1,'grv lys'!$G$2:$G$2863,'bereken betaaldatum bedrag'!B535)</f>
        <v>0</v>
      </c>
      <c r="AK535" s="4">
        <f>SUMIFS('grv lys'!$L$2:$L$2863,'grv lys'!$I$2:$I$2863,'bereken betaaldatum bedrag'!$AK$1,'grv lys'!$G$2:$G$2863,'bereken betaaldatum bedrag'!B535)</f>
        <v>0</v>
      </c>
      <c r="AL535" s="4">
        <f>SUMIFS('grv lys'!$L$2:$L$2863,'grv lys'!$I$2:$I$2863,'bereken betaaldatum bedrag'!$AL$1,'grv lys'!$G$2:$G$2863,'bereken betaaldatum bedrag'!B535)</f>
        <v>0</v>
      </c>
      <c r="AM535" s="4">
        <f>SUMIFS('grv lys'!$L$2:$L$2863,'grv lys'!$I$2:$I$2863,'bereken betaaldatum bedrag'!$AM$1,'grv lys'!$G$2:$G$2863,'bereken betaaldatum bedrag'!B535)</f>
        <v>0</v>
      </c>
      <c r="AN535" s="4">
        <f>SUMIFS('grv lys'!$L$2:$L$2863,'grv lys'!$I$2:$I$2863,'bereken betaaldatum bedrag'!$AN$1,'grv lys'!$G$2:$G$2863,'bereken betaaldatum bedrag'!B535)</f>
        <v>0</v>
      </c>
      <c r="AO535" s="4">
        <f>SUMIFS('grv lys'!$L$2:$L$2863,'grv lys'!$I$2:$I$2863,'bereken betaaldatum bedrag'!$AO$1,'grv lys'!$G$2:$G$2863,'bereken betaaldatum bedrag'!B535)</f>
        <v>0</v>
      </c>
      <c r="AP535" s="4">
        <f>SUMIFS('grv lys'!$L$2:$L$2863,'grv lys'!$I$2:$I$2863,'bereken betaaldatum bedrag'!$AP$1,'grv lys'!$G$2:$G$2863,'bereken betaaldatum bedrag'!B535)</f>
        <v>0</v>
      </c>
      <c r="AQ535" s="4">
        <f>SUMIFS('grv lys'!$L$2:$L$2863,'grv lys'!$I$2:$I$2863,'bereken betaaldatum bedrag'!$AQ$1,'grv lys'!$G$2:$G$2863,'bereken betaaldatum bedrag'!B535)</f>
        <v>0</v>
      </c>
      <c r="AR535" s="4">
        <f>SUMIFS('grv lys'!$L$2:$L$2863,'grv lys'!$I$2:$I$2863,'bereken betaaldatum bedrag'!$AR$1,'grv lys'!$G$2:$G$2863,'bereken betaaldatum bedrag'!B535)</f>
        <v>0</v>
      </c>
      <c r="AS535" s="4">
        <f>SUMIFS('grv lys'!$L$2:$L$2863,'grv lys'!$I$2:$I$2863,'bereken betaaldatum bedrag'!$AS$1,'grv lys'!$G$2:$G$2863,'bereken betaaldatum bedrag'!B535)</f>
        <v>0</v>
      </c>
      <c r="AT535" s="4">
        <f>SUMIFS('grv lys'!$L$2:$L$2863,'grv lys'!$I$2:$I$2863,'bereken betaaldatum bedrag'!$AT$1,'grv lys'!$G$2:$G$2863,'bereken betaaldatum bedrag'!B535)</f>
        <v>0</v>
      </c>
      <c r="AU535" s="4">
        <f>SUMIFS('grv lys'!$L$2:$L$2863,'grv lys'!$I$2:$I$2863,'bereken betaaldatum bedrag'!$AU$1,'grv lys'!$G$2:$G$2863,'bereken betaaldatum bedrag'!B535)</f>
        <v>0</v>
      </c>
      <c r="AV535" s="4">
        <f>SUMIFS('grv lys'!$L$2:$L$2863,'grv lys'!$I$2:$I$2863,'bereken betaaldatum bedrag'!$AV$1,'grv lys'!$G$2:$G$2863,'bereken betaaldatum bedrag'!B535)</f>
        <v>0</v>
      </c>
      <c r="AW535" s="4">
        <f>SUMIFS('grv lys'!$L$2:$L$2863,'grv lys'!$I$2:$I$2863,'bereken betaaldatum bedrag'!$AW$1,'grv lys'!$G$2:$G$2863,'bereken betaaldatum bedrag'!B535)</f>
        <v>0</v>
      </c>
      <c r="AX535" s="4">
        <f>SUMIFS('grv lys'!$L$2:$L$2863,'grv lys'!$I$2:$I$2863,'bereken betaaldatum bedrag'!$AX$1,'grv lys'!$G$2:$G$2863,'bereken betaaldatum bedrag'!B535)</f>
        <v>0</v>
      </c>
      <c r="AY535" s="4">
        <f>SUMIFS('grv lys'!$L$2:$L$2863,'grv lys'!$I$2:$I$2863,'bereken betaaldatum bedrag'!$AY$1,'grv lys'!$G$2:$G$2863,'bereken betaaldatum bedrag'!B535)</f>
        <v>0</v>
      </c>
      <c r="AZ535" s="4">
        <f>SUMIFS('grv lys'!$L$2:$L$2863,'grv lys'!$I$2:$I$2863,'bereken betaaldatum bedrag'!$AZ$1,'grv lys'!$G$2:$G$2863,'bereken betaaldatum bedrag'!B535)</f>
        <v>0</v>
      </c>
      <c r="BA535" s="4">
        <f>SUMIFS('grv lys'!$L$2:$L$2863,'grv lys'!$I$2:$I$2863,'bereken betaaldatum bedrag'!$BA$1,'grv lys'!$G$2:$G$2863,'bereken betaaldatum bedrag'!B535)</f>
        <v>0</v>
      </c>
    </row>
    <row r="536" spans="1:53" x14ac:dyDescent="0.25">
      <c r="A536" s="21" t="s">
        <v>140</v>
      </c>
      <c r="B536" s="22">
        <v>42112</v>
      </c>
      <c r="C536" s="7"/>
      <c r="D536" s="15" t="s">
        <v>148</v>
      </c>
      <c r="E536" s="14"/>
      <c r="F536" s="12"/>
      <c r="G536" s="16"/>
      <c r="H536" s="16"/>
      <c r="I536" s="4">
        <f>SUMIFS('grv lys'!$L$2:$L$2863,'grv lys'!$G$2:$G$2863,'bereken betaaldatum bedrag'!B536,'grv lys'!$I$2:$I$2863,'bereken betaaldatum bedrag'!I$1)</f>
        <v>0</v>
      </c>
      <c r="J536" s="4">
        <f>SUMIFS('grv lys'!$L$2:$L$2863,'grv lys'!$I$2:$I$2863,'bereken betaaldatum bedrag'!$J$1,'grv lys'!$T$2:$T$2863,'bereken betaaldatum bedrag'!B536)</f>
        <v>0</v>
      </c>
      <c r="K536" s="4">
        <f>SUMIFS('grv lys'!$L$2:$L$2863,'grv lys'!$I$2:$I$2863,'bereken betaaldatum bedrag'!$K$1,'grv lys'!$T$2:$T$2863,'bereken betaaldatum bedrag'!B536)</f>
        <v>0</v>
      </c>
      <c r="L536" s="4">
        <f>SUMIFS('grv lys'!$L$2:$L$2863,'grv lys'!$I$2:$I$2863,'bereken betaaldatum bedrag'!$L$1,'grv lys'!$T$2:$T$2863,'bereken betaaldatum bedrag'!B536)</f>
        <v>0</v>
      </c>
      <c r="M536" s="4">
        <f>SUMIFS('grv lys'!$L$2:$L$2863,'grv lys'!$I$2:$I$2863,'bereken betaaldatum bedrag'!$M$1,'grv lys'!$T$2:$T$2863,'bereken betaaldatum bedrag'!B536)</f>
        <v>0</v>
      </c>
      <c r="N536" s="4">
        <f>SUMIFS('grv lys'!$L$2:$L$2863,'grv lys'!$I$2:$I$2863,'bereken betaaldatum bedrag'!$N$1,'grv lys'!$T$2:$T$2863,'bereken betaaldatum bedrag'!B536)</f>
        <v>0</v>
      </c>
      <c r="O536" s="4">
        <f>SUMIFS('grv lys'!$L$2:$L$2863,'grv lys'!$I$2:$I$2863,'bereken betaaldatum bedrag'!$O$1,'grv lys'!$T$2:$T$2863,'bereken betaaldatum bedrag'!B536)</f>
        <v>0</v>
      </c>
      <c r="P536" s="4">
        <f>SUMIFS('grv lys'!$L$2:$L$2863,'grv lys'!$I$2:$I$2863,'bereken betaaldatum bedrag'!$P$1,'grv lys'!$T$2:$T$2863,'bereken betaaldatum bedrag'!B536)</f>
        <v>0</v>
      </c>
      <c r="Q536" s="4">
        <f>SUMIFS('grv lys'!$L$2:$L$2863,'grv lys'!$I$2:$I$2863,'bereken betaaldatum bedrag'!$Q$1,'grv lys'!$T$2:$T$2863,'bereken betaaldatum bedrag'!B536)</f>
        <v>0</v>
      </c>
      <c r="R536" s="4">
        <f>SUMIFS('grv lys'!$L$2:$L$2863,'grv lys'!$I$2:$I$2863,'bereken betaaldatum bedrag'!$R$1,'grv lys'!$T$2:$T$2863,'bereken betaaldatum bedrag'!B536)</f>
        <v>0</v>
      </c>
      <c r="S536" s="4">
        <f>SUMIFS('grv lys'!Y535:Y3798,'grv lys'!T535:T3798,'bereken betaaldatum bedrag'!B536,'grv lys'!V535:V3798,'bereken betaaldatum bedrag'!$S$1)</f>
        <v>0</v>
      </c>
      <c r="T536" s="4">
        <f>SUMIFS('grv lys'!Z535:Z3798,'grv lys'!U535:U3798,'bereken betaaldatum bedrag'!B536,'grv lys'!W535:W3798,'bereken betaaldatum bedrag'!$T$1)</f>
        <v>0</v>
      </c>
      <c r="U536" s="4">
        <f>SUMIFS('grv lys'!$L$2:$L$2863,'grv lys'!$I$2:$I$2863,'bereken betaaldatum bedrag'!$U$1,'grv lys'!$T$2:$T$2863,'bereken betaaldatum bedrag'!B536)</f>
        <v>0</v>
      </c>
      <c r="V536" s="4">
        <f>SUMIFS('grv lys'!$L$2:$L$2863,'grv lys'!$I$2:$I$2863,'bereken betaaldatum bedrag'!$V$1,'grv lys'!$T$2:$T$2863,'bereken betaaldatum bedrag'!B536)</f>
        <v>0</v>
      </c>
      <c r="W536" s="4">
        <f>SUMIFS('grv lys'!$L$2:$L$2863,'grv lys'!$I$2:$I$2863,'bereken betaaldatum bedrag'!$W$1,'grv lys'!$T$2:$T$2863,'bereken betaaldatum bedrag'!B536)</f>
        <v>0</v>
      </c>
      <c r="X536" s="4">
        <f>SUMIFS('grv lys'!$L$2:$L$2863,'grv lys'!$I$2:$I$2863,'bereken betaaldatum bedrag'!$X$1,'grv lys'!$T$2:$T$2863,'bereken betaaldatum bedrag'!B536)</f>
        <v>0</v>
      </c>
      <c r="Y536" s="4">
        <f>SUMIFS('grv lys'!$L$2:$L$2863,'grv lys'!$I$2:$I$2863,'bereken betaaldatum bedrag'!$Y$1,'grv lys'!$G$2:$G$2863,'bereken betaaldatum bedrag'!B536)</f>
        <v>0</v>
      </c>
      <c r="Z536" s="4">
        <f>SUMIFS('grv lys'!$L$2:$L$2863,'grv lys'!$I$2:$I$2863,'bereken betaaldatum bedrag'!$Z$1,'grv lys'!$G$2:$G$2863,'bereken betaaldatum bedrag'!B536)</f>
        <v>0</v>
      </c>
      <c r="AA536" s="4">
        <f>SUMIFS('grv lys'!$L$2:$L$2863,'grv lys'!$I$2:$I$2863,'bereken betaaldatum bedrag'!$AA$1,'grv lys'!$G$2:$G$2863,'bereken betaaldatum bedrag'!B536)</f>
        <v>0</v>
      </c>
      <c r="AB536" s="4">
        <f>SUMIFS('grv lys'!$L$2:$L$2863,'grv lys'!$I$2:$I$2863,'bereken betaaldatum bedrag'!$AB$1,'grv lys'!$G$2:$G$2863,'bereken betaaldatum bedrag'!B536)</f>
        <v>0</v>
      </c>
      <c r="AC536" s="4">
        <f>SUMIFS('grv lys'!$L$2:$L$2863,'grv lys'!$I$2:$I$2863,'bereken betaaldatum bedrag'!$AC$1,'grv lys'!$G$2:$G$2863,'bereken betaaldatum bedrag'!B536)</f>
        <v>0</v>
      </c>
      <c r="AD536" s="4">
        <f>SUMIFS('grv lys'!$L$2:$L$2863,'grv lys'!$I$2:$I$2863,'bereken betaaldatum bedrag'!$AD$1,'grv lys'!$G$2:$G$2863,'bereken betaaldatum bedrag'!B536)</f>
        <v>0</v>
      </c>
      <c r="AE536" s="4">
        <f>SUMIFS('grv lys'!$L$2:$L$2863,'grv lys'!$I$2:$I$2863,'bereken betaaldatum bedrag'!$AE$1,'grv lys'!$G$2:$G$2863,'bereken betaaldatum bedrag'!B536)</f>
        <v>0</v>
      </c>
      <c r="AF536" s="4">
        <f>SUMIFS('grv lys'!$L$2:$L$2863,'grv lys'!$I$2:$I$2863,'bereken betaaldatum bedrag'!$AF$1,'grv lys'!$G$2:$G$2863,'bereken betaaldatum bedrag'!B536)</f>
        <v>0</v>
      </c>
      <c r="AG536" s="4">
        <f>SUMIFS('grv lys'!$L$2:$L$2863,'grv lys'!$I$2:$I$2863,'bereken betaaldatum bedrag'!$AG$1,'grv lys'!$G$2:$G$2863,'bereken betaaldatum bedrag'!B536)</f>
        <v>0</v>
      </c>
      <c r="AH536" s="4">
        <f>SUMIFS('grv lys'!$L$2:$L$2863,'grv lys'!$I$2:$I$2863,'bereken betaaldatum bedrag'!$AH$1,'grv lys'!$G$2:$G$2863,'bereken betaaldatum bedrag'!B536)</f>
        <v>0</v>
      </c>
      <c r="AI536" s="4">
        <f>SUMIFS('grv lys'!$L$2:$L$2863,'grv lys'!$I$2:$I$2863,'bereken betaaldatum bedrag'!$AI$1,'grv lys'!$G$2:$G$2863,'bereken betaaldatum bedrag'!B536)</f>
        <v>0</v>
      </c>
      <c r="AJ536" s="4">
        <f>SUMIFS('grv lys'!$L$2:$L$2863,'grv lys'!$I$2:$I$2863,'bereken betaaldatum bedrag'!$AJ$1,'grv lys'!$G$2:$G$2863,'bereken betaaldatum bedrag'!B536)</f>
        <v>0</v>
      </c>
      <c r="AK536" s="4">
        <f>SUMIFS('grv lys'!$L$2:$L$2863,'grv lys'!$I$2:$I$2863,'bereken betaaldatum bedrag'!$AK$1,'grv lys'!$G$2:$G$2863,'bereken betaaldatum bedrag'!B536)</f>
        <v>0</v>
      </c>
      <c r="AL536" s="4">
        <f>SUMIFS('grv lys'!$L$2:$L$2863,'grv lys'!$I$2:$I$2863,'bereken betaaldatum bedrag'!$AL$1,'grv lys'!$G$2:$G$2863,'bereken betaaldatum bedrag'!B536)</f>
        <v>0</v>
      </c>
      <c r="AM536" s="4">
        <f>SUMIFS('grv lys'!$L$2:$L$2863,'grv lys'!$I$2:$I$2863,'bereken betaaldatum bedrag'!$AM$1,'grv lys'!$G$2:$G$2863,'bereken betaaldatum bedrag'!B536)</f>
        <v>0</v>
      </c>
      <c r="AN536" s="4">
        <f>SUMIFS('grv lys'!$L$2:$L$2863,'grv lys'!$I$2:$I$2863,'bereken betaaldatum bedrag'!$AN$1,'grv lys'!$G$2:$G$2863,'bereken betaaldatum bedrag'!B536)</f>
        <v>0</v>
      </c>
      <c r="AO536" s="4">
        <f>SUMIFS('grv lys'!$L$2:$L$2863,'grv lys'!$I$2:$I$2863,'bereken betaaldatum bedrag'!$AO$1,'grv lys'!$G$2:$G$2863,'bereken betaaldatum bedrag'!B536)</f>
        <v>0</v>
      </c>
      <c r="AP536" s="4">
        <f>SUMIFS('grv lys'!$L$2:$L$2863,'grv lys'!$I$2:$I$2863,'bereken betaaldatum bedrag'!$AP$1,'grv lys'!$G$2:$G$2863,'bereken betaaldatum bedrag'!B536)</f>
        <v>0</v>
      </c>
      <c r="AQ536" s="4">
        <f>SUMIFS('grv lys'!$L$2:$L$2863,'grv lys'!$I$2:$I$2863,'bereken betaaldatum bedrag'!$AQ$1,'grv lys'!$G$2:$G$2863,'bereken betaaldatum bedrag'!B536)</f>
        <v>0</v>
      </c>
      <c r="AR536" s="4">
        <f>SUMIFS('grv lys'!$L$2:$L$2863,'grv lys'!$I$2:$I$2863,'bereken betaaldatum bedrag'!$AR$1,'grv lys'!$G$2:$G$2863,'bereken betaaldatum bedrag'!B536)</f>
        <v>0</v>
      </c>
      <c r="AS536" s="4">
        <f>SUMIFS('grv lys'!$L$2:$L$2863,'grv lys'!$I$2:$I$2863,'bereken betaaldatum bedrag'!$AS$1,'grv lys'!$G$2:$G$2863,'bereken betaaldatum bedrag'!B536)</f>
        <v>0</v>
      </c>
      <c r="AT536" s="4">
        <f>SUMIFS('grv lys'!$L$2:$L$2863,'grv lys'!$I$2:$I$2863,'bereken betaaldatum bedrag'!$AT$1,'grv lys'!$G$2:$G$2863,'bereken betaaldatum bedrag'!B536)</f>
        <v>0</v>
      </c>
      <c r="AU536" s="4">
        <f>SUMIFS('grv lys'!$L$2:$L$2863,'grv lys'!$I$2:$I$2863,'bereken betaaldatum bedrag'!$AU$1,'grv lys'!$G$2:$G$2863,'bereken betaaldatum bedrag'!B536)</f>
        <v>0</v>
      </c>
      <c r="AV536" s="4">
        <f>SUMIFS('grv lys'!$L$2:$L$2863,'grv lys'!$I$2:$I$2863,'bereken betaaldatum bedrag'!$AV$1,'grv lys'!$G$2:$G$2863,'bereken betaaldatum bedrag'!B536)</f>
        <v>0</v>
      </c>
      <c r="AW536" s="4">
        <f>SUMIFS('grv lys'!$L$2:$L$2863,'grv lys'!$I$2:$I$2863,'bereken betaaldatum bedrag'!$AW$1,'grv lys'!$G$2:$G$2863,'bereken betaaldatum bedrag'!B536)</f>
        <v>0</v>
      </c>
      <c r="AX536" s="4">
        <f>SUMIFS('grv lys'!$L$2:$L$2863,'grv lys'!$I$2:$I$2863,'bereken betaaldatum bedrag'!$AX$1,'grv lys'!$G$2:$G$2863,'bereken betaaldatum bedrag'!B536)</f>
        <v>0</v>
      </c>
      <c r="AY536" s="4">
        <f>SUMIFS('grv lys'!$L$2:$L$2863,'grv lys'!$I$2:$I$2863,'bereken betaaldatum bedrag'!$AY$1,'grv lys'!$G$2:$G$2863,'bereken betaaldatum bedrag'!B536)</f>
        <v>0</v>
      </c>
      <c r="AZ536" s="4">
        <f>SUMIFS('grv lys'!$L$2:$L$2863,'grv lys'!$I$2:$I$2863,'bereken betaaldatum bedrag'!$AZ$1,'grv lys'!$G$2:$G$2863,'bereken betaaldatum bedrag'!B536)</f>
        <v>0</v>
      </c>
      <c r="BA536" s="4">
        <f>SUMIFS('grv lys'!$L$2:$L$2863,'grv lys'!$I$2:$I$2863,'bereken betaaldatum bedrag'!$BA$1,'grv lys'!$G$2:$G$2863,'bereken betaaldatum bedrag'!B536)</f>
        <v>0</v>
      </c>
    </row>
    <row r="537" spans="1:53" x14ac:dyDescent="0.25">
      <c r="A537" s="21" t="s">
        <v>134</v>
      </c>
      <c r="B537" s="22">
        <v>42113</v>
      </c>
      <c r="C537" s="7"/>
      <c r="D537" s="15" t="s">
        <v>148</v>
      </c>
      <c r="E537" s="14"/>
      <c r="F537" s="12"/>
      <c r="G537" s="16"/>
      <c r="H537" s="16"/>
      <c r="I537" s="4">
        <f>SUMIFS('grv lys'!$L$2:$L$2863,'grv lys'!$G$2:$G$2863,'bereken betaaldatum bedrag'!B537,'grv lys'!$I$2:$I$2863,'bereken betaaldatum bedrag'!I$1)</f>
        <v>0</v>
      </c>
      <c r="J537" s="4">
        <f>SUMIFS('grv lys'!$L$2:$L$2863,'grv lys'!$I$2:$I$2863,'bereken betaaldatum bedrag'!$J$1,'grv lys'!$T$2:$T$2863,'bereken betaaldatum bedrag'!B537)</f>
        <v>0</v>
      </c>
      <c r="K537" s="4">
        <f>SUMIFS('grv lys'!$L$2:$L$2863,'grv lys'!$I$2:$I$2863,'bereken betaaldatum bedrag'!$K$1,'grv lys'!$T$2:$T$2863,'bereken betaaldatum bedrag'!B537)</f>
        <v>0</v>
      </c>
      <c r="L537" s="4">
        <f>SUMIFS('grv lys'!$L$2:$L$2863,'grv lys'!$I$2:$I$2863,'bereken betaaldatum bedrag'!$L$1,'grv lys'!$T$2:$T$2863,'bereken betaaldatum bedrag'!B537)</f>
        <v>0</v>
      </c>
      <c r="M537" s="4">
        <f>SUMIFS('grv lys'!$L$2:$L$2863,'grv lys'!$I$2:$I$2863,'bereken betaaldatum bedrag'!$M$1,'grv lys'!$T$2:$T$2863,'bereken betaaldatum bedrag'!B537)</f>
        <v>0</v>
      </c>
      <c r="N537" s="4">
        <f>SUMIFS('grv lys'!$L$2:$L$2863,'grv lys'!$I$2:$I$2863,'bereken betaaldatum bedrag'!$N$1,'grv lys'!$T$2:$T$2863,'bereken betaaldatum bedrag'!B537)</f>
        <v>0</v>
      </c>
      <c r="O537" s="4">
        <f>SUMIFS('grv lys'!$L$2:$L$2863,'grv lys'!$I$2:$I$2863,'bereken betaaldatum bedrag'!$O$1,'grv lys'!$T$2:$T$2863,'bereken betaaldatum bedrag'!B537)</f>
        <v>0</v>
      </c>
      <c r="P537" s="4">
        <f>SUMIFS('grv lys'!$L$2:$L$2863,'grv lys'!$I$2:$I$2863,'bereken betaaldatum bedrag'!$P$1,'grv lys'!$T$2:$T$2863,'bereken betaaldatum bedrag'!B537)</f>
        <v>0</v>
      </c>
      <c r="Q537" s="4">
        <f>SUMIFS('grv lys'!$L$2:$L$2863,'grv lys'!$I$2:$I$2863,'bereken betaaldatum bedrag'!$Q$1,'grv lys'!$T$2:$T$2863,'bereken betaaldatum bedrag'!B537)</f>
        <v>0</v>
      </c>
      <c r="R537" s="4">
        <f>SUMIFS('grv lys'!$L$2:$L$2863,'grv lys'!$I$2:$I$2863,'bereken betaaldatum bedrag'!$R$1,'grv lys'!$T$2:$T$2863,'bereken betaaldatum bedrag'!B537)</f>
        <v>0</v>
      </c>
      <c r="S537" s="4">
        <f>SUMIFS('grv lys'!Y536:Y3799,'grv lys'!T536:T3799,'bereken betaaldatum bedrag'!B537,'grv lys'!V536:V3799,'bereken betaaldatum bedrag'!$S$1)</f>
        <v>0</v>
      </c>
      <c r="T537" s="4">
        <f>SUMIFS('grv lys'!Z536:Z3799,'grv lys'!U536:U3799,'bereken betaaldatum bedrag'!B537,'grv lys'!W536:W3799,'bereken betaaldatum bedrag'!$T$1)</f>
        <v>0</v>
      </c>
      <c r="U537" s="4">
        <f>SUMIFS('grv lys'!$L$2:$L$2863,'grv lys'!$I$2:$I$2863,'bereken betaaldatum bedrag'!$U$1,'grv lys'!$T$2:$T$2863,'bereken betaaldatum bedrag'!B537)</f>
        <v>0</v>
      </c>
      <c r="V537" s="4">
        <f>SUMIFS('grv lys'!$L$2:$L$2863,'grv lys'!$I$2:$I$2863,'bereken betaaldatum bedrag'!$V$1,'grv lys'!$T$2:$T$2863,'bereken betaaldatum bedrag'!B537)</f>
        <v>0</v>
      </c>
      <c r="W537" s="4">
        <f>SUMIFS('grv lys'!$L$2:$L$2863,'grv lys'!$I$2:$I$2863,'bereken betaaldatum bedrag'!$W$1,'grv lys'!$T$2:$T$2863,'bereken betaaldatum bedrag'!B537)</f>
        <v>0</v>
      </c>
      <c r="X537" s="4">
        <f>SUMIFS('grv lys'!$L$2:$L$2863,'grv lys'!$I$2:$I$2863,'bereken betaaldatum bedrag'!$X$1,'grv lys'!$T$2:$T$2863,'bereken betaaldatum bedrag'!B537)</f>
        <v>0</v>
      </c>
      <c r="Y537" s="4">
        <f>SUMIFS('grv lys'!$L$2:$L$2863,'grv lys'!$I$2:$I$2863,'bereken betaaldatum bedrag'!$Y$1,'grv lys'!$G$2:$G$2863,'bereken betaaldatum bedrag'!B537)</f>
        <v>0</v>
      </c>
      <c r="Z537" s="4">
        <f>SUMIFS('grv lys'!$L$2:$L$2863,'grv lys'!$I$2:$I$2863,'bereken betaaldatum bedrag'!$Z$1,'grv lys'!$G$2:$G$2863,'bereken betaaldatum bedrag'!B537)</f>
        <v>0</v>
      </c>
      <c r="AA537" s="4">
        <f>SUMIFS('grv lys'!$L$2:$L$2863,'grv lys'!$I$2:$I$2863,'bereken betaaldatum bedrag'!$AA$1,'grv lys'!$G$2:$G$2863,'bereken betaaldatum bedrag'!B537)</f>
        <v>0</v>
      </c>
      <c r="AB537" s="4">
        <f>SUMIFS('grv lys'!$L$2:$L$2863,'grv lys'!$I$2:$I$2863,'bereken betaaldatum bedrag'!$AB$1,'grv lys'!$G$2:$G$2863,'bereken betaaldatum bedrag'!B537)</f>
        <v>0</v>
      </c>
      <c r="AC537" s="4">
        <f>SUMIFS('grv lys'!$L$2:$L$2863,'grv lys'!$I$2:$I$2863,'bereken betaaldatum bedrag'!$AC$1,'grv lys'!$G$2:$G$2863,'bereken betaaldatum bedrag'!B537)</f>
        <v>0</v>
      </c>
      <c r="AD537" s="4">
        <f>SUMIFS('grv lys'!$L$2:$L$2863,'grv lys'!$I$2:$I$2863,'bereken betaaldatum bedrag'!$AD$1,'grv lys'!$G$2:$G$2863,'bereken betaaldatum bedrag'!B537)</f>
        <v>0</v>
      </c>
      <c r="AE537" s="4">
        <f>SUMIFS('grv lys'!$L$2:$L$2863,'grv lys'!$I$2:$I$2863,'bereken betaaldatum bedrag'!$AE$1,'grv lys'!$G$2:$G$2863,'bereken betaaldatum bedrag'!B537)</f>
        <v>0</v>
      </c>
      <c r="AF537" s="4">
        <f>SUMIFS('grv lys'!$L$2:$L$2863,'grv lys'!$I$2:$I$2863,'bereken betaaldatum bedrag'!$AF$1,'grv lys'!$G$2:$G$2863,'bereken betaaldatum bedrag'!B537)</f>
        <v>0</v>
      </c>
      <c r="AG537" s="4">
        <f>SUMIFS('grv lys'!$L$2:$L$2863,'grv lys'!$I$2:$I$2863,'bereken betaaldatum bedrag'!$AG$1,'grv lys'!$G$2:$G$2863,'bereken betaaldatum bedrag'!B537)</f>
        <v>0</v>
      </c>
      <c r="AH537" s="4">
        <f>SUMIFS('grv lys'!$L$2:$L$2863,'grv lys'!$I$2:$I$2863,'bereken betaaldatum bedrag'!$AH$1,'grv lys'!$G$2:$G$2863,'bereken betaaldatum bedrag'!B537)</f>
        <v>0</v>
      </c>
      <c r="AI537" s="4">
        <f>SUMIFS('grv lys'!$L$2:$L$2863,'grv lys'!$I$2:$I$2863,'bereken betaaldatum bedrag'!$AI$1,'grv lys'!$G$2:$G$2863,'bereken betaaldatum bedrag'!B537)</f>
        <v>0</v>
      </c>
      <c r="AJ537" s="4">
        <f>SUMIFS('grv lys'!$L$2:$L$2863,'grv lys'!$I$2:$I$2863,'bereken betaaldatum bedrag'!$AJ$1,'grv lys'!$G$2:$G$2863,'bereken betaaldatum bedrag'!B537)</f>
        <v>0</v>
      </c>
      <c r="AK537" s="4">
        <f>SUMIFS('grv lys'!$L$2:$L$2863,'grv lys'!$I$2:$I$2863,'bereken betaaldatum bedrag'!$AK$1,'grv lys'!$G$2:$G$2863,'bereken betaaldatum bedrag'!B537)</f>
        <v>0</v>
      </c>
      <c r="AL537" s="4">
        <f>SUMIFS('grv lys'!$L$2:$L$2863,'grv lys'!$I$2:$I$2863,'bereken betaaldatum bedrag'!$AL$1,'grv lys'!$G$2:$G$2863,'bereken betaaldatum bedrag'!B537)</f>
        <v>0</v>
      </c>
      <c r="AM537" s="4">
        <f>SUMIFS('grv lys'!$L$2:$L$2863,'grv lys'!$I$2:$I$2863,'bereken betaaldatum bedrag'!$AM$1,'grv lys'!$G$2:$G$2863,'bereken betaaldatum bedrag'!B537)</f>
        <v>0</v>
      </c>
      <c r="AN537" s="4">
        <f>SUMIFS('grv lys'!$L$2:$L$2863,'grv lys'!$I$2:$I$2863,'bereken betaaldatum bedrag'!$AN$1,'grv lys'!$G$2:$G$2863,'bereken betaaldatum bedrag'!B537)</f>
        <v>0</v>
      </c>
      <c r="AO537" s="4">
        <f>SUMIFS('grv lys'!$L$2:$L$2863,'grv lys'!$I$2:$I$2863,'bereken betaaldatum bedrag'!$AO$1,'grv lys'!$G$2:$G$2863,'bereken betaaldatum bedrag'!B537)</f>
        <v>0</v>
      </c>
      <c r="AP537" s="4">
        <f>SUMIFS('grv lys'!$L$2:$L$2863,'grv lys'!$I$2:$I$2863,'bereken betaaldatum bedrag'!$AP$1,'grv lys'!$G$2:$G$2863,'bereken betaaldatum bedrag'!B537)</f>
        <v>0</v>
      </c>
      <c r="AQ537" s="4">
        <f>SUMIFS('grv lys'!$L$2:$L$2863,'grv lys'!$I$2:$I$2863,'bereken betaaldatum bedrag'!$AQ$1,'grv lys'!$G$2:$G$2863,'bereken betaaldatum bedrag'!B537)</f>
        <v>0</v>
      </c>
      <c r="AR537" s="4">
        <f>SUMIFS('grv lys'!$L$2:$L$2863,'grv lys'!$I$2:$I$2863,'bereken betaaldatum bedrag'!$AR$1,'grv lys'!$G$2:$G$2863,'bereken betaaldatum bedrag'!B537)</f>
        <v>0</v>
      </c>
      <c r="AS537" s="4">
        <f>SUMIFS('grv lys'!$L$2:$L$2863,'grv lys'!$I$2:$I$2863,'bereken betaaldatum bedrag'!$AS$1,'grv lys'!$G$2:$G$2863,'bereken betaaldatum bedrag'!B537)</f>
        <v>0</v>
      </c>
      <c r="AT537" s="4">
        <f>SUMIFS('grv lys'!$L$2:$L$2863,'grv lys'!$I$2:$I$2863,'bereken betaaldatum bedrag'!$AT$1,'grv lys'!$G$2:$G$2863,'bereken betaaldatum bedrag'!B537)</f>
        <v>0</v>
      </c>
      <c r="AU537" s="4">
        <f>SUMIFS('grv lys'!$L$2:$L$2863,'grv lys'!$I$2:$I$2863,'bereken betaaldatum bedrag'!$AU$1,'grv lys'!$G$2:$G$2863,'bereken betaaldatum bedrag'!B537)</f>
        <v>0</v>
      </c>
      <c r="AV537" s="4">
        <f>SUMIFS('grv lys'!$L$2:$L$2863,'grv lys'!$I$2:$I$2863,'bereken betaaldatum bedrag'!$AV$1,'grv lys'!$G$2:$G$2863,'bereken betaaldatum bedrag'!B537)</f>
        <v>0</v>
      </c>
      <c r="AW537" s="4">
        <f>SUMIFS('grv lys'!$L$2:$L$2863,'grv lys'!$I$2:$I$2863,'bereken betaaldatum bedrag'!$AW$1,'grv lys'!$G$2:$G$2863,'bereken betaaldatum bedrag'!B537)</f>
        <v>0</v>
      </c>
      <c r="AX537" s="4">
        <f>SUMIFS('grv lys'!$L$2:$L$2863,'grv lys'!$I$2:$I$2863,'bereken betaaldatum bedrag'!$AX$1,'grv lys'!$G$2:$G$2863,'bereken betaaldatum bedrag'!B537)</f>
        <v>0</v>
      </c>
      <c r="AY537" s="4">
        <f>SUMIFS('grv lys'!$L$2:$L$2863,'grv lys'!$I$2:$I$2863,'bereken betaaldatum bedrag'!$AY$1,'grv lys'!$G$2:$G$2863,'bereken betaaldatum bedrag'!B537)</f>
        <v>0</v>
      </c>
      <c r="AZ537" s="4">
        <f>SUMIFS('grv lys'!$L$2:$L$2863,'grv lys'!$I$2:$I$2863,'bereken betaaldatum bedrag'!$AZ$1,'grv lys'!$G$2:$G$2863,'bereken betaaldatum bedrag'!B537)</f>
        <v>0</v>
      </c>
      <c r="BA537" s="4">
        <f>SUMIFS('grv lys'!$L$2:$L$2863,'grv lys'!$I$2:$I$2863,'bereken betaaldatum bedrag'!$BA$1,'grv lys'!$G$2:$G$2863,'bereken betaaldatum bedrag'!B537)</f>
        <v>0</v>
      </c>
    </row>
    <row r="538" spans="1:53" x14ac:dyDescent="0.25">
      <c r="A538" s="21" t="s">
        <v>135</v>
      </c>
      <c r="B538" s="22">
        <v>42114</v>
      </c>
      <c r="C538" s="7"/>
      <c r="D538" s="15" t="s">
        <v>148</v>
      </c>
      <c r="E538" s="14"/>
      <c r="F538" s="12"/>
      <c r="G538" s="16"/>
      <c r="H538" s="16"/>
      <c r="I538" s="4">
        <f>SUMIFS('grv lys'!$L$2:$L$2863,'grv lys'!$G$2:$G$2863,'bereken betaaldatum bedrag'!B538,'grv lys'!$I$2:$I$2863,'bereken betaaldatum bedrag'!I$1)</f>
        <v>0</v>
      </c>
      <c r="J538" s="4">
        <f>SUMIFS('grv lys'!$L$2:$L$2863,'grv lys'!$I$2:$I$2863,'bereken betaaldatum bedrag'!$J$1,'grv lys'!$T$2:$T$2863,'bereken betaaldatum bedrag'!B538)</f>
        <v>0</v>
      </c>
      <c r="K538" s="4">
        <f>SUMIFS('grv lys'!$L$2:$L$2863,'grv lys'!$I$2:$I$2863,'bereken betaaldatum bedrag'!$K$1,'grv lys'!$T$2:$T$2863,'bereken betaaldatum bedrag'!B538)</f>
        <v>0</v>
      </c>
      <c r="L538" s="4">
        <f>SUMIFS('grv lys'!$L$2:$L$2863,'grv lys'!$I$2:$I$2863,'bereken betaaldatum bedrag'!$L$1,'grv lys'!$T$2:$T$2863,'bereken betaaldatum bedrag'!B538)</f>
        <v>0</v>
      </c>
      <c r="M538" s="4">
        <f>SUMIFS('grv lys'!$L$2:$L$2863,'grv lys'!$I$2:$I$2863,'bereken betaaldatum bedrag'!$M$1,'grv lys'!$T$2:$T$2863,'bereken betaaldatum bedrag'!B538)</f>
        <v>0</v>
      </c>
      <c r="N538" s="4">
        <f>SUMIFS('grv lys'!$L$2:$L$2863,'grv lys'!$I$2:$I$2863,'bereken betaaldatum bedrag'!$N$1,'grv lys'!$T$2:$T$2863,'bereken betaaldatum bedrag'!B538)</f>
        <v>0</v>
      </c>
      <c r="O538" s="4">
        <f>SUMIFS('grv lys'!$L$2:$L$2863,'grv lys'!$I$2:$I$2863,'bereken betaaldatum bedrag'!$O$1,'grv lys'!$T$2:$T$2863,'bereken betaaldatum bedrag'!B538)</f>
        <v>0</v>
      </c>
      <c r="P538" s="4">
        <f>SUMIFS('grv lys'!$L$2:$L$2863,'grv lys'!$I$2:$I$2863,'bereken betaaldatum bedrag'!$P$1,'grv lys'!$T$2:$T$2863,'bereken betaaldatum bedrag'!B538)</f>
        <v>0</v>
      </c>
      <c r="Q538" s="4">
        <f>SUMIFS('grv lys'!$L$2:$L$2863,'grv lys'!$I$2:$I$2863,'bereken betaaldatum bedrag'!$Q$1,'grv lys'!$T$2:$T$2863,'bereken betaaldatum bedrag'!B538)</f>
        <v>0</v>
      </c>
      <c r="R538" s="4">
        <f>SUMIFS('grv lys'!$L$2:$L$2863,'grv lys'!$I$2:$I$2863,'bereken betaaldatum bedrag'!$R$1,'grv lys'!$T$2:$T$2863,'bereken betaaldatum bedrag'!B538)</f>
        <v>0</v>
      </c>
      <c r="S538" s="4">
        <f>SUMIFS('grv lys'!Y537:Y3800,'grv lys'!T537:T3800,'bereken betaaldatum bedrag'!B538,'grv lys'!V537:V3800,'bereken betaaldatum bedrag'!$S$1)</f>
        <v>0</v>
      </c>
      <c r="T538" s="4">
        <f>SUMIFS('grv lys'!Z537:Z3800,'grv lys'!U537:U3800,'bereken betaaldatum bedrag'!B538,'grv lys'!W537:W3800,'bereken betaaldatum bedrag'!$T$1)</f>
        <v>0</v>
      </c>
      <c r="U538" s="4">
        <f>SUMIFS('grv lys'!$L$2:$L$2863,'grv lys'!$I$2:$I$2863,'bereken betaaldatum bedrag'!$U$1,'grv lys'!$T$2:$T$2863,'bereken betaaldatum bedrag'!B538)</f>
        <v>0</v>
      </c>
      <c r="V538" s="4">
        <f>SUMIFS('grv lys'!$L$2:$L$2863,'grv lys'!$I$2:$I$2863,'bereken betaaldatum bedrag'!$V$1,'grv lys'!$T$2:$T$2863,'bereken betaaldatum bedrag'!B538)</f>
        <v>0</v>
      </c>
      <c r="W538" s="4">
        <f>SUMIFS('grv lys'!$L$2:$L$2863,'grv lys'!$I$2:$I$2863,'bereken betaaldatum bedrag'!$W$1,'grv lys'!$T$2:$T$2863,'bereken betaaldatum bedrag'!B538)</f>
        <v>0</v>
      </c>
      <c r="X538" s="4">
        <f>SUMIFS('grv lys'!$L$2:$L$2863,'grv lys'!$I$2:$I$2863,'bereken betaaldatum bedrag'!$X$1,'grv lys'!$T$2:$T$2863,'bereken betaaldatum bedrag'!B538)</f>
        <v>0</v>
      </c>
      <c r="Y538" s="4">
        <f>SUMIFS('grv lys'!$L$2:$L$2863,'grv lys'!$I$2:$I$2863,'bereken betaaldatum bedrag'!$Y$1,'grv lys'!$G$2:$G$2863,'bereken betaaldatum bedrag'!B538)</f>
        <v>0</v>
      </c>
      <c r="Z538" s="4">
        <f>SUMIFS('grv lys'!$L$2:$L$2863,'grv lys'!$I$2:$I$2863,'bereken betaaldatum bedrag'!$Z$1,'grv lys'!$G$2:$G$2863,'bereken betaaldatum bedrag'!B538)</f>
        <v>0</v>
      </c>
      <c r="AA538" s="4">
        <f>SUMIFS('grv lys'!$L$2:$L$2863,'grv lys'!$I$2:$I$2863,'bereken betaaldatum bedrag'!$AA$1,'grv lys'!$G$2:$G$2863,'bereken betaaldatum bedrag'!B538)</f>
        <v>0</v>
      </c>
      <c r="AB538" s="4">
        <f>SUMIFS('grv lys'!$L$2:$L$2863,'grv lys'!$I$2:$I$2863,'bereken betaaldatum bedrag'!$AB$1,'grv lys'!$G$2:$G$2863,'bereken betaaldatum bedrag'!B538)</f>
        <v>0</v>
      </c>
      <c r="AC538" s="4">
        <f>SUMIFS('grv lys'!$L$2:$L$2863,'grv lys'!$I$2:$I$2863,'bereken betaaldatum bedrag'!$AC$1,'grv lys'!$G$2:$G$2863,'bereken betaaldatum bedrag'!B538)</f>
        <v>0</v>
      </c>
      <c r="AD538" s="4">
        <f>SUMIFS('grv lys'!$L$2:$L$2863,'grv lys'!$I$2:$I$2863,'bereken betaaldatum bedrag'!$AD$1,'grv lys'!$G$2:$G$2863,'bereken betaaldatum bedrag'!B538)</f>
        <v>0</v>
      </c>
      <c r="AE538" s="4">
        <f>SUMIFS('grv lys'!$L$2:$L$2863,'grv lys'!$I$2:$I$2863,'bereken betaaldatum bedrag'!$AE$1,'grv lys'!$G$2:$G$2863,'bereken betaaldatum bedrag'!B538)</f>
        <v>0</v>
      </c>
      <c r="AF538" s="4">
        <f>SUMIFS('grv lys'!$L$2:$L$2863,'grv lys'!$I$2:$I$2863,'bereken betaaldatum bedrag'!$AF$1,'grv lys'!$G$2:$G$2863,'bereken betaaldatum bedrag'!B538)</f>
        <v>0</v>
      </c>
      <c r="AG538" s="4">
        <f>SUMIFS('grv lys'!$L$2:$L$2863,'grv lys'!$I$2:$I$2863,'bereken betaaldatum bedrag'!$AG$1,'grv lys'!$G$2:$G$2863,'bereken betaaldatum bedrag'!B538)</f>
        <v>0</v>
      </c>
      <c r="AH538" s="4">
        <f>SUMIFS('grv lys'!$L$2:$L$2863,'grv lys'!$I$2:$I$2863,'bereken betaaldatum bedrag'!$AH$1,'grv lys'!$G$2:$G$2863,'bereken betaaldatum bedrag'!B538)</f>
        <v>0</v>
      </c>
      <c r="AI538" s="4">
        <f>SUMIFS('grv lys'!$L$2:$L$2863,'grv lys'!$I$2:$I$2863,'bereken betaaldatum bedrag'!$AI$1,'grv lys'!$G$2:$G$2863,'bereken betaaldatum bedrag'!B538)</f>
        <v>0</v>
      </c>
      <c r="AJ538" s="4">
        <f>SUMIFS('grv lys'!$L$2:$L$2863,'grv lys'!$I$2:$I$2863,'bereken betaaldatum bedrag'!$AJ$1,'grv lys'!$G$2:$G$2863,'bereken betaaldatum bedrag'!B538)</f>
        <v>0</v>
      </c>
      <c r="AK538" s="4">
        <f>SUMIFS('grv lys'!$L$2:$L$2863,'grv lys'!$I$2:$I$2863,'bereken betaaldatum bedrag'!$AK$1,'grv lys'!$G$2:$G$2863,'bereken betaaldatum bedrag'!B538)</f>
        <v>0</v>
      </c>
      <c r="AL538" s="4">
        <f>SUMIFS('grv lys'!$L$2:$L$2863,'grv lys'!$I$2:$I$2863,'bereken betaaldatum bedrag'!$AL$1,'grv lys'!$G$2:$G$2863,'bereken betaaldatum bedrag'!B538)</f>
        <v>0</v>
      </c>
      <c r="AM538" s="4">
        <f>SUMIFS('grv lys'!$L$2:$L$2863,'grv lys'!$I$2:$I$2863,'bereken betaaldatum bedrag'!$AM$1,'grv lys'!$G$2:$G$2863,'bereken betaaldatum bedrag'!B538)</f>
        <v>0</v>
      </c>
      <c r="AN538" s="4">
        <f>SUMIFS('grv lys'!$L$2:$L$2863,'grv lys'!$I$2:$I$2863,'bereken betaaldatum bedrag'!$AN$1,'grv lys'!$G$2:$G$2863,'bereken betaaldatum bedrag'!B538)</f>
        <v>0</v>
      </c>
      <c r="AO538" s="4">
        <f>SUMIFS('grv lys'!$L$2:$L$2863,'grv lys'!$I$2:$I$2863,'bereken betaaldatum bedrag'!$AO$1,'grv lys'!$G$2:$G$2863,'bereken betaaldatum bedrag'!B538)</f>
        <v>0</v>
      </c>
      <c r="AP538" s="4">
        <f>SUMIFS('grv lys'!$L$2:$L$2863,'grv lys'!$I$2:$I$2863,'bereken betaaldatum bedrag'!$AP$1,'grv lys'!$G$2:$G$2863,'bereken betaaldatum bedrag'!B538)</f>
        <v>0</v>
      </c>
      <c r="AQ538" s="4">
        <f>SUMIFS('grv lys'!$L$2:$L$2863,'grv lys'!$I$2:$I$2863,'bereken betaaldatum bedrag'!$AQ$1,'grv lys'!$G$2:$G$2863,'bereken betaaldatum bedrag'!B538)</f>
        <v>0</v>
      </c>
      <c r="AR538" s="4">
        <f>SUMIFS('grv lys'!$L$2:$L$2863,'grv lys'!$I$2:$I$2863,'bereken betaaldatum bedrag'!$AR$1,'grv lys'!$G$2:$G$2863,'bereken betaaldatum bedrag'!B538)</f>
        <v>0</v>
      </c>
      <c r="AS538" s="4">
        <f>SUMIFS('grv lys'!$L$2:$L$2863,'grv lys'!$I$2:$I$2863,'bereken betaaldatum bedrag'!$AS$1,'grv lys'!$G$2:$G$2863,'bereken betaaldatum bedrag'!B538)</f>
        <v>0</v>
      </c>
      <c r="AT538" s="4">
        <f>SUMIFS('grv lys'!$L$2:$L$2863,'grv lys'!$I$2:$I$2863,'bereken betaaldatum bedrag'!$AT$1,'grv lys'!$G$2:$G$2863,'bereken betaaldatum bedrag'!B538)</f>
        <v>0</v>
      </c>
      <c r="AU538" s="4">
        <f>SUMIFS('grv lys'!$L$2:$L$2863,'grv lys'!$I$2:$I$2863,'bereken betaaldatum bedrag'!$AU$1,'grv lys'!$G$2:$G$2863,'bereken betaaldatum bedrag'!B538)</f>
        <v>0</v>
      </c>
      <c r="AV538" s="4">
        <f>SUMIFS('grv lys'!$L$2:$L$2863,'grv lys'!$I$2:$I$2863,'bereken betaaldatum bedrag'!$AV$1,'grv lys'!$G$2:$G$2863,'bereken betaaldatum bedrag'!B538)</f>
        <v>0</v>
      </c>
      <c r="AW538" s="4">
        <f>SUMIFS('grv lys'!$L$2:$L$2863,'grv lys'!$I$2:$I$2863,'bereken betaaldatum bedrag'!$AW$1,'grv lys'!$G$2:$G$2863,'bereken betaaldatum bedrag'!B538)</f>
        <v>0</v>
      </c>
      <c r="AX538" s="4">
        <f>SUMIFS('grv lys'!$L$2:$L$2863,'grv lys'!$I$2:$I$2863,'bereken betaaldatum bedrag'!$AX$1,'grv lys'!$G$2:$G$2863,'bereken betaaldatum bedrag'!B538)</f>
        <v>0</v>
      </c>
      <c r="AY538" s="4">
        <f>SUMIFS('grv lys'!$L$2:$L$2863,'grv lys'!$I$2:$I$2863,'bereken betaaldatum bedrag'!$AY$1,'grv lys'!$G$2:$G$2863,'bereken betaaldatum bedrag'!B538)</f>
        <v>0</v>
      </c>
      <c r="AZ538" s="4">
        <f>SUMIFS('grv lys'!$L$2:$L$2863,'grv lys'!$I$2:$I$2863,'bereken betaaldatum bedrag'!$AZ$1,'grv lys'!$G$2:$G$2863,'bereken betaaldatum bedrag'!B538)</f>
        <v>0</v>
      </c>
      <c r="BA538" s="4">
        <f>SUMIFS('grv lys'!$L$2:$L$2863,'grv lys'!$I$2:$I$2863,'bereken betaaldatum bedrag'!$BA$1,'grv lys'!$G$2:$G$2863,'bereken betaaldatum bedrag'!B538)</f>
        <v>0</v>
      </c>
    </row>
    <row r="539" spans="1:53" x14ac:dyDescent="0.25">
      <c r="A539" s="21" t="s">
        <v>136</v>
      </c>
      <c r="B539" s="22">
        <v>42115</v>
      </c>
      <c r="C539" s="7"/>
      <c r="D539" s="15" t="s">
        <v>148</v>
      </c>
      <c r="E539" s="14"/>
      <c r="F539" s="12"/>
      <c r="G539" s="16"/>
      <c r="H539" s="16"/>
      <c r="I539" s="4">
        <f>SUMIFS('grv lys'!$L$2:$L$2863,'grv lys'!$G$2:$G$2863,'bereken betaaldatum bedrag'!B539,'grv lys'!$I$2:$I$2863,'bereken betaaldatum bedrag'!I$1)</f>
        <v>0</v>
      </c>
      <c r="J539" s="4">
        <f>SUMIFS('grv lys'!$L$2:$L$2863,'grv lys'!$I$2:$I$2863,'bereken betaaldatum bedrag'!$J$1,'grv lys'!$T$2:$T$2863,'bereken betaaldatum bedrag'!B539)</f>
        <v>0</v>
      </c>
      <c r="K539" s="4">
        <f>SUMIFS('grv lys'!$L$2:$L$2863,'grv lys'!$I$2:$I$2863,'bereken betaaldatum bedrag'!$K$1,'grv lys'!$T$2:$T$2863,'bereken betaaldatum bedrag'!B539)</f>
        <v>0</v>
      </c>
      <c r="L539" s="4">
        <f>SUMIFS('grv lys'!$L$2:$L$2863,'grv lys'!$I$2:$I$2863,'bereken betaaldatum bedrag'!$L$1,'grv lys'!$T$2:$T$2863,'bereken betaaldatum bedrag'!B539)</f>
        <v>0</v>
      </c>
      <c r="M539" s="4">
        <f>SUMIFS('grv lys'!$L$2:$L$2863,'grv lys'!$I$2:$I$2863,'bereken betaaldatum bedrag'!$M$1,'grv lys'!$T$2:$T$2863,'bereken betaaldatum bedrag'!B539)</f>
        <v>0</v>
      </c>
      <c r="N539" s="4">
        <f>SUMIFS('grv lys'!$L$2:$L$2863,'grv lys'!$I$2:$I$2863,'bereken betaaldatum bedrag'!$N$1,'grv lys'!$T$2:$T$2863,'bereken betaaldatum bedrag'!B539)</f>
        <v>0</v>
      </c>
      <c r="O539" s="4">
        <f>SUMIFS('grv lys'!$L$2:$L$2863,'grv lys'!$I$2:$I$2863,'bereken betaaldatum bedrag'!$O$1,'grv lys'!$T$2:$T$2863,'bereken betaaldatum bedrag'!B539)</f>
        <v>0</v>
      </c>
      <c r="P539" s="4">
        <f>SUMIFS('grv lys'!$L$2:$L$2863,'grv lys'!$I$2:$I$2863,'bereken betaaldatum bedrag'!$P$1,'grv lys'!$T$2:$T$2863,'bereken betaaldatum bedrag'!B539)</f>
        <v>0</v>
      </c>
      <c r="Q539" s="4">
        <f>SUMIFS('grv lys'!$L$2:$L$2863,'grv lys'!$I$2:$I$2863,'bereken betaaldatum bedrag'!$Q$1,'grv lys'!$T$2:$T$2863,'bereken betaaldatum bedrag'!B539)</f>
        <v>0</v>
      </c>
      <c r="R539" s="4">
        <f>SUMIFS('grv lys'!$L$2:$L$2863,'grv lys'!$I$2:$I$2863,'bereken betaaldatum bedrag'!$R$1,'grv lys'!$T$2:$T$2863,'bereken betaaldatum bedrag'!B539)</f>
        <v>0</v>
      </c>
      <c r="S539" s="4">
        <f>SUMIFS('grv lys'!Y538:Y3801,'grv lys'!T538:T3801,'bereken betaaldatum bedrag'!B539,'grv lys'!V538:V3801,'bereken betaaldatum bedrag'!$S$1)</f>
        <v>0</v>
      </c>
      <c r="T539" s="4">
        <f>SUMIFS('grv lys'!Z538:Z3801,'grv lys'!U538:U3801,'bereken betaaldatum bedrag'!B539,'grv lys'!W538:W3801,'bereken betaaldatum bedrag'!$T$1)</f>
        <v>0</v>
      </c>
      <c r="U539" s="4">
        <f>SUMIFS('grv lys'!$L$2:$L$2863,'grv lys'!$I$2:$I$2863,'bereken betaaldatum bedrag'!$U$1,'grv lys'!$T$2:$T$2863,'bereken betaaldatum bedrag'!B539)</f>
        <v>0</v>
      </c>
      <c r="V539" s="4">
        <f>SUMIFS('grv lys'!$L$2:$L$2863,'grv lys'!$I$2:$I$2863,'bereken betaaldatum bedrag'!$V$1,'grv lys'!$T$2:$T$2863,'bereken betaaldatum bedrag'!B539)</f>
        <v>0</v>
      </c>
      <c r="W539" s="4">
        <f>SUMIFS('grv lys'!$L$2:$L$2863,'grv lys'!$I$2:$I$2863,'bereken betaaldatum bedrag'!$W$1,'grv lys'!$T$2:$T$2863,'bereken betaaldatum bedrag'!B539)</f>
        <v>0</v>
      </c>
      <c r="X539" s="4">
        <f>SUMIFS('grv lys'!$L$2:$L$2863,'grv lys'!$I$2:$I$2863,'bereken betaaldatum bedrag'!$X$1,'grv lys'!$T$2:$T$2863,'bereken betaaldatum bedrag'!B539)</f>
        <v>0</v>
      </c>
      <c r="Y539" s="4">
        <f>SUMIFS('grv lys'!$L$2:$L$2863,'grv lys'!$I$2:$I$2863,'bereken betaaldatum bedrag'!$Y$1,'grv lys'!$G$2:$G$2863,'bereken betaaldatum bedrag'!B539)</f>
        <v>0</v>
      </c>
      <c r="Z539" s="4">
        <f>SUMIFS('grv lys'!$L$2:$L$2863,'grv lys'!$I$2:$I$2863,'bereken betaaldatum bedrag'!$Z$1,'grv lys'!$G$2:$G$2863,'bereken betaaldatum bedrag'!B539)</f>
        <v>0</v>
      </c>
      <c r="AA539" s="4">
        <f>SUMIFS('grv lys'!$L$2:$L$2863,'grv lys'!$I$2:$I$2863,'bereken betaaldatum bedrag'!$AA$1,'grv lys'!$G$2:$G$2863,'bereken betaaldatum bedrag'!B539)</f>
        <v>0</v>
      </c>
      <c r="AB539" s="4">
        <f>SUMIFS('grv lys'!$L$2:$L$2863,'grv lys'!$I$2:$I$2863,'bereken betaaldatum bedrag'!$AB$1,'grv lys'!$G$2:$G$2863,'bereken betaaldatum bedrag'!B539)</f>
        <v>0</v>
      </c>
      <c r="AC539" s="4">
        <f>SUMIFS('grv lys'!$L$2:$L$2863,'grv lys'!$I$2:$I$2863,'bereken betaaldatum bedrag'!$AC$1,'grv lys'!$G$2:$G$2863,'bereken betaaldatum bedrag'!B539)</f>
        <v>0</v>
      </c>
      <c r="AD539" s="4">
        <f>SUMIFS('grv lys'!$L$2:$L$2863,'grv lys'!$I$2:$I$2863,'bereken betaaldatum bedrag'!$AD$1,'grv lys'!$G$2:$G$2863,'bereken betaaldatum bedrag'!B539)</f>
        <v>0</v>
      </c>
      <c r="AE539" s="4">
        <f>SUMIFS('grv lys'!$L$2:$L$2863,'grv lys'!$I$2:$I$2863,'bereken betaaldatum bedrag'!$AE$1,'grv lys'!$G$2:$G$2863,'bereken betaaldatum bedrag'!B539)</f>
        <v>0</v>
      </c>
      <c r="AF539" s="4">
        <f>SUMIFS('grv lys'!$L$2:$L$2863,'grv lys'!$I$2:$I$2863,'bereken betaaldatum bedrag'!$AF$1,'grv lys'!$G$2:$G$2863,'bereken betaaldatum bedrag'!B539)</f>
        <v>0</v>
      </c>
      <c r="AG539" s="4">
        <f>SUMIFS('grv lys'!$L$2:$L$2863,'grv lys'!$I$2:$I$2863,'bereken betaaldatum bedrag'!$AG$1,'grv lys'!$G$2:$G$2863,'bereken betaaldatum bedrag'!B539)</f>
        <v>0</v>
      </c>
      <c r="AH539" s="4">
        <f>SUMIFS('grv lys'!$L$2:$L$2863,'grv lys'!$I$2:$I$2863,'bereken betaaldatum bedrag'!$AH$1,'grv lys'!$G$2:$G$2863,'bereken betaaldatum bedrag'!B539)</f>
        <v>0</v>
      </c>
      <c r="AI539" s="4">
        <f>SUMIFS('grv lys'!$L$2:$L$2863,'grv lys'!$I$2:$I$2863,'bereken betaaldatum bedrag'!$AI$1,'grv lys'!$G$2:$G$2863,'bereken betaaldatum bedrag'!B539)</f>
        <v>0</v>
      </c>
      <c r="AJ539" s="4">
        <f>SUMIFS('grv lys'!$L$2:$L$2863,'grv lys'!$I$2:$I$2863,'bereken betaaldatum bedrag'!$AJ$1,'grv lys'!$G$2:$G$2863,'bereken betaaldatum bedrag'!B539)</f>
        <v>0</v>
      </c>
      <c r="AK539" s="4">
        <f>SUMIFS('grv lys'!$L$2:$L$2863,'grv lys'!$I$2:$I$2863,'bereken betaaldatum bedrag'!$AK$1,'grv lys'!$G$2:$G$2863,'bereken betaaldatum bedrag'!B539)</f>
        <v>0</v>
      </c>
      <c r="AL539" s="4">
        <f>SUMIFS('grv lys'!$L$2:$L$2863,'grv lys'!$I$2:$I$2863,'bereken betaaldatum bedrag'!$AL$1,'grv lys'!$G$2:$G$2863,'bereken betaaldatum bedrag'!B539)</f>
        <v>0</v>
      </c>
      <c r="AM539" s="4">
        <f>SUMIFS('grv lys'!$L$2:$L$2863,'grv lys'!$I$2:$I$2863,'bereken betaaldatum bedrag'!$AM$1,'grv lys'!$G$2:$G$2863,'bereken betaaldatum bedrag'!B539)</f>
        <v>0</v>
      </c>
      <c r="AN539" s="4">
        <f>SUMIFS('grv lys'!$L$2:$L$2863,'grv lys'!$I$2:$I$2863,'bereken betaaldatum bedrag'!$AN$1,'grv lys'!$G$2:$G$2863,'bereken betaaldatum bedrag'!B539)</f>
        <v>0</v>
      </c>
      <c r="AO539" s="4">
        <f>SUMIFS('grv lys'!$L$2:$L$2863,'grv lys'!$I$2:$I$2863,'bereken betaaldatum bedrag'!$AO$1,'grv lys'!$G$2:$G$2863,'bereken betaaldatum bedrag'!B539)</f>
        <v>0</v>
      </c>
      <c r="AP539" s="4">
        <f>SUMIFS('grv lys'!$L$2:$L$2863,'grv lys'!$I$2:$I$2863,'bereken betaaldatum bedrag'!$AP$1,'grv lys'!$G$2:$G$2863,'bereken betaaldatum bedrag'!B539)</f>
        <v>0</v>
      </c>
      <c r="AQ539" s="4">
        <f>SUMIFS('grv lys'!$L$2:$L$2863,'grv lys'!$I$2:$I$2863,'bereken betaaldatum bedrag'!$AQ$1,'grv lys'!$G$2:$G$2863,'bereken betaaldatum bedrag'!B539)</f>
        <v>0</v>
      </c>
      <c r="AR539" s="4">
        <f>SUMIFS('grv lys'!$L$2:$L$2863,'grv lys'!$I$2:$I$2863,'bereken betaaldatum bedrag'!$AR$1,'grv lys'!$G$2:$G$2863,'bereken betaaldatum bedrag'!B539)</f>
        <v>0</v>
      </c>
      <c r="AS539" s="4">
        <f>SUMIFS('grv lys'!$L$2:$L$2863,'grv lys'!$I$2:$I$2863,'bereken betaaldatum bedrag'!$AS$1,'grv lys'!$G$2:$G$2863,'bereken betaaldatum bedrag'!B539)</f>
        <v>0</v>
      </c>
      <c r="AT539" s="4">
        <f>SUMIFS('grv lys'!$L$2:$L$2863,'grv lys'!$I$2:$I$2863,'bereken betaaldatum bedrag'!$AT$1,'grv lys'!$G$2:$G$2863,'bereken betaaldatum bedrag'!B539)</f>
        <v>0</v>
      </c>
      <c r="AU539" s="4">
        <f>SUMIFS('grv lys'!$L$2:$L$2863,'grv lys'!$I$2:$I$2863,'bereken betaaldatum bedrag'!$AU$1,'grv lys'!$G$2:$G$2863,'bereken betaaldatum bedrag'!B539)</f>
        <v>0</v>
      </c>
      <c r="AV539" s="4">
        <f>SUMIFS('grv lys'!$L$2:$L$2863,'grv lys'!$I$2:$I$2863,'bereken betaaldatum bedrag'!$AV$1,'grv lys'!$G$2:$G$2863,'bereken betaaldatum bedrag'!B539)</f>
        <v>0</v>
      </c>
      <c r="AW539" s="4">
        <f>SUMIFS('grv lys'!$L$2:$L$2863,'grv lys'!$I$2:$I$2863,'bereken betaaldatum bedrag'!$AW$1,'grv lys'!$G$2:$G$2863,'bereken betaaldatum bedrag'!B539)</f>
        <v>0</v>
      </c>
      <c r="AX539" s="4">
        <f>SUMIFS('grv lys'!$L$2:$L$2863,'grv lys'!$I$2:$I$2863,'bereken betaaldatum bedrag'!$AX$1,'grv lys'!$G$2:$G$2863,'bereken betaaldatum bedrag'!B539)</f>
        <v>0</v>
      </c>
      <c r="AY539" s="4">
        <f>SUMIFS('grv lys'!$L$2:$L$2863,'grv lys'!$I$2:$I$2863,'bereken betaaldatum bedrag'!$AY$1,'grv lys'!$G$2:$G$2863,'bereken betaaldatum bedrag'!B539)</f>
        <v>0</v>
      </c>
      <c r="AZ539" s="4">
        <f>SUMIFS('grv lys'!$L$2:$L$2863,'grv lys'!$I$2:$I$2863,'bereken betaaldatum bedrag'!$AZ$1,'grv lys'!$G$2:$G$2863,'bereken betaaldatum bedrag'!B539)</f>
        <v>0</v>
      </c>
      <c r="BA539" s="4">
        <f>SUMIFS('grv lys'!$L$2:$L$2863,'grv lys'!$I$2:$I$2863,'bereken betaaldatum bedrag'!$BA$1,'grv lys'!$G$2:$G$2863,'bereken betaaldatum bedrag'!B539)</f>
        <v>0</v>
      </c>
    </row>
    <row r="540" spans="1:53" x14ac:dyDescent="0.25">
      <c r="A540" s="21" t="s">
        <v>137</v>
      </c>
      <c r="B540" s="22">
        <v>42116</v>
      </c>
      <c r="C540" s="7"/>
      <c r="D540" s="15" t="s">
        <v>148</v>
      </c>
      <c r="E540" s="14"/>
      <c r="F540" s="12"/>
      <c r="G540" s="16"/>
      <c r="H540" s="16"/>
      <c r="I540" s="4">
        <f>SUMIFS('grv lys'!$L$2:$L$2863,'grv lys'!$G$2:$G$2863,'bereken betaaldatum bedrag'!B540,'grv lys'!$I$2:$I$2863,'bereken betaaldatum bedrag'!I$1)</f>
        <v>0</v>
      </c>
      <c r="J540" s="4">
        <f>SUMIFS('grv lys'!$L$2:$L$2863,'grv lys'!$I$2:$I$2863,'bereken betaaldatum bedrag'!$J$1,'grv lys'!$T$2:$T$2863,'bereken betaaldatum bedrag'!B540)</f>
        <v>0</v>
      </c>
      <c r="K540" s="4">
        <f>SUMIFS('grv lys'!$L$2:$L$2863,'grv lys'!$I$2:$I$2863,'bereken betaaldatum bedrag'!$K$1,'grv lys'!$T$2:$T$2863,'bereken betaaldatum bedrag'!B540)</f>
        <v>0</v>
      </c>
      <c r="L540" s="4">
        <f>SUMIFS('grv lys'!$L$2:$L$2863,'grv lys'!$I$2:$I$2863,'bereken betaaldatum bedrag'!$L$1,'grv lys'!$T$2:$T$2863,'bereken betaaldatum bedrag'!B540)</f>
        <v>0</v>
      </c>
      <c r="M540" s="4">
        <f>SUMIFS('grv lys'!$L$2:$L$2863,'grv lys'!$I$2:$I$2863,'bereken betaaldatum bedrag'!$M$1,'grv lys'!$T$2:$T$2863,'bereken betaaldatum bedrag'!B540)</f>
        <v>0</v>
      </c>
      <c r="N540" s="4">
        <f>SUMIFS('grv lys'!$L$2:$L$2863,'grv lys'!$I$2:$I$2863,'bereken betaaldatum bedrag'!$N$1,'grv lys'!$T$2:$T$2863,'bereken betaaldatum bedrag'!B540)</f>
        <v>0</v>
      </c>
      <c r="O540" s="4">
        <f>SUMIFS('grv lys'!$L$2:$L$2863,'grv lys'!$I$2:$I$2863,'bereken betaaldatum bedrag'!$O$1,'grv lys'!$T$2:$T$2863,'bereken betaaldatum bedrag'!B540)</f>
        <v>0</v>
      </c>
      <c r="P540" s="4">
        <f>SUMIFS('grv lys'!$L$2:$L$2863,'grv lys'!$I$2:$I$2863,'bereken betaaldatum bedrag'!$P$1,'grv lys'!$T$2:$T$2863,'bereken betaaldatum bedrag'!B540)</f>
        <v>0</v>
      </c>
      <c r="Q540" s="4">
        <f>SUMIFS('grv lys'!$L$2:$L$2863,'grv lys'!$I$2:$I$2863,'bereken betaaldatum bedrag'!$Q$1,'grv lys'!$T$2:$T$2863,'bereken betaaldatum bedrag'!B540)</f>
        <v>0</v>
      </c>
      <c r="R540" s="4">
        <f>SUMIFS('grv lys'!$L$2:$L$2863,'grv lys'!$I$2:$I$2863,'bereken betaaldatum bedrag'!$R$1,'grv lys'!$T$2:$T$2863,'bereken betaaldatum bedrag'!B540)</f>
        <v>0</v>
      </c>
      <c r="S540" s="4">
        <f>SUMIFS('grv lys'!Y539:Y3802,'grv lys'!T539:T3802,'bereken betaaldatum bedrag'!B540,'grv lys'!V539:V3802,'bereken betaaldatum bedrag'!$S$1)</f>
        <v>0</v>
      </c>
      <c r="T540" s="4">
        <f>SUMIFS('grv lys'!Z539:Z3802,'grv lys'!U539:U3802,'bereken betaaldatum bedrag'!B540,'grv lys'!W539:W3802,'bereken betaaldatum bedrag'!$T$1)</f>
        <v>0</v>
      </c>
      <c r="U540" s="4">
        <f>SUMIFS('grv lys'!$L$2:$L$2863,'grv lys'!$I$2:$I$2863,'bereken betaaldatum bedrag'!$U$1,'grv lys'!$T$2:$T$2863,'bereken betaaldatum bedrag'!B540)</f>
        <v>0</v>
      </c>
      <c r="V540" s="4">
        <f>SUMIFS('grv lys'!$L$2:$L$2863,'grv lys'!$I$2:$I$2863,'bereken betaaldatum bedrag'!$V$1,'grv lys'!$T$2:$T$2863,'bereken betaaldatum bedrag'!B540)</f>
        <v>0</v>
      </c>
      <c r="W540" s="4">
        <f>SUMIFS('grv lys'!$L$2:$L$2863,'grv lys'!$I$2:$I$2863,'bereken betaaldatum bedrag'!$W$1,'grv lys'!$T$2:$T$2863,'bereken betaaldatum bedrag'!B540)</f>
        <v>0</v>
      </c>
      <c r="X540" s="4">
        <f>SUMIFS('grv lys'!$L$2:$L$2863,'grv lys'!$I$2:$I$2863,'bereken betaaldatum bedrag'!$X$1,'grv lys'!$T$2:$T$2863,'bereken betaaldatum bedrag'!B540)</f>
        <v>0</v>
      </c>
      <c r="Y540" s="4">
        <f>SUMIFS('grv lys'!$L$2:$L$2863,'grv lys'!$I$2:$I$2863,'bereken betaaldatum bedrag'!$Y$1,'grv lys'!$G$2:$G$2863,'bereken betaaldatum bedrag'!B540)</f>
        <v>0</v>
      </c>
      <c r="Z540" s="4">
        <f>SUMIFS('grv lys'!$L$2:$L$2863,'grv lys'!$I$2:$I$2863,'bereken betaaldatum bedrag'!$Z$1,'grv lys'!$G$2:$G$2863,'bereken betaaldatum bedrag'!B540)</f>
        <v>0</v>
      </c>
      <c r="AA540" s="4">
        <f>SUMIFS('grv lys'!$L$2:$L$2863,'grv lys'!$I$2:$I$2863,'bereken betaaldatum bedrag'!$AA$1,'grv lys'!$G$2:$G$2863,'bereken betaaldatum bedrag'!B540)</f>
        <v>0</v>
      </c>
      <c r="AB540" s="4">
        <f>SUMIFS('grv lys'!$L$2:$L$2863,'grv lys'!$I$2:$I$2863,'bereken betaaldatum bedrag'!$AB$1,'grv lys'!$G$2:$G$2863,'bereken betaaldatum bedrag'!B540)</f>
        <v>0</v>
      </c>
      <c r="AC540" s="4">
        <f>SUMIFS('grv lys'!$L$2:$L$2863,'grv lys'!$I$2:$I$2863,'bereken betaaldatum bedrag'!$AC$1,'grv lys'!$G$2:$G$2863,'bereken betaaldatum bedrag'!B540)</f>
        <v>0</v>
      </c>
      <c r="AD540" s="4">
        <f>SUMIFS('grv lys'!$L$2:$L$2863,'grv lys'!$I$2:$I$2863,'bereken betaaldatum bedrag'!$AD$1,'grv lys'!$G$2:$G$2863,'bereken betaaldatum bedrag'!B540)</f>
        <v>0</v>
      </c>
      <c r="AE540" s="4">
        <f>SUMIFS('grv lys'!$L$2:$L$2863,'grv lys'!$I$2:$I$2863,'bereken betaaldatum bedrag'!$AE$1,'grv lys'!$G$2:$G$2863,'bereken betaaldatum bedrag'!B540)</f>
        <v>0</v>
      </c>
      <c r="AF540" s="4">
        <f>SUMIFS('grv lys'!$L$2:$L$2863,'grv lys'!$I$2:$I$2863,'bereken betaaldatum bedrag'!$AF$1,'grv lys'!$G$2:$G$2863,'bereken betaaldatum bedrag'!B540)</f>
        <v>0</v>
      </c>
      <c r="AG540" s="4">
        <f>SUMIFS('grv lys'!$L$2:$L$2863,'grv lys'!$I$2:$I$2863,'bereken betaaldatum bedrag'!$AG$1,'grv lys'!$G$2:$G$2863,'bereken betaaldatum bedrag'!B540)</f>
        <v>0</v>
      </c>
      <c r="AH540" s="4">
        <f>SUMIFS('grv lys'!$L$2:$L$2863,'grv lys'!$I$2:$I$2863,'bereken betaaldatum bedrag'!$AH$1,'grv lys'!$G$2:$G$2863,'bereken betaaldatum bedrag'!B540)</f>
        <v>0</v>
      </c>
      <c r="AI540" s="4">
        <f>SUMIFS('grv lys'!$L$2:$L$2863,'grv lys'!$I$2:$I$2863,'bereken betaaldatum bedrag'!$AI$1,'grv lys'!$G$2:$G$2863,'bereken betaaldatum bedrag'!B540)</f>
        <v>0</v>
      </c>
      <c r="AJ540" s="4">
        <f>SUMIFS('grv lys'!$L$2:$L$2863,'grv lys'!$I$2:$I$2863,'bereken betaaldatum bedrag'!$AJ$1,'grv lys'!$G$2:$G$2863,'bereken betaaldatum bedrag'!B540)</f>
        <v>0</v>
      </c>
      <c r="AK540" s="4">
        <f>SUMIFS('grv lys'!$L$2:$L$2863,'grv lys'!$I$2:$I$2863,'bereken betaaldatum bedrag'!$AK$1,'grv lys'!$G$2:$G$2863,'bereken betaaldatum bedrag'!B540)</f>
        <v>0</v>
      </c>
      <c r="AL540" s="4">
        <f>SUMIFS('grv lys'!$L$2:$L$2863,'grv lys'!$I$2:$I$2863,'bereken betaaldatum bedrag'!$AL$1,'grv lys'!$G$2:$G$2863,'bereken betaaldatum bedrag'!B540)</f>
        <v>0</v>
      </c>
      <c r="AM540" s="4">
        <f>SUMIFS('grv lys'!$L$2:$L$2863,'grv lys'!$I$2:$I$2863,'bereken betaaldatum bedrag'!$AM$1,'grv lys'!$G$2:$G$2863,'bereken betaaldatum bedrag'!B540)</f>
        <v>0</v>
      </c>
      <c r="AN540" s="4">
        <f>SUMIFS('grv lys'!$L$2:$L$2863,'grv lys'!$I$2:$I$2863,'bereken betaaldatum bedrag'!$AN$1,'grv lys'!$G$2:$G$2863,'bereken betaaldatum bedrag'!B540)</f>
        <v>0</v>
      </c>
      <c r="AO540" s="4">
        <f>SUMIFS('grv lys'!$L$2:$L$2863,'grv lys'!$I$2:$I$2863,'bereken betaaldatum bedrag'!$AO$1,'grv lys'!$G$2:$G$2863,'bereken betaaldatum bedrag'!B540)</f>
        <v>0</v>
      </c>
      <c r="AP540" s="4">
        <f>SUMIFS('grv lys'!$L$2:$L$2863,'grv lys'!$I$2:$I$2863,'bereken betaaldatum bedrag'!$AP$1,'grv lys'!$G$2:$G$2863,'bereken betaaldatum bedrag'!B540)</f>
        <v>0</v>
      </c>
      <c r="AQ540" s="4">
        <f>SUMIFS('grv lys'!$L$2:$L$2863,'grv lys'!$I$2:$I$2863,'bereken betaaldatum bedrag'!$AQ$1,'grv lys'!$G$2:$G$2863,'bereken betaaldatum bedrag'!B540)</f>
        <v>0</v>
      </c>
      <c r="AR540" s="4">
        <f>SUMIFS('grv lys'!$L$2:$L$2863,'grv lys'!$I$2:$I$2863,'bereken betaaldatum bedrag'!$AR$1,'grv lys'!$G$2:$G$2863,'bereken betaaldatum bedrag'!B540)</f>
        <v>0</v>
      </c>
      <c r="AS540" s="4">
        <f>SUMIFS('grv lys'!$L$2:$L$2863,'grv lys'!$I$2:$I$2863,'bereken betaaldatum bedrag'!$AS$1,'grv lys'!$G$2:$G$2863,'bereken betaaldatum bedrag'!B540)</f>
        <v>0</v>
      </c>
      <c r="AT540" s="4">
        <f>SUMIFS('grv lys'!$L$2:$L$2863,'grv lys'!$I$2:$I$2863,'bereken betaaldatum bedrag'!$AT$1,'grv lys'!$G$2:$G$2863,'bereken betaaldatum bedrag'!B540)</f>
        <v>0</v>
      </c>
      <c r="AU540" s="4">
        <f>SUMIFS('grv lys'!$L$2:$L$2863,'grv lys'!$I$2:$I$2863,'bereken betaaldatum bedrag'!$AU$1,'grv lys'!$G$2:$G$2863,'bereken betaaldatum bedrag'!B540)</f>
        <v>0</v>
      </c>
      <c r="AV540" s="4">
        <f>SUMIFS('grv lys'!$L$2:$L$2863,'grv lys'!$I$2:$I$2863,'bereken betaaldatum bedrag'!$AV$1,'grv lys'!$G$2:$G$2863,'bereken betaaldatum bedrag'!B540)</f>
        <v>0</v>
      </c>
      <c r="AW540" s="4">
        <f>SUMIFS('grv lys'!$L$2:$L$2863,'grv lys'!$I$2:$I$2863,'bereken betaaldatum bedrag'!$AW$1,'grv lys'!$G$2:$G$2863,'bereken betaaldatum bedrag'!B540)</f>
        <v>0</v>
      </c>
      <c r="AX540" s="4">
        <f>SUMIFS('grv lys'!$L$2:$L$2863,'grv lys'!$I$2:$I$2863,'bereken betaaldatum bedrag'!$AX$1,'grv lys'!$G$2:$G$2863,'bereken betaaldatum bedrag'!B540)</f>
        <v>0</v>
      </c>
      <c r="AY540" s="4">
        <f>SUMIFS('grv lys'!$L$2:$L$2863,'grv lys'!$I$2:$I$2863,'bereken betaaldatum bedrag'!$AY$1,'grv lys'!$G$2:$G$2863,'bereken betaaldatum bedrag'!B540)</f>
        <v>0</v>
      </c>
      <c r="AZ540" s="4">
        <f>SUMIFS('grv lys'!$L$2:$L$2863,'grv lys'!$I$2:$I$2863,'bereken betaaldatum bedrag'!$AZ$1,'grv lys'!$G$2:$G$2863,'bereken betaaldatum bedrag'!B540)</f>
        <v>0</v>
      </c>
      <c r="BA540" s="4">
        <f>SUMIFS('grv lys'!$L$2:$L$2863,'grv lys'!$I$2:$I$2863,'bereken betaaldatum bedrag'!$BA$1,'grv lys'!$G$2:$G$2863,'bereken betaaldatum bedrag'!B540)</f>
        <v>0</v>
      </c>
    </row>
    <row r="541" spans="1:53" x14ac:dyDescent="0.25">
      <c r="A541" s="21" t="s">
        <v>138</v>
      </c>
      <c r="B541" s="22">
        <v>42117</v>
      </c>
      <c r="C541" s="7"/>
      <c r="D541" s="15" t="s">
        <v>148</v>
      </c>
      <c r="E541" s="14"/>
      <c r="F541" s="12"/>
      <c r="G541" s="16"/>
      <c r="H541" s="16"/>
      <c r="I541" s="4">
        <f>SUMIFS('grv lys'!$L$2:$L$2863,'grv lys'!$G$2:$G$2863,'bereken betaaldatum bedrag'!B541,'grv lys'!$I$2:$I$2863,'bereken betaaldatum bedrag'!I$1)</f>
        <v>0</v>
      </c>
      <c r="J541" s="4">
        <f>SUMIFS('grv lys'!$L$2:$L$2863,'grv lys'!$I$2:$I$2863,'bereken betaaldatum bedrag'!$J$1,'grv lys'!$T$2:$T$2863,'bereken betaaldatum bedrag'!B541)</f>
        <v>0</v>
      </c>
      <c r="K541" s="4">
        <f>SUMIFS('grv lys'!$L$2:$L$2863,'grv lys'!$I$2:$I$2863,'bereken betaaldatum bedrag'!$K$1,'grv lys'!$T$2:$T$2863,'bereken betaaldatum bedrag'!B541)</f>
        <v>0</v>
      </c>
      <c r="L541" s="4">
        <f>SUMIFS('grv lys'!$L$2:$L$2863,'grv lys'!$I$2:$I$2863,'bereken betaaldatum bedrag'!$L$1,'grv lys'!$T$2:$T$2863,'bereken betaaldatum bedrag'!B541)</f>
        <v>0</v>
      </c>
      <c r="M541" s="4">
        <f>SUMIFS('grv lys'!$L$2:$L$2863,'grv lys'!$I$2:$I$2863,'bereken betaaldatum bedrag'!$M$1,'grv lys'!$T$2:$T$2863,'bereken betaaldatum bedrag'!B541)</f>
        <v>0</v>
      </c>
      <c r="N541" s="4">
        <f>SUMIFS('grv lys'!$L$2:$L$2863,'grv lys'!$I$2:$I$2863,'bereken betaaldatum bedrag'!$N$1,'grv lys'!$T$2:$T$2863,'bereken betaaldatum bedrag'!B541)</f>
        <v>0</v>
      </c>
      <c r="O541" s="4">
        <f>SUMIFS('grv lys'!$L$2:$L$2863,'grv lys'!$I$2:$I$2863,'bereken betaaldatum bedrag'!$O$1,'grv lys'!$T$2:$T$2863,'bereken betaaldatum bedrag'!B541)</f>
        <v>0</v>
      </c>
      <c r="P541" s="4">
        <f>SUMIFS('grv lys'!$L$2:$L$2863,'grv lys'!$I$2:$I$2863,'bereken betaaldatum bedrag'!$P$1,'grv lys'!$T$2:$T$2863,'bereken betaaldatum bedrag'!B541)</f>
        <v>0</v>
      </c>
      <c r="Q541" s="4">
        <f>SUMIFS('grv lys'!$L$2:$L$2863,'grv lys'!$I$2:$I$2863,'bereken betaaldatum bedrag'!$Q$1,'grv lys'!$T$2:$T$2863,'bereken betaaldatum bedrag'!B541)</f>
        <v>0</v>
      </c>
      <c r="R541" s="4">
        <f>SUMIFS('grv lys'!$L$2:$L$2863,'grv lys'!$I$2:$I$2863,'bereken betaaldatum bedrag'!$R$1,'grv lys'!$T$2:$T$2863,'bereken betaaldatum bedrag'!B541)</f>
        <v>0</v>
      </c>
      <c r="S541" s="4">
        <f>SUMIFS('grv lys'!Y540:Y3803,'grv lys'!T540:T3803,'bereken betaaldatum bedrag'!B541,'grv lys'!V540:V3803,'bereken betaaldatum bedrag'!$S$1)</f>
        <v>0</v>
      </c>
      <c r="T541" s="4">
        <f>SUMIFS('grv lys'!Z540:Z3803,'grv lys'!U540:U3803,'bereken betaaldatum bedrag'!B541,'grv lys'!W540:W3803,'bereken betaaldatum bedrag'!$T$1)</f>
        <v>0</v>
      </c>
      <c r="U541" s="4">
        <f>SUMIFS('grv lys'!$L$2:$L$2863,'grv lys'!$I$2:$I$2863,'bereken betaaldatum bedrag'!$U$1,'grv lys'!$T$2:$T$2863,'bereken betaaldatum bedrag'!B541)</f>
        <v>0</v>
      </c>
      <c r="V541" s="4">
        <f>SUMIFS('grv lys'!$L$2:$L$2863,'grv lys'!$I$2:$I$2863,'bereken betaaldatum bedrag'!$V$1,'grv lys'!$T$2:$T$2863,'bereken betaaldatum bedrag'!B541)</f>
        <v>0</v>
      </c>
      <c r="W541" s="4">
        <f>SUMIFS('grv lys'!$L$2:$L$2863,'grv lys'!$I$2:$I$2863,'bereken betaaldatum bedrag'!$W$1,'grv lys'!$T$2:$T$2863,'bereken betaaldatum bedrag'!B541)</f>
        <v>0</v>
      </c>
      <c r="X541" s="4">
        <f>SUMIFS('grv lys'!$L$2:$L$2863,'grv lys'!$I$2:$I$2863,'bereken betaaldatum bedrag'!$X$1,'grv lys'!$T$2:$T$2863,'bereken betaaldatum bedrag'!B541)</f>
        <v>0</v>
      </c>
      <c r="Y541" s="4">
        <f>SUMIFS('grv lys'!$L$2:$L$2863,'grv lys'!$I$2:$I$2863,'bereken betaaldatum bedrag'!$Y$1,'grv lys'!$G$2:$G$2863,'bereken betaaldatum bedrag'!B541)</f>
        <v>0</v>
      </c>
      <c r="Z541" s="4">
        <f>SUMIFS('grv lys'!$L$2:$L$2863,'grv lys'!$I$2:$I$2863,'bereken betaaldatum bedrag'!$Z$1,'grv lys'!$G$2:$G$2863,'bereken betaaldatum bedrag'!B541)</f>
        <v>0</v>
      </c>
      <c r="AA541" s="4">
        <f>SUMIFS('grv lys'!$L$2:$L$2863,'grv lys'!$I$2:$I$2863,'bereken betaaldatum bedrag'!$AA$1,'grv lys'!$G$2:$G$2863,'bereken betaaldatum bedrag'!B541)</f>
        <v>0</v>
      </c>
      <c r="AB541" s="4">
        <f>SUMIFS('grv lys'!$L$2:$L$2863,'grv lys'!$I$2:$I$2863,'bereken betaaldatum bedrag'!$AB$1,'grv lys'!$G$2:$G$2863,'bereken betaaldatum bedrag'!B541)</f>
        <v>0</v>
      </c>
      <c r="AC541" s="4">
        <f>SUMIFS('grv lys'!$L$2:$L$2863,'grv lys'!$I$2:$I$2863,'bereken betaaldatum bedrag'!$AC$1,'grv lys'!$G$2:$G$2863,'bereken betaaldatum bedrag'!B541)</f>
        <v>0</v>
      </c>
      <c r="AD541" s="4">
        <f>SUMIFS('grv lys'!$L$2:$L$2863,'grv lys'!$I$2:$I$2863,'bereken betaaldatum bedrag'!$AD$1,'grv lys'!$G$2:$G$2863,'bereken betaaldatum bedrag'!B541)</f>
        <v>0</v>
      </c>
      <c r="AE541" s="4">
        <f>SUMIFS('grv lys'!$L$2:$L$2863,'grv lys'!$I$2:$I$2863,'bereken betaaldatum bedrag'!$AE$1,'grv lys'!$G$2:$G$2863,'bereken betaaldatum bedrag'!B541)</f>
        <v>0</v>
      </c>
      <c r="AF541" s="4">
        <f>SUMIFS('grv lys'!$L$2:$L$2863,'grv lys'!$I$2:$I$2863,'bereken betaaldatum bedrag'!$AF$1,'grv lys'!$G$2:$G$2863,'bereken betaaldatum bedrag'!B541)</f>
        <v>0</v>
      </c>
      <c r="AG541" s="4">
        <f>SUMIFS('grv lys'!$L$2:$L$2863,'grv lys'!$I$2:$I$2863,'bereken betaaldatum bedrag'!$AG$1,'grv lys'!$G$2:$G$2863,'bereken betaaldatum bedrag'!B541)</f>
        <v>0</v>
      </c>
      <c r="AH541" s="4">
        <f>SUMIFS('grv lys'!$L$2:$L$2863,'grv lys'!$I$2:$I$2863,'bereken betaaldatum bedrag'!$AH$1,'grv lys'!$G$2:$G$2863,'bereken betaaldatum bedrag'!B541)</f>
        <v>0</v>
      </c>
      <c r="AI541" s="4">
        <f>SUMIFS('grv lys'!$L$2:$L$2863,'grv lys'!$I$2:$I$2863,'bereken betaaldatum bedrag'!$AI$1,'grv lys'!$G$2:$G$2863,'bereken betaaldatum bedrag'!B541)</f>
        <v>0</v>
      </c>
      <c r="AJ541" s="4">
        <f>SUMIFS('grv lys'!$L$2:$L$2863,'grv lys'!$I$2:$I$2863,'bereken betaaldatum bedrag'!$AJ$1,'grv lys'!$G$2:$G$2863,'bereken betaaldatum bedrag'!B541)</f>
        <v>0</v>
      </c>
      <c r="AK541" s="4">
        <f>SUMIFS('grv lys'!$L$2:$L$2863,'grv lys'!$I$2:$I$2863,'bereken betaaldatum bedrag'!$AK$1,'grv lys'!$G$2:$G$2863,'bereken betaaldatum bedrag'!B541)</f>
        <v>0</v>
      </c>
      <c r="AL541" s="4">
        <f>SUMIFS('grv lys'!$L$2:$L$2863,'grv lys'!$I$2:$I$2863,'bereken betaaldatum bedrag'!$AL$1,'grv lys'!$G$2:$G$2863,'bereken betaaldatum bedrag'!B541)</f>
        <v>0</v>
      </c>
      <c r="AM541" s="4">
        <f>SUMIFS('grv lys'!$L$2:$L$2863,'grv lys'!$I$2:$I$2863,'bereken betaaldatum bedrag'!$AM$1,'grv lys'!$G$2:$G$2863,'bereken betaaldatum bedrag'!B541)</f>
        <v>0</v>
      </c>
      <c r="AN541" s="4">
        <f>SUMIFS('grv lys'!$L$2:$L$2863,'grv lys'!$I$2:$I$2863,'bereken betaaldatum bedrag'!$AN$1,'grv lys'!$G$2:$G$2863,'bereken betaaldatum bedrag'!B541)</f>
        <v>0</v>
      </c>
      <c r="AO541" s="4">
        <f>SUMIFS('grv lys'!$L$2:$L$2863,'grv lys'!$I$2:$I$2863,'bereken betaaldatum bedrag'!$AO$1,'grv lys'!$G$2:$G$2863,'bereken betaaldatum bedrag'!B541)</f>
        <v>0</v>
      </c>
      <c r="AP541" s="4">
        <f>SUMIFS('grv lys'!$L$2:$L$2863,'grv lys'!$I$2:$I$2863,'bereken betaaldatum bedrag'!$AP$1,'grv lys'!$G$2:$G$2863,'bereken betaaldatum bedrag'!B541)</f>
        <v>0</v>
      </c>
      <c r="AQ541" s="4">
        <f>SUMIFS('grv lys'!$L$2:$L$2863,'grv lys'!$I$2:$I$2863,'bereken betaaldatum bedrag'!$AQ$1,'grv lys'!$G$2:$G$2863,'bereken betaaldatum bedrag'!B541)</f>
        <v>0</v>
      </c>
      <c r="AR541" s="4">
        <f>SUMIFS('grv lys'!$L$2:$L$2863,'grv lys'!$I$2:$I$2863,'bereken betaaldatum bedrag'!$AR$1,'grv lys'!$G$2:$G$2863,'bereken betaaldatum bedrag'!B541)</f>
        <v>0</v>
      </c>
      <c r="AS541" s="4">
        <f>SUMIFS('grv lys'!$L$2:$L$2863,'grv lys'!$I$2:$I$2863,'bereken betaaldatum bedrag'!$AS$1,'grv lys'!$G$2:$G$2863,'bereken betaaldatum bedrag'!B541)</f>
        <v>0</v>
      </c>
      <c r="AT541" s="4">
        <f>SUMIFS('grv lys'!$L$2:$L$2863,'grv lys'!$I$2:$I$2863,'bereken betaaldatum bedrag'!$AT$1,'grv lys'!$G$2:$G$2863,'bereken betaaldatum bedrag'!B541)</f>
        <v>0</v>
      </c>
      <c r="AU541" s="4">
        <f>SUMIFS('grv lys'!$L$2:$L$2863,'grv lys'!$I$2:$I$2863,'bereken betaaldatum bedrag'!$AU$1,'grv lys'!$G$2:$G$2863,'bereken betaaldatum bedrag'!B541)</f>
        <v>0</v>
      </c>
      <c r="AV541" s="4">
        <f>SUMIFS('grv lys'!$L$2:$L$2863,'grv lys'!$I$2:$I$2863,'bereken betaaldatum bedrag'!$AV$1,'grv lys'!$G$2:$G$2863,'bereken betaaldatum bedrag'!B541)</f>
        <v>0</v>
      </c>
      <c r="AW541" s="4">
        <f>SUMIFS('grv lys'!$L$2:$L$2863,'grv lys'!$I$2:$I$2863,'bereken betaaldatum bedrag'!$AW$1,'grv lys'!$G$2:$G$2863,'bereken betaaldatum bedrag'!B541)</f>
        <v>0</v>
      </c>
      <c r="AX541" s="4">
        <f>SUMIFS('grv lys'!$L$2:$L$2863,'grv lys'!$I$2:$I$2863,'bereken betaaldatum bedrag'!$AX$1,'grv lys'!$G$2:$G$2863,'bereken betaaldatum bedrag'!B541)</f>
        <v>0</v>
      </c>
      <c r="AY541" s="4">
        <f>SUMIFS('grv lys'!$L$2:$L$2863,'grv lys'!$I$2:$I$2863,'bereken betaaldatum bedrag'!$AY$1,'grv lys'!$G$2:$G$2863,'bereken betaaldatum bedrag'!B541)</f>
        <v>0</v>
      </c>
      <c r="AZ541" s="4">
        <f>SUMIFS('grv lys'!$L$2:$L$2863,'grv lys'!$I$2:$I$2863,'bereken betaaldatum bedrag'!$AZ$1,'grv lys'!$G$2:$G$2863,'bereken betaaldatum bedrag'!B541)</f>
        <v>0</v>
      </c>
      <c r="BA541" s="4">
        <f>SUMIFS('grv lys'!$L$2:$L$2863,'grv lys'!$I$2:$I$2863,'bereken betaaldatum bedrag'!$BA$1,'grv lys'!$G$2:$G$2863,'bereken betaaldatum bedrag'!B541)</f>
        <v>0</v>
      </c>
    </row>
    <row r="542" spans="1:53" x14ac:dyDescent="0.25">
      <c r="A542" s="21" t="s">
        <v>139</v>
      </c>
      <c r="B542" s="22">
        <v>42118</v>
      </c>
      <c r="C542" s="7">
        <f>B542+19</f>
        <v>42137</v>
      </c>
      <c r="D542" s="6">
        <f>SUM(I536:I542)</f>
        <v>0</v>
      </c>
      <c r="E542" s="14">
        <f>B542+31</f>
        <v>42149</v>
      </c>
      <c r="F542" s="12">
        <f>SUM(Y536:BA542)</f>
        <v>0</v>
      </c>
      <c r="G542" s="10">
        <f>B542</f>
        <v>42118</v>
      </c>
      <c r="H542" s="9">
        <f>SUM(J536:X542)</f>
        <v>0</v>
      </c>
      <c r="I542" s="4">
        <f>SUMIFS('grv lys'!$L$2:$L$2863,'grv lys'!$G$2:$G$2863,'bereken betaaldatum bedrag'!B542,'grv lys'!$I$2:$I$2863,'bereken betaaldatum bedrag'!I$1)</f>
        <v>0</v>
      </c>
      <c r="J542" s="4">
        <f>SUMIFS('grv lys'!$L$2:$L$2863,'grv lys'!$I$2:$I$2863,'bereken betaaldatum bedrag'!$J$1,'grv lys'!$T$2:$T$2863,'bereken betaaldatum bedrag'!B542)</f>
        <v>0</v>
      </c>
      <c r="K542" s="4">
        <f>SUMIFS('grv lys'!$L$2:$L$2863,'grv lys'!$I$2:$I$2863,'bereken betaaldatum bedrag'!$K$1,'grv lys'!$T$2:$T$2863,'bereken betaaldatum bedrag'!B542)</f>
        <v>0</v>
      </c>
      <c r="L542" s="4">
        <f>SUMIFS('grv lys'!$L$2:$L$2863,'grv lys'!$I$2:$I$2863,'bereken betaaldatum bedrag'!$L$1,'grv lys'!$T$2:$T$2863,'bereken betaaldatum bedrag'!B542)</f>
        <v>0</v>
      </c>
      <c r="M542" s="4">
        <f>SUMIFS('grv lys'!$L$2:$L$2863,'grv lys'!$I$2:$I$2863,'bereken betaaldatum bedrag'!$M$1,'grv lys'!$T$2:$T$2863,'bereken betaaldatum bedrag'!B542)</f>
        <v>0</v>
      </c>
      <c r="N542" s="4">
        <f>SUMIFS('grv lys'!$L$2:$L$2863,'grv lys'!$I$2:$I$2863,'bereken betaaldatum bedrag'!$N$1,'grv lys'!$T$2:$T$2863,'bereken betaaldatum bedrag'!B542)</f>
        <v>0</v>
      </c>
      <c r="O542" s="4">
        <f>SUMIFS('grv lys'!$L$2:$L$2863,'grv lys'!$I$2:$I$2863,'bereken betaaldatum bedrag'!$O$1,'grv lys'!$T$2:$T$2863,'bereken betaaldatum bedrag'!B542)</f>
        <v>0</v>
      </c>
      <c r="P542" s="4">
        <f>SUMIFS('grv lys'!$L$2:$L$2863,'grv lys'!$I$2:$I$2863,'bereken betaaldatum bedrag'!$P$1,'grv lys'!$T$2:$T$2863,'bereken betaaldatum bedrag'!B542)</f>
        <v>0</v>
      </c>
      <c r="Q542" s="4">
        <f>SUMIFS('grv lys'!$L$2:$L$2863,'grv lys'!$I$2:$I$2863,'bereken betaaldatum bedrag'!$Q$1,'grv lys'!$T$2:$T$2863,'bereken betaaldatum bedrag'!B542)</f>
        <v>0</v>
      </c>
      <c r="R542" s="4">
        <f>SUMIFS('grv lys'!$L$2:$L$2863,'grv lys'!$I$2:$I$2863,'bereken betaaldatum bedrag'!$R$1,'grv lys'!$T$2:$T$2863,'bereken betaaldatum bedrag'!B542)</f>
        <v>0</v>
      </c>
      <c r="S542" s="4">
        <f>SUMIFS('grv lys'!Y541:Y3804,'grv lys'!T541:T3804,'bereken betaaldatum bedrag'!B542,'grv lys'!V541:V3804,'bereken betaaldatum bedrag'!$S$1)</f>
        <v>0</v>
      </c>
      <c r="T542" s="4">
        <f>SUMIFS('grv lys'!Z541:Z3804,'grv lys'!U541:U3804,'bereken betaaldatum bedrag'!B542,'grv lys'!W541:W3804,'bereken betaaldatum bedrag'!$T$1)</f>
        <v>0</v>
      </c>
      <c r="U542" s="4">
        <f>SUMIFS('grv lys'!$L$2:$L$2863,'grv lys'!$I$2:$I$2863,'bereken betaaldatum bedrag'!$U$1,'grv lys'!$T$2:$T$2863,'bereken betaaldatum bedrag'!B542)</f>
        <v>0</v>
      </c>
      <c r="V542" s="4">
        <f>SUMIFS('grv lys'!$L$2:$L$2863,'grv lys'!$I$2:$I$2863,'bereken betaaldatum bedrag'!$V$1,'grv lys'!$T$2:$T$2863,'bereken betaaldatum bedrag'!B542)</f>
        <v>0</v>
      </c>
      <c r="W542" s="4">
        <f>SUMIFS('grv lys'!$L$2:$L$2863,'grv lys'!$I$2:$I$2863,'bereken betaaldatum bedrag'!$W$1,'grv lys'!$T$2:$T$2863,'bereken betaaldatum bedrag'!B542)</f>
        <v>0</v>
      </c>
      <c r="X542" s="4">
        <f>SUMIFS('grv lys'!$L$2:$L$2863,'grv lys'!$I$2:$I$2863,'bereken betaaldatum bedrag'!$X$1,'grv lys'!$T$2:$T$2863,'bereken betaaldatum bedrag'!B542)</f>
        <v>0</v>
      </c>
      <c r="Y542" s="4">
        <f>SUMIFS('grv lys'!$L$2:$L$2863,'grv lys'!$I$2:$I$2863,'bereken betaaldatum bedrag'!$Y$1,'grv lys'!$G$2:$G$2863,'bereken betaaldatum bedrag'!B542)</f>
        <v>0</v>
      </c>
      <c r="Z542" s="4">
        <f>SUMIFS('grv lys'!$L$2:$L$2863,'grv lys'!$I$2:$I$2863,'bereken betaaldatum bedrag'!$Z$1,'grv lys'!$G$2:$G$2863,'bereken betaaldatum bedrag'!B542)</f>
        <v>0</v>
      </c>
      <c r="AA542" s="4">
        <f>SUMIFS('grv lys'!$L$2:$L$2863,'grv lys'!$I$2:$I$2863,'bereken betaaldatum bedrag'!$AA$1,'grv lys'!$G$2:$G$2863,'bereken betaaldatum bedrag'!B542)</f>
        <v>0</v>
      </c>
      <c r="AB542" s="4">
        <f>SUMIFS('grv lys'!$L$2:$L$2863,'grv lys'!$I$2:$I$2863,'bereken betaaldatum bedrag'!$AB$1,'grv lys'!$G$2:$G$2863,'bereken betaaldatum bedrag'!B542)</f>
        <v>0</v>
      </c>
      <c r="AC542" s="4">
        <f>SUMIFS('grv lys'!$L$2:$L$2863,'grv lys'!$I$2:$I$2863,'bereken betaaldatum bedrag'!$AC$1,'grv lys'!$G$2:$G$2863,'bereken betaaldatum bedrag'!B542)</f>
        <v>0</v>
      </c>
      <c r="AD542" s="4">
        <f>SUMIFS('grv lys'!$L$2:$L$2863,'grv lys'!$I$2:$I$2863,'bereken betaaldatum bedrag'!$AD$1,'grv lys'!$G$2:$G$2863,'bereken betaaldatum bedrag'!B542)</f>
        <v>0</v>
      </c>
      <c r="AE542" s="4">
        <f>SUMIFS('grv lys'!$L$2:$L$2863,'grv lys'!$I$2:$I$2863,'bereken betaaldatum bedrag'!$AE$1,'grv lys'!$G$2:$G$2863,'bereken betaaldatum bedrag'!B542)</f>
        <v>0</v>
      </c>
      <c r="AF542" s="4">
        <f>SUMIFS('grv lys'!$L$2:$L$2863,'grv lys'!$I$2:$I$2863,'bereken betaaldatum bedrag'!$AF$1,'grv lys'!$G$2:$G$2863,'bereken betaaldatum bedrag'!B542)</f>
        <v>0</v>
      </c>
      <c r="AG542" s="4">
        <f>SUMIFS('grv lys'!$L$2:$L$2863,'grv lys'!$I$2:$I$2863,'bereken betaaldatum bedrag'!$AG$1,'grv lys'!$G$2:$G$2863,'bereken betaaldatum bedrag'!B542)</f>
        <v>0</v>
      </c>
      <c r="AH542" s="4">
        <f>SUMIFS('grv lys'!$L$2:$L$2863,'grv lys'!$I$2:$I$2863,'bereken betaaldatum bedrag'!$AH$1,'grv lys'!$G$2:$G$2863,'bereken betaaldatum bedrag'!B542)</f>
        <v>0</v>
      </c>
      <c r="AI542" s="4">
        <f>SUMIFS('grv lys'!$L$2:$L$2863,'grv lys'!$I$2:$I$2863,'bereken betaaldatum bedrag'!$AI$1,'grv lys'!$G$2:$G$2863,'bereken betaaldatum bedrag'!B542)</f>
        <v>0</v>
      </c>
      <c r="AJ542" s="4">
        <f>SUMIFS('grv lys'!$L$2:$L$2863,'grv lys'!$I$2:$I$2863,'bereken betaaldatum bedrag'!$AJ$1,'grv lys'!$G$2:$G$2863,'bereken betaaldatum bedrag'!B542)</f>
        <v>0</v>
      </c>
      <c r="AK542" s="4">
        <f>SUMIFS('grv lys'!$L$2:$L$2863,'grv lys'!$I$2:$I$2863,'bereken betaaldatum bedrag'!$AK$1,'grv lys'!$G$2:$G$2863,'bereken betaaldatum bedrag'!B542)</f>
        <v>0</v>
      </c>
      <c r="AL542" s="4">
        <f>SUMIFS('grv lys'!$L$2:$L$2863,'grv lys'!$I$2:$I$2863,'bereken betaaldatum bedrag'!$AL$1,'grv lys'!$G$2:$G$2863,'bereken betaaldatum bedrag'!B542)</f>
        <v>0</v>
      </c>
      <c r="AM542" s="4">
        <f>SUMIFS('grv lys'!$L$2:$L$2863,'grv lys'!$I$2:$I$2863,'bereken betaaldatum bedrag'!$AM$1,'grv lys'!$G$2:$G$2863,'bereken betaaldatum bedrag'!B542)</f>
        <v>0</v>
      </c>
      <c r="AN542" s="4">
        <f>SUMIFS('grv lys'!$L$2:$L$2863,'grv lys'!$I$2:$I$2863,'bereken betaaldatum bedrag'!$AN$1,'grv lys'!$G$2:$G$2863,'bereken betaaldatum bedrag'!B542)</f>
        <v>0</v>
      </c>
      <c r="AO542" s="4">
        <f>SUMIFS('grv lys'!$L$2:$L$2863,'grv lys'!$I$2:$I$2863,'bereken betaaldatum bedrag'!$AO$1,'grv lys'!$G$2:$G$2863,'bereken betaaldatum bedrag'!B542)</f>
        <v>0</v>
      </c>
      <c r="AP542" s="4">
        <f>SUMIFS('grv lys'!$L$2:$L$2863,'grv lys'!$I$2:$I$2863,'bereken betaaldatum bedrag'!$AP$1,'grv lys'!$G$2:$G$2863,'bereken betaaldatum bedrag'!B542)</f>
        <v>0</v>
      </c>
      <c r="AQ542" s="4">
        <f>SUMIFS('grv lys'!$L$2:$L$2863,'grv lys'!$I$2:$I$2863,'bereken betaaldatum bedrag'!$AQ$1,'grv lys'!$G$2:$G$2863,'bereken betaaldatum bedrag'!B542)</f>
        <v>0</v>
      </c>
      <c r="AR542" s="4">
        <f>SUMIFS('grv lys'!$L$2:$L$2863,'grv lys'!$I$2:$I$2863,'bereken betaaldatum bedrag'!$AR$1,'grv lys'!$G$2:$G$2863,'bereken betaaldatum bedrag'!B542)</f>
        <v>0</v>
      </c>
      <c r="AS542" s="4">
        <f>SUMIFS('grv lys'!$L$2:$L$2863,'grv lys'!$I$2:$I$2863,'bereken betaaldatum bedrag'!$AS$1,'grv lys'!$G$2:$G$2863,'bereken betaaldatum bedrag'!B542)</f>
        <v>0</v>
      </c>
      <c r="AT542" s="4">
        <f>SUMIFS('grv lys'!$L$2:$L$2863,'grv lys'!$I$2:$I$2863,'bereken betaaldatum bedrag'!$AT$1,'grv lys'!$G$2:$G$2863,'bereken betaaldatum bedrag'!B542)</f>
        <v>0</v>
      </c>
      <c r="AU542" s="4">
        <f>SUMIFS('grv lys'!$L$2:$L$2863,'grv lys'!$I$2:$I$2863,'bereken betaaldatum bedrag'!$AU$1,'grv lys'!$G$2:$G$2863,'bereken betaaldatum bedrag'!B542)</f>
        <v>0</v>
      </c>
      <c r="AV542" s="4">
        <f>SUMIFS('grv lys'!$L$2:$L$2863,'grv lys'!$I$2:$I$2863,'bereken betaaldatum bedrag'!$AV$1,'grv lys'!$G$2:$G$2863,'bereken betaaldatum bedrag'!B542)</f>
        <v>0</v>
      </c>
      <c r="AW542" s="4">
        <f>SUMIFS('grv lys'!$L$2:$L$2863,'grv lys'!$I$2:$I$2863,'bereken betaaldatum bedrag'!$AW$1,'grv lys'!$G$2:$G$2863,'bereken betaaldatum bedrag'!B542)</f>
        <v>0</v>
      </c>
      <c r="AX542" s="4">
        <f>SUMIFS('grv lys'!$L$2:$L$2863,'grv lys'!$I$2:$I$2863,'bereken betaaldatum bedrag'!$AX$1,'grv lys'!$G$2:$G$2863,'bereken betaaldatum bedrag'!B542)</f>
        <v>0</v>
      </c>
      <c r="AY542" s="4">
        <f>SUMIFS('grv lys'!$L$2:$L$2863,'grv lys'!$I$2:$I$2863,'bereken betaaldatum bedrag'!$AY$1,'grv lys'!$G$2:$G$2863,'bereken betaaldatum bedrag'!B542)</f>
        <v>0</v>
      </c>
      <c r="AZ542" s="4">
        <f>SUMIFS('grv lys'!$L$2:$L$2863,'grv lys'!$I$2:$I$2863,'bereken betaaldatum bedrag'!$AZ$1,'grv lys'!$G$2:$G$2863,'bereken betaaldatum bedrag'!B542)</f>
        <v>0</v>
      </c>
      <c r="BA542" s="4">
        <f>SUMIFS('grv lys'!$L$2:$L$2863,'grv lys'!$I$2:$I$2863,'bereken betaaldatum bedrag'!$BA$1,'grv lys'!$G$2:$G$2863,'bereken betaaldatum bedrag'!B542)</f>
        <v>0</v>
      </c>
    </row>
    <row r="543" spans="1:53" x14ac:dyDescent="0.25">
      <c r="A543" s="19" t="s">
        <v>140</v>
      </c>
      <c r="B543" s="20">
        <v>42119</v>
      </c>
      <c r="C543" s="7"/>
      <c r="D543" s="15" t="s">
        <v>148</v>
      </c>
      <c r="E543" s="14"/>
      <c r="F543" s="12"/>
      <c r="G543" s="16"/>
      <c r="H543" s="16"/>
      <c r="I543" s="4">
        <f>SUMIFS('grv lys'!$L$2:$L$2863,'grv lys'!$G$2:$G$2863,'bereken betaaldatum bedrag'!B543,'grv lys'!$I$2:$I$2863,'bereken betaaldatum bedrag'!I$1)</f>
        <v>0</v>
      </c>
      <c r="J543" s="4">
        <f>SUMIFS('grv lys'!$L$2:$L$2863,'grv lys'!$I$2:$I$2863,'bereken betaaldatum bedrag'!$J$1,'grv lys'!$T$2:$T$2863,'bereken betaaldatum bedrag'!B543)</f>
        <v>0</v>
      </c>
      <c r="K543" s="4">
        <f>SUMIFS('grv lys'!$L$2:$L$2863,'grv lys'!$I$2:$I$2863,'bereken betaaldatum bedrag'!$K$1,'grv lys'!$T$2:$T$2863,'bereken betaaldatum bedrag'!B543)</f>
        <v>0</v>
      </c>
      <c r="L543" s="4">
        <f>SUMIFS('grv lys'!$L$2:$L$2863,'grv lys'!$I$2:$I$2863,'bereken betaaldatum bedrag'!$L$1,'grv lys'!$T$2:$T$2863,'bereken betaaldatum bedrag'!B543)</f>
        <v>0</v>
      </c>
      <c r="M543" s="4">
        <f>SUMIFS('grv lys'!$L$2:$L$2863,'grv lys'!$I$2:$I$2863,'bereken betaaldatum bedrag'!$M$1,'grv lys'!$T$2:$T$2863,'bereken betaaldatum bedrag'!B543)</f>
        <v>0</v>
      </c>
      <c r="N543" s="4">
        <f>SUMIFS('grv lys'!$L$2:$L$2863,'grv lys'!$I$2:$I$2863,'bereken betaaldatum bedrag'!$N$1,'grv lys'!$T$2:$T$2863,'bereken betaaldatum bedrag'!B543)</f>
        <v>0</v>
      </c>
      <c r="O543" s="4">
        <f>SUMIFS('grv lys'!$L$2:$L$2863,'grv lys'!$I$2:$I$2863,'bereken betaaldatum bedrag'!$O$1,'grv lys'!$T$2:$T$2863,'bereken betaaldatum bedrag'!B543)</f>
        <v>0</v>
      </c>
      <c r="P543" s="4">
        <f>SUMIFS('grv lys'!$L$2:$L$2863,'grv lys'!$I$2:$I$2863,'bereken betaaldatum bedrag'!$P$1,'grv lys'!$T$2:$T$2863,'bereken betaaldatum bedrag'!B543)</f>
        <v>0</v>
      </c>
      <c r="Q543" s="4">
        <f>SUMIFS('grv lys'!$L$2:$L$2863,'grv lys'!$I$2:$I$2863,'bereken betaaldatum bedrag'!$Q$1,'grv lys'!$T$2:$T$2863,'bereken betaaldatum bedrag'!B543)</f>
        <v>0</v>
      </c>
      <c r="R543" s="4">
        <f>SUMIFS('grv lys'!$L$2:$L$2863,'grv lys'!$I$2:$I$2863,'bereken betaaldatum bedrag'!$R$1,'grv lys'!$T$2:$T$2863,'bereken betaaldatum bedrag'!B543)</f>
        <v>0</v>
      </c>
      <c r="S543" s="4">
        <f>SUMIFS('grv lys'!Y542:Y3805,'grv lys'!T542:T3805,'bereken betaaldatum bedrag'!B543,'grv lys'!V542:V3805,'bereken betaaldatum bedrag'!$S$1)</f>
        <v>0</v>
      </c>
      <c r="T543" s="4">
        <f>SUMIFS('grv lys'!Z542:Z3805,'grv lys'!U542:U3805,'bereken betaaldatum bedrag'!B543,'grv lys'!W542:W3805,'bereken betaaldatum bedrag'!$T$1)</f>
        <v>0</v>
      </c>
      <c r="U543" s="4">
        <f>SUMIFS('grv lys'!$L$2:$L$2863,'grv lys'!$I$2:$I$2863,'bereken betaaldatum bedrag'!$U$1,'grv lys'!$T$2:$T$2863,'bereken betaaldatum bedrag'!B543)</f>
        <v>0</v>
      </c>
      <c r="V543" s="4">
        <f>SUMIFS('grv lys'!$L$2:$L$2863,'grv lys'!$I$2:$I$2863,'bereken betaaldatum bedrag'!$V$1,'grv lys'!$T$2:$T$2863,'bereken betaaldatum bedrag'!B543)</f>
        <v>0</v>
      </c>
      <c r="W543" s="4">
        <f>SUMIFS('grv lys'!$L$2:$L$2863,'grv lys'!$I$2:$I$2863,'bereken betaaldatum bedrag'!$W$1,'grv lys'!$T$2:$T$2863,'bereken betaaldatum bedrag'!B543)</f>
        <v>0</v>
      </c>
      <c r="X543" s="4">
        <f>SUMIFS('grv lys'!$L$2:$L$2863,'grv lys'!$I$2:$I$2863,'bereken betaaldatum bedrag'!$X$1,'grv lys'!$T$2:$T$2863,'bereken betaaldatum bedrag'!B543)</f>
        <v>0</v>
      </c>
      <c r="Y543" s="4">
        <f>SUMIFS('grv lys'!$L$2:$L$2863,'grv lys'!$I$2:$I$2863,'bereken betaaldatum bedrag'!$Y$1,'grv lys'!$G$2:$G$2863,'bereken betaaldatum bedrag'!B543)</f>
        <v>0</v>
      </c>
      <c r="Z543" s="4">
        <f>SUMIFS('grv lys'!$L$2:$L$2863,'grv lys'!$I$2:$I$2863,'bereken betaaldatum bedrag'!$Z$1,'grv lys'!$G$2:$G$2863,'bereken betaaldatum bedrag'!B543)</f>
        <v>0</v>
      </c>
      <c r="AA543" s="4">
        <f>SUMIFS('grv lys'!$L$2:$L$2863,'grv lys'!$I$2:$I$2863,'bereken betaaldatum bedrag'!$AA$1,'grv lys'!$G$2:$G$2863,'bereken betaaldatum bedrag'!B543)</f>
        <v>0</v>
      </c>
      <c r="AB543" s="4">
        <f>SUMIFS('grv lys'!$L$2:$L$2863,'grv lys'!$I$2:$I$2863,'bereken betaaldatum bedrag'!$AB$1,'grv lys'!$G$2:$G$2863,'bereken betaaldatum bedrag'!B543)</f>
        <v>0</v>
      </c>
      <c r="AC543" s="4">
        <f>SUMIFS('grv lys'!$L$2:$L$2863,'grv lys'!$I$2:$I$2863,'bereken betaaldatum bedrag'!$AC$1,'grv lys'!$G$2:$G$2863,'bereken betaaldatum bedrag'!B543)</f>
        <v>0</v>
      </c>
      <c r="AD543" s="4">
        <f>SUMIFS('grv lys'!$L$2:$L$2863,'grv lys'!$I$2:$I$2863,'bereken betaaldatum bedrag'!$AD$1,'grv lys'!$G$2:$G$2863,'bereken betaaldatum bedrag'!B543)</f>
        <v>0</v>
      </c>
      <c r="AE543" s="4">
        <f>SUMIFS('grv lys'!$L$2:$L$2863,'grv lys'!$I$2:$I$2863,'bereken betaaldatum bedrag'!$AE$1,'grv lys'!$G$2:$G$2863,'bereken betaaldatum bedrag'!B543)</f>
        <v>0</v>
      </c>
      <c r="AF543" s="4">
        <f>SUMIFS('grv lys'!$L$2:$L$2863,'grv lys'!$I$2:$I$2863,'bereken betaaldatum bedrag'!$AF$1,'grv lys'!$G$2:$G$2863,'bereken betaaldatum bedrag'!B543)</f>
        <v>0</v>
      </c>
      <c r="AG543" s="4">
        <f>SUMIFS('grv lys'!$L$2:$L$2863,'grv lys'!$I$2:$I$2863,'bereken betaaldatum bedrag'!$AG$1,'grv lys'!$G$2:$G$2863,'bereken betaaldatum bedrag'!B543)</f>
        <v>0</v>
      </c>
      <c r="AH543" s="4">
        <f>SUMIFS('grv lys'!$L$2:$L$2863,'grv lys'!$I$2:$I$2863,'bereken betaaldatum bedrag'!$AH$1,'grv lys'!$G$2:$G$2863,'bereken betaaldatum bedrag'!B543)</f>
        <v>0</v>
      </c>
      <c r="AI543" s="4">
        <f>SUMIFS('grv lys'!$L$2:$L$2863,'grv lys'!$I$2:$I$2863,'bereken betaaldatum bedrag'!$AI$1,'grv lys'!$G$2:$G$2863,'bereken betaaldatum bedrag'!B543)</f>
        <v>0</v>
      </c>
      <c r="AJ543" s="4">
        <f>SUMIFS('grv lys'!$L$2:$L$2863,'grv lys'!$I$2:$I$2863,'bereken betaaldatum bedrag'!$AJ$1,'grv lys'!$G$2:$G$2863,'bereken betaaldatum bedrag'!B543)</f>
        <v>0</v>
      </c>
      <c r="AK543" s="4">
        <f>SUMIFS('grv lys'!$L$2:$L$2863,'grv lys'!$I$2:$I$2863,'bereken betaaldatum bedrag'!$AK$1,'grv lys'!$G$2:$G$2863,'bereken betaaldatum bedrag'!B543)</f>
        <v>0</v>
      </c>
      <c r="AL543" s="4">
        <f>SUMIFS('grv lys'!$L$2:$L$2863,'grv lys'!$I$2:$I$2863,'bereken betaaldatum bedrag'!$AL$1,'grv lys'!$G$2:$G$2863,'bereken betaaldatum bedrag'!B543)</f>
        <v>0</v>
      </c>
      <c r="AM543" s="4">
        <f>SUMIFS('grv lys'!$L$2:$L$2863,'grv lys'!$I$2:$I$2863,'bereken betaaldatum bedrag'!$AM$1,'grv lys'!$G$2:$G$2863,'bereken betaaldatum bedrag'!B543)</f>
        <v>0</v>
      </c>
      <c r="AN543" s="4">
        <f>SUMIFS('grv lys'!$L$2:$L$2863,'grv lys'!$I$2:$I$2863,'bereken betaaldatum bedrag'!$AN$1,'grv lys'!$G$2:$G$2863,'bereken betaaldatum bedrag'!B543)</f>
        <v>0</v>
      </c>
      <c r="AO543" s="4">
        <f>SUMIFS('grv lys'!$L$2:$L$2863,'grv lys'!$I$2:$I$2863,'bereken betaaldatum bedrag'!$AO$1,'grv lys'!$G$2:$G$2863,'bereken betaaldatum bedrag'!B543)</f>
        <v>0</v>
      </c>
      <c r="AP543" s="4">
        <f>SUMIFS('grv lys'!$L$2:$L$2863,'grv lys'!$I$2:$I$2863,'bereken betaaldatum bedrag'!$AP$1,'grv lys'!$G$2:$G$2863,'bereken betaaldatum bedrag'!B543)</f>
        <v>0</v>
      </c>
      <c r="AQ543" s="4">
        <f>SUMIFS('grv lys'!$L$2:$L$2863,'grv lys'!$I$2:$I$2863,'bereken betaaldatum bedrag'!$AQ$1,'grv lys'!$G$2:$G$2863,'bereken betaaldatum bedrag'!B543)</f>
        <v>0</v>
      </c>
      <c r="AR543" s="4">
        <f>SUMIFS('grv lys'!$L$2:$L$2863,'grv lys'!$I$2:$I$2863,'bereken betaaldatum bedrag'!$AR$1,'grv lys'!$G$2:$G$2863,'bereken betaaldatum bedrag'!B543)</f>
        <v>0</v>
      </c>
      <c r="AS543" s="4">
        <f>SUMIFS('grv lys'!$L$2:$L$2863,'grv lys'!$I$2:$I$2863,'bereken betaaldatum bedrag'!$AS$1,'grv lys'!$G$2:$G$2863,'bereken betaaldatum bedrag'!B543)</f>
        <v>0</v>
      </c>
      <c r="AT543" s="4">
        <f>SUMIFS('grv lys'!$L$2:$L$2863,'grv lys'!$I$2:$I$2863,'bereken betaaldatum bedrag'!$AT$1,'grv lys'!$G$2:$G$2863,'bereken betaaldatum bedrag'!B543)</f>
        <v>0</v>
      </c>
      <c r="AU543" s="4">
        <f>SUMIFS('grv lys'!$L$2:$L$2863,'grv lys'!$I$2:$I$2863,'bereken betaaldatum bedrag'!$AU$1,'grv lys'!$G$2:$G$2863,'bereken betaaldatum bedrag'!B543)</f>
        <v>0</v>
      </c>
      <c r="AV543" s="4">
        <f>SUMIFS('grv lys'!$L$2:$L$2863,'grv lys'!$I$2:$I$2863,'bereken betaaldatum bedrag'!$AV$1,'grv lys'!$G$2:$G$2863,'bereken betaaldatum bedrag'!B543)</f>
        <v>0</v>
      </c>
      <c r="AW543" s="4">
        <f>SUMIFS('grv lys'!$L$2:$L$2863,'grv lys'!$I$2:$I$2863,'bereken betaaldatum bedrag'!$AW$1,'grv lys'!$G$2:$G$2863,'bereken betaaldatum bedrag'!B543)</f>
        <v>0</v>
      </c>
      <c r="AX543" s="4">
        <f>SUMIFS('grv lys'!$L$2:$L$2863,'grv lys'!$I$2:$I$2863,'bereken betaaldatum bedrag'!$AX$1,'grv lys'!$G$2:$G$2863,'bereken betaaldatum bedrag'!B543)</f>
        <v>0</v>
      </c>
      <c r="AY543" s="4">
        <f>SUMIFS('grv lys'!$L$2:$L$2863,'grv lys'!$I$2:$I$2863,'bereken betaaldatum bedrag'!$AY$1,'grv lys'!$G$2:$G$2863,'bereken betaaldatum bedrag'!B543)</f>
        <v>0</v>
      </c>
      <c r="AZ543" s="4">
        <f>SUMIFS('grv lys'!$L$2:$L$2863,'grv lys'!$I$2:$I$2863,'bereken betaaldatum bedrag'!$AZ$1,'grv lys'!$G$2:$G$2863,'bereken betaaldatum bedrag'!B543)</f>
        <v>0</v>
      </c>
      <c r="BA543" s="4">
        <f>SUMIFS('grv lys'!$L$2:$L$2863,'grv lys'!$I$2:$I$2863,'bereken betaaldatum bedrag'!$BA$1,'grv lys'!$G$2:$G$2863,'bereken betaaldatum bedrag'!B543)</f>
        <v>0</v>
      </c>
    </row>
    <row r="544" spans="1:53" x14ac:dyDescent="0.25">
      <c r="A544" s="19" t="s">
        <v>134</v>
      </c>
      <c r="B544" s="20">
        <v>42120</v>
      </c>
      <c r="C544" s="7"/>
      <c r="D544" s="15" t="s">
        <v>148</v>
      </c>
      <c r="E544" s="14"/>
      <c r="F544" s="12"/>
      <c r="G544" s="16"/>
      <c r="H544" s="16"/>
      <c r="I544" s="4">
        <f>SUMIFS('grv lys'!$L$2:$L$2863,'grv lys'!$G$2:$G$2863,'bereken betaaldatum bedrag'!B544,'grv lys'!$I$2:$I$2863,'bereken betaaldatum bedrag'!I$1)</f>
        <v>0</v>
      </c>
      <c r="J544" s="4">
        <f>SUMIFS('grv lys'!$L$2:$L$2863,'grv lys'!$I$2:$I$2863,'bereken betaaldatum bedrag'!$J$1,'grv lys'!$T$2:$T$2863,'bereken betaaldatum bedrag'!B544)</f>
        <v>0</v>
      </c>
      <c r="K544" s="4">
        <f>SUMIFS('grv lys'!$L$2:$L$2863,'grv lys'!$I$2:$I$2863,'bereken betaaldatum bedrag'!$K$1,'grv lys'!$T$2:$T$2863,'bereken betaaldatum bedrag'!B544)</f>
        <v>0</v>
      </c>
      <c r="L544" s="4">
        <f>SUMIFS('grv lys'!$L$2:$L$2863,'grv lys'!$I$2:$I$2863,'bereken betaaldatum bedrag'!$L$1,'grv lys'!$T$2:$T$2863,'bereken betaaldatum bedrag'!B544)</f>
        <v>0</v>
      </c>
      <c r="M544" s="4">
        <f>SUMIFS('grv lys'!$L$2:$L$2863,'grv lys'!$I$2:$I$2863,'bereken betaaldatum bedrag'!$M$1,'grv lys'!$T$2:$T$2863,'bereken betaaldatum bedrag'!B544)</f>
        <v>0</v>
      </c>
      <c r="N544" s="4">
        <f>SUMIFS('grv lys'!$L$2:$L$2863,'grv lys'!$I$2:$I$2863,'bereken betaaldatum bedrag'!$N$1,'grv lys'!$T$2:$T$2863,'bereken betaaldatum bedrag'!B544)</f>
        <v>0</v>
      </c>
      <c r="O544" s="4">
        <f>SUMIFS('grv lys'!$L$2:$L$2863,'grv lys'!$I$2:$I$2863,'bereken betaaldatum bedrag'!$O$1,'grv lys'!$T$2:$T$2863,'bereken betaaldatum bedrag'!B544)</f>
        <v>0</v>
      </c>
      <c r="P544" s="4">
        <f>SUMIFS('grv lys'!$L$2:$L$2863,'grv lys'!$I$2:$I$2863,'bereken betaaldatum bedrag'!$P$1,'grv lys'!$T$2:$T$2863,'bereken betaaldatum bedrag'!B544)</f>
        <v>0</v>
      </c>
      <c r="Q544" s="4">
        <f>SUMIFS('grv lys'!$L$2:$L$2863,'grv lys'!$I$2:$I$2863,'bereken betaaldatum bedrag'!$Q$1,'grv lys'!$T$2:$T$2863,'bereken betaaldatum bedrag'!B544)</f>
        <v>0</v>
      </c>
      <c r="R544" s="4">
        <f>SUMIFS('grv lys'!$L$2:$L$2863,'grv lys'!$I$2:$I$2863,'bereken betaaldatum bedrag'!$R$1,'grv lys'!$T$2:$T$2863,'bereken betaaldatum bedrag'!B544)</f>
        <v>0</v>
      </c>
      <c r="S544" s="4">
        <f>SUMIFS('grv lys'!Y543:Y3806,'grv lys'!T543:T3806,'bereken betaaldatum bedrag'!B544,'grv lys'!V543:V3806,'bereken betaaldatum bedrag'!$S$1)</f>
        <v>0</v>
      </c>
      <c r="T544" s="4">
        <f>SUMIFS('grv lys'!Z543:Z3806,'grv lys'!U543:U3806,'bereken betaaldatum bedrag'!B544,'grv lys'!W543:W3806,'bereken betaaldatum bedrag'!$T$1)</f>
        <v>0</v>
      </c>
      <c r="U544" s="4">
        <f>SUMIFS('grv lys'!$L$2:$L$2863,'grv lys'!$I$2:$I$2863,'bereken betaaldatum bedrag'!$U$1,'grv lys'!$T$2:$T$2863,'bereken betaaldatum bedrag'!B544)</f>
        <v>0</v>
      </c>
      <c r="V544" s="4">
        <f>SUMIFS('grv lys'!$L$2:$L$2863,'grv lys'!$I$2:$I$2863,'bereken betaaldatum bedrag'!$V$1,'grv lys'!$T$2:$T$2863,'bereken betaaldatum bedrag'!B544)</f>
        <v>0</v>
      </c>
      <c r="W544" s="4">
        <f>SUMIFS('grv lys'!$L$2:$L$2863,'grv lys'!$I$2:$I$2863,'bereken betaaldatum bedrag'!$W$1,'grv lys'!$T$2:$T$2863,'bereken betaaldatum bedrag'!B544)</f>
        <v>0</v>
      </c>
      <c r="X544" s="4">
        <f>SUMIFS('grv lys'!$L$2:$L$2863,'grv lys'!$I$2:$I$2863,'bereken betaaldatum bedrag'!$X$1,'grv lys'!$T$2:$T$2863,'bereken betaaldatum bedrag'!B544)</f>
        <v>0</v>
      </c>
      <c r="Y544" s="4">
        <f>SUMIFS('grv lys'!$L$2:$L$2863,'grv lys'!$I$2:$I$2863,'bereken betaaldatum bedrag'!$Y$1,'grv lys'!$G$2:$G$2863,'bereken betaaldatum bedrag'!B544)</f>
        <v>0</v>
      </c>
      <c r="Z544" s="4">
        <f>SUMIFS('grv lys'!$L$2:$L$2863,'grv lys'!$I$2:$I$2863,'bereken betaaldatum bedrag'!$Z$1,'grv lys'!$G$2:$G$2863,'bereken betaaldatum bedrag'!B544)</f>
        <v>0</v>
      </c>
      <c r="AA544" s="4">
        <f>SUMIFS('grv lys'!$L$2:$L$2863,'grv lys'!$I$2:$I$2863,'bereken betaaldatum bedrag'!$AA$1,'grv lys'!$G$2:$G$2863,'bereken betaaldatum bedrag'!B544)</f>
        <v>0</v>
      </c>
      <c r="AB544" s="4">
        <f>SUMIFS('grv lys'!$L$2:$L$2863,'grv lys'!$I$2:$I$2863,'bereken betaaldatum bedrag'!$AB$1,'grv lys'!$G$2:$G$2863,'bereken betaaldatum bedrag'!B544)</f>
        <v>0</v>
      </c>
      <c r="AC544" s="4">
        <f>SUMIFS('grv lys'!$L$2:$L$2863,'grv lys'!$I$2:$I$2863,'bereken betaaldatum bedrag'!$AC$1,'grv lys'!$G$2:$G$2863,'bereken betaaldatum bedrag'!B544)</f>
        <v>0</v>
      </c>
      <c r="AD544" s="4">
        <f>SUMIFS('grv lys'!$L$2:$L$2863,'grv lys'!$I$2:$I$2863,'bereken betaaldatum bedrag'!$AD$1,'grv lys'!$G$2:$G$2863,'bereken betaaldatum bedrag'!B544)</f>
        <v>0</v>
      </c>
      <c r="AE544" s="4">
        <f>SUMIFS('grv lys'!$L$2:$L$2863,'grv lys'!$I$2:$I$2863,'bereken betaaldatum bedrag'!$AE$1,'grv lys'!$G$2:$G$2863,'bereken betaaldatum bedrag'!B544)</f>
        <v>0</v>
      </c>
      <c r="AF544" s="4">
        <f>SUMIFS('grv lys'!$L$2:$L$2863,'grv lys'!$I$2:$I$2863,'bereken betaaldatum bedrag'!$AF$1,'grv lys'!$G$2:$G$2863,'bereken betaaldatum bedrag'!B544)</f>
        <v>0</v>
      </c>
      <c r="AG544" s="4">
        <f>SUMIFS('grv lys'!$L$2:$L$2863,'grv lys'!$I$2:$I$2863,'bereken betaaldatum bedrag'!$AG$1,'grv lys'!$G$2:$G$2863,'bereken betaaldatum bedrag'!B544)</f>
        <v>0</v>
      </c>
      <c r="AH544" s="4">
        <f>SUMIFS('grv lys'!$L$2:$L$2863,'grv lys'!$I$2:$I$2863,'bereken betaaldatum bedrag'!$AH$1,'grv lys'!$G$2:$G$2863,'bereken betaaldatum bedrag'!B544)</f>
        <v>0</v>
      </c>
      <c r="AI544" s="4">
        <f>SUMIFS('grv lys'!$L$2:$L$2863,'grv lys'!$I$2:$I$2863,'bereken betaaldatum bedrag'!$AI$1,'grv lys'!$G$2:$G$2863,'bereken betaaldatum bedrag'!B544)</f>
        <v>0</v>
      </c>
      <c r="AJ544" s="4">
        <f>SUMIFS('grv lys'!$L$2:$L$2863,'grv lys'!$I$2:$I$2863,'bereken betaaldatum bedrag'!$AJ$1,'grv lys'!$G$2:$G$2863,'bereken betaaldatum bedrag'!B544)</f>
        <v>0</v>
      </c>
      <c r="AK544" s="4">
        <f>SUMIFS('grv lys'!$L$2:$L$2863,'grv lys'!$I$2:$I$2863,'bereken betaaldatum bedrag'!$AK$1,'grv lys'!$G$2:$G$2863,'bereken betaaldatum bedrag'!B544)</f>
        <v>0</v>
      </c>
      <c r="AL544" s="4">
        <f>SUMIFS('grv lys'!$L$2:$L$2863,'grv lys'!$I$2:$I$2863,'bereken betaaldatum bedrag'!$AL$1,'grv lys'!$G$2:$G$2863,'bereken betaaldatum bedrag'!B544)</f>
        <v>0</v>
      </c>
      <c r="AM544" s="4">
        <f>SUMIFS('grv lys'!$L$2:$L$2863,'grv lys'!$I$2:$I$2863,'bereken betaaldatum bedrag'!$AM$1,'grv lys'!$G$2:$G$2863,'bereken betaaldatum bedrag'!B544)</f>
        <v>0</v>
      </c>
      <c r="AN544" s="4">
        <f>SUMIFS('grv lys'!$L$2:$L$2863,'grv lys'!$I$2:$I$2863,'bereken betaaldatum bedrag'!$AN$1,'grv lys'!$G$2:$G$2863,'bereken betaaldatum bedrag'!B544)</f>
        <v>0</v>
      </c>
      <c r="AO544" s="4">
        <f>SUMIFS('grv lys'!$L$2:$L$2863,'grv lys'!$I$2:$I$2863,'bereken betaaldatum bedrag'!$AO$1,'grv lys'!$G$2:$G$2863,'bereken betaaldatum bedrag'!B544)</f>
        <v>0</v>
      </c>
      <c r="AP544" s="4">
        <f>SUMIFS('grv lys'!$L$2:$L$2863,'grv lys'!$I$2:$I$2863,'bereken betaaldatum bedrag'!$AP$1,'grv lys'!$G$2:$G$2863,'bereken betaaldatum bedrag'!B544)</f>
        <v>0</v>
      </c>
      <c r="AQ544" s="4">
        <f>SUMIFS('grv lys'!$L$2:$L$2863,'grv lys'!$I$2:$I$2863,'bereken betaaldatum bedrag'!$AQ$1,'grv lys'!$G$2:$G$2863,'bereken betaaldatum bedrag'!B544)</f>
        <v>0</v>
      </c>
      <c r="AR544" s="4">
        <f>SUMIFS('grv lys'!$L$2:$L$2863,'grv lys'!$I$2:$I$2863,'bereken betaaldatum bedrag'!$AR$1,'grv lys'!$G$2:$G$2863,'bereken betaaldatum bedrag'!B544)</f>
        <v>0</v>
      </c>
      <c r="AS544" s="4">
        <f>SUMIFS('grv lys'!$L$2:$L$2863,'grv lys'!$I$2:$I$2863,'bereken betaaldatum bedrag'!$AS$1,'grv lys'!$G$2:$G$2863,'bereken betaaldatum bedrag'!B544)</f>
        <v>0</v>
      </c>
      <c r="AT544" s="4">
        <f>SUMIFS('grv lys'!$L$2:$L$2863,'grv lys'!$I$2:$I$2863,'bereken betaaldatum bedrag'!$AT$1,'grv lys'!$G$2:$G$2863,'bereken betaaldatum bedrag'!B544)</f>
        <v>0</v>
      </c>
      <c r="AU544" s="4">
        <f>SUMIFS('grv lys'!$L$2:$L$2863,'grv lys'!$I$2:$I$2863,'bereken betaaldatum bedrag'!$AU$1,'grv lys'!$G$2:$G$2863,'bereken betaaldatum bedrag'!B544)</f>
        <v>0</v>
      </c>
      <c r="AV544" s="4">
        <f>SUMIFS('grv lys'!$L$2:$L$2863,'grv lys'!$I$2:$I$2863,'bereken betaaldatum bedrag'!$AV$1,'grv lys'!$G$2:$G$2863,'bereken betaaldatum bedrag'!B544)</f>
        <v>0</v>
      </c>
      <c r="AW544" s="4">
        <f>SUMIFS('grv lys'!$L$2:$L$2863,'grv lys'!$I$2:$I$2863,'bereken betaaldatum bedrag'!$AW$1,'grv lys'!$G$2:$G$2863,'bereken betaaldatum bedrag'!B544)</f>
        <v>0</v>
      </c>
      <c r="AX544" s="4">
        <f>SUMIFS('grv lys'!$L$2:$L$2863,'grv lys'!$I$2:$I$2863,'bereken betaaldatum bedrag'!$AX$1,'grv lys'!$G$2:$G$2863,'bereken betaaldatum bedrag'!B544)</f>
        <v>0</v>
      </c>
      <c r="AY544" s="4">
        <f>SUMIFS('grv lys'!$L$2:$L$2863,'grv lys'!$I$2:$I$2863,'bereken betaaldatum bedrag'!$AY$1,'grv lys'!$G$2:$G$2863,'bereken betaaldatum bedrag'!B544)</f>
        <v>0</v>
      </c>
      <c r="AZ544" s="4">
        <f>SUMIFS('grv lys'!$L$2:$L$2863,'grv lys'!$I$2:$I$2863,'bereken betaaldatum bedrag'!$AZ$1,'grv lys'!$G$2:$G$2863,'bereken betaaldatum bedrag'!B544)</f>
        <v>0</v>
      </c>
      <c r="BA544" s="4">
        <f>SUMIFS('grv lys'!$L$2:$L$2863,'grv lys'!$I$2:$I$2863,'bereken betaaldatum bedrag'!$BA$1,'grv lys'!$G$2:$G$2863,'bereken betaaldatum bedrag'!B544)</f>
        <v>0</v>
      </c>
    </row>
    <row r="545" spans="1:53" x14ac:dyDescent="0.25">
      <c r="A545" s="19" t="s">
        <v>135</v>
      </c>
      <c r="B545" s="20">
        <v>42121</v>
      </c>
      <c r="C545" s="7"/>
      <c r="D545" s="15" t="s">
        <v>148</v>
      </c>
      <c r="E545" s="14"/>
      <c r="F545" s="12"/>
      <c r="G545" s="16"/>
      <c r="H545" s="16"/>
      <c r="I545" s="4">
        <f>SUMIFS('grv lys'!$L$2:$L$2863,'grv lys'!$G$2:$G$2863,'bereken betaaldatum bedrag'!B545,'grv lys'!$I$2:$I$2863,'bereken betaaldatum bedrag'!I$1)</f>
        <v>0</v>
      </c>
      <c r="J545" s="4">
        <f>SUMIFS('grv lys'!$L$2:$L$2863,'grv lys'!$I$2:$I$2863,'bereken betaaldatum bedrag'!$J$1,'grv lys'!$T$2:$T$2863,'bereken betaaldatum bedrag'!B545)</f>
        <v>0</v>
      </c>
      <c r="K545" s="4">
        <f>SUMIFS('grv lys'!$L$2:$L$2863,'grv lys'!$I$2:$I$2863,'bereken betaaldatum bedrag'!$K$1,'grv lys'!$T$2:$T$2863,'bereken betaaldatum bedrag'!B545)</f>
        <v>0</v>
      </c>
      <c r="L545" s="4">
        <f>SUMIFS('grv lys'!$L$2:$L$2863,'grv lys'!$I$2:$I$2863,'bereken betaaldatum bedrag'!$L$1,'grv lys'!$T$2:$T$2863,'bereken betaaldatum bedrag'!B545)</f>
        <v>0</v>
      </c>
      <c r="M545" s="4">
        <f>SUMIFS('grv lys'!$L$2:$L$2863,'grv lys'!$I$2:$I$2863,'bereken betaaldatum bedrag'!$M$1,'grv lys'!$T$2:$T$2863,'bereken betaaldatum bedrag'!B545)</f>
        <v>0</v>
      </c>
      <c r="N545" s="4">
        <f>SUMIFS('grv lys'!$L$2:$L$2863,'grv lys'!$I$2:$I$2863,'bereken betaaldatum bedrag'!$N$1,'grv lys'!$T$2:$T$2863,'bereken betaaldatum bedrag'!B545)</f>
        <v>0</v>
      </c>
      <c r="O545" s="4">
        <f>SUMIFS('grv lys'!$L$2:$L$2863,'grv lys'!$I$2:$I$2863,'bereken betaaldatum bedrag'!$O$1,'grv lys'!$T$2:$T$2863,'bereken betaaldatum bedrag'!B545)</f>
        <v>0</v>
      </c>
      <c r="P545" s="4">
        <f>SUMIFS('grv lys'!$L$2:$L$2863,'grv lys'!$I$2:$I$2863,'bereken betaaldatum bedrag'!$P$1,'grv lys'!$T$2:$T$2863,'bereken betaaldatum bedrag'!B545)</f>
        <v>0</v>
      </c>
      <c r="Q545" s="4">
        <f>SUMIFS('grv lys'!$L$2:$L$2863,'grv lys'!$I$2:$I$2863,'bereken betaaldatum bedrag'!$Q$1,'grv lys'!$T$2:$T$2863,'bereken betaaldatum bedrag'!B545)</f>
        <v>0</v>
      </c>
      <c r="R545" s="4">
        <f>SUMIFS('grv lys'!$L$2:$L$2863,'grv lys'!$I$2:$I$2863,'bereken betaaldatum bedrag'!$R$1,'grv lys'!$T$2:$T$2863,'bereken betaaldatum bedrag'!B545)</f>
        <v>0</v>
      </c>
      <c r="S545" s="4">
        <f>SUMIFS('grv lys'!Y544:Y3807,'grv lys'!T544:T3807,'bereken betaaldatum bedrag'!B545,'grv lys'!V544:V3807,'bereken betaaldatum bedrag'!$S$1)</f>
        <v>0</v>
      </c>
      <c r="T545" s="4">
        <f>SUMIFS('grv lys'!Z544:Z3807,'grv lys'!U544:U3807,'bereken betaaldatum bedrag'!B545,'grv lys'!W544:W3807,'bereken betaaldatum bedrag'!$T$1)</f>
        <v>0</v>
      </c>
      <c r="U545" s="4">
        <f>SUMIFS('grv lys'!$L$2:$L$2863,'grv lys'!$I$2:$I$2863,'bereken betaaldatum bedrag'!$U$1,'grv lys'!$T$2:$T$2863,'bereken betaaldatum bedrag'!B545)</f>
        <v>0</v>
      </c>
      <c r="V545" s="4">
        <f>SUMIFS('grv lys'!$L$2:$L$2863,'grv lys'!$I$2:$I$2863,'bereken betaaldatum bedrag'!$V$1,'grv lys'!$T$2:$T$2863,'bereken betaaldatum bedrag'!B545)</f>
        <v>0</v>
      </c>
      <c r="W545" s="4">
        <f>SUMIFS('grv lys'!$L$2:$L$2863,'grv lys'!$I$2:$I$2863,'bereken betaaldatum bedrag'!$W$1,'grv lys'!$T$2:$T$2863,'bereken betaaldatum bedrag'!B545)</f>
        <v>0</v>
      </c>
      <c r="X545" s="4">
        <f>SUMIFS('grv lys'!$L$2:$L$2863,'grv lys'!$I$2:$I$2863,'bereken betaaldatum bedrag'!$X$1,'grv lys'!$T$2:$T$2863,'bereken betaaldatum bedrag'!B545)</f>
        <v>0</v>
      </c>
      <c r="Y545" s="4">
        <f>SUMIFS('grv lys'!$L$2:$L$2863,'grv lys'!$I$2:$I$2863,'bereken betaaldatum bedrag'!$Y$1,'grv lys'!$G$2:$G$2863,'bereken betaaldatum bedrag'!B545)</f>
        <v>0</v>
      </c>
      <c r="Z545" s="4">
        <f>SUMIFS('grv lys'!$L$2:$L$2863,'grv lys'!$I$2:$I$2863,'bereken betaaldatum bedrag'!$Z$1,'grv lys'!$G$2:$G$2863,'bereken betaaldatum bedrag'!B545)</f>
        <v>0</v>
      </c>
      <c r="AA545" s="4">
        <f>SUMIFS('grv lys'!$L$2:$L$2863,'grv lys'!$I$2:$I$2863,'bereken betaaldatum bedrag'!$AA$1,'grv lys'!$G$2:$G$2863,'bereken betaaldatum bedrag'!B545)</f>
        <v>0</v>
      </c>
      <c r="AB545" s="4">
        <f>SUMIFS('grv lys'!$L$2:$L$2863,'grv lys'!$I$2:$I$2863,'bereken betaaldatum bedrag'!$AB$1,'grv lys'!$G$2:$G$2863,'bereken betaaldatum bedrag'!B545)</f>
        <v>0</v>
      </c>
      <c r="AC545" s="4">
        <f>SUMIFS('grv lys'!$L$2:$L$2863,'grv lys'!$I$2:$I$2863,'bereken betaaldatum bedrag'!$AC$1,'grv lys'!$G$2:$G$2863,'bereken betaaldatum bedrag'!B545)</f>
        <v>0</v>
      </c>
      <c r="AD545" s="4">
        <f>SUMIFS('grv lys'!$L$2:$L$2863,'grv lys'!$I$2:$I$2863,'bereken betaaldatum bedrag'!$AD$1,'grv lys'!$G$2:$G$2863,'bereken betaaldatum bedrag'!B545)</f>
        <v>0</v>
      </c>
      <c r="AE545" s="4">
        <f>SUMIFS('grv lys'!$L$2:$L$2863,'grv lys'!$I$2:$I$2863,'bereken betaaldatum bedrag'!$AE$1,'grv lys'!$G$2:$G$2863,'bereken betaaldatum bedrag'!B545)</f>
        <v>0</v>
      </c>
      <c r="AF545" s="4">
        <f>SUMIFS('grv lys'!$L$2:$L$2863,'grv lys'!$I$2:$I$2863,'bereken betaaldatum bedrag'!$AF$1,'grv lys'!$G$2:$G$2863,'bereken betaaldatum bedrag'!B545)</f>
        <v>0</v>
      </c>
      <c r="AG545" s="4">
        <f>SUMIFS('grv lys'!$L$2:$L$2863,'grv lys'!$I$2:$I$2863,'bereken betaaldatum bedrag'!$AG$1,'grv lys'!$G$2:$G$2863,'bereken betaaldatum bedrag'!B545)</f>
        <v>0</v>
      </c>
      <c r="AH545" s="4">
        <f>SUMIFS('grv lys'!$L$2:$L$2863,'grv lys'!$I$2:$I$2863,'bereken betaaldatum bedrag'!$AH$1,'grv lys'!$G$2:$G$2863,'bereken betaaldatum bedrag'!B545)</f>
        <v>0</v>
      </c>
      <c r="AI545" s="4">
        <f>SUMIFS('grv lys'!$L$2:$L$2863,'grv lys'!$I$2:$I$2863,'bereken betaaldatum bedrag'!$AI$1,'grv lys'!$G$2:$G$2863,'bereken betaaldatum bedrag'!B545)</f>
        <v>0</v>
      </c>
      <c r="AJ545" s="4">
        <f>SUMIFS('grv lys'!$L$2:$L$2863,'grv lys'!$I$2:$I$2863,'bereken betaaldatum bedrag'!$AJ$1,'grv lys'!$G$2:$G$2863,'bereken betaaldatum bedrag'!B545)</f>
        <v>0</v>
      </c>
      <c r="AK545" s="4">
        <f>SUMIFS('grv lys'!$L$2:$L$2863,'grv lys'!$I$2:$I$2863,'bereken betaaldatum bedrag'!$AK$1,'grv lys'!$G$2:$G$2863,'bereken betaaldatum bedrag'!B545)</f>
        <v>0</v>
      </c>
      <c r="AL545" s="4">
        <f>SUMIFS('grv lys'!$L$2:$L$2863,'grv lys'!$I$2:$I$2863,'bereken betaaldatum bedrag'!$AL$1,'grv lys'!$G$2:$G$2863,'bereken betaaldatum bedrag'!B545)</f>
        <v>0</v>
      </c>
      <c r="AM545" s="4">
        <f>SUMIFS('grv lys'!$L$2:$L$2863,'grv lys'!$I$2:$I$2863,'bereken betaaldatum bedrag'!$AM$1,'grv lys'!$G$2:$G$2863,'bereken betaaldatum bedrag'!B545)</f>
        <v>0</v>
      </c>
      <c r="AN545" s="4">
        <f>SUMIFS('grv lys'!$L$2:$L$2863,'grv lys'!$I$2:$I$2863,'bereken betaaldatum bedrag'!$AN$1,'grv lys'!$G$2:$G$2863,'bereken betaaldatum bedrag'!B545)</f>
        <v>0</v>
      </c>
      <c r="AO545" s="4">
        <f>SUMIFS('grv lys'!$L$2:$L$2863,'grv lys'!$I$2:$I$2863,'bereken betaaldatum bedrag'!$AO$1,'grv lys'!$G$2:$G$2863,'bereken betaaldatum bedrag'!B545)</f>
        <v>0</v>
      </c>
      <c r="AP545" s="4">
        <f>SUMIFS('grv lys'!$L$2:$L$2863,'grv lys'!$I$2:$I$2863,'bereken betaaldatum bedrag'!$AP$1,'grv lys'!$G$2:$G$2863,'bereken betaaldatum bedrag'!B545)</f>
        <v>0</v>
      </c>
      <c r="AQ545" s="4">
        <f>SUMIFS('grv lys'!$L$2:$L$2863,'grv lys'!$I$2:$I$2863,'bereken betaaldatum bedrag'!$AQ$1,'grv lys'!$G$2:$G$2863,'bereken betaaldatum bedrag'!B545)</f>
        <v>0</v>
      </c>
      <c r="AR545" s="4">
        <f>SUMIFS('grv lys'!$L$2:$L$2863,'grv lys'!$I$2:$I$2863,'bereken betaaldatum bedrag'!$AR$1,'grv lys'!$G$2:$G$2863,'bereken betaaldatum bedrag'!B545)</f>
        <v>0</v>
      </c>
      <c r="AS545" s="4">
        <f>SUMIFS('grv lys'!$L$2:$L$2863,'grv lys'!$I$2:$I$2863,'bereken betaaldatum bedrag'!$AS$1,'grv lys'!$G$2:$G$2863,'bereken betaaldatum bedrag'!B545)</f>
        <v>0</v>
      </c>
      <c r="AT545" s="4">
        <f>SUMIFS('grv lys'!$L$2:$L$2863,'grv lys'!$I$2:$I$2863,'bereken betaaldatum bedrag'!$AT$1,'grv lys'!$G$2:$G$2863,'bereken betaaldatum bedrag'!B545)</f>
        <v>0</v>
      </c>
      <c r="AU545" s="4">
        <f>SUMIFS('grv lys'!$L$2:$L$2863,'grv lys'!$I$2:$I$2863,'bereken betaaldatum bedrag'!$AU$1,'grv lys'!$G$2:$G$2863,'bereken betaaldatum bedrag'!B545)</f>
        <v>0</v>
      </c>
      <c r="AV545" s="4">
        <f>SUMIFS('grv lys'!$L$2:$L$2863,'grv lys'!$I$2:$I$2863,'bereken betaaldatum bedrag'!$AV$1,'grv lys'!$G$2:$G$2863,'bereken betaaldatum bedrag'!B545)</f>
        <v>0</v>
      </c>
      <c r="AW545" s="4">
        <f>SUMIFS('grv lys'!$L$2:$L$2863,'grv lys'!$I$2:$I$2863,'bereken betaaldatum bedrag'!$AW$1,'grv lys'!$G$2:$G$2863,'bereken betaaldatum bedrag'!B545)</f>
        <v>0</v>
      </c>
      <c r="AX545" s="4">
        <f>SUMIFS('grv lys'!$L$2:$L$2863,'grv lys'!$I$2:$I$2863,'bereken betaaldatum bedrag'!$AX$1,'grv lys'!$G$2:$G$2863,'bereken betaaldatum bedrag'!B545)</f>
        <v>0</v>
      </c>
      <c r="AY545" s="4">
        <f>SUMIFS('grv lys'!$L$2:$L$2863,'grv lys'!$I$2:$I$2863,'bereken betaaldatum bedrag'!$AY$1,'grv lys'!$G$2:$G$2863,'bereken betaaldatum bedrag'!B545)</f>
        <v>0</v>
      </c>
      <c r="AZ545" s="4">
        <f>SUMIFS('grv lys'!$L$2:$L$2863,'grv lys'!$I$2:$I$2863,'bereken betaaldatum bedrag'!$AZ$1,'grv lys'!$G$2:$G$2863,'bereken betaaldatum bedrag'!B545)</f>
        <v>0</v>
      </c>
      <c r="BA545" s="4">
        <f>SUMIFS('grv lys'!$L$2:$L$2863,'grv lys'!$I$2:$I$2863,'bereken betaaldatum bedrag'!$BA$1,'grv lys'!$G$2:$G$2863,'bereken betaaldatum bedrag'!B545)</f>
        <v>0</v>
      </c>
    </row>
    <row r="546" spans="1:53" x14ac:dyDescent="0.25">
      <c r="A546" s="19" t="s">
        <v>136</v>
      </c>
      <c r="B546" s="20">
        <v>42122</v>
      </c>
      <c r="C546" s="7"/>
      <c r="D546" s="15" t="s">
        <v>148</v>
      </c>
      <c r="E546" s="14"/>
      <c r="F546" s="12"/>
      <c r="G546" s="16"/>
      <c r="H546" s="16"/>
      <c r="I546" s="4">
        <f>SUMIFS('grv lys'!$L$2:$L$2863,'grv lys'!$G$2:$G$2863,'bereken betaaldatum bedrag'!B546,'grv lys'!$I$2:$I$2863,'bereken betaaldatum bedrag'!I$1)</f>
        <v>0</v>
      </c>
      <c r="J546" s="4">
        <f>SUMIFS('grv lys'!$L$2:$L$2863,'grv lys'!$I$2:$I$2863,'bereken betaaldatum bedrag'!$J$1,'grv lys'!$T$2:$T$2863,'bereken betaaldatum bedrag'!B546)</f>
        <v>0</v>
      </c>
      <c r="K546" s="4">
        <f>SUMIFS('grv lys'!$L$2:$L$2863,'grv lys'!$I$2:$I$2863,'bereken betaaldatum bedrag'!$K$1,'grv lys'!$T$2:$T$2863,'bereken betaaldatum bedrag'!B546)</f>
        <v>0</v>
      </c>
      <c r="L546" s="4">
        <f>SUMIFS('grv lys'!$L$2:$L$2863,'grv lys'!$I$2:$I$2863,'bereken betaaldatum bedrag'!$L$1,'grv lys'!$T$2:$T$2863,'bereken betaaldatum bedrag'!B546)</f>
        <v>0</v>
      </c>
      <c r="M546" s="4">
        <f>SUMIFS('grv lys'!$L$2:$L$2863,'grv lys'!$I$2:$I$2863,'bereken betaaldatum bedrag'!$M$1,'grv lys'!$T$2:$T$2863,'bereken betaaldatum bedrag'!B546)</f>
        <v>0</v>
      </c>
      <c r="N546" s="4">
        <f>SUMIFS('grv lys'!$L$2:$L$2863,'grv lys'!$I$2:$I$2863,'bereken betaaldatum bedrag'!$N$1,'grv lys'!$T$2:$T$2863,'bereken betaaldatum bedrag'!B546)</f>
        <v>0</v>
      </c>
      <c r="O546" s="4">
        <f>SUMIFS('grv lys'!$L$2:$L$2863,'grv lys'!$I$2:$I$2863,'bereken betaaldatum bedrag'!$O$1,'grv lys'!$T$2:$T$2863,'bereken betaaldatum bedrag'!B546)</f>
        <v>0</v>
      </c>
      <c r="P546" s="4">
        <f>SUMIFS('grv lys'!$L$2:$L$2863,'grv lys'!$I$2:$I$2863,'bereken betaaldatum bedrag'!$P$1,'grv lys'!$T$2:$T$2863,'bereken betaaldatum bedrag'!B546)</f>
        <v>0</v>
      </c>
      <c r="Q546" s="4">
        <f>SUMIFS('grv lys'!$L$2:$L$2863,'grv lys'!$I$2:$I$2863,'bereken betaaldatum bedrag'!$Q$1,'grv lys'!$T$2:$T$2863,'bereken betaaldatum bedrag'!B546)</f>
        <v>0</v>
      </c>
      <c r="R546" s="4">
        <f>SUMIFS('grv lys'!$L$2:$L$2863,'grv lys'!$I$2:$I$2863,'bereken betaaldatum bedrag'!$R$1,'grv lys'!$T$2:$T$2863,'bereken betaaldatum bedrag'!B546)</f>
        <v>0</v>
      </c>
      <c r="S546" s="4">
        <f>SUMIFS('grv lys'!Y545:Y3808,'grv lys'!T545:T3808,'bereken betaaldatum bedrag'!B546,'grv lys'!V545:V3808,'bereken betaaldatum bedrag'!$S$1)</f>
        <v>0</v>
      </c>
      <c r="T546" s="4">
        <f>SUMIFS('grv lys'!Z545:Z3808,'grv lys'!U545:U3808,'bereken betaaldatum bedrag'!B546,'grv lys'!W545:W3808,'bereken betaaldatum bedrag'!$T$1)</f>
        <v>0</v>
      </c>
      <c r="U546" s="4">
        <f>SUMIFS('grv lys'!$L$2:$L$2863,'grv lys'!$I$2:$I$2863,'bereken betaaldatum bedrag'!$U$1,'grv lys'!$T$2:$T$2863,'bereken betaaldatum bedrag'!B546)</f>
        <v>0</v>
      </c>
      <c r="V546" s="4">
        <f>SUMIFS('grv lys'!$L$2:$L$2863,'grv lys'!$I$2:$I$2863,'bereken betaaldatum bedrag'!$V$1,'grv lys'!$T$2:$T$2863,'bereken betaaldatum bedrag'!B546)</f>
        <v>0</v>
      </c>
      <c r="W546" s="4">
        <f>SUMIFS('grv lys'!$L$2:$L$2863,'grv lys'!$I$2:$I$2863,'bereken betaaldatum bedrag'!$W$1,'grv lys'!$T$2:$T$2863,'bereken betaaldatum bedrag'!B546)</f>
        <v>0</v>
      </c>
      <c r="X546" s="4">
        <f>SUMIFS('grv lys'!$L$2:$L$2863,'grv lys'!$I$2:$I$2863,'bereken betaaldatum bedrag'!$X$1,'grv lys'!$T$2:$T$2863,'bereken betaaldatum bedrag'!B546)</f>
        <v>0</v>
      </c>
      <c r="Y546" s="4">
        <f>SUMIFS('grv lys'!$L$2:$L$2863,'grv lys'!$I$2:$I$2863,'bereken betaaldatum bedrag'!$Y$1,'grv lys'!$G$2:$G$2863,'bereken betaaldatum bedrag'!B546)</f>
        <v>0</v>
      </c>
      <c r="Z546" s="4">
        <f>SUMIFS('grv lys'!$L$2:$L$2863,'grv lys'!$I$2:$I$2863,'bereken betaaldatum bedrag'!$Z$1,'grv lys'!$G$2:$G$2863,'bereken betaaldatum bedrag'!B546)</f>
        <v>0</v>
      </c>
      <c r="AA546" s="4">
        <f>SUMIFS('grv lys'!$L$2:$L$2863,'grv lys'!$I$2:$I$2863,'bereken betaaldatum bedrag'!$AA$1,'grv lys'!$G$2:$G$2863,'bereken betaaldatum bedrag'!B546)</f>
        <v>0</v>
      </c>
      <c r="AB546" s="4">
        <f>SUMIFS('grv lys'!$L$2:$L$2863,'grv lys'!$I$2:$I$2863,'bereken betaaldatum bedrag'!$AB$1,'grv lys'!$G$2:$G$2863,'bereken betaaldatum bedrag'!B546)</f>
        <v>0</v>
      </c>
      <c r="AC546" s="4">
        <f>SUMIFS('grv lys'!$L$2:$L$2863,'grv lys'!$I$2:$I$2863,'bereken betaaldatum bedrag'!$AC$1,'grv lys'!$G$2:$G$2863,'bereken betaaldatum bedrag'!B546)</f>
        <v>0</v>
      </c>
      <c r="AD546" s="4">
        <f>SUMIFS('grv lys'!$L$2:$L$2863,'grv lys'!$I$2:$I$2863,'bereken betaaldatum bedrag'!$AD$1,'grv lys'!$G$2:$G$2863,'bereken betaaldatum bedrag'!B546)</f>
        <v>0</v>
      </c>
      <c r="AE546" s="4">
        <f>SUMIFS('grv lys'!$L$2:$L$2863,'grv lys'!$I$2:$I$2863,'bereken betaaldatum bedrag'!$AE$1,'grv lys'!$G$2:$G$2863,'bereken betaaldatum bedrag'!B546)</f>
        <v>0</v>
      </c>
      <c r="AF546" s="4">
        <f>SUMIFS('grv lys'!$L$2:$L$2863,'grv lys'!$I$2:$I$2863,'bereken betaaldatum bedrag'!$AF$1,'grv lys'!$G$2:$G$2863,'bereken betaaldatum bedrag'!B546)</f>
        <v>0</v>
      </c>
      <c r="AG546" s="4">
        <f>SUMIFS('grv lys'!$L$2:$L$2863,'grv lys'!$I$2:$I$2863,'bereken betaaldatum bedrag'!$AG$1,'grv lys'!$G$2:$G$2863,'bereken betaaldatum bedrag'!B546)</f>
        <v>0</v>
      </c>
      <c r="AH546" s="4">
        <f>SUMIFS('grv lys'!$L$2:$L$2863,'grv lys'!$I$2:$I$2863,'bereken betaaldatum bedrag'!$AH$1,'grv lys'!$G$2:$G$2863,'bereken betaaldatum bedrag'!B546)</f>
        <v>0</v>
      </c>
      <c r="AI546" s="4">
        <f>SUMIFS('grv lys'!$L$2:$L$2863,'grv lys'!$I$2:$I$2863,'bereken betaaldatum bedrag'!$AI$1,'grv lys'!$G$2:$G$2863,'bereken betaaldatum bedrag'!B546)</f>
        <v>0</v>
      </c>
      <c r="AJ546" s="4">
        <f>SUMIFS('grv lys'!$L$2:$L$2863,'grv lys'!$I$2:$I$2863,'bereken betaaldatum bedrag'!$AJ$1,'grv lys'!$G$2:$G$2863,'bereken betaaldatum bedrag'!B546)</f>
        <v>0</v>
      </c>
      <c r="AK546" s="4">
        <f>SUMIFS('grv lys'!$L$2:$L$2863,'grv lys'!$I$2:$I$2863,'bereken betaaldatum bedrag'!$AK$1,'grv lys'!$G$2:$G$2863,'bereken betaaldatum bedrag'!B546)</f>
        <v>0</v>
      </c>
      <c r="AL546" s="4">
        <f>SUMIFS('grv lys'!$L$2:$L$2863,'grv lys'!$I$2:$I$2863,'bereken betaaldatum bedrag'!$AL$1,'grv lys'!$G$2:$G$2863,'bereken betaaldatum bedrag'!B546)</f>
        <v>0</v>
      </c>
      <c r="AM546" s="4">
        <f>SUMIFS('grv lys'!$L$2:$L$2863,'grv lys'!$I$2:$I$2863,'bereken betaaldatum bedrag'!$AM$1,'grv lys'!$G$2:$G$2863,'bereken betaaldatum bedrag'!B546)</f>
        <v>0</v>
      </c>
      <c r="AN546" s="4">
        <f>SUMIFS('grv lys'!$L$2:$L$2863,'grv lys'!$I$2:$I$2863,'bereken betaaldatum bedrag'!$AN$1,'grv lys'!$G$2:$G$2863,'bereken betaaldatum bedrag'!B546)</f>
        <v>0</v>
      </c>
      <c r="AO546" s="4">
        <f>SUMIFS('grv lys'!$L$2:$L$2863,'grv lys'!$I$2:$I$2863,'bereken betaaldatum bedrag'!$AO$1,'grv lys'!$G$2:$G$2863,'bereken betaaldatum bedrag'!B546)</f>
        <v>0</v>
      </c>
      <c r="AP546" s="4">
        <f>SUMIFS('grv lys'!$L$2:$L$2863,'grv lys'!$I$2:$I$2863,'bereken betaaldatum bedrag'!$AP$1,'grv lys'!$G$2:$G$2863,'bereken betaaldatum bedrag'!B546)</f>
        <v>0</v>
      </c>
      <c r="AQ546" s="4">
        <f>SUMIFS('grv lys'!$L$2:$L$2863,'grv lys'!$I$2:$I$2863,'bereken betaaldatum bedrag'!$AQ$1,'grv lys'!$G$2:$G$2863,'bereken betaaldatum bedrag'!B546)</f>
        <v>0</v>
      </c>
      <c r="AR546" s="4">
        <f>SUMIFS('grv lys'!$L$2:$L$2863,'grv lys'!$I$2:$I$2863,'bereken betaaldatum bedrag'!$AR$1,'grv lys'!$G$2:$G$2863,'bereken betaaldatum bedrag'!B546)</f>
        <v>0</v>
      </c>
      <c r="AS546" s="4">
        <f>SUMIFS('grv lys'!$L$2:$L$2863,'grv lys'!$I$2:$I$2863,'bereken betaaldatum bedrag'!$AS$1,'grv lys'!$G$2:$G$2863,'bereken betaaldatum bedrag'!B546)</f>
        <v>0</v>
      </c>
      <c r="AT546" s="4">
        <f>SUMIFS('grv lys'!$L$2:$L$2863,'grv lys'!$I$2:$I$2863,'bereken betaaldatum bedrag'!$AT$1,'grv lys'!$G$2:$G$2863,'bereken betaaldatum bedrag'!B546)</f>
        <v>0</v>
      </c>
      <c r="AU546" s="4">
        <f>SUMIFS('grv lys'!$L$2:$L$2863,'grv lys'!$I$2:$I$2863,'bereken betaaldatum bedrag'!$AU$1,'grv lys'!$G$2:$G$2863,'bereken betaaldatum bedrag'!B546)</f>
        <v>0</v>
      </c>
      <c r="AV546" s="4">
        <f>SUMIFS('grv lys'!$L$2:$L$2863,'grv lys'!$I$2:$I$2863,'bereken betaaldatum bedrag'!$AV$1,'grv lys'!$G$2:$G$2863,'bereken betaaldatum bedrag'!B546)</f>
        <v>0</v>
      </c>
      <c r="AW546" s="4">
        <f>SUMIFS('grv lys'!$L$2:$L$2863,'grv lys'!$I$2:$I$2863,'bereken betaaldatum bedrag'!$AW$1,'grv lys'!$G$2:$G$2863,'bereken betaaldatum bedrag'!B546)</f>
        <v>0</v>
      </c>
      <c r="AX546" s="4">
        <f>SUMIFS('grv lys'!$L$2:$L$2863,'grv lys'!$I$2:$I$2863,'bereken betaaldatum bedrag'!$AX$1,'grv lys'!$G$2:$G$2863,'bereken betaaldatum bedrag'!B546)</f>
        <v>0</v>
      </c>
      <c r="AY546" s="4">
        <f>SUMIFS('grv lys'!$L$2:$L$2863,'grv lys'!$I$2:$I$2863,'bereken betaaldatum bedrag'!$AY$1,'grv lys'!$G$2:$G$2863,'bereken betaaldatum bedrag'!B546)</f>
        <v>0</v>
      </c>
      <c r="AZ546" s="4">
        <f>SUMIFS('grv lys'!$L$2:$L$2863,'grv lys'!$I$2:$I$2863,'bereken betaaldatum bedrag'!$AZ$1,'grv lys'!$G$2:$G$2863,'bereken betaaldatum bedrag'!B546)</f>
        <v>0</v>
      </c>
      <c r="BA546" s="4">
        <f>SUMIFS('grv lys'!$L$2:$L$2863,'grv lys'!$I$2:$I$2863,'bereken betaaldatum bedrag'!$BA$1,'grv lys'!$G$2:$G$2863,'bereken betaaldatum bedrag'!B546)</f>
        <v>0</v>
      </c>
    </row>
    <row r="547" spans="1:53" x14ac:dyDescent="0.25">
      <c r="A547" s="19" t="s">
        <v>137</v>
      </c>
      <c r="B547" s="20">
        <v>42123</v>
      </c>
      <c r="C547" s="7"/>
      <c r="D547" s="15" t="s">
        <v>148</v>
      </c>
      <c r="E547" s="14"/>
      <c r="F547" s="12"/>
      <c r="G547" s="16"/>
      <c r="H547" s="16"/>
      <c r="I547" s="4">
        <f>SUMIFS('grv lys'!$L$2:$L$2863,'grv lys'!$G$2:$G$2863,'bereken betaaldatum bedrag'!B547,'grv lys'!$I$2:$I$2863,'bereken betaaldatum bedrag'!I$1)</f>
        <v>0</v>
      </c>
      <c r="J547" s="4">
        <f>SUMIFS('grv lys'!$L$2:$L$2863,'grv lys'!$I$2:$I$2863,'bereken betaaldatum bedrag'!$J$1,'grv lys'!$T$2:$T$2863,'bereken betaaldatum bedrag'!B547)</f>
        <v>0</v>
      </c>
      <c r="K547" s="4">
        <f>SUMIFS('grv lys'!$L$2:$L$2863,'grv lys'!$I$2:$I$2863,'bereken betaaldatum bedrag'!$K$1,'grv lys'!$T$2:$T$2863,'bereken betaaldatum bedrag'!B547)</f>
        <v>0</v>
      </c>
      <c r="L547" s="4">
        <f>SUMIFS('grv lys'!$L$2:$L$2863,'grv lys'!$I$2:$I$2863,'bereken betaaldatum bedrag'!$L$1,'grv lys'!$T$2:$T$2863,'bereken betaaldatum bedrag'!B547)</f>
        <v>0</v>
      </c>
      <c r="M547" s="4">
        <f>SUMIFS('grv lys'!$L$2:$L$2863,'grv lys'!$I$2:$I$2863,'bereken betaaldatum bedrag'!$M$1,'grv lys'!$T$2:$T$2863,'bereken betaaldatum bedrag'!B547)</f>
        <v>0</v>
      </c>
      <c r="N547" s="4">
        <f>SUMIFS('grv lys'!$L$2:$L$2863,'grv lys'!$I$2:$I$2863,'bereken betaaldatum bedrag'!$N$1,'grv lys'!$T$2:$T$2863,'bereken betaaldatum bedrag'!B547)</f>
        <v>0</v>
      </c>
      <c r="O547" s="4">
        <f>SUMIFS('grv lys'!$L$2:$L$2863,'grv lys'!$I$2:$I$2863,'bereken betaaldatum bedrag'!$O$1,'grv lys'!$T$2:$T$2863,'bereken betaaldatum bedrag'!B547)</f>
        <v>0</v>
      </c>
      <c r="P547" s="4">
        <f>SUMIFS('grv lys'!$L$2:$L$2863,'grv lys'!$I$2:$I$2863,'bereken betaaldatum bedrag'!$P$1,'grv lys'!$T$2:$T$2863,'bereken betaaldatum bedrag'!B547)</f>
        <v>0</v>
      </c>
      <c r="Q547" s="4">
        <f>SUMIFS('grv lys'!$L$2:$L$2863,'grv lys'!$I$2:$I$2863,'bereken betaaldatum bedrag'!$Q$1,'grv lys'!$T$2:$T$2863,'bereken betaaldatum bedrag'!B547)</f>
        <v>0</v>
      </c>
      <c r="R547" s="4">
        <f>SUMIFS('grv lys'!$L$2:$L$2863,'grv lys'!$I$2:$I$2863,'bereken betaaldatum bedrag'!$R$1,'grv lys'!$T$2:$T$2863,'bereken betaaldatum bedrag'!B547)</f>
        <v>0</v>
      </c>
      <c r="S547" s="4">
        <f>SUMIFS('grv lys'!Y546:Y3809,'grv lys'!T546:T3809,'bereken betaaldatum bedrag'!B547,'grv lys'!V546:V3809,'bereken betaaldatum bedrag'!$S$1)</f>
        <v>0</v>
      </c>
      <c r="T547" s="4">
        <f>SUMIFS('grv lys'!Z546:Z3809,'grv lys'!U546:U3809,'bereken betaaldatum bedrag'!B547,'grv lys'!W546:W3809,'bereken betaaldatum bedrag'!$T$1)</f>
        <v>0</v>
      </c>
      <c r="U547" s="4">
        <f>SUMIFS('grv lys'!$L$2:$L$2863,'grv lys'!$I$2:$I$2863,'bereken betaaldatum bedrag'!$U$1,'grv lys'!$T$2:$T$2863,'bereken betaaldatum bedrag'!B547)</f>
        <v>0</v>
      </c>
      <c r="V547" s="4">
        <f>SUMIFS('grv lys'!$L$2:$L$2863,'grv lys'!$I$2:$I$2863,'bereken betaaldatum bedrag'!$V$1,'grv lys'!$T$2:$T$2863,'bereken betaaldatum bedrag'!B547)</f>
        <v>0</v>
      </c>
      <c r="W547" s="4">
        <f>SUMIFS('grv lys'!$L$2:$L$2863,'grv lys'!$I$2:$I$2863,'bereken betaaldatum bedrag'!$W$1,'grv lys'!$T$2:$T$2863,'bereken betaaldatum bedrag'!B547)</f>
        <v>0</v>
      </c>
      <c r="X547" s="4">
        <f>SUMIFS('grv lys'!$L$2:$L$2863,'grv lys'!$I$2:$I$2863,'bereken betaaldatum bedrag'!$X$1,'grv lys'!$T$2:$T$2863,'bereken betaaldatum bedrag'!B547)</f>
        <v>0</v>
      </c>
      <c r="Y547" s="4">
        <f>SUMIFS('grv lys'!$L$2:$L$2863,'grv lys'!$I$2:$I$2863,'bereken betaaldatum bedrag'!$Y$1,'grv lys'!$G$2:$G$2863,'bereken betaaldatum bedrag'!B547)</f>
        <v>0</v>
      </c>
      <c r="Z547" s="4">
        <f>SUMIFS('grv lys'!$L$2:$L$2863,'grv lys'!$I$2:$I$2863,'bereken betaaldatum bedrag'!$Z$1,'grv lys'!$G$2:$G$2863,'bereken betaaldatum bedrag'!B547)</f>
        <v>0</v>
      </c>
      <c r="AA547" s="4">
        <f>SUMIFS('grv lys'!$L$2:$L$2863,'grv lys'!$I$2:$I$2863,'bereken betaaldatum bedrag'!$AA$1,'grv lys'!$G$2:$G$2863,'bereken betaaldatum bedrag'!B547)</f>
        <v>0</v>
      </c>
      <c r="AB547" s="4">
        <f>SUMIFS('grv lys'!$L$2:$L$2863,'grv lys'!$I$2:$I$2863,'bereken betaaldatum bedrag'!$AB$1,'grv lys'!$G$2:$G$2863,'bereken betaaldatum bedrag'!B547)</f>
        <v>0</v>
      </c>
      <c r="AC547" s="4">
        <f>SUMIFS('grv lys'!$L$2:$L$2863,'grv lys'!$I$2:$I$2863,'bereken betaaldatum bedrag'!$AC$1,'grv lys'!$G$2:$G$2863,'bereken betaaldatum bedrag'!B547)</f>
        <v>0</v>
      </c>
      <c r="AD547" s="4">
        <f>SUMIFS('grv lys'!$L$2:$L$2863,'grv lys'!$I$2:$I$2863,'bereken betaaldatum bedrag'!$AD$1,'grv lys'!$G$2:$G$2863,'bereken betaaldatum bedrag'!B547)</f>
        <v>0</v>
      </c>
      <c r="AE547" s="4">
        <f>SUMIFS('grv lys'!$L$2:$L$2863,'grv lys'!$I$2:$I$2863,'bereken betaaldatum bedrag'!$AE$1,'grv lys'!$G$2:$G$2863,'bereken betaaldatum bedrag'!B547)</f>
        <v>0</v>
      </c>
      <c r="AF547" s="4">
        <f>SUMIFS('grv lys'!$L$2:$L$2863,'grv lys'!$I$2:$I$2863,'bereken betaaldatum bedrag'!$AF$1,'grv lys'!$G$2:$G$2863,'bereken betaaldatum bedrag'!B547)</f>
        <v>0</v>
      </c>
      <c r="AG547" s="4">
        <f>SUMIFS('grv lys'!$L$2:$L$2863,'grv lys'!$I$2:$I$2863,'bereken betaaldatum bedrag'!$AG$1,'grv lys'!$G$2:$G$2863,'bereken betaaldatum bedrag'!B547)</f>
        <v>0</v>
      </c>
      <c r="AH547" s="4">
        <f>SUMIFS('grv lys'!$L$2:$L$2863,'grv lys'!$I$2:$I$2863,'bereken betaaldatum bedrag'!$AH$1,'grv lys'!$G$2:$G$2863,'bereken betaaldatum bedrag'!B547)</f>
        <v>0</v>
      </c>
      <c r="AI547" s="4">
        <f>SUMIFS('grv lys'!$L$2:$L$2863,'grv lys'!$I$2:$I$2863,'bereken betaaldatum bedrag'!$AI$1,'grv lys'!$G$2:$G$2863,'bereken betaaldatum bedrag'!B547)</f>
        <v>0</v>
      </c>
      <c r="AJ547" s="4">
        <f>SUMIFS('grv lys'!$L$2:$L$2863,'grv lys'!$I$2:$I$2863,'bereken betaaldatum bedrag'!$AJ$1,'grv lys'!$G$2:$G$2863,'bereken betaaldatum bedrag'!B547)</f>
        <v>0</v>
      </c>
      <c r="AK547" s="4">
        <f>SUMIFS('grv lys'!$L$2:$L$2863,'grv lys'!$I$2:$I$2863,'bereken betaaldatum bedrag'!$AK$1,'grv lys'!$G$2:$G$2863,'bereken betaaldatum bedrag'!B547)</f>
        <v>0</v>
      </c>
      <c r="AL547" s="4">
        <f>SUMIFS('grv lys'!$L$2:$L$2863,'grv lys'!$I$2:$I$2863,'bereken betaaldatum bedrag'!$AL$1,'grv lys'!$G$2:$G$2863,'bereken betaaldatum bedrag'!B547)</f>
        <v>0</v>
      </c>
      <c r="AM547" s="4">
        <f>SUMIFS('grv lys'!$L$2:$L$2863,'grv lys'!$I$2:$I$2863,'bereken betaaldatum bedrag'!$AM$1,'grv lys'!$G$2:$G$2863,'bereken betaaldatum bedrag'!B547)</f>
        <v>0</v>
      </c>
      <c r="AN547" s="4">
        <f>SUMIFS('grv lys'!$L$2:$L$2863,'grv lys'!$I$2:$I$2863,'bereken betaaldatum bedrag'!$AN$1,'grv lys'!$G$2:$G$2863,'bereken betaaldatum bedrag'!B547)</f>
        <v>0</v>
      </c>
      <c r="AO547" s="4">
        <f>SUMIFS('grv lys'!$L$2:$L$2863,'grv lys'!$I$2:$I$2863,'bereken betaaldatum bedrag'!$AO$1,'grv lys'!$G$2:$G$2863,'bereken betaaldatum bedrag'!B547)</f>
        <v>0</v>
      </c>
      <c r="AP547" s="4">
        <f>SUMIFS('grv lys'!$L$2:$L$2863,'grv lys'!$I$2:$I$2863,'bereken betaaldatum bedrag'!$AP$1,'grv lys'!$G$2:$G$2863,'bereken betaaldatum bedrag'!B547)</f>
        <v>0</v>
      </c>
      <c r="AQ547" s="4">
        <f>SUMIFS('grv lys'!$L$2:$L$2863,'grv lys'!$I$2:$I$2863,'bereken betaaldatum bedrag'!$AQ$1,'grv lys'!$G$2:$G$2863,'bereken betaaldatum bedrag'!B547)</f>
        <v>0</v>
      </c>
      <c r="AR547" s="4">
        <f>SUMIFS('grv lys'!$L$2:$L$2863,'grv lys'!$I$2:$I$2863,'bereken betaaldatum bedrag'!$AR$1,'grv lys'!$G$2:$G$2863,'bereken betaaldatum bedrag'!B547)</f>
        <v>0</v>
      </c>
      <c r="AS547" s="4">
        <f>SUMIFS('grv lys'!$L$2:$L$2863,'grv lys'!$I$2:$I$2863,'bereken betaaldatum bedrag'!$AS$1,'grv lys'!$G$2:$G$2863,'bereken betaaldatum bedrag'!B547)</f>
        <v>0</v>
      </c>
      <c r="AT547" s="4">
        <f>SUMIFS('grv lys'!$L$2:$L$2863,'grv lys'!$I$2:$I$2863,'bereken betaaldatum bedrag'!$AT$1,'grv lys'!$G$2:$G$2863,'bereken betaaldatum bedrag'!B547)</f>
        <v>0</v>
      </c>
      <c r="AU547" s="4">
        <f>SUMIFS('grv lys'!$L$2:$L$2863,'grv lys'!$I$2:$I$2863,'bereken betaaldatum bedrag'!$AU$1,'grv lys'!$G$2:$G$2863,'bereken betaaldatum bedrag'!B547)</f>
        <v>0</v>
      </c>
      <c r="AV547" s="4">
        <f>SUMIFS('grv lys'!$L$2:$L$2863,'grv lys'!$I$2:$I$2863,'bereken betaaldatum bedrag'!$AV$1,'grv lys'!$G$2:$G$2863,'bereken betaaldatum bedrag'!B547)</f>
        <v>0</v>
      </c>
      <c r="AW547" s="4">
        <f>SUMIFS('grv lys'!$L$2:$L$2863,'grv lys'!$I$2:$I$2863,'bereken betaaldatum bedrag'!$AW$1,'grv lys'!$G$2:$G$2863,'bereken betaaldatum bedrag'!B547)</f>
        <v>0</v>
      </c>
      <c r="AX547" s="4">
        <f>SUMIFS('grv lys'!$L$2:$L$2863,'grv lys'!$I$2:$I$2863,'bereken betaaldatum bedrag'!$AX$1,'grv lys'!$G$2:$G$2863,'bereken betaaldatum bedrag'!B547)</f>
        <v>0</v>
      </c>
      <c r="AY547" s="4">
        <f>SUMIFS('grv lys'!$L$2:$L$2863,'grv lys'!$I$2:$I$2863,'bereken betaaldatum bedrag'!$AY$1,'grv lys'!$G$2:$G$2863,'bereken betaaldatum bedrag'!B547)</f>
        <v>0</v>
      </c>
      <c r="AZ547" s="4">
        <f>SUMIFS('grv lys'!$L$2:$L$2863,'grv lys'!$I$2:$I$2863,'bereken betaaldatum bedrag'!$AZ$1,'grv lys'!$G$2:$G$2863,'bereken betaaldatum bedrag'!B547)</f>
        <v>0</v>
      </c>
      <c r="BA547" s="4">
        <f>SUMIFS('grv lys'!$L$2:$L$2863,'grv lys'!$I$2:$I$2863,'bereken betaaldatum bedrag'!$BA$1,'grv lys'!$G$2:$G$2863,'bereken betaaldatum bedrag'!B547)</f>
        <v>0</v>
      </c>
    </row>
    <row r="548" spans="1:53" x14ac:dyDescent="0.25">
      <c r="A548" s="19" t="s">
        <v>138</v>
      </c>
      <c r="B548" s="20">
        <v>42124</v>
      </c>
      <c r="C548" s="7"/>
      <c r="D548" s="15" t="s">
        <v>148</v>
      </c>
      <c r="E548" s="14"/>
      <c r="F548" s="12"/>
      <c r="G548" s="16"/>
      <c r="H548" s="16"/>
      <c r="I548" s="4">
        <f>SUMIFS('grv lys'!$L$2:$L$2863,'grv lys'!$G$2:$G$2863,'bereken betaaldatum bedrag'!B548,'grv lys'!$I$2:$I$2863,'bereken betaaldatum bedrag'!I$1)</f>
        <v>0</v>
      </c>
      <c r="J548" s="4">
        <f>SUMIFS('grv lys'!$L$2:$L$2863,'grv lys'!$I$2:$I$2863,'bereken betaaldatum bedrag'!$J$1,'grv lys'!$T$2:$T$2863,'bereken betaaldatum bedrag'!B548)</f>
        <v>0</v>
      </c>
      <c r="K548" s="4">
        <f>SUMIFS('grv lys'!$L$2:$L$2863,'grv lys'!$I$2:$I$2863,'bereken betaaldatum bedrag'!$K$1,'grv lys'!$T$2:$T$2863,'bereken betaaldatum bedrag'!B548)</f>
        <v>0</v>
      </c>
      <c r="L548" s="4">
        <f>SUMIFS('grv lys'!$L$2:$L$2863,'grv lys'!$I$2:$I$2863,'bereken betaaldatum bedrag'!$L$1,'grv lys'!$T$2:$T$2863,'bereken betaaldatum bedrag'!B548)</f>
        <v>0</v>
      </c>
      <c r="M548" s="4">
        <f>SUMIFS('grv lys'!$L$2:$L$2863,'grv lys'!$I$2:$I$2863,'bereken betaaldatum bedrag'!$M$1,'grv lys'!$T$2:$T$2863,'bereken betaaldatum bedrag'!B548)</f>
        <v>0</v>
      </c>
      <c r="N548" s="4">
        <f>SUMIFS('grv lys'!$L$2:$L$2863,'grv lys'!$I$2:$I$2863,'bereken betaaldatum bedrag'!$N$1,'grv lys'!$T$2:$T$2863,'bereken betaaldatum bedrag'!B548)</f>
        <v>0</v>
      </c>
      <c r="O548" s="4">
        <f>SUMIFS('grv lys'!$L$2:$L$2863,'grv lys'!$I$2:$I$2863,'bereken betaaldatum bedrag'!$O$1,'grv lys'!$T$2:$T$2863,'bereken betaaldatum bedrag'!B548)</f>
        <v>0</v>
      </c>
      <c r="P548" s="4">
        <f>SUMIFS('grv lys'!$L$2:$L$2863,'grv lys'!$I$2:$I$2863,'bereken betaaldatum bedrag'!$P$1,'grv lys'!$T$2:$T$2863,'bereken betaaldatum bedrag'!B548)</f>
        <v>0</v>
      </c>
      <c r="Q548" s="4">
        <f>SUMIFS('grv lys'!$L$2:$L$2863,'grv lys'!$I$2:$I$2863,'bereken betaaldatum bedrag'!$Q$1,'grv lys'!$T$2:$T$2863,'bereken betaaldatum bedrag'!B548)</f>
        <v>0</v>
      </c>
      <c r="R548" s="4">
        <f>SUMIFS('grv lys'!$L$2:$L$2863,'grv lys'!$I$2:$I$2863,'bereken betaaldatum bedrag'!$R$1,'grv lys'!$T$2:$T$2863,'bereken betaaldatum bedrag'!B548)</f>
        <v>0</v>
      </c>
      <c r="S548" s="4">
        <f>SUMIFS('grv lys'!Y547:Y3810,'grv lys'!T547:T3810,'bereken betaaldatum bedrag'!B548,'grv lys'!V547:V3810,'bereken betaaldatum bedrag'!$S$1)</f>
        <v>0</v>
      </c>
      <c r="T548" s="4">
        <f>SUMIFS('grv lys'!Z547:Z3810,'grv lys'!U547:U3810,'bereken betaaldatum bedrag'!B548,'grv lys'!W547:W3810,'bereken betaaldatum bedrag'!$T$1)</f>
        <v>0</v>
      </c>
      <c r="U548" s="4">
        <f>SUMIFS('grv lys'!$L$2:$L$2863,'grv lys'!$I$2:$I$2863,'bereken betaaldatum bedrag'!$U$1,'grv lys'!$T$2:$T$2863,'bereken betaaldatum bedrag'!B548)</f>
        <v>0</v>
      </c>
      <c r="V548" s="4">
        <f>SUMIFS('grv lys'!$L$2:$L$2863,'grv lys'!$I$2:$I$2863,'bereken betaaldatum bedrag'!$V$1,'grv lys'!$T$2:$T$2863,'bereken betaaldatum bedrag'!B548)</f>
        <v>0</v>
      </c>
      <c r="W548" s="4">
        <f>SUMIFS('grv lys'!$L$2:$L$2863,'grv lys'!$I$2:$I$2863,'bereken betaaldatum bedrag'!$W$1,'grv lys'!$T$2:$T$2863,'bereken betaaldatum bedrag'!B548)</f>
        <v>0</v>
      </c>
      <c r="X548" s="4">
        <f>SUMIFS('grv lys'!$L$2:$L$2863,'grv lys'!$I$2:$I$2863,'bereken betaaldatum bedrag'!$X$1,'grv lys'!$T$2:$T$2863,'bereken betaaldatum bedrag'!B548)</f>
        <v>0</v>
      </c>
      <c r="Y548" s="4">
        <f>SUMIFS('grv lys'!$L$2:$L$2863,'grv lys'!$I$2:$I$2863,'bereken betaaldatum bedrag'!$Y$1,'grv lys'!$G$2:$G$2863,'bereken betaaldatum bedrag'!B548)</f>
        <v>0</v>
      </c>
      <c r="Z548" s="4">
        <f>SUMIFS('grv lys'!$L$2:$L$2863,'grv lys'!$I$2:$I$2863,'bereken betaaldatum bedrag'!$Z$1,'grv lys'!$G$2:$G$2863,'bereken betaaldatum bedrag'!B548)</f>
        <v>0</v>
      </c>
      <c r="AA548" s="4">
        <f>SUMIFS('grv lys'!$L$2:$L$2863,'grv lys'!$I$2:$I$2863,'bereken betaaldatum bedrag'!$AA$1,'grv lys'!$G$2:$G$2863,'bereken betaaldatum bedrag'!B548)</f>
        <v>0</v>
      </c>
      <c r="AB548" s="4">
        <f>SUMIFS('grv lys'!$L$2:$L$2863,'grv lys'!$I$2:$I$2863,'bereken betaaldatum bedrag'!$AB$1,'grv lys'!$G$2:$G$2863,'bereken betaaldatum bedrag'!B548)</f>
        <v>0</v>
      </c>
      <c r="AC548" s="4">
        <f>SUMIFS('grv lys'!$L$2:$L$2863,'grv lys'!$I$2:$I$2863,'bereken betaaldatum bedrag'!$AC$1,'grv lys'!$G$2:$G$2863,'bereken betaaldatum bedrag'!B548)</f>
        <v>0</v>
      </c>
      <c r="AD548" s="4">
        <f>SUMIFS('grv lys'!$L$2:$L$2863,'grv lys'!$I$2:$I$2863,'bereken betaaldatum bedrag'!$AD$1,'grv lys'!$G$2:$G$2863,'bereken betaaldatum bedrag'!B548)</f>
        <v>0</v>
      </c>
      <c r="AE548" s="4">
        <f>SUMIFS('grv lys'!$L$2:$L$2863,'grv lys'!$I$2:$I$2863,'bereken betaaldatum bedrag'!$AE$1,'grv lys'!$G$2:$G$2863,'bereken betaaldatum bedrag'!B548)</f>
        <v>0</v>
      </c>
      <c r="AF548" s="4">
        <f>SUMIFS('grv lys'!$L$2:$L$2863,'grv lys'!$I$2:$I$2863,'bereken betaaldatum bedrag'!$AF$1,'grv lys'!$G$2:$G$2863,'bereken betaaldatum bedrag'!B548)</f>
        <v>0</v>
      </c>
      <c r="AG548" s="4">
        <f>SUMIFS('grv lys'!$L$2:$L$2863,'grv lys'!$I$2:$I$2863,'bereken betaaldatum bedrag'!$AG$1,'grv lys'!$G$2:$G$2863,'bereken betaaldatum bedrag'!B548)</f>
        <v>0</v>
      </c>
      <c r="AH548" s="4">
        <f>SUMIFS('grv lys'!$L$2:$L$2863,'grv lys'!$I$2:$I$2863,'bereken betaaldatum bedrag'!$AH$1,'grv lys'!$G$2:$G$2863,'bereken betaaldatum bedrag'!B548)</f>
        <v>0</v>
      </c>
      <c r="AI548" s="4">
        <f>SUMIFS('grv lys'!$L$2:$L$2863,'grv lys'!$I$2:$I$2863,'bereken betaaldatum bedrag'!$AI$1,'grv lys'!$G$2:$G$2863,'bereken betaaldatum bedrag'!B548)</f>
        <v>0</v>
      </c>
      <c r="AJ548" s="4">
        <f>SUMIFS('grv lys'!$L$2:$L$2863,'grv lys'!$I$2:$I$2863,'bereken betaaldatum bedrag'!$AJ$1,'grv lys'!$G$2:$G$2863,'bereken betaaldatum bedrag'!B548)</f>
        <v>0</v>
      </c>
      <c r="AK548" s="4">
        <f>SUMIFS('grv lys'!$L$2:$L$2863,'grv lys'!$I$2:$I$2863,'bereken betaaldatum bedrag'!$AK$1,'grv lys'!$G$2:$G$2863,'bereken betaaldatum bedrag'!B548)</f>
        <v>0</v>
      </c>
      <c r="AL548" s="4">
        <f>SUMIFS('grv lys'!$L$2:$L$2863,'grv lys'!$I$2:$I$2863,'bereken betaaldatum bedrag'!$AL$1,'grv lys'!$G$2:$G$2863,'bereken betaaldatum bedrag'!B548)</f>
        <v>0</v>
      </c>
      <c r="AM548" s="4">
        <f>SUMIFS('grv lys'!$L$2:$L$2863,'grv lys'!$I$2:$I$2863,'bereken betaaldatum bedrag'!$AM$1,'grv lys'!$G$2:$G$2863,'bereken betaaldatum bedrag'!B548)</f>
        <v>0</v>
      </c>
      <c r="AN548" s="4">
        <f>SUMIFS('grv lys'!$L$2:$L$2863,'grv lys'!$I$2:$I$2863,'bereken betaaldatum bedrag'!$AN$1,'grv lys'!$G$2:$G$2863,'bereken betaaldatum bedrag'!B548)</f>
        <v>0</v>
      </c>
      <c r="AO548" s="4">
        <f>SUMIFS('grv lys'!$L$2:$L$2863,'grv lys'!$I$2:$I$2863,'bereken betaaldatum bedrag'!$AO$1,'grv lys'!$G$2:$G$2863,'bereken betaaldatum bedrag'!B548)</f>
        <v>0</v>
      </c>
      <c r="AP548" s="4">
        <f>SUMIFS('grv lys'!$L$2:$L$2863,'grv lys'!$I$2:$I$2863,'bereken betaaldatum bedrag'!$AP$1,'grv lys'!$G$2:$G$2863,'bereken betaaldatum bedrag'!B548)</f>
        <v>0</v>
      </c>
      <c r="AQ548" s="4">
        <f>SUMIFS('grv lys'!$L$2:$L$2863,'grv lys'!$I$2:$I$2863,'bereken betaaldatum bedrag'!$AQ$1,'grv lys'!$G$2:$G$2863,'bereken betaaldatum bedrag'!B548)</f>
        <v>0</v>
      </c>
      <c r="AR548" s="4">
        <f>SUMIFS('grv lys'!$L$2:$L$2863,'grv lys'!$I$2:$I$2863,'bereken betaaldatum bedrag'!$AR$1,'grv lys'!$G$2:$G$2863,'bereken betaaldatum bedrag'!B548)</f>
        <v>0</v>
      </c>
      <c r="AS548" s="4">
        <f>SUMIFS('grv lys'!$L$2:$L$2863,'grv lys'!$I$2:$I$2863,'bereken betaaldatum bedrag'!$AS$1,'grv lys'!$G$2:$G$2863,'bereken betaaldatum bedrag'!B548)</f>
        <v>0</v>
      </c>
      <c r="AT548" s="4">
        <f>SUMIFS('grv lys'!$L$2:$L$2863,'grv lys'!$I$2:$I$2863,'bereken betaaldatum bedrag'!$AT$1,'grv lys'!$G$2:$G$2863,'bereken betaaldatum bedrag'!B548)</f>
        <v>0</v>
      </c>
      <c r="AU548" s="4">
        <f>SUMIFS('grv lys'!$L$2:$L$2863,'grv lys'!$I$2:$I$2863,'bereken betaaldatum bedrag'!$AU$1,'grv lys'!$G$2:$G$2863,'bereken betaaldatum bedrag'!B548)</f>
        <v>0</v>
      </c>
      <c r="AV548" s="4">
        <f>SUMIFS('grv lys'!$L$2:$L$2863,'grv lys'!$I$2:$I$2863,'bereken betaaldatum bedrag'!$AV$1,'grv lys'!$G$2:$G$2863,'bereken betaaldatum bedrag'!B548)</f>
        <v>0</v>
      </c>
      <c r="AW548" s="4">
        <f>SUMIFS('grv lys'!$L$2:$L$2863,'grv lys'!$I$2:$I$2863,'bereken betaaldatum bedrag'!$AW$1,'grv lys'!$G$2:$G$2863,'bereken betaaldatum bedrag'!B548)</f>
        <v>0</v>
      </c>
      <c r="AX548" s="4">
        <f>SUMIFS('grv lys'!$L$2:$L$2863,'grv lys'!$I$2:$I$2863,'bereken betaaldatum bedrag'!$AX$1,'grv lys'!$G$2:$G$2863,'bereken betaaldatum bedrag'!B548)</f>
        <v>0</v>
      </c>
      <c r="AY548" s="4">
        <f>SUMIFS('grv lys'!$L$2:$L$2863,'grv lys'!$I$2:$I$2863,'bereken betaaldatum bedrag'!$AY$1,'grv lys'!$G$2:$G$2863,'bereken betaaldatum bedrag'!B548)</f>
        <v>0</v>
      </c>
      <c r="AZ548" s="4">
        <f>SUMIFS('grv lys'!$L$2:$L$2863,'grv lys'!$I$2:$I$2863,'bereken betaaldatum bedrag'!$AZ$1,'grv lys'!$G$2:$G$2863,'bereken betaaldatum bedrag'!B548)</f>
        <v>0</v>
      </c>
      <c r="BA548" s="4">
        <f>SUMIFS('grv lys'!$L$2:$L$2863,'grv lys'!$I$2:$I$2863,'bereken betaaldatum bedrag'!$BA$1,'grv lys'!$G$2:$G$2863,'bereken betaaldatum bedrag'!B548)</f>
        <v>0</v>
      </c>
    </row>
    <row r="549" spans="1:53" x14ac:dyDescent="0.25">
      <c r="A549" s="19" t="s">
        <v>139</v>
      </c>
      <c r="B549" s="20">
        <v>42125</v>
      </c>
      <c r="C549" s="7">
        <f>B549+19</f>
        <v>42144</v>
      </c>
      <c r="D549" s="6">
        <f>SUM(I543:I549)</f>
        <v>0</v>
      </c>
      <c r="E549" s="14">
        <f>B549+31</f>
        <v>42156</v>
      </c>
      <c r="F549" s="12">
        <f>SUM(Y543:BA549)</f>
        <v>0</v>
      </c>
      <c r="G549" s="10">
        <f>B549</f>
        <v>42125</v>
      </c>
      <c r="H549" s="9">
        <f>SUM(J543:X549)</f>
        <v>0</v>
      </c>
      <c r="I549" s="4">
        <f>SUMIFS('grv lys'!$L$2:$L$2863,'grv lys'!$G$2:$G$2863,'bereken betaaldatum bedrag'!B549,'grv lys'!$I$2:$I$2863,'bereken betaaldatum bedrag'!I$1)</f>
        <v>0</v>
      </c>
      <c r="J549" s="4">
        <f>SUMIFS('grv lys'!$L$2:$L$2863,'grv lys'!$I$2:$I$2863,'bereken betaaldatum bedrag'!$J$1,'grv lys'!$T$2:$T$2863,'bereken betaaldatum bedrag'!B549)</f>
        <v>0</v>
      </c>
      <c r="K549" s="4">
        <f>SUMIFS('grv lys'!$L$2:$L$2863,'grv lys'!$I$2:$I$2863,'bereken betaaldatum bedrag'!$K$1,'grv lys'!$T$2:$T$2863,'bereken betaaldatum bedrag'!B549)</f>
        <v>0</v>
      </c>
      <c r="L549" s="4">
        <f>SUMIFS('grv lys'!$L$2:$L$2863,'grv lys'!$I$2:$I$2863,'bereken betaaldatum bedrag'!$L$1,'grv lys'!$T$2:$T$2863,'bereken betaaldatum bedrag'!B549)</f>
        <v>0</v>
      </c>
      <c r="M549" s="4">
        <f>SUMIFS('grv lys'!$L$2:$L$2863,'grv lys'!$I$2:$I$2863,'bereken betaaldatum bedrag'!$M$1,'grv lys'!$T$2:$T$2863,'bereken betaaldatum bedrag'!B549)</f>
        <v>0</v>
      </c>
      <c r="N549" s="4">
        <f>SUMIFS('grv lys'!$L$2:$L$2863,'grv lys'!$I$2:$I$2863,'bereken betaaldatum bedrag'!$N$1,'grv lys'!$T$2:$T$2863,'bereken betaaldatum bedrag'!B549)</f>
        <v>0</v>
      </c>
      <c r="O549" s="4">
        <f>SUMIFS('grv lys'!$L$2:$L$2863,'grv lys'!$I$2:$I$2863,'bereken betaaldatum bedrag'!$O$1,'grv lys'!$T$2:$T$2863,'bereken betaaldatum bedrag'!B549)</f>
        <v>0</v>
      </c>
      <c r="P549" s="4">
        <f>SUMIFS('grv lys'!$L$2:$L$2863,'grv lys'!$I$2:$I$2863,'bereken betaaldatum bedrag'!$P$1,'grv lys'!$T$2:$T$2863,'bereken betaaldatum bedrag'!B549)</f>
        <v>0</v>
      </c>
      <c r="Q549" s="4">
        <f>SUMIFS('grv lys'!$L$2:$L$2863,'grv lys'!$I$2:$I$2863,'bereken betaaldatum bedrag'!$Q$1,'grv lys'!$T$2:$T$2863,'bereken betaaldatum bedrag'!B549)</f>
        <v>0</v>
      </c>
      <c r="R549" s="4">
        <f>SUMIFS('grv lys'!$L$2:$L$2863,'grv lys'!$I$2:$I$2863,'bereken betaaldatum bedrag'!$R$1,'grv lys'!$T$2:$T$2863,'bereken betaaldatum bedrag'!B549)</f>
        <v>0</v>
      </c>
      <c r="S549" s="4">
        <f>SUMIFS('grv lys'!Y548:Y3811,'grv lys'!T548:T3811,'bereken betaaldatum bedrag'!B549,'grv lys'!V548:V3811,'bereken betaaldatum bedrag'!$S$1)</f>
        <v>0</v>
      </c>
      <c r="T549" s="4">
        <f>SUMIFS('grv lys'!Z548:Z3811,'grv lys'!U548:U3811,'bereken betaaldatum bedrag'!B549,'grv lys'!W548:W3811,'bereken betaaldatum bedrag'!$T$1)</f>
        <v>0</v>
      </c>
      <c r="U549" s="4">
        <f>SUMIFS('grv lys'!$L$2:$L$2863,'grv lys'!$I$2:$I$2863,'bereken betaaldatum bedrag'!$U$1,'grv lys'!$T$2:$T$2863,'bereken betaaldatum bedrag'!B549)</f>
        <v>0</v>
      </c>
      <c r="V549" s="4">
        <f>SUMIFS('grv lys'!$L$2:$L$2863,'grv lys'!$I$2:$I$2863,'bereken betaaldatum bedrag'!$V$1,'grv lys'!$T$2:$T$2863,'bereken betaaldatum bedrag'!B549)</f>
        <v>0</v>
      </c>
      <c r="W549" s="4">
        <f>SUMIFS('grv lys'!$L$2:$L$2863,'grv lys'!$I$2:$I$2863,'bereken betaaldatum bedrag'!$W$1,'grv lys'!$T$2:$T$2863,'bereken betaaldatum bedrag'!B549)</f>
        <v>0</v>
      </c>
      <c r="X549" s="4">
        <f>SUMIFS('grv lys'!$L$2:$L$2863,'grv lys'!$I$2:$I$2863,'bereken betaaldatum bedrag'!$X$1,'grv lys'!$T$2:$T$2863,'bereken betaaldatum bedrag'!B549)</f>
        <v>0</v>
      </c>
      <c r="Y549" s="4">
        <f>SUMIFS('grv lys'!$L$2:$L$2863,'grv lys'!$I$2:$I$2863,'bereken betaaldatum bedrag'!$Y$1,'grv lys'!$G$2:$G$2863,'bereken betaaldatum bedrag'!B549)</f>
        <v>0</v>
      </c>
      <c r="Z549" s="4">
        <f>SUMIFS('grv lys'!$L$2:$L$2863,'grv lys'!$I$2:$I$2863,'bereken betaaldatum bedrag'!$Z$1,'grv lys'!$G$2:$G$2863,'bereken betaaldatum bedrag'!B549)</f>
        <v>0</v>
      </c>
      <c r="AA549" s="4">
        <f>SUMIFS('grv lys'!$L$2:$L$2863,'grv lys'!$I$2:$I$2863,'bereken betaaldatum bedrag'!$AA$1,'grv lys'!$G$2:$G$2863,'bereken betaaldatum bedrag'!B549)</f>
        <v>0</v>
      </c>
      <c r="AB549" s="4">
        <f>SUMIFS('grv lys'!$L$2:$L$2863,'grv lys'!$I$2:$I$2863,'bereken betaaldatum bedrag'!$AB$1,'grv lys'!$G$2:$G$2863,'bereken betaaldatum bedrag'!B549)</f>
        <v>0</v>
      </c>
      <c r="AC549" s="4">
        <f>SUMIFS('grv lys'!$L$2:$L$2863,'grv lys'!$I$2:$I$2863,'bereken betaaldatum bedrag'!$AC$1,'grv lys'!$G$2:$G$2863,'bereken betaaldatum bedrag'!B549)</f>
        <v>0</v>
      </c>
      <c r="AD549" s="4">
        <f>SUMIFS('grv lys'!$L$2:$L$2863,'grv lys'!$I$2:$I$2863,'bereken betaaldatum bedrag'!$AD$1,'grv lys'!$G$2:$G$2863,'bereken betaaldatum bedrag'!B549)</f>
        <v>0</v>
      </c>
      <c r="AE549" s="4">
        <f>SUMIFS('grv lys'!$L$2:$L$2863,'grv lys'!$I$2:$I$2863,'bereken betaaldatum bedrag'!$AE$1,'grv lys'!$G$2:$G$2863,'bereken betaaldatum bedrag'!B549)</f>
        <v>0</v>
      </c>
      <c r="AF549" s="4">
        <f>SUMIFS('grv lys'!$L$2:$L$2863,'grv lys'!$I$2:$I$2863,'bereken betaaldatum bedrag'!$AF$1,'grv lys'!$G$2:$G$2863,'bereken betaaldatum bedrag'!B549)</f>
        <v>0</v>
      </c>
      <c r="AG549" s="4">
        <f>SUMIFS('grv lys'!$L$2:$L$2863,'grv lys'!$I$2:$I$2863,'bereken betaaldatum bedrag'!$AG$1,'grv lys'!$G$2:$G$2863,'bereken betaaldatum bedrag'!B549)</f>
        <v>0</v>
      </c>
      <c r="AH549" s="4">
        <f>SUMIFS('grv lys'!$L$2:$L$2863,'grv lys'!$I$2:$I$2863,'bereken betaaldatum bedrag'!$AH$1,'grv lys'!$G$2:$G$2863,'bereken betaaldatum bedrag'!B549)</f>
        <v>0</v>
      </c>
      <c r="AI549" s="4">
        <f>SUMIFS('grv lys'!$L$2:$L$2863,'grv lys'!$I$2:$I$2863,'bereken betaaldatum bedrag'!$AI$1,'grv lys'!$G$2:$G$2863,'bereken betaaldatum bedrag'!B549)</f>
        <v>0</v>
      </c>
      <c r="AJ549" s="4">
        <f>SUMIFS('grv lys'!$L$2:$L$2863,'grv lys'!$I$2:$I$2863,'bereken betaaldatum bedrag'!$AJ$1,'grv lys'!$G$2:$G$2863,'bereken betaaldatum bedrag'!B549)</f>
        <v>0</v>
      </c>
      <c r="AK549" s="4">
        <f>SUMIFS('grv lys'!$L$2:$L$2863,'grv lys'!$I$2:$I$2863,'bereken betaaldatum bedrag'!$AK$1,'grv lys'!$G$2:$G$2863,'bereken betaaldatum bedrag'!B549)</f>
        <v>0</v>
      </c>
      <c r="AL549" s="4">
        <f>SUMIFS('grv lys'!$L$2:$L$2863,'grv lys'!$I$2:$I$2863,'bereken betaaldatum bedrag'!$AL$1,'grv lys'!$G$2:$G$2863,'bereken betaaldatum bedrag'!B549)</f>
        <v>0</v>
      </c>
      <c r="AM549" s="4">
        <f>SUMIFS('grv lys'!$L$2:$L$2863,'grv lys'!$I$2:$I$2863,'bereken betaaldatum bedrag'!$AM$1,'grv lys'!$G$2:$G$2863,'bereken betaaldatum bedrag'!B549)</f>
        <v>0</v>
      </c>
      <c r="AN549" s="4">
        <f>SUMIFS('grv lys'!$L$2:$L$2863,'grv lys'!$I$2:$I$2863,'bereken betaaldatum bedrag'!$AN$1,'grv lys'!$G$2:$G$2863,'bereken betaaldatum bedrag'!B549)</f>
        <v>0</v>
      </c>
      <c r="AO549" s="4">
        <f>SUMIFS('grv lys'!$L$2:$L$2863,'grv lys'!$I$2:$I$2863,'bereken betaaldatum bedrag'!$AO$1,'grv lys'!$G$2:$G$2863,'bereken betaaldatum bedrag'!B549)</f>
        <v>0</v>
      </c>
      <c r="AP549" s="4">
        <f>SUMIFS('grv lys'!$L$2:$L$2863,'grv lys'!$I$2:$I$2863,'bereken betaaldatum bedrag'!$AP$1,'grv lys'!$G$2:$G$2863,'bereken betaaldatum bedrag'!B549)</f>
        <v>0</v>
      </c>
      <c r="AQ549" s="4">
        <f>SUMIFS('grv lys'!$L$2:$L$2863,'grv lys'!$I$2:$I$2863,'bereken betaaldatum bedrag'!$AQ$1,'grv lys'!$G$2:$G$2863,'bereken betaaldatum bedrag'!B549)</f>
        <v>0</v>
      </c>
      <c r="AR549" s="4">
        <f>SUMIFS('grv lys'!$L$2:$L$2863,'grv lys'!$I$2:$I$2863,'bereken betaaldatum bedrag'!$AR$1,'grv lys'!$G$2:$G$2863,'bereken betaaldatum bedrag'!B549)</f>
        <v>0</v>
      </c>
      <c r="AS549" s="4">
        <f>SUMIFS('grv lys'!$L$2:$L$2863,'grv lys'!$I$2:$I$2863,'bereken betaaldatum bedrag'!$AS$1,'grv lys'!$G$2:$G$2863,'bereken betaaldatum bedrag'!B549)</f>
        <v>0</v>
      </c>
      <c r="AT549" s="4">
        <f>SUMIFS('grv lys'!$L$2:$L$2863,'grv lys'!$I$2:$I$2863,'bereken betaaldatum bedrag'!$AT$1,'grv lys'!$G$2:$G$2863,'bereken betaaldatum bedrag'!B549)</f>
        <v>0</v>
      </c>
      <c r="AU549" s="4">
        <f>SUMIFS('grv lys'!$L$2:$L$2863,'grv lys'!$I$2:$I$2863,'bereken betaaldatum bedrag'!$AU$1,'grv lys'!$G$2:$G$2863,'bereken betaaldatum bedrag'!B549)</f>
        <v>0</v>
      </c>
      <c r="AV549" s="4">
        <f>SUMIFS('grv lys'!$L$2:$L$2863,'grv lys'!$I$2:$I$2863,'bereken betaaldatum bedrag'!$AV$1,'grv lys'!$G$2:$G$2863,'bereken betaaldatum bedrag'!B549)</f>
        <v>0</v>
      </c>
      <c r="AW549" s="4">
        <f>SUMIFS('grv lys'!$L$2:$L$2863,'grv lys'!$I$2:$I$2863,'bereken betaaldatum bedrag'!$AW$1,'grv lys'!$G$2:$G$2863,'bereken betaaldatum bedrag'!B549)</f>
        <v>0</v>
      </c>
      <c r="AX549" s="4">
        <f>SUMIFS('grv lys'!$L$2:$L$2863,'grv lys'!$I$2:$I$2863,'bereken betaaldatum bedrag'!$AX$1,'grv lys'!$G$2:$G$2863,'bereken betaaldatum bedrag'!B549)</f>
        <v>0</v>
      </c>
      <c r="AY549" s="4">
        <f>SUMIFS('grv lys'!$L$2:$L$2863,'grv lys'!$I$2:$I$2863,'bereken betaaldatum bedrag'!$AY$1,'grv lys'!$G$2:$G$2863,'bereken betaaldatum bedrag'!B549)</f>
        <v>0</v>
      </c>
      <c r="AZ549" s="4">
        <f>SUMIFS('grv lys'!$L$2:$L$2863,'grv lys'!$I$2:$I$2863,'bereken betaaldatum bedrag'!$AZ$1,'grv lys'!$G$2:$G$2863,'bereken betaaldatum bedrag'!B549)</f>
        <v>0</v>
      </c>
      <c r="BA549" s="4">
        <f>SUMIFS('grv lys'!$L$2:$L$2863,'grv lys'!$I$2:$I$2863,'bereken betaaldatum bedrag'!$BA$1,'grv lys'!$G$2:$G$2863,'bereken betaaldatum bedrag'!B549)</f>
        <v>0</v>
      </c>
    </row>
    <row r="550" spans="1:53" x14ac:dyDescent="0.25">
      <c r="A550" s="21" t="s">
        <v>140</v>
      </c>
      <c r="B550" s="22">
        <v>42126</v>
      </c>
      <c r="C550" s="7"/>
      <c r="D550" s="15" t="s">
        <v>148</v>
      </c>
      <c r="E550" s="14"/>
      <c r="F550" s="12"/>
      <c r="G550" s="16"/>
      <c r="H550" s="16"/>
      <c r="I550" s="4">
        <f>SUMIFS('grv lys'!$L$2:$L$2863,'grv lys'!$G$2:$G$2863,'bereken betaaldatum bedrag'!B550,'grv lys'!$I$2:$I$2863,'bereken betaaldatum bedrag'!I$1)</f>
        <v>0</v>
      </c>
      <c r="J550" s="4">
        <f>SUMIFS('grv lys'!$L$2:$L$2863,'grv lys'!$I$2:$I$2863,'bereken betaaldatum bedrag'!$J$1,'grv lys'!$T$2:$T$2863,'bereken betaaldatum bedrag'!B550)</f>
        <v>0</v>
      </c>
      <c r="K550" s="4">
        <f>SUMIFS('grv lys'!$L$2:$L$2863,'grv lys'!$I$2:$I$2863,'bereken betaaldatum bedrag'!$K$1,'grv lys'!$T$2:$T$2863,'bereken betaaldatum bedrag'!B550)</f>
        <v>0</v>
      </c>
      <c r="L550" s="4">
        <f>SUMIFS('grv lys'!$L$2:$L$2863,'grv lys'!$I$2:$I$2863,'bereken betaaldatum bedrag'!$L$1,'grv lys'!$T$2:$T$2863,'bereken betaaldatum bedrag'!B550)</f>
        <v>0</v>
      </c>
      <c r="M550" s="4">
        <f>SUMIFS('grv lys'!$L$2:$L$2863,'grv lys'!$I$2:$I$2863,'bereken betaaldatum bedrag'!$M$1,'grv lys'!$T$2:$T$2863,'bereken betaaldatum bedrag'!B550)</f>
        <v>0</v>
      </c>
      <c r="N550" s="4">
        <f>SUMIFS('grv lys'!$L$2:$L$2863,'grv lys'!$I$2:$I$2863,'bereken betaaldatum bedrag'!$N$1,'grv lys'!$T$2:$T$2863,'bereken betaaldatum bedrag'!B550)</f>
        <v>0</v>
      </c>
      <c r="O550" s="4">
        <f>SUMIFS('grv lys'!$L$2:$L$2863,'grv lys'!$I$2:$I$2863,'bereken betaaldatum bedrag'!$O$1,'grv lys'!$T$2:$T$2863,'bereken betaaldatum bedrag'!B550)</f>
        <v>0</v>
      </c>
      <c r="P550" s="4">
        <f>SUMIFS('grv lys'!$L$2:$L$2863,'grv lys'!$I$2:$I$2863,'bereken betaaldatum bedrag'!$P$1,'grv lys'!$T$2:$T$2863,'bereken betaaldatum bedrag'!B550)</f>
        <v>0</v>
      </c>
      <c r="Q550" s="4">
        <f>SUMIFS('grv lys'!$L$2:$L$2863,'grv lys'!$I$2:$I$2863,'bereken betaaldatum bedrag'!$Q$1,'grv lys'!$T$2:$T$2863,'bereken betaaldatum bedrag'!B550)</f>
        <v>0</v>
      </c>
      <c r="R550" s="4">
        <f>SUMIFS('grv lys'!$L$2:$L$2863,'grv lys'!$I$2:$I$2863,'bereken betaaldatum bedrag'!$R$1,'grv lys'!$T$2:$T$2863,'bereken betaaldatum bedrag'!B550)</f>
        <v>0</v>
      </c>
      <c r="S550" s="4">
        <f>SUMIFS('grv lys'!Y549:Y3812,'grv lys'!T549:T3812,'bereken betaaldatum bedrag'!B550,'grv lys'!V549:V3812,'bereken betaaldatum bedrag'!$S$1)</f>
        <v>0</v>
      </c>
      <c r="T550" s="4">
        <f>SUMIFS('grv lys'!Z549:Z3812,'grv lys'!U549:U3812,'bereken betaaldatum bedrag'!B550,'grv lys'!W549:W3812,'bereken betaaldatum bedrag'!$T$1)</f>
        <v>0</v>
      </c>
      <c r="U550" s="4">
        <f>SUMIFS('grv lys'!$L$2:$L$2863,'grv lys'!$I$2:$I$2863,'bereken betaaldatum bedrag'!$U$1,'grv lys'!$T$2:$T$2863,'bereken betaaldatum bedrag'!B550)</f>
        <v>0</v>
      </c>
      <c r="V550" s="4">
        <f>SUMIFS('grv lys'!$L$2:$L$2863,'grv lys'!$I$2:$I$2863,'bereken betaaldatum bedrag'!$V$1,'grv lys'!$T$2:$T$2863,'bereken betaaldatum bedrag'!B550)</f>
        <v>0</v>
      </c>
      <c r="W550" s="4">
        <f>SUMIFS('grv lys'!$L$2:$L$2863,'grv lys'!$I$2:$I$2863,'bereken betaaldatum bedrag'!$W$1,'grv lys'!$T$2:$T$2863,'bereken betaaldatum bedrag'!B550)</f>
        <v>0</v>
      </c>
      <c r="X550" s="4">
        <f>SUMIFS('grv lys'!$L$2:$L$2863,'grv lys'!$I$2:$I$2863,'bereken betaaldatum bedrag'!$X$1,'grv lys'!$T$2:$T$2863,'bereken betaaldatum bedrag'!B550)</f>
        <v>0</v>
      </c>
      <c r="Y550" s="4">
        <f>SUMIFS('grv lys'!$L$2:$L$2863,'grv lys'!$I$2:$I$2863,'bereken betaaldatum bedrag'!$Y$1,'grv lys'!$G$2:$G$2863,'bereken betaaldatum bedrag'!B550)</f>
        <v>0</v>
      </c>
      <c r="Z550" s="4">
        <f>SUMIFS('grv lys'!$L$2:$L$2863,'grv lys'!$I$2:$I$2863,'bereken betaaldatum bedrag'!$Z$1,'grv lys'!$G$2:$G$2863,'bereken betaaldatum bedrag'!B550)</f>
        <v>0</v>
      </c>
      <c r="AA550" s="4">
        <f>SUMIFS('grv lys'!$L$2:$L$2863,'grv lys'!$I$2:$I$2863,'bereken betaaldatum bedrag'!$AA$1,'grv lys'!$G$2:$G$2863,'bereken betaaldatum bedrag'!B550)</f>
        <v>0</v>
      </c>
      <c r="AB550" s="4">
        <f>SUMIFS('grv lys'!$L$2:$L$2863,'grv lys'!$I$2:$I$2863,'bereken betaaldatum bedrag'!$AB$1,'grv lys'!$G$2:$G$2863,'bereken betaaldatum bedrag'!B550)</f>
        <v>0</v>
      </c>
      <c r="AC550" s="4">
        <f>SUMIFS('grv lys'!$L$2:$L$2863,'grv lys'!$I$2:$I$2863,'bereken betaaldatum bedrag'!$AC$1,'grv lys'!$G$2:$G$2863,'bereken betaaldatum bedrag'!B550)</f>
        <v>0</v>
      </c>
      <c r="AD550" s="4">
        <f>SUMIFS('grv lys'!$L$2:$L$2863,'grv lys'!$I$2:$I$2863,'bereken betaaldatum bedrag'!$AD$1,'grv lys'!$G$2:$G$2863,'bereken betaaldatum bedrag'!B550)</f>
        <v>0</v>
      </c>
      <c r="AE550" s="4">
        <f>SUMIFS('grv lys'!$L$2:$L$2863,'grv lys'!$I$2:$I$2863,'bereken betaaldatum bedrag'!$AE$1,'grv lys'!$G$2:$G$2863,'bereken betaaldatum bedrag'!B550)</f>
        <v>0</v>
      </c>
      <c r="AF550" s="4">
        <f>SUMIFS('grv lys'!$L$2:$L$2863,'grv lys'!$I$2:$I$2863,'bereken betaaldatum bedrag'!$AF$1,'grv lys'!$G$2:$G$2863,'bereken betaaldatum bedrag'!B550)</f>
        <v>0</v>
      </c>
      <c r="AG550" s="4">
        <f>SUMIFS('grv lys'!$L$2:$L$2863,'grv lys'!$I$2:$I$2863,'bereken betaaldatum bedrag'!$AG$1,'grv lys'!$G$2:$G$2863,'bereken betaaldatum bedrag'!B550)</f>
        <v>0</v>
      </c>
      <c r="AH550" s="4">
        <f>SUMIFS('grv lys'!$L$2:$L$2863,'grv lys'!$I$2:$I$2863,'bereken betaaldatum bedrag'!$AH$1,'grv lys'!$G$2:$G$2863,'bereken betaaldatum bedrag'!B550)</f>
        <v>0</v>
      </c>
      <c r="AI550" s="4">
        <f>SUMIFS('grv lys'!$L$2:$L$2863,'grv lys'!$I$2:$I$2863,'bereken betaaldatum bedrag'!$AI$1,'grv lys'!$G$2:$G$2863,'bereken betaaldatum bedrag'!B550)</f>
        <v>0</v>
      </c>
      <c r="AJ550" s="4">
        <f>SUMIFS('grv lys'!$L$2:$L$2863,'grv lys'!$I$2:$I$2863,'bereken betaaldatum bedrag'!$AJ$1,'grv lys'!$G$2:$G$2863,'bereken betaaldatum bedrag'!B550)</f>
        <v>0</v>
      </c>
      <c r="AK550" s="4">
        <f>SUMIFS('grv lys'!$L$2:$L$2863,'grv lys'!$I$2:$I$2863,'bereken betaaldatum bedrag'!$AK$1,'grv lys'!$G$2:$G$2863,'bereken betaaldatum bedrag'!B550)</f>
        <v>0</v>
      </c>
      <c r="AL550" s="4">
        <f>SUMIFS('grv lys'!$L$2:$L$2863,'grv lys'!$I$2:$I$2863,'bereken betaaldatum bedrag'!$AL$1,'grv lys'!$G$2:$G$2863,'bereken betaaldatum bedrag'!B550)</f>
        <v>0</v>
      </c>
      <c r="AM550" s="4">
        <f>SUMIFS('grv lys'!$L$2:$L$2863,'grv lys'!$I$2:$I$2863,'bereken betaaldatum bedrag'!$AM$1,'grv lys'!$G$2:$G$2863,'bereken betaaldatum bedrag'!B550)</f>
        <v>0</v>
      </c>
      <c r="AN550" s="4">
        <f>SUMIFS('grv lys'!$L$2:$L$2863,'grv lys'!$I$2:$I$2863,'bereken betaaldatum bedrag'!$AN$1,'grv lys'!$G$2:$G$2863,'bereken betaaldatum bedrag'!B550)</f>
        <v>0</v>
      </c>
      <c r="AO550" s="4">
        <f>SUMIFS('grv lys'!$L$2:$L$2863,'grv lys'!$I$2:$I$2863,'bereken betaaldatum bedrag'!$AO$1,'grv lys'!$G$2:$G$2863,'bereken betaaldatum bedrag'!B550)</f>
        <v>0</v>
      </c>
      <c r="AP550" s="4">
        <f>SUMIFS('grv lys'!$L$2:$L$2863,'grv lys'!$I$2:$I$2863,'bereken betaaldatum bedrag'!$AP$1,'grv lys'!$G$2:$G$2863,'bereken betaaldatum bedrag'!B550)</f>
        <v>0</v>
      </c>
      <c r="AQ550" s="4">
        <f>SUMIFS('grv lys'!$L$2:$L$2863,'grv lys'!$I$2:$I$2863,'bereken betaaldatum bedrag'!$AQ$1,'grv lys'!$G$2:$G$2863,'bereken betaaldatum bedrag'!B550)</f>
        <v>0</v>
      </c>
      <c r="AR550" s="4">
        <f>SUMIFS('grv lys'!$L$2:$L$2863,'grv lys'!$I$2:$I$2863,'bereken betaaldatum bedrag'!$AR$1,'grv lys'!$G$2:$G$2863,'bereken betaaldatum bedrag'!B550)</f>
        <v>0</v>
      </c>
      <c r="AS550" s="4">
        <f>SUMIFS('grv lys'!$L$2:$L$2863,'grv lys'!$I$2:$I$2863,'bereken betaaldatum bedrag'!$AS$1,'grv lys'!$G$2:$G$2863,'bereken betaaldatum bedrag'!B550)</f>
        <v>0</v>
      </c>
      <c r="AT550" s="4">
        <f>SUMIFS('grv lys'!$L$2:$L$2863,'grv lys'!$I$2:$I$2863,'bereken betaaldatum bedrag'!$AT$1,'grv lys'!$G$2:$G$2863,'bereken betaaldatum bedrag'!B550)</f>
        <v>0</v>
      </c>
      <c r="AU550" s="4">
        <f>SUMIFS('grv lys'!$L$2:$L$2863,'grv lys'!$I$2:$I$2863,'bereken betaaldatum bedrag'!$AU$1,'grv lys'!$G$2:$G$2863,'bereken betaaldatum bedrag'!B550)</f>
        <v>0</v>
      </c>
      <c r="AV550" s="4">
        <f>SUMIFS('grv lys'!$L$2:$L$2863,'grv lys'!$I$2:$I$2863,'bereken betaaldatum bedrag'!$AV$1,'grv lys'!$G$2:$G$2863,'bereken betaaldatum bedrag'!B550)</f>
        <v>0</v>
      </c>
      <c r="AW550" s="4">
        <f>SUMIFS('grv lys'!$L$2:$L$2863,'grv lys'!$I$2:$I$2863,'bereken betaaldatum bedrag'!$AW$1,'grv lys'!$G$2:$G$2863,'bereken betaaldatum bedrag'!B550)</f>
        <v>0</v>
      </c>
      <c r="AX550" s="4">
        <f>SUMIFS('grv lys'!$L$2:$L$2863,'grv lys'!$I$2:$I$2863,'bereken betaaldatum bedrag'!$AX$1,'grv lys'!$G$2:$G$2863,'bereken betaaldatum bedrag'!B550)</f>
        <v>0</v>
      </c>
      <c r="AY550" s="4">
        <f>SUMIFS('grv lys'!$L$2:$L$2863,'grv lys'!$I$2:$I$2863,'bereken betaaldatum bedrag'!$AY$1,'grv lys'!$G$2:$G$2863,'bereken betaaldatum bedrag'!B550)</f>
        <v>0</v>
      </c>
      <c r="AZ550" s="4">
        <f>SUMIFS('grv lys'!$L$2:$L$2863,'grv lys'!$I$2:$I$2863,'bereken betaaldatum bedrag'!$AZ$1,'grv lys'!$G$2:$G$2863,'bereken betaaldatum bedrag'!B550)</f>
        <v>0</v>
      </c>
      <c r="BA550" s="4">
        <f>SUMIFS('grv lys'!$L$2:$L$2863,'grv lys'!$I$2:$I$2863,'bereken betaaldatum bedrag'!$BA$1,'grv lys'!$G$2:$G$2863,'bereken betaaldatum bedrag'!B550)</f>
        <v>0</v>
      </c>
    </row>
    <row r="551" spans="1:53" x14ac:dyDescent="0.25">
      <c r="A551" s="21" t="s">
        <v>134</v>
      </c>
      <c r="B551" s="22">
        <v>42127</v>
      </c>
      <c r="C551" s="7"/>
      <c r="D551" s="15" t="s">
        <v>148</v>
      </c>
      <c r="E551" s="14"/>
      <c r="F551" s="12"/>
      <c r="G551" s="16"/>
      <c r="H551" s="16"/>
      <c r="I551" s="4">
        <f>SUMIFS('grv lys'!$L$2:$L$2863,'grv lys'!$G$2:$G$2863,'bereken betaaldatum bedrag'!B551,'grv lys'!$I$2:$I$2863,'bereken betaaldatum bedrag'!I$1)</f>
        <v>0</v>
      </c>
      <c r="J551" s="4">
        <f>SUMIFS('grv lys'!$L$2:$L$2863,'grv lys'!$I$2:$I$2863,'bereken betaaldatum bedrag'!$J$1,'grv lys'!$T$2:$T$2863,'bereken betaaldatum bedrag'!B551)</f>
        <v>0</v>
      </c>
      <c r="K551" s="4">
        <f>SUMIFS('grv lys'!$L$2:$L$2863,'grv lys'!$I$2:$I$2863,'bereken betaaldatum bedrag'!$K$1,'grv lys'!$T$2:$T$2863,'bereken betaaldatum bedrag'!B551)</f>
        <v>0</v>
      </c>
      <c r="L551" s="4">
        <f>SUMIFS('grv lys'!$L$2:$L$2863,'grv lys'!$I$2:$I$2863,'bereken betaaldatum bedrag'!$L$1,'grv lys'!$T$2:$T$2863,'bereken betaaldatum bedrag'!B551)</f>
        <v>0</v>
      </c>
      <c r="M551" s="4">
        <f>SUMIFS('grv lys'!$L$2:$L$2863,'grv lys'!$I$2:$I$2863,'bereken betaaldatum bedrag'!$M$1,'grv lys'!$T$2:$T$2863,'bereken betaaldatum bedrag'!B551)</f>
        <v>0</v>
      </c>
      <c r="N551" s="4">
        <f>SUMIFS('grv lys'!$L$2:$L$2863,'grv lys'!$I$2:$I$2863,'bereken betaaldatum bedrag'!$N$1,'grv lys'!$T$2:$T$2863,'bereken betaaldatum bedrag'!B551)</f>
        <v>0</v>
      </c>
      <c r="O551" s="4">
        <f>SUMIFS('grv lys'!$L$2:$L$2863,'grv lys'!$I$2:$I$2863,'bereken betaaldatum bedrag'!$O$1,'grv lys'!$T$2:$T$2863,'bereken betaaldatum bedrag'!B551)</f>
        <v>0</v>
      </c>
      <c r="P551" s="4">
        <f>SUMIFS('grv lys'!$L$2:$L$2863,'grv lys'!$I$2:$I$2863,'bereken betaaldatum bedrag'!$P$1,'grv lys'!$T$2:$T$2863,'bereken betaaldatum bedrag'!B551)</f>
        <v>0</v>
      </c>
      <c r="Q551" s="4">
        <f>SUMIFS('grv lys'!$L$2:$L$2863,'grv lys'!$I$2:$I$2863,'bereken betaaldatum bedrag'!$Q$1,'grv lys'!$T$2:$T$2863,'bereken betaaldatum bedrag'!B551)</f>
        <v>0</v>
      </c>
      <c r="R551" s="4">
        <f>SUMIFS('grv lys'!$L$2:$L$2863,'grv lys'!$I$2:$I$2863,'bereken betaaldatum bedrag'!$R$1,'grv lys'!$T$2:$T$2863,'bereken betaaldatum bedrag'!B551)</f>
        <v>0</v>
      </c>
      <c r="S551" s="4">
        <f>SUMIFS('grv lys'!Y550:Y3813,'grv lys'!T550:T3813,'bereken betaaldatum bedrag'!B551,'grv lys'!V550:V3813,'bereken betaaldatum bedrag'!$S$1)</f>
        <v>0</v>
      </c>
      <c r="T551" s="4">
        <f>SUMIFS('grv lys'!Z550:Z3813,'grv lys'!U550:U3813,'bereken betaaldatum bedrag'!B551,'grv lys'!W550:W3813,'bereken betaaldatum bedrag'!$T$1)</f>
        <v>0</v>
      </c>
      <c r="U551" s="4">
        <f>SUMIFS('grv lys'!$L$2:$L$2863,'grv lys'!$I$2:$I$2863,'bereken betaaldatum bedrag'!$U$1,'grv lys'!$T$2:$T$2863,'bereken betaaldatum bedrag'!B551)</f>
        <v>0</v>
      </c>
      <c r="V551" s="4">
        <f>SUMIFS('grv lys'!$L$2:$L$2863,'grv lys'!$I$2:$I$2863,'bereken betaaldatum bedrag'!$V$1,'grv lys'!$T$2:$T$2863,'bereken betaaldatum bedrag'!B551)</f>
        <v>0</v>
      </c>
      <c r="W551" s="4">
        <f>SUMIFS('grv lys'!$L$2:$L$2863,'grv lys'!$I$2:$I$2863,'bereken betaaldatum bedrag'!$W$1,'grv lys'!$T$2:$T$2863,'bereken betaaldatum bedrag'!B551)</f>
        <v>0</v>
      </c>
      <c r="X551" s="4">
        <f>SUMIFS('grv lys'!$L$2:$L$2863,'grv lys'!$I$2:$I$2863,'bereken betaaldatum bedrag'!$X$1,'grv lys'!$T$2:$T$2863,'bereken betaaldatum bedrag'!B551)</f>
        <v>0</v>
      </c>
      <c r="Y551" s="4">
        <f>SUMIFS('grv lys'!$L$2:$L$2863,'grv lys'!$I$2:$I$2863,'bereken betaaldatum bedrag'!$Y$1,'grv lys'!$G$2:$G$2863,'bereken betaaldatum bedrag'!B551)</f>
        <v>0</v>
      </c>
      <c r="Z551" s="4">
        <f>SUMIFS('grv lys'!$L$2:$L$2863,'grv lys'!$I$2:$I$2863,'bereken betaaldatum bedrag'!$Z$1,'grv lys'!$G$2:$G$2863,'bereken betaaldatum bedrag'!B551)</f>
        <v>0</v>
      </c>
      <c r="AA551" s="4">
        <f>SUMIFS('grv lys'!$L$2:$L$2863,'grv lys'!$I$2:$I$2863,'bereken betaaldatum bedrag'!$AA$1,'grv lys'!$G$2:$G$2863,'bereken betaaldatum bedrag'!B551)</f>
        <v>0</v>
      </c>
      <c r="AB551" s="4">
        <f>SUMIFS('grv lys'!$L$2:$L$2863,'grv lys'!$I$2:$I$2863,'bereken betaaldatum bedrag'!$AB$1,'grv lys'!$G$2:$G$2863,'bereken betaaldatum bedrag'!B551)</f>
        <v>0</v>
      </c>
      <c r="AC551" s="4">
        <f>SUMIFS('grv lys'!$L$2:$L$2863,'grv lys'!$I$2:$I$2863,'bereken betaaldatum bedrag'!$AC$1,'grv lys'!$G$2:$G$2863,'bereken betaaldatum bedrag'!B551)</f>
        <v>0</v>
      </c>
      <c r="AD551" s="4">
        <f>SUMIFS('grv lys'!$L$2:$L$2863,'grv lys'!$I$2:$I$2863,'bereken betaaldatum bedrag'!$AD$1,'grv lys'!$G$2:$G$2863,'bereken betaaldatum bedrag'!B551)</f>
        <v>0</v>
      </c>
      <c r="AE551" s="4">
        <f>SUMIFS('grv lys'!$L$2:$L$2863,'grv lys'!$I$2:$I$2863,'bereken betaaldatum bedrag'!$AE$1,'grv lys'!$G$2:$G$2863,'bereken betaaldatum bedrag'!B551)</f>
        <v>0</v>
      </c>
      <c r="AF551" s="4">
        <f>SUMIFS('grv lys'!$L$2:$L$2863,'grv lys'!$I$2:$I$2863,'bereken betaaldatum bedrag'!$AF$1,'grv lys'!$G$2:$G$2863,'bereken betaaldatum bedrag'!B551)</f>
        <v>0</v>
      </c>
      <c r="AG551" s="4">
        <f>SUMIFS('grv lys'!$L$2:$L$2863,'grv lys'!$I$2:$I$2863,'bereken betaaldatum bedrag'!$AG$1,'grv lys'!$G$2:$G$2863,'bereken betaaldatum bedrag'!B551)</f>
        <v>0</v>
      </c>
      <c r="AH551" s="4">
        <f>SUMIFS('grv lys'!$L$2:$L$2863,'grv lys'!$I$2:$I$2863,'bereken betaaldatum bedrag'!$AH$1,'grv lys'!$G$2:$G$2863,'bereken betaaldatum bedrag'!B551)</f>
        <v>0</v>
      </c>
      <c r="AI551" s="4">
        <f>SUMIFS('grv lys'!$L$2:$L$2863,'grv lys'!$I$2:$I$2863,'bereken betaaldatum bedrag'!$AI$1,'grv lys'!$G$2:$G$2863,'bereken betaaldatum bedrag'!B551)</f>
        <v>0</v>
      </c>
      <c r="AJ551" s="4">
        <f>SUMIFS('grv lys'!$L$2:$L$2863,'grv lys'!$I$2:$I$2863,'bereken betaaldatum bedrag'!$AJ$1,'grv lys'!$G$2:$G$2863,'bereken betaaldatum bedrag'!B551)</f>
        <v>0</v>
      </c>
      <c r="AK551" s="4">
        <f>SUMIFS('grv lys'!$L$2:$L$2863,'grv lys'!$I$2:$I$2863,'bereken betaaldatum bedrag'!$AK$1,'grv lys'!$G$2:$G$2863,'bereken betaaldatum bedrag'!B551)</f>
        <v>0</v>
      </c>
      <c r="AL551" s="4">
        <f>SUMIFS('grv lys'!$L$2:$L$2863,'grv lys'!$I$2:$I$2863,'bereken betaaldatum bedrag'!$AL$1,'grv lys'!$G$2:$G$2863,'bereken betaaldatum bedrag'!B551)</f>
        <v>0</v>
      </c>
      <c r="AM551" s="4">
        <f>SUMIFS('grv lys'!$L$2:$L$2863,'grv lys'!$I$2:$I$2863,'bereken betaaldatum bedrag'!$AM$1,'grv lys'!$G$2:$G$2863,'bereken betaaldatum bedrag'!B551)</f>
        <v>0</v>
      </c>
      <c r="AN551" s="4">
        <f>SUMIFS('grv lys'!$L$2:$L$2863,'grv lys'!$I$2:$I$2863,'bereken betaaldatum bedrag'!$AN$1,'grv lys'!$G$2:$G$2863,'bereken betaaldatum bedrag'!B551)</f>
        <v>0</v>
      </c>
      <c r="AO551" s="4">
        <f>SUMIFS('grv lys'!$L$2:$L$2863,'grv lys'!$I$2:$I$2863,'bereken betaaldatum bedrag'!$AO$1,'grv lys'!$G$2:$G$2863,'bereken betaaldatum bedrag'!B551)</f>
        <v>0</v>
      </c>
      <c r="AP551" s="4">
        <f>SUMIFS('grv lys'!$L$2:$L$2863,'grv lys'!$I$2:$I$2863,'bereken betaaldatum bedrag'!$AP$1,'grv lys'!$G$2:$G$2863,'bereken betaaldatum bedrag'!B551)</f>
        <v>0</v>
      </c>
      <c r="AQ551" s="4">
        <f>SUMIFS('grv lys'!$L$2:$L$2863,'grv lys'!$I$2:$I$2863,'bereken betaaldatum bedrag'!$AQ$1,'grv lys'!$G$2:$G$2863,'bereken betaaldatum bedrag'!B551)</f>
        <v>0</v>
      </c>
      <c r="AR551" s="4">
        <f>SUMIFS('grv lys'!$L$2:$L$2863,'grv lys'!$I$2:$I$2863,'bereken betaaldatum bedrag'!$AR$1,'grv lys'!$G$2:$G$2863,'bereken betaaldatum bedrag'!B551)</f>
        <v>0</v>
      </c>
      <c r="AS551" s="4">
        <f>SUMIFS('grv lys'!$L$2:$L$2863,'grv lys'!$I$2:$I$2863,'bereken betaaldatum bedrag'!$AS$1,'grv lys'!$G$2:$G$2863,'bereken betaaldatum bedrag'!B551)</f>
        <v>0</v>
      </c>
      <c r="AT551" s="4">
        <f>SUMIFS('grv lys'!$L$2:$L$2863,'grv lys'!$I$2:$I$2863,'bereken betaaldatum bedrag'!$AT$1,'grv lys'!$G$2:$G$2863,'bereken betaaldatum bedrag'!B551)</f>
        <v>0</v>
      </c>
      <c r="AU551" s="4">
        <f>SUMIFS('grv lys'!$L$2:$L$2863,'grv lys'!$I$2:$I$2863,'bereken betaaldatum bedrag'!$AU$1,'grv lys'!$G$2:$G$2863,'bereken betaaldatum bedrag'!B551)</f>
        <v>0</v>
      </c>
      <c r="AV551" s="4">
        <f>SUMIFS('grv lys'!$L$2:$L$2863,'grv lys'!$I$2:$I$2863,'bereken betaaldatum bedrag'!$AV$1,'grv lys'!$G$2:$G$2863,'bereken betaaldatum bedrag'!B551)</f>
        <v>0</v>
      </c>
      <c r="AW551" s="4">
        <f>SUMIFS('grv lys'!$L$2:$L$2863,'grv lys'!$I$2:$I$2863,'bereken betaaldatum bedrag'!$AW$1,'grv lys'!$G$2:$G$2863,'bereken betaaldatum bedrag'!B551)</f>
        <v>0</v>
      </c>
      <c r="AX551" s="4">
        <f>SUMIFS('grv lys'!$L$2:$L$2863,'grv lys'!$I$2:$I$2863,'bereken betaaldatum bedrag'!$AX$1,'grv lys'!$G$2:$G$2863,'bereken betaaldatum bedrag'!B551)</f>
        <v>0</v>
      </c>
      <c r="AY551" s="4">
        <f>SUMIFS('grv lys'!$L$2:$L$2863,'grv lys'!$I$2:$I$2863,'bereken betaaldatum bedrag'!$AY$1,'grv lys'!$G$2:$G$2863,'bereken betaaldatum bedrag'!B551)</f>
        <v>0</v>
      </c>
      <c r="AZ551" s="4">
        <f>SUMIFS('grv lys'!$L$2:$L$2863,'grv lys'!$I$2:$I$2863,'bereken betaaldatum bedrag'!$AZ$1,'grv lys'!$G$2:$G$2863,'bereken betaaldatum bedrag'!B551)</f>
        <v>0</v>
      </c>
      <c r="BA551" s="4">
        <f>SUMIFS('grv lys'!$L$2:$L$2863,'grv lys'!$I$2:$I$2863,'bereken betaaldatum bedrag'!$BA$1,'grv lys'!$G$2:$G$2863,'bereken betaaldatum bedrag'!B551)</f>
        <v>0</v>
      </c>
    </row>
    <row r="552" spans="1:53" x14ac:dyDescent="0.25">
      <c r="A552" s="21" t="s">
        <v>135</v>
      </c>
      <c r="B552" s="22">
        <v>42128</v>
      </c>
      <c r="C552" s="7"/>
      <c r="D552" s="15" t="s">
        <v>148</v>
      </c>
      <c r="E552" s="14"/>
      <c r="F552" s="12"/>
      <c r="G552" s="16"/>
      <c r="H552" s="16"/>
      <c r="I552" s="4">
        <f>SUMIFS('grv lys'!$L$2:$L$2863,'grv lys'!$G$2:$G$2863,'bereken betaaldatum bedrag'!B552,'grv lys'!$I$2:$I$2863,'bereken betaaldatum bedrag'!I$1)</f>
        <v>0</v>
      </c>
      <c r="J552" s="4">
        <f>SUMIFS('grv lys'!$L$2:$L$2863,'grv lys'!$I$2:$I$2863,'bereken betaaldatum bedrag'!$J$1,'grv lys'!$T$2:$T$2863,'bereken betaaldatum bedrag'!B552)</f>
        <v>0</v>
      </c>
      <c r="K552" s="4">
        <f>SUMIFS('grv lys'!$L$2:$L$2863,'grv lys'!$I$2:$I$2863,'bereken betaaldatum bedrag'!$K$1,'grv lys'!$T$2:$T$2863,'bereken betaaldatum bedrag'!B552)</f>
        <v>0</v>
      </c>
      <c r="L552" s="4">
        <f>SUMIFS('grv lys'!$L$2:$L$2863,'grv lys'!$I$2:$I$2863,'bereken betaaldatum bedrag'!$L$1,'grv lys'!$T$2:$T$2863,'bereken betaaldatum bedrag'!B552)</f>
        <v>0</v>
      </c>
      <c r="M552" s="4">
        <f>SUMIFS('grv lys'!$L$2:$L$2863,'grv lys'!$I$2:$I$2863,'bereken betaaldatum bedrag'!$M$1,'grv lys'!$T$2:$T$2863,'bereken betaaldatum bedrag'!B552)</f>
        <v>0</v>
      </c>
      <c r="N552" s="4">
        <f>SUMIFS('grv lys'!$L$2:$L$2863,'grv lys'!$I$2:$I$2863,'bereken betaaldatum bedrag'!$N$1,'grv lys'!$T$2:$T$2863,'bereken betaaldatum bedrag'!B552)</f>
        <v>0</v>
      </c>
      <c r="O552" s="4">
        <f>SUMIFS('grv lys'!$L$2:$L$2863,'grv lys'!$I$2:$I$2863,'bereken betaaldatum bedrag'!$O$1,'grv lys'!$T$2:$T$2863,'bereken betaaldatum bedrag'!B552)</f>
        <v>0</v>
      </c>
      <c r="P552" s="4">
        <f>SUMIFS('grv lys'!$L$2:$L$2863,'grv lys'!$I$2:$I$2863,'bereken betaaldatum bedrag'!$P$1,'grv lys'!$T$2:$T$2863,'bereken betaaldatum bedrag'!B552)</f>
        <v>0</v>
      </c>
      <c r="Q552" s="4">
        <f>SUMIFS('grv lys'!$L$2:$L$2863,'grv lys'!$I$2:$I$2863,'bereken betaaldatum bedrag'!$Q$1,'grv lys'!$T$2:$T$2863,'bereken betaaldatum bedrag'!B552)</f>
        <v>0</v>
      </c>
      <c r="R552" s="4">
        <f>SUMIFS('grv lys'!$L$2:$L$2863,'grv lys'!$I$2:$I$2863,'bereken betaaldatum bedrag'!$R$1,'grv lys'!$T$2:$T$2863,'bereken betaaldatum bedrag'!B552)</f>
        <v>0</v>
      </c>
      <c r="S552" s="4">
        <f>SUMIFS('grv lys'!Y551:Y3814,'grv lys'!T551:T3814,'bereken betaaldatum bedrag'!B552,'grv lys'!V551:V3814,'bereken betaaldatum bedrag'!$S$1)</f>
        <v>0</v>
      </c>
      <c r="T552" s="4">
        <f>SUMIFS('grv lys'!Z551:Z3814,'grv lys'!U551:U3814,'bereken betaaldatum bedrag'!B552,'grv lys'!W551:W3814,'bereken betaaldatum bedrag'!$T$1)</f>
        <v>0</v>
      </c>
      <c r="U552" s="4">
        <f>SUMIFS('grv lys'!$L$2:$L$2863,'grv lys'!$I$2:$I$2863,'bereken betaaldatum bedrag'!$U$1,'grv lys'!$T$2:$T$2863,'bereken betaaldatum bedrag'!B552)</f>
        <v>0</v>
      </c>
      <c r="V552" s="4">
        <f>SUMIFS('grv lys'!$L$2:$L$2863,'grv lys'!$I$2:$I$2863,'bereken betaaldatum bedrag'!$V$1,'grv lys'!$T$2:$T$2863,'bereken betaaldatum bedrag'!B552)</f>
        <v>0</v>
      </c>
      <c r="W552" s="4">
        <f>SUMIFS('grv lys'!$L$2:$L$2863,'grv lys'!$I$2:$I$2863,'bereken betaaldatum bedrag'!$W$1,'grv lys'!$T$2:$T$2863,'bereken betaaldatum bedrag'!B552)</f>
        <v>0</v>
      </c>
      <c r="X552" s="4">
        <f>SUMIFS('grv lys'!$L$2:$L$2863,'grv lys'!$I$2:$I$2863,'bereken betaaldatum bedrag'!$X$1,'grv lys'!$T$2:$T$2863,'bereken betaaldatum bedrag'!B552)</f>
        <v>0</v>
      </c>
      <c r="Y552" s="4">
        <f>SUMIFS('grv lys'!$L$2:$L$2863,'grv lys'!$I$2:$I$2863,'bereken betaaldatum bedrag'!$Y$1,'grv lys'!$G$2:$G$2863,'bereken betaaldatum bedrag'!B552)</f>
        <v>0</v>
      </c>
      <c r="Z552" s="4">
        <f>SUMIFS('grv lys'!$L$2:$L$2863,'grv lys'!$I$2:$I$2863,'bereken betaaldatum bedrag'!$Z$1,'grv lys'!$G$2:$G$2863,'bereken betaaldatum bedrag'!B552)</f>
        <v>0</v>
      </c>
      <c r="AA552" s="4">
        <f>SUMIFS('grv lys'!$L$2:$L$2863,'grv lys'!$I$2:$I$2863,'bereken betaaldatum bedrag'!$AA$1,'grv lys'!$G$2:$G$2863,'bereken betaaldatum bedrag'!B552)</f>
        <v>0</v>
      </c>
      <c r="AB552" s="4">
        <f>SUMIFS('grv lys'!$L$2:$L$2863,'grv lys'!$I$2:$I$2863,'bereken betaaldatum bedrag'!$AB$1,'grv lys'!$G$2:$G$2863,'bereken betaaldatum bedrag'!B552)</f>
        <v>0</v>
      </c>
      <c r="AC552" s="4">
        <f>SUMIFS('grv lys'!$L$2:$L$2863,'grv lys'!$I$2:$I$2863,'bereken betaaldatum bedrag'!$AC$1,'grv lys'!$G$2:$G$2863,'bereken betaaldatum bedrag'!B552)</f>
        <v>0</v>
      </c>
      <c r="AD552" s="4">
        <f>SUMIFS('grv lys'!$L$2:$L$2863,'grv lys'!$I$2:$I$2863,'bereken betaaldatum bedrag'!$AD$1,'grv lys'!$G$2:$G$2863,'bereken betaaldatum bedrag'!B552)</f>
        <v>0</v>
      </c>
      <c r="AE552" s="4">
        <f>SUMIFS('grv lys'!$L$2:$L$2863,'grv lys'!$I$2:$I$2863,'bereken betaaldatum bedrag'!$AE$1,'grv lys'!$G$2:$G$2863,'bereken betaaldatum bedrag'!B552)</f>
        <v>0</v>
      </c>
      <c r="AF552" s="4">
        <f>SUMIFS('grv lys'!$L$2:$L$2863,'grv lys'!$I$2:$I$2863,'bereken betaaldatum bedrag'!$AF$1,'grv lys'!$G$2:$G$2863,'bereken betaaldatum bedrag'!B552)</f>
        <v>0</v>
      </c>
      <c r="AG552" s="4">
        <f>SUMIFS('grv lys'!$L$2:$L$2863,'grv lys'!$I$2:$I$2863,'bereken betaaldatum bedrag'!$AG$1,'grv lys'!$G$2:$G$2863,'bereken betaaldatum bedrag'!B552)</f>
        <v>0</v>
      </c>
      <c r="AH552" s="4">
        <f>SUMIFS('grv lys'!$L$2:$L$2863,'grv lys'!$I$2:$I$2863,'bereken betaaldatum bedrag'!$AH$1,'grv lys'!$G$2:$G$2863,'bereken betaaldatum bedrag'!B552)</f>
        <v>0</v>
      </c>
      <c r="AI552" s="4">
        <f>SUMIFS('grv lys'!$L$2:$L$2863,'grv lys'!$I$2:$I$2863,'bereken betaaldatum bedrag'!$AI$1,'grv lys'!$G$2:$G$2863,'bereken betaaldatum bedrag'!B552)</f>
        <v>0</v>
      </c>
      <c r="AJ552" s="4">
        <f>SUMIFS('grv lys'!$L$2:$L$2863,'grv lys'!$I$2:$I$2863,'bereken betaaldatum bedrag'!$AJ$1,'grv lys'!$G$2:$G$2863,'bereken betaaldatum bedrag'!B552)</f>
        <v>0</v>
      </c>
      <c r="AK552" s="4">
        <f>SUMIFS('grv lys'!$L$2:$L$2863,'grv lys'!$I$2:$I$2863,'bereken betaaldatum bedrag'!$AK$1,'grv lys'!$G$2:$G$2863,'bereken betaaldatum bedrag'!B552)</f>
        <v>0</v>
      </c>
      <c r="AL552" s="4">
        <f>SUMIFS('grv lys'!$L$2:$L$2863,'grv lys'!$I$2:$I$2863,'bereken betaaldatum bedrag'!$AL$1,'grv lys'!$G$2:$G$2863,'bereken betaaldatum bedrag'!B552)</f>
        <v>0</v>
      </c>
      <c r="AM552" s="4">
        <f>SUMIFS('grv lys'!$L$2:$L$2863,'grv lys'!$I$2:$I$2863,'bereken betaaldatum bedrag'!$AM$1,'grv lys'!$G$2:$G$2863,'bereken betaaldatum bedrag'!B552)</f>
        <v>0</v>
      </c>
      <c r="AN552" s="4">
        <f>SUMIFS('grv lys'!$L$2:$L$2863,'grv lys'!$I$2:$I$2863,'bereken betaaldatum bedrag'!$AN$1,'grv lys'!$G$2:$G$2863,'bereken betaaldatum bedrag'!B552)</f>
        <v>0</v>
      </c>
      <c r="AO552" s="4">
        <f>SUMIFS('grv lys'!$L$2:$L$2863,'grv lys'!$I$2:$I$2863,'bereken betaaldatum bedrag'!$AO$1,'grv lys'!$G$2:$G$2863,'bereken betaaldatum bedrag'!B552)</f>
        <v>0</v>
      </c>
      <c r="AP552" s="4">
        <f>SUMIFS('grv lys'!$L$2:$L$2863,'grv lys'!$I$2:$I$2863,'bereken betaaldatum bedrag'!$AP$1,'grv lys'!$G$2:$G$2863,'bereken betaaldatum bedrag'!B552)</f>
        <v>0</v>
      </c>
      <c r="AQ552" s="4">
        <f>SUMIFS('grv lys'!$L$2:$L$2863,'grv lys'!$I$2:$I$2863,'bereken betaaldatum bedrag'!$AQ$1,'grv lys'!$G$2:$G$2863,'bereken betaaldatum bedrag'!B552)</f>
        <v>0</v>
      </c>
      <c r="AR552" s="4">
        <f>SUMIFS('grv lys'!$L$2:$L$2863,'grv lys'!$I$2:$I$2863,'bereken betaaldatum bedrag'!$AR$1,'grv lys'!$G$2:$G$2863,'bereken betaaldatum bedrag'!B552)</f>
        <v>0</v>
      </c>
      <c r="AS552" s="4">
        <f>SUMIFS('grv lys'!$L$2:$L$2863,'grv lys'!$I$2:$I$2863,'bereken betaaldatum bedrag'!$AS$1,'grv lys'!$G$2:$G$2863,'bereken betaaldatum bedrag'!B552)</f>
        <v>0</v>
      </c>
      <c r="AT552" s="4">
        <f>SUMIFS('grv lys'!$L$2:$L$2863,'grv lys'!$I$2:$I$2863,'bereken betaaldatum bedrag'!$AT$1,'grv lys'!$G$2:$G$2863,'bereken betaaldatum bedrag'!B552)</f>
        <v>0</v>
      </c>
      <c r="AU552" s="4">
        <f>SUMIFS('grv lys'!$L$2:$L$2863,'grv lys'!$I$2:$I$2863,'bereken betaaldatum bedrag'!$AU$1,'grv lys'!$G$2:$G$2863,'bereken betaaldatum bedrag'!B552)</f>
        <v>0</v>
      </c>
      <c r="AV552" s="4">
        <f>SUMIFS('grv lys'!$L$2:$L$2863,'grv lys'!$I$2:$I$2863,'bereken betaaldatum bedrag'!$AV$1,'grv lys'!$G$2:$G$2863,'bereken betaaldatum bedrag'!B552)</f>
        <v>0</v>
      </c>
      <c r="AW552" s="4">
        <f>SUMIFS('grv lys'!$L$2:$L$2863,'grv lys'!$I$2:$I$2863,'bereken betaaldatum bedrag'!$AW$1,'grv lys'!$G$2:$G$2863,'bereken betaaldatum bedrag'!B552)</f>
        <v>0</v>
      </c>
      <c r="AX552" s="4">
        <f>SUMIFS('grv lys'!$L$2:$L$2863,'grv lys'!$I$2:$I$2863,'bereken betaaldatum bedrag'!$AX$1,'grv lys'!$G$2:$G$2863,'bereken betaaldatum bedrag'!B552)</f>
        <v>0</v>
      </c>
      <c r="AY552" s="4">
        <f>SUMIFS('grv lys'!$L$2:$L$2863,'grv lys'!$I$2:$I$2863,'bereken betaaldatum bedrag'!$AY$1,'grv lys'!$G$2:$G$2863,'bereken betaaldatum bedrag'!B552)</f>
        <v>0</v>
      </c>
      <c r="AZ552" s="4">
        <f>SUMIFS('grv lys'!$L$2:$L$2863,'grv lys'!$I$2:$I$2863,'bereken betaaldatum bedrag'!$AZ$1,'grv lys'!$G$2:$G$2863,'bereken betaaldatum bedrag'!B552)</f>
        <v>0</v>
      </c>
      <c r="BA552" s="4">
        <f>SUMIFS('grv lys'!$L$2:$L$2863,'grv lys'!$I$2:$I$2863,'bereken betaaldatum bedrag'!$BA$1,'grv lys'!$G$2:$G$2863,'bereken betaaldatum bedrag'!B552)</f>
        <v>0</v>
      </c>
    </row>
    <row r="553" spans="1:53" x14ac:dyDescent="0.25">
      <c r="A553" s="21" t="s">
        <v>136</v>
      </c>
      <c r="B553" s="22">
        <v>42129</v>
      </c>
      <c r="C553" s="7"/>
      <c r="D553" s="15" t="s">
        <v>148</v>
      </c>
      <c r="E553" s="14"/>
      <c r="F553" s="12"/>
      <c r="G553" s="16"/>
      <c r="H553" s="16"/>
      <c r="I553" s="4">
        <f>SUMIFS('grv lys'!$L$2:$L$2863,'grv lys'!$G$2:$G$2863,'bereken betaaldatum bedrag'!B553,'grv lys'!$I$2:$I$2863,'bereken betaaldatum bedrag'!I$1)</f>
        <v>0</v>
      </c>
      <c r="J553" s="4">
        <f>SUMIFS('grv lys'!$L$2:$L$2863,'grv lys'!$I$2:$I$2863,'bereken betaaldatum bedrag'!$J$1,'grv lys'!$T$2:$T$2863,'bereken betaaldatum bedrag'!B553)</f>
        <v>0</v>
      </c>
      <c r="K553" s="4">
        <f>SUMIFS('grv lys'!$L$2:$L$2863,'grv lys'!$I$2:$I$2863,'bereken betaaldatum bedrag'!$K$1,'grv lys'!$T$2:$T$2863,'bereken betaaldatum bedrag'!B553)</f>
        <v>0</v>
      </c>
      <c r="L553" s="4">
        <f>SUMIFS('grv lys'!$L$2:$L$2863,'grv lys'!$I$2:$I$2863,'bereken betaaldatum bedrag'!$L$1,'grv lys'!$T$2:$T$2863,'bereken betaaldatum bedrag'!B553)</f>
        <v>0</v>
      </c>
      <c r="M553" s="4">
        <f>SUMIFS('grv lys'!$L$2:$L$2863,'grv lys'!$I$2:$I$2863,'bereken betaaldatum bedrag'!$M$1,'grv lys'!$T$2:$T$2863,'bereken betaaldatum bedrag'!B553)</f>
        <v>0</v>
      </c>
      <c r="N553" s="4">
        <f>SUMIFS('grv lys'!$L$2:$L$2863,'grv lys'!$I$2:$I$2863,'bereken betaaldatum bedrag'!$N$1,'grv lys'!$T$2:$T$2863,'bereken betaaldatum bedrag'!B553)</f>
        <v>0</v>
      </c>
      <c r="O553" s="4">
        <f>SUMIFS('grv lys'!$L$2:$L$2863,'grv lys'!$I$2:$I$2863,'bereken betaaldatum bedrag'!$O$1,'grv lys'!$T$2:$T$2863,'bereken betaaldatum bedrag'!B553)</f>
        <v>0</v>
      </c>
      <c r="P553" s="4">
        <f>SUMIFS('grv lys'!$L$2:$L$2863,'grv lys'!$I$2:$I$2863,'bereken betaaldatum bedrag'!$P$1,'grv lys'!$T$2:$T$2863,'bereken betaaldatum bedrag'!B553)</f>
        <v>0</v>
      </c>
      <c r="Q553" s="4">
        <f>SUMIFS('grv lys'!$L$2:$L$2863,'grv lys'!$I$2:$I$2863,'bereken betaaldatum bedrag'!$Q$1,'grv lys'!$T$2:$T$2863,'bereken betaaldatum bedrag'!B553)</f>
        <v>0</v>
      </c>
      <c r="R553" s="4">
        <f>SUMIFS('grv lys'!$L$2:$L$2863,'grv lys'!$I$2:$I$2863,'bereken betaaldatum bedrag'!$R$1,'grv lys'!$T$2:$T$2863,'bereken betaaldatum bedrag'!B553)</f>
        <v>0</v>
      </c>
      <c r="S553" s="4">
        <f>SUMIFS('grv lys'!Y552:Y3815,'grv lys'!T552:T3815,'bereken betaaldatum bedrag'!B553,'grv lys'!V552:V3815,'bereken betaaldatum bedrag'!$S$1)</f>
        <v>0</v>
      </c>
      <c r="T553" s="4">
        <f>SUMIFS('grv lys'!Z552:Z3815,'grv lys'!U552:U3815,'bereken betaaldatum bedrag'!B553,'grv lys'!W552:W3815,'bereken betaaldatum bedrag'!$T$1)</f>
        <v>0</v>
      </c>
      <c r="U553" s="4">
        <f>SUMIFS('grv lys'!$L$2:$L$2863,'grv lys'!$I$2:$I$2863,'bereken betaaldatum bedrag'!$U$1,'grv lys'!$T$2:$T$2863,'bereken betaaldatum bedrag'!B553)</f>
        <v>0</v>
      </c>
      <c r="V553" s="4">
        <f>SUMIFS('grv lys'!$L$2:$L$2863,'grv lys'!$I$2:$I$2863,'bereken betaaldatum bedrag'!$V$1,'grv lys'!$T$2:$T$2863,'bereken betaaldatum bedrag'!B553)</f>
        <v>0</v>
      </c>
      <c r="W553" s="4">
        <f>SUMIFS('grv lys'!$L$2:$L$2863,'grv lys'!$I$2:$I$2863,'bereken betaaldatum bedrag'!$W$1,'grv lys'!$T$2:$T$2863,'bereken betaaldatum bedrag'!B553)</f>
        <v>0</v>
      </c>
      <c r="X553" s="4">
        <f>SUMIFS('grv lys'!$L$2:$L$2863,'grv lys'!$I$2:$I$2863,'bereken betaaldatum bedrag'!$X$1,'grv lys'!$T$2:$T$2863,'bereken betaaldatum bedrag'!B553)</f>
        <v>0</v>
      </c>
      <c r="Y553" s="4">
        <f>SUMIFS('grv lys'!$L$2:$L$2863,'grv lys'!$I$2:$I$2863,'bereken betaaldatum bedrag'!$Y$1,'grv lys'!$G$2:$G$2863,'bereken betaaldatum bedrag'!B553)</f>
        <v>0</v>
      </c>
      <c r="Z553" s="4">
        <f>SUMIFS('grv lys'!$L$2:$L$2863,'grv lys'!$I$2:$I$2863,'bereken betaaldatum bedrag'!$Z$1,'grv lys'!$G$2:$G$2863,'bereken betaaldatum bedrag'!B553)</f>
        <v>0</v>
      </c>
      <c r="AA553" s="4">
        <f>SUMIFS('grv lys'!$L$2:$L$2863,'grv lys'!$I$2:$I$2863,'bereken betaaldatum bedrag'!$AA$1,'grv lys'!$G$2:$G$2863,'bereken betaaldatum bedrag'!B553)</f>
        <v>0</v>
      </c>
      <c r="AB553" s="4">
        <f>SUMIFS('grv lys'!$L$2:$L$2863,'grv lys'!$I$2:$I$2863,'bereken betaaldatum bedrag'!$AB$1,'grv lys'!$G$2:$G$2863,'bereken betaaldatum bedrag'!B553)</f>
        <v>0</v>
      </c>
      <c r="AC553" s="4">
        <f>SUMIFS('grv lys'!$L$2:$L$2863,'grv lys'!$I$2:$I$2863,'bereken betaaldatum bedrag'!$AC$1,'grv lys'!$G$2:$G$2863,'bereken betaaldatum bedrag'!B553)</f>
        <v>0</v>
      </c>
      <c r="AD553" s="4">
        <f>SUMIFS('grv lys'!$L$2:$L$2863,'grv lys'!$I$2:$I$2863,'bereken betaaldatum bedrag'!$AD$1,'grv lys'!$G$2:$G$2863,'bereken betaaldatum bedrag'!B553)</f>
        <v>0</v>
      </c>
      <c r="AE553" s="4">
        <f>SUMIFS('grv lys'!$L$2:$L$2863,'grv lys'!$I$2:$I$2863,'bereken betaaldatum bedrag'!$AE$1,'grv lys'!$G$2:$G$2863,'bereken betaaldatum bedrag'!B553)</f>
        <v>0</v>
      </c>
      <c r="AF553" s="4">
        <f>SUMIFS('grv lys'!$L$2:$L$2863,'grv lys'!$I$2:$I$2863,'bereken betaaldatum bedrag'!$AF$1,'grv lys'!$G$2:$G$2863,'bereken betaaldatum bedrag'!B553)</f>
        <v>0</v>
      </c>
      <c r="AG553" s="4">
        <f>SUMIFS('grv lys'!$L$2:$L$2863,'grv lys'!$I$2:$I$2863,'bereken betaaldatum bedrag'!$AG$1,'grv lys'!$G$2:$G$2863,'bereken betaaldatum bedrag'!B553)</f>
        <v>0</v>
      </c>
      <c r="AH553" s="4">
        <f>SUMIFS('grv lys'!$L$2:$L$2863,'grv lys'!$I$2:$I$2863,'bereken betaaldatum bedrag'!$AH$1,'grv lys'!$G$2:$G$2863,'bereken betaaldatum bedrag'!B553)</f>
        <v>0</v>
      </c>
      <c r="AI553" s="4">
        <f>SUMIFS('grv lys'!$L$2:$L$2863,'grv lys'!$I$2:$I$2863,'bereken betaaldatum bedrag'!$AI$1,'grv lys'!$G$2:$G$2863,'bereken betaaldatum bedrag'!B553)</f>
        <v>0</v>
      </c>
      <c r="AJ553" s="4">
        <f>SUMIFS('grv lys'!$L$2:$L$2863,'grv lys'!$I$2:$I$2863,'bereken betaaldatum bedrag'!$AJ$1,'grv lys'!$G$2:$G$2863,'bereken betaaldatum bedrag'!B553)</f>
        <v>0</v>
      </c>
      <c r="AK553" s="4">
        <f>SUMIFS('grv lys'!$L$2:$L$2863,'grv lys'!$I$2:$I$2863,'bereken betaaldatum bedrag'!$AK$1,'grv lys'!$G$2:$G$2863,'bereken betaaldatum bedrag'!B553)</f>
        <v>0</v>
      </c>
      <c r="AL553" s="4">
        <f>SUMIFS('grv lys'!$L$2:$L$2863,'grv lys'!$I$2:$I$2863,'bereken betaaldatum bedrag'!$AL$1,'grv lys'!$G$2:$G$2863,'bereken betaaldatum bedrag'!B553)</f>
        <v>0</v>
      </c>
      <c r="AM553" s="4">
        <f>SUMIFS('grv lys'!$L$2:$L$2863,'grv lys'!$I$2:$I$2863,'bereken betaaldatum bedrag'!$AM$1,'grv lys'!$G$2:$G$2863,'bereken betaaldatum bedrag'!B553)</f>
        <v>0</v>
      </c>
      <c r="AN553" s="4">
        <f>SUMIFS('grv lys'!$L$2:$L$2863,'grv lys'!$I$2:$I$2863,'bereken betaaldatum bedrag'!$AN$1,'grv lys'!$G$2:$G$2863,'bereken betaaldatum bedrag'!B553)</f>
        <v>0</v>
      </c>
      <c r="AO553" s="4">
        <f>SUMIFS('grv lys'!$L$2:$L$2863,'grv lys'!$I$2:$I$2863,'bereken betaaldatum bedrag'!$AO$1,'grv lys'!$G$2:$G$2863,'bereken betaaldatum bedrag'!B553)</f>
        <v>0</v>
      </c>
      <c r="AP553" s="4">
        <f>SUMIFS('grv lys'!$L$2:$L$2863,'grv lys'!$I$2:$I$2863,'bereken betaaldatum bedrag'!$AP$1,'grv lys'!$G$2:$G$2863,'bereken betaaldatum bedrag'!B553)</f>
        <v>0</v>
      </c>
      <c r="AQ553" s="4">
        <f>SUMIFS('grv lys'!$L$2:$L$2863,'grv lys'!$I$2:$I$2863,'bereken betaaldatum bedrag'!$AQ$1,'grv lys'!$G$2:$G$2863,'bereken betaaldatum bedrag'!B553)</f>
        <v>0</v>
      </c>
      <c r="AR553" s="4">
        <f>SUMIFS('grv lys'!$L$2:$L$2863,'grv lys'!$I$2:$I$2863,'bereken betaaldatum bedrag'!$AR$1,'grv lys'!$G$2:$G$2863,'bereken betaaldatum bedrag'!B553)</f>
        <v>0</v>
      </c>
      <c r="AS553" s="4">
        <f>SUMIFS('grv lys'!$L$2:$L$2863,'grv lys'!$I$2:$I$2863,'bereken betaaldatum bedrag'!$AS$1,'grv lys'!$G$2:$G$2863,'bereken betaaldatum bedrag'!B553)</f>
        <v>0</v>
      </c>
      <c r="AT553" s="4">
        <f>SUMIFS('grv lys'!$L$2:$L$2863,'grv lys'!$I$2:$I$2863,'bereken betaaldatum bedrag'!$AT$1,'grv lys'!$G$2:$G$2863,'bereken betaaldatum bedrag'!B553)</f>
        <v>0</v>
      </c>
      <c r="AU553" s="4">
        <f>SUMIFS('grv lys'!$L$2:$L$2863,'grv lys'!$I$2:$I$2863,'bereken betaaldatum bedrag'!$AU$1,'grv lys'!$G$2:$G$2863,'bereken betaaldatum bedrag'!B553)</f>
        <v>0</v>
      </c>
      <c r="AV553" s="4">
        <f>SUMIFS('grv lys'!$L$2:$L$2863,'grv lys'!$I$2:$I$2863,'bereken betaaldatum bedrag'!$AV$1,'grv lys'!$G$2:$G$2863,'bereken betaaldatum bedrag'!B553)</f>
        <v>0</v>
      </c>
      <c r="AW553" s="4">
        <f>SUMIFS('grv lys'!$L$2:$L$2863,'grv lys'!$I$2:$I$2863,'bereken betaaldatum bedrag'!$AW$1,'grv lys'!$G$2:$G$2863,'bereken betaaldatum bedrag'!B553)</f>
        <v>0</v>
      </c>
      <c r="AX553" s="4">
        <f>SUMIFS('grv lys'!$L$2:$L$2863,'grv lys'!$I$2:$I$2863,'bereken betaaldatum bedrag'!$AX$1,'grv lys'!$G$2:$G$2863,'bereken betaaldatum bedrag'!B553)</f>
        <v>0</v>
      </c>
      <c r="AY553" s="4">
        <f>SUMIFS('grv lys'!$L$2:$L$2863,'grv lys'!$I$2:$I$2863,'bereken betaaldatum bedrag'!$AY$1,'grv lys'!$G$2:$G$2863,'bereken betaaldatum bedrag'!B553)</f>
        <v>0</v>
      </c>
      <c r="AZ553" s="4">
        <f>SUMIFS('grv lys'!$L$2:$L$2863,'grv lys'!$I$2:$I$2863,'bereken betaaldatum bedrag'!$AZ$1,'grv lys'!$G$2:$G$2863,'bereken betaaldatum bedrag'!B553)</f>
        <v>0</v>
      </c>
      <c r="BA553" s="4">
        <f>SUMIFS('grv lys'!$L$2:$L$2863,'grv lys'!$I$2:$I$2863,'bereken betaaldatum bedrag'!$BA$1,'grv lys'!$G$2:$G$2863,'bereken betaaldatum bedrag'!B553)</f>
        <v>0</v>
      </c>
    </row>
    <row r="554" spans="1:53" x14ac:dyDescent="0.25">
      <c r="A554" s="21" t="s">
        <v>137</v>
      </c>
      <c r="B554" s="22">
        <v>42130</v>
      </c>
      <c r="C554" s="7"/>
      <c r="D554" s="15" t="s">
        <v>148</v>
      </c>
      <c r="E554" s="14"/>
      <c r="F554" s="12"/>
      <c r="G554" s="16"/>
      <c r="H554" s="16"/>
      <c r="I554" s="4">
        <f>SUMIFS('grv lys'!$L$2:$L$2863,'grv lys'!$G$2:$G$2863,'bereken betaaldatum bedrag'!B554,'grv lys'!$I$2:$I$2863,'bereken betaaldatum bedrag'!I$1)</f>
        <v>0</v>
      </c>
      <c r="J554" s="4">
        <f>SUMIFS('grv lys'!$L$2:$L$2863,'grv lys'!$I$2:$I$2863,'bereken betaaldatum bedrag'!$J$1,'grv lys'!$T$2:$T$2863,'bereken betaaldatum bedrag'!B554)</f>
        <v>0</v>
      </c>
      <c r="K554" s="4">
        <f>SUMIFS('grv lys'!$L$2:$L$2863,'grv lys'!$I$2:$I$2863,'bereken betaaldatum bedrag'!$K$1,'grv lys'!$T$2:$T$2863,'bereken betaaldatum bedrag'!B554)</f>
        <v>0</v>
      </c>
      <c r="L554" s="4">
        <f>SUMIFS('grv lys'!$L$2:$L$2863,'grv lys'!$I$2:$I$2863,'bereken betaaldatum bedrag'!$L$1,'grv lys'!$T$2:$T$2863,'bereken betaaldatum bedrag'!B554)</f>
        <v>0</v>
      </c>
      <c r="M554" s="4">
        <f>SUMIFS('grv lys'!$L$2:$L$2863,'grv lys'!$I$2:$I$2863,'bereken betaaldatum bedrag'!$M$1,'grv lys'!$T$2:$T$2863,'bereken betaaldatum bedrag'!B554)</f>
        <v>0</v>
      </c>
      <c r="N554" s="4">
        <f>SUMIFS('grv lys'!$L$2:$L$2863,'grv lys'!$I$2:$I$2863,'bereken betaaldatum bedrag'!$N$1,'grv lys'!$T$2:$T$2863,'bereken betaaldatum bedrag'!B554)</f>
        <v>0</v>
      </c>
      <c r="O554" s="4">
        <f>SUMIFS('grv lys'!$L$2:$L$2863,'grv lys'!$I$2:$I$2863,'bereken betaaldatum bedrag'!$O$1,'grv lys'!$T$2:$T$2863,'bereken betaaldatum bedrag'!B554)</f>
        <v>0</v>
      </c>
      <c r="P554" s="4">
        <f>SUMIFS('grv lys'!$L$2:$L$2863,'grv lys'!$I$2:$I$2863,'bereken betaaldatum bedrag'!$P$1,'grv lys'!$T$2:$T$2863,'bereken betaaldatum bedrag'!B554)</f>
        <v>0</v>
      </c>
      <c r="Q554" s="4">
        <f>SUMIFS('grv lys'!$L$2:$L$2863,'grv lys'!$I$2:$I$2863,'bereken betaaldatum bedrag'!$Q$1,'grv lys'!$T$2:$T$2863,'bereken betaaldatum bedrag'!B554)</f>
        <v>0</v>
      </c>
      <c r="R554" s="4">
        <f>SUMIFS('grv lys'!$L$2:$L$2863,'grv lys'!$I$2:$I$2863,'bereken betaaldatum bedrag'!$R$1,'grv lys'!$T$2:$T$2863,'bereken betaaldatum bedrag'!B554)</f>
        <v>0</v>
      </c>
      <c r="S554" s="4">
        <f>SUMIFS('grv lys'!Y553:Y3816,'grv lys'!T553:T3816,'bereken betaaldatum bedrag'!B554,'grv lys'!V553:V3816,'bereken betaaldatum bedrag'!$S$1)</f>
        <v>0</v>
      </c>
      <c r="T554" s="4">
        <f>SUMIFS('grv lys'!Z553:Z3816,'grv lys'!U553:U3816,'bereken betaaldatum bedrag'!B554,'grv lys'!W553:W3816,'bereken betaaldatum bedrag'!$T$1)</f>
        <v>0</v>
      </c>
      <c r="U554" s="4">
        <f>SUMIFS('grv lys'!$L$2:$L$2863,'grv lys'!$I$2:$I$2863,'bereken betaaldatum bedrag'!$U$1,'grv lys'!$T$2:$T$2863,'bereken betaaldatum bedrag'!B554)</f>
        <v>0</v>
      </c>
      <c r="V554" s="4">
        <f>SUMIFS('grv lys'!$L$2:$L$2863,'grv lys'!$I$2:$I$2863,'bereken betaaldatum bedrag'!$V$1,'grv lys'!$T$2:$T$2863,'bereken betaaldatum bedrag'!B554)</f>
        <v>0</v>
      </c>
      <c r="W554" s="4">
        <f>SUMIFS('grv lys'!$L$2:$L$2863,'grv lys'!$I$2:$I$2863,'bereken betaaldatum bedrag'!$W$1,'grv lys'!$T$2:$T$2863,'bereken betaaldatum bedrag'!B554)</f>
        <v>0</v>
      </c>
      <c r="X554" s="4">
        <f>SUMIFS('grv lys'!$L$2:$L$2863,'grv lys'!$I$2:$I$2863,'bereken betaaldatum bedrag'!$X$1,'grv lys'!$T$2:$T$2863,'bereken betaaldatum bedrag'!B554)</f>
        <v>0</v>
      </c>
      <c r="Y554" s="4">
        <f>SUMIFS('grv lys'!$L$2:$L$2863,'grv lys'!$I$2:$I$2863,'bereken betaaldatum bedrag'!$Y$1,'grv lys'!$G$2:$G$2863,'bereken betaaldatum bedrag'!B554)</f>
        <v>0</v>
      </c>
      <c r="Z554" s="4">
        <f>SUMIFS('grv lys'!$L$2:$L$2863,'grv lys'!$I$2:$I$2863,'bereken betaaldatum bedrag'!$Z$1,'grv lys'!$G$2:$G$2863,'bereken betaaldatum bedrag'!B554)</f>
        <v>0</v>
      </c>
      <c r="AA554" s="4">
        <f>SUMIFS('grv lys'!$L$2:$L$2863,'grv lys'!$I$2:$I$2863,'bereken betaaldatum bedrag'!$AA$1,'grv lys'!$G$2:$G$2863,'bereken betaaldatum bedrag'!B554)</f>
        <v>0</v>
      </c>
      <c r="AB554" s="4">
        <f>SUMIFS('grv lys'!$L$2:$L$2863,'grv lys'!$I$2:$I$2863,'bereken betaaldatum bedrag'!$AB$1,'grv lys'!$G$2:$G$2863,'bereken betaaldatum bedrag'!B554)</f>
        <v>0</v>
      </c>
      <c r="AC554" s="4">
        <f>SUMIFS('grv lys'!$L$2:$L$2863,'grv lys'!$I$2:$I$2863,'bereken betaaldatum bedrag'!$AC$1,'grv lys'!$G$2:$G$2863,'bereken betaaldatum bedrag'!B554)</f>
        <v>0</v>
      </c>
      <c r="AD554" s="4">
        <f>SUMIFS('grv lys'!$L$2:$L$2863,'grv lys'!$I$2:$I$2863,'bereken betaaldatum bedrag'!$AD$1,'grv lys'!$G$2:$G$2863,'bereken betaaldatum bedrag'!B554)</f>
        <v>0</v>
      </c>
      <c r="AE554" s="4">
        <f>SUMIFS('grv lys'!$L$2:$L$2863,'grv lys'!$I$2:$I$2863,'bereken betaaldatum bedrag'!$AE$1,'grv lys'!$G$2:$G$2863,'bereken betaaldatum bedrag'!B554)</f>
        <v>0</v>
      </c>
      <c r="AF554" s="4">
        <f>SUMIFS('grv lys'!$L$2:$L$2863,'grv lys'!$I$2:$I$2863,'bereken betaaldatum bedrag'!$AF$1,'grv lys'!$G$2:$G$2863,'bereken betaaldatum bedrag'!B554)</f>
        <v>0</v>
      </c>
      <c r="AG554" s="4">
        <f>SUMIFS('grv lys'!$L$2:$L$2863,'grv lys'!$I$2:$I$2863,'bereken betaaldatum bedrag'!$AG$1,'grv lys'!$G$2:$G$2863,'bereken betaaldatum bedrag'!B554)</f>
        <v>0</v>
      </c>
      <c r="AH554" s="4">
        <f>SUMIFS('grv lys'!$L$2:$L$2863,'grv lys'!$I$2:$I$2863,'bereken betaaldatum bedrag'!$AH$1,'grv lys'!$G$2:$G$2863,'bereken betaaldatum bedrag'!B554)</f>
        <v>0</v>
      </c>
      <c r="AI554" s="4">
        <f>SUMIFS('grv lys'!$L$2:$L$2863,'grv lys'!$I$2:$I$2863,'bereken betaaldatum bedrag'!$AI$1,'grv lys'!$G$2:$G$2863,'bereken betaaldatum bedrag'!B554)</f>
        <v>0</v>
      </c>
      <c r="AJ554" s="4">
        <f>SUMIFS('grv lys'!$L$2:$L$2863,'grv lys'!$I$2:$I$2863,'bereken betaaldatum bedrag'!$AJ$1,'grv lys'!$G$2:$G$2863,'bereken betaaldatum bedrag'!B554)</f>
        <v>0</v>
      </c>
      <c r="AK554" s="4">
        <f>SUMIFS('grv lys'!$L$2:$L$2863,'grv lys'!$I$2:$I$2863,'bereken betaaldatum bedrag'!$AK$1,'grv lys'!$G$2:$G$2863,'bereken betaaldatum bedrag'!B554)</f>
        <v>0</v>
      </c>
      <c r="AL554" s="4">
        <f>SUMIFS('grv lys'!$L$2:$L$2863,'grv lys'!$I$2:$I$2863,'bereken betaaldatum bedrag'!$AL$1,'grv lys'!$G$2:$G$2863,'bereken betaaldatum bedrag'!B554)</f>
        <v>0</v>
      </c>
      <c r="AM554" s="4">
        <f>SUMIFS('grv lys'!$L$2:$L$2863,'grv lys'!$I$2:$I$2863,'bereken betaaldatum bedrag'!$AM$1,'grv lys'!$G$2:$G$2863,'bereken betaaldatum bedrag'!B554)</f>
        <v>0</v>
      </c>
      <c r="AN554" s="4">
        <f>SUMIFS('grv lys'!$L$2:$L$2863,'grv lys'!$I$2:$I$2863,'bereken betaaldatum bedrag'!$AN$1,'grv lys'!$G$2:$G$2863,'bereken betaaldatum bedrag'!B554)</f>
        <v>0</v>
      </c>
      <c r="AO554" s="4">
        <f>SUMIFS('grv lys'!$L$2:$L$2863,'grv lys'!$I$2:$I$2863,'bereken betaaldatum bedrag'!$AO$1,'grv lys'!$G$2:$G$2863,'bereken betaaldatum bedrag'!B554)</f>
        <v>0</v>
      </c>
      <c r="AP554" s="4">
        <f>SUMIFS('grv lys'!$L$2:$L$2863,'grv lys'!$I$2:$I$2863,'bereken betaaldatum bedrag'!$AP$1,'grv lys'!$G$2:$G$2863,'bereken betaaldatum bedrag'!B554)</f>
        <v>0</v>
      </c>
      <c r="AQ554" s="4">
        <f>SUMIFS('grv lys'!$L$2:$L$2863,'grv lys'!$I$2:$I$2863,'bereken betaaldatum bedrag'!$AQ$1,'grv lys'!$G$2:$G$2863,'bereken betaaldatum bedrag'!B554)</f>
        <v>0</v>
      </c>
      <c r="AR554" s="4">
        <f>SUMIFS('grv lys'!$L$2:$L$2863,'grv lys'!$I$2:$I$2863,'bereken betaaldatum bedrag'!$AR$1,'grv lys'!$G$2:$G$2863,'bereken betaaldatum bedrag'!B554)</f>
        <v>0</v>
      </c>
      <c r="AS554" s="4">
        <f>SUMIFS('grv lys'!$L$2:$L$2863,'grv lys'!$I$2:$I$2863,'bereken betaaldatum bedrag'!$AS$1,'grv lys'!$G$2:$G$2863,'bereken betaaldatum bedrag'!B554)</f>
        <v>0</v>
      </c>
      <c r="AT554" s="4">
        <f>SUMIFS('grv lys'!$L$2:$L$2863,'grv lys'!$I$2:$I$2863,'bereken betaaldatum bedrag'!$AT$1,'grv lys'!$G$2:$G$2863,'bereken betaaldatum bedrag'!B554)</f>
        <v>0</v>
      </c>
      <c r="AU554" s="4">
        <f>SUMIFS('grv lys'!$L$2:$L$2863,'grv lys'!$I$2:$I$2863,'bereken betaaldatum bedrag'!$AU$1,'grv lys'!$G$2:$G$2863,'bereken betaaldatum bedrag'!B554)</f>
        <v>0</v>
      </c>
      <c r="AV554" s="4">
        <f>SUMIFS('grv lys'!$L$2:$L$2863,'grv lys'!$I$2:$I$2863,'bereken betaaldatum bedrag'!$AV$1,'grv lys'!$G$2:$G$2863,'bereken betaaldatum bedrag'!B554)</f>
        <v>0</v>
      </c>
      <c r="AW554" s="4">
        <f>SUMIFS('grv lys'!$L$2:$L$2863,'grv lys'!$I$2:$I$2863,'bereken betaaldatum bedrag'!$AW$1,'grv lys'!$G$2:$G$2863,'bereken betaaldatum bedrag'!B554)</f>
        <v>0</v>
      </c>
      <c r="AX554" s="4">
        <f>SUMIFS('grv lys'!$L$2:$L$2863,'grv lys'!$I$2:$I$2863,'bereken betaaldatum bedrag'!$AX$1,'grv lys'!$G$2:$G$2863,'bereken betaaldatum bedrag'!B554)</f>
        <v>0</v>
      </c>
      <c r="AY554" s="4">
        <f>SUMIFS('grv lys'!$L$2:$L$2863,'grv lys'!$I$2:$I$2863,'bereken betaaldatum bedrag'!$AY$1,'grv lys'!$G$2:$G$2863,'bereken betaaldatum bedrag'!B554)</f>
        <v>0</v>
      </c>
      <c r="AZ554" s="4">
        <f>SUMIFS('grv lys'!$L$2:$L$2863,'grv lys'!$I$2:$I$2863,'bereken betaaldatum bedrag'!$AZ$1,'grv lys'!$G$2:$G$2863,'bereken betaaldatum bedrag'!B554)</f>
        <v>0</v>
      </c>
      <c r="BA554" s="4">
        <f>SUMIFS('grv lys'!$L$2:$L$2863,'grv lys'!$I$2:$I$2863,'bereken betaaldatum bedrag'!$BA$1,'grv lys'!$G$2:$G$2863,'bereken betaaldatum bedrag'!B554)</f>
        <v>0</v>
      </c>
    </row>
    <row r="555" spans="1:53" x14ac:dyDescent="0.25">
      <c r="A555" s="21" t="s">
        <v>138</v>
      </c>
      <c r="B555" s="22">
        <v>42131</v>
      </c>
      <c r="C555" s="7"/>
      <c r="D555" s="15" t="s">
        <v>148</v>
      </c>
      <c r="E555" s="14"/>
      <c r="F555" s="12"/>
      <c r="G555" s="16"/>
      <c r="H555" s="16"/>
      <c r="I555" s="4">
        <f>SUMIFS('grv lys'!$L$2:$L$2863,'grv lys'!$G$2:$G$2863,'bereken betaaldatum bedrag'!B555,'grv lys'!$I$2:$I$2863,'bereken betaaldatum bedrag'!I$1)</f>
        <v>0</v>
      </c>
      <c r="J555" s="4">
        <f>SUMIFS('grv lys'!$L$2:$L$2863,'grv lys'!$I$2:$I$2863,'bereken betaaldatum bedrag'!$J$1,'grv lys'!$T$2:$T$2863,'bereken betaaldatum bedrag'!B555)</f>
        <v>0</v>
      </c>
      <c r="K555" s="4">
        <f>SUMIFS('grv lys'!$L$2:$L$2863,'grv lys'!$I$2:$I$2863,'bereken betaaldatum bedrag'!$K$1,'grv lys'!$T$2:$T$2863,'bereken betaaldatum bedrag'!B555)</f>
        <v>0</v>
      </c>
      <c r="L555" s="4">
        <f>SUMIFS('grv lys'!$L$2:$L$2863,'grv lys'!$I$2:$I$2863,'bereken betaaldatum bedrag'!$L$1,'grv lys'!$T$2:$T$2863,'bereken betaaldatum bedrag'!B555)</f>
        <v>0</v>
      </c>
      <c r="M555" s="4">
        <f>SUMIFS('grv lys'!$L$2:$L$2863,'grv lys'!$I$2:$I$2863,'bereken betaaldatum bedrag'!$M$1,'grv lys'!$T$2:$T$2863,'bereken betaaldatum bedrag'!B555)</f>
        <v>0</v>
      </c>
      <c r="N555" s="4">
        <f>SUMIFS('grv lys'!$L$2:$L$2863,'grv lys'!$I$2:$I$2863,'bereken betaaldatum bedrag'!$N$1,'grv lys'!$T$2:$T$2863,'bereken betaaldatum bedrag'!B555)</f>
        <v>0</v>
      </c>
      <c r="O555" s="4">
        <f>SUMIFS('grv lys'!$L$2:$L$2863,'grv lys'!$I$2:$I$2863,'bereken betaaldatum bedrag'!$O$1,'grv lys'!$T$2:$T$2863,'bereken betaaldatum bedrag'!B555)</f>
        <v>0</v>
      </c>
      <c r="P555" s="4">
        <f>SUMIFS('grv lys'!$L$2:$L$2863,'grv lys'!$I$2:$I$2863,'bereken betaaldatum bedrag'!$P$1,'grv lys'!$T$2:$T$2863,'bereken betaaldatum bedrag'!B555)</f>
        <v>0</v>
      </c>
      <c r="Q555" s="4">
        <f>SUMIFS('grv lys'!$L$2:$L$2863,'grv lys'!$I$2:$I$2863,'bereken betaaldatum bedrag'!$Q$1,'grv lys'!$T$2:$T$2863,'bereken betaaldatum bedrag'!B555)</f>
        <v>0</v>
      </c>
      <c r="R555" s="4">
        <f>SUMIFS('grv lys'!$L$2:$L$2863,'grv lys'!$I$2:$I$2863,'bereken betaaldatum bedrag'!$R$1,'grv lys'!$T$2:$T$2863,'bereken betaaldatum bedrag'!B555)</f>
        <v>0</v>
      </c>
      <c r="S555" s="4">
        <f>SUMIFS('grv lys'!Y554:Y3817,'grv lys'!T554:T3817,'bereken betaaldatum bedrag'!B555,'grv lys'!V554:V3817,'bereken betaaldatum bedrag'!$S$1)</f>
        <v>0</v>
      </c>
      <c r="T555" s="4">
        <f>SUMIFS('grv lys'!Z554:Z3817,'grv lys'!U554:U3817,'bereken betaaldatum bedrag'!B555,'grv lys'!W554:W3817,'bereken betaaldatum bedrag'!$T$1)</f>
        <v>0</v>
      </c>
      <c r="U555" s="4">
        <f>SUMIFS('grv lys'!$L$2:$L$2863,'grv lys'!$I$2:$I$2863,'bereken betaaldatum bedrag'!$U$1,'grv lys'!$T$2:$T$2863,'bereken betaaldatum bedrag'!B555)</f>
        <v>0</v>
      </c>
      <c r="V555" s="4">
        <f>SUMIFS('grv lys'!$L$2:$L$2863,'grv lys'!$I$2:$I$2863,'bereken betaaldatum bedrag'!$V$1,'grv lys'!$T$2:$T$2863,'bereken betaaldatum bedrag'!B555)</f>
        <v>0</v>
      </c>
      <c r="W555" s="4">
        <f>SUMIFS('grv lys'!$L$2:$L$2863,'grv lys'!$I$2:$I$2863,'bereken betaaldatum bedrag'!$W$1,'grv lys'!$T$2:$T$2863,'bereken betaaldatum bedrag'!B555)</f>
        <v>0</v>
      </c>
      <c r="X555" s="4">
        <f>SUMIFS('grv lys'!$L$2:$L$2863,'grv lys'!$I$2:$I$2863,'bereken betaaldatum bedrag'!$X$1,'grv lys'!$T$2:$T$2863,'bereken betaaldatum bedrag'!B555)</f>
        <v>0</v>
      </c>
      <c r="Y555" s="4">
        <f>SUMIFS('grv lys'!$L$2:$L$2863,'grv lys'!$I$2:$I$2863,'bereken betaaldatum bedrag'!$Y$1,'grv lys'!$G$2:$G$2863,'bereken betaaldatum bedrag'!B555)</f>
        <v>0</v>
      </c>
      <c r="Z555" s="4">
        <f>SUMIFS('grv lys'!$L$2:$L$2863,'grv lys'!$I$2:$I$2863,'bereken betaaldatum bedrag'!$Z$1,'grv lys'!$G$2:$G$2863,'bereken betaaldatum bedrag'!B555)</f>
        <v>0</v>
      </c>
      <c r="AA555" s="4">
        <f>SUMIFS('grv lys'!$L$2:$L$2863,'grv lys'!$I$2:$I$2863,'bereken betaaldatum bedrag'!$AA$1,'grv lys'!$G$2:$G$2863,'bereken betaaldatum bedrag'!B555)</f>
        <v>0</v>
      </c>
      <c r="AB555" s="4">
        <f>SUMIFS('grv lys'!$L$2:$L$2863,'grv lys'!$I$2:$I$2863,'bereken betaaldatum bedrag'!$AB$1,'grv lys'!$G$2:$G$2863,'bereken betaaldatum bedrag'!B555)</f>
        <v>0</v>
      </c>
      <c r="AC555" s="4">
        <f>SUMIFS('grv lys'!$L$2:$L$2863,'grv lys'!$I$2:$I$2863,'bereken betaaldatum bedrag'!$AC$1,'grv lys'!$G$2:$G$2863,'bereken betaaldatum bedrag'!B555)</f>
        <v>0</v>
      </c>
      <c r="AD555" s="4">
        <f>SUMIFS('grv lys'!$L$2:$L$2863,'grv lys'!$I$2:$I$2863,'bereken betaaldatum bedrag'!$AD$1,'grv lys'!$G$2:$G$2863,'bereken betaaldatum bedrag'!B555)</f>
        <v>0</v>
      </c>
      <c r="AE555" s="4">
        <f>SUMIFS('grv lys'!$L$2:$L$2863,'grv lys'!$I$2:$I$2863,'bereken betaaldatum bedrag'!$AE$1,'grv lys'!$G$2:$G$2863,'bereken betaaldatum bedrag'!B555)</f>
        <v>0</v>
      </c>
      <c r="AF555" s="4">
        <f>SUMIFS('grv lys'!$L$2:$L$2863,'grv lys'!$I$2:$I$2863,'bereken betaaldatum bedrag'!$AF$1,'grv lys'!$G$2:$G$2863,'bereken betaaldatum bedrag'!B555)</f>
        <v>0</v>
      </c>
      <c r="AG555" s="4">
        <f>SUMIFS('grv lys'!$L$2:$L$2863,'grv lys'!$I$2:$I$2863,'bereken betaaldatum bedrag'!$AG$1,'grv lys'!$G$2:$G$2863,'bereken betaaldatum bedrag'!B555)</f>
        <v>0</v>
      </c>
      <c r="AH555" s="4">
        <f>SUMIFS('grv lys'!$L$2:$L$2863,'grv lys'!$I$2:$I$2863,'bereken betaaldatum bedrag'!$AH$1,'grv lys'!$G$2:$G$2863,'bereken betaaldatum bedrag'!B555)</f>
        <v>0</v>
      </c>
      <c r="AI555" s="4">
        <f>SUMIFS('grv lys'!$L$2:$L$2863,'grv lys'!$I$2:$I$2863,'bereken betaaldatum bedrag'!$AI$1,'grv lys'!$G$2:$G$2863,'bereken betaaldatum bedrag'!B555)</f>
        <v>0</v>
      </c>
      <c r="AJ555" s="4">
        <f>SUMIFS('grv lys'!$L$2:$L$2863,'grv lys'!$I$2:$I$2863,'bereken betaaldatum bedrag'!$AJ$1,'grv lys'!$G$2:$G$2863,'bereken betaaldatum bedrag'!B555)</f>
        <v>0</v>
      </c>
      <c r="AK555" s="4">
        <f>SUMIFS('grv lys'!$L$2:$L$2863,'grv lys'!$I$2:$I$2863,'bereken betaaldatum bedrag'!$AK$1,'grv lys'!$G$2:$G$2863,'bereken betaaldatum bedrag'!B555)</f>
        <v>0</v>
      </c>
      <c r="AL555" s="4">
        <f>SUMIFS('grv lys'!$L$2:$L$2863,'grv lys'!$I$2:$I$2863,'bereken betaaldatum bedrag'!$AL$1,'grv lys'!$G$2:$G$2863,'bereken betaaldatum bedrag'!B555)</f>
        <v>0</v>
      </c>
      <c r="AM555" s="4">
        <f>SUMIFS('grv lys'!$L$2:$L$2863,'grv lys'!$I$2:$I$2863,'bereken betaaldatum bedrag'!$AM$1,'grv lys'!$G$2:$G$2863,'bereken betaaldatum bedrag'!B555)</f>
        <v>0</v>
      </c>
      <c r="AN555" s="4">
        <f>SUMIFS('grv lys'!$L$2:$L$2863,'grv lys'!$I$2:$I$2863,'bereken betaaldatum bedrag'!$AN$1,'grv lys'!$G$2:$G$2863,'bereken betaaldatum bedrag'!B555)</f>
        <v>0</v>
      </c>
      <c r="AO555" s="4">
        <f>SUMIFS('grv lys'!$L$2:$L$2863,'grv lys'!$I$2:$I$2863,'bereken betaaldatum bedrag'!$AO$1,'grv lys'!$G$2:$G$2863,'bereken betaaldatum bedrag'!B555)</f>
        <v>0</v>
      </c>
      <c r="AP555" s="4">
        <f>SUMIFS('grv lys'!$L$2:$L$2863,'grv lys'!$I$2:$I$2863,'bereken betaaldatum bedrag'!$AP$1,'grv lys'!$G$2:$G$2863,'bereken betaaldatum bedrag'!B555)</f>
        <v>0</v>
      </c>
      <c r="AQ555" s="4">
        <f>SUMIFS('grv lys'!$L$2:$L$2863,'grv lys'!$I$2:$I$2863,'bereken betaaldatum bedrag'!$AQ$1,'grv lys'!$G$2:$G$2863,'bereken betaaldatum bedrag'!B555)</f>
        <v>0</v>
      </c>
      <c r="AR555" s="4">
        <f>SUMIFS('grv lys'!$L$2:$L$2863,'grv lys'!$I$2:$I$2863,'bereken betaaldatum bedrag'!$AR$1,'grv lys'!$G$2:$G$2863,'bereken betaaldatum bedrag'!B555)</f>
        <v>0</v>
      </c>
      <c r="AS555" s="4">
        <f>SUMIFS('grv lys'!$L$2:$L$2863,'grv lys'!$I$2:$I$2863,'bereken betaaldatum bedrag'!$AS$1,'grv lys'!$G$2:$G$2863,'bereken betaaldatum bedrag'!B555)</f>
        <v>0</v>
      </c>
      <c r="AT555" s="4">
        <f>SUMIFS('grv lys'!$L$2:$L$2863,'grv lys'!$I$2:$I$2863,'bereken betaaldatum bedrag'!$AT$1,'grv lys'!$G$2:$G$2863,'bereken betaaldatum bedrag'!B555)</f>
        <v>0</v>
      </c>
      <c r="AU555" s="4">
        <f>SUMIFS('grv lys'!$L$2:$L$2863,'grv lys'!$I$2:$I$2863,'bereken betaaldatum bedrag'!$AU$1,'grv lys'!$G$2:$G$2863,'bereken betaaldatum bedrag'!B555)</f>
        <v>0</v>
      </c>
      <c r="AV555" s="4">
        <f>SUMIFS('grv lys'!$L$2:$L$2863,'grv lys'!$I$2:$I$2863,'bereken betaaldatum bedrag'!$AV$1,'grv lys'!$G$2:$G$2863,'bereken betaaldatum bedrag'!B555)</f>
        <v>0</v>
      </c>
      <c r="AW555" s="4">
        <f>SUMIFS('grv lys'!$L$2:$L$2863,'grv lys'!$I$2:$I$2863,'bereken betaaldatum bedrag'!$AW$1,'grv lys'!$G$2:$G$2863,'bereken betaaldatum bedrag'!B555)</f>
        <v>0</v>
      </c>
      <c r="AX555" s="4">
        <f>SUMIFS('grv lys'!$L$2:$L$2863,'grv lys'!$I$2:$I$2863,'bereken betaaldatum bedrag'!$AX$1,'grv lys'!$G$2:$G$2863,'bereken betaaldatum bedrag'!B555)</f>
        <v>0</v>
      </c>
      <c r="AY555" s="4">
        <f>SUMIFS('grv lys'!$L$2:$L$2863,'grv lys'!$I$2:$I$2863,'bereken betaaldatum bedrag'!$AY$1,'grv lys'!$G$2:$G$2863,'bereken betaaldatum bedrag'!B555)</f>
        <v>0</v>
      </c>
      <c r="AZ555" s="4">
        <f>SUMIFS('grv lys'!$L$2:$L$2863,'grv lys'!$I$2:$I$2863,'bereken betaaldatum bedrag'!$AZ$1,'grv lys'!$G$2:$G$2863,'bereken betaaldatum bedrag'!B555)</f>
        <v>0</v>
      </c>
      <c r="BA555" s="4">
        <f>SUMIFS('grv lys'!$L$2:$L$2863,'grv lys'!$I$2:$I$2863,'bereken betaaldatum bedrag'!$BA$1,'grv lys'!$G$2:$G$2863,'bereken betaaldatum bedrag'!B555)</f>
        <v>0</v>
      </c>
    </row>
    <row r="556" spans="1:53" x14ac:dyDescent="0.25">
      <c r="A556" s="21" t="s">
        <v>139</v>
      </c>
      <c r="B556" s="22">
        <v>42132</v>
      </c>
      <c r="C556" s="7">
        <f>B556+19</f>
        <v>42151</v>
      </c>
      <c r="D556" s="6">
        <f>SUM(I550:I556)</f>
        <v>0</v>
      </c>
      <c r="E556" s="14">
        <f>B556+31</f>
        <v>42163</v>
      </c>
      <c r="F556" s="12">
        <f>SUM(Y550:BA556)</f>
        <v>0</v>
      </c>
      <c r="G556" s="10">
        <f>B556</f>
        <v>42132</v>
      </c>
      <c r="H556" s="9">
        <f>SUM(J550:X556)</f>
        <v>0</v>
      </c>
      <c r="I556" s="4">
        <f>SUMIFS('grv lys'!$L$2:$L$2863,'grv lys'!$G$2:$G$2863,'bereken betaaldatum bedrag'!B556,'grv lys'!$I$2:$I$2863,'bereken betaaldatum bedrag'!I$1)</f>
        <v>0</v>
      </c>
      <c r="J556" s="4">
        <f>SUMIFS('grv lys'!$L$2:$L$2863,'grv lys'!$I$2:$I$2863,'bereken betaaldatum bedrag'!$J$1,'grv lys'!$T$2:$T$2863,'bereken betaaldatum bedrag'!B556)</f>
        <v>0</v>
      </c>
      <c r="K556" s="4">
        <f>SUMIFS('grv lys'!$L$2:$L$2863,'grv lys'!$I$2:$I$2863,'bereken betaaldatum bedrag'!$K$1,'grv lys'!$T$2:$T$2863,'bereken betaaldatum bedrag'!B556)</f>
        <v>0</v>
      </c>
      <c r="L556" s="4">
        <f>SUMIFS('grv lys'!$L$2:$L$2863,'grv lys'!$I$2:$I$2863,'bereken betaaldatum bedrag'!$L$1,'grv lys'!$T$2:$T$2863,'bereken betaaldatum bedrag'!B556)</f>
        <v>0</v>
      </c>
      <c r="M556" s="4">
        <f>SUMIFS('grv lys'!$L$2:$L$2863,'grv lys'!$I$2:$I$2863,'bereken betaaldatum bedrag'!$M$1,'grv lys'!$T$2:$T$2863,'bereken betaaldatum bedrag'!B556)</f>
        <v>0</v>
      </c>
      <c r="N556" s="4">
        <f>SUMIFS('grv lys'!$L$2:$L$2863,'grv lys'!$I$2:$I$2863,'bereken betaaldatum bedrag'!$N$1,'grv lys'!$T$2:$T$2863,'bereken betaaldatum bedrag'!B556)</f>
        <v>0</v>
      </c>
      <c r="O556" s="4">
        <f>SUMIFS('grv lys'!$L$2:$L$2863,'grv lys'!$I$2:$I$2863,'bereken betaaldatum bedrag'!$O$1,'grv lys'!$T$2:$T$2863,'bereken betaaldatum bedrag'!B556)</f>
        <v>0</v>
      </c>
      <c r="P556" s="4">
        <f>SUMIFS('grv lys'!$L$2:$L$2863,'grv lys'!$I$2:$I$2863,'bereken betaaldatum bedrag'!$P$1,'grv lys'!$T$2:$T$2863,'bereken betaaldatum bedrag'!B556)</f>
        <v>0</v>
      </c>
      <c r="Q556" s="4">
        <f>SUMIFS('grv lys'!$L$2:$L$2863,'grv lys'!$I$2:$I$2863,'bereken betaaldatum bedrag'!$Q$1,'grv lys'!$T$2:$T$2863,'bereken betaaldatum bedrag'!B556)</f>
        <v>0</v>
      </c>
      <c r="R556" s="4">
        <f>SUMIFS('grv lys'!$L$2:$L$2863,'grv lys'!$I$2:$I$2863,'bereken betaaldatum bedrag'!$R$1,'grv lys'!$T$2:$T$2863,'bereken betaaldatum bedrag'!B556)</f>
        <v>0</v>
      </c>
      <c r="S556" s="4">
        <f>SUMIFS('grv lys'!Y555:Y3818,'grv lys'!T555:T3818,'bereken betaaldatum bedrag'!B556,'grv lys'!V555:V3818,'bereken betaaldatum bedrag'!$S$1)</f>
        <v>0</v>
      </c>
      <c r="T556" s="4">
        <f>SUMIFS('grv lys'!Z555:Z3818,'grv lys'!U555:U3818,'bereken betaaldatum bedrag'!B556,'grv lys'!W555:W3818,'bereken betaaldatum bedrag'!$T$1)</f>
        <v>0</v>
      </c>
      <c r="U556" s="4">
        <f>SUMIFS('grv lys'!$L$2:$L$2863,'grv lys'!$I$2:$I$2863,'bereken betaaldatum bedrag'!$U$1,'grv lys'!$T$2:$T$2863,'bereken betaaldatum bedrag'!B556)</f>
        <v>0</v>
      </c>
      <c r="V556" s="4">
        <f>SUMIFS('grv lys'!$L$2:$L$2863,'grv lys'!$I$2:$I$2863,'bereken betaaldatum bedrag'!$V$1,'grv lys'!$T$2:$T$2863,'bereken betaaldatum bedrag'!B556)</f>
        <v>0</v>
      </c>
      <c r="W556" s="4">
        <f>SUMIFS('grv lys'!$L$2:$L$2863,'grv lys'!$I$2:$I$2863,'bereken betaaldatum bedrag'!$W$1,'grv lys'!$T$2:$T$2863,'bereken betaaldatum bedrag'!B556)</f>
        <v>0</v>
      </c>
      <c r="X556" s="4">
        <f>SUMIFS('grv lys'!$L$2:$L$2863,'grv lys'!$I$2:$I$2863,'bereken betaaldatum bedrag'!$X$1,'grv lys'!$T$2:$T$2863,'bereken betaaldatum bedrag'!B556)</f>
        <v>0</v>
      </c>
      <c r="Y556" s="4">
        <f>SUMIFS('grv lys'!$L$2:$L$2863,'grv lys'!$I$2:$I$2863,'bereken betaaldatum bedrag'!$Y$1,'grv lys'!$G$2:$G$2863,'bereken betaaldatum bedrag'!B556)</f>
        <v>0</v>
      </c>
      <c r="Z556" s="4">
        <f>SUMIFS('grv lys'!$L$2:$L$2863,'grv lys'!$I$2:$I$2863,'bereken betaaldatum bedrag'!$Z$1,'grv lys'!$G$2:$G$2863,'bereken betaaldatum bedrag'!B556)</f>
        <v>0</v>
      </c>
      <c r="AA556" s="4">
        <f>SUMIFS('grv lys'!$L$2:$L$2863,'grv lys'!$I$2:$I$2863,'bereken betaaldatum bedrag'!$AA$1,'grv lys'!$G$2:$G$2863,'bereken betaaldatum bedrag'!B556)</f>
        <v>0</v>
      </c>
      <c r="AB556" s="4">
        <f>SUMIFS('grv lys'!$L$2:$L$2863,'grv lys'!$I$2:$I$2863,'bereken betaaldatum bedrag'!$AB$1,'grv lys'!$G$2:$G$2863,'bereken betaaldatum bedrag'!B556)</f>
        <v>0</v>
      </c>
      <c r="AC556" s="4">
        <f>SUMIFS('grv lys'!$L$2:$L$2863,'grv lys'!$I$2:$I$2863,'bereken betaaldatum bedrag'!$AC$1,'grv lys'!$G$2:$G$2863,'bereken betaaldatum bedrag'!B556)</f>
        <v>0</v>
      </c>
      <c r="AD556" s="4">
        <f>SUMIFS('grv lys'!$L$2:$L$2863,'grv lys'!$I$2:$I$2863,'bereken betaaldatum bedrag'!$AD$1,'grv lys'!$G$2:$G$2863,'bereken betaaldatum bedrag'!B556)</f>
        <v>0</v>
      </c>
      <c r="AE556" s="4">
        <f>SUMIFS('grv lys'!$L$2:$L$2863,'grv lys'!$I$2:$I$2863,'bereken betaaldatum bedrag'!$AE$1,'grv lys'!$G$2:$G$2863,'bereken betaaldatum bedrag'!B556)</f>
        <v>0</v>
      </c>
      <c r="AF556" s="4">
        <f>SUMIFS('grv lys'!$L$2:$L$2863,'grv lys'!$I$2:$I$2863,'bereken betaaldatum bedrag'!$AF$1,'grv lys'!$G$2:$G$2863,'bereken betaaldatum bedrag'!B556)</f>
        <v>0</v>
      </c>
      <c r="AG556" s="4">
        <f>SUMIFS('grv lys'!$L$2:$L$2863,'grv lys'!$I$2:$I$2863,'bereken betaaldatum bedrag'!$AG$1,'grv lys'!$G$2:$G$2863,'bereken betaaldatum bedrag'!B556)</f>
        <v>0</v>
      </c>
      <c r="AH556" s="4">
        <f>SUMIFS('grv lys'!$L$2:$L$2863,'grv lys'!$I$2:$I$2863,'bereken betaaldatum bedrag'!$AH$1,'grv lys'!$G$2:$G$2863,'bereken betaaldatum bedrag'!B556)</f>
        <v>0</v>
      </c>
      <c r="AI556" s="4">
        <f>SUMIFS('grv lys'!$L$2:$L$2863,'grv lys'!$I$2:$I$2863,'bereken betaaldatum bedrag'!$AI$1,'grv lys'!$G$2:$G$2863,'bereken betaaldatum bedrag'!B556)</f>
        <v>0</v>
      </c>
      <c r="AJ556" s="4">
        <f>SUMIFS('grv lys'!$L$2:$L$2863,'grv lys'!$I$2:$I$2863,'bereken betaaldatum bedrag'!$AJ$1,'grv lys'!$G$2:$G$2863,'bereken betaaldatum bedrag'!B556)</f>
        <v>0</v>
      </c>
      <c r="AK556" s="4">
        <f>SUMIFS('grv lys'!$L$2:$L$2863,'grv lys'!$I$2:$I$2863,'bereken betaaldatum bedrag'!$AK$1,'grv lys'!$G$2:$G$2863,'bereken betaaldatum bedrag'!B556)</f>
        <v>0</v>
      </c>
      <c r="AL556" s="4">
        <f>SUMIFS('grv lys'!$L$2:$L$2863,'grv lys'!$I$2:$I$2863,'bereken betaaldatum bedrag'!$AL$1,'grv lys'!$G$2:$G$2863,'bereken betaaldatum bedrag'!B556)</f>
        <v>0</v>
      </c>
      <c r="AM556" s="4">
        <f>SUMIFS('grv lys'!$L$2:$L$2863,'grv lys'!$I$2:$I$2863,'bereken betaaldatum bedrag'!$AM$1,'grv lys'!$G$2:$G$2863,'bereken betaaldatum bedrag'!B556)</f>
        <v>0</v>
      </c>
      <c r="AN556" s="4">
        <f>SUMIFS('grv lys'!$L$2:$L$2863,'grv lys'!$I$2:$I$2863,'bereken betaaldatum bedrag'!$AN$1,'grv lys'!$G$2:$G$2863,'bereken betaaldatum bedrag'!B556)</f>
        <v>0</v>
      </c>
      <c r="AO556" s="4">
        <f>SUMIFS('grv lys'!$L$2:$L$2863,'grv lys'!$I$2:$I$2863,'bereken betaaldatum bedrag'!$AO$1,'grv lys'!$G$2:$G$2863,'bereken betaaldatum bedrag'!B556)</f>
        <v>0</v>
      </c>
      <c r="AP556" s="4">
        <f>SUMIFS('grv lys'!$L$2:$L$2863,'grv lys'!$I$2:$I$2863,'bereken betaaldatum bedrag'!$AP$1,'grv lys'!$G$2:$G$2863,'bereken betaaldatum bedrag'!B556)</f>
        <v>0</v>
      </c>
      <c r="AQ556" s="4">
        <f>SUMIFS('grv lys'!$L$2:$L$2863,'grv lys'!$I$2:$I$2863,'bereken betaaldatum bedrag'!$AQ$1,'grv lys'!$G$2:$G$2863,'bereken betaaldatum bedrag'!B556)</f>
        <v>0</v>
      </c>
      <c r="AR556" s="4">
        <f>SUMIFS('grv lys'!$L$2:$L$2863,'grv lys'!$I$2:$I$2863,'bereken betaaldatum bedrag'!$AR$1,'grv lys'!$G$2:$G$2863,'bereken betaaldatum bedrag'!B556)</f>
        <v>0</v>
      </c>
      <c r="AS556" s="4">
        <f>SUMIFS('grv lys'!$L$2:$L$2863,'grv lys'!$I$2:$I$2863,'bereken betaaldatum bedrag'!$AS$1,'grv lys'!$G$2:$G$2863,'bereken betaaldatum bedrag'!B556)</f>
        <v>0</v>
      </c>
      <c r="AT556" s="4">
        <f>SUMIFS('grv lys'!$L$2:$L$2863,'grv lys'!$I$2:$I$2863,'bereken betaaldatum bedrag'!$AT$1,'grv lys'!$G$2:$G$2863,'bereken betaaldatum bedrag'!B556)</f>
        <v>0</v>
      </c>
      <c r="AU556" s="4">
        <f>SUMIFS('grv lys'!$L$2:$L$2863,'grv lys'!$I$2:$I$2863,'bereken betaaldatum bedrag'!$AU$1,'grv lys'!$G$2:$G$2863,'bereken betaaldatum bedrag'!B556)</f>
        <v>0</v>
      </c>
      <c r="AV556" s="4">
        <f>SUMIFS('grv lys'!$L$2:$L$2863,'grv lys'!$I$2:$I$2863,'bereken betaaldatum bedrag'!$AV$1,'grv lys'!$G$2:$G$2863,'bereken betaaldatum bedrag'!B556)</f>
        <v>0</v>
      </c>
      <c r="AW556" s="4">
        <f>SUMIFS('grv lys'!$L$2:$L$2863,'grv lys'!$I$2:$I$2863,'bereken betaaldatum bedrag'!$AW$1,'grv lys'!$G$2:$G$2863,'bereken betaaldatum bedrag'!B556)</f>
        <v>0</v>
      </c>
      <c r="AX556" s="4">
        <f>SUMIFS('grv lys'!$L$2:$L$2863,'grv lys'!$I$2:$I$2863,'bereken betaaldatum bedrag'!$AX$1,'grv lys'!$G$2:$G$2863,'bereken betaaldatum bedrag'!B556)</f>
        <v>0</v>
      </c>
      <c r="AY556" s="4">
        <f>SUMIFS('grv lys'!$L$2:$L$2863,'grv lys'!$I$2:$I$2863,'bereken betaaldatum bedrag'!$AY$1,'grv lys'!$G$2:$G$2863,'bereken betaaldatum bedrag'!B556)</f>
        <v>0</v>
      </c>
      <c r="AZ556" s="4">
        <f>SUMIFS('grv lys'!$L$2:$L$2863,'grv lys'!$I$2:$I$2863,'bereken betaaldatum bedrag'!$AZ$1,'grv lys'!$G$2:$G$2863,'bereken betaaldatum bedrag'!B556)</f>
        <v>0</v>
      </c>
      <c r="BA556" s="4">
        <f>SUMIFS('grv lys'!$L$2:$L$2863,'grv lys'!$I$2:$I$2863,'bereken betaaldatum bedrag'!$BA$1,'grv lys'!$G$2:$G$2863,'bereken betaaldatum bedrag'!B556)</f>
        <v>0</v>
      </c>
    </row>
    <row r="557" spans="1:53" x14ac:dyDescent="0.25">
      <c r="A557" s="19" t="s">
        <v>140</v>
      </c>
      <c r="B557" s="20">
        <v>42133</v>
      </c>
      <c r="C557" s="7"/>
      <c r="D557" s="15" t="s">
        <v>148</v>
      </c>
      <c r="E557" s="14"/>
      <c r="F557" s="12"/>
      <c r="G557" s="16"/>
      <c r="H557" s="16"/>
      <c r="I557" s="4">
        <f>SUMIFS('grv lys'!$L$2:$L$2863,'grv lys'!$G$2:$G$2863,'bereken betaaldatum bedrag'!B557,'grv lys'!$I$2:$I$2863,'bereken betaaldatum bedrag'!I$1)</f>
        <v>0</v>
      </c>
      <c r="J557" s="4">
        <f>SUMIFS('grv lys'!$L$2:$L$2863,'grv lys'!$I$2:$I$2863,'bereken betaaldatum bedrag'!$J$1,'grv lys'!$T$2:$T$2863,'bereken betaaldatum bedrag'!B557)</f>
        <v>0</v>
      </c>
      <c r="K557" s="4">
        <f>SUMIFS('grv lys'!$L$2:$L$2863,'grv lys'!$I$2:$I$2863,'bereken betaaldatum bedrag'!$K$1,'grv lys'!$T$2:$T$2863,'bereken betaaldatum bedrag'!B557)</f>
        <v>0</v>
      </c>
      <c r="L557" s="4">
        <f>SUMIFS('grv lys'!$L$2:$L$2863,'grv lys'!$I$2:$I$2863,'bereken betaaldatum bedrag'!$L$1,'grv lys'!$T$2:$T$2863,'bereken betaaldatum bedrag'!B557)</f>
        <v>0</v>
      </c>
      <c r="M557" s="4">
        <f>SUMIFS('grv lys'!$L$2:$L$2863,'grv lys'!$I$2:$I$2863,'bereken betaaldatum bedrag'!$M$1,'grv lys'!$T$2:$T$2863,'bereken betaaldatum bedrag'!B557)</f>
        <v>0</v>
      </c>
      <c r="N557" s="4">
        <f>SUMIFS('grv lys'!$L$2:$L$2863,'grv lys'!$I$2:$I$2863,'bereken betaaldatum bedrag'!$N$1,'grv lys'!$T$2:$T$2863,'bereken betaaldatum bedrag'!B557)</f>
        <v>0</v>
      </c>
      <c r="O557" s="4">
        <f>SUMIFS('grv lys'!$L$2:$L$2863,'grv lys'!$I$2:$I$2863,'bereken betaaldatum bedrag'!$O$1,'grv lys'!$T$2:$T$2863,'bereken betaaldatum bedrag'!B557)</f>
        <v>0</v>
      </c>
      <c r="P557" s="4">
        <f>SUMIFS('grv lys'!$L$2:$L$2863,'grv lys'!$I$2:$I$2863,'bereken betaaldatum bedrag'!$P$1,'grv lys'!$T$2:$T$2863,'bereken betaaldatum bedrag'!B557)</f>
        <v>0</v>
      </c>
      <c r="Q557" s="4">
        <f>SUMIFS('grv lys'!$L$2:$L$2863,'grv lys'!$I$2:$I$2863,'bereken betaaldatum bedrag'!$Q$1,'grv lys'!$T$2:$T$2863,'bereken betaaldatum bedrag'!B557)</f>
        <v>0</v>
      </c>
      <c r="R557" s="4">
        <f>SUMIFS('grv lys'!$L$2:$L$2863,'grv lys'!$I$2:$I$2863,'bereken betaaldatum bedrag'!$R$1,'grv lys'!$T$2:$T$2863,'bereken betaaldatum bedrag'!B557)</f>
        <v>0</v>
      </c>
      <c r="S557" s="4">
        <f>SUMIFS('grv lys'!Y556:Y3819,'grv lys'!T556:T3819,'bereken betaaldatum bedrag'!B557,'grv lys'!V556:V3819,'bereken betaaldatum bedrag'!$S$1)</f>
        <v>0</v>
      </c>
      <c r="T557" s="4">
        <f>SUMIFS('grv lys'!Z556:Z3819,'grv lys'!U556:U3819,'bereken betaaldatum bedrag'!B557,'grv lys'!W556:W3819,'bereken betaaldatum bedrag'!$T$1)</f>
        <v>0</v>
      </c>
      <c r="U557" s="4">
        <f>SUMIFS('grv lys'!$L$2:$L$2863,'grv lys'!$I$2:$I$2863,'bereken betaaldatum bedrag'!$U$1,'grv lys'!$T$2:$T$2863,'bereken betaaldatum bedrag'!B557)</f>
        <v>0</v>
      </c>
      <c r="V557" s="4">
        <f>SUMIFS('grv lys'!$L$2:$L$2863,'grv lys'!$I$2:$I$2863,'bereken betaaldatum bedrag'!$V$1,'grv lys'!$T$2:$T$2863,'bereken betaaldatum bedrag'!B557)</f>
        <v>0</v>
      </c>
      <c r="W557" s="4">
        <f>SUMIFS('grv lys'!$L$2:$L$2863,'grv lys'!$I$2:$I$2863,'bereken betaaldatum bedrag'!$W$1,'grv lys'!$T$2:$T$2863,'bereken betaaldatum bedrag'!B557)</f>
        <v>0</v>
      </c>
      <c r="X557" s="4">
        <f>SUMIFS('grv lys'!$L$2:$L$2863,'grv lys'!$I$2:$I$2863,'bereken betaaldatum bedrag'!$X$1,'grv lys'!$T$2:$T$2863,'bereken betaaldatum bedrag'!B557)</f>
        <v>0</v>
      </c>
      <c r="Y557" s="4">
        <f>SUMIFS('grv lys'!$L$2:$L$2863,'grv lys'!$I$2:$I$2863,'bereken betaaldatum bedrag'!$Y$1,'grv lys'!$G$2:$G$2863,'bereken betaaldatum bedrag'!B557)</f>
        <v>0</v>
      </c>
      <c r="Z557" s="4">
        <f>SUMIFS('grv lys'!$L$2:$L$2863,'grv lys'!$I$2:$I$2863,'bereken betaaldatum bedrag'!$Z$1,'grv lys'!$G$2:$G$2863,'bereken betaaldatum bedrag'!B557)</f>
        <v>0</v>
      </c>
      <c r="AA557" s="4">
        <f>SUMIFS('grv lys'!$L$2:$L$2863,'grv lys'!$I$2:$I$2863,'bereken betaaldatum bedrag'!$AA$1,'grv lys'!$G$2:$G$2863,'bereken betaaldatum bedrag'!B557)</f>
        <v>0</v>
      </c>
      <c r="AB557" s="4">
        <f>SUMIFS('grv lys'!$L$2:$L$2863,'grv lys'!$I$2:$I$2863,'bereken betaaldatum bedrag'!$AB$1,'grv lys'!$G$2:$G$2863,'bereken betaaldatum bedrag'!B557)</f>
        <v>0</v>
      </c>
      <c r="AC557" s="4">
        <f>SUMIFS('grv lys'!$L$2:$L$2863,'grv lys'!$I$2:$I$2863,'bereken betaaldatum bedrag'!$AC$1,'grv lys'!$G$2:$G$2863,'bereken betaaldatum bedrag'!B557)</f>
        <v>0</v>
      </c>
      <c r="AD557" s="4">
        <f>SUMIFS('grv lys'!$L$2:$L$2863,'grv lys'!$I$2:$I$2863,'bereken betaaldatum bedrag'!$AD$1,'grv lys'!$G$2:$G$2863,'bereken betaaldatum bedrag'!B557)</f>
        <v>0</v>
      </c>
      <c r="AE557" s="4">
        <f>SUMIFS('grv lys'!$L$2:$L$2863,'grv lys'!$I$2:$I$2863,'bereken betaaldatum bedrag'!$AE$1,'grv lys'!$G$2:$G$2863,'bereken betaaldatum bedrag'!B557)</f>
        <v>0</v>
      </c>
      <c r="AF557" s="4">
        <f>SUMIFS('grv lys'!$L$2:$L$2863,'grv lys'!$I$2:$I$2863,'bereken betaaldatum bedrag'!$AF$1,'grv lys'!$G$2:$G$2863,'bereken betaaldatum bedrag'!B557)</f>
        <v>0</v>
      </c>
      <c r="AG557" s="4">
        <f>SUMIFS('grv lys'!$L$2:$L$2863,'grv lys'!$I$2:$I$2863,'bereken betaaldatum bedrag'!$AG$1,'grv lys'!$G$2:$G$2863,'bereken betaaldatum bedrag'!B557)</f>
        <v>0</v>
      </c>
      <c r="AH557" s="4">
        <f>SUMIFS('grv lys'!$L$2:$L$2863,'grv lys'!$I$2:$I$2863,'bereken betaaldatum bedrag'!$AH$1,'grv lys'!$G$2:$G$2863,'bereken betaaldatum bedrag'!B557)</f>
        <v>0</v>
      </c>
      <c r="AI557" s="4">
        <f>SUMIFS('grv lys'!$L$2:$L$2863,'grv lys'!$I$2:$I$2863,'bereken betaaldatum bedrag'!$AI$1,'grv lys'!$G$2:$G$2863,'bereken betaaldatum bedrag'!B557)</f>
        <v>0</v>
      </c>
      <c r="AJ557" s="4">
        <f>SUMIFS('grv lys'!$L$2:$L$2863,'grv lys'!$I$2:$I$2863,'bereken betaaldatum bedrag'!$AJ$1,'grv lys'!$G$2:$G$2863,'bereken betaaldatum bedrag'!B557)</f>
        <v>0</v>
      </c>
      <c r="AK557" s="4">
        <f>SUMIFS('grv lys'!$L$2:$L$2863,'grv lys'!$I$2:$I$2863,'bereken betaaldatum bedrag'!$AK$1,'grv lys'!$G$2:$G$2863,'bereken betaaldatum bedrag'!B557)</f>
        <v>0</v>
      </c>
      <c r="AL557" s="4">
        <f>SUMIFS('grv lys'!$L$2:$L$2863,'grv lys'!$I$2:$I$2863,'bereken betaaldatum bedrag'!$AL$1,'grv lys'!$G$2:$G$2863,'bereken betaaldatum bedrag'!B557)</f>
        <v>0</v>
      </c>
      <c r="AM557" s="4">
        <f>SUMIFS('grv lys'!$L$2:$L$2863,'grv lys'!$I$2:$I$2863,'bereken betaaldatum bedrag'!$AM$1,'grv lys'!$G$2:$G$2863,'bereken betaaldatum bedrag'!B557)</f>
        <v>0</v>
      </c>
      <c r="AN557" s="4">
        <f>SUMIFS('grv lys'!$L$2:$L$2863,'grv lys'!$I$2:$I$2863,'bereken betaaldatum bedrag'!$AN$1,'grv lys'!$G$2:$G$2863,'bereken betaaldatum bedrag'!B557)</f>
        <v>0</v>
      </c>
      <c r="AO557" s="4">
        <f>SUMIFS('grv lys'!$L$2:$L$2863,'grv lys'!$I$2:$I$2863,'bereken betaaldatum bedrag'!$AO$1,'grv lys'!$G$2:$G$2863,'bereken betaaldatum bedrag'!B557)</f>
        <v>0</v>
      </c>
      <c r="AP557" s="4">
        <f>SUMIFS('grv lys'!$L$2:$L$2863,'grv lys'!$I$2:$I$2863,'bereken betaaldatum bedrag'!$AP$1,'grv lys'!$G$2:$G$2863,'bereken betaaldatum bedrag'!B557)</f>
        <v>0</v>
      </c>
      <c r="AQ557" s="4">
        <f>SUMIFS('grv lys'!$L$2:$L$2863,'grv lys'!$I$2:$I$2863,'bereken betaaldatum bedrag'!$AQ$1,'grv lys'!$G$2:$G$2863,'bereken betaaldatum bedrag'!B557)</f>
        <v>0</v>
      </c>
      <c r="AR557" s="4">
        <f>SUMIFS('grv lys'!$L$2:$L$2863,'grv lys'!$I$2:$I$2863,'bereken betaaldatum bedrag'!$AR$1,'grv lys'!$G$2:$G$2863,'bereken betaaldatum bedrag'!B557)</f>
        <v>0</v>
      </c>
      <c r="AS557" s="4">
        <f>SUMIFS('grv lys'!$L$2:$L$2863,'grv lys'!$I$2:$I$2863,'bereken betaaldatum bedrag'!$AS$1,'grv lys'!$G$2:$G$2863,'bereken betaaldatum bedrag'!B557)</f>
        <v>0</v>
      </c>
      <c r="AT557" s="4">
        <f>SUMIFS('grv lys'!$L$2:$L$2863,'grv lys'!$I$2:$I$2863,'bereken betaaldatum bedrag'!$AT$1,'grv lys'!$G$2:$G$2863,'bereken betaaldatum bedrag'!B557)</f>
        <v>0</v>
      </c>
      <c r="AU557" s="4">
        <f>SUMIFS('grv lys'!$L$2:$L$2863,'grv lys'!$I$2:$I$2863,'bereken betaaldatum bedrag'!$AU$1,'grv lys'!$G$2:$G$2863,'bereken betaaldatum bedrag'!B557)</f>
        <v>0</v>
      </c>
      <c r="AV557" s="4">
        <f>SUMIFS('grv lys'!$L$2:$L$2863,'grv lys'!$I$2:$I$2863,'bereken betaaldatum bedrag'!$AV$1,'grv lys'!$G$2:$G$2863,'bereken betaaldatum bedrag'!B557)</f>
        <v>0</v>
      </c>
      <c r="AW557" s="4">
        <f>SUMIFS('grv lys'!$L$2:$L$2863,'grv lys'!$I$2:$I$2863,'bereken betaaldatum bedrag'!$AW$1,'grv lys'!$G$2:$G$2863,'bereken betaaldatum bedrag'!B557)</f>
        <v>0</v>
      </c>
      <c r="AX557" s="4">
        <f>SUMIFS('grv lys'!$L$2:$L$2863,'grv lys'!$I$2:$I$2863,'bereken betaaldatum bedrag'!$AX$1,'grv lys'!$G$2:$G$2863,'bereken betaaldatum bedrag'!B557)</f>
        <v>0</v>
      </c>
      <c r="AY557" s="4">
        <f>SUMIFS('grv lys'!$L$2:$L$2863,'grv lys'!$I$2:$I$2863,'bereken betaaldatum bedrag'!$AY$1,'grv lys'!$G$2:$G$2863,'bereken betaaldatum bedrag'!B557)</f>
        <v>0</v>
      </c>
      <c r="AZ557" s="4">
        <f>SUMIFS('grv lys'!$L$2:$L$2863,'grv lys'!$I$2:$I$2863,'bereken betaaldatum bedrag'!$AZ$1,'grv lys'!$G$2:$G$2863,'bereken betaaldatum bedrag'!B557)</f>
        <v>0</v>
      </c>
      <c r="BA557" s="4">
        <f>SUMIFS('grv lys'!$L$2:$L$2863,'grv lys'!$I$2:$I$2863,'bereken betaaldatum bedrag'!$BA$1,'grv lys'!$G$2:$G$2863,'bereken betaaldatum bedrag'!B557)</f>
        <v>0</v>
      </c>
    </row>
    <row r="558" spans="1:53" x14ac:dyDescent="0.25">
      <c r="A558" s="19" t="s">
        <v>134</v>
      </c>
      <c r="B558" s="20">
        <v>42134</v>
      </c>
      <c r="C558" s="7"/>
      <c r="D558" s="15" t="s">
        <v>148</v>
      </c>
      <c r="E558" s="14"/>
      <c r="F558" s="12"/>
      <c r="G558" s="16"/>
      <c r="H558" s="16"/>
      <c r="I558" s="4">
        <f>SUMIFS('grv lys'!$L$2:$L$2863,'grv lys'!$G$2:$G$2863,'bereken betaaldatum bedrag'!B558,'grv lys'!$I$2:$I$2863,'bereken betaaldatum bedrag'!I$1)</f>
        <v>0</v>
      </c>
      <c r="J558" s="4">
        <f>SUMIFS('grv lys'!$L$2:$L$2863,'grv lys'!$I$2:$I$2863,'bereken betaaldatum bedrag'!$J$1,'grv lys'!$T$2:$T$2863,'bereken betaaldatum bedrag'!B558)</f>
        <v>0</v>
      </c>
      <c r="K558" s="4">
        <f>SUMIFS('grv lys'!$L$2:$L$2863,'grv lys'!$I$2:$I$2863,'bereken betaaldatum bedrag'!$K$1,'grv lys'!$T$2:$T$2863,'bereken betaaldatum bedrag'!B558)</f>
        <v>0</v>
      </c>
      <c r="L558" s="4">
        <f>SUMIFS('grv lys'!$L$2:$L$2863,'grv lys'!$I$2:$I$2863,'bereken betaaldatum bedrag'!$L$1,'grv lys'!$T$2:$T$2863,'bereken betaaldatum bedrag'!B558)</f>
        <v>0</v>
      </c>
      <c r="M558" s="4">
        <f>SUMIFS('grv lys'!$L$2:$L$2863,'grv lys'!$I$2:$I$2863,'bereken betaaldatum bedrag'!$M$1,'grv lys'!$T$2:$T$2863,'bereken betaaldatum bedrag'!B558)</f>
        <v>0</v>
      </c>
      <c r="N558" s="4">
        <f>SUMIFS('grv lys'!$L$2:$L$2863,'grv lys'!$I$2:$I$2863,'bereken betaaldatum bedrag'!$N$1,'grv lys'!$T$2:$T$2863,'bereken betaaldatum bedrag'!B558)</f>
        <v>0</v>
      </c>
      <c r="O558" s="4">
        <f>SUMIFS('grv lys'!$L$2:$L$2863,'grv lys'!$I$2:$I$2863,'bereken betaaldatum bedrag'!$O$1,'grv lys'!$T$2:$T$2863,'bereken betaaldatum bedrag'!B558)</f>
        <v>0</v>
      </c>
      <c r="P558" s="4">
        <f>SUMIFS('grv lys'!$L$2:$L$2863,'grv lys'!$I$2:$I$2863,'bereken betaaldatum bedrag'!$P$1,'grv lys'!$T$2:$T$2863,'bereken betaaldatum bedrag'!B558)</f>
        <v>0</v>
      </c>
      <c r="Q558" s="4">
        <f>SUMIFS('grv lys'!$L$2:$L$2863,'grv lys'!$I$2:$I$2863,'bereken betaaldatum bedrag'!$Q$1,'grv lys'!$T$2:$T$2863,'bereken betaaldatum bedrag'!B558)</f>
        <v>0</v>
      </c>
      <c r="R558" s="4">
        <f>SUMIFS('grv lys'!$L$2:$L$2863,'grv lys'!$I$2:$I$2863,'bereken betaaldatum bedrag'!$R$1,'grv lys'!$T$2:$T$2863,'bereken betaaldatum bedrag'!B558)</f>
        <v>0</v>
      </c>
      <c r="S558" s="4">
        <f>SUMIFS('grv lys'!Y557:Y3820,'grv lys'!T557:T3820,'bereken betaaldatum bedrag'!B558,'grv lys'!V557:V3820,'bereken betaaldatum bedrag'!$S$1)</f>
        <v>0</v>
      </c>
      <c r="T558" s="4">
        <f>SUMIFS('grv lys'!Z557:Z3820,'grv lys'!U557:U3820,'bereken betaaldatum bedrag'!B558,'grv lys'!W557:W3820,'bereken betaaldatum bedrag'!$T$1)</f>
        <v>0</v>
      </c>
      <c r="U558" s="4">
        <f>SUMIFS('grv lys'!$L$2:$L$2863,'grv lys'!$I$2:$I$2863,'bereken betaaldatum bedrag'!$U$1,'grv lys'!$T$2:$T$2863,'bereken betaaldatum bedrag'!B558)</f>
        <v>0</v>
      </c>
      <c r="V558" s="4">
        <f>SUMIFS('grv lys'!$L$2:$L$2863,'grv lys'!$I$2:$I$2863,'bereken betaaldatum bedrag'!$V$1,'grv lys'!$T$2:$T$2863,'bereken betaaldatum bedrag'!B558)</f>
        <v>0</v>
      </c>
      <c r="W558" s="4">
        <f>SUMIFS('grv lys'!$L$2:$L$2863,'grv lys'!$I$2:$I$2863,'bereken betaaldatum bedrag'!$W$1,'grv lys'!$T$2:$T$2863,'bereken betaaldatum bedrag'!B558)</f>
        <v>0</v>
      </c>
      <c r="X558" s="4">
        <f>SUMIFS('grv lys'!$L$2:$L$2863,'grv lys'!$I$2:$I$2863,'bereken betaaldatum bedrag'!$X$1,'grv lys'!$T$2:$T$2863,'bereken betaaldatum bedrag'!B558)</f>
        <v>0</v>
      </c>
      <c r="Y558" s="4">
        <f>SUMIFS('grv lys'!$L$2:$L$2863,'grv lys'!$I$2:$I$2863,'bereken betaaldatum bedrag'!$Y$1,'grv lys'!$G$2:$G$2863,'bereken betaaldatum bedrag'!B558)</f>
        <v>0</v>
      </c>
      <c r="Z558" s="4">
        <f>SUMIFS('grv lys'!$L$2:$L$2863,'grv lys'!$I$2:$I$2863,'bereken betaaldatum bedrag'!$Z$1,'grv lys'!$G$2:$G$2863,'bereken betaaldatum bedrag'!B558)</f>
        <v>0</v>
      </c>
      <c r="AA558" s="4">
        <f>SUMIFS('grv lys'!$L$2:$L$2863,'grv lys'!$I$2:$I$2863,'bereken betaaldatum bedrag'!$AA$1,'grv lys'!$G$2:$G$2863,'bereken betaaldatum bedrag'!B558)</f>
        <v>0</v>
      </c>
      <c r="AB558" s="4">
        <f>SUMIFS('grv lys'!$L$2:$L$2863,'grv lys'!$I$2:$I$2863,'bereken betaaldatum bedrag'!$AB$1,'grv lys'!$G$2:$G$2863,'bereken betaaldatum bedrag'!B558)</f>
        <v>0</v>
      </c>
      <c r="AC558" s="4">
        <f>SUMIFS('grv lys'!$L$2:$L$2863,'grv lys'!$I$2:$I$2863,'bereken betaaldatum bedrag'!$AC$1,'grv lys'!$G$2:$G$2863,'bereken betaaldatum bedrag'!B558)</f>
        <v>0</v>
      </c>
      <c r="AD558" s="4">
        <f>SUMIFS('grv lys'!$L$2:$L$2863,'grv lys'!$I$2:$I$2863,'bereken betaaldatum bedrag'!$AD$1,'grv lys'!$G$2:$G$2863,'bereken betaaldatum bedrag'!B558)</f>
        <v>0</v>
      </c>
      <c r="AE558" s="4">
        <f>SUMIFS('grv lys'!$L$2:$L$2863,'grv lys'!$I$2:$I$2863,'bereken betaaldatum bedrag'!$AE$1,'grv lys'!$G$2:$G$2863,'bereken betaaldatum bedrag'!B558)</f>
        <v>0</v>
      </c>
      <c r="AF558" s="4">
        <f>SUMIFS('grv lys'!$L$2:$L$2863,'grv lys'!$I$2:$I$2863,'bereken betaaldatum bedrag'!$AF$1,'grv lys'!$G$2:$G$2863,'bereken betaaldatum bedrag'!B558)</f>
        <v>0</v>
      </c>
      <c r="AG558" s="4">
        <f>SUMIFS('grv lys'!$L$2:$L$2863,'grv lys'!$I$2:$I$2863,'bereken betaaldatum bedrag'!$AG$1,'grv lys'!$G$2:$G$2863,'bereken betaaldatum bedrag'!B558)</f>
        <v>0</v>
      </c>
      <c r="AH558" s="4">
        <f>SUMIFS('grv lys'!$L$2:$L$2863,'grv lys'!$I$2:$I$2863,'bereken betaaldatum bedrag'!$AH$1,'grv lys'!$G$2:$G$2863,'bereken betaaldatum bedrag'!B558)</f>
        <v>0</v>
      </c>
      <c r="AI558" s="4">
        <f>SUMIFS('grv lys'!$L$2:$L$2863,'grv lys'!$I$2:$I$2863,'bereken betaaldatum bedrag'!$AI$1,'grv lys'!$G$2:$G$2863,'bereken betaaldatum bedrag'!B558)</f>
        <v>0</v>
      </c>
      <c r="AJ558" s="4">
        <f>SUMIFS('grv lys'!$L$2:$L$2863,'grv lys'!$I$2:$I$2863,'bereken betaaldatum bedrag'!$AJ$1,'grv lys'!$G$2:$G$2863,'bereken betaaldatum bedrag'!B558)</f>
        <v>0</v>
      </c>
      <c r="AK558" s="4">
        <f>SUMIFS('grv lys'!$L$2:$L$2863,'grv lys'!$I$2:$I$2863,'bereken betaaldatum bedrag'!$AK$1,'grv lys'!$G$2:$G$2863,'bereken betaaldatum bedrag'!B558)</f>
        <v>0</v>
      </c>
      <c r="AL558" s="4">
        <f>SUMIFS('grv lys'!$L$2:$L$2863,'grv lys'!$I$2:$I$2863,'bereken betaaldatum bedrag'!$AL$1,'grv lys'!$G$2:$G$2863,'bereken betaaldatum bedrag'!B558)</f>
        <v>0</v>
      </c>
      <c r="AM558" s="4">
        <f>SUMIFS('grv lys'!$L$2:$L$2863,'grv lys'!$I$2:$I$2863,'bereken betaaldatum bedrag'!$AM$1,'grv lys'!$G$2:$G$2863,'bereken betaaldatum bedrag'!B558)</f>
        <v>0</v>
      </c>
      <c r="AN558" s="4">
        <f>SUMIFS('grv lys'!$L$2:$L$2863,'grv lys'!$I$2:$I$2863,'bereken betaaldatum bedrag'!$AN$1,'grv lys'!$G$2:$G$2863,'bereken betaaldatum bedrag'!B558)</f>
        <v>0</v>
      </c>
      <c r="AO558" s="4">
        <f>SUMIFS('grv lys'!$L$2:$L$2863,'grv lys'!$I$2:$I$2863,'bereken betaaldatum bedrag'!$AO$1,'grv lys'!$G$2:$G$2863,'bereken betaaldatum bedrag'!B558)</f>
        <v>0</v>
      </c>
      <c r="AP558" s="4">
        <f>SUMIFS('grv lys'!$L$2:$L$2863,'grv lys'!$I$2:$I$2863,'bereken betaaldatum bedrag'!$AP$1,'grv lys'!$G$2:$G$2863,'bereken betaaldatum bedrag'!B558)</f>
        <v>0</v>
      </c>
      <c r="AQ558" s="4">
        <f>SUMIFS('grv lys'!$L$2:$L$2863,'grv lys'!$I$2:$I$2863,'bereken betaaldatum bedrag'!$AQ$1,'grv lys'!$G$2:$G$2863,'bereken betaaldatum bedrag'!B558)</f>
        <v>0</v>
      </c>
      <c r="AR558" s="4">
        <f>SUMIFS('grv lys'!$L$2:$L$2863,'grv lys'!$I$2:$I$2863,'bereken betaaldatum bedrag'!$AR$1,'grv lys'!$G$2:$G$2863,'bereken betaaldatum bedrag'!B558)</f>
        <v>0</v>
      </c>
      <c r="AS558" s="4">
        <f>SUMIFS('grv lys'!$L$2:$L$2863,'grv lys'!$I$2:$I$2863,'bereken betaaldatum bedrag'!$AS$1,'grv lys'!$G$2:$G$2863,'bereken betaaldatum bedrag'!B558)</f>
        <v>0</v>
      </c>
      <c r="AT558" s="4">
        <f>SUMIFS('grv lys'!$L$2:$L$2863,'grv lys'!$I$2:$I$2863,'bereken betaaldatum bedrag'!$AT$1,'grv lys'!$G$2:$G$2863,'bereken betaaldatum bedrag'!B558)</f>
        <v>0</v>
      </c>
      <c r="AU558" s="4">
        <f>SUMIFS('grv lys'!$L$2:$L$2863,'grv lys'!$I$2:$I$2863,'bereken betaaldatum bedrag'!$AU$1,'grv lys'!$G$2:$G$2863,'bereken betaaldatum bedrag'!B558)</f>
        <v>0</v>
      </c>
      <c r="AV558" s="4">
        <f>SUMIFS('grv lys'!$L$2:$L$2863,'grv lys'!$I$2:$I$2863,'bereken betaaldatum bedrag'!$AV$1,'grv lys'!$G$2:$G$2863,'bereken betaaldatum bedrag'!B558)</f>
        <v>0</v>
      </c>
      <c r="AW558" s="4">
        <f>SUMIFS('grv lys'!$L$2:$L$2863,'grv lys'!$I$2:$I$2863,'bereken betaaldatum bedrag'!$AW$1,'grv lys'!$G$2:$G$2863,'bereken betaaldatum bedrag'!B558)</f>
        <v>0</v>
      </c>
      <c r="AX558" s="4">
        <f>SUMIFS('grv lys'!$L$2:$L$2863,'grv lys'!$I$2:$I$2863,'bereken betaaldatum bedrag'!$AX$1,'grv lys'!$G$2:$G$2863,'bereken betaaldatum bedrag'!B558)</f>
        <v>0</v>
      </c>
      <c r="AY558" s="4">
        <f>SUMIFS('grv lys'!$L$2:$L$2863,'grv lys'!$I$2:$I$2863,'bereken betaaldatum bedrag'!$AY$1,'grv lys'!$G$2:$G$2863,'bereken betaaldatum bedrag'!B558)</f>
        <v>0</v>
      </c>
      <c r="AZ558" s="4">
        <f>SUMIFS('grv lys'!$L$2:$L$2863,'grv lys'!$I$2:$I$2863,'bereken betaaldatum bedrag'!$AZ$1,'grv lys'!$G$2:$G$2863,'bereken betaaldatum bedrag'!B558)</f>
        <v>0</v>
      </c>
      <c r="BA558" s="4">
        <f>SUMIFS('grv lys'!$L$2:$L$2863,'grv lys'!$I$2:$I$2863,'bereken betaaldatum bedrag'!$BA$1,'grv lys'!$G$2:$G$2863,'bereken betaaldatum bedrag'!B558)</f>
        <v>0</v>
      </c>
    </row>
    <row r="559" spans="1:53" x14ac:dyDescent="0.25">
      <c r="A559" s="19" t="s">
        <v>135</v>
      </c>
      <c r="B559" s="20">
        <v>42135</v>
      </c>
      <c r="C559" s="7"/>
      <c r="D559" s="15" t="s">
        <v>148</v>
      </c>
      <c r="E559" s="14"/>
      <c r="F559" s="12"/>
      <c r="G559" s="16"/>
      <c r="H559" s="16"/>
      <c r="I559" s="4">
        <f>SUMIFS('grv lys'!$L$2:$L$2863,'grv lys'!$G$2:$G$2863,'bereken betaaldatum bedrag'!B559,'grv lys'!$I$2:$I$2863,'bereken betaaldatum bedrag'!I$1)</f>
        <v>0</v>
      </c>
      <c r="J559" s="4">
        <f>SUMIFS('grv lys'!$L$2:$L$2863,'grv lys'!$I$2:$I$2863,'bereken betaaldatum bedrag'!$J$1,'grv lys'!$T$2:$T$2863,'bereken betaaldatum bedrag'!B559)</f>
        <v>0</v>
      </c>
      <c r="K559" s="4">
        <f>SUMIFS('grv lys'!$L$2:$L$2863,'grv lys'!$I$2:$I$2863,'bereken betaaldatum bedrag'!$K$1,'grv lys'!$T$2:$T$2863,'bereken betaaldatum bedrag'!B559)</f>
        <v>0</v>
      </c>
      <c r="L559" s="4">
        <f>SUMIFS('grv lys'!$L$2:$L$2863,'grv lys'!$I$2:$I$2863,'bereken betaaldatum bedrag'!$L$1,'grv lys'!$T$2:$T$2863,'bereken betaaldatum bedrag'!B559)</f>
        <v>0</v>
      </c>
      <c r="M559" s="4">
        <f>SUMIFS('grv lys'!$L$2:$L$2863,'grv lys'!$I$2:$I$2863,'bereken betaaldatum bedrag'!$M$1,'grv lys'!$T$2:$T$2863,'bereken betaaldatum bedrag'!B559)</f>
        <v>0</v>
      </c>
      <c r="N559" s="4">
        <f>SUMIFS('grv lys'!$L$2:$L$2863,'grv lys'!$I$2:$I$2863,'bereken betaaldatum bedrag'!$N$1,'grv lys'!$T$2:$T$2863,'bereken betaaldatum bedrag'!B559)</f>
        <v>0</v>
      </c>
      <c r="O559" s="4">
        <f>SUMIFS('grv lys'!$L$2:$L$2863,'grv lys'!$I$2:$I$2863,'bereken betaaldatum bedrag'!$O$1,'grv lys'!$T$2:$T$2863,'bereken betaaldatum bedrag'!B559)</f>
        <v>0</v>
      </c>
      <c r="P559" s="4">
        <f>SUMIFS('grv lys'!$L$2:$L$2863,'grv lys'!$I$2:$I$2863,'bereken betaaldatum bedrag'!$P$1,'grv lys'!$T$2:$T$2863,'bereken betaaldatum bedrag'!B559)</f>
        <v>0</v>
      </c>
      <c r="Q559" s="4">
        <f>SUMIFS('grv lys'!$L$2:$L$2863,'grv lys'!$I$2:$I$2863,'bereken betaaldatum bedrag'!$Q$1,'grv lys'!$T$2:$T$2863,'bereken betaaldatum bedrag'!B559)</f>
        <v>0</v>
      </c>
      <c r="R559" s="4">
        <f>SUMIFS('grv lys'!$L$2:$L$2863,'grv lys'!$I$2:$I$2863,'bereken betaaldatum bedrag'!$R$1,'grv lys'!$T$2:$T$2863,'bereken betaaldatum bedrag'!B559)</f>
        <v>0</v>
      </c>
      <c r="S559" s="4">
        <f>SUMIFS('grv lys'!Y558:Y3821,'grv lys'!T558:T3821,'bereken betaaldatum bedrag'!B559,'grv lys'!V558:V3821,'bereken betaaldatum bedrag'!$S$1)</f>
        <v>0</v>
      </c>
      <c r="T559" s="4">
        <f>SUMIFS('grv lys'!Z558:Z3821,'grv lys'!U558:U3821,'bereken betaaldatum bedrag'!B559,'grv lys'!W558:W3821,'bereken betaaldatum bedrag'!$T$1)</f>
        <v>0</v>
      </c>
      <c r="U559" s="4">
        <f>SUMIFS('grv lys'!$L$2:$L$2863,'grv lys'!$I$2:$I$2863,'bereken betaaldatum bedrag'!$U$1,'grv lys'!$T$2:$T$2863,'bereken betaaldatum bedrag'!B559)</f>
        <v>0</v>
      </c>
      <c r="V559" s="4">
        <f>SUMIFS('grv lys'!$L$2:$L$2863,'grv lys'!$I$2:$I$2863,'bereken betaaldatum bedrag'!$V$1,'grv lys'!$T$2:$T$2863,'bereken betaaldatum bedrag'!B559)</f>
        <v>0</v>
      </c>
      <c r="W559" s="4">
        <f>SUMIFS('grv lys'!$L$2:$L$2863,'grv lys'!$I$2:$I$2863,'bereken betaaldatum bedrag'!$W$1,'grv lys'!$T$2:$T$2863,'bereken betaaldatum bedrag'!B559)</f>
        <v>0</v>
      </c>
      <c r="X559" s="4">
        <f>SUMIFS('grv lys'!$L$2:$L$2863,'grv lys'!$I$2:$I$2863,'bereken betaaldatum bedrag'!$X$1,'grv lys'!$T$2:$T$2863,'bereken betaaldatum bedrag'!B559)</f>
        <v>0</v>
      </c>
      <c r="Y559" s="4">
        <f>SUMIFS('grv lys'!$L$2:$L$2863,'grv lys'!$I$2:$I$2863,'bereken betaaldatum bedrag'!$Y$1,'grv lys'!$G$2:$G$2863,'bereken betaaldatum bedrag'!B559)</f>
        <v>0</v>
      </c>
      <c r="Z559" s="4">
        <f>SUMIFS('grv lys'!$L$2:$L$2863,'grv lys'!$I$2:$I$2863,'bereken betaaldatum bedrag'!$Z$1,'grv lys'!$G$2:$G$2863,'bereken betaaldatum bedrag'!B559)</f>
        <v>0</v>
      </c>
      <c r="AA559" s="4">
        <f>SUMIFS('grv lys'!$L$2:$L$2863,'grv lys'!$I$2:$I$2863,'bereken betaaldatum bedrag'!$AA$1,'grv lys'!$G$2:$G$2863,'bereken betaaldatum bedrag'!B559)</f>
        <v>0</v>
      </c>
      <c r="AB559" s="4">
        <f>SUMIFS('grv lys'!$L$2:$L$2863,'grv lys'!$I$2:$I$2863,'bereken betaaldatum bedrag'!$AB$1,'grv lys'!$G$2:$G$2863,'bereken betaaldatum bedrag'!B559)</f>
        <v>0</v>
      </c>
      <c r="AC559" s="4">
        <f>SUMIFS('grv lys'!$L$2:$L$2863,'grv lys'!$I$2:$I$2863,'bereken betaaldatum bedrag'!$AC$1,'grv lys'!$G$2:$G$2863,'bereken betaaldatum bedrag'!B559)</f>
        <v>0</v>
      </c>
      <c r="AD559" s="4">
        <f>SUMIFS('grv lys'!$L$2:$L$2863,'grv lys'!$I$2:$I$2863,'bereken betaaldatum bedrag'!$AD$1,'grv lys'!$G$2:$G$2863,'bereken betaaldatum bedrag'!B559)</f>
        <v>0</v>
      </c>
      <c r="AE559" s="4">
        <f>SUMIFS('grv lys'!$L$2:$L$2863,'grv lys'!$I$2:$I$2863,'bereken betaaldatum bedrag'!$AE$1,'grv lys'!$G$2:$G$2863,'bereken betaaldatum bedrag'!B559)</f>
        <v>0</v>
      </c>
      <c r="AF559" s="4">
        <f>SUMIFS('grv lys'!$L$2:$L$2863,'grv lys'!$I$2:$I$2863,'bereken betaaldatum bedrag'!$AF$1,'grv lys'!$G$2:$G$2863,'bereken betaaldatum bedrag'!B559)</f>
        <v>0</v>
      </c>
      <c r="AG559" s="4">
        <f>SUMIFS('grv lys'!$L$2:$L$2863,'grv lys'!$I$2:$I$2863,'bereken betaaldatum bedrag'!$AG$1,'grv lys'!$G$2:$G$2863,'bereken betaaldatum bedrag'!B559)</f>
        <v>0</v>
      </c>
      <c r="AH559" s="4">
        <f>SUMIFS('grv lys'!$L$2:$L$2863,'grv lys'!$I$2:$I$2863,'bereken betaaldatum bedrag'!$AH$1,'grv lys'!$G$2:$G$2863,'bereken betaaldatum bedrag'!B559)</f>
        <v>0</v>
      </c>
      <c r="AI559" s="4">
        <f>SUMIFS('grv lys'!$L$2:$L$2863,'grv lys'!$I$2:$I$2863,'bereken betaaldatum bedrag'!$AI$1,'grv lys'!$G$2:$G$2863,'bereken betaaldatum bedrag'!B559)</f>
        <v>0</v>
      </c>
      <c r="AJ559" s="4">
        <f>SUMIFS('grv lys'!$L$2:$L$2863,'grv lys'!$I$2:$I$2863,'bereken betaaldatum bedrag'!$AJ$1,'grv lys'!$G$2:$G$2863,'bereken betaaldatum bedrag'!B559)</f>
        <v>0</v>
      </c>
      <c r="AK559" s="4">
        <f>SUMIFS('grv lys'!$L$2:$L$2863,'grv lys'!$I$2:$I$2863,'bereken betaaldatum bedrag'!$AK$1,'grv lys'!$G$2:$G$2863,'bereken betaaldatum bedrag'!B559)</f>
        <v>0</v>
      </c>
      <c r="AL559" s="4">
        <f>SUMIFS('grv lys'!$L$2:$L$2863,'grv lys'!$I$2:$I$2863,'bereken betaaldatum bedrag'!$AL$1,'grv lys'!$G$2:$G$2863,'bereken betaaldatum bedrag'!B559)</f>
        <v>0</v>
      </c>
      <c r="AM559" s="4">
        <f>SUMIFS('grv lys'!$L$2:$L$2863,'grv lys'!$I$2:$I$2863,'bereken betaaldatum bedrag'!$AM$1,'grv lys'!$G$2:$G$2863,'bereken betaaldatum bedrag'!B559)</f>
        <v>0</v>
      </c>
      <c r="AN559" s="4">
        <f>SUMIFS('grv lys'!$L$2:$L$2863,'grv lys'!$I$2:$I$2863,'bereken betaaldatum bedrag'!$AN$1,'grv lys'!$G$2:$G$2863,'bereken betaaldatum bedrag'!B559)</f>
        <v>0</v>
      </c>
      <c r="AO559" s="4">
        <f>SUMIFS('grv lys'!$L$2:$L$2863,'grv lys'!$I$2:$I$2863,'bereken betaaldatum bedrag'!$AO$1,'grv lys'!$G$2:$G$2863,'bereken betaaldatum bedrag'!B559)</f>
        <v>0</v>
      </c>
      <c r="AP559" s="4">
        <f>SUMIFS('grv lys'!$L$2:$L$2863,'grv lys'!$I$2:$I$2863,'bereken betaaldatum bedrag'!$AP$1,'grv lys'!$G$2:$G$2863,'bereken betaaldatum bedrag'!B559)</f>
        <v>0</v>
      </c>
      <c r="AQ559" s="4">
        <f>SUMIFS('grv lys'!$L$2:$L$2863,'grv lys'!$I$2:$I$2863,'bereken betaaldatum bedrag'!$AQ$1,'grv lys'!$G$2:$G$2863,'bereken betaaldatum bedrag'!B559)</f>
        <v>0</v>
      </c>
      <c r="AR559" s="4">
        <f>SUMIFS('grv lys'!$L$2:$L$2863,'grv lys'!$I$2:$I$2863,'bereken betaaldatum bedrag'!$AR$1,'grv lys'!$G$2:$G$2863,'bereken betaaldatum bedrag'!B559)</f>
        <v>0</v>
      </c>
      <c r="AS559" s="4">
        <f>SUMIFS('grv lys'!$L$2:$L$2863,'grv lys'!$I$2:$I$2863,'bereken betaaldatum bedrag'!$AS$1,'grv lys'!$G$2:$G$2863,'bereken betaaldatum bedrag'!B559)</f>
        <v>0</v>
      </c>
      <c r="AT559" s="4">
        <f>SUMIFS('grv lys'!$L$2:$L$2863,'grv lys'!$I$2:$I$2863,'bereken betaaldatum bedrag'!$AT$1,'grv lys'!$G$2:$G$2863,'bereken betaaldatum bedrag'!B559)</f>
        <v>0</v>
      </c>
      <c r="AU559" s="4">
        <f>SUMIFS('grv lys'!$L$2:$L$2863,'grv lys'!$I$2:$I$2863,'bereken betaaldatum bedrag'!$AU$1,'grv lys'!$G$2:$G$2863,'bereken betaaldatum bedrag'!B559)</f>
        <v>0</v>
      </c>
      <c r="AV559" s="4">
        <f>SUMIFS('grv lys'!$L$2:$L$2863,'grv lys'!$I$2:$I$2863,'bereken betaaldatum bedrag'!$AV$1,'grv lys'!$G$2:$G$2863,'bereken betaaldatum bedrag'!B559)</f>
        <v>0</v>
      </c>
      <c r="AW559" s="4">
        <f>SUMIFS('grv lys'!$L$2:$L$2863,'grv lys'!$I$2:$I$2863,'bereken betaaldatum bedrag'!$AW$1,'grv lys'!$G$2:$G$2863,'bereken betaaldatum bedrag'!B559)</f>
        <v>0</v>
      </c>
      <c r="AX559" s="4">
        <f>SUMIFS('grv lys'!$L$2:$L$2863,'grv lys'!$I$2:$I$2863,'bereken betaaldatum bedrag'!$AX$1,'grv lys'!$G$2:$G$2863,'bereken betaaldatum bedrag'!B559)</f>
        <v>0</v>
      </c>
      <c r="AY559" s="4">
        <f>SUMIFS('grv lys'!$L$2:$L$2863,'grv lys'!$I$2:$I$2863,'bereken betaaldatum bedrag'!$AY$1,'grv lys'!$G$2:$G$2863,'bereken betaaldatum bedrag'!B559)</f>
        <v>0</v>
      </c>
      <c r="AZ559" s="4">
        <f>SUMIFS('grv lys'!$L$2:$L$2863,'grv lys'!$I$2:$I$2863,'bereken betaaldatum bedrag'!$AZ$1,'grv lys'!$G$2:$G$2863,'bereken betaaldatum bedrag'!B559)</f>
        <v>0</v>
      </c>
      <c r="BA559" s="4">
        <f>SUMIFS('grv lys'!$L$2:$L$2863,'grv lys'!$I$2:$I$2863,'bereken betaaldatum bedrag'!$BA$1,'grv lys'!$G$2:$G$2863,'bereken betaaldatum bedrag'!B559)</f>
        <v>0</v>
      </c>
    </row>
    <row r="560" spans="1:53" x14ac:dyDescent="0.25">
      <c r="A560" s="19" t="s">
        <v>136</v>
      </c>
      <c r="B560" s="20">
        <v>42136</v>
      </c>
      <c r="C560" s="7"/>
      <c r="D560" s="15" t="s">
        <v>148</v>
      </c>
      <c r="E560" s="14"/>
      <c r="F560" s="12"/>
      <c r="G560" s="16"/>
      <c r="H560" s="16"/>
      <c r="I560" s="4">
        <f>SUMIFS('grv lys'!$L$2:$L$2863,'grv lys'!$G$2:$G$2863,'bereken betaaldatum bedrag'!B560,'grv lys'!$I$2:$I$2863,'bereken betaaldatum bedrag'!I$1)</f>
        <v>0</v>
      </c>
      <c r="J560" s="4">
        <f>SUMIFS('grv lys'!$L$2:$L$2863,'grv lys'!$I$2:$I$2863,'bereken betaaldatum bedrag'!$J$1,'grv lys'!$T$2:$T$2863,'bereken betaaldatum bedrag'!B560)</f>
        <v>0</v>
      </c>
      <c r="K560" s="4">
        <f>SUMIFS('grv lys'!$L$2:$L$2863,'grv lys'!$I$2:$I$2863,'bereken betaaldatum bedrag'!$K$1,'grv lys'!$T$2:$T$2863,'bereken betaaldatum bedrag'!B560)</f>
        <v>0</v>
      </c>
      <c r="L560" s="4">
        <f>SUMIFS('grv lys'!$L$2:$L$2863,'grv lys'!$I$2:$I$2863,'bereken betaaldatum bedrag'!$L$1,'grv lys'!$T$2:$T$2863,'bereken betaaldatum bedrag'!B560)</f>
        <v>0</v>
      </c>
      <c r="M560" s="4">
        <f>SUMIFS('grv lys'!$L$2:$L$2863,'grv lys'!$I$2:$I$2863,'bereken betaaldatum bedrag'!$M$1,'grv lys'!$T$2:$T$2863,'bereken betaaldatum bedrag'!B560)</f>
        <v>0</v>
      </c>
      <c r="N560" s="4">
        <f>SUMIFS('grv lys'!$L$2:$L$2863,'grv lys'!$I$2:$I$2863,'bereken betaaldatum bedrag'!$N$1,'grv lys'!$T$2:$T$2863,'bereken betaaldatum bedrag'!B560)</f>
        <v>0</v>
      </c>
      <c r="O560" s="4">
        <f>SUMIFS('grv lys'!$L$2:$L$2863,'grv lys'!$I$2:$I$2863,'bereken betaaldatum bedrag'!$O$1,'grv lys'!$T$2:$T$2863,'bereken betaaldatum bedrag'!B560)</f>
        <v>0</v>
      </c>
      <c r="P560" s="4">
        <f>SUMIFS('grv lys'!$L$2:$L$2863,'grv lys'!$I$2:$I$2863,'bereken betaaldatum bedrag'!$P$1,'grv lys'!$T$2:$T$2863,'bereken betaaldatum bedrag'!B560)</f>
        <v>0</v>
      </c>
      <c r="Q560" s="4">
        <f>SUMIFS('grv lys'!$L$2:$L$2863,'grv lys'!$I$2:$I$2863,'bereken betaaldatum bedrag'!$Q$1,'grv lys'!$T$2:$T$2863,'bereken betaaldatum bedrag'!B560)</f>
        <v>0</v>
      </c>
      <c r="R560" s="4">
        <f>SUMIFS('grv lys'!$L$2:$L$2863,'grv lys'!$I$2:$I$2863,'bereken betaaldatum bedrag'!$R$1,'grv lys'!$T$2:$T$2863,'bereken betaaldatum bedrag'!B560)</f>
        <v>0</v>
      </c>
      <c r="S560" s="4">
        <f>SUMIFS('grv lys'!Y559:Y3822,'grv lys'!T559:T3822,'bereken betaaldatum bedrag'!B560,'grv lys'!V559:V3822,'bereken betaaldatum bedrag'!$S$1)</f>
        <v>0</v>
      </c>
      <c r="T560" s="4">
        <f>SUMIFS('grv lys'!Z559:Z3822,'grv lys'!U559:U3822,'bereken betaaldatum bedrag'!B560,'grv lys'!W559:W3822,'bereken betaaldatum bedrag'!$T$1)</f>
        <v>0</v>
      </c>
      <c r="U560" s="4">
        <f>SUMIFS('grv lys'!$L$2:$L$2863,'grv lys'!$I$2:$I$2863,'bereken betaaldatum bedrag'!$U$1,'grv lys'!$T$2:$T$2863,'bereken betaaldatum bedrag'!B560)</f>
        <v>0</v>
      </c>
      <c r="V560" s="4">
        <f>SUMIFS('grv lys'!$L$2:$L$2863,'grv lys'!$I$2:$I$2863,'bereken betaaldatum bedrag'!$V$1,'grv lys'!$T$2:$T$2863,'bereken betaaldatum bedrag'!B560)</f>
        <v>0</v>
      </c>
      <c r="W560" s="4">
        <f>SUMIFS('grv lys'!$L$2:$L$2863,'grv lys'!$I$2:$I$2863,'bereken betaaldatum bedrag'!$W$1,'grv lys'!$T$2:$T$2863,'bereken betaaldatum bedrag'!B560)</f>
        <v>0</v>
      </c>
      <c r="X560" s="4">
        <f>SUMIFS('grv lys'!$L$2:$L$2863,'grv lys'!$I$2:$I$2863,'bereken betaaldatum bedrag'!$X$1,'grv lys'!$T$2:$T$2863,'bereken betaaldatum bedrag'!B560)</f>
        <v>0</v>
      </c>
      <c r="Y560" s="4">
        <f>SUMIFS('grv lys'!$L$2:$L$2863,'grv lys'!$I$2:$I$2863,'bereken betaaldatum bedrag'!$Y$1,'grv lys'!$G$2:$G$2863,'bereken betaaldatum bedrag'!B560)</f>
        <v>0</v>
      </c>
      <c r="Z560" s="4">
        <f>SUMIFS('grv lys'!$L$2:$L$2863,'grv lys'!$I$2:$I$2863,'bereken betaaldatum bedrag'!$Z$1,'grv lys'!$G$2:$G$2863,'bereken betaaldatum bedrag'!B560)</f>
        <v>0</v>
      </c>
      <c r="AA560" s="4">
        <f>SUMIFS('grv lys'!$L$2:$L$2863,'grv lys'!$I$2:$I$2863,'bereken betaaldatum bedrag'!$AA$1,'grv lys'!$G$2:$G$2863,'bereken betaaldatum bedrag'!B560)</f>
        <v>0</v>
      </c>
      <c r="AB560" s="4">
        <f>SUMIFS('grv lys'!$L$2:$L$2863,'grv lys'!$I$2:$I$2863,'bereken betaaldatum bedrag'!$AB$1,'grv lys'!$G$2:$G$2863,'bereken betaaldatum bedrag'!B560)</f>
        <v>0</v>
      </c>
      <c r="AC560" s="4">
        <f>SUMIFS('grv lys'!$L$2:$L$2863,'grv lys'!$I$2:$I$2863,'bereken betaaldatum bedrag'!$AC$1,'grv lys'!$G$2:$G$2863,'bereken betaaldatum bedrag'!B560)</f>
        <v>0</v>
      </c>
      <c r="AD560" s="4">
        <f>SUMIFS('grv lys'!$L$2:$L$2863,'grv lys'!$I$2:$I$2863,'bereken betaaldatum bedrag'!$AD$1,'grv lys'!$G$2:$G$2863,'bereken betaaldatum bedrag'!B560)</f>
        <v>0</v>
      </c>
      <c r="AE560" s="4">
        <f>SUMIFS('grv lys'!$L$2:$L$2863,'grv lys'!$I$2:$I$2863,'bereken betaaldatum bedrag'!$AE$1,'grv lys'!$G$2:$G$2863,'bereken betaaldatum bedrag'!B560)</f>
        <v>0</v>
      </c>
      <c r="AF560" s="4">
        <f>SUMIFS('grv lys'!$L$2:$L$2863,'grv lys'!$I$2:$I$2863,'bereken betaaldatum bedrag'!$AF$1,'grv lys'!$G$2:$G$2863,'bereken betaaldatum bedrag'!B560)</f>
        <v>0</v>
      </c>
      <c r="AG560" s="4">
        <f>SUMIFS('grv lys'!$L$2:$L$2863,'grv lys'!$I$2:$I$2863,'bereken betaaldatum bedrag'!$AG$1,'grv lys'!$G$2:$G$2863,'bereken betaaldatum bedrag'!B560)</f>
        <v>0</v>
      </c>
      <c r="AH560" s="4">
        <f>SUMIFS('grv lys'!$L$2:$L$2863,'grv lys'!$I$2:$I$2863,'bereken betaaldatum bedrag'!$AH$1,'grv lys'!$G$2:$G$2863,'bereken betaaldatum bedrag'!B560)</f>
        <v>0</v>
      </c>
      <c r="AI560" s="4">
        <f>SUMIFS('grv lys'!$L$2:$L$2863,'grv lys'!$I$2:$I$2863,'bereken betaaldatum bedrag'!$AI$1,'grv lys'!$G$2:$G$2863,'bereken betaaldatum bedrag'!B560)</f>
        <v>0</v>
      </c>
      <c r="AJ560" s="4">
        <f>SUMIFS('grv lys'!$L$2:$L$2863,'grv lys'!$I$2:$I$2863,'bereken betaaldatum bedrag'!$AJ$1,'grv lys'!$G$2:$G$2863,'bereken betaaldatum bedrag'!B560)</f>
        <v>0</v>
      </c>
      <c r="AK560" s="4">
        <f>SUMIFS('grv lys'!$L$2:$L$2863,'grv lys'!$I$2:$I$2863,'bereken betaaldatum bedrag'!$AK$1,'grv lys'!$G$2:$G$2863,'bereken betaaldatum bedrag'!B560)</f>
        <v>0</v>
      </c>
      <c r="AL560" s="4">
        <f>SUMIFS('grv lys'!$L$2:$L$2863,'grv lys'!$I$2:$I$2863,'bereken betaaldatum bedrag'!$AL$1,'grv lys'!$G$2:$G$2863,'bereken betaaldatum bedrag'!B560)</f>
        <v>0</v>
      </c>
      <c r="AM560" s="4">
        <f>SUMIFS('grv lys'!$L$2:$L$2863,'grv lys'!$I$2:$I$2863,'bereken betaaldatum bedrag'!$AM$1,'grv lys'!$G$2:$G$2863,'bereken betaaldatum bedrag'!B560)</f>
        <v>0</v>
      </c>
      <c r="AN560" s="4">
        <f>SUMIFS('grv lys'!$L$2:$L$2863,'grv lys'!$I$2:$I$2863,'bereken betaaldatum bedrag'!$AN$1,'grv lys'!$G$2:$G$2863,'bereken betaaldatum bedrag'!B560)</f>
        <v>0</v>
      </c>
      <c r="AO560" s="4">
        <f>SUMIFS('grv lys'!$L$2:$L$2863,'grv lys'!$I$2:$I$2863,'bereken betaaldatum bedrag'!$AO$1,'grv lys'!$G$2:$G$2863,'bereken betaaldatum bedrag'!B560)</f>
        <v>0</v>
      </c>
      <c r="AP560" s="4">
        <f>SUMIFS('grv lys'!$L$2:$L$2863,'grv lys'!$I$2:$I$2863,'bereken betaaldatum bedrag'!$AP$1,'grv lys'!$G$2:$G$2863,'bereken betaaldatum bedrag'!B560)</f>
        <v>0</v>
      </c>
      <c r="AQ560" s="4">
        <f>SUMIFS('grv lys'!$L$2:$L$2863,'grv lys'!$I$2:$I$2863,'bereken betaaldatum bedrag'!$AQ$1,'grv lys'!$G$2:$G$2863,'bereken betaaldatum bedrag'!B560)</f>
        <v>0</v>
      </c>
      <c r="AR560" s="4">
        <f>SUMIFS('grv lys'!$L$2:$L$2863,'grv lys'!$I$2:$I$2863,'bereken betaaldatum bedrag'!$AR$1,'grv lys'!$G$2:$G$2863,'bereken betaaldatum bedrag'!B560)</f>
        <v>0</v>
      </c>
      <c r="AS560" s="4">
        <f>SUMIFS('grv lys'!$L$2:$L$2863,'grv lys'!$I$2:$I$2863,'bereken betaaldatum bedrag'!$AS$1,'grv lys'!$G$2:$G$2863,'bereken betaaldatum bedrag'!B560)</f>
        <v>0</v>
      </c>
      <c r="AT560" s="4">
        <f>SUMIFS('grv lys'!$L$2:$L$2863,'grv lys'!$I$2:$I$2863,'bereken betaaldatum bedrag'!$AT$1,'grv lys'!$G$2:$G$2863,'bereken betaaldatum bedrag'!B560)</f>
        <v>0</v>
      </c>
      <c r="AU560" s="4">
        <f>SUMIFS('grv lys'!$L$2:$L$2863,'grv lys'!$I$2:$I$2863,'bereken betaaldatum bedrag'!$AU$1,'grv lys'!$G$2:$G$2863,'bereken betaaldatum bedrag'!B560)</f>
        <v>0</v>
      </c>
      <c r="AV560" s="4">
        <f>SUMIFS('grv lys'!$L$2:$L$2863,'grv lys'!$I$2:$I$2863,'bereken betaaldatum bedrag'!$AV$1,'grv lys'!$G$2:$G$2863,'bereken betaaldatum bedrag'!B560)</f>
        <v>0</v>
      </c>
      <c r="AW560" s="4">
        <f>SUMIFS('grv lys'!$L$2:$L$2863,'grv lys'!$I$2:$I$2863,'bereken betaaldatum bedrag'!$AW$1,'grv lys'!$G$2:$G$2863,'bereken betaaldatum bedrag'!B560)</f>
        <v>0</v>
      </c>
      <c r="AX560" s="4">
        <f>SUMIFS('grv lys'!$L$2:$L$2863,'grv lys'!$I$2:$I$2863,'bereken betaaldatum bedrag'!$AX$1,'grv lys'!$G$2:$G$2863,'bereken betaaldatum bedrag'!B560)</f>
        <v>0</v>
      </c>
      <c r="AY560" s="4">
        <f>SUMIFS('grv lys'!$L$2:$L$2863,'grv lys'!$I$2:$I$2863,'bereken betaaldatum bedrag'!$AY$1,'grv lys'!$G$2:$G$2863,'bereken betaaldatum bedrag'!B560)</f>
        <v>0</v>
      </c>
      <c r="AZ560" s="4">
        <f>SUMIFS('grv lys'!$L$2:$L$2863,'grv lys'!$I$2:$I$2863,'bereken betaaldatum bedrag'!$AZ$1,'grv lys'!$G$2:$G$2863,'bereken betaaldatum bedrag'!B560)</f>
        <v>0</v>
      </c>
      <c r="BA560" s="4">
        <f>SUMIFS('grv lys'!$L$2:$L$2863,'grv lys'!$I$2:$I$2863,'bereken betaaldatum bedrag'!$BA$1,'grv lys'!$G$2:$G$2863,'bereken betaaldatum bedrag'!B560)</f>
        <v>0</v>
      </c>
    </row>
    <row r="561" spans="1:53" x14ac:dyDescent="0.25">
      <c r="A561" s="19" t="s">
        <v>137</v>
      </c>
      <c r="B561" s="20">
        <v>42137</v>
      </c>
      <c r="C561" s="7"/>
      <c r="D561" s="15" t="s">
        <v>148</v>
      </c>
      <c r="E561" s="14"/>
      <c r="F561" s="12"/>
      <c r="G561" s="16"/>
      <c r="H561" s="16"/>
      <c r="I561" s="4">
        <f>SUMIFS('grv lys'!$L$2:$L$2863,'grv lys'!$G$2:$G$2863,'bereken betaaldatum bedrag'!B561,'grv lys'!$I$2:$I$2863,'bereken betaaldatum bedrag'!I$1)</f>
        <v>0</v>
      </c>
      <c r="J561" s="4">
        <f>SUMIFS('grv lys'!$L$2:$L$2863,'grv lys'!$I$2:$I$2863,'bereken betaaldatum bedrag'!$J$1,'grv lys'!$T$2:$T$2863,'bereken betaaldatum bedrag'!B561)</f>
        <v>0</v>
      </c>
      <c r="K561" s="4">
        <f>SUMIFS('grv lys'!$L$2:$L$2863,'grv lys'!$I$2:$I$2863,'bereken betaaldatum bedrag'!$K$1,'grv lys'!$T$2:$T$2863,'bereken betaaldatum bedrag'!B561)</f>
        <v>0</v>
      </c>
      <c r="L561" s="4">
        <f>SUMIFS('grv lys'!$L$2:$L$2863,'grv lys'!$I$2:$I$2863,'bereken betaaldatum bedrag'!$L$1,'grv lys'!$T$2:$T$2863,'bereken betaaldatum bedrag'!B561)</f>
        <v>0</v>
      </c>
      <c r="M561" s="4">
        <f>SUMIFS('grv lys'!$L$2:$L$2863,'grv lys'!$I$2:$I$2863,'bereken betaaldatum bedrag'!$M$1,'grv lys'!$T$2:$T$2863,'bereken betaaldatum bedrag'!B561)</f>
        <v>0</v>
      </c>
      <c r="N561" s="4">
        <f>SUMIFS('grv lys'!$L$2:$L$2863,'grv lys'!$I$2:$I$2863,'bereken betaaldatum bedrag'!$N$1,'grv lys'!$T$2:$T$2863,'bereken betaaldatum bedrag'!B561)</f>
        <v>0</v>
      </c>
      <c r="O561" s="4">
        <f>SUMIFS('grv lys'!$L$2:$L$2863,'grv lys'!$I$2:$I$2863,'bereken betaaldatum bedrag'!$O$1,'grv lys'!$T$2:$T$2863,'bereken betaaldatum bedrag'!B561)</f>
        <v>0</v>
      </c>
      <c r="P561" s="4">
        <f>SUMIFS('grv lys'!$L$2:$L$2863,'grv lys'!$I$2:$I$2863,'bereken betaaldatum bedrag'!$P$1,'grv lys'!$T$2:$T$2863,'bereken betaaldatum bedrag'!B561)</f>
        <v>0</v>
      </c>
      <c r="Q561" s="4">
        <f>SUMIFS('grv lys'!$L$2:$L$2863,'grv lys'!$I$2:$I$2863,'bereken betaaldatum bedrag'!$Q$1,'grv lys'!$T$2:$T$2863,'bereken betaaldatum bedrag'!B561)</f>
        <v>0</v>
      </c>
      <c r="R561" s="4">
        <f>SUMIFS('grv lys'!$L$2:$L$2863,'grv lys'!$I$2:$I$2863,'bereken betaaldatum bedrag'!$R$1,'grv lys'!$T$2:$T$2863,'bereken betaaldatum bedrag'!B561)</f>
        <v>0</v>
      </c>
      <c r="S561" s="4">
        <f>SUMIFS('grv lys'!Y560:Y3823,'grv lys'!T560:T3823,'bereken betaaldatum bedrag'!B561,'grv lys'!V560:V3823,'bereken betaaldatum bedrag'!$S$1)</f>
        <v>0</v>
      </c>
      <c r="T561" s="4">
        <f>SUMIFS('grv lys'!Z560:Z3823,'grv lys'!U560:U3823,'bereken betaaldatum bedrag'!B561,'grv lys'!W560:W3823,'bereken betaaldatum bedrag'!$T$1)</f>
        <v>0</v>
      </c>
      <c r="U561" s="4">
        <f>SUMIFS('grv lys'!$L$2:$L$2863,'grv lys'!$I$2:$I$2863,'bereken betaaldatum bedrag'!$U$1,'grv lys'!$T$2:$T$2863,'bereken betaaldatum bedrag'!B561)</f>
        <v>0</v>
      </c>
      <c r="V561" s="4">
        <f>SUMIFS('grv lys'!$L$2:$L$2863,'grv lys'!$I$2:$I$2863,'bereken betaaldatum bedrag'!$V$1,'grv lys'!$T$2:$T$2863,'bereken betaaldatum bedrag'!B561)</f>
        <v>0</v>
      </c>
      <c r="W561" s="4">
        <f>SUMIFS('grv lys'!$L$2:$L$2863,'grv lys'!$I$2:$I$2863,'bereken betaaldatum bedrag'!$W$1,'grv lys'!$T$2:$T$2863,'bereken betaaldatum bedrag'!B561)</f>
        <v>0</v>
      </c>
      <c r="X561" s="4">
        <f>SUMIFS('grv lys'!$L$2:$L$2863,'grv lys'!$I$2:$I$2863,'bereken betaaldatum bedrag'!$X$1,'grv lys'!$T$2:$T$2863,'bereken betaaldatum bedrag'!B561)</f>
        <v>0</v>
      </c>
      <c r="Y561" s="4">
        <f>SUMIFS('grv lys'!$L$2:$L$2863,'grv lys'!$I$2:$I$2863,'bereken betaaldatum bedrag'!$Y$1,'grv lys'!$G$2:$G$2863,'bereken betaaldatum bedrag'!B561)</f>
        <v>0</v>
      </c>
      <c r="Z561" s="4">
        <f>SUMIFS('grv lys'!$L$2:$L$2863,'grv lys'!$I$2:$I$2863,'bereken betaaldatum bedrag'!$Z$1,'grv lys'!$G$2:$G$2863,'bereken betaaldatum bedrag'!B561)</f>
        <v>0</v>
      </c>
      <c r="AA561" s="4">
        <f>SUMIFS('grv lys'!$L$2:$L$2863,'grv lys'!$I$2:$I$2863,'bereken betaaldatum bedrag'!$AA$1,'grv lys'!$G$2:$G$2863,'bereken betaaldatum bedrag'!B561)</f>
        <v>0</v>
      </c>
      <c r="AB561" s="4">
        <f>SUMIFS('grv lys'!$L$2:$L$2863,'grv lys'!$I$2:$I$2863,'bereken betaaldatum bedrag'!$AB$1,'grv lys'!$G$2:$G$2863,'bereken betaaldatum bedrag'!B561)</f>
        <v>0</v>
      </c>
      <c r="AC561" s="4">
        <f>SUMIFS('grv lys'!$L$2:$L$2863,'grv lys'!$I$2:$I$2863,'bereken betaaldatum bedrag'!$AC$1,'grv lys'!$G$2:$G$2863,'bereken betaaldatum bedrag'!B561)</f>
        <v>0</v>
      </c>
      <c r="AD561" s="4">
        <f>SUMIFS('grv lys'!$L$2:$L$2863,'grv lys'!$I$2:$I$2863,'bereken betaaldatum bedrag'!$AD$1,'grv lys'!$G$2:$G$2863,'bereken betaaldatum bedrag'!B561)</f>
        <v>0</v>
      </c>
      <c r="AE561" s="4">
        <f>SUMIFS('grv lys'!$L$2:$L$2863,'grv lys'!$I$2:$I$2863,'bereken betaaldatum bedrag'!$AE$1,'grv lys'!$G$2:$G$2863,'bereken betaaldatum bedrag'!B561)</f>
        <v>0</v>
      </c>
      <c r="AF561" s="4">
        <f>SUMIFS('grv lys'!$L$2:$L$2863,'grv lys'!$I$2:$I$2863,'bereken betaaldatum bedrag'!$AF$1,'grv lys'!$G$2:$G$2863,'bereken betaaldatum bedrag'!B561)</f>
        <v>0</v>
      </c>
      <c r="AG561" s="4">
        <f>SUMIFS('grv lys'!$L$2:$L$2863,'grv lys'!$I$2:$I$2863,'bereken betaaldatum bedrag'!$AG$1,'grv lys'!$G$2:$G$2863,'bereken betaaldatum bedrag'!B561)</f>
        <v>0</v>
      </c>
      <c r="AH561" s="4">
        <f>SUMIFS('grv lys'!$L$2:$L$2863,'grv lys'!$I$2:$I$2863,'bereken betaaldatum bedrag'!$AH$1,'grv lys'!$G$2:$G$2863,'bereken betaaldatum bedrag'!B561)</f>
        <v>0</v>
      </c>
      <c r="AI561" s="4">
        <f>SUMIFS('grv lys'!$L$2:$L$2863,'grv lys'!$I$2:$I$2863,'bereken betaaldatum bedrag'!$AI$1,'grv lys'!$G$2:$G$2863,'bereken betaaldatum bedrag'!B561)</f>
        <v>0</v>
      </c>
      <c r="AJ561" s="4">
        <f>SUMIFS('grv lys'!$L$2:$L$2863,'grv lys'!$I$2:$I$2863,'bereken betaaldatum bedrag'!$AJ$1,'grv lys'!$G$2:$G$2863,'bereken betaaldatum bedrag'!B561)</f>
        <v>0</v>
      </c>
      <c r="AK561" s="4">
        <f>SUMIFS('grv lys'!$L$2:$L$2863,'grv lys'!$I$2:$I$2863,'bereken betaaldatum bedrag'!$AK$1,'grv lys'!$G$2:$G$2863,'bereken betaaldatum bedrag'!B561)</f>
        <v>0</v>
      </c>
      <c r="AL561" s="4">
        <f>SUMIFS('grv lys'!$L$2:$L$2863,'grv lys'!$I$2:$I$2863,'bereken betaaldatum bedrag'!$AL$1,'grv lys'!$G$2:$G$2863,'bereken betaaldatum bedrag'!B561)</f>
        <v>0</v>
      </c>
      <c r="AM561" s="4">
        <f>SUMIFS('grv lys'!$L$2:$L$2863,'grv lys'!$I$2:$I$2863,'bereken betaaldatum bedrag'!$AM$1,'grv lys'!$G$2:$G$2863,'bereken betaaldatum bedrag'!B561)</f>
        <v>0</v>
      </c>
      <c r="AN561" s="4">
        <f>SUMIFS('grv lys'!$L$2:$L$2863,'grv lys'!$I$2:$I$2863,'bereken betaaldatum bedrag'!$AN$1,'grv lys'!$G$2:$G$2863,'bereken betaaldatum bedrag'!B561)</f>
        <v>0</v>
      </c>
      <c r="AO561" s="4">
        <f>SUMIFS('grv lys'!$L$2:$L$2863,'grv lys'!$I$2:$I$2863,'bereken betaaldatum bedrag'!$AO$1,'grv lys'!$G$2:$G$2863,'bereken betaaldatum bedrag'!B561)</f>
        <v>0</v>
      </c>
      <c r="AP561" s="4">
        <f>SUMIFS('grv lys'!$L$2:$L$2863,'grv lys'!$I$2:$I$2863,'bereken betaaldatum bedrag'!$AP$1,'grv lys'!$G$2:$G$2863,'bereken betaaldatum bedrag'!B561)</f>
        <v>0</v>
      </c>
      <c r="AQ561" s="4">
        <f>SUMIFS('grv lys'!$L$2:$L$2863,'grv lys'!$I$2:$I$2863,'bereken betaaldatum bedrag'!$AQ$1,'grv lys'!$G$2:$G$2863,'bereken betaaldatum bedrag'!B561)</f>
        <v>0</v>
      </c>
      <c r="AR561" s="4">
        <f>SUMIFS('grv lys'!$L$2:$L$2863,'grv lys'!$I$2:$I$2863,'bereken betaaldatum bedrag'!$AR$1,'grv lys'!$G$2:$G$2863,'bereken betaaldatum bedrag'!B561)</f>
        <v>0</v>
      </c>
      <c r="AS561" s="4">
        <f>SUMIFS('grv lys'!$L$2:$L$2863,'grv lys'!$I$2:$I$2863,'bereken betaaldatum bedrag'!$AS$1,'grv lys'!$G$2:$G$2863,'bereken betaaldatum bedrag'!B561)</f>
        <v>0</v>
      </c>
      <c r="AT561" s="4">
        <f>SUMIFS('grv lys'!$L$2:$L$2863,'grv lys'!$I$2:$I$2863,'bereken betaaldatum bedrag'!$AT$1,'grv lys'!$G$2:$G$2863,'bereken betaaldatum bedrag'!B561)</f>
        <v>0</v>
      </c>
      <c r="AU561" s="4">
        <f>SUMIFS('grv lys'!$L$2:$L$2863,'grv lys'!$I$2:$I$2863,'bereken betaaldatum bedrag'!$AU$1,'grv lys'!$G$2:$G$2863,'bereken betaaldatum bedrag'!B561)</f>
        <v>0</v>
      </c>
      <c r="AV561" s="4">
        <f>SUMIFS('grv lys'!$L$2:$L$2863,'grv lys'!$I$2:$I$2863,'bereken betaaldatum bedrag'!$AV$1,'grv lys'!$G$2:$G$2863,'bereken betaaldatum bedrag'!B561)</f>
        <v>0</v>
      </c>
      <c r="AW561" s="4">
        <f>SUMIFS('grv lys'!$L$2:$L$2863,'grv lys'!$I$2:$I$2863,'bereken betaaldatum bedrag'!$AW$1,'grv lys'!$G$2:$G$2863,'bereken betaaldatum bedrag'!B561)</f>
        <v>0</v>
      </c>
      <c r="AX561" s="4">
        <f>SUMIFS('grv lys'!$L$2:$L$2863,'grv lys'!$I$2:$I$2863,'bereken betaaldatum bedrag'!$AX$1,'grv lys'!$G$2:$G$2863,'bereken betaaldatum bedrag'!B561)</f>
        <v>0</v>
      </c>
      <c r="AY561" s="4">
        <f>SUMIFS('grv lys'!$L$2:$L$2863,'grv lys'!$I$2:$I$2863,'bereken betaaldatum bedrag'!$AY$1,'grv lys'!$G$2:$G$2863,'bereken betaaldatum bedrag'!B561)</f>
        <v>0</v>
      </c>
      <c r="AZ561" s="4">
        <f>SUMIFS('grv lys'!$L$2:$L$2863,'grv lys'!$I$2:$I$2863,'bereken betaaldatum bedrag'!$AZ$1,'grv lys'!$G$2:$G$2863,'bereken betaaldatum bedrag'!B561)</f>
        <v>0</v>
      </c>
      <c r="BA561" s="4">
        <f>SUMIFS('grv lys'!$L$2:$L$2863,'grv lys'!$I$2:$I$2863,'bereken betaaldatum bedrag'!$BA$1,'grv lys'!$G$2:$G$2863,'bereken betaaldatum bedrag'!B561)</f>
        <v>0</v>
      </c>
    </row>
    <row r="562" spans="1:53" x14ac:dyDescent="0.25">
      <c r="A562" s="19" t="s">
        <v>138</v>
      </c>
      <c r="B562" s="20">
        <v>42138</v>
      </c>
      <c r="C562" s="7"/>
      <c r="D562" s="15" t="s">
        <v>148</v>
      </c>
      <c r="E562" s="14"/>
      <c r="F562" s="12"/>
      <c r="G562" s="16"/>
      <c r="H562" s="16"/>
      <c r="I562" s="4">
        <f>SUMIFS('grv lys'!$L$2:$L$2863,'grv lys'!$G$2:$G$2863,'bereken betaaldatum bedrag'!B562,'grv lys'!$I$2:$I$2863,'bereken betaaldatum bedrag'!I$1)</f>
        <v>0</v>
      </c>
      <c r="J562" s="4">
        <f>SUMIFS('grv lys'!$L$2:$L$2863,'grv lys'!$I$2:$I$2863,'bereken betaaldatum bedrag'!$J$1,'grv lys'!$T$2:$T$2863,'bereken betaaldatum bedrag'!B562)</f>
        <v>0</v>
      </c>
      <c r="K562" s="4">
        <f>SUMIFS('grv lys'!$L$2:$L$2863,'grv lys'!$I$2:$I$2863,'bereken betaaldatum bedrag'!$K$1,'grv lys'!$T$2:$T$2863,'bereken betaaldatum bedrag'!B562)</f>
        <v>0</v>
      </c>
      <c r="L562" s="4">
        <f>SUMIFS('grv lys'!$L$2:$L$2863,'grv lys'!$I$2:$I$2863,'bereken betaaldatum bedrag'!$L$1,'grv lys'!$T$2:$T$2863,'bereken betaaldatum bedrag'!B562)</f>
        <v>0</v>
      </c>
      <c r="M562" s="4">
        <f>SUMIFS('grv lys'!$L$2:$L$2863,'grv lys'!$I$2:$I$2863,'bereken betaaldatum bedrag'!$M$1,'grv lys'!$T$2:$T$2863,'bereken betaaldatum bedrag'!B562)</f>
        <v>0</v>
      </c>
      <c r="N562" s="4">
        <f>SUMIFS('grv lys'!$L$2:$L$2863,'grv lys'!$I$2:$I$2863,'bereken betaaldatum bedrag'!$N$1,'grv lys'!$T$2:$T$2863,'bereken betaaldatum bedrag'!B562)</f>
        <v>0</v>
      </c>
      <c r="O562" s="4">
        <f>SUMIFS('grv lys'!$L$2:$L$2863,'grv lys'!$I$2:$I$2863,'bereken betaaldatum bedrag'!$O$1,'grv lys'!$T$2:$T$2863,'bereken betaaldatum bedrag'!B562)</f>
        <v>0</v>
      </c>
      <c r="P562" s="4">
        <f>SUMIFS('grv lys'!$L$2:$L$2863,'grv lys'!$I$2:$I$2863,'bereken betaaldatum bedrag'!$P$1,'grv lys'!$T$2:$T$2863,'bereken betaaldatum bedrag'!B562)</f>
        <v>0</v>
      </c>
      <c r="Q562" s="4">
        <f>SUMIFS('grv lys'!$L$2:$L$2863,'grv lys'!$I$2:$I$2863,'bereken betaaldatum bedrag'!$Q$1,'grv lys'!$T$2:$T$2863,'bereken betaaldatum bedrag'!B562)</f>
        <v>0</v>
      </c>
      <c r="R562" s="4">
        <f>SUMIFS('grv lys'!$L$2:$L$2863,'grv lys'!$I$2:$I$2863,'bereken betaaldatum bedrag'!$R$1,'grv lys'!$T$2:$T$2863,'bereken betaaldatum bedrag'!B562)</f>
        <v>0</v>
      </c>
      <c r="S562" s="4">
        <f>SUMIFS('grv lys'!Y561:Y3824,'grv lys'!T561:T3824,'bereken betaaldatum bedrag'!B562,'grv lys'!V561:V3824,'bereken betaaldatum bedrag'!$S$1)</f>
        <v>0</v>
      </c>
      <c r="T562" s="4">
        <f>SUMIFS('grv lys'!Z561:Z3824,'grv lys'!U561:U3824,'bereken betaaldatum bedrag'!B562,'grv lys'!W561:W3824,'bereken betaaldatum bedrag'!$T$1)</f>
        <v>0</v>
      </c>
      <c r="U562" s="4">
        <f>SUMIFS('grv lys'!$L$2:$L$2863,'grv lys'!$I$2:$I$2863,'bereken betaaldatum bedrag'!$U$1,'grv lys'!$T$2:$T$2863,'bereken betaaldatum bedrag'!B562)</f>
        <v>0</v>
      </c>
      <c r="V562" s="4">
        <f>SUMIFS('grv lys'!$L$2:$L$2863,'grv lys'!$I$2:$I$2863,'bereken betaaldatum bedrag'!$V$1,'grv lys'!$T$2:$T$2863,'bereken betaaldatum bedrag'!B562)</f>
        <v>0</v>
      </c>
      <c r="W562" s="4">
        <f>SUMIFS('grv lys'!$L$2:$L$2863,'grv lys'!$I$2:$I$2863,'bereken betaaldatum bedrag'!$W$1,'grv lys'!$T$2:$T$2863,'bereken betaaldatum bedrag'!B562)</f>
        <v>0</v>
      </c>
      <c r="X562" s="4">
        <f>SUMIFS('grv lys'!$L$2:$L$2863,'grv lys'!$I$2:$I$2863,'bereken betaaldatum bedrag'!$X$1,'grv lys'!$T$2:$T$2863,'bereken betaaldatum bedrag'!B562)</f>
        <v>0</v>
      </c>
      <c r="Y562" s="4">
        <f>SUMIFS('grv lys'!$L$2:$L$2863,'grv lys'!$I$2:$I$2863,'bereken betaaldatum bedrag'!$Y$1,'grv lys'!$G$2:$G$2863,'bereken betaaldatum bedrag'!B562)</f>
        <v>0</v>
      </c>
      <c r="Z562" s="4">
        <f>SUMIFS('grv lys'!$L$2:$L$2863,'grv lys'!$I$2:$I$2863,'bereken betaaldatum bedrag'!$Z$1,'grv lys'!$G$2:$G$2863,'bereken betaaldatum bedrag'!B562)</f>
        <v>0</v>
      </c>
      <c r="AA562" s="4">
        <f>SUMIFS('grv lys'!$L$2:$L$2863,'grv lys'!$I$2:$I$2863,'bereken betaaldatum bedrag'!$AA$1,'grv lys'!$G$2:$G$2863,'bereken betaaldatum bedrag'!B562)</f>
        <v>0</v>
      </c>
      <c r="AB562" s="4">
        <f>SUMIFS('grv lys'!$L$2:$L$2863,'grv lys'!$I$2:$I$2863,'bereken betaaldatum bedrag'!$AB$1,'grv lys'!$G$2:$G$2863,'bereken betaaldatum bedrag'!B562)</f>
        <v>0</v>
      </c>
      <c r="AC562" s="4">
        <f>SUMIFS('grv lys'!$L$2:$L$2863,'grv lys'!$I$2:$I$2863,'bereken betaaldatum bedrag'!$AC$1,'grv lys'!$G$2:$G$2863,'bereken betaaldatum bedrag'!B562)</f>
        <v>0</v>
      </c>
      <c r="AD562" s="4">
        <f>SUMIFS('grv lys'!$L$2:$L$2863,'grv lys'!$I$2:$I$2863,'bereken betaaldatum bedrag'!$AD$1,'grv lys'!$G$2:$G$2863,'bereken betaaldatum bedrag'!B562)</f>
        <v>0</v>
      </c>
      <c r="AE562" s="4">
        <f>SUMIFS('grv lys'!$L$2:$L$2863,'grv lys'!$I$2:$I$2863,'bereken betaaldatum bedrag'!$AE$1,'grv lys'!$G$2:$G$2863,'bereken betaaldatum bedrag'!B562)</f>
        <v>0</v>
      </c>
      <c r="AF562" s="4">
        <f>SUMIFS('grv lys'!$L$2:$L$2863,'grv lys'!$I$2:$I$2863,'bereken betaaldatum bedrag'!$AF$1,'grv lys'!$G$2:$G$2863,'bereken betaaldatum bedrag'!B562)</f>
        <v>0</v>
      </c>
      <c r="AG562" s="4">
        <f>SUMIFS('grv lys'!$L$2:$L$2863,'grv lys'!$I$2:$I$2863,'bereken betaaldatum bedrag'!$AG$1,'grv lys'!$G$2:$G$2863,'bereken betaaldatum bedrag'!B562)</f>
        <v>0</v>
      </c>
      <c r="AH562" s="4">
        <f>SUMIFS('grv lys'!$L$2:$L$2863,'grv lys'!$I$2:$I$2863,'bereken betaaldatum bedrag'!$AH$1,'grv lys'!$G$2:$G$2863,'bereken betaaldatum bedrag'!B562)</f>
        <v>0</v>
      </c>
      <c r="AI562" s="4">
        <f>SUMIFS('grv lys'!$L$2:$L$2863,'grv lys'!$I$2:$I$2863,'bereken betaaldatum bedrag'!$AI$1,'grv lys'!$G$2:$G$2863,'bereken betaaldatum bedrag'!B562)</f>
        <v>0</v>
      </c>
      <c r="AJ562" s="4">
        <f>SUMIFS('grv lys'!$L$2:$L$2863,'grv lys'!$I$2:$I$2863,'bereken betaaldatum bedrag'!$AJ$1,'grv lys'!$G$2:$G$2863,'bereken betaaldatum bedrag'!B562)</f>
        <v>0</v>
      </c>
      <c r="AK562" s="4">
        <f>SUMIFS('grv lys'!$L$2:$L$2863,'grv lys'!$I$2:$I$2863,'bereken betaaldatum bedrag'!$AK$1,'grv lys'!$G$2:$G$2863,'bereken betaaldatum bedrag'!B562)</f>
        <v>0</v>
      </c>
      <c r="AL562" s="4">
        <f>SUMIFS('grv lys'!$L$2:$L$2863,'grv lys'!$I$2:$I$2863,'bereken betaaldatum bedrag'!$AL$1,'grv lys'!$G$2:$G$2863,'bereken betaaldatum bedrag'!B562)</f>
        <v>0</v>
      </c>
      <c r="AM562" s="4">
        <f>SUMIFS('grv lys'!$L$2:$L$2863,'grv lys'!$I$2:$I$2863,'bereken betaaldatum bedrag'!$AM$1,'grv lys'!$G$2:$G$2863,'bereken betaaldatum bedrag'!B562)</f>
        <v>0</v>
      </c>
      <c r="AN562" s="4">
        <f>SUMIFS('grv lys'!$L$2:$L$2863,'grv lys'!$I$2:$I$2863,'bereken betaaldatum bedrag'!$AN$1,'grv lys'!$G$2:$G$2863,'bereken betaaldatum bedrag'!B562)</f>
        <v>0</v>
      </c>
      <c r="AO562" s="4">
        <f>SUMIFS('grv lys'!$L$2:$L$2863,'grv lys'!$I$2:$I$2863,'bereken betaaldatum bedrag'!$AO$1,'grv lys'!$G$2:$G$2863,'bereken betaaldatum bedrag'!B562)</f>
        <v>0</v>
      </c>
      <c r="AP562" s="4">
        <f>SUMIFS('grv lys'!$L$2:$L$2863,'grv lys'!$I$2:$I$2863,'bereken betaaldatum bedrag'!$AP$1,'grv lys'!$G$2:$G$2863,'bereken betaaldatum bedrag'!B562)</f>
        <v>0</v>
      </c>
      <c r="AQ562" s="4">
        <f>SUMIFS('grv lys'!$L$2:$L$2863,'grv lys'!$I$2:$I$2863,'bereken betaaldatum bedrag'!$AQ$1,'grv lys'!$G$2:$G$2863,'bereken betaaldatum bedrag'!B562)</f>
        <v>0</v>
      </c>
      <c r="AR562" s="4">
        <f>SUMIFS('grv lys'!$L$2:$L$2863,'grv lys'!$I$2:$I$2863,'bereken betaaldatum bedrag'!$AR$1,'grv lys'!$G$2:$G$2863,'bereken betaaldatum bedrag'!B562)</f>
        <v>0</v>
      </c>
      <c r="AS562" s="4">
        <f>SUMIFS('grv lys'!$L$2:$L$2863,'grv lys'!$I$2:$I$2863,'bereken betaaldatum bedrag'!$AS$1,'grv lys'!$G$2:$G$2863,'bereken betaaldatum bedrag'!B562)</f>
        <v>0</v>
      </c>
      <c r="AT562" s="4">
        <f>SUMIFS('grv lys'!$L$2:$L$2863,'grv lys'!$I$2:$I$2863,'bereken betaaldatum bedrag'!$AT$1,'grv lys'!$G$2:$G$2863,'bereken betaaldatum bedrag'!B562)</f>
        <v>0</v>
      </c>
      <c r="AU562" s="4">
        <f>SUMIFS('grv lys'!$L$2:$L$2863,'grv lys'!$I$2:$I$2863,'bereken betaaldatum bedrag'!$AU$1,'grv lys'!$G$2:$G$2863,'bereken betaaldatum bedrag'!B562)</f>
        <v>0</v>
      </c>
      <c r="AV562" s="4">
        <f>SUMIFS('grv lys'!$L$2:$L$2863,'grv lys'!$I$2:$I$2863,'bereken betaaldatum bedrag'!$AV$1,'grv lys'!$G$2:$G$2863,'bereken betaaldatum bedrag'!B562)</f>
        <v>0</v>
      </c>
      <c r="AW562" s="4">
        <f>SUMIFS('grv lys'!$L$2:$L$2863,'grv lys'!$I$2:$I$2863,'bereken betaaldatum bedrag'!$AW$1,'grv lys'!$G$2:$G$2863,'bereken betaaldatum bedrag'!B562)</f>
        <v>0</v>
      </c>
      <c r="AX562" s="4">
        <f>SUMIFS('grv lys'!$L$2:$L$2863,'grv lys'!$I$2:$I$2863,'bereken betaaldatum bedrag'!$AX$1,'grv lys'!$G$2:$G$2863,'bereken betaaldatum bedrag'!B562)</f>
        <v>0</v>
      </c>
      <c r="AY562" s="4">
        <f>SUMIFS('grv lys'!$L$2:$L$2863,'grv lys'!$I$2:$I$2863,'bereken betaaldatum bedrag'!$AY$1,'grv lys'!$G$2:$G$2863,'bereken betaaldatum bedrag'!B562)</f>
        <v>0</v>
      </c>
      <c r="AZ562" s="4">
        <f>SUMIFS('grv lys'!$L$2:$L$2863,'grv lys'!$I$2:$I$2863,'bereken betaaldatum bedrag'!$AZ$1,'grv lys'!$G$2:$G$2863,'bereken betaaldatum bedrag'!B562)</f>
        <v>0</v>
      </c>
      <c r="BA562" s="4">
        <f>SUMIFS('grv lys'!$L$2:$L$2863,'grv lys'!$I$2:$I$2863,'bereken betaaldatum bedrag'!$BA$1,'grv lys'!$G$2:$G$2863,'bereken betaaldatum bedrag'!B562)</f>
        <v>0</v>
      </c>
    </row>
    <row r="563" spans="1:53" x14ac:dyDescent="0.25">
      <c r="A563" s="19" t="s">
        <v>139</v>
      </c>
      <c r="B563" s="20">
        <v>42139</v>
      </c>
      <c r="C563" s="7">
        <f>B563+19</f>
        <v>42158</v>
      </c>
      <c r="D563" s="6">
        <f>SUM(I557:I563)</f>
        <v>0</v>
      </c>
      <c r="E563" s="14">
        <f>B563+31</f>
        <v>42170</v>
      </c>
      <c r="F563" s="12">
        <f>SUM(Y557:BA563)</f>
        <v>0</v>
      </c>
      <c r="G563" s="10">
        <f>B563</f>
        <v>42139</v>
      </c>
      <c r="H563" s="9">
        <f>SUM(J557:X563)</f>
        <v>0</v>
      </c>
      <c r="I563" s="4">
        <f>SUMIFS('grv lys'!$L$2:$L$2863,'grv lys'!$G$2:$G$2863,'bereken betaaldatum bedrag'!B563,'grv lys'!$I$2:$I$2863,'bereken betaaldatum bedrag'!I$1)</f>
        <v>0</v>
      </c>
      <c r="J563" s="4">
        <f>SUMIFS('grv lys'!$L$2:$L$2863,'grv lys'!$I$2:$I$2863,'bereken betaaldatum bedrag'!$J$1,'grv lys'!$T$2:$T$2863,'bereken betaaldatum bedrag'!B563)</f>
        <v>0</v>
      </c>
      <c r="K563" s="4">
        <f>SUMIFS('grv lys'!$L$2:$L$2863,'grv lys'!$I$2:$I$2863,'bereken betaaldatum bedrag'!$K$1,'grv lys'!$T$2:$T$2863,'bereken betaaldatum bedrag'!B563)</f>
        <v>0</v>
      </c>
      <c r="L563" s="4">
        <f>SUMIFS('grv lys'!$L$2:$L$2863,'grv lys'!$I$2:$I$2863,'bereken betaaldatum bedrag'!$L$1,'grv lys'!$T$2:$T$2863,'bereken betaaldatum bedrag'!B563)</f>
        <v>0</v>
      </c>
      <c r="M563" s="4">
        <f>SUMIFS('grv lys'!$L$2:$L$2863,'grv lys'!$I$2:$I$2863,'bereken betaaldatum bedrag'!$M$1,'grv lys'!$T$2:$T$2863,'bereken betaaldatum bedrag'!B563)</f>
        <v>0</v>
      </c>
      <c r="N563" s="4">
        <f>SUMIFS('grv lys'!$L$2:$L$2863,'grv lys'!$I$2:$I$2863,'bereken betaaldatum bedrag'!$N$1,'grv lys'!$T$2:$T$2863,'bereken betaaldatum bedrag'!B563)</f>
        <v>0</v>
      </c>
      <c r="O563" s="4">
        <f>SUMIFS('grv lys'!$L$2:$L$2863,'grv lys'!$I$2:$I$2863,'bereken betaaldatum bedrag'!$O$1,'grv lys'!$T$2:$T$2863,'bereken betaaldatum bedrag'!B563)</f>
        <v>0</v>
      </c>
      <c r="P563" s="4">
        <f>SUMIFS('grv lys'!$L$2:$L$2863,'grv lys'!$I$2:$I$2863,'bereken betaaldatum bedrag'!$P$1,'grv lys'!$T$2:$T$2863,'bereken betaaldatum bedrag'!B563)</f>
        <v>0</v>
      </c>
      <c r="Q563" s="4">
        <f>SUMIFS('grv lys'!$L$2:$L$2863,'grv lys'!$I$2:$I$2863,'bereken betaaldatum bedrag'!$Q$1,'grv lys'!$T$2:$T$2863,'bereken betaaldatum bedrag'!B563)</f>
        <v>0</v>
      </c>
      <c r="R563" s="4">
        <f>SUMIFS('grv lys'!$L$2:$L$2863,'grv lys'!$I$2:$I$2863,'bereken betaaldatum bedrag'!$R$1,'grv lys'!$T$2:$T$2863,'bereken betaaldatum bedrag'!B563)</f>
        <v>0</v>
      </c>
      <c r="S563" s="4">
        <f>SUMIFS('grv lys'!Y562:Y3825,'grv lys'!T562:T3825,'bereken betaaldatum bedrag'!B563,'grv lys'!V562:V3825,'bereken betaaldatum bedrag'!$S$1)</f>
        <v>0</v>
      </c>
      <c r="T563" s="4">
        <f>SUMIFS('grv lys'!Z562:Z3825,'grv lys'!U562:U3825,'bereken betaaldatum bedrag'!B563,'grv lys'!W562:W3825,'bereken betaaldatum bedrag'!$T$1)</f>
        <v>0</v>
      </c>
      <c r="U563" s="4">
        <f>SUMIFS('grv lys'!$L$2:$L$2863,'grv lys'!$I$2:$I$2863,'bereken betaaldatum bedrag'!$U$1,'grv lys'!$T$2:$T$2863,'bereken betaaldatum bedrag'!B563)</f>
        <v>0</v>
      </c>
      <c r="V563" s="4">
        <f>SUMIFS('grv lys'!$L$2:$L$2863,'grv lys'!$I$2:$I$2863,'bereken betaaldatum bedrag'!$V$1,'grv lys'!$T$2:$T$2863,'bereken betaaldatum bedrag'!B563)</f>
        <v>0</v>
      </c>
      <c r="W563" s="4">
        <f>SUMIFS('grv lys'!$L$2:$L$2863,'grv lys'!$I$2:$I$2863,'bereken betaaldatum bedrag'!$W$1,'grv lys'!$T$2:$T$2863,'bereken betaaldatum bedrag'!B563)</f>
        <v>0</v>
      </c>
      <c r="X563" s="4">
        <f>SUMIFS('grv lys'!$L$2:$L$2863,'grv lys'!$I$2:$I$2863,'bereken betaaldatum bedrag'!$X$1,'grv lys'!$T$2:$T$2863,'bereken betaaldatum bedrag'!B563)</f>
        <v>0</v>
      </c>
      <c r="Y563" s="4">
        <f>SUMIFS('grv lys'!$L$2:$L$2863,'grv lys'!$I$2:$I$2863,'bereken betaaldatum bedrag'!$Y$1,'grv lys'!$G$2:$G$2863,'bereken betaaldatum bedrag'!B563)</f>
        <v>0</v>
      </c>
      <c r="Z563" s="4">
        <f>SUMIFS('grv lys'!$L$2:$L$2863,'grv lys'!$I$2:$I$2863,'bereken betaaldatum bedrag'!$Z$1,'grv lys'!$G$2:$G$2863,'bereken betaaldatum bedrag'!B563)</f>
        <v>0</v>
      </c>
      <c r="AA563" s="4">
        <f>SUMIFS('grv lys'!$L$2:$L$2863,'grv lys'!$I$2:$I$2863,'bereken betaaldatum bedrag'!$AA$1,'grv lys'!$G$2:$G$2863,'bereken betaaldatum bedrag'!B563)</f>
        <v>0</v>
      </c>
      <c r="AB563" s="4">
        <f>SUMIFS('grv lys'!$L$2:$L$2863,'grv lys'!$I$2:$I$2863,'bereken betaaldatum bedrag'!$AB$1,'grv lys'!$G$2:$G$2863,'bereken betaaldatum bedrag'!B563)</f>
        <v>0</v>
      </c>
      <c r="AC563" s="4">
        <f>SUMIFS('grv lys'!$L$2:$L$2863,'grv lys'!$I$2:$I$2863,'bereken betaaldatum bedrag'!$AC$1,'grv lys'!$G$2:$G$2863,'bereken betaaldatum bedrag'!B563)</f>
        <v>0</v>
      </c>
      <c r="AD563" s="4">
        <f>SUMIFS('grv lys'!$L$2:$L$2863,'grv lys'!$I$2:$I$2863,'bereken betaaldatum bedrag'!$AD$1,'grv lys'!$G$2:$G$2863,'bereken betaaldatum bedrag'!B563)</f>
        <v>0</v>
      </c>
      <c r="AE563" s="4">
        <f>SUMIFS('grv lys'!$L$2:$L$2863,'grv lys'!$I$2:$I$2863,'bereken betaaldatum bedrag'!$AE$1,'grv lys'!$G$2:$G$2863,'bereken betaaldatum bedrag'!B563)</f>
        <v>0</v>
      </c>
      <c r="AF563" s="4">
        <f>SUMIFS('grv lys'!$L$2:$L$2863,'grv lys'!$I$2:$I$2863,'bereken betaaldatum bedrag'!$AF$1,'grv lys'!$G$2:$G$2863,'bereken betaaldatum bedrag'!B563)</f>
        <v>0</v>
      </c>
      <c r="AG563" s="4">
        <f>SUMIFS('grv lys'!$L$2:$L$2863,'grv lys'!$I$2:$I$2863,'bereken betaaldatum bedrag'!$AG$1,'grv lys'!$G$2:$G$2863,'bereken betaaldatum bedrag'!B563)</f>
        <v>0</v>
      </c>
      <c r="AH563" s="4">
        <f>SUMIFS('grv lys'!$L$2:$L$2863,'grv lys'!$I$2:$I$2863,'bereken betaaldatum bedrag'!$AH$1,'grv lys'!$G$2:$G$2863,'bereken betaaldatum bedrag'!B563)</f>
        <v>0</v>
      </c>
      <c r="AI563" s="4">
        <f>SUMIFS('grv lys'!$L$2:$L$2863,'grv lys'!$I$2:$I$2863,'bereken betaaldatum bedrag'!$AI$1,'grv lys'!$G$2:$G$2863,'bereken betaaldatum bedrag'!B563)</f>
        <v>0</v>
      </c>
      <c r="AJ563" s="4">
        <f>SUMIFS('grv lys'!$L$2:$L$2863,'grv lys'!$I$2:$I$2863,'bereken betaaldatum bedrag'!$AJ$1,'grv lys'!$G$2:$G$2863,'bereken betaaldatum bedrag'!B563)</f>
        <v>0</v>
      </c>
      <c r="AK563" s="4">
        <f>SUMIFS('grv lys'!$L$2:$L$2863,'grv lys'!$I$2:$I$2863,'bereken betaaldatum bedrag'!$AK$1,'grv lys'!$G$2:$G$2863,'bereken betaaldatum bedrag'!B563)</f>
        <v>0</v>
      </c>
      <c r="AL563" s="4">
        <f>SUMIFS('grv lys'!$L$2:$L$2863,'grv lys'!$I$2:$I$2863,'bereken betaaldatum bedrag'!$AL$1,'grv lys'!$G$2:$G$2863,'bereken betaaldatum bedrag'!B563)</f>
        <v>0</v>
      </c>
      <c r="AM563" s="4">
        <f>SUMIFS('grv lys'!$L$2:$L$2863,'grv lys'!$I$2:$I$2863,'bereken betaaldatum bedrag'!$AM$1,'grv lys'!$G$2:$G$2863,'bereken betaaldatum bedrag'!B563)</f>
        <v>0</v>
      </c>
      <c r="AN563" s="4">
        <f>SUMIFS('grv lys'!$L$2:$L$2863,'grv lys'!$I$2:$I$2863,'bereken betaaldatum bedrag'!$AN$1,'grv lys'!$G$2:$G$2863,'bereken betaaldatum bedrag'!B563)</f>
        <v>0</v>
      </c>
      <c r="AO563" s="4">
        <f>SUMIFS('grv lys'!$L$2:$L$2863,'grv lys'!$I$2:$I$2863,'bereken betaaldatum bedrag'!$AO$1,'grv lys'!$G$2:$G$2863,'bereken betaaldatum bedrag'!B563)</f>
        <v>0</v>
      </c>
      <c r="AP563" s="4">
        <f>SUMIFS('grv lys'!$L$2:$L$2863,'grv lys'!$I$2:$I$2863,'bereken betaaldatum bedrag'!$AP$1,'grv lys'!$G$2:$G$2863,'bereken betaaldatum bedrag'!B563)</f>
        <v>0</v>
      </c>
      <c r="AQ563" s="4">
        <f>SUMIFS('grv lys'!$L$2:$L$2863,'grv lys'!$I$2:$I$2863,'bereken betaaldatum bedrag'!$AQ$1,'grv lys'!$G$2:$G$2863,'bereken betaaldatum bedrag'!B563)</f>
        <v>0</v>
      </c>
      <c r="AR563" s="4">
        <f>SUMIFS('grv lys'!$L$2:$L$2863,'grv lys'!$I$2:$I$2863,'bereken betaaldatum bedrag'!$AR$1,'grv lys'!$G$2:$G$2863,'bereken betaaldatum bedrag'!B563)</f>
        <v>0</v>
      </c>
      <c r="AS563" s="4">
        <f>SUMIFS('grv lys'!$L$2:$L$2863,'grv lys'!$I$2:$I$2863,'bereken betaaldatum bedrag'!$AS$1,'grv lys'!$G$2:$G$2863,'bereken betaaldatum bedrag'!B563)</f>
        <v>0</v>
      </c>
      <c r="AT563" s="4">
        <f>SUMIFS('grv lys'!$L$2:$L$2863,'grv lys'!$I$2:$I$2863,'bereken betaaldatum bedrag'!$AT$1,'grv lys'!$G$2:$G$2863,'bereken betaaldatum bedrag'!B563)</f>
        <v>0</v>
      </c>
      <c r="AU563" s="4">
        <f>SUMIFS('grv lys'!$L$2:$L$2863,'grv lys'!$I$2:$I$2863,'bereken betaaldatum bedrag'!$AU$1,'grv lys'!$G$2:$G$2863,'bereken betaaldatum bedrag'!B563)</f>
        <v>0</v>
      </c>
      <c r="AV563" s="4">
        <f>SUMIFS('grv lys'!$L$2:$L$2863,'grv lys'!$I$2:$I$2863,'bereken betaaldatum bedrag'!$AV$1,'grv lys'!$G$2:$G$2863,'bereken betaaldatum bedrag'!B563)</f>
        <v>0</v>
      </c>
      <c r="AW563" s="4">
        <f>SUMIFS('grv lys'!$L$2:$L$2863,'grv lys'!$I$2:$I$2863,'bereken betaaldatum bedrag'!$AW$1,'grv lys'!$G$2:$G$2863,'bereken betaaldatum bedrag'!B563)</f>
        <v>0</v>
      </c>
      <c r="AX563" s="4">
        <f>SUMIFS('grv lys'!$L$2:$L$2863,'grv lys'!$I$2:$I$2863,'bereken betaaldatum bedrag'!$AX$1,'grv lys'!$G$2:$G$2863,'bereken betaaldatum bedrag'!B563)</f>
        <v>0</v>
      </c>
      <c r="AY563" s="4">
        <f>SUMIFS('grv lys'!$L$2:$L$2863,'grv lys'!$I$2:$I$2863,'bereken betaaldatum bedrag'!$AY$1,'grv lys'!$G$2:$G$2863,'bereken betaaldatum bedrag'!B563)</f>
        <v>0</v>
      </c>
      <c r="AZ563" s="4">
        <f>SUMIFS('grv lys'!$L$2:$L$2863,'grv lys'!$I$2:$I$2863,'bereken betaaldatum bedrag'!$AZ$1,'grv lys'!$G$2:$G$2863,'bereken betaaldatum bedrag'!B563)</f>
        <v>0</v>
      </c>
      <c r="BA563" s="4">
        <f>SUMIFS('grv lys'!$L$2:$L$2863,'grv lys'!$I$2:$I$2863,'bereken betaaldatum bedrag'!$BA$1,'grv lys'!$G$2:$G$2863,'bereken betaaldatum bedrag'!B563)</f>
        <v>0</v>
      </c>
    </row>
    <row r="564" spans="1:53" x14ac:dyDescent="0.25">
      <c r="A564" s="21" t="s">
        <v>140</v>
      </c>
      <c r="B564" s="22">
        <v>42140</v>
      </c>
      <c r="C564" s="7"/>
      <c r="D564" s="15" t="s">
        <v>148</v>
      </c>
      <c r="E564" s="14"/>
      <c r="F564" s="12"/>
      <c r="G564" s="16"/>
      <c r="H564" s="16"/>
      <c r="I564" s="4">
        <f>SUMIFS('grv lys'!$L$2:$L$2863,'grv lys'!$G$2:$G$2863,'bereken betaaldatum bedrag'!B564,'grv lys'!$I$2:$I$2863,'bereken betaaldatum bedrag'!I$1)</f>
        <v>0</v>
      </c>
      <c r="J564" s="4">
        <f>SUMIFS('grv lys'!$L$2:$L$2863,'grv lys'!$I$2:$I$2863,'bereken betaaldatum bedrag'!$J$1,'grv lys'!$T$2:$T$2863,'bereken betaaldatum bedrag'!B564)</f>
        <v>0</v>
      </c>
      <c r="K564" s="4">
        <f>SUMIFS('grv lys'!$L$2:$L$2863,'grv lys'!$I$2:$I$2863,'bereken betaaldatum bedrag'!$K$1,'grv lys'!$T$2:$T$2863,'bereken betaaldatum bedrag'!B564)</f>
        <v>0</v>
      </c>
      <c r="L564" s="4">
        <f>SUMIFS('grv lys'!$L$2:$L$2863,'grv lys'!$I$2:$I$2863,'bereken betaaldatum bedrag'!$L$1,'grv lys'!$T$2:$T$2863,'bereken betaaldatum bedrag'!B564)</f>
        <v>0</v>
      </c>
      <c r="M564" s="4">
        <f>SUMIFS('grv lys'!$L$2:$L$2863,'grv lys'!$I$2:$I$2863,'bereken betaaldatum bedrag'!$M$1,'grv lys'!$T$2:$T$2863,'bereken betaaldatum bedrag'!B564)</f>
        <v>0</v>
      </c>
      <c r="N564" s="4">
        <f>SUMIFS('grv lys'!$L$2:$L$2863,'grv lys'!$I$2:$I$2863,'bereken betaaldatum bedrag'!$N$1,'grv lys'!$T$2:$T$2863,'bereken betaaldatum bedrag'!B564)</f>
        <v>0</v>
      </c>
      <c r="O564" s="4">
        <f>SUMIFS('grv lys'!$L$2:$L$2863,'grv lys'!$I$2:$I$2863,'bereken betaaldatum bedrag'!$O$1,'grv lys'!$T$2:$T$2863,'bereken betaaldatum bedrag'!B564)</f>
        <v>0</v>
      </c>
      <c r="P564" s="4">
        <f>SUMIFS('grv lys'!$L$2:$L$2863,'grv lys'!$I$2:$I$2863,'bereken betaaldatum bedrag'!$P$1,'grv lys'!$T$2:$T$2863,'bereken betaaldatum bedrag'!B564)</f>
        <v>0</v>
      </c>
      <c r="Q564" s="4">
        <f>SUMIFS('grv lys'!$L$2:$L$2863,'grv lys'!$I$2:$I$2863,'bereken betaaldatum bedrag'!$Q$1,'grv lys'!$T$2:$T$2863,'bereken betaaldatum bedrag'!B564)</f>
        <v>0</v>
      </c>
      <c r="R564" s="4">
        <f>SUMIFS('grv lys'!$L$2:$L$2863,'grv lys'!$I$2:$I$2863,'bereken betaaldatum bedrag'!$R$1,'grv lys'!$T$2:$T$2863,'bereken betaaldatum bedrag'!B564)</f>
        <v>0</v>
      </c>
      <c r="S564" s="4">
        <f>SUMIFS('grv lys'!Y563:Y3826,'grv lys'!T563:T3826,'bereken betaaldatum bedrag'!B564,'grv lys'!V563:V3826,'bereken betaaldatum bedrag'!$S$1)</f>
        <v>0</v>
      </c>
      <c r="T564" s="4">
        <f>SUMIFS('grv lys'!Z563:Z3826,'grv lys'!U563:U3826,'bereken betaaldatum bedrag'!B564,'grv lys'!W563:W3826,'bereken betaaldatum bedrag'!$T$1)</f>
        <v>0</v>
      </c>
      <c r="U564" s="4">
        <f>SUMIFS('grv lys'!$L$2:$L$2863,'grv lys'!$I$2:$I$2863,'bereken betaaldatum bedrag'!$U$1,'grv lys'!$T$2:$T$2863,'bereken betaaldatum bedrag'!B564)</f>
        <v>0</v>
      </c>
      <c r="V564" s="4">
        <f>SUMIFS('grv lys'!$L$2:$L$2863,'grv lys'!$I$2:$I$2863,'bereken betaaldatum bedrag'!$V$1,'grv lys'!$T$2:$T$2863,'bereken betaaldatum bedrag'!B564)</f>
        <v>0</v>
      </c>
      <c r="W564" s="4">
        <f>SUMIFS('grv lys'!$L$2:$L$2863,'grv lys'!$I$2:$I$2863,'bereken betaaldatum bedrag'!$W$1,'grv lys'!$T$2:$T$2863,'bereken betaaldatum bedrag'!B564)</f>
        <v>0</v>
      </c>
      <c r="X564" s="4">
        <f>SUMIFS('grv lys'!$L$2:$L$2863,'grv lys'!$I$2:$I$2863,'bereken betaaldatum bedrag'!$X$1,'grv lys'!$T$2:$T$2863,'bereken betaaldatum bedrag'!B564)</f>
        <v>0</v>
      </c>
      <c r="Y564" s="4">
        <f>SUMIFS('grv lys'!$L$2:$L$2863,'grv lys'!$I$2:$I$2863,'bereken betaaldatum bedrag'!$Y$1,'grv lys'!$G$2:$G$2863,'bereken betaaldatum bedrag'!B564)</f>
        <v>0</v>
      </c>
      <c r="Z564" s="4">
        <f>SUMIFS('grv lys'!$L$2:$L$2863,'grv lys'!$I$2:$I$2863,'bereken betaaldatum bedrag'!$Z$1,'grv lys'!$G$2:$G$2863,'bereken betaaldatum bedrag'!B564)</f>
        <v>0</v>
      </c>
      <c r="AA564" s="4">
        <f>SUMIFS('grv lys'!$L$2:$L$2863,'grv lys'!$I$2:$I$2863,'bereken betaaldatum bedrag'!$AA$1,'grv lys'!$G$2:$G$2863,'bereken betaaldatum bedrag'!B564)</f>
        <v>0</v>
      </c>
      <c r="AB564" s="4">
        <f>SUMIFS('grv lys'!$L$2:$L$2863,'grv lys'!$I$2:$I$2863,'bereken betaaldatum bedrag'!$AB$1,'grv lys'!$G$2:$G$2863,'bereken betaaldatum bedrag'!B564)</f>
        <v>0</v>
      </c>
      <c r="AC564" s="4">
        <f>SUMIFS('grv lys'!$L$2:$L$2863,'grv lys'!$I$2:$I$2863,'bereken betaaldatum bedrag'!$AC$1,'grv lys'!$G$2:$G$2863,'bereken betaaldatum bedrag'!B564)</f>
        <v>0</v>
      </c>
      <c r="AD564" s="4">
        <f>SUMIFS('grv lys'!$L$2:$L$2863,'grv lys'!$I$2:$I$2863,'bereken betaaldatum bedrag'!$AD$1,'grv lys'!$G$2:$G$2863,'bereken betaaldatum bedrag'!B564)</f>
        <v>0</v>
      </c>
      <c r="AE564" s="4">
        <f>SUMIFS('grv lys'!$L$2:$L$2863,'grv lys'!$I$2:$I$2863,'bereken betaaldatum bedrag'!$AE$1,'grv lys'!$G$2:$G$2863,'bereken betaaldatum bedrag'!B564)</f>
        <v>0</v>
      </c>
      <c r="AF564" s="4">
        <f>SUMIFS('grv lys'!$L$2:$L$2863,'grv lys'!$I$2:$I$2863,'bereken betaaldatum bedrag'!$AF$1,'grv lys'!$G$2:$G$2863,'bereken betaaldatum bedrag'!B564)</f>
        <v>0</v>
      </c>
      <c r="AG564" s="4">
        <f>SUMIFS('grv lys'!$L$2:$L$2863,'grv lys'!$I$2:$I$2863,'bereken betaaldatum bedrag'!$AG$1,'grv lys'!$G$2:$G$2863,'bereken betaaldatum bedrag'!B564)</f>
        <v>0</v>
      </c>
      <c r="AH564" s="4">
        <f>SUMIFS('grv lys'!$L$2:$L$2863,'grv lys'!$I$2:$I$2863,'bereken betaaldatum bedrag'!$AH$1,'grv lys'!$G$2:$G$2863,'bereken betaaldatum bedrag'!B564)</f>
        <v>0</v>
      </c>
      <c r="AI564" s="4">
        <f>SUMIFS('grv lys'!$L$2:$L$2863,'grv lys'!$I$2:$I$2863,'bereken betaaldatum bedrag'!$AI$1,'grv lys'!$G$2:$G$2863,'bereken betaaldatum bedrag'!B564)</f>
        <v>0</v>
      </c>
      <c r="AJ564" s="4">
        <f>SUMIFS('grv lys'!$L$2:$L$2863,'grv lys'!$I$2:$I$2863,'bereken betaaldatum bedrag'!$AJ$1,'grv lys'!$G$2:$G$2863,'bereken betaaldatum bedrag'!B564)</f>
        <v>0</v>
      </c>
      <c r="AK564" s="4">
        <f>SUMIFS('grv lys'!$L$2:$L$2863,'grv lys'!$I$2:$I$2863,'bereken betaaldatum bedrag'!$AK$1,'grv lys'!$G$2:$G$2863,'bereken betaaldatum bedrag'!B564)</f>
        <v>0</v>
      </c>
      <c r="AL564" s="4">
        <f>SUMIFS('grv lys'!$L$2:$L$2863,'grv lys'!$I$2:$I$2863,'bereken betaaldatum bedrag'!$AL$1,'grv lys'!$G$2:$G$2863,'bereken betaaldatum bedrag'!B564)</f>
        <v>0</v>
      </c>
      <c r="AM564" s="4">
        <f>SUMIFS('grv lys'!$L$2:$L$2863,'grv lys'!$I$2:$I$2863,'bereken betaaldatum bedrag'!$AM$1,'grv lys'!$G$2:$G$2863,'bereken betaaldatum bedrag'!B564)</f>
        <v>0</v>
      </c>
      <c r="AN564" s="4">
        <f>SUMIFS('grv lys'!$L$2:$L$2863,'grv lys'!$I$2:$I$2863,'bereken betaaldatum bedrag'!$AN$1,'grv lys'!$G$2:$G$2863,'bereken betaaldatum bedrag'!B564)</f>
        <v>0</v>
      </c>
      <c r="AO564" s="4">
        <f>SUMIFS('grv lys'!$L$2:$L$2863,'grv lys'!$I$2:$I$2863,'bereken betaaldatum bedrag'!$AO$1,'grv lys'!$G$2:$G$2863,'bereken betaaldatum bedrag'!B564)</f>
        <v>0</v>
      </c>
      <c r="AP564" s="4">
        <f>SUMIFS('grv lys'!$L$2:$L$2863,'grv lys'!$I$2:$I$2863,'bereken betaaldatum bedrag'!$AP$1,'grv lys'!$G$2:$G$2863,'bereken betaaldatum bedrag'!B564)</f>
        <v>0</v>
      </c>
      <c r="AQ564" s="4">
        <f>SUMIFS('grv lys'!$L$2:$L$2863,'grv lys'!$I$2:$I$2863,'bereken betaaldatum bedrag'!$AQ$1,'grv lys'!$G$2:$G$2863,'bereken betaaldatum bedrag'!B564)</f>
        <v>0</v>
      </c>
      <c r="AR564" s="4">
        <f>SUMIFS('grv lys'!$L$2:$L$2863,'grv lys'!$I$2:$I$2863,'bereken betaaldatum bedrag'!$AR$1,'grv lys'!$G$2:$G$2863,'bereken betaaldatum bedrag'!B564)</f>
        <v>0</v>
      </c>
      <c r="AS564" s="4">
        <f>SUMIFS('grv lys'!$L$2:$L$2863,'grv lys'!$I$2:$I$2863,'bereken betaaldatum bedrag'!$AS$1,'grv lys'!$G$2:$G$2863,'bereken betaaldatum bedrag'!B564)</f>
        <v>0</v>
      </c>
      <c r="AT564" s="4">
        <f>SUMIFS('grv lys'!$L$2:$L$2863,'grv lys'!$I$2:$I$2863,'bereken betaaldatum bedrag'!$AT$1,'grv lys'!$G$2:$G$2863,'bereken betaaldatum bedrag'!B564)</f>
        <v>0</v>
      </c>
      <c r="AU564" s="4">
        <f>SUMIFS('grv lys'!$L$2:$L$2863,'grv lys'!$I$2:$I$2863,'bereken betaaldatum bedrag'!$AU$1,'grv lys'!$G$2:$G$2863,'bereken betaaldatum bedrag'!B564)</f>
        <v>0</v>
      </c>
      <c r="AV564" s="4">
        <f>SUMIFS('grv lys'!$L$2:$L$2863,'grv lys'!$I$2:$I$2863,'bereken betaaldatum bedrag'!$AV$1,'grv lys'!$G$2:$G$2863,'bereken betaaldatum bedrag'!B564)</f>
        <v>0</v>
      </c>
      <c r="AW564" s="4">
        <f>SUMIFS('grv lys'!$L$2:$L$2863,'grv lys'!$I$2:$I$2863,'bereken betaaldatum bedrag'!$AW$1,'grv lys'!$G$2:$G$2863,'bereken betaaldatum bedrag'!B564)</f>
        <v>0</v>
      </c>
      <c r="AX564" s="4">
        <f>SUMIFS('grv lys'!$L$2:$L$2863,'grv lys'!$I$2:$I$2863,'bereken betaaldatum bedrag'!$AX$1,'grv lys'!$G$2:$G$2863,'bereken betaaldatum bedrag'!B564)</f>
        <v>0</v>
      </c>
      <c r="AY564" s="4">
        <f>SUMIFS('grv lys'!$L$2:$L$2863,'grv lys'!$I$2:$I$2863,'bereken betaaldatum bedrag'!$AY$1,'grv lys'!$G$2:$G$2863,'bereken betaaldatum bedrag'!B564)</f>
        <v>0</v>
      </c>
      <c r="AZ564" s="4">
        <f>SUMIFS('grv lys'!$L$2:$L$2863,'grv lys'!$I$2:$I$2863,'bereken betaaldatum bedrag'!$AZ$1,'grv lys'!$G$2:$G$2863,'bereken betaaldatum bedrag'!B564)</f>
        <v>0</v>
      </c>
      <c r="BA564" s="4">
        <f>SUMIFS('grv lys'!$L$2:$L$2863,'grv lys'!$I$2:$I$2863,'bereken betaaldatum bedrag'!$BA$1,'grv lys'!$G$2:$G$2863,'bereken betaaldatum bedrag'!B564)</f>
        <v>0</v>
      </c>
    </row>
    <row r="565" spans="1:53" x14ac:dyDescent="0.25">
      <c r="A565" s="21" t="s">
        <v>134</v>
      </c>
      <c r="B565" s="22">
        <v>42141</v>
      </c>
      <c r="C565" s="7"/>
      <c r="D565" s="15" t="s">
        <v>148</v>
      </c>
      <c r="E565" s="14"/>
      <c r="F565" s="12"/>
      <c r="G565" s="16"/>
      <c r="H565" s="16"/>
      <c r="I565" s="4">
        <f>SUMIFS('grv lys'!$L$2:$L$2863,'grv lys'!$G$2:$G$2863,'bereken betaaldatum bedrag'!B565,'grv lys'!$I$2:$I$2863,'bereken betaaldatum bedrag'!I$1)</f>
        <v>0</v>
      </c>
      <c r="J565" s="4">
        <f>SUMIFS('grv lys'!$L$2:$L$2863,'grv lys'!$I$2:$I$2863,'bereken betaaldatum bedrag'!$J$1,'grv lys'!$T$2:$T$2863,'bereken betaaldatum bedrag'!B565)</f>
        <v>0</v>
      </c>
      <c r="K565" s="4">
        <f>SUMIFS('grv lys'!$L$2:$L$2863,'grv lys'!$I$2:$I$2863,'bereken betaaldatum bedrag'!$K$1,'grv lys'!$T$2:$T$2863,'bereken betaaldatum bedrag'!B565)</f>
        <v>0</v>
      </c>
      <c r="L565" s="4">
        <f>SUMIFS('grv lys'!$L$2:$L$2863,'grv lys'!$I$2:$I$2863,'bereken betaaldatum bedrag'!$L$1,'grv lys'!$T$2:$T$2863,'bereken betaaldatum bedrag'!B565)</f>
        <v>0</v>
      </c>
      <c r="M565" s="4">
        <f>SUMIFS('grv lys'!$L$2:$L$2863,'grv lys'!$I$2:$I$2863,'bereken betaaldatum bedrag'!$M$1,'grv lys'!$T$2:$T$2863,'bereken betaaldatum bedrag'!B565)</f>
        <v>0</v>
      </c>
      <c r="N565" s="4">
        <f>SUMIFS('grv lys'!$L$2:$L$2863,'grv lys'!$I$2:$I$2863,'bereken betaaldatum bedrag'!$N$1,'grv lys'!$T$2:$T$2863,'bereken betaaldatum bedrag'!B565)</f>
        <v>0</v>
      </c>
      <c r="O565" s="4">
        <f>SUMIFS('grv lys'!$L$2:$L$2863,'grv lys'!$I$2:$I$2863,'bereken betaaldatum bedrag'!$O$1,'grv lys'!$T$2:$T$2863,'bereken betaaldatum bedrag'!B565)</f>
        <v>0</v>
      </c>
      <c r="P565" s="4">
        <f>SUMIFS('grv lys'!$L$2:$L$2863,'grv lys'!$I$2:$I$2863,'bereken betaaldatum bedrag'!$P$1,'grv lys'!$T$2:$T$2863,'bereken betaaldatum bedrag'!B565)</f>
        <v>0</v>
      </c>
      <c r="Q565" s="4">
        <f>SUMIFS('grv lys'!$L$2:$L$2863,'grv lys'!$I$2:$I$2863,'bereken betaaldatum bedrag'!$Q$1,'grv lys'!$T$2:$T$2863,'bereken betaaldatum bedrag'!B565)</f>
        <v>0</v>
      </c>
      <c r="R565" s="4">
        <f>SUMIFS('grv lys'!$L$2:$L$2863,'grv lys'!$I$2:$I$2863,'bereken betaaldatum bedrag'!$R$1,'grv lys'!$T$2:$T$2863,'bereken betaaldatum bedrag'!B565)</f>
        <v>0</v>
      </c>
      <c r="S565" s="4">
        <f>SUMIFS('grv lys'!Y564:Y3827,'grv lys'!T564:T3827,'bereken betaaldatum bedrag'!B565,'grv lys'!V564:V3827,'bereken betaaldatum bedrag'!$S$1)</f>
        <v>0</v>
      </c>
      <c r="T565" s="4">
        <f>SUMIFS('grv lys'!Z564:Z3827,'grv lys'!U564:U3827,'bereken betaaldatum bedrag'!B565,'grv lys'!W564:W3827,'bereken betaaldatum bedrag'!$T$1)</f>
        <v>0</v>
      </c>
      <c r="U565" s="4">
        <f>SUMIFS('grv lys'!$L$2:$L$2863,'grv lys'!$I$2:$I$2863,'bereken betaaldatum bedrag'!$U$1,'grv lys'!$T$2:$T$2863,'bereken betaaldatum bedrag'!B565)</f>
        <v>0</v>
      </c>
      <c r="V565" s="4">
        <f>SUMIFS('grv lys'!$L$2:$L$2863,'grv lys'!$I$2:$I$2863,'bereken betaaldatum bedrag'!$V$1,'grv lys'!$T$2:$T$2863,'bereken betaaldatum bedrag'!B565)</f>
        <v>0</v>
      </c>
      <c r="W565" s="4">
        <f>SUMIFS('grv lys'!$L$2:$L$2863,'grv lys'!$I$2:$I$2863,'bereken betaaldatum bedrag'!$W$1,'grv lys'!$T$2:$T$2863,'bereken betaaldatum bedrag'!B565)</f>
        <v>0</v>
      </c>
      <c r="X565" s="4">
        <f>SUMIFS('grv lys'!$L$2:$L$2863,'grv lys'!$I$2:$I$2863,'bereken betaaldatum bedrag'!$X$1,'grv lys'!$T$2:$T$2863,'bereken betaaldatum bedrag'!B565)</f>
        <v>0</v>
      </c>
      <c r="Y565" s="4">
        <f>SUMIFS('grv lys'!$L$2:$L$2863,'grv lys'!$I$2:$I$2863,'bereken betaaldatum bedrag'!$Y$1,'grv lys'!$G$2:$G$2863,'bereken betaaldatum bedrag'!B565)</f>
        <v>0</v>
      </c>
      <c r="Z565" s="4">
        <f>SUMIFS('grv lys'!$L$2:$L$2863,'grv lys'!$I$2:$I$2863,'bereken betaaldatum bedrag'!$Z$1,'grv lys'!$G$2:$G$2863,'bereken betaaldatum bedrag'!B565)</f>
        <v>0</v>
      </c>
      <c r="AA565" s="4">
        <f>SUMIFS('grv lys'!$L$2:$L$2863,'grv lys'!$I$2:$I$2863,'bereken betaaldatum bedrag'!$AA$1,'grv lys'!$G$2:$G$2863,'bereken betaaldatum bedrag'!B565)</f>
        <v>0</v>
      </c>
      <c r="AB565" s="4">
        <f>SUMIFS('grv lys'!$L$2:$L$2863,'grv lys'!$I$2:$I$2863,'bereken betaaldatum bedrag'!$AB$1,'grv lys'!$G$2:$G$2863,'bereken betaaldatum bedrag'!B565)</f>
        <v>0</v>
      </c>
      <c r="AC565" s="4">
        <f>SUMIFS('grv lys'!$L$2:$L$2863,'grv lys'!$I$2:$I$2863,'bereken betaaldatum bedrag'!$AC$1,'grv lys'!$G$2:$G$2863,'bereken betaaldatum bedrag'!B565)</f>
        <v>0</v>
      </c>
      <c r="AD565" s="4">
        <f>SUMIFS('grv lys'!$L$2:$L$2863,'grv lys'!$I$2:$I$2863,'bereken betaaldatum bedrag'!$AD$1,'grv lys'!$G$2:$G$2863,'bereken betaaldatum bedrag'!B565)</f>
        <v>0</v>
      </c>
      <c r="AE565" s="4">
        <f>SUMIFS('grv lys'!$L$2:$L$2863,'grv lys'!$I$2:$I$2863,'bereken betaaldatum bedrag'!$AE$1,'grv lys'!$G$2:$G$2863,'bereken betaaldatum bedrag'!B565)</f>
        <v>0</v>
      </c>
      <c r="AF565" s="4">
        <f>SUMIFS('grv lys'!$L$2:$L$2863,'grv lys'!$I$2:$I$2863,'bereken betaaldatum bedrag'!$AF$1,'grv lys'!$G$2:$G$2863,'bereken betaaldatum bedrag'!B565)</f>
        <v>0</v>
      </c>
      <c r="AG565" s="4">
        <f>SUMIFS('grv lys'!$L$2:$L$2863,'grv lys'!$I$2:$I$2863,'bereken betaaldatum bedrag'!$AG$1,'grv lys'!$G$2:$G$2863,'bereken betaaldatum bedrag'!B565)</f>
        <v>0</v>
      </c>
      <c r="AH565" s="4">
        <f>SUMIFS('grv lys'!$L$2:$L$2863,'grv lys'!$I$2:$I$2863,'bereken betaaldatum bedrag'!$AH$1,'grv lys'!$G$2:$G$2863,'bereken betaaldatum bedrag'!B565)</f>
        <v>0</v>
      </c>
      <c r="AI565" s="4">
        <f>SUMIFS('grv lys'!$L$2:$L$2863,'grv lys'!$I$2:$I$2863,'bereken betaaldatum bedrag'!$AI$1,'grv lys'!$G$2:$G$2863,'bereken betaaldatum bedrag'!B565)</f>
        <v>0</v>
      </c>
      <c r="AJ565" s="4">
        <f>SUMIFS('grv lys'!$L$2:$L$2863,'grv lys'!$I$2:$I$2863,'bereken betaaldatum bedrag'!$AJ$1,'grv lys'!$G$2:$G$2863,'bereken betaaldatum bedrag'!B565)</f>
        <v>0</v>
      </c>
      <c r="AK565" s="4">
        <f>SUMIFS('grv lys'!$L$2:$L$2863,'grv lys'!$I$2:$I$2863,'bereken betaaldatum bedrag'!$AK$1,'grv lys'!$G$2:$G$2863,'bereken betaaldatum bedrag'!B565)</f>
        <v>0</v>
      </c>
      <c r="AL565" s="4">
        <f>SUMIFS('grv lys'!$L$2:$L$2863,'grv lys'!$I$2:$I$2863,'bereken betaaldatum bedrag'!$AL$1,'grv lys'!$G$2:$G$2863,'bereken betaaldatum bedrag'!B565)</f>
        <v>0</v>
      </c>
      <c r="AM565" s="4">
        <f>SUMIFS('grv lys'!$L$2:$L$2863,'grv lys'!$I$2:$I$2863,'bereken betaaldatum bedrag'!$AM$1,'grv lys'!$G$2:$G$2863,'bereken betaaldatum bedrag'!B565)</f>
        <v>0</v>
      </c>
      <c r="AN565" s="4">
        <f>SUMIFS('grv lys'!$L$2:$L$2863,'grv lys'!$I$2:$I$2863,'bereken betaaldatum bedrag'!$AN$1,'grv lys'!$G$2:$G$2863,'bereken betaaldatum bedrag'!B565)</f>
        <v>0</v>
      </c>
      <c r="AO565" s="4">
        <f>SUMIFS('grv lys'!$L$2:$L$2863,'grv lys'!$I$2:$I$2863,'bereken betaaldatum bedrag'!$AO$1,'grv lys'!$G$2:$G$2863,'bereken betaaldatum bedrag'!B565)</f>
        <v>0</v>
      </c>
      <c r="AP565" s="4">
        <f>SUMIFS('grv lys'!$L$2:$L$2863,'grv lys'!$I$2:$I$2863,'bereken betaaldatum bedrag'!$AP$1,'grv lys'!$G$2:$G$2863,'bereken betaaldatum bedrag'!B565)</f>
        <v>0</v>
      </c>
      <c r="AQ565" s="4">
        <f>SUMIFS('grv lys'!$L$2:$L$2863,'grv lys'!$I$2:$I$2863,'bereken betaaldatum bedrag'!$AQ$1,'grv lys'!$G$2:$G$2863,'bereken betaaldatum bedrag'!B565)</f>
        <v>0</v>
      </c>
      <c r="AR565" s="4">
        <f>SUMIFS('grv lys'!$L$2:$L$2863,'grv lys'!$I$2:$I$2863,'bereken betaaldatum bedrag'!$AR$1,'grv lys'!$G$2:$G$2863,'bereken betaaldatum bedrag'!B565)</f>
        <v>0</v>
      </c>
      <c r="AS565" s="4">
        <f>SUMIFS('grv lys'!$L$2:$L$2863,'grv lys'!$I$2:$I$2863,'bereken betaaldatum bedrag'!$AS$1,'grv lys'!$G$2:$G$2863,'bereken betaaldatum bedrag'!B565)</f>
        <v>0</v>
      </c>
      <c r="AT565" s="4">
        <f>SUMIFS('grv lys'!$L$2:$L$2863,'grv lys'!$I$2:$I$2863,'bereken betaaldatum bedrag'!$AT$1,'grv lys'!$G$2:$G$2863,'bereken betaaldatum bedrag'!B565)</f>
        <v>0</v>
      </c>
      <c r="AU565" s="4">
        <f>SUMIFS('grv lys'!$L$2:$L$2863,'grv lys'!$I$2:$I$2863,'bereken betaaldatum bedrag'!$AU$1,'grv lys'!$G$2:$G$2863,'bereken betaaldatum bedrag'!B565)</f>
        <v>0</v>
      </c>
      <c r="AV565" s="4">
        <f>SUMIFS('grv lys'!$L$2:$L$2863,'grv lys'!$I$2:$I$2863,'bereken betaaldatum bedrag'!$AV$1,'grv lys'!$G$2:$G$2863,'bereken betaaldatum bedrag'!B565)</f>
        <v>0</v>
      </c>
      <c r="AW565" s="4">
        <f>SUMIFS('grv lys'!$L$2:$L$2863,'grv lys'!$I$2:$I$2863,'bereken betaaldatum bedrag'!$AW$1,'grv lys'!$G$2:$G$2863,'bereken betaaldatum bedrag'!B565)</f>
        <v>0</v>
      </c>
      <c r="AX565" s="4">
        <f>SUMIFS('grv lys'!$L$2:$L$2863,'grv lys'!$I$2:$I$2863,'bereken betaaldatum bedrag'!$AX$1,'grv lys'!$G$2:$G$2863,'bereken betaaldatum bedrag'!B565)</f>
        <v>0</v>
      </c>
      <c r="AY565" s="4">
        <f>SUMIFS('grv lys'!$L$2:$L$2863,'grv lys'!$I$2:$I$2863,'bereken betaaldatum bedrag'!$AY$1,'grv lys'!$G$2:$G$2863,'bereken betaaldatum bedrag'!B565)</f>
        <v>0</v>
      </c>
      <c r="AZ565" s="4">
        <f>SUMIFS('grv lys'!$L$2:$L$2863,'grv lys'!$I$2:$I$2863,'bereken betaaldatum bedrag'!$AZ$1,'grv lys'!$G$2:$G$2863,'bereken betaaldatum bedrag'!B565)</f>
        <v>0</v>
      </c>
      <c r="BA565" s="4">
        <f>SUMIFS('grv lys'!$L$2:$L$2863,'grv lys'!$I$2:$I$2863,'bereken betaaldatum bedrag'!$BA$1,'grv lys'!$G$2:$G$2863,'bereken betaaldatum bedrag'!B565)</f>
        <v>0</v>
      </c>
    </row>
    <row r="566" spans="1:53" x14ac:dyDescent="0.25">
      <c r="A566" s="21" t="s">
        <v>135</v>
      </c>
      <c r="B566" s="22">
        <v>42142</v>
      </c>
      <c r="C566" s="7"/>
      <c r="D566" s="15" t="s">
        <v>148</v>
      </c>
      <c r="E566" s="14"/>
      <c r="F566" s="12"/>
      <c r="G566" s="16"/>
      <c r="H566" s="16"/>
      <c r="I566" s="4">
        <f>SUMIFS('grv lys'!$L$2:$L$2863,'grv lys'!$G$2:$G$2863,'bereken betaaldatum bedrag'!B566,'grv lys'!$I$2:$I$2863,'bereken betaaldatum bedrag'!I$1)</f>
        <v>0</v>
      </c>
      <c r="J566" s="4">
        <f>SUMIFS('grv lys'!$L$2:$L$2863,'grv lys'!$I$2:$I$2863,'bereken betaaldatum bedrag'!$J$1,'grv lys'!$T$2:$T$2863,'bereken betaaldatum bedrag'!B566)</f>
        <v>0</v>
      </c>
      <c r="K566" s="4">
        <f>SUMIFS('grv lys'!$L$2:$L$2863,'grv lys'!$I$2:$I$2863,'bereken betaaldatum bedrag'!$K$1,'grv lys'!$T$2:$T$2863,'bereken betaaldatum bedrag'!B566)</f>
        <v>0</v>
      </c>
      <c r="L566" s="4">
        <f>SUMIFS('grv lys'!$L$2:$L$2863,'grv lys'!$I$2:$I$2863,'bereken betaaldatum bedrag'!$L$1,'grv lys'!$T$2:$T$2863,'bereken betaaldatum bedrag'!B566)</f>
        <v>0</v>
      </c>
      <c r="M566" s="4">
        <f>SUMIFS('grv lys'!$L$2:$L$2863,'grv lys'!$I$2:$I$2863,'bereken betaaldatum bedrag'!$M$1,'grv lys'!$T$2:$T$2863,'bereken betaaldatum bedrag'!B566)</f>
        <v>0</v>
      </c>
      <c r="N566" s="4">
        <f>SUMIFS('grv lys'!$L$2:$L$2863,'grv lys'!$I$2:$I$2863,'bereken betaaldatum bedrag'!$N$1,'grv lys'!$T$2:$T$2863,'bereken betaaldatum bedrag'!B566)</f>
        <v>0</v>
      </c>
      <c r="O566" s="4">
        <f>SUMIFS('grv lys'!$L$2:$L$2863,'grv lys'!$I$2:$I$2863,'bereken betaaldatum bedrag'!$O$1,'grv lys'!$T$2:$T$2863,'bereken betaaldatum bedrag'!B566)</f>
        <v>0</v>
      </c>
      <c r="P566" s="4">
        <f>SUMIFS('grv lys'!$L$2:$L$2863,'grv lys'!$I$2:$I$2863,'bereken betaaldatum bedrag'!$P$1,'grv lys'!$T$2:$T$2863,'bereken betaaldatum bedrag'!B566)</f>
        <v>0</v>
      </c>
      <c r="Q566" s="4">
        <f>SUMIFS('grv lys'!$L$2:$L$2863,'grv lys'!$I$2:$I$2863,'bereken betaaldatum bedrag'!$Q$1,'grv lys'!$T$2:$T$2863,'bereken betaaldatum bedrag'!B566)</f>
        <v>0</v>
      </c>
      <c r="R566" s="4">
        <f>SUMIFS('grv lys'!$L$2:$L$2863,'grv lys'!$I$2:$I$2863,'bereken betaaldatum bedrag'!$R$1,'grv lys'!$T$2:$T$2863,'bereken betaaldatum bedrag'!B566)</f>
        <v>0</v>
      </c>
      <c r="S566" s="4">
        <f>SUMIFS('grv lys'!Y565:Y3828,'grv lys'!T565:T3828,'bereken betaaldatum bedrag'!B566,'grv lys'!V565:V3828,'bereken betaaldatum bedrag'!$S$1)</f>
        <v>0</v>
      </c>
      <c r="T566" s="4">
        <f>SUMIFS('grv lys'!Z565:Z3828,'grv lys'!U565:U3828,'bereken betaaldatum bedrag'!B566,'grv lys'!W565:W3828,'bereken betaaldatum bedrag'!$T$1)</f>
        <v>0</v>
      </c>
      <c r="U566" s="4">
        <f>SUMIFS('grv lys'!$L$2:$L$2863,'grv lys'!$I$2:$I$2863,'bereken betaaldatum bedrag'!$U$1,'grv lys'!$T$2:$T$2863,'bereken betaaldatum bedrag'!B566)</f>
        <v>0</v>
      </c>
      <c r="V566" s="4">
        <f>SUMIFS('grv lys'!$L$2:$L$2863,'grv lys'!$I$2:$I$2863,'bereken betaaldatum bedrag'!$V$1,'grv lys'!$T$2:$T$2863,'bereken betaaldatum bedrag'!B566)</f>
        <v>0</v>
      </c>
      <c r="W566" s="4">
        <f>SUMIFS('grv lys'!$L$2:$L$2863,'grv lys'!$I$2:$I$2863,'bereken betaaldatum bedrag'!$W$1,'grv lys'!$T$2:$T$2863,'bereken betaaldatum bedrag'!B566)</f>
        <v>0</v>
      </c>
      <c r="X566" s="4">
        <f>SUMIFS('grv lys'!$L$2:$L$2863,'grv lys'!$I$2:$I$2863,'bereken betaaldatum bedrag'!$X$1,'grv lys'!$T$2:$T$2863,'bereken betaaldatum bedrag'!B566)</f>
        <v>0</v>
      </c>
      <c r="Y566" s="4">
        <f>SUMIFS('grv lys'!$L$2:$L$2863,'grv lys'!$I$2:$I$2863,'bereken betaaldatum bedrag'!$Y$1,'grv lys'!$G$2:$G$2863,'bereken betaaldatum bedrag'!B566)</f>
        <v>0</v>
      </c>
      <c r="Z566" s="4">
        <f>SUMIFS('grv lys'!$L$2:$L$2863,'grv lys'!$I$2:$I$2863,'bereken betaaldatum bedrag'!$Z$1,'grv lys'!$G$2:$G$2863,'bereken betaaldatum bedrag'!B566)</f>
        <v>0</v>
      </c>
      <c r="AA566" s="4">
        <f>SUMIFS('grv lys'!$L$2:$L$2863,'grv lys'!$I$2:$I$2863,'bereken betaaldatum bedrag'!$AA$1,'grv lys'!$G$2:$G$2863,'bereken betaaldatum bedrag'!B566)</f>
        <v>0</v>
      </c>
      <c r="AB566" s="4">
        <f>SUMIFS('grv lys'!$L$2:$L$2863,'grv lys'!$I$2:$I$2863,'bereken betaaldatum bedrag'!$AB$1,'grv lys'!$G$2:$G$2863,'bereken betaaldatum bedrag'!B566)</f>
        <v>0</v>
      </c>
      <c r="AC566" s="4">
        <f>SUMIFS('grv lys'!$L$2:$L$2863,'grv lys'!$I$2:$I$2863,'bereken betaaldatum bedrag'!$AC$1,'grv lys'!$G$2:$G$2863,'bereken betaaldatum bedrag'!B566)</f>
        <v>0</v>
      </c>
      <c r="AD566" s="4">
        <f>SUMIFS('grv lys'!$L$2:$L$2863,'grv lys'!$I$2:$I$2863,'bereken betaaldatum bedrag'!$AD$1,'grv lys'!$G$2:$G$2863,'bereken betaaldatum bedrag'!B566)</f>
        <v>0</v>
      </c>
      <c r="AE566" s="4">
        <f>SUMIFS('grv lys'!$L$2:$L$2863,'grv lys'!$I$2:$I$2863,'bereken betaaldatum bedrag'!$AE$1,'grv lys'!$G$2:$G$2863,'bereken betaaldatum bedrag'!B566)</f>
        <v>0</v>
      </c>
      <c r="AF566" s="4">
        <f>SUMIFS('grv lys'!$L$2:$L$2863,'grv lys'!$I$2:$I$2863,'bereken betaaldatum bedrag'!$AF$1,'grv lys'!$G$2:$G$2863,'bereken betaaldatum bedrag'!B566)</f>
        <v>0</v>
      </c>
      <c r="AG566" s="4">
        <f>SUMIFS('grv lys'!$L$2:$L$2863,'grv lys'!$I$2:$I$2863,'bereken betaaldatum bedrag'!$AG$1,'grv lys'!$G$2:$G$2863,'bereken betaaldatum bedrag'!B566)</f>
        <v>0</v>
      </c>
      <c r="AH566" s="4">
        <f>SUMIFS('grv lys'!$L$2:$L$2863,'grv lys'!$I$2:$I$2863,'bereken betaaldatum bedrag'!$AH$1,'grv lys'!$G$2:$G$2863,'bereken betaaldatum bedrag'!B566)</f>
        <v>0</v>
      </c>
      <c r="AI566" s="4">
        <f>SUMIFS('grv lys'!$L$2:$L$2863,'grv lys'!$I$2:$I$2863,'bereken betaaldatum bedrag'!$AI$1,'grv lys'!$G$2:$G$2863,'bereken betaaldatum bedrag'!B566)</f>
        <v>0</v>
      </c>
      <c r="AJ566" s="4">
        <f>SUMIFS('grv lys'!$L$2:$L$2863,'grv lys'!$I$2:$I$2863,'bereken betaaldatum bedrag'!$AJ$1,'grv lys'!$G$2:$G$2863,'bereken betaaldatum bedrag'!B566)</f>
        <v>0</v>
      </c>
      <c r="AK566" s="4">
        <f>SUMIFS('grv lys'!$L$2:$L$2863,'grv lys'!$I$2:$I$2863,'bereken betaaldatum bedrag'!$AK$1,'grv lys'!$G$2:$G$2863,'bereken betaaldatum bedrag'!B566)</f>
        <v>0</v>
      </c>
      <c r="AL566" s="4">
        <f>SUMIFS('grv lys'!$L$2:$L$2863,'grv lys'!$I$2:$I$2863,'bereken betaaldatum bedrag'!$AL$1,'grv lys'!$G$2:$G$2863,'bereken betaaldatum bedrag'!B566)</f>
        <v>0</v>
      </c>
      <c r="AM566" s="4">
        <f>SUMIFS('grv lys'!$L$2:$L$2863,'grv lys'!$I$2:$I$2863,'bereken betaaldatum bedrag'!$AM$1,'grv lys'!$G$2:$G$2863,'bereken betaaldatum bedrag'!B566)</f>
        <v>0</v>
      </c>
      <c r="AN566" s="4">
        <f>SUMIFS('grv lys'!$L$2:$L$2863,'grv lys'!$I$2:$I$2863,'bereken betaaldatum bedrag'!$AN$1,'grv lys'!$G$2:$G$2863,'bereken betaaldatum bedrag'!B566)</f>
        <v>0</v>
      </c>
      <c r="AO566" s="4">
        <f>SUMIFS('grv lys'!$L$2:$L$2863,'grv lys'!$I$2:$I$2863,'bereken betaaldatum bedrag'!$AO$1,'grv lys'!$G$2:$G$2863,'bereken betaaldatum bedrag'!B566)</f>
        <v>0</v>
      </c>
      <c r="AP566" s="4">
        <f>SUMIFS('grv lys'!$L$2:$L$2863,'grv lys'!$I$2:$I$2863,'bereken betaaldatum bedrag'!$AP$1,'grv lys'!$G$2:$G$2863,'bereken betaaldatum bedrag'!B566)</f>
        <v>0</v>
      </c>
      <c r="AQ566" s="4">
        <f>SUMIFS('grv lys'!$L$2:$L$2863,'grv lys'!$I$2:$I$2863,'bereken betaaldatum bedrag'!$AQ$1,'grv lys'!$G$2:$G$2863,'bereken betaaldatum bedrag'!B566)</f>
        <v>0</v>
      </c>
      <c r="AR566" s="4">
        <f>SUMIFS('grv lys'!$L$2:$L$2863,'grv lys'!$I$2:$I$2863,'bereken betaaldatum bedrag'!$AR$1,'grv lys'!$G$2:$G$2863,'bereken betaaldatum bedrag'!B566)</f>
        <v>0</v>
      </c>
      <c r="AS566" s="4">
        <f>SUMIFS('grv lys'!$L$2:$L$2863,'grv lys'!$I$2:$I$2863,'bereken betaaldatum bedrag'!$AS$1,'grv lys'!$G$2:$G$2863,'bereken betaaldatum bedrag'!B566)</f>
        <v>0</v>
      </c>
      <c r="AT566" s="4">
        <f>SUMIFS('grv lys'!$L$2:$L$2863,'grv lys'!$I$2:$I$2863,'bereken betaaldatum bedrag'!$AT$1,'grv lys'!$G$2:$G$2863,'bereken betaaldatum bedrag'!B566)</f>
        <v>0</v>
      </c>
      <c r="AU566" s="4">
        <f>SUMIFS('grv lys'!$L$2:$L$2863,'grv lys'!$I$2:$I$2863,'bereken betaaldatum bedrag'!$AU$1,'grv lys'!$G$2:$G$2863,'bereken betaaldatum bedrag'!B566)</f>
        <v>0</v>
      </c>
      <c r="AV566" s="4">
        <f>SUMIFS('grv lys'!$L$2:$L$2863,'grv lys'!$I$2:$I$2863,'bereken betaaldatum bedrag'!$AV$1,'grv lys'!$G$2:$G$2863,'bereken betaaldatum bedrag'!B566)</f>
        <v>0</v>
      </c>
      <c r="AW566" s="4">
        <f>SUMIFS('grv lys'!$L$2:$L$2863,'grv lys'!$I$2:$I$2863,'bereken betaaldatum bedrag'!$AW$1,'grv lys'!$G$2:$G$2863,'bereken betaaldatum bedrag'!B566)</f>
        <v>0</v>
      </c>
      <c r="AX566" s="4">
        <f>SUMIFS('grv lys'!$L$2:$L$2863,'grv lys'!$I$2:$I$2863,'bereken betaaldatum bedrag'!$AX$1,'grv lys'!$G$2:$G$2863,'bereken betaaldatum bedrag'!B566)</f>
        <v>0</v>
      </c>
      <c r="AY566" s="4">
        <f>SUMIFS('grv lys'!$L$2:$L$2863,'grv lys'!$I$2:$I$2863,'bereken betaaldatum bedrag'!$AY$1,'grv lys'!$G$2:$G$2863,'bereken betaaldatum bedrag'!B566)</f>
        <v>0</v>
      </c>
      <c r="AZ566" s="4">
        <f>SUMIFS('grv lys'!$L$2:$L$2863,'grv lys'!$I$2:$I$2863,'bereken betaaldatum bedrag'!$AZ$1,'grv lys'!$G$2:$G$2863,'bereken betaaldatum bedrag'!B566)</f>
        <v>0</v>
      </c>
      <c r="BA566" s="4">
        <f>SUMIFS('grv lys'!$L$2:$L$2863,'grv lys'!$I$2:$I$2863,'bereken betaaldatum bedrag'!$BA$1,'grv lys'!$G$2:$G$2863,'bereken betaaldatum bedrag'!B566)</f>
        <v>0</v>
      </c>
    </row>
    <row r="567" spans="1:53" x14ac:dyDescent="0.25">
      <c r="A567" s="21" t="s">
        <v>136</v>
      </c>
      <c r="B567" s="22">
        <v>42143</v>
      </c>
      <c r="C567" s="7"/>
      <c r="D567" s="15" t="s">
        <v>148</v>
      </c>
      <c r="E567" s="14"/>
      <c r="F567" s="12"/>
      <c r="G567" s="16"/>
      <c r="H567" s="16"/>
      <c r="I567" s="4">
        <f>SUMIFS('grv lys'!$L$2:$L$2863,'grv lys'!$G$2:$G$2863,'bereken betaaldatum bedrag'!B567,'grv lys'!$I$2:$I$2863,'bereken betaaldatum bedrag'!I$1)</f>
        <v>0</v>
      </c>
      <c r="J567" s="4">
        <f>SUMIFS('grv lys'!$L$2:$L$2863,'grv lys'!$I$2:$I$2863,'bereken betaaldatum bedrag'!$J$1,'grv lys'!$T$2:$T$2863,'bereken betaaldatum bedrag'!B567)</f>
        <v>0</v>
      </c>
      <c r="K567" s="4">
        <f>SUMIFS('grv lys'!$L$2:$L$2863,'grv lys'!$I$2:$I$2863,'bereken betaaldatum bedrag'!$K$1,'grv lys'!$T$2:$T$2863,'bereken betaaldatum bedrag'!B567)</f>
        <v>0</v>
      </c>
      <c r="L567" s="4">
        <f>SUMIFS('grv lys'!$L$2:$L$2863,'grv lys'!$I$2:$I$2863,'bereken betaaldatum bedrag'!$L$1,'grv lys'!$T$2:$T$2863,'bereken betaaldatum bedrag'!B567)</f>
        <v>0</v>
      </c>
      <c r="M567" s="4">
        <f>SUMIFS('grv lys'!$L$2:$L$2863,'grv lys'!$I$2:$I$2863,'bereken betaaldatum bedrag'!$M$1,'grv lys'!$T$2:$T$2863,'bereken betaaldatum bedrag'!B567)</f>
        <v>0</v>
      </c>
      <c r="N567" s="4">
        <f>SUMIFS('grv lys'!$L$2:$L$2863,'grv lys'!$I$2:$I$2863,'bereken betaaldatum bedrag'!$N$1,'grv lys'!$T$2:$T$2863,'bereken betaaldatum bedrag'!B567)</f>
        <v>0</v>
      </c>
      <c r="O567" s="4">
        <f>SUMIFS('grv lys'!$L$2:$L$2863,'grv lys'!$I$2:$I$2863,'bereken betaaldatum bedrag'!$O$1,'grv lys'!$T$2:$T$2863,'bereken betaaldatum bedrag'!B567)</f>
        <v>0</v>
      </c>
      <c r="P567" s="4">
        <f>SUMIFS('grv lys'!$L$2:$L$2863,'grv lys'!$I$2:$I$2863,'bereken betaaldatum bedrag'!$P$1,'grv lys'!$T$2:$T$2863,'bereken betaaldatum bedrag'!B567)</f>
        <v>0</v>
      </c>
      <c r="Q567" s="4">
        <f>SUMIFS('grv lys'!$L$2:$L$2863,'grv lys'!$I$2:$I$2863,'bereken betaaldatum bedrag'!$Q$1,'grv lys'!$T$2:$T$2863,'bereken betaaldatum bedrag'!B567)</f>
        <v>0</v>
      </c>
      <c r="R567" s="4">
        <f>SUMIFS('grv lys'!$L$2:$L$2863,'grv lys'!$I$2:$I$2863,'bereken betaaldatum bedrag'!$R$1,'grv lys'!$T$2:$T$2863,'bereken betaaldatum bedrag'!B567)</f>
        <v>0</v>
      </c>
      <c r="S567" s="4">
        <f>SUMIFS('grv lys'!Y566:Y3829,'grv lys'!T566:T3829,'bereken betaaldatum bedrag'!B567,'grv lys'!V566:V3829,'bereken betaaldatum bedrag'!$S$1)</f>
        <v>0</v>
      </c>
      <c r="T567" s="4">
        <f>SUMIFS('grv lys'!Z566:Z3829,'grv lys'!U566:U3829,'bereken betaaldatum bedrag'!B567,'grv lys'!W566:W3829,'bereken betaaldatum bedrag'!$T$1)</f>
        <v>0</v>
      </c>
      <c r="U567" s="4">
        <f>SUMIFS('grv lys'!$L$2:$L$2863,'grv lys'!$I$2:$I$2863,'bereken betaaldatum bedrag'!$U$1,'grv lys'!$T$2:$T$2863,'bereken betaaldatum bedrag'!B567)</f>
        <v>0</v>
      </c>
      <c r="V567" s="4">
        <f>SUMIFS('grv lys'!$L$2:$L$2863,'grv lys'!$I$2:$I$2863,'bereken betaaldatum bedrag'!$V$1,'grv lys'!$T$2:$T$2863,'bereken betaaldatum bedrag'!B567)</f>
        <v>0</v>
      </c>
      <c r="W567" s="4">
        <f>SUMIFS('grv lys'!$L$2:$L$2863,'grv lys'!$I$2:$I$2863,'bereken betaaldatum bedrag'!$W$1,'grv lys'!$T$2:$T$2863,'bereken betaaldatum bedrag'!B567)</f>
        <v>0</v>
      </c>
      <c r="X567" s="4">
        <f>SUMIFS('grv lys'!$L$2:$L$2863,'grv lys'!$I$2:$I$2863,'bereken betaaldatum bedrag'!$X$1,'grv lys'!$T$2:$T$2863,'bereken betaaldatum bedrag'!B567)</f>
        <v>0</v>
      </c>
      <c r="Y567" s="4">
        <f>SUMIFS('grv lys'!$L$2:$L$2863,'grv lys'!$I$2:$I$2863,'bereken betaaldatum bedrag'!$Y$1,'grv lys'!$G$2:$G$2863,'bereken betaaldatum bedrag'!B567)</f>
        <v>0</v>
      </c>
      <c r="Z567" s="4">
        <f>SUMIFS('grv lys'!$L$2:$L$2863,'grv lys'!$I$2:$I$2863,'bereken betaaldatum bedrag'!$Z$1,'grv lys'!$G$2:$G$2863,'bereken betaaldatum bedrag'!B567)</f>
        <v>0</v>
      </c>
      <c r="AA567" s="4">
        <f>SUMIFS('grv lys'!$L$2:$L$2863,'grv lys'!$I$2:$I$2863,'bereken betaaldatum bedrag'!$AA$1,'grv lys'!$G$2:$G$2863,'bereken betaaldatum bedrag'!B567)</f>
        <v>0</v>
      </c>
      <c r="AB567" s="4">
        <f>SUMIFS('grv lys'!$L$2:$L$2863,'grv lys'!$I$2:$I$2863,'bereken betaaldatum bedrag'!$AB$1,'grv lys'!$G$2:$G$2863,'bereken betaaldatum bedrag'!B567)</f>
        <v>0</v>
      </c>
      <c r="AC567" s="4">
        <f>SUMIFS('grv lys'!$L$2:$L$2863,'grv lys'!$I$2:$I$2863,'bereken betaaldatum bedrag'!$AC$1,'grv lys'!$G$2:$G$2863,'bereken betaaldatum bedrag'!B567)</f>
        <v>0</v>
      </c>
      <c r="AD567" s="4">
        <f>SUMIFS('grv lys'!$L$2:$L$2863,'grv lys'!$I$2:$I$2863,'bereken betaaldatum bedrag'!$AD$1,'grv lys'!$G$2:$G$2863,'bereken betaaldatum bedrag'!B567)</f>
        <v>0</v>
      </c>
      <c r="AE567" s="4">
        <f>SUMIFS('grv lys'!$L$2:$L$2863,'grv lys'!$I$2:$I$2863,'bereken betaaldatum bedrag'!$AE$1,'grv lys'!$G$2:$G$2863,'bereken betaaldatum bedrag'!B567)</f>
        <v>0</v>
      </c>
      <c r="AF567" s="4">
        <f>SUMIFS('grv lys'!$L$2:$L$2863,'grv lys'!$I$2:$I$2863,'bereken betaaldatum bedrag'!$AF$1,'grv lys'!$G$2:$G$2863,'bereken betaaldatum bedrag'!B567)</f>
        <v>0</v>
      </c>
      <c r="AG567" s="4">
        <f>SUMIFS('grv lys'!$L$2:$L$2863,'grv lys'!$I$2:$I$2863,'bereken betaaldatum bedrag'!$AG$1,'grv lys'!$G$2:$G$2863,'bereken betaaldatum bedrag'!B567)</f>
        <v>0</v>
      </c>
      <c r="AH567" s="4">
        <f>SUMIFS('grv lys'!$L$2:$L$2863,'grv lys'!$I$2:$I$2863,'bereken betaaldatum bedrag'!$AH$1,'grv lys'!$G$2:$G$2863,'bereken betaaldatum bedrag'!B567)</f>
        <v>0</v>
      </c>
      <c r="AI567" s="4">
        <f>SUMIFS('grv lys'!$L$2:$L$2863,'grv lys'!$I$2:$I$2863,'bereken betaaldatum bedrag'!$AI$1,'grv lys'!$G$2:$G$2863,'bereken betaaldatum bedrag'!B567)</f>
        <v>0</v>
      </c>
      <c r="AJ567" s="4">
        <f>SUMIFS('grv lys'!$L$2:$L$2863,'grv lys'!$I$2:$I$2863,'bereken betaaldatum bedrag'!$AJ$1,'grv lys'!$G$2:$G$2863,'bereken betaaldatum bedrag'!B567)</f>
        <v>0</v>
      </c>
      <c r="AK567" s="4">
        <f>SUMIFS('grv lys'!$L$2:$L$2863,'grv lys'!$I$2:$I$2863,'bereken betaaldatum bedrag'!$AK$1,'grv lys'!$G$2:$G$2863,'bereken betaaldatum bedrag'!B567)</f>
        <v>0</v>
      </c>
      <c r="AL567" s="4">
        <f>SUMIFS('grv lys'!$L$2:$L$2863,'grv lys'!$I$2:$I$2863,'bereken betaaldatum bedrag'!$AL$1,'grv lys'!$G$2:$G$2863,'bereken betaaldatum bedrag'!B567)</f>
        <v>0</v>
      </c>
      <c r="AM567" s="4">
        <f>SUMIFS('grv lys'!$L$2:$L$2863,'grv lys'!$I$2:$I$2863,'bereken betaaldatum bedrag'!$AM$1,'grv lys'!$G$2:$G$2863,'bereken betaaldatum bedrag'!B567)</f>
        <v>0</v>
      </c>
      <c r="AN567" s="4">
        <f>SUMIFS('grv lys'!$L$2:$L$2863,'grv lys'!$I$2:$I$2863,'bereken betaaldatum bedrag'!$AN$1,'grv lys'!$G$2:$G$2863,'bereken betaaldatum bedrag'!B567)</f>
        <v>0</v>
      </c>
      <c r="AO567" s="4">
        <f>SUMIFS('grv lys'!$L$2:$L$2863,'grv lys'!$I$2:$I$2863,'bereken betaaldatum bedrag'!$AO$1,'grv lys'!$G$2:$G$2863,'bereken betaaldatum bedrag'!B567)</f>
        <v>0</v>
      </c>
      <c r="AP567" s="4">
        <f>SUMIFS('grv lys'!$L$2:$L$2863,'grv lys'!$I$2:$I$2863,'bereken betaaldatum bedrag'!$AP$1,'grv lys'!$G$2:$G$2863,'bereken betaaldatum bedrag'!B567)</f>
        <v>0</v>
      </c>
      <c r="AQ567" s="4">
        <f>SUMIFS('grv lys'!$L$2:$L$2863,'grv lys'!$I$2:$I$2863,'bereken betaaldatum bedrag'!$AQ$1,'grv lys'!$G$2:$G$2863,'bereken betaaldatum bedrag'!B567)</f>
        <v>0</v>
      </c>
      <c r="AR567" s="4">
        <f>SUMIFS('grv lys'!$L$2:$L$2863,'grv lys'!$I$2:$I$2863,'bereken betaaldatum bedrag'!$AR$1,'grv lys'!$G$2:$G$2863,'bereken betaaldatum bedrag'!B567)</f>
        <v>0</v>
      </c>
      <c r="AS567" s="4">
        <f>SUMIFS('grv lys'!$L$2:$L$2863,'grv lys'!$I$2:$I$2863,'bereken betaaldatum bedrag'!$AS$1,'grv lys'!$G$2:$G$2863,'bereken betaaldatum bedrag'!B567)</f>
        <v>0</v>
      </c>
      <c r="AT567" s="4">
        <f>SUMIFS('grv lys'!$L$2:$L$2863,'grv lys'!$I$2:$I$2863,'bereken betaaldatum bedrag'!$AT$1,'grv lys'!$G$2:$G$2863,'bereken betaaldatum bedrag'!B567)</f>
        <v>0</v>
      </c>
      <c r="AU567" s="4">
        <f>SUMIFS('grv lys'!$L$2:$L$2863,'grv lys'!$I$2:$I$2863,'bereken betaaldatum bedrag'!$AU$1,'grv lys'!$G$2:$G$2863,'bereken betaaldatum bedrag'!B567)</f>
        <v>0</v>
      </c>
      <c r="AV567" s="4">
        <f>SUMIFS('grv lys'!$L$2:$L$2863,'grv lys'!$I$2:$I$2863,'bereken betaaldatum bedrag'!$AV$1,'grv lys'!$G$2:$G$2863,'bereken betaaldatum bedrag'!B567)</f>
        <v>0</v>
      </c>
      <c r="AW567" s="4">
        <f>SUMIFS('grv lys'!$L$2:$L$2863,'grv lys'!$I$2:$I$2863,'bereken betaaldatum bedrag'!$AW$1,'grv lys'!$G$2:$G$2863,'bereken betaaldatum bedrag'!B567)</f>
        <v>0</v>
      </c>
      <c r="AX567" s="4">
        <f>SUMIFS('grv lys'!$L$2:$L$2863,'grv lys'!$I$2:$I$2863,'bereken betaaldatum bedrag'!$AX$1,'grv lys'!$G$2:$G$2863,'bereken betaaldatum bedrag'!B567)</f>
        <v>0</v>
      </c>
      <c r="AY567" s="4">
        <f>SUMIFS('grv lys'!$L$2:$L$2863,'grv lys'!$I$2:$I$2863,'bereken betaaldatum bedrag'!$AY$1,'grv lys'!$G$2:$G$2863,'bereken betaaldatum bedrag'!B567)</f>
        <v>0</v>
      </c>
      <c r="AZ567" s="4">
        <f>SUMIFS('grv lys'!$L$2:$L$2863,'grv lys'!$I$2:$I$2863,'bereken betaaldatum bedrag'!$AZ$1,'grv lys'!$G$2:$G$2863,'bereken betaaldatum bedrag'!B567)</f>
        <v>0</v>
      </c>
      <c r="BA567" s="4">
        <f>SUMIFS('grv lys'!$L$2:$L$2863,'grv lys'!$I$2:$I$2863,'bereken betaaldatum bedrag'!$BA$1,'grv lys'!$G$2:$G$2863,'bereken betaaldatum bedrag'!B567)</f>
        <v>0</v>
      </c>
    </row>
    <row r="568" spans="1:53" x14ac:dyDescent="0.25">
      <c r="A568" s="21" t="s">
        <v>137</v>
      </c>
      <c r="B568" s="22">
        <v>42144</v>
      </c>
      <c r="C568" s="7"/>
      <c r="D568" s="15" t="s">
        <v>148</v>
      </c>
      <c r="E568" s="14"/>
      <c r="F568" s="12"/>
      <c r="G568" s="16"/>
      <c r="H568" s="16"/>
      <c r="I568" s="4">
        <f>SUMIFS('grv lys'!$L$2:$L$2863,'grv lys'!$G$2:$G$2863,'bereken betaaldatum bedrag'!B568,'grv lys'!$I$2:$I$2863,'bereken betaaldatum bedrag'!I$1)</f>
        <v>0</v>
      </c>
      <c r="J568" s="4">
        <f>SUMIFS('grv lys'!$L$2:$L$2863,'grv lys'!$I$2:$I$2863,'bereken betaaldatum bedrag'!$J$1,'grv lys'!$T$2:$T$2863,'bereken betaaldatum bedrag'!B568)</f>
        <v>0</v>
      </c>
      <c r="K568" s="4">
        <f>SUMIFS('grv lys'!$L$2:$L$2863,'grv lys'!$I$2:$I$2863,'bereken betaaldatum bedrag'!$K$1,'grv lys'!$T$2:$T$2863,'bereken betaaldatum bedrag'!B568)</f>
        <v>0</v>
      </c>
      <c r="L568" s="4">
        <f>SUMIFS('grv lys'!$L$2:$L$2863,'grv lys'!$I$2:$I$2863,'bereken betaaldatum bedrag'!$L$1,'grv lys'!$T$2:$T$2863,'bereken betaaldatum bedrag'!B568)</f>
        <v>0</v>
      </c>
      <c r="M568" s="4">
        <f>SUMIFS('grv lys'!$L$2:$L$2863,'grv lys'!$I$2:$I$2863,'bereken betaaldatum bedrag'!$M$1,'grv lys'!$T$2:$T$2863,'bereken betaaldatum bedrag'!B568)</f>
        <v>0</v>
      </c>
      <c r="N568" s="4">
        <f>SUMIFS('grv lys'!$L$2:$L$2863,'grv lys'!$I$2:$I$2863,'bereken betaaldatum bedrag'!$N$1,'grv lys'!$T$2:$T$2863,'bereken betaaldatum bedrag'!B568)</f>
        <v>0</v>
      </c>
      <c r="O568" s="4">
        <f>SUMIFS('grv lys'!$L$2:$L$2863,'grv lys'!$I$2:$I$2863,'bereken betaaldatum bedrag'!$O$1,'grv lys'!$T$2:$T$2863,'bereken betaaldatum bedrag'!B568)</f>
        <v>0</v>
      </c>
      <c r="P568" s="4">
        <f>SUMIFS('grv lys'!$L$2:$L$2863,'grv lys'!$I$2:$I$2863,'bereken betaaldatum bedrag'!$P$1,'grv lys'!$T$2:$T$2863,'bereken betaaldatum bedrag'!B568)</f>
        <v>0</v>
      </c>
      <c r="Q568" s="4">
        <f>SUMIFS('grv lys'!$L$2:$L$2863,'grv lys'!$I$2:$I$2863,'bereken betaaldatum bedrag'!$Q$1,'grv lys'!$T$2:$T$2863,'bereken betaaldatum bedrag'!B568)</f>
        <v>0</v>
      </c>
      <c r="R568" s="4">
        <f>SUMIFS('grv lys'!$L$2:$L$2863,'grv lys'!$I$2:$I$2863,'bereken betaaldatum bedrag'!$R$1,'grv lys'!$T$2:$T$2863,'bereken betaaldatum bedrag'!B568)</f>
        <v>0</v>
      </c>
      <c r="S568" s="4">
        <f>SUMIFS('grv lys'!Y567:Y3830,'grv lys'!T567:T3830,'bereken betaaldatum bedrag'!B568,'grv lys'!V567:V3830,'bereken betaaldatum bedrag'!$S$1)</f>
        <v>0</v>
      </c>
      <c r="T568" s="4">
        <f>SUMIFS('grv lys'!Z567:Z3830,'grv lys'!U567:U3830,'bereken betaaldatum bedrag'!B568,'grv lys'!W567:W3830,'bereken betaaldatum bedrag'!$T$1)</f>
        <v>0</v>
      </c>
      <c r="U568" s="4">
        <f>SUMIFS('grv lys'!$L$2:$L$2863,'grv lys'!$I$2:$I$2863,'bereken betaaldatum bedrag'!$U$1,'grv lys'!$T$2:$T$2863,'bereken betaaldatum bedrag'!B568)</f>
        <v>0</v>
      </c>
      <c r="V568" s="4">
        <f>SUMIFS('grv lys'!$L$2:$L$2863,'grv lys'!$I$2:$I$2863,'bereken betaaldatum bedrag'!$V$1,'grv lys'!$T$2:$T$2863,'bereken betaaldatum bedrag'!B568)</f>
        <v>0</v>
      </c>
      <c r="W568" s="4">
        <f>SUMIFS('grv lys'!$L$2:$L$2863,'grv lys'!$I$2:$I$2863,'bereken betaaldatum bedrag'!$W$1,'grv lys'!$T$2:$T$2863,'bereken betaaldatum bedrag'!B568)</f>
        <v>0</v>
      </c>
      <c r="X568" s="4">
        <f>SUMIFS('grv lys'!$L$2:$L$2863,'grv lys'!$I$2:$I$2863,'bereken betaaldatum bedrag'!$X$1,'grv lys'!$T$2:$T$2863,'bereken betaaldatum bedrag'!B568)</f>
        <v>0</v>
      </c>
      <c r="Y568" s="4">
        <f>SUMIFS('grv lys'!$L$2:$L$2863,'grv lys'!$I$2:$I$2863,'bereken betaaldatum bedrag'!$Y$1,'grv lys'!$G$2:$G$2863,'bereken betaaldatum bedrag'!B568)</f>
        <v>0</v>
      </c>
      <c r="Z568" s="4">
        <f>SUMIFS('grv lys'!$L$2:$L$2863,'grv lys'!$I$2:$I$2863,'bereken betaaldatum bedrag'!$Z$1,'grv lys'!$G$2:$G$2863,'bereken betaaldatum bedrag'!B568)</f>
        <v>0</v>
      </c>
      <c r="AA568" s="4">
        <f>SUMIFS('grv lys'!$L$2:$L$2863,'grv lys'!$I$2:$I$2863,'bereken betaaldatum bedrag'!$AA$1,'grv lys'!$G$2:$G$2863,'bereken betaaldatum bedrag'!B568)</f>
        <v>0</v>
      </c>
      <c r="AB568" s="4">
        <f>SUMIFS('grv lys'!$L$2:$L$2863,'grv lys'!$I$2:$I$2863,'bereken betaaldatum bedrag'!$AB$1,'grv lys'!$G$2:$G$2863,'bereken betaaldatum bedrag'!B568)</f>
        <v>0</v>
      </c>
      <c r="AC568" s="4">
        <f>SUMIFS('grv lys'!$L$2:$L$2863,'grv lys'!$I$2:$I$2863,'bereken betaaldatum bedrag'!$AC$1,'grv lys'!$G$2:$G$2863,'bereken betaaldatum bedrag'!B568)</f>
        <v>0</v>
      </c>
      <c r="AD568" s="4">
        <f>SUMIFS('grv lys'!$L$2:$L$2863,'grv lys'!$I$2:$I$2863,'bereken betaaldatum bedrag'!$AD$1,'grv lys'!$G$2:$G$2863,'bereken betaaldatum bedrag'!B568)</f>
        <v>0</v>
      </c>
      <c r="AE568" s="4">
        <f>SUMIFS('grv lys'!$L$2:$L$2863,'grv lys'!$I$2:$I$2863,'bereken betaaldatum bedrag'!$AE$1,'grv lys'!$G$2:$G$2863,'bereken betaaldatum bedrag'!B568)</f>
        <v>0</v>
      </c>
      <c r="AF568" s="4">
        <f>SUMIFS('grv lys'!$L$2:$L$2863,'grv lys'!$I$2:$I$2863,'bereken betaaldatum bedrag'!$AF$1,'grv lys'!$G$2:$G$2863,'bereken betaaldatum bedrag'!B568)</f>
        <v>0</v>
      </c>
      <c r="AG568" s="4">
        <f>SUMIFS('grv lys'!$L$2:$L$2863,'grv lys'!$I$2:$I$2863,'bereken betaaldatum bedrag'!$AG$1,'grv lys'!$G$2:$G$2863,'bereken betaaldatum bedrag'!B568)</f>
        <v>0</v>
      </c>
      <c r="AH568" s="4">
        <f>SUMIFS('grv lys'!$L$2:$L$2863,'grv lys'!$I$2:$I$2863,'bereken betaaldatum bedrag'!$AH$1,'grv lys'!$G$2:$G$2863,'bereken betaaldatum bedrag'!B568)</f>
        <v>0</v>
      </c>
      <c r="AI568" s="4">
        <f>SUMIFS('grv lys'!$L$2:$L$2863,'grv lys'!$I$2:$I$2863,'bereken betaaldatum bedrag'!$AI$1,'grv lys'!$G$2:$G$2863,'bereken betaaldatum bedrag'!B568)</f>
        <v>0</v>
      </c>
      <c r="AJ568" s="4">
        <f>SUMIFS('grv lys'!$L$2:$L$2863,'grv lys'!$I$2:$I$2863,'bereken betaaldatum bedrag'!$AJ$1,'grv lys'!$G$2:$G$2863,'bereken betaaldatum bedrag'!B568)</f>
        <v>0</v>
      </c>
      <c r="AK568" s="4">
        <f>SUMIFS('grv lys'!$L$2:$L$2863,'grv lys'!$I$2:$I$2863,'bereken betaaldatum bedrag'!$AK$1,'grv lys'!$G$2:$G$2863,'bereken betaaldatum bedrag'!B568)</f>
        <v>0</v>
      </c>
      <c r="AL568" s="4">
        <f>SUMIFS('grv lys'!$L$2:$L$2863,'grv lys'!$I$2:$I$2863,'bereken betaaldatum bedrag'!$AL$1,'grv lys'!$G$2:$G$2863,'bereken betaaldatum bedrag'!B568)</f>
        <v>0</v>
      </c>
      <c r="AM568" s="4">
        <f>SUMIFS('grv lys'!$L$2:$L$2863,'grv lys'!$I$2:$I$2863,'bereken betaaldatum bedrag'!$AM$1,'grv lys'!$G$2:$G$2863,'bereken betaaldatum bedrag'!B568)</f>
        <v>0</v>
      </c>
      <c r="AN568" s="4">
        <f>SUMIFS('grv lys'!$L$2:$L$2863,'grv lys'!$I$2:$I$2863,'bereken betaaldatum bedrag'!$AN$1,'grv lys'!$G$2:$G$2863,'bereken betaaldatum bedrag'!B568)</f>
        <v>0</v>
      </c>
      <c r="AO568" s="4">
        <f>SUMIFS('grv lys'!$L$2:$L$2863,'grv lys'!$I$2:$I$2863,'bereken betaaldatum bedrag'!$AO$1,'grv lys'!$G$2:$G$2863,'bereken betaaldatum bedrag'!B568)</f>
        <v>0</v>
      </c>
      <c r="AP568" s="4">
        <f>SUMIFS('grv lys'!$L$2:$L$2863,'grv lys'!$I$2:$I$2863,'bereken betaaldatum bedrag'!$AP$1,'grv lys'!$G$2:$G$2863,'bereken betaaldatum bedrag'!B568)</f>
        <v>0</v>
      </c>
      <c r="AQ568" s="4">
        <f>SUMIFS('grv lys'!$L$2:$L$2863,'grv lys'!$I$2:$I$2863,'bereken betaaldatum bedrag'!$AQ$1,'grv lys'!$G$2:$G$2863,'bereken betaaldatum bedrag'!B568)</f>
        <v>0</v>
      </c>
      <c r="AR568" s="4">
        <f>SUMIFS('grv lys'!$L$2:$L$2863,'grv lys'!$I$2:$I$2863,'bereken betaaldatum bedrag'!$AR$1,'grv lys'!$G$2:$G$2863,'bereken betaaldatum bedrag'!B568)</f>
        <v>0</v>
      </c>
      <c r="AS568" s="4">
        <f>SUMIFS('grv lys'!$L$2:$L$2863,'grv lys'!$I$2:$I$2863,'bereken betaaldatum bedrag'!$AS$1,'grv lys'!$G$2:$G$2863,'bereken betaaldatum bedrag'!B568)</f>
        <v>0</v>
      </c>
      <c r="AT568" s="4">
        <f>SUMIFS('grv lys'!$L$2:$L$2863,'grv lys'!$I$2:$I$2863,'bereken betaaldatum bedrag'!$AT$1,'grv lys'!$G$2:$G$2863,'bereken betaaldatum bedrag'!B568)</f>
        <v>0</v>
      </c>
      <c r="AU568" s="4">
        <f>SUMIFS('grv lys'!$L$2:$L$2863,'grv lys'!$I$2:$I$2863,'bereken betaaldatum bedrag'!$AU$1,'grv lys'!$G$2:$G$2863,'bereken betaaldatum bedrag'!B568)</f>
        <v>0</v>
      </c>
      <c r="AV568" s="4">
        <f>SUMIFS('grv lys'!$L$2:$L$2863,'grv lys'!$I$2:$I$2863,'bereken betaaldatum bedrag'!$AV$1,'grv lys'!$G$2:$G$2863,'bereken betaaldatum bedrag'!B568)</f>
        <v>0</v>
      </c>
      <c r="AW568" s="4">
        <f>SUMIFS('grv lys'!$L$2:$L$2863,'grv lys'!$I$2:$I$2863,'bereken betaaldatum bedrag'!$AW$1,'grv lys'!$G$2:$G$2863,'bereken betaaldatum bedrag'!B568)</f>
        <v>0</v>
      </c>
      <c r="AX568" s="4">
        <f>SUMIFS('grv lys'!$L$2:$L$2863,'grv lys'!$I$2:$I$2863,'bereken betaaldatum bedrag'!$AX$1,'grv lys'!$G$2:$G$2863,'bereken betaaldatum bedrag'!B568)</f>
        <v>0</v>
      </c>
      <c r="AY568" s="4">
        <f>SUMIFS('grv lys'!$L$2:$L$2863,'grv lys'!$I$2:$I$2863,'bereken betaaldatum bedrag'!$AY$1,'grv lys'!$G$2:$G$2863,'bereken betaaldatum bedrag'!B568)</f>
        <v>0</v>
      </c>
      <c r="AZ568" s="4">
        <f>SUMIFS('grv lys'!$L$2:$L$2863,'grv lys'!$I$2:$I$2863,'bereken betaaldatum bedrag'!$AZ$1,'grv lys'!$G$2:$G$2863,'bereken betaaldatum bedrag'!B568)</f>
        <v>0</v>
      </c>
      <c r="BA568" s="4">
        <f>SUMIFS('grv lys'!$L$2:$L$2863,'grv lys'!$I$2:$I$2863,'bereken betaaldatum bedrag'!$BA$1,'grv lys'!$G$2:$G$2863,'bereken betaaldatum bedrag'!B568)</f>
        <v>0</v>
      </c>
    </row>
    <row r="569" spans="1:53" x14ac:dyDescent="0.25">
      <c r="A569" s="21" t="s">
        <v>138</v>
      </c>
      <c r="B569" s="22">
        <v>42145</v>
      </c>
      <c r="C569" s="7"/>
      <c r="D569" s="15" t="s">
        <v>148</v>
      </c>
      <c r="E569" s="14"/>
      <c r="F569" s="12"/>
      <c r="G569" s="16"/>
      <c r="H569" s="16"/>
      <c r="I569" s="4">
        <f>SUMIFS('grv lys'!$L$2:$L$2863,'grv lys'!$G$2:$G$2863,'bereken betaaldatum bedrag'!B569,'grv lys'!$I$2:$I$2863,'bereken betaaldatum bedrag'!I$1)</f>
        <v>0</v>
      </c>
      <c r="J569" s="4">
        <f>SUMIFS('grv lys'!$L$2:$L$2863,'grv lys'!$I$2:$I$2863,'bereken betaaldatum bedrag'!$J$1,'grv lys'!$T$2:$T$2863,'bereken betaaldatum bedrag'!B569)</f>
        <v>0</v>
      </c>
      <c r="K569" s="4">
        <f>SUMIFS('grv lys'!$L$2:$L$2863,'grv lys'!$I$2:$I$2863,'bereken betaaldatum bedrag'!$K$1,'grv lys'!$T$2:$T$2863,'bereken betaaldatum bedrag'!B569)</f>
        <v>0</v>
      </c>
      <c r="L569" s="4">
        <f>SUMIFS('grv lys'!$L$2:$L$2863,'grv lys'!$I$2:$I$2863,'bereken betaaldatum bedrag'!$L$1,'grv lys'!$T$2:$T$2863,'bereken betaaldatum bedrag'!B569)</f>
        <v>0</v>
      </c>
      <c r="M569" s="4">
        <f>SUMIFS('grv lys'!$L$2:$L$2863,'grv lys'!$I$2:$I$2863,'bereken betaaldatum bedrag'!$M$1,'grv lys'!$T$2:$T$2863,'bereken betaaldatum bedrag'!B569)</f>
        <v>0</v>
      </c>
      <c r="N569" s="4">
        <f>SUMIFS('grv lys'!$L$2:$L$2863,'grv lys'!$I$2:$I$2863,'bereken betaaldatum bedrag'!$N$1,'grv lys'!$T$2:$T$2863,'bereken betaaldatum bedrag'!B569)</f>
        <v>0</v>
      </c>
      <c r="O569" s="4">
        <f>SUMIFS('grv lys'!$L$2:$L$2863,'grv lys'!$I$2:$I$2863,'bereken betaaldatum bedrag'!$O$1,'grv lys'!$T$2:$T$2863,'bereken betaaldatum bedrag'!B569)</f>
        <v>0</v>
      </c>
      <c r="P569" s="4">
        <f>SUMIFS('grv lys'!$L$2:$L$2863,'grv lys'!$I$2:$I$2863,'bereken betaaldatum bedrag'!$P$1,'grv lys'!$T$2:$T$2863,'bereken betaaldatum bedrag'!B569)</f>
        <v>0</v>
      </c>
      <c r="Q569" s="4">
        <f>SUMIFS('grv lys'!$L$2:$L$2863,'grv lys'!$I$2:$I$2863,'bereken betaaldatum bedrag'!$Q$1,'grv lys'!$T$2:$T$2863,'bereken betaaldatum bedrag'!B569)</f>
        <v>0</v>
      </c>
      <c r="R569" s="4">
        <f>SUMIFS('grv lys'!$L$2:$L$2863,'grv lys'!$I$2:$I$2863,'bereken betaaldatum bedrag'!$R$1,'grv lys'!$T$2:$T$2863,'bereken betaaldatum bedrag'!B569)</f>
        <v>0</v>
      </c>
      <c r="S569" s="4">
        <f>SUMIFS('grv lys'!Y568:Y3831,'grv lys'!T568:T3831,'bereken betaaldatum bedrag'!B569,'grv lys'!V568:V3831,'bereken betaaldatum bedrag'!$S$1)</f>
        <v>0</v>
      </c>
      <c r="T569" s="4">
        <f>SUMIFS('grv lys'!Z568:Z3831,'grv lys'!U568:U3831,'bereken betaaldatum bedrag'!B569,'grv lys'!W568:W3831,'bereken betaaldatum bedrag'!$T$1)</f>
        <v>0</v>
      </c>
      <c r="U569" s="4">
        <f>SUMIFS('grv lys'!$L$2:$L$2863,'grv lys'!$I$2:$I$2863,'bereken betaaldatum bedrag'!$U$1,'grv lys'!$T$2:$T$2863,'bereken betaaldatum bedrag'!B569)</f>
        <v>0</v>
      </c>
      <c r="V569" s="4">
        <f>SUMIFS('grv lys'!$L$2:$L$2863,'grv lys'!$I$2:$I$2863,'bereken betaaldatum bedrag'!$V$1,'grv lys'!$T$2:$T$2863,'bereken betaaldatum bedrag'!B569)</f>
        <v>0</v>
      </c>
      <c r="W569" s="4">
        <f>SUMIFS('grv lys'!$L$2:$L$2863,'grv lys'!$I$2:$I$2863,'bereken betaaldatum bedrag'!$W$1,'grv lys'!$T$2:$T$2863,'bereken betaaldatum bedrag'!B569)</f>
        <v>0</v>
      </c>
      <c r="X569" s="4">
        <f>SUMIFS('grv lys'!$L$2:$L$2863,'grv lys'!$I$2:$I$2863,'bereken betaaldatum bedrag'!$X$1,'grv lys'!$T$2:$T$2863,'bereken betaaldatum bedrag'!B569)</f>
        <v>0</v>
      </c>
      <c r="Y569" s="4">
        <f>SUMIFS('grv lys'!$L$2:$L$2863,'grv lys'!$I$2:$I$2863,'bereken betaaldatum bedrag'!$Y$1,'grv lys'!$G$2:$G$2863,'bereken betaaldatum bedrag'!B569)</f>
        <v>0</v>
      </c>
      <c r="Z569" s="4">
        <f>SUMIFS('grv lys'!$L$2:$L$2863,'grv lys'!$I$2:$I$2863,'bereken betaaldatum bedrag'!$Z$1,'grv lys'!$G$2:$G$2863,'bereken betaaldatum bedrag'!B569)</f>
        <v>0</v>
      </c>
      <c r="AA569" s="4">
        <f>SUMIFS('grv lys'!$L$2:$L$2863,'grv lys'!$I$2:$I$2863,'bereken betaaldatum bedrag'!$AA$1,'grv lys'!$G$2:$G$2863,'bereken betaaldatum bedrag'!B569)</f>
        <v>0</v>
      </c>
      <c r="AB569" s="4">
        <f>SUMIFS('grv lys'!$L$2:$L$2863,'grv lys'!$I$2:$I$2863,'bereken betaaldatum bedrag'!$AB$1,'grv lys'!$G$2:$G$2863,'bereken betaaldatum bedrag'!B569)</f>
        <v>0</v>
      </c>
      <c r="AC569" s="4">
        <f>SUMIFS('grv lys'!$L$2:$L$2863,'grv lys'!$I$2:$I$2863,'bereken betaaldatum bedrag'!$AC$1,'grv lys'!$G$2:$G$2863,'bereken betaaldatum bedrag'!B569)</f>
        <v>0</v>
      </c>
      <c r="AD569" s="4">
        <f>SUMIFS('grv lys'!$L$2:$L$2863,'grv lys'!$I$2:$I$2863,'bereken betaaldatum bedrag'!$AD$1,'grv lys'!$G$2:$G$2863,'bereken betaaldatum bedrag'!B569)</f>
        <v>0</v>
      </c>
      <c r="AE569" s="4">
        <f>SUMIFS('grv lys'!$L$2:$L$2863,'grv lys'!$I$2:$I$2863,'bereken betaaldatum bedrag'!$AE$1,'grv lys'!$G$2:$G$2863,'bereken betaaldatum bedrag'!B569)</f>
        <v>0</v>
      </c>
      <c r="AF569" s="4">
        <f>SUMIFS('grv lys'!$L$2:$L$2863,'grv lys'!$I$2:$I$2863,'bereken betaaldatum bedrag'!$AF$1,'grv lys'!$G$2:$G$2863,'bereken betaaldatum bedrag'!B569)</f>
        <v>0</v>
      </c>
      <c r="AG569" s="4">
        <f>SUMIFS('grv lys'!$L$2:$L$2863,'grv lys'!$I$2:$I$2863,'bereken betaaldatum bedrag'!$AG$1,'grv lys'!$G$2:$G$2863,'bereken betaaldatum bedrag'!B569)</f>
        <v>0</v>
      </c>
      <c r="AH569" s="4">
        <f>SUMIFS('grv lys'!$L$2:$L$2863,'grv lys'!$I$2:$I$2863,'bereken betaaldatum bedrag'!$AH$1,'grv lys'!$G$2:$G$2863,'bereken betaaldatum bedrag'!B569)</f>
        <v>0</v>
      </c>
      <c r="AI569" s="4">
        <f>SUMIFS('grv lys'!$L$2:$L$2863,'grv lys'!$I$2:$I$2863,'bereken betaaldatum bedrag'!$AI$1,'grv lys'!$G$2:$G$2863,'bereken betaaldatum bedrag'!B569)</f>
        <v>0</v>
      </c>
      <c r="AJ569" s="4">
        <f>SUMIFS('grv lys'!$L$2:$L$2863,'grv lys'!$I$2:$I$2863,'bereken betaaldatum bedrag'!$AJ$1,'grv lys'!$G$2:$G$2863,'bereken betaaldatum bedrag'!B569)</f>
        <v>0</v>
      </c>
      <c r="AK569" s="4">
        <f>SUMIFS('grv lys'!$L$2:$L$2863,'grv lys'!$I$2:$I$2863,'bereken betaaldatum bedrag'!$AK$1,'grv lys'!$G$2:$G$2863,'bereken betaaldatum bedrag'!B569)</f>
        <v>0</v>
      </c>
      <c r="AL569" s="4">
        <f>SUMIFS('grv lys'!$L$2:$L$2863,'grv lys'!$I$2:$I$2863,'bereken betaaldatum bedrag'!$AL$1,'grv lys'!$G$2:$G$2863,'bereken betaaldatum bedrag'!B569)</f>
        <v>0</v>
      </c>
      <c r="AM569" s="4">
        <f>SUMIFS('grv lys'!$L$2:$L$2863,'grv lys'!$I$2:$I$2863,'bereken betaaldatum bedrag'!$AM$1,'grv lys'!$G$2:$G$2863,'bereken betaaldatum bedrag'!B569)</f>
        <v>0</v>
      </c>
      <c r="AN569" s="4">
        <f>SUMIFS('grv lys'!$L$2:$L$2863,'grv lys'!$I$2:$I$2863,'bereken betaaldatum bedrag'!$AN$1,'grv lys'!$G$2:$G$2863,'bereken betaaldatum bedrag'!B569)</f>
        <v>0</v>
      </c>
      <c r="AO569" s="4">
        <f>SUMIFS('grv lys'!$L$2:$L$2863,'grv lys'!$I$2:$I$2863,'bereken betaaldatum bedrag'!$AO$1,'grv lys'!$G$2:$G$2863,'bereken betaaldatum bedrag'!B569)</f>
        <v>0</v>
      </c>
      <c r="AP569" s="4">
        <f>SUMIFS('grv lys'!$L$2:$L$2863,'grv lys'!$I$2:$I$2863,'bereken betaaldatum bedrag'!$AP$1,'grv lys'!$G$2:$G$2863,'bereken betaaldatum bedrag'!B569)</f>
        <v>0</v>
      </c>
      <c r="AQ569" s="4">
        <f>SUMIFS('grv lys'!$L$2:$L$2863,'grv lys'!$I$2:$I$2863,'bereken betaaldatum bedrag'!$AQ$1,'grv lys'!$G$2:$G$2863,'bereken betaaldatum bedrag'!B569)</f>
        <v>0</v>
      </c>
      <c r="AR569" s="4">
        <f>SUMIFS('grv lys'!$L$2:$L$2863,'grv lys'!$I$2:$I$2863,'bereken betaaldatum bedrag'!$AR$1,'grv lys'!$G$2:$G$2863,'bereken betaaldatum bedrag'!B569)</f>
        <v>0</v>
      </c>
      <c r="AS569" s="4">
        <f>SUMIFS('grv lys'!$L$2:$L$2863,'grv lys'!$I$2:$I$2863,'bereken betaaldatum bedrag'!$AS$1,'grv lys'!$G$2:$G$2863,'bereken betaaldatum bedrag'!B569)</f>
        <v>0</v>
      </c>
      <c r="AT569" s="4">
        <f>SUMIFS('grv lys'!$L$2:$L$2863,'grv lys'!$I$2:$I$2863,'bereken betaaldatum bedrag'!$AT$1,'grv lys'!$G$2:$G$2863,'bereken betaaldatum bedrag'!B569)</f>
        <v>0</v>
      </c>
      <c r="AU569" s="4">
        <f>SUMIFS('grv lys'!$L$2:$L$2863,'grv lys'!$I$2:$I$2863,'bereken betaaldatum bedrag'!$AU$1,'grv lys'!$G$2:$G$2863,'bereken betaaldatum bedrag'!B569)</f>
        <v>0</v>
      </c>
      <c r="AV569" s="4">
        <f>SUMIFS('grv lys'!$L$2:$L$2863,'grv lys'!$I$2:$I$2863,'bereken betaaldatum bedrag'!$AV$1,'grv lys'!$G$2:$G$2863,'bereken betaaldatum bedrag'!B569)</f>
        <v>0</v>
      </c>
      <c r="AW569" s="4">
        <f>SUMIFS('grv lys'!$L$2:$L$2863,'grv lys'!$I$2:$I$2863,'bereken betaaldatum bedrag'!$AW$1,'grv lys'!$G$2:$G$2863,'bereken betaaldatum bedrag'!B569)</f>
        <v>0</v>
      </c>
      <c r="AX569" s="4">
        <f>SUMIFS('grv lys'!$L$2:$L$2863,'grv lys'!$I$2:$I$2863,'bereken betaaldatum bedrag'!$AX$1,'grv lys'!$G$2:$G$2863,'bereken betaaldatum bedrag'!B569)</f>
        <v>0</v>
      </c>
      <c r="AY569" s="4">
        <f>SUMIFS('grv lys'!$L$2:$L$2863,'grv lys'!$I$2:$I$2863,'bereken betaaldatum bedrag'!$AY$1,'grv lys'!$G$2:$G$2863,'bereken betaaldatum bedrag'!B569)</f>
        <v>0</v>
      </c>
      <c r="AZ569" s="4">
        <f>SUMIFS('grv lys'!$L$2:$L$2863,'grv lys'!$I$2:$I$2863,'bereken betaaldatum bedrag'!$AZ$1,'grv lys'!$G$2:$G$2863,'bereken betaaldatum bedrag'!B569)</f>
        <v>0</v>
      </c>
      <c r="BA569" s="4">
        <f>SUMIFS('grv lys'!$L$2:$L$2863,'grv lys'!$I$2:$I$2863,'bereken betaaldatum bedrag'!$BA$1,'grv lys'!$G$2:$G$2863,'bereken betaaldatum bedrag'!B569)</f>
        <v>0</v>
      </c>
    </row>
    <row r="570" spans="1:53" x14ac:dyDescent="0.25">
      <c r="A570" s="21" t="s">
        <v>139</v>
      </c>
      <c r="B570" s="22">
        <v>42146</v>
      </c>
      <c r="C570" s="7">
        <f>B570+19</f>
        <v>42165</v>
      </c>
      <c r="D570" s="6">
        <f>SUM(I564:I570)</f>
        <v>0</v>
      </c>
      <c r="E570" s="14">
        <f>B570+31</f>
        <v>42177</v>
      </c>
      <c r="F570" s="12">
        <f>SUM(Y564:BA570)</f>
        <v>0</v>
      </c>
      <c r="G570" s="10">
        <f>B570</f>
        <v>42146</v>
      </c>
      <c r="H570" s="9">
        <f>SUM(J564:X570)</f>
        <v>0</v>
      </c>
      <c r="I570" s="4">
        <f>SUMIFS('grv lys'!$L$2:$L$2863,'grv lys'!$G$2:$G$2863,'bereken betaaldatum bedrag'!B570,'grv lys'!$I$2:$I$2863,'bereken betaaldatum bedrag'!I$1)</f>
        <v>0</v>
      </c>
      <c r="J570" s="4">
        <f>SUMIFS('grv lys'!$L$2:$L$2863,'grv lys'!$I$2:$I$2863,'bereken betaaldatum bedrag'!$J$1,'grv lys'!$T$2:$T$2863,'bereken betaaldatum bedrag'!B570)</f>
        <v>0</v>
      </c>
      <c r="K570" s="4">
        <f>SUMIFS('grv lys'!$L$2:$L$2863,'grv lys'!$I$2:$I$2863,'bereken betaaldatum bedrag'!$K$1,'grv lys'!$T$2:$T$2863,'bereken betaaldatum bedrag'!B570)</f>
        <v>0</v>
      </c>
      <c r="L570" s="4">
        <f>SUMIFS('grv lys'!$L$2:$L$2863,'grv lys'!$I$2:$I$2863,'bereken betaaldatum bedrag'!$L$1,'grv lys'!$T$2:$T$2863,'bereken betaaldatum bedrag'!B570)</f>
        <v>0</v>
      </c>
      <c r="M570" s="4">
        <f>SUMIFS('grv lys'!$L$2:$L$2863,'grv lys'!$I$2:$I$2863,'bereken betaaldatum bedrag'!$M$1,'grv lys'!$T$2:$T$2863,'bereken betaaldatum bedrag'!B570)</f>
        <v>0</v>
      </c>
      <c r="N570" s="4">
        <f>SUMIFS('grv lys'!$L$2:$L$2863,'grv lys'!$I$2:$I$2863,'bereken betaaldatum bedrag'!$N$1,'grv lys'!$T$2:$T$2863,'bereken betaaldatum bedrag'!B570)</f>
        <v>0</v>
      </c>
      <c r="O570" s="4">
        <f>SUMIFS('grv lys'!$L$2:$L$2863,'grv lys'!$I$2:$I$2863,'bereken betaaldatum bedrag'!$O$1,'grv lys'!$T$2:$T$2863,'bereken betaaldatum bedrag'!B570)</f>
        <v>0</v>
      </c>
      <c r="P570" s="4">
        <f>SUMIFS('grv lys'!$L$2:$L$2863,'grv lys'!$I$2:$I$2863,'bereken betaaldatum bedrag'!$P$1,'grv lys'!$T$2:$T$2863,'bereken betaaldatum bedrag'!B570)</f>
        <v>0</v>
      </c>
      <c r="Q570" s="4">
        <f>SUMIFS('grv lys'!$L$2:$L$2863,'grv lys'!$I$2:$I$2863,'bereken betaaldatum bedrag'!$Q$1,'grv lys'!$T$2:$T$2863,'bereken betaaldatum bedrag'!B570)</f>
        <v>0</v>
      </c>
      <c r="R570" s="4">
        <f>SUMIFS('grv lys'!$L$2:$L$2863,'grv lys'!$I$2:$I$2863,'bereken betaaldatum bedrag'!$R$1,'grv lys'!$T$2:$T$2863,'bereken betaaldatum bedrag'!B570)</f>
        <v>0</v>
      </c>
      <c r="S570" s="4">
        <f>SUMIFS('grv lys'!Y569:Y3832,'grv lys'!T569:T3832,'bereken betaaldatum bedrag'!B570,'grv lys'!V569:V3832,'bereken betaaldatum bedrag'!$S$1)</f>
        <v>0</v>
      </c>
      <c r="T570" s="4">
        <f>SUMIFS('grv lys'!Z569:Z3832,'grv lys'!U569:U3832,'bereken betaaldatum bedrag'!B570,'grv lys'!W569:W3832,'bereken betaaldatum bedrag'!$T$1)</f>
        <v>0</v>
      </c>
      <c r="U570" s="4">
        <f>SUMIFS('grv lys'!$L$2:$L$2863,'grv lys'!$I$2:$I$2863,'bereken betaaldatum bedrag'!$U$1,'grv lys'!$T$2:$T$2863,'bereken betaaldatum bedrag'!B570)</f>
        <v>0</v>
      </c>
      <c r="V570" s="4">
        <f>SUMIFS('grv lys'!$L$2:$L$2863,'grv lys'!$I$2:$I$2863,'bereken betaaldatum bedrag'!$V$1,'grv lys'!$T$2:$T$2863,'bereken betaaldatum bedrag'!B570)</f>
        <v>0</v>
      </c>
      <c r="W570" s="4">
        <f>SUMIFS('grv lys'!$L$2:$L$2863,'grv lys'!$I$2:$I$2863,'bereken betaaldatum bedrag'!$W$1,'grv lys'!$T$2:$T$2863,'bereken betaaldatum bedrag'!B570)</f>
        <v>0</v>
      </c>
      <c r="X570" s="4">
        <f>SUMIFS('grv lys'!$L$2:$L$2863,'grv lys'!$I$2:$I$2863,'bereken betaaldatum bedrag'!$X$1,'grv lys'!$T$2:$T$2863,'bereken betaaldatum bedrag'!B570)</f>
        <v>0</v>
      </c>
      <c r="Y570" s="4">
        <f>SUMIFS('grv lys'!$L$2:$L$2863,'grv lys'!$I$2:$I$2863,'bereken betaaldatum bedrag'!$Y$1,'grv lys'!$G$2:$G$2863,'bereken betaaldatum bedrag'!B570)</f>
        <v>0</v>
      </c>
      <c r="Z570" s="4">
        <f>SUMIFS('grv lys'!$L$2:$L$2863,'grv lys'!$I$2:$I$2863,'bereken betaaldatum bedrag'!$Z$1,'grv lys'!$G$2:$G$2863,'bereken betaaldatum bedrag'!B570)</f>
        <v>0</v>
      </c>
      <c r="AA570" s="4">
        <f>SUMIFS('grv lys'!$L$2:$L$2863,'grv lys'!$I$2:$I$2863,'bereken betaaldatum bedrag'!$AA$1,'grv lys'!$G$2:$G$2863,'bereken betaaldatum bedrag'!B570)</f>
        <v>0</v>
      </c>
      <c r="AB570" s="4">
        <f>SUMIFS('grv lys'!$L$2:$L$2863,'grv lys'!$I$2:$I$2863,'bereken betaaldatum bedrag'!$AB$1,'grv lys'!$G$2:$G$2863,'bereken betaaldatum bedrag'!B570)</f>
        <v>0</v>
      </c>
      <c r="AC570" s="4">
        <f>SUMIFS('grv lys'!$L$2:$L$2863,'grv lys'!$I$2:$I$2863,'bereken betaaldatum bedrag'!$AC$1,'grv lys'!$G$2:$G$2863,'bereken betaaldatum bedrag'!B570)</f>
        <v>0</v>
      </c>
      <c r="AD570" s="4">
        <f>SUMIFS('grv lys'!$L$2:$L$2863,'grv lys'!$I$2:$I$2863,'bereken betaaldatum bedrag'!$AD$1,'grv lys'!$G$2:$G$2863,'bereken betaaldatum bedrag'!B570)</f>
        <v>0</v>
      </c>
      <c r="AE570" s="4">
        <f>SUMIFS('grv lys'!$L$2:$L$2863,'grv lys'!$I$2:$I$2863,'bereken betaaldatum bedrag'!$AE$1,'grv lys'!$G$2:$G$2863,'bereken betaaldatum bedrag'!B570)</f>
        <v>0</v>
      </c>
      <c r="AF570" s="4">
        <f>SUMIFS('grv lys'!$L$2:$L$2863,'grv lys'!$I$2:$I$2863,'bereken betaaldatum bedrag'!$AF$1,'grv lys'!$G$2:$G$2863,'bereken betaaldatum bedrag'!B570)</f>
        <v>0</v>
      </c>
      <c r="AG570" s="4">
        <f>SUMIFS('grv lys'!$L$2:$L$2863,'grv lys'!$I$2:$I$2863,'bereken betaaldatum bedrag'!$AG$1,'grv lys'!$G$2:$G$2863,'bereken betaaldatum bedrag'!B570)</f>
        <v>0</v>
      </c>
      <c r="AH570" s="4">
        <f>SUMIFS('grv lys'!$L$2:$L$2863,'grv lys'!$I$2:$I$2863,'bereken betaaldatum bedrag'!$AH$1,'grv lys'!$G$2:$G$2863,'bereken betaaldatum bedrag'!B570)</f>
        <v>0</v>
      </c>
      <c r="AI570" s="4">
        <f>SUMIFS('grv lys'!$L$2:$L$2863,'grv lys'!$I$2:$I$2863,'bereken betaaldatum bedrag'!$AI$1,'grv lys'!$G$2:$G$2863,'bereken betaaldatum bedrag'!B570)</f>
        <v>0</v>
      </c>
      <c r="AJ570" s="4">
        <f>SUMIFS('grv lys'!$L$2:$L$2863,'grv lys'!$I$2:$I$2863,'bereken betaaldatum bedrag'!$AJ$1,'grv lys'!$G$2:$G$2863,'bereken betaaldatum bedrag'!B570)</f>
        <v>0</v>
      </c>
      <c r="AK570" s="4">
        <f>SUMIFS('grv lys'!$L$2:$L$2863,'grv lys'!$I$2:$I$2863,'bereken betaaldatum bedrag'!$AK$1,'grv lys'!$G$2:$G$2863,'bereken betaaldatum bedrag'!B570)</f>
        <v>0</v>
      </c>
      <c r="AL570" s="4">
        <f>SUMIFS('grv lys'!$L$2:$L$2863,'grv lys'!$I$2:$I$2863,'bereken betaaldatum bedrag'!$AL$1,'grv lys'!$G$2:$G$2863,'bereken betaaldatum bedrag'!B570)</f>
        <v>0</v>
      </c>
      <c r="AM570" s="4">
        <f>SUMIFS('grv lys'!$L$2:$L$2863,'grv lys'!$I$2:$I$2863,'bereken betaaldatum bedrag'!$AM$1,'grv lys'!$G$2:$G$2863,'bereken betaaldatum bedrag'!B570)</f>
        <v>0</v>
      </c>
      <c r="AN570" s="4">
        <f>SUMIFS('grv lys'!$L$2:$L$2863,'grv lys'!$I$2:$I$2863,'bereken betaaldatum bedrag'!$AN$1,'grv lys'!$G$2:$G$2863,'bereken betaaldatum bedrag'!B570)</f>
        <v>0</v>
      </c>
      <c r="AO570" s="4">
        <f>SUMIFS('grv lys'!$L$2:$L$2863,'grv lys'!$I$2:$I$2863,'bereken betaaldatum bedrag'!$AO$1,'grv lys'!$G$2:$G$2863,'bereken betaaldatum bedrag'!B570)</f>
        <v>0</v>
      </c>
      <c r="AP570" s="4">
        <f>SUMIFS('grv lys'!$L$2:$L$2863,'grv lys'!$I$2:$I$2863,'bereken betaaldatum bedrag'!$AP$1,'grv lys'!$G$2:$G$2863,'bereken betaaldatum bedrag'!B570)</f>
        <v>0</v>
      </c>
      <c r="AQ570" s="4">
        <f>SUMIFS('grv lys'!$L$2:$L$2863,'grv lys'!$I$2:$I$2863,'bereken betaaldatum bedrag'!$AQ$1,'grv lys'!$G$2:$G$2863,'bereken betaaldatum bedrag'!B570)</f>
        <v>0</v>
      </c>
      <c r="AR570" s="4">
        <f>SUMIFS('grv lys'!$L$2:$L$2863,'grv lys'!$I$2:$I$2863,'bereken betaaldatum bedrag'!$AR$1,'grv lys'!$G$2:$G$2863,'bereken betaaldatum bedrag'!B570)</f>
        <v>0</v>
      </c>
      <c r="AS570" s="4">
        <f>SUMIFS('grv lys'!$L$2:$L$2863,'grv lys'!$I$2:$I$2863,'bereken betaaldatum bedrag'!$AS$1,'grv lys'!$G$2:$G$2863,'bereken betaaldatum bedrag'!B570)</f>
        <v>0</v>
      </c>
      <c r="AT570" s="4">
        <f>SUMIFS('grv lys'!$L$2:$L$2863,'grv lys'!$I$2:$I$2863,'bereken betaaldatum bedrag'!$AT$1,'grv lys'!$G$2:$G$2863,'bereken betaaldatum bedrag'!B570)</f>
        <v>0</v>
      </c>
      <c r="AU570" s="4">
        <f>SUMIFS('grv lys'!$L$2:$L$2863,'grv lys'!$I$2:$I$2863,'bereken betaaldatum bedrag'!$AU$1,'grv lys'!$G$2:$G$2863,'bereken betaaldatum bedrag'!B570)</f>
        <v>0</v>
      </c>
      <c r="AV570" s="4">
        <f>SUMIFS('grv lys'!$L$2:$L$2863,'grv lys'!$I$2:$I$2863,'bereken betaaldatum bedrag'!$AV$1,'grv lys'!$G$2:$G$2863,'bereken betaaldatum bedrag'!B570)</f>
        <v>0</v>
      </c>
      <c r="AW570" s="4">
        <f>SUMIFS('grv lys'!$L$2:$L$2863,'grv lys'!$I$2:$I$2863,'bereken betaaldatum bedrag'!$AW$1,'grv lys'!$G$2:$G$2863,'bereken betaaldatum bedrag'!B570)</f>
        <v>0</v>
      </c>
      <c r="AX570" s="4">
        <f>SUMIFS('grv lys'!$L$2:$L$2863,'grv lys'!$I$2:$I$2863,'bereken betaaldatum bedrag'!$AX$1,'grv lys'!$G$2:$G$2863,'bereken betaaldatum bedrag'!B570)</f>
        <v>0</v>
      </c>
      <c r="AY570" s="4">
        <f>SUMIFS('grv lys'!$L$2:$L$2863,'grv lys'!$I$2:$I$2863,'bereken betaaldatum bedrag'!$AY$1,'grv lys'!$G$2:$G$2863,'bereken betaaldatum bedrag'!B570)</f>
        <v>0</v>
      </c>
      <c r="AZ570" s="4">
        <f>SUMIFS('grv lys'!$L$2:$L$2863,'grv lys'!$I$2:$I$2863,'bereken betaaldatum bedrag'!$AZ$1,'grv lys'!$G$2:$G$2863,'bereken betaaldatum bedrag'!B570)</f>
        <v>0</v>
      </c>
      <c r="BA570" s="4">
        <f>SUMIFS('grv lys'!$L$2:$L$2863,'grv lys'!$I$2:$I$2863,'bereken betaaldatum bedrag'!$BA$1,'grv lys'!$G$2:$G$2863,'bereken betaaldatum bedrag'!B570)</f>
        <v>0</v>
      </c>
    </row>
    <row r="571" spans="1:53" x14ac:dyDescent="0.25">
      <c r="A571" s="19" t="s">
        <v>140</v>
      </c>
      <c r="B571" s="20">
        <v>42147</v>
      </c>
      <c r="C571" s="7"/>
      <c r="D571" s="15" t="s">
        <v>148</v>
      </c>
      <c r="E571" s="14"/>
      <c r="F571" s="12"/>
      <c r="G571" s="16"/>
      <c r="H571" s="16"/>
      <c r="I571" s="4">
        <f>SUMIFS('grv lys'!$L$2:$L$2863,'grv lys'!$G$2:$G$2863,'bereken betaaldatum bedrag'!B571,'grv lys'!$I$2:$I$2863,'bereken betaaldatum bedrag'!I$1)</f>
        <v>0</v>
      </c>
      <c r="J571" s="4">
        <f>SUMIFS('grv lys'!$L$2:$L$2863,'grv lys'!$I$2:$I$2863,'bereken betaaldatum bedrag'!$J$1,'grv lys'!$T$2:$T$2863,'bereken betaaldatum bedrag'!B571)</f>
        <v>0</v>
      </c>
      <c r="K571" s="4">
        <f>SUMIFS('grv lys'!$L$2:$L$2863,'grv lys'!$I$2:$I$2863,'bereken betaaldatum bedrag'!$K$1,'grv lys'!$T$2:$T$2863,'bereken betaaldatum bedrag'!B571)</f>
        <v>0</v>
      </c>
      <c r="L571" s="4">
        <f>SUMIFS('grv lys'!$L$2:$L$2863,'grv lys'!$I$2:$I$2863,'bereken betaaldatum bedrag'!$L$1,'grv lys'!$T$2:$T$2863,'bereken betaaldatum bedrag'!B571)</f>
        <v>0</v>
      </c>
      <c r="M571" s="4">
        <f>SUMIFS('grv lys'!$L$2:$L$2863,'grv lys'!$I$2:$I$2863,'bereken betaaldatum bedrag'!$M$1,'grv lys'!$T$2:$T$2863,'bereken betaaldatum bedrag'!B571)</f>
        <v>0</v>
      </c>
      <c r="N571" s="4">
        <f>SUMIFS('grv lys'!$L$2:$L$2863,'grv lys'!$I$2:$I$2863,'bereken betaaldatum bedrag'!$N$1,'grv lys'!$T$2:$T$2863,'bereken betaaldatum bedrag'!B571)</f>
        <v>0</v>
      </c>
      <c r="O571" s="4">
        <f>SUMIFS('grv lys'!$L$2:$L$2863,'grv lys'!$I$2:$I$2863,'bereken betaaldatum bedrag'!$O$1,'grv lys'!$T$2:$T$2863,'bereken betaaldatum bedrag'!B571)</f>
        <v>0</v>
      </c>
      <c r="P571" s="4">
        <f>SUMIFS('grv lys'!$L$2:$L$2863,'grv lys'!$I$2:$I$2863,'bereken betaaldatum bedrag'!$P$1,'grv lys'!$T$2:$T$2863,'bereken betaaldatum bedrag'!B571)</f>
        <v>0</v>
      </c>
      <c r="Q571" s="4">
        <f>SUMIFS('grv lys'!$L$2:$L$2863,'grv lys'!$I$2:$I$2863,'bereken betaaldatum bedrag'!$Q$1,'grv lys'!$T$2:$T$2863,'bereken betaaldatum bedrag'!B571)</f>
        <v>0</v>
      </c>
      <c r="R571" s="4">
        <f>SUMIFS('grv lys'!$L$2:$L$2863,'grv lys'!$I$2:$I$2863,'bereken betaaldatum bedrag'!$R$1,'grv lys'!$T$2:$T$2863,'bereken betaaldatum bedrag'!B571)</f>
        <v>0</v>
      </c>
      <c r="S571" s="4">
        <f>SUMIFS('grv lys'!Y570:Y3833,'grv lys'!T570:T3833,'bereken betaaldatum bedrag'!B571,'grv lys'!V570:V3833,'bereken betaaldatum bedrag'!$S$1)</f>
        <v>0</v>
      </c>
      <c r="T571" s="4">
        <f>SUMIFS('grv lys'!Z570:Z3833,'grv lys'!U570:U3833,'bereken betaaldatum bedrag'!B571,'grv lys'!W570:W3833,'bereken betaaldatum bedrag'!$T$1)</f>
        <v>0</v>
      </c>
      <c r="U571" s="4">
        <f>SUMIFS('grv lys'!$L$2:$L$2863,'grv lys'!$I$2:$I$2863,'bereken betaaldatum bedrag'!$U$1,'grv lys'!$T$2:$T$2863,'bereken betaaldatum bedrag'!B571)</f>
        <v>0</v>
      </c>
      <c r="V571" s="4">
        <f>SUMIFS('grv lys'!$L$2:$L$2863,'grv lys'!$I$2:$I$2863,'bereken betaaldatum bedrag'!$V$1,'grv lys'!$T$2:$T$2863,'bereken betaaldatum bedrag'!B571)</f>
        <v>0</v>
      </c>
      <c r="W571" s="4">
        <f>SUMIFS('grv lys'!$L$2:$L$2863,'grv lys'!$I$2:$I$2863,'bereken betaaldatum bedrag'!$W$1,'grv lys'!$T$2:$T$2863,'bereken betaaldatum bedrag'!B571)</f>
        <v>0</v>
      </c>
      <c r="X571" s="4">
        <f>SUMIFS('grv lys'!$L$2:$L$2863,'grv lys'!$I$2:$I$2863,'bereken betaaldatum bedrag'!$X$1,'grv lys'!$T$2:$T$2863,'bereken betaaldatum bedrag'!B571)</f>
        <v>0</v>
      </c>
      <c r="Y571" s="4">
        <f>SUMIFS('grv lys'!$L$2:$L$2863,'grv lys'!$I$2:$I$2863,'bereken betaaldatum bedrag'!$Y$1,'grv lys'!$G$2:$G$2863,'bereken betaaldatum bedrag'!B571)</f>
        <v>0</v>
      </c>
      <c r="Z571" s="4">
        <f>SUMIFS('grv lys'!$L$2:$L$2863,'grv lys'!$I$2:$I$2863,'bereken betaaldatum bedrag'!$Z$1,'grv lys'!$G$2:$G$2863,'bereken betaaldatum bedrag'!B571)</f>
        <v>0</v>
      </c>
      <c r="AA571" s="4">
        <f>SUMIFS('grv lys'!$L$2:$L$2863,'grv lys'!$I$2:$I$2863,'bereken betaaldatum bedrag'!$AA$1,'grv lys'!$G$2:$G$2863,'bereken betaaldatum bedrag'!B571)</f>
        <v>0</v>
      </c>
      <c r="AB571" s="4">
        <f>SUMIFS('grv lys'!$L$2:$L$2863,'grv lys'!$I$2:$I$2863,'bereken betaaldatum bedrag'!$AB$1,'grv lys'!$G$2:$G$2863,'bereken betaaldatum bedrag'!B571)</f>
        <v>0</v>
      </c>
      <c r="AC571" s="4">
        <f>SUMIFS('grv lys'!$L$2:$L$2863,'grv lys'!$I$2:$I$2863,'bereken betaaldatum bedrag'!$AC$1,'grv lys'!$G$2:$G$2863,'bereken betaaldatum bedrag'!B571)</f>
        <v>0</v>
      </c>
      <c r="AD571" s="4">
        <f>SUMIFS('grv lys'!$L$2:$L$2863,'grv lys'!$I$2:$I$2863,'bereken betaaldatum bedrag'!$AD$1,'grv lys'!$G$2:$G$2863,'bereken betaaldatum bedrag'!B571)</f>
        <v>0</v>
      </c>
      <c r="AE571" s="4">
        <f>SUMIFS('grv lys'!$L$2:$L$2863,'grv lys'!$I$2:$I$2863,'bereken betaaldatum bedrag'!$AE$1,'grv lys'!$G$2:$G$2863,'bereken betaaldatum bedrag'!B571)</f>
        <v>0</v>
      </c>
      <c r="AF571" s="4">
        <f>SUMIFS('grv lys'!$L$2:$L$2863,'grv lys'!$I$2:$I$2863,'bereken betaaldatum bedrag'!$AF$1,'grv lys'!$G$2:$G$2863,'bereken betaaldatum bedrag'!B571)</f>
        <v>0</v>
      </c>
      <c r="AG571" s="4">
        <f>SUMIFS('grv lys'!$L$2:$L$2863,'grv lys'!$I$2:$I$2863,'bereken betaaldatum bedrag'!$AG$1,'grv lys'!$G$2:$G$2863,'bereken betaaldatum bedrag'!B571)</f>
        <v>0</v>
      </c>
      <c r="AH571" s="4">
        <f>SUMIFS('grv lys'!$L$2:$L$2863,'grv lys'!$I$2:$I$2863,'bereken betaaldatum bedrag'!$AH$1,'grv lys'!$G$2:$G$2863,'bereken betaaldatum bedrag'!B571)</f>
        <v>0</v>
      </c>
      <c r="AI571" s="4">
        <f>SUMIFS('grv lys'!$L$2:$L$2863,'grv lys'!$I$2:$I$2863,'bereken betaaldatum bedrag'!$AI$1,'grv lys'!$G$2:$G$2863,'bereken betaaldatum bedrag'!B571)</f>
        <v>0</v>
      </c>
      <c r="AJ571" s="4">
        <f>SUMIFS('grv lys'!$L$2:$L$2863,'grv lys'!$I$2:$I$2863,'bereken betaaldatum bedrag'!$AJ$1,'grv lys'!$G$2:$G$2863,'bereken betaaldatum bedrag'!B571)</f>
        <v>0</v>
      </c>
      <c r="AK571" s="4">
        <f>SUMIFS('grv lys'!$L$2:$L$2863,'grv lys'!$I$2:$I$2863,'bereken betaaldatum bedrag'!$AK$1,'grv lys'!$G$2:$G$2863,'bereken betaaldatum bedrag'!B571)</f>
        <v>0</v>
      </c>
      <c r="AL571" s="4">
        <f>SUMIFS('grv lys'!$L$2:$L$2863,'grv lys'!$I$2:$I$2863,'bereken betaaldatum bedrag'!$AL$1,'grv lys'!$G$2:$G$2863,'bereken betaaldatum bedrag'!B571)</f>
        <v>0</v>
      </c>
      <c r="AM571" s="4">
        <f>SUMIFS('grv lys'!$L$2:$L$2863,'grv lys'!$I$2:$I$2863,'bereken betaaldatum bedrag'!$AM$1,'grv lys'!$G$2:$G$2863,'bereken betaaldatum bedrag'!B571)</f>
        <v>0</v>
      </c>
      <c r="AN571" s="4">
        <f>SUMIFS('grv lys'!$L$2:$L$2863,'grv lys'!$I$2:$I$2863,'bereken betaaldatum bedrag'!$AN$1,'grv lys'!$G$2:$G$2863,'bereken betaaldatum bedrag'!B571)</f>
        <v>0</v>
      </c>
      <c r="AO571" s="4">
        <f>SUMIFS('grv lys'!$L$2:$L$2863,'grv lys'!$I$2:$I$2863,'bereken betaaldatum bedrag'!$AO$1,'grv lys'!$G$2:$G$2863,'bereken betaaldatum bedrag'!B571)</f>
        <v>0</v>
      </c>
      <c r="AP571" s="4">
        <f>SUMIFS('grv lys'!$L$2:$L$2863,'grv lys'!$I$2:$I$2863,'bereken betaaldatum bedrag'!$AP$1,'grv lys'!$G$2:$G$2863,'bereken betaaldatum bedrag'!B571)</f>
        <v>0</v>
      </c>
      <c r="AQ571" s="4">
        <f>SUMIFS('grv lys'!$L$2:$L$2863,'grv lys'!$I$2:$I$2863,'bereken betaaldatum bedrag'!$AQ$1,'grv lys'!$G$2:$G$2863,'bereken betaaldatum bedrag'!B571)</f>
        <v>0</v>
      </c>
      <c r="AR571" s="4">
        <f>SUMIFS('grv lys'!$L$2:$L$2863,'grv lys'!$I$2:$I$2863,'bereken betaaldatum bedrag'!$AR$1,'grv lys'!$G$2:$G$2863,'bereken betaaldatum bedrag'!B571)</f>
        <v>0</v>
      </c>
      <c r="AS571" s="4">
        <f>SUMIFS('grv lys'!$L$2:$L$2863,'grv lys'!$I$2:$I$2863,'bereken betaaldatum bedrag'!$AS$1,'grv lys'!$G$2:$G$2863,'bereken betaaldatum bedrag'!B571)</f>
        <v>0</v>
      </c>
      <c r="AT571" s="4">
        <f>SUMIFS('grv lys'!$L$2:$L$2863,'grv lys'!$I$2:$I$2863,'bereken betaaldatum bedrag'!$AT$1,'grv lys'!$G$2:$G$2863,'bereken betaaldatum bedrag'!B571)</f>
        <v>0</v>
      </c>
      <c r="AU571" s="4">
        <f>SUMIFS('grv lys'!$L$2:$L$2863,'grv lys'!$I$2:$I$2863,'bereken betaaldatum bedrag'!$AU$1,'grv lys'!$G$2:$G$2863,'bereken betaaldatum bedrag'!B571)</f>
        <v>0</v>
      </c>
      <c r="AV571" s="4">
        <f>SUMIFS('grv lys'!$L$2:$L$2863,'grv lys'!$I$2:$I$2863,'bereken betaaldatum bedrag'!$AV$1,'grv lys'!$G$2:$G$2863,'bereken betaaldatum bedrag'!B571)</f>
        <v>0</v>
      </c>
      <c r="AW571" s="4">
        <f>SUMIFS('grv lys'!$L$2:$L$2863,'grv lys'!$I$2:$I$2863,'bereken betaaldatum bedrag'!$AW$1,'grv lys'!$G$2:$G$2863,'bereken betaaldatum bedrag'!B571)</f>
        <v>0</v>
      </c>
      <c r="AX571" s="4">
        <f>SUMIFS('grv lys'!$L$2:$L$2863,'grv lys'!$I$2:$I$2863,'bereken betaaldatum bedrag'!$AX$1,'grv lys'!$G$2:$G$2863,'bereken betaaldatum bedrag'!B571)</f>
        <v>0</v>
      </c>
      <c r="AY571" s="4">
        <f>SUMIFS('grv lys'!$L$2:$L$2863,'grv lys'!$I$2:$I$2863,'bereken betaaldatum bedrag'!$AY$1,'grv lys'!$G$2:$G$2863,'bereken betaaldatum bedrag'!B571)</f>
        <v>0</v>
      </c>
      <c r="AZ571" s="4">
        <f>SUMIFS('grv lys'!$L$2:$L$2863,'grv lys'!$I$2:$I$2863,'bereken betaaldatum bedrag'!$AZ$1,'grv lys'!$G$2:$G$2863,'bereken betaaldatum bedrag'!B571)</f>
        <v>0</v>
      </c>
      <c r="BA571" s="4">
        <f>SUMIFS('grv lys'!$L$2:$L$2863,'grv lys'!$I$2:$I$2863,'bereken betaaldatum bedrag'!$BA$1,'grv lys'!$G$2:$G$2863,'bereken betaaldatum bedrag'!B571)</f>
        <v>0</v>
      </c>
    </row>
    <row r="572" spans="1:53" x14ac:dyDescent="0.25">
      <c r="A572" s="19" t="s">
        <v>134</v>
      </c>
      <c r="B572" s="20">
        <v>42148</v>
      </c>
      <c r="C572" s="7"/>
      <c r="D572" s="15" t="s">
        <v>148</v>
      </c>
      <c r="E572" s="14"/>
      <c r="F572" s="12"/>
      <c r="G572" s="16"/>
      <c r="H572" s="16"/>
      <c r="I572" s="4">
        <f>SUMIFS('grv lys'!$L$2:$L$2863,'grv lys'!$G$2:$G$2863,'bereken betaaldatum bedrag'!B572,'grv lys'!$I$2:$I$2863,'bereken betaaldatum bedrag'!I$1)</f>
        <v>0</v>
      </c>
      <c r="J572" s="4">
        <f>SUMIFS('grv lys'!$L$2:$L$2863,'grv lys'!$I$2:$I$2863,'bereken betaaldatum bedrag'!$J$1,'grv lys'!$T$2:$T$2863,'bereken betaaldatum bedrag'!B572)</f>
        <v>0</v>
      </c>
      <c r="K572" s="4">
        <f>SUMIFS('grv lys'!$L$2:$L$2863,'grv lys'!$I$2:$I$2863,'bereken betaaldatum bedrag'!$K$1,'grv lys'!$T$2:$T$2863,'bereken betaaldatum bedrag'!B572)</f>
        <v>0</v>
      </c>
      <c r="L572" s="4">
        <f>SUMIFS('grv lys'!$L$2:$L$2863,'grv lys'!$I$2:$I$2863,'bereken betaaldatum bedrag'!$L$1,'grv lys'!$T$2:$T$2863,'bereken betaaldatum bedrag'!B572)</f>
        <v>0</v>
      </c>
      <c r="M572" s="4">
        <f>SUMIFS('grv lys'!$L$2:$L$2863,'grv lys'!$I$2:$I$2863,'bereken betaaldatum bedrag'!$M$1,'grv lys'!$T$2:$T$2863,'bereken betaaldatum bedrag'!B572)</f>
        <v>0</v>
      </c>
      <c r="N572" s="4">
        <f>SUMIFS('grv lys'!$L$2:$L$2863,'grv lys'!$I$2:$I$2863,'bereken betaaldatum bedrag'!$N$1,'grv lys'!$T$2:$T$2863,'bereken betaaldatum bedrag'!B572)</f>
        <v>0</v>
      </c>
      <c r="O572" s="4">
        <f>SUMIFS('grv lys'!$L$2:$L$2863,'grv lys'!$I$2:$I$2863,'bereken betaaldatum bedrag'!$O$1,'grv lys'!$T$2:$T$2863,'bereken betaaldatum bedrag'!B572)</f>
        <v>0</v>
      </c>
      <c r="P572" s="4">
        <f>SUMIFS('grv lys'!$L$2:$L$2863,'grv lys'!$I$2:$I$2863,'bereken betaaldatum bedrag'!$P$1,'grv lys'!$T$2:$T$2863,'bereken betaaldatum bedrag'!B572)</f>
        <v>0</v>
      </c>
      <c r="Q572" s="4">
        <f>SUMIFS('grv lys'!$L$2:$L$2863,'grv lys'!$I$2:$I$2863,'bereken betaaldatum bedrag'!$Q$1,'grv lys'!$T$2:$T$2863,'bereken betaaldatum bedrag'!B572)</f>
        <v>0</v>
      </c>
      <c r="R572" s="4">
        <f>SUMIFS('grv lys'!$L$2:$L$2863,'grv lys'!$I$2:$I$2863,'bereken betaaldatum bedrag'!$R$1,'grv lys'!$T$2:$T$2863,'bereken betaaldatum bedrag'!B572)</f>
        <v>0</v>
      </c>
      <c r="S572" s="4">
        <f>SUMIFS('grv lys'!Y571:Y3834,'grv lys'!T571:T3834,'bereken betaaldatum bedrag'!B572,'grv lys'!V571:V3834,'bereken betaaldatum bedrag'!$S$1)</f>
        <v>0</v>
      </c>
      <c r="T572" s="4">
        <f>SUMIFS('grv lys'!Z571:Z3834,'grv lys'!U571:U3834,'bereken betaaldatum bedrag'!B572,'grv lys'!W571:W3834,'bereken betaaldatum bedrag'!$T$1)</f>
        <v>0</v>
      </c>
      <c r="U572" s="4">
        <f>SUMIFS('grv lys'!$L$2:$L$2863,'grv lys'!$I$2:$I$2863,'bereken betaaldatum bedrag'!$U$1,'grv lys'!$T$2:$T$2863,'bereken betaaldatum bedrag'!B572)</f>
        <v>0</v>
      </c>
      <c r="V572" s="4">
        <f>SUMIFS('grv lys'!$L$2:$L$2863,'grv lys'!$I$2:$I$2863,'bereken betaaldatum bedrag'!$V$1,'grv lys'!$T$2:$T$2863,'bereken betaaldatum bedrag'!B572)</f>
        <v>0</v>
      </c>
      <c r="W572" s="4">
        <f>SUMIFS('grv lys'!$L$2:$L$2863,'grv lys'!$I$2:$I$2863,'bereken betaaldatum bedrag'!$W$1,'grv lys'!$T$2:$T$2863,'bereken betaaldatum bedrag'!B572)</f>
        <v>0</v>
      </c>
      <c r="X572" s="4">
        <f>SUMIFS('grv lys'!$L$2:$L$2863,'grv lys'!$I$2:$I$2863,'bereken betaaldatum bedrag'!$X$1,'grv lys'!$T$2:$T$2863,'bereken betaaldatum bedrag'!B572)</f>
        <v>0</v>
      </c>
      <c r="Y572" s="4">
        <f>SUMIFS('grv lys'!$L$2:$L$2863,'grv lys'!$I$2:$I$2863,'bereken betaaldatum bedrag'!$Y$1,'grv lys'!$G$2:$G$2863,'bereken betaaldatum bedrag'!B572)</f>
        <v>0</v>
      </c>
      <c r="Z572" s="4">
        <f>SUMIFS('grv lys'!$L$2:$L$2863,'grv lys'!$I$2:$I$2863,'bereken betaaldatum bedrag'!$Z$1,'grv lys'!$G$2:$G$2863,'bereken betaaldatum bedrag'!B572)</f>
        <v>0</v>
      </c>
      <c r="AA572" s="4">
        <f>SUMIFS('grv lys'!$L$2:$L$2863,'grv lys'!$I$2:$I$2863,'bereken betaaldatum bedrag'!$AA$1,'grv lys'!$G$2:$G$2863,'bereken betaaldatum bedrag'!B572)</f>
        <v>0</v>
      </c>
      <c r="AB572" s="4">
        <f>SUMIFS('grv lys'!$L$2:$L$2863,'grv lys'!$I$2:$I$2863,'bereken betaaldatum bedrag'!$AB$1,'grv lys'!$G$2:$G$2863,'bereken betaaldatum bedrag'!B572)</f>
        <v>0</v>
      </c>
      <c r="AC572" s="4">
        <f>SUMIFS('grv lys'!$L$2:$L$2863,'grv lys'!$I$2:$I$2863,'bereken betaaldatum bedrag'!$AC$1,'grv lys'!$G$2:$G$2863,'bereken betaaldatum bedrag'!B572)</f>
        <v>0</v>
      </c>
      <c r="AD572" s="4">
        <f>SUMIFS('grv lys'!$L$2:$L$2863,'grv lys'!$I$2:$I$2863,'bereken betaaldatum bedrag'!$AD$1,'grv lys'!$G$2:$G$2863,'bereken betaaldatum bedrag'!B572)</f>
        <v>0</v>
      </c>
      <c r="AE572" s="4">
        <f>SUMIFS('grv lys'!$L$2:$L$2863,'grv lys'!$I$2:$I$2863,'bereken betaaldatum bedrag'!$AE$1,'grv lys'!$G$2:$G$2863,'bereken betaaldatum bedrag'!B572)</f>
        <v>0</v>
      </c>
      <c r="AF572" s="4">
        <f>SUMIFS('grv lys'!$L$2:$L$2863,'grv lys'!$I$2:$I$2863,'bereken betaaldatum bedrag'!$AF$1,'grv lys'!$G$2:$G$2863,'bereken betaaldatum bedrag'!B572)</f>
        <v>0</v>
      </c>
      <c r="AG572" s="4">
        <f>SUMIFS('grv lys'!$L$2:$L$2863,'grv lys'!$I$2:$I$2863,'bereken betaaldatum bedrag'!$AG$1,'grv lys'!$G$2:$G$2863,'bereken betaaldatum bedrag'!B572)</f>
        <v>0</v>
      </c>
      <c r="AH572" s="4">
        <f>SUMIFS('grv lys'!$L$2:$L$2863,'grv lys'!$I$2:$I$2863,'bereken betaaldatum bedrag'!$AH$1,'grv lys'!$G$2:$G$2863,'bereken betaaldatum bedrag'!B572)</f>
        <v>0</v>
      </c>
      <c r="AI572" s="4">
        <f>SUMIFS('grv lys'!$L$2:$L$2863,'grv lys'!$I$2:$I$2863,'bereken betaaldatum bedrag'!$AI$1,'grv lys'!$G$2:$G$2863,'bereken betaaldatum bedrag'!B572)</f>
        <v>0</v>
      </c>
      <c r="AJ572" s="4">
        <f>SUMIFS('grv lys'!$L$2:$L$2863,'grv lys'!$I$2:$I$2863,'bereken betaaldatum bedrag'!$AJ$1,'grv lys'!$G$2:$G$2863,'bereken betaaldatum bedrag'!B572)</f>
        <v>0</v>
      </c>
      <c r="AK572" s="4">
        <f>SUMIFS('grv lys'!$L$2:$L$2863,'grv lys'!$I$2:$I$2863,'bereken betaaldatum bedrag'!$AK$1,'grv lys'!$G$2:$G$2863,'bereken betaaldatum bedrag'!B572)</f>
        <v>0</v>
      </c>
      <c r="AL572" s="4">
        <f>SUMIFS('grv lys'!$L$2:$L$2863,'grv lys'!$I$2:$I$2863,'bereken betaaldatum bedrag'!$AL$1,'grv lys'!$G$2:$G$2863,'bereken betaaldatum bedrag'!B572)</f>
        <v>0</v>
      </c>
      <c r="AM572" s="4">
        <f>SUMIFS('grv lys'!$L$2:$L$2863,'grv lys'!$I$2:$I$2863,'bereken betaaldatum bedrag'!$AM$1,'grv lys'!$G$2:$G$2863,'bereken betaaldatum bedrag'!B572)</f>
        <v>0</v>
      </c>
      <c r="AN572" s="4">
        <f>SUMIFS('grv lys'!$L$2:$L$2863,'grv lys'!$I$2:$I$2863,'bereken betaaldatum bedrag'!$AN$1,'grv lys'!$G$2:$G$2863,'bereken betaaldatum bedrag'!B572)</f>
        <v>0</v>
      </c>
      <c r="AO572" s="4">
        <f>SUMIFS('grv lys'!$L$2:$L$2863,'grv lys'!$I$2:$I$2863,'bereken betaaldatum bedrag'!$AO$1,'grv lys'!$G$2:$G$2863,'bereken betaaldatum bedrag'!B572)</f>
        <v>0</v>
      </c>
      <c r="AP572" s="4">
        <f>SUMIFS('grv lys'!$L$2:$L$2863,'grv lys'!$I$2:$I$2863,'bereken betaaldatum bedrag'!$AP$1,'grv lys'!$G$2:$G$2863,'bereken betaaldatum bedrag'!B572)</f>
        <v>0</v>
      </c>
      <c r="AQ572" s="4">
        <f>SUMIFS('grv lys'!$L$2:$L$2863,'grv lys'!$I$2:$I$2863,'bereken betaaldatum bedrag'!$AQ$1,'grv lys'!$G$2:$G$2863,'bereken betaaldatum bedrag'!B572)</f>
        <v>0</v>
      </c>
      <c r="AR572" s="4">
        <f>SUMIFS('grv lys'!$L$2:$L$2863,'grv lys'!$I$2:$I$2863,'bereken betaaldatum bedrag'!$AR$1,'grv lys'!$G$2:$G$2863,'bereken betaaldatum bedrag'!B572)</f>
        <v>0</v>
      </c>
      <c r="AS572" s="4">
        <f>SUMIFS('grv lys'!$L$2:$L$2863,'grv lys'!$I$2:$I$2863,'bereken betaaldatum bedrag'!$AS$1,'grv lys'!$G$2:$G$2863,'bereken betaaldatum bedrag'!B572)</f>
        <v>0</v>
      </c>
      <c r="AT572" s="4">
        <f>SUMIFS('grv lys'!$L$2:$L$2863,'grv lys'!$I$2:$I$2863,'bereken betaaldatum bedrag'!$AT$1,'grv lys'!$G$2:$G$2863,'bereken betaaldatum bedrag'!B572)</f>
        <v>0</v>
      </c>
      <c r="AU572" s="4">
        <f>SUMIFS('grv lys'!$L$2:$L$2863,'grv lys'!$I$2:$I$2863,'bereken betaaldatum bedrag'!$AU$1,'grv lys'!$G$2:$G$2863,'bereken betaaldatum bedrag'!B572)</f>
        <v>0</v>
      </c>
      <c r="AV572" s="4">
        <f>SUMIFS('grv lys'!$L$2:$L$2863,'grv lys'!$I$2:$I$2863,'bereken betaaldatum bedrag'!$AV$1,'grv lys'!$G$2:$G$2863,'bereken betaaldatum bedrag'!B572)</f>
        <v>0</v>
      </c>
      <c r="AW572" s="4">
        <f>SUMIFS('grv lys'!$L$2:$L$2863,'grv lys'!$I$2:$I$2863,'bereken betaaldatum bedrag'!$AW$1,'grv lys'!$G$2:$G$2863,'bereken betaaldatum bedrag'!B572)</f>
        <v>0</v>
      </c>
      <c r="AX572" s="4">
        <f>SUMIFS('grv lys'!$L$2:$L$2863,'grv lys'!$I$2:$I$2863,'bereken betaaldatum bedrag'!$AX$1,'grv lys'!$G$2:$G$2863,'bereken betaaldatum bedrag'!B572)</f>
        <v>0</v>
      </c>
      <c r="AY572" s="4">
        <f>SUMIFS('grv lys'!$L$2:$L$2863,'grv lys'!$I$2:$I$2863,'bereken betaaldatum bedrag'!$AY$1,'grv lys'!$G$2:$G$2863,'bereken betaaldatum bedrag'!B572)</f>
        <v>0</v>
      </c>
      <c r="AZ572" s="4">
        <f>SUMIFS('grv lys'!$L$2:$L$2863,'grv lys'!$I$2:$I$2863,'bereken betaaldatum bedrag'!$AZ$1,'grv lys'!$G$2:$G$2863,'bereken betaaldatum bedrag'!B572)</f>
        <v>0</v>
      </c>
      <c r="BA572" s="4">
        <f>SUMIFS('grv lys'!$L$2:$L$2863,'grv lys'!$I$2:$I$2863,'bereken betaaldatum bedrag'!$BA$1,'grv lys'!$G$2:$G$2863,'bereken betaaldatum bedrag'!B572)</f>
        <v>0</v>
      </c>
    </row>
    <row r="573" spans="1:53" x14ac:dyDescent="0.25">
      <c r="A573" s="19" t="s">
        <v>135</v>
      </c>
      <c r="B573" s="20">
        <v>42149</v>
      </c>
      <c r="C573" s="7"/>
      <c r="D573" s="15" t="s">
        <v>148</v>
      </c>
      <c r="E573" s="14"/>
      <c r="F573" s="12"/>
      <c r="G573" s="16"/>
      <c r="H573" s="16"/>
      <c r="I573" s="4">
        <f>SUMIFS('grv lys'!$L$2:$L$2863,'grv lys'!$G$2:$G$2863,'bereken betaaldatum bedrag'!B573,'grv lys'!$I$2:$I$2863,'bereken betaaldatum bedrag'!I$1)</f>
        <v>0</v>
      </c>
      <c r="J573" s="4">
        <f>SUMIFS('grv lys'!$L$2:$L$2863,'grv lys'!$I$2:$I$2863,'bereken betaaldatum bedrag'!$J$1,'grv lys'!$T$2:$T$2863,'bereken betaaldatum bedrag'!B573)</f>
        <v>0</v>
      </c>
      <c r="K573" s="4">
        <f>SUMIFS('grv lys'!$L$2:$L$2863,'grv lys'!$I$2:$I$2863,'bereken betaaldatum bedrag'!$K$1,'grv lys'!$T$2:$T$2863,'bereken betaaldatum bedrag'!B573)</f>
        <v>0</v>
      </c>
      <c r="L573" s="4">
        <f>SUMIFS('grv lys'!$L$2:$L$2863,'grv lys'!$I$2:$I$2863,'bereken betaaldatum bedrag'!$L$1,'grv lys'!$T$2:$T$2863,'bereken betaaldatum bedrag'!B573)</f>
        <v>0</v>
      </c>
      <c r="M573" s="4">
        <f>SUMIFS('grv lys'!$L$2:$L$2863,'grv lys'!$I$2:$I$2863,'bereken betaaldatum bedrag'!$M$1,'grv lys'!$T$2:$T$2863,'bereken betaaldatum bedrag'!B573)</f>
        <v>0</v>
      </c>
      <c r="N573" s="4">
        <f>SUMIFS('grv lys'!$L$2:$L$2863,'grv lys'!$I$2:$I$2863,'bereken betaaldatum bedrag'!$N$1,'grv lys'!$T$2:$T$2863,'bereken betaaldatum bedrag'!B573)</f>
        <v>0</v>
      </c>
      <c r="O573" s="4">
        <f>SUMIFS('grv lys'!$L$2:$L$2863,'grv lys'!$I$2:$I$2863,'bereken betaaldatum bedrag'!$O$1,'grv lys'!$T$2:$T$2863,'bereken betaaldatum bedrag'!B573)</f>
        <v>0</v>
      </c>
      <c r="P573" s="4">
        <f>SUMIFS('grv lys'!$L$2:$L$2863,'grv lys'!$I$2:$I$2863,'bereken betaaldatum bedrag'!$P$1,'grv lys'!$T$2:$T$2863,'bereken betaaldatum bedrag'!B573)</f>
        <v>0</v>
      </c>
      <c r="Q573" s="4">
        <f>SUMIFS('grv lys'!$L$2:$L$2863,'grv lys'!$I$2:$I$2863,'bereken betaaldatum bedrag'!$Q$1,'grv lys'!$T$2:$T$2863,'bereken betaaldatum bedrag'!B573)</f>
        <v>0</v>
      </c>
      <c r="R573" s="4">
        <f>SUMIFS('grv lys'!$L$2:$L$2863,'grv lys'!$I$2:$I$2863,'bereken betaaldatum bedrag'!$R$1,'grv lys'!$T$2:$T$2863,'bereken betaaldatum bedrag'!B573)</f>
        <v>0</v>
      </c>
      <c r="S573" s="4">
        <f>SUMIFS('grv lys'!Y572:Y3835,'grv lys'!T572:T3835,'bereken betaaldatum bedrag'!B573,'grv lys'!V572:V3835,'bereken betaaldatum bedrag'!$S$1)</f>
        <v>0</v>
      </c>
      <c r="T573" s="4">
        <f>SUMIFS('grv lys'!Z572:Z3835,'grv lys'!U572:U3835,'bereken betaaldatum bedrag'!B573,'grv lys'!W572:W3835,'bereken betaaldatum bedrag'!$T$1)</f>
        <v>0</v>
      </c>
      <c r="U573" s="4">
        <f>SUMIFS('grv lys'!$L$2:$L$2863,'grv lys'!$I$2:$I$2863,'bereken betaaldatum bedrag'!$U$1,'grv lys'!$T$2:$T$2863,'bereken betaaldatum bedrag'!B573)</f>
        <v>0</v>
      </c>
      <c r="V573" s="4">
        <f>SUMIFS('grv lys'!$L$2:$L$2863,'grv lys'!$I$2:$I$2863,'bereken betaaldatum bedrag'!$V$1,'grv lys'!$T$2:$T$2863,'bereken betaaldatum bedrag'!B573)</f>
        <v>0</v>
      </c>
      <c r="W573" s="4">
        <f>SUMIFS('grv lys'!$L$2:$L$2863,'grv lys'!$I$2:$I$2863,'bereken betaaldatum bedrag'!$W$1,'grv lys'!$T$2:$T$2863,'bereken betaaldatum bedrag'!B573)</f>
        <v>0</v>
      </c>
      <c r="X573" s="4">
        <f>SUMIFS('grv lys'!$L$2:$L$2863,'grv lys'!$I$2:$I$2863,'bereken betaaldatum bedrag'!$X$1,'grv lys'!$T$2:$T$2863,'bereken betaaldatum bedrag'!B573)</f>
        <v>0</v>
      </c>
      <c r="Y573" s="4">
        <f>SUMIFS('grv lys'!$L$2:$L$2863,'grv lys'!$I$2:$I$2863,'bereken betaaldatum bedrag'!$Y$1,'grv lys'!$G$2:$G$2863,'bereken betaaldatum bedrag'!B573)</f>
        <v>0</v>
      </c>
      <c r="Z573" s="4">
        <f>SUMIFS('grv lys'!$L$2:$L$2863,'grv lys'!$I$2:$I$2863,'bereken betaaldatum bedrag'!$Z$1,'grv lys'!$G$2:$G$2863,'bereken betaaldatum bedrag'!B573)</f>
        <v>0</v>
      </c>
      <c r="AA573" s="4">
        <f>SUMIFS('grv lys'!$L$2:$L$2863,'grv lys'!$I$2:$I$2863,'bereken betaaldatum bedrag'!$AA$1,'grv lys'!$G$2:$G$2863,'bereken betaaldatum bedrag'!B573)</f>
        <v>0</v>
      </c>
      <c r="AB573" s="4">
        <f>SUMIFS('grv lys'!$L$2:$L$2863,'grv lys'!$I$2:$I$2863,'bereken betaaldatum bedrag'!$AB$1,'grv lys'!$G$2:$G$2863,'bereken betaaldatum bedrag'!B573)</f>
        <v>0</v>
      </c>
      <c r="AC573" s="4">
        <f>SUMIFS('grv lys'!$L$2:$L$2863,'grv lys'!$I$2:$I$2863,'bereken betaaldatum bedrag'!$AC$1,'grv lys'!$G$2:$G$2863,'bereken betaaldatum bedrag'!B573)</f>
        <v>0</v>
      </c>
      <c r="AD573" s="4">
        <f>SUMIFS('grv lys'!$L$2:$L$2863,'grv lys'!$I$2:$I$2863,'bereken betaaldatum bedrag'!$AD$1,'grv lys'!$G$2:$G$2863,'bereken betaaldatum bedrag'!B573)</f>
        <v>0</v>
      </c>
      <c r="AE573" s="4">
        <f>SUMIFS('grv lys'!$L$2:$L$2863,'grv lys'!$I$2:$I$2863,'bereken betaaldatum bedrag'!$AE$1,'grv lys'!$G$2:$G$2863,'bereken betaaldatum bedrag'!B573)</f>
        <v>0</v>
      </c>
      <c r="AF573" s="4">
        <f>SUMIFS('grv lys'!$L$2:$L$2863,'grv lys'!$I$2:$I$2863,'bereken betaaldatum bedrag'!$AF$1,'grv lys'!$G$2:$G$2863,'bereken betaaldatum bedrag'!B573)</f>
        <v>0</v>
      </c>
      <c r="AG573" s="4">
        <f>SUMIFS('grv lys'!$L$2:$L$2863,'grv lys'!$I$2:$I$2863,'bereken betaaldatum bedrag'!$AG$1,'grv lys'!$G$2:$G$2863,'bereken betaaldatum bedrag'!B573)</f>
        <v>0</v>
      </c>
      <c r="AH573" s="4">
        <f>SUMIFS('grv lys'!$L$2:$L$2863,'grv lys'!$I$2:$I$2863,'bereken betaaldatum bedrag'!$AH$1,'grv lys'!$G$2:$G$2863,'bereken betaaldatum bedrag'!B573)</f>
        <v>0</v>
      </c>
      <c r="AI573" s="4">
        <f>SUMIFS('grv lys'!$L$2:$L$2863,'grv lys'!$I$2:$I$2863,'bereken betaaldatum bedrag'!$AI$1,'grv lys'!$G$2:$G$2863,'bereken betaaldatum bedrag'!B573)</f>
        <v>0</v>
      </c>
      <c r="AJ573" s="4">
        <f>SUMIFS('grv lys'!$L$2:$L$2863,'grv lys'!$I$2:$I$2863,'bereken betaaldatum bedrag'!$AJ$1,'grv lys'!$G$2:$G$2863,'bereken betaaldatum bedrag'!B573)</f>
        <v>0</v>
      </c>
      <c r="AK573" s="4">
        <f>SUMIFS('grv lys'!$L$2:$L$2863,'grv lys'!$I$2:$I$2863,'bereken betaaldatum bedrag'!$AK$1,'grv lys'!$G$2:$G$2863,'bereken betaaldatum bedrag'!B573)</f>
        <v>0</v>
      </c>
      <c r="AL573" s="4">
        <f>SUMIFS('grv lys'!$L$2:$L$2863,'grv lys'!$I$2:$I$2863,'bereken betaaldatum bedrag'!$AL$1,'grv lys'!$G$2:$G$2863,'bereken betaaldatum bedrag'!B573)</f>
        <v>0</v>
      </c>
      <c r="AM573" s="4">
        <f>SUMIFS('grv lys'!$L$2:$L$2863,'grv lys'!$I$2:$I$2863,'bereken betaaldatum bedrag'!$AM$1,'grv lys'!$G$2:$G$2863,'bereken betaaldatum bedrag'!B573)</f>
        <v>0</v>
      </c>
      <c r="AN573" s="4">
        <f>SUMIFS('grv lys'!$L$2:$L$2863,'grv lys'!$I$2:$I$2863,'bereken betaaldatum bedrag'!$AN$1,'grv lys'!$G$2:$G$2863,'bereken betaaldatum bedrag'!B573)</f>
        <v>0</v>
      </c>
      <c r="AO573" s="4">
        <f>SUMIFS('grv lys'!$L$2:$L$2863,'grv lys'!$I$2:$I$2863,'bereken betaaldatum bedrag'!$AO$1,'grv lys'!$G$2:$G$2863,'bereken betaaldatum bedrag'!B573)</f>
        <v>0</v>
      </c>
      <c r="AP573" s="4">
        <f>SUMIFS('grv lys'!$L$2:$L$2863,'grv lys'!$I$2:$I$2863,'bereken betaaldatum bedrag'!$AP$1,'grv lys'!$G$2:$G$2863,'bereken betaaldatum bedrag'!B573)</f>
        <v>0</v>
      </c>
      <c r="AQ573" s="4">
        <f>SUMIFS('grv lys'!$L$2:$L$2863,'grv lys'!$I$2:$I$2863,'bereken betaaldatum bedrag'!$AQ$1,'grv lys'!$G$2:$G$2863,'bereken betaaldatum bedrag'!B573)</f>
        <v>0</v>
      </c>
      <c r="AR573" s="4">
        <f>SUMIFS('grv lys'!$L$2:$L$2863,'grv lys'!$I$2:$I$2863,'bereken betaaldatum bedrag'!$AR$1,'grv lys'!$G$2:$G$2863,'bereken betaaldatum bedrag'!B573)</f>
        <v>0</v>
      </c>
      <c r="AS573" s="4">
        <f>SUMIFS('grv lys'!$L$2:$L$2863,'grv lys'!$I$2:$I$2863,'bereken betaaldatum bedrag'!$AS$1,'grv lys'!$G$2:$G$2863,'bereken betaaldatum bedrag'!B573)</f>
        <v>0</v>
      </c>
      <c r="AT573" s="4">
        <f>SUMIFS('grv lys'!$L$2:$L$2863,'grv lys'!$I$2:$I$2863,'bereken betaaldatum bedrag'!$AT$1,'grv lys'!$G$2:$G$2863,'bereken betaaldatum bedrag'!B573)</f>
        <v>0</v>
      </c>
      <c r="AU573" s="4">
        <f>SUMIFS('grv lys'!$L$2:$L$2863,'grv lys'!$I$2:$I$2863,'bereken betaaldatum bedrag'!$AU$1,'grv lys'!$G$2:$G$2863,'bereken betaaldatum bedrag'!B573)</f>
        <v>0</v>
      </c>
      <c r="AV573" s="4">
        <f>SUMIFS('grv lys'!$L$2:$L$2863,'grv lys'!$I$2:$I$2863,'bereken betaaldatum bedrag'!$AV$1,'grv lys'!$G$2:$G$2863,'bereken betaaldatum bedrag'!B573)</f>
        <v>0</v>
      </c>
      <c r="AW573" s="4">
        <f>SUMIFS('grv lys'!$L$2:$L$2863,'grv lys'!$I$2:$I$2863,'bereken betaaldatum bedrag'!$AW$1,'grv lys'!$G$2:$G$2863,'bereken betaaldatum bedrag'!B573)</f>
        <v>0</v>
      </c>
      <c r="AX573" s="4">
        <f>SUMIFS('grv lys'!$L$2:$L$2863,'grv lys'!$I$2:$I$2863,'bereken betaaldatum bedrag'!$AX$1,'grv lys'!$G$2:$G$2863,'bereken betaaldatum bedrag'!B573)</f>
        <v>0</v>
      </c>
      <c r="AY573" s="4">
        <f>SUMIFS('grv lys'!$L$2:$L$2863,'grv lys'!$I$2:$I$2863,'bereken betaaldatum bedrag'!$AY$1,'grv lys'!$G$2:$G$2863,'bereken betaaldatum bedrag'!B573)</f>
        <v>0</v>
      </c>
      <c r="AZ573" s="4">
        <f>SUMIFS('grv lys'!$L$2:$L$2863,'grv lys'!$I$2:$I$2863,'bereken betaaldatum bedrag'!$AZ$1,'grv lys'!$G$2:$G$2863,'bereken betaaldatum bedrag'!B573)</f>
        <v>0</v>
      </c>
      <c r="BA573" s="4">
        <f>SUMIFS('grv lys'!$L$2:$L$2863,'grv lys'!$I$2:$I$2863,'bereken betaaldatum bedrag'!$BA$1,'grv lys'!$G$2:$G$2863,'bereken betaaldatum bedrag'!B573)</f>
        <v>0</v>
      </c>
    </row>
    <row r="574" spans="1:53" x14ac:dyDescent="0.25">
      <c r="A574" s="19" t="s">
        <v>136</v>
      </c>
      <c r="B574" s="20">
        <v>42150</v>
      </c>
      <c r="C574" s="7"/>
      <c r="D574" s="15" t="s">
        <v>148</v>
      </c>
      <c r="E574" s="14"/>
      <c r="F574" s="12"/>
      <c r="G574" s="16"/>
      <c r="H574" s="16"/>
      <c r="I574" s="4">
        <f>SUMIFS('grv lys'!$L$2:$L$2863,'grv lys'!$G$2:$G$2863,'bereken betaaldatum bedrag'!B574,'grv lys'!$I$2:$I$2863,'bereken betaaldatum bedrag'!I$1)</f>
        <v>0</v>
      </c>
      <c r="J574" s="4">
        <f>SUMIFS('grv lys'!$L$2:$L$2863,'grv lys'!$I$2:$I$2863,'bereken betaaldatum bedrag'!$J$1,'grv lys'!$T$2:$T$2863,'bereken betaaldatum bedrag'!B574)</f>
        <v>0</v>
      </c>
      <c r="K574" s="4">
        <f>SUMIFS('grv lys'!$L$2:$L$2863,'grv lys'!$I$2:$I$2863,'bereken betaaldatum bedrag'!$K$1,'grv lys'!$T$2:$T$2863,'bereken betaaldatum bedrag'!B574)</f>
        <v>0</v>
      </c>
      <c r="L574" s="4">
        <f>SUMIFS('grv lys'!$L$2:$L$2863,'grv lys'!$I$2:$I$2863,'bereken betaaldatum bedrag'!$L$1,'grv lys'!$T$2:$T$2863,'bereken betaaldatum bedrag'!B574)</f>
        <v>0</v>
      </c>
      <c r="M574" s="4">
        <f>SUMIFS('grv lys'!$L$2:$L$2863,'grv lys'!$I$2:$I$2863,'bereken betaaldatum bedrag'!$M$1,'grv lys'!$T$2:$T$2863,'bereken betaaldatum bedrag'!B574)</f>
        <v>0</v>
      </c>
      <c r="N574" s="4">
        <f>SUMIFS('grv lys'!$L$2:$L$2863,'grv lys'!$I$2:$I$2863,'bereken betaaldatum bedrag'!$N$1,'grv lys'!$T$2:$T$2863,'bereken betaaldatum bedrag'!B574)</f>
        <v>0</v>
      </c>
      <c r="O574" s="4">
        <f>SUMIFS('grv lys'!$L$2:$L$2863,'grv lys'!$I$2:$I$2863,'bereken betaaldatum bedrag'!$O$1,'grv lys'!$T$2:$T$2863,'bereken betaaldatum bedrag'!B574)</f>
        <v>0</v>
      </c>
      <c r="P574" s="4">
        <f>SUMIFS('grv lys'!$L$2:$L$2863,'grv lys'!$I$2:$I$2863,'bereken betaaldatum bedrag'!$P$1,'grv lys'!$T$2:$T$2863,'bereken betaaldatum bedrag'!B574)</f>
        <v>0</v>
      </c>
      <c r="Q574" s="4">
        <f>SUMIFS('grv lys'!$L$2:$L$2863,'grv lys'!$I$2:$I$2863,'bereken betaaldatum bedrag'!$Q$1,'grv lys'!$T$2:$T$2863,'bereken betaaldatum bedrag'!B574)</f>
        <v>0</v>
      </c>
      <c r="R574" s="4">
        <f>SUMIFS('grv lys'!$L$2:$L$2863,'grv lys'!$I$2:$I$2863,'bereken betaaldatum bedrag'!$R$1,'grv lys'!$T$2:$T$2863,'bereken betaaldatum bedrag'!B574)</f>
        <v>0</v>
      </c>
      <c r="S574" s="4">
        <f>SUMIFS('grv lys'!Y573:Y3836,'grv lys'!T573:T3836,'bereken betaaldatum bedrag'!B574,'grv lys'!V573:V3836,'bereken betaaldatum bedrag'!$S$1)</f>
        <v>0</v>
      </c>
      <c r="T574" s="4">
        <f>SUMIFS('grv lys'!Z573:Z3836,'grv lys'!U573:U3836,'bereken betaaldatum bedrag'!B574,'grv lys'!W573:W3836,'bereken betaaldatum bedrag'!$T$1)</f>
        <v>0</v>
      </c>
      <c r="U574" s="4">
        <f>SUMIFS('grv lys'!$L$2:$L$2863,'grv lys'!$I$2:$I$2863,'bereken betaaldatum bedrag'!$U$1,'grv lys'!$T$2:$T$2863,'bereken betaaldatum bedrag'!B574)</f>
        <v>0</v>
      </c>
      <c r="V574" s="4">
        <f>SUMIFS('grv lys'!$L$2:$L$2863,'grv lys'!$I$2:$I$2863,'bereken betaaldatum bedrag'!$V$1,'grv lys'!$T$2:$T$2863,'bereken betaaldatum bedrag'!B574)</f>
        <v>0</v>
      </c>
      <c r="W574" s="4">
        <f>SUMIFS('grv lys'!$L$2:$L$2863,'grv lys'!$I$2:$I$2863,'bereken betaaldatum bedrag'!$W$1,'grv lys'!$T$2:$T$2863,'bereken betaaldatum bedrag'!B574)</f>
        <v>0</v>
      </c>
      <c r="X574" s="4">
        <f>SUMIFS('grv lys'!$L$2:$L$2863,'grv lys'!$I$2:$I$2863,'bereken betaaldatum bedrag'!$X$1,'grv lys'!$T$2:$T$2863,'bereken betaaldatum bedrag'!B574)</f>
        <v>0</v>
      </c>
      <c r="Y574" s="4">
        <f>SUMIFS('grv lys'!$L$2:$L$2863,'grv lys'!$I$2:$I$2863,'bereken betaaldatum bedrag'!$Y$1,'grv lys'!$G$2:$G$2863,'bereken betaaldatum bedrag'!B574)</f>
        <v>0</v>
      </c>
      <c r="Z574" s="4">
        <f>SUMIFS('grv lys'!$L$2:$L$2863,'grv lys'!$I$2:$I$2863,'bereken betaaldatum bedrag'!$Z$1,'grv lys'!$G$2:$G$2863,'bereken betaaldatum bedrag'!B574)</f>
        <v>0</v>
      </c>
      <c r="AA574" s="4">
        <f>SUMIFS('grv lys'!$L$2:$L$2863,'grv lys'!$I$2:$I$2863,'bereken betaaldatum bedrag'!$AA$1,'grv lys'!$G$2:$G$2863,'bereken betaaldatum bedrag'!B574)</f>
        <v>0</v>
      </c>
      <c r="AB574" s="4">
        <f>SUMIFS('grv lys'!$L$2:$L$2863,'grv lys'!$I$2:$I$2863,'bereken betaaldatum bedrag'!$AB$1,'grv lys'!$G$2:$G$2863,'bereken betaaldatum bedrag'!B574)</f>
        <v>0</v>
      </c>
      <c r="AC574" s="4">
        <f>SUMIFS('grv lys'!$L$2:$L$2863,'grv lys'!$I$2:$I$2863,'bereken betaaldatum bedrag'!$AC$1,'grv lys'!$G$2:$G$2863,'bereken betaaldatum bedrag'!B574)</f>
        <v>0</v>
      </c>
      <c r="AD574" s="4">
        <f>SUMIFS('grv lys'!$L$2:$L$2863,'grv lys'!$I$2:$I$2863,'bereken betaaldatum bedrag'!$AD$1,'grv lys'!$G$2:$G$2863,'bereken betaaldatum bedrag'!B574)</f>
        <v>0</v>
      </c>
      <c r="AE574" s="4">
        <f>SUMIFS('grv lys'!$L$2:$L$2863,'grv lys'!$I$2:$I$2863,'bereken betaaldatum bedrag'!$AE$1,'grv lys'!$G$2:$G$2863,'bereken betaaldatum bedrag'!B574)</f>
        <v>0</v>
      </c>
      <c r="AF574" s="4">
        <f>SUMIFS('grv lys'!$L$2:$L$2863,'grv lys'!$I$2:$I$2863,'bereken betaaldatum bedrag'!$AF$1,'grv lys'!$G$2:$G$2863,'bereken betaaldatum bedrag'!B574)</f>
        <v>0</v>
      </c>
      <c r="AG574" s="4">
        <f>SUMIFS('grv lys'!$L$2:$L$2863,'grv lys'!$I$2:$I$2863,'bereken betaaldatum bedrag'!$AG$1,'grv lys'!$G$2:$G$2863,'bereken betaaldatum bedrag'!B574)</f>
        <v>0</v>
      </c>
      <c r="AH574" s="4">
        <f>SUMIFS('grv lys'!$L$2:$L$2863,'grv lys'!$I$2:$I$2863,'bereken betaaldatum bedrag'!$AH$1,'grv lys'!$G$2:$G$2863,'bereken betaaldatum bedrag'!B574)</f>
        <v>0</v>
      </c>
      <c r="AI574" s="4">
        <f>SUMIFS('grv lys'!$L$2:$L$2863,'grv lys'!$I$2:$I$2863,'bereken betaaldatum bedrag'!$AI$1,'grv lys'!$G$2:$G$2863,'bereken betaaldatum bedrag'!B574)</f>
        <v>0</v>
      </c>
      <c r="AJ574" s="4">
        <f>SUMIFS('grv lys'!$L$2:$L$2863,'grv lys'!$I$2:$I$2863,'bereken betaaldatum bedrag'!$AJ$1,'grv lys'!$G$2:$G$2863,'bereken betaaldatum bedrag'!B574)</f>
        <v>0</v>
      </c>
      <c r="AK574" s="4">
        <f>SUMIFS('grv lys'!$L$2:$L$2863,'grv lys'!$I$2:$I$2863,'bereken betaaldatum bedrag'!$AK$1,'grv lys'!$G$2:$G$2863,'bereken betaaldatum bedrag'!B574)</f>
        <v>0</v>
      </c>
      <c r="AL574" s="4">
        <f>SUMIFS('grv lys'!$L$2:$L$2863,'grv lys'!$I$2:$I$2863,'bereken betaaldatum bedrag'!$AL$1,'grv lys'!$G$2:$G$2863,'bereken betaaldatum bedrag'!B574)</f>
        <v>0</v>
      </c>
      <c r="AM574" s="4">
        <f>SUMIFS('grv lys'!$L$2:$L$2863,'grv lys'!$I$2:$I$2863,'bereken betaaldatum bedrag'!$AM$1,'grv lys'!$G$2:$G$2863,'bereken betaaldatum bedrag'!B574)</f>
        <v>0</v>
      </c>
      <c r="AN574" s="4">
        <f>SUMIFS('grv lys'!$L$2:$L$2863,'grv lys'!$I$2:$I$2863,'bereken betaaldatum bedrag'!$AN$1,'grv lys'!$G$2:$G$2863,'bereken betaaldatum bedrag'!B574)</f>
        <v>0</v>
      </c>
      <c r="AO574" s="4">
        <f>SUMIFS('grv lys'!$L$2:$L$2863,'grv lys'!$I$2:$I$2863,'bereken betaaldatum bedrag'!$AO$1,'grv lys'!$G$2:$G$2863,'bereken betaaldatum bedrag'!B574)</f>
        <v>0</v>
      </c>
      <c r="AP574" s="4">
        <f>SUMIFS('grv lys'!$L$2:$L$2863,'grv lys'!$I$2:$I$2863,'bereken betaaldatum bedrag'!$AP$1,'grv lys'!$G$2:$G$2863,'bereken betaaldatum bedrag'!B574)</f>
        <v>0</v>
      </c>
      <c r="AQ574" s="4">
        <f>SUMIFS('grv lys'!$L$2:$L$2863,'grv lys'!$I$2:$I$2863,'bereken betaaldatum bedrag'!$AQ$1,'grv lys'!$G$2:$G$2863,'bereken betaaldatum bedrag'!B574)</f>
        <v>0</v>
      </c>
      <c r="AR574" s="4">
        <f>SUMIFS('grv lys'!$L$2:$L$2863,'grv lys'!$I$2:$I$2863,'bereken betaaldatum bedrag'!$AR$1,'grv lys'!$G$2:$G$2863,'bereken betaaldatum bedrag'!B574)</f>
        <v>0</v>
      </c>
      <c r="AS574" s="4">
        <f>SUMIFS('grv lys'!$L$2:$L$2863,'grv lys'!$I$2:$I$2863,'bereken betaaldatum bedrag'!$AS$1,'grv lys'!$G$2:$G$2863,'bereken betaaldatum bedrag'!B574)</f>
        <v>0</v>
      </c>
      <c r="AT574" s="4">
        <f>SUMIFS('grv lys'!$L$2:$L$2863,'grv lys'!$I$2:$I$2863,'bereken betaaldatum bedrag'!$AT$1,'grv lys'!$G$2:$G$2863,'bereken betaaldatum bedrag'!B574)</f>
        <v>0</v>
      </c>
      <c r="AU574" s="4">
        <f>SUMIFS('grv lys'!$L$2:$L$2863,'grv lys'!$I$2:$I$2863,'bereken betaaldatum bedrag'!$AU$1,'grv lys'!$G$2:$G$2863,'bereken betaaldatum bedrag'!B574)</f>
        <v>0</v>
      </c>
      <c r="AV574" s="4">
        <f>SUMIFS('grv lys'!$L$2:$L$2863,'grv lys'!$I$2:$I$2863,'bereken betaaldatum bedrag'!$AV$1,'grv lys'!$G$2:$G$2863,'bereken betaaldatum bedrag'!B574)</f>
        <v>0</v>
      </c>
      <c r="AW574" s="4">
        <f>SUMIFS('grv lys'!$L$2:$L$2863,'grv lys'!$I$2:$I$2863,'bereken betaaldatum bedrag'!$AW$1,'grv lys'!$G$2:$G$2863,'bereken betaaldatum bedrag'!B574)</f>
        <v>0</v>
      </c>
      <c r="AX574" s="4">
        <f>SUMIFS('grv lys'!$L$2:$L$2863,'grv lys'!$I$2:$I$2863,'bereken betaaldatum bedrag'!$AX$1,'grv lys'!$G$2:$G$2863,'bereken betaaldatum bedrag'!B574)</f>
        <v>0</v>
      </c>
      <c r="AY574" s="4">
        <f>SUMIFS('grv lys'!$L$2:$L$2863,'grv lys'!$I$2:$I$2863,'bereken betaaldatum bedrag'!$AY$1,'grv lys'!$G$2:$G$2863,'bereken betaaldatum bedrag'!B574)</f>
        <v>0</v>
      </c>
      <c r="AZ574" s="4">
        <f>SUMIFS('grv lys'!$L$2:$L$2863,'grv lys'!$I$2:$I$2863,'bereken betaaldatum bedrag'!$AZ$1,'grv lys'!$G$2:$G$2863,'bereken betaaldatum bedrag'!B574)</f>
        <v>0</v>
      </c>
      <c r="BA574" s="4">
        <f>SUMIFS('grv lys'!$L$2:$L$2863,'grv lys'!$I$2:$I$2863,'bereken betaaldatum bedrag'!$BA$1,'grv lys'!$G$2:$G$2863,'bereken betaaldatum bedrag'!B574)</f>
        <v>0</v>
      </c>
    </row>
    <row r="575" spans="1:53" x14ac:dyDescent="0.25">
      <c r="A575" s="19" t="s">
        <v>137</v>
      </c>
      <c r="B575" s="20">
        <v>42151</v>
      </c>
      <c r="C575" s="7"/>
      <c r="D575" s="15" t="s">
        <v>148</v>
      </c>
      <c r="E575" s="14"/>
      <c r="F575" s="12"/>
      <c r="G575" s="16"/>
      <c r="H575" s="16"/>
      <c r="I575" s="4">
        <f>SUMIFS('grv lys'!$L$2:$L$2863,'grv lys'!$G$2:$G$2863,'bereken betaaldatum bedrag'!B575,'grv lys'!$I$2:$I$2863,'bereken betaaldatum bedrag'!I$1)</f>
        <v>0</v>
      </c>
      <c r="J575" s="4">
        <f>SUMIFS('grv lys'!$L$2:$L$2863,'grv lys'!$I$2:$I$2863,'bereken betaaldatum bedrag'!$J$1,'grv lys'!$T$2:$T$2863,'bereken betaaldatum bedrag'!B575)</f>
        <v>0</v>
      </c>
      <c r="K575" s="4">
        <f>SUMIFS('grv lys'!$L$2:$L$2863,'grv lys'!$I$2:$I$2863,'bereken betaaldatum bedrag'!$K$1,'grv lys'!$T$2:$T$2863,'bereken betaaldatum bedrag'!B575)</f>
        <v>0</v>
      </c>
      <c r="L575" s="4">
        <f>SUMIFS('grv lys'!$L$2:$L$2863,'grv lys'!$I$2:$I$2863,'bereken betaaldatum bedrag'!$L$1,'grv lys'!$T$2:$T$2863,'bereken betaaldatum bedrag'!B575)</f>
        <v>0</v>
      </c>
      <c r="M575" s="4">
        <f>SUMIFS('grv lys'!$L$2:$L$2863,'grv lys'!$I$2:$I$2863,'bereken betaaldatum bedrag'!$M$1,'grv lys'!$T$2:$T$2863,'bereken betaaldatum bedrag'!B575)</f>
        <v>0</v>
      </c>
      <c r="N575" s="4">
        <f>SUMIFS('grv lys'!$L$2:$L$2863,'grv lys'!$I$2:$I$2863,'bereken betaaldatum bedrag'!$N$1,'grv lys'!$T$2:$T$2863,'bereken betaaldatum bedrag'!B575)</f>
        <v>0</v>
      </c>
      <c r="O575" s="4">
        <f>SUMIFS('grv lys'!$L$2:$L$2863,'grv lys'!$I$2:$I$2863,'bereken betaaldatum bedrag'!$O$1,'grv lys'!$T$2:$T$2863,'bereken betaaldatum bedrag'!B575)</f>
        <v>0</v>
      </c>
      <c r="P575" s="4">
        <f>SUMIFS('grv lys'!$L$2:$L$2863,'grv lys'!$I$2:$I$2863,'bereken betaaldatum bedrag'!$P$1,'grv lys'!$T$2:$T$2863,'bereken betaaldatum bedrag'!B575)</f>
        <v>0</v>
      </c>
      <c r="Q575" s="4">
        <f>SUMIFS('grv lys'!$L$2:$L$2863,'grv lys'!$I$2:$I$2863,'bereken betaaldatum bedrag'!$Q$1,'grv lys'!$T$2:$T$2863,'bereken betaaldatum bedrag'!B575)</f>
        <v>0</v>
      </c>
      <c r="R575" s="4">
        <f>SUMIFS('grv lys'!$L$2:$L$2863,'grv lys'!$I$2:$I$2863,'bereken betaaldatum bedrag'!$R$1,'grv lys'!$T$2:$T$2863,'bereken betaaldatum bedrag'!B575)</f>
        <v>0</v>
      </c>
      <c r="S575" s="4">
        <f>SUMIFS('grv lys'!Y574:Y3837,'grv lys'!T574:T3837,'bereken betaaldatum bedrag'!B575,'grv lys'!V574:V3837,'bereken betaaldatum bedrag'!$S$1)</f>
        <v>0</v>
      </c>
      <c r="T575" s="4">
        <f>SUMIFS('grv lys'!Z574:Z3837,'grv lys'!U574:U3837,'bereken betaaldatum bedrag'!B575,'grv lys'!W574:W3837,'bereken betaaldatum bedrag'!$T$1)</f>
        <v>0</v>
      </c>
      <c r="U575" s="4">
        <f>SUMIFS('grv lys'!$L$2:$L$2863,'grv lys'!$I$2:$I$2863,'bereken betaaldatum bedrag'!$U$1,'grv lys'!$T$2:$T$2863,'bereken betaaldatum bedrag'!B575)</f>
        <v>0</v>
      </c>
      <c r="V575" s="4">
        <f>SUMIFS('grv lys'!$L$2:$L$2863,'grv lys'!$I$2:$I$2863,'bereken betaaldatum bedrag'!$V$1,'grv lys'!$T$2:$T$2863,'bereken betaaldatum bedrag'!B575)</f>
        <v>0</v>
      </c>
      <c r="W575" s="4">
        <f>SUMIFS('grv lys'!$L$2:$L$2863,'grv lys'!$I$2:$I$2863,'bereken betaaldatum bedrag'!$W$1,'grv lys'!$T$2:$T$2863,'bereken betaaldatum bedrag'!B575)</f>
        <v>0</v>
      </c>
      <c r="X575" s="4">
        <f>SUMIFS('grv lys'!$L$2:$L$2863,'grv lys'!$I$2:$I$2863,'bereken betaaldatum bedrag'!$X$1,'grv lys'!$T$2:$T$2863,'bereken betaaldatum bedrag'!B575)</f>
        <v>0</v>
      </c>
      <c r="Y575" s="4">
        <f>SUMIFS('grv lys'!$L$2:$L$2863,'grv lys'!$I$2:$I$2863,'bereken betaaldatum bedrag'!$Y$1,'grv lys'!$G$2:$G$2863,'bereken betaaldatum bedrag'!B575)</f>
        <v>0</v>
      </c>
      <c r="Z575" s="4">
        <f>SUMIFS('grv lys'!$L$2:$L$2863,'grv lys'!$I$2:$I$2863,'bereken betaaldatum bedrag'!$Z$1,'grv lys'!$G$2:$G$2863,'bereken betaaldatum bedrag'!B575)</f>
        <v>0</v>
      </c>
      <c r="AA575" s="4">
        <f>SUMIFS('grv lys'!$L$2:$L$2863,'grv lys'!$I$2:$I$2863,'bereken betaaldatum bedrag'!$AA$1,'grv lys'!$G$2:$G$2863,'bereken betaaldatum bedrag'!B575)</f>
        <v>0</v>
      </c>
      <c r="AB575" s="4">
        <f>SUMIFS('grv lys'!$L$2:$L$2863,'grv lys'!$I$2:$I$2863,'bereken betaaldatum bedrag'!$AB$1,'grv lys'!$G$2:$G$2863,'bereken betaaldatum bedrag'!B575)</f>
        <v>0</v>
      </c>
      <c r="AC575" s="4">
        <f>SUMIFS('grv lys'!$L$2:$L$2863,'grv lys'!$I$2:$I$2863,'bereken betaaldatum bedrag'!$AC$1,'grv lys'!$G$2:$G$2863,'bereken betaaldatum bedrag'!B575)</f>
        <v>0</v>
      </c>
      <c r="AD575" s="4">
        <f>SUMIFS('grv lys'!$L$2:$L$2863,'grv lys'!$I$2:$I$2863,'bereken betaaldatum bedrag'!$AD$1,'grv lys'!$G$2:$G$2863,'bereken betaaldatum bedrag'!B575)</f>
        <v>0</v>
      </c>
      <c r="AE575" s="4">
        <f>SUMIFS('grv lys'!$L$2:$L$2863,'grv lys'!$I$2:$I$2863,'bereken betaaldatum bedrag'!$AE$1,'grv lys'!$G$2:$G$2863,'bereken betaaldatum bedrag'!B575)</f>
        <v>0</v>
      </c>
      <c r="AF575" s="4">
        <f>SUMIFS('grv lys'!$L$2:$L$2863,'grv lys'!$I$2:$I$2863,'bereken betaaldatum bedrag'!$AF$1,'grv lys'!$G$2:$G$2863,'bereken betaaldatum bedrag'!B575)</f>
        <v>0</v>
      </c>
      <c r="AG575" s="4">
        <f>SUMIFS('grv lys'!$L$2:$L$2863,'grv lys'!$I$2:$I$2863,'bereken betaaldatum bedrag'!$AG$1,'grv lys'!$G$2:$G$2863,'bereken betaaldatum bedrag'!B575)</f>
        <v>0</v>
      </c>
      <c r="AH575" s="4">
        <f>SUMIFS('grv lys'!$L$2:$L$2863,'grv lys'!$I$2:$I$2863,'bereken betaaldatum bedrag'!$AH$1,'grv lys'!$G$2:$G$2863,'bereken betaaldatum bedrag'!B575)</f>
        <v>0</v>
      </c>
      <c r="AI575" s="4">
        <f>SUMIFS('grv lys'!$L$2:$L$2863,'grv lys'!$I$2:$I$2863,'bereken betaaldatum bedrag'!$AI$1,'grv lys'!$G$2:$G$2863,'bereken betaaldatum bedrag'!B575)</f>
        <v>0</v>
      </c>
      <c r="AJ575" s="4">
        <f>SUMIFS('grv lys'!$L$2:$L$2863,'grv lys'!$I$2:$I$2863,'bereken betaaldatum bedrag'!$AJ$1,'grv lys'!$G$2:$G$2863,'bereken betaaldatum bedrag'!B575)</f>
        <v>0</v>
      </c>
      <c r="AK575" s="4">
        <f>SUMIFS('grv lys'!$L$2:$L$2863,'grv lys'!$I$2:$I$2863,'bereken betaaldatum bedrag'!$AK$1,'grv lys'!$G$2:$G$2863,'bereken betaaldatum bedrag'!B575)</f>
        <v>0</v>
      </c>
      <c r="AL575" s="4">
        <f>SUMIFS('grv lys'!$L$2:$L$2863,'grv lys'!$I$2:$I$2863,'bereken betaaldatum bedrag'!$AL$1,'grv lys'!$G$2:$G$2863,'bereken betaaldatum bedrag'!B575)</f>
        <v>0</v>
      </c>
      <c r="AM575" s="4">
        <f>SUMIFS('grv lys'!$L$2:$L$2863,'grv lys'!$I$2:$I$2863,'bereken betaaldatum bedrag'!$AM$1,'grv lys'!$G$2:$G$2863,'bereken betaaldatum bedrag'!B575)</f>
        <v>0</v>
      </c>
      <c r="AN575" s="4">
        <f>SUMIFS('grv lys'!$L$2:$L$2863,'grv lys'!$I$2:$I$2863,'bereken betaaldatum bedrag'!$AN$1,'grv lys'!$G$2:$G$2863,'bereken betaaldatum bedrag'!B575)</f>
        <v>0</v>
      </c>
      <c r="AO575" s="4">
        <f>SUMIFS('grv lys'!$L$2:$L$2863,'grv lys'!$I$2:$I$2863,'bereken betaaldatum bedrag'!$AO$1,'grv lys'!$G$2:$G$2863,'bereken betaaldatum bedrag'!B575)</f>
        <v>0</v>
      </c>
      <c r="AP575" s="4">
        <f>SUMIFS('grv lys'!$L$2:$L$2863,'grv lys'!$I$2:$I$2863,'bereken betaaldatum bedrag'!$AP$1,'grv lys'!$G$2:$G$2863,'bereken betaaldatum bedrag'!B575)</f>
        <v>0</v>
      </c>
      <c r="AQ575" s="4">
        <f>SUMIFS('grv lys'!$L$2:$L$2863,'grv lys'!$I$2:$I$2863,'bereken betaaldatum bedrag'!$AQ$1,'grv lys'!$G$2:$G$2863,'bereken betaaldatum bedrag'!B575)</f>
        <v>0</v>
      </c>
      <c r="AR575" s="4">
        <f>SUMIFS('grv lys'!$L$2:$L$2863,'grv lys'!$I$2:$I$2863,'bereken betaaldatum bedrag'!$AR$1,'grv lys'!$G$2:$G$2863,'bereken betaaldatum bedrag'!B575)</f>
        <v>0</v>
      </c>
      <c r="AS575" s="4">
        <f>SUMIFS('grv lys'!$L$2:$L$2863,'grv lys'!$I$2:$I$2863,'bereken betaaldatum bedrag'!$AS$1,'grv lys'!$G$2:$G$2863,'bereken betaaldatum bedrag'!B575)</f>
        <v>0</v>
      </c>
      <c r="AT575" s="4">
        <f>SUMIFS('grv lys'!$L$2:$L$2863,'grv lys'!$I$2:$I$2863,'bereken betaaldatum bedrag'!$AT$1,'grv lys'!$G$2:$G$2863,'bereken betaaldatum bedrag'!B575)</f>
        <v>0</v>
      </c>
      <c r="AU575" s="4">
        <f>SUMIFS('grv lys'!$L$2:$L$2863,'grv lys'!$I$2:$I$2863,'bereken betaaldatum bedrag'!$AU$1,'grv lys'!$G$2:$G$2863,'bereken betaaldatum bedrag'!B575)</f>
        <v>0</v>
      </c>
      <c r="AV575" s="4">
        <f>SUMIFS('grv lys'!$L$2:$L$2863,'grv lys'!$I$2:$I$2863,'bereken betaaldatum bedrag'!$AV$1,'grv lys'!$G$2:$G$2863,'bereken betaaldatum bedrag'!B575)</f>
        <v>0</v>
      </c>
      <c r="AW575" s="4">
        <f>SUMIFS('grv lys'!$L$2:$L$2863,'grv lys'!$I$2:$I$2863,'bereken betaaldatum bedrag'!$AW$1,'grv lys'!$G$2:$G$2863,'bereken betaaldatum bedrag'!B575)</f>
        <v>0</v>
      </c>
      <c r="AX575" s="4">
        <f>SUMIFS('grv lys'!$L$2:$L$2863,'grv lys'!$I$2:$I$2863,'bereken betaaldatum bedrag'!$AX$1,'grv lys'!$G$2:$G$2863,'bereken betaaldatum bedrag'!B575)</f>
        <v>0</v>
      </c>
      <c r="AY575" s="4">
        <f>SUMIFS('grv lys'!$L$2:$L$2863,'grv lys'!$I$2:$I$2863,'bereken betaaldatum bedrag'!$AY$1,'grv lys'!$G$2:$G$2863,'bereken betaaldatum bedrag'!B575)</f>
        <v>0</v>
      </c>
      <c r="AZ575" s="4">
        <f>SUMIFS('grv lys'!$L$2:$L$2863,'grv lys'!$I$2:$I$2863,'bereken betaaldatum bedrag'!$AZ$1,'grv lys'!$G$2:$G$2863,'bereken betaaldatum bedrag'!B575)</f>
        <v>0</v>
      </c>
      <c r="BA575" s="4">
        <f>SUMIFS('grv lys'!$L$2:$L$2863,'grv lys'!$I$2:$I$2863,'bereken betaaldatum bedrag'!$BA$1,'grv lys'!$G$2:$G$2863,'bereken betaaldatum bedrag'!B575)</f>
        <v>0</v>
      </c>
    </row>
    <row r="576" spans="1:53" x14ac:dyDescent="0.25">
      <c r="A576" s="19" t="s">
        <v>138</v>
      </c>
      <c r="B576" s="20">
        <v>42152</v>
      </c>
      <c r="C576" s="7"/>
      <c r="D576" s="15" t="s">
        <v>148</v>
      </c>
      <c r="E576" s="14"/>
      <c r="F576" s="12"/>
      <c r="G576" s="16"/>
      <c r="H576" s="16"/>
      <c r="I576" s="4">
        <f>SUMIFS('grv lys'!$L$2:$L$2863,'grv lys'!$G$2:$G$2863,'bereken betaaldatum bedrag'!B576,'grv lys'!$I$2:$I$2863,'bereken betaaldatum bedrag'!I$1)</f>
        <v>0</v>
      </c>
      <c r="J576" s="4">
        <f>SUMIFS('grv lys'!$L$2:$L$2863,'grv lys'!$I$2:$I$2863,'bereken betaaldatum bedrag'!$J$1,'grv lys'!$T$2:$T$2863,'bereken betaaldatum bedrag'!B576)</f>
        <v>0</v>
      </c>
      <c r="K576" s="4">
        <f>SUMIFS('grv lys'!$L$2:$L$2863,'grv lys'!$I$2:$I$2863,'bereken betaaldatum bedrag'!$K$1,'grv lys'!$T$2:$T$2863,'bereken betaaldatum bedrag'!B576)</f>
        <v>0</v>
      </c>
      <c r="L576" s="4">
        <f>SUMIFS('grv lys'!$L$2:$L$2863,'grv lys'!$I$2:$I$2863,'bereken betaaldatum bedrag'!$L$1,'grv lys'!$T$2:$T$2863,'bereken betaaldatum bedrag'!B576)</f>
        <v>0</v>
      </c>
      <c r="M576" s="4">
        <f>SUMIFS('grv lys'!$L$2:$L$2863,'grv lys'!$I$2:$I$2863,'bereken betaaldatum bedrag'!$M$1,'grv lys'!$T$2:$T$2863,'bereken betaaldatum bedrag'!B576)</f>
        <v>0</v>
      </c>
      <c r="N576" s="4">
        <f>SUMIFS('grv lys'!$L$2:$L$2863,'grv lys'!$I$2:$I$2863,'bereken betaaldatum bedrag'!$N$1,'grv lys'!$T$2:$T$2863,'bereken betaaldatum bedrag'!B576)</f>
        <v>0</v>
      </c>
      <c r="O576" s="4">
        <f>SUMIFS('grv lys'!$L$2:$L$2863,'grv lys'!$I$2:$I$2863,'bereken betaaldatum bedrag'!$O$1,'grv lys'!$T$2:$T$2863,'bereken betaaldatum bedrag'!B576)</f>
        <v>0</v>
      </c>
      <c r="P576" s="4">
        <f>SUMIFS('grv lys'!$L$2:$L$2863,'grv lys'!$I$2:$I$2863,'bereken betaaldatum bedrag'!$P$1,'grv lys'!$T$2:$T$2863,'bereken betaaldatum bedrag'!B576)</f>
        <v>0</v>
      </c>
      <c r="Q576" s="4">
        <f>SUMIFS('grv lys'!$L$2:$L$2863,'grv lys'!$I$2:$I$2863,'bereken betaaldatum bedrag'!$Q$1,'grv lys'!$T$2:$T$2863,'bereken betaaldatum bedrag'!B576)</f>
        <v>0</v>
      </c>
      <c r="R576" s="4">
        <f>SUMIFS('grv lys'!$L$2:$L$2863,'grv lys'!$I$2:$I$2863,'bereken betaaldatum bedrag'!$R$1,'grv lys'!$T$2:$T$2863,'bereken betaaldatum bedrag'!B576)</f>
        <v>0</v>
      </c>
      <c r="S576" s="4">
        <f>SUMIFS('grv lys'!Y575:Y3838,'grv lys'!T575:T3838,'bereken betaaldatum bedrag'!B576,'grv lys'!V575:V3838,'bereken betaaldatum bedrag'!$S$1)</f>
        <v>0</v>
      </c>
      <c r="T576" s="4">
        <f>SUMIFS('grv lys'!Z575:Z3838,'grv lys'!U575:U3838,'bereken betaaldatum bedrag'!B576,'grv lys'!W575:W3838,'bereken betaaldatum bedrag'!$T$1)</f>
        <v>0</v>
      </c>
      <c r="U576" s="4">
        <f>SUMIFS('grv lys'!$L$2:$L$2863,'grv lys'!$I$2:$I$2863,'bereken betaaldatum bedrag'!$U$1,'grv lys'!$T$2:$T$2863,'bereken betaaldatum bedrag'!B576)</f>
        <v>0</v>
      </c>
      <c r="V576" s="4">
        <f>SUMIFS('grv lys'!$L$2:$L$2863,'grv lys'!$I$2:$I$2863,'bereken betaaldatum bedrag'!$V$1,'grv lys'!$T$2:$T$2863,'bereken betaaldatum bedrag'!B576)</f>
        <v>0</v>
      </c>
      <c r="W576" s="4">
        <f>SUMIFS('grv lys'!$L$2:$L$2863,'grv lys'!$I$2:$I$2863,'bereken betaaldatum bedrag'!$W$1,'grv lys'!$T$2:$T$2863,'bereken betaaldatum bedrag'!B576)</f>
        <v>0</v>
      </c>
      <c r="X576" s="4">
        <f>SUMIFS('grv lys'!$L$2:$L$2863,'grv lys'!$I$2:$I$2863,'bereken betaaldatum bedrag'!$X$1,'grv lys'!$T$2:$T$2863,'bereken betaaldatum bedrag'!B576)</f>
        <v>0</v>
      </c>
      <c r="Y576" s="4">
        <f>SUMIFS('grv lys'!$L$2:$L$2863,'grv lys'!$I$2:$I$2863,'bereken betaaldatum bedrag'!$Y$1,'grv lys'!$G$2:$G$2863,'bereken betaaldatum bedrag'!B576)</f>
        <v>0</v>
      </c>
      <c r="Z576" s="4">
        <f>SUMIFS('grv lys'!$L$2:$L$2863,'grv lys'!$I$2:$I$2863,'bereken betaaldatum bedrag'!$Z$1,'grv lys'!$G$2:$G$2863,'bereken betaaldatum bedrag'!B576)</f>
        <v>0</v>
      </c>
      <c r="AA576" s="4">
        <f>SUMIFS('grv lys'!$L$2:$L$2863,'grv lys'!$I$2:$I$2863,'bereken betaaldatum bedrag'!$AA$1,'grv lys'!$G$2:$G$2863,'bereken betaaldatum bedrag'!B576)</f>
        <v>0</v>
      </c>
      <c r="AB576" s="4">
        <f>SUMIFS('grv lys'!$L$2:$L$2863,'grv lys'!$I$2:$I$2863,'bereken betaaldatum bedrag'!$AB$1,'grv lys'!$G$2:$G$2863,'bereken betaaldatum bedrag'!B576)</f>
        <v>0</v>
      </c>
      <c r="AC576" s="4">
        <f>SUMIFS('grv lys'!$L$2:$L$2863,'grv lys'!$I$2:$I$2863,'bereken betaaldatum bedrag'!$AC$1,'grv lys'!$G$2:$G$2863,'bereken betaaldatum bedrag'!B576)</f>
        <v>0</v>
      </c>
      <c r="AD576" s="4">
        <f>SUMIFS('grv lys'!$L$2:$L$2863,'grv lys'!$I$2:$I$2863,'bereken betaaldatum bedrag'!$AD$1,'grv lys'!$G$2:$G$2863,'bereken betaaldatum bedrag'!B576)</f>
        <v>0</v>
      </c>
      <c r="AE576" s="4">
        <f>SUMIFS('grv lys'!$L$2:$L$2863,'grv lys'!$I$2:$I$2863,'bereken betaaldatum bedrag'!$AE$1,'grv lys'!$G$2:$G$2863,'bereken betaaldatum bedrag'!B576)</f>
        <v>0</v>
      </c>
      <c r="AF576" s="4">
        <f>SUMIFS('grv lys'!$L$2:$L$2863,'grv lys'!$I$2:$I$2863,'bereken betaaldatum bedrag'!$AF$1,'grv lys'!$G$2:$G$2863,'bereken betaaldatum bedrag'!B576)</f>
        <v>0</v>
      </c>
      <c r="AG576" s="4">
        <f>SUMIFS('grv lys'!$L$2:$L$2863,'grv lys'!$I$2:$I$2863,'bereken betaaldatum bedrag'!$AG$1,'grv lys'!$G$2:$G$2863,'bereken betaaldatum bedrag'!B576)</f>
        <v>0</v>
      </c>
      <c r="AH576" s="4">
        <f>SUMIFS('grv lys'!$L$2:$L$2863,'grv lys'!$I$2:$I$2863,'bereken betaaldatum bedrag'!$AH$1,'grv lys'!$G$2:$G$2863,'bereken betaaldatum bedrag'!B576)</f>
        <v>0</v>
      </c>
      <c r="AI576" s="4">
        <f>SUMIFS('grv lys'!$L$2:$L$2863,'grv lys'!$I$2:$I$2863,'bereken betaaldatum bedrag'!$AI$1,'grv lys'!$G$2:$G$2863,'bereken betaaldatum bedrag'!B576)</f>
        <v>0</v>
      </c>
      <c r="AJ576" s="4">
        <f>SUMIFS('grv lys'!$L$2:$L$2863,'grv lys'!$I$2:$I$2863,'bereken betaaldatum bedrag'!$AJ$1,'grv lys'!$G$2:$G$2863,'bereken betaaldatum bedrag'!B576)</f>
        <v>0</v>
      </c>
      <c r="AK576" s="4">
        <f>SUMIFS('grv lys'!$L$2:$L$2863,'grv lys'!$I$2:$I$2863,'bereken betaaldatum bedrag'!$AK$1,'grv lys'!$G$2:$G$2863,'bereken betaaldatum bedrag'!B576)</f>
        <v>0</v>
      </c>
      <c r="AL576" s="4">
        <f>SUMIFS('grv lys'!$L$2:$L$2863,'grv lys'!$I$2:$I$2863,'bereken betaaldatum bedrag'!$AL$1,'grv lys'!$G$2:$G$2863,'bereken betaaldatum bedrag'!B576)</f>
        <v>0</v>
      </c>
      <c r="AM576" s="4">
        <f>SUMIFS('grv lys'!$L$2:$L$2863,'grv lys'!$I$2:$I$2863,'bereken betaaldatum bedrag'!$AM$1,'grv lys'!$G$2:$G$2863,'bereken betaaldatum bedrag'!B576)</f>
        <v>0</v>
      </c>
      <c r="AN576" s="4">
        <f>SUMIFS('grv lys'!$L$2:$L$2863,'grv lys'!$I$2:$I$2863,'bereken betaaldatum bedrag'!$AN$1,'grv lys'!$G$2:$G$2863,'bereken betaaldatum bedrag'!B576)</f>
        <v>0</v>
      </c>
      <c r="AO576" s="4">
        <f>SUMIFS('grv lys'!$L$2:$L$2863,'grv lys'!$I$2:$I$2863,'bereken betaaldatum bedrag'!$AO$1,'grv lys'!$G$2:$G$2863,'bereken betaaldatum bedrag'!B576)</f>
        <v>0</v>
      </c>
      <c r="AP576" s="4">
        <f>SUMIFS('grv lys'!$L$2:$L$2863,'grv lys'!$I$2:$I$2863,'bereken betaaldatum bedrag'!$AP$1,'grv lys'!$G$2:$G$2863,'bereken betaaldatum bedrag'!B576)</f>
        <v>0</v>
      </c>
      <c r="AQ576" s="4">
        <f>SUMIFS('grv lys'!$L$2:$L$2863,'grv lys'!$I$2:$I$2863,'bereken betaaldatum bedrag'!$AQ$1,'grv lys'!$G$2:$G$2863,'bereken betaaldatum bedrag'!B576)</f>
        <v>0</v>
      </c>
      <c r="AR576" s="4">
        <f>SUMIFS('grv lys'!$L$2:$L$2863,'grv lys'!$I$2:$I$2863,'bereken betaaldatum bedrag'!$AR$1,'grv lys'!$G$2:$G$2863,'bereken betaaldatum bedrag'!B576)</f>
        <v>0</v>
      </c>
      <c r="AS576" s="4">
        <f>SUMIFS('grv lys'!$L$2:$L$2863,'grv lys'!$I$2:$I$2863,'bereken betaaldatum bedrag'!$AS$1,'grv lys'!$G$2:$G$2863,'bereken betaaldatum bedrag'!B576)</f>
        <v>0</v>
      </c>
      <c r="AT576" s="4">
        <f>SUMIFS('grv lys'!$L$2:$L$2863,'grv lys'!$I$2:$I$2863,'bereken betaaldatum bedrag'!$AT$1,'grv lys'!$G$2:$G$2863,'bereken betaaldatum bedrag'!B576)</f>
        <v>0</v>
      </c>
      <c r="AU576" s="4">
        <f>SUMIFS('grv lys'!$L$2:$L$2863,'grv lys'!$I$2:$I$2863,'bereken betaaldatum bedrag'!$AU$1,'grv lys'!$G$2:$G$2863,'bereken betaaldatum bedrag'!B576)</f>
        <v>0</v>
      </c>
      <c r="AV576" s="4">
        <f>SUMIFS('grv lys'!$L$2:$L$2863,'grv lys'!$I$2:$I$2863,'bereken betaaldatum bedrag'!$AV$1,'grv lys'!$G$2:$G$2863,'bereken betaaldatum bedrag'!B576)</f>
        <v>0</v>
      </c>
      <c r="AW576" s="4">
        <f>SUMIFS('grv lys'!$L$2:$L$2863,'grv lys'!$I$2:$I$2863,'bereken betaaldatum bedrag'!$AW$1,'grv lys'!$G$2:$G$2863,'bereken betaaldatum bedrag'!B576)</f>
        <v>0</v>
      </c>
      <c r="AX576" s="4">
        <f>SUMIFS('grv lys'!$L$2:$L$2863,'grv lys'!$I$2:$I$2863,'bereken betaaldatum bedrag'!$AX$1,'grv lys'!$G$2:$G$2863,'bereken betaaldatum bedrag'!B576)</f>
        <v>0</v>
      </c>
      <c r="AY576" s="4">
        <f>SUMIFS('grv lys'!$L$2:$L$2863,'grv lys'!$I$2:$I$2863,'bereken betaaldatum bedrag'!$AY$1,'grv lys'!$G$2:$G$2863,'bereken betaaldatum bedrag'!B576)</f>
        <v>0</v>
      </c>
      <c r="AZ576" s="4">
        <f>SUMIFS('grv lys'!$L$2:$L$2863,'grv lys'!$I$2:$I$2863,'bereken betaaldatum bedrag'!$AZ$1,'grv lys'!$G$2:$G$2863,'bereken betaaldatum bedrag'!B576)</f>
        <v>0</v>
      </c>
      <c r="BA576" s="4">
        <f>SUMIFS('grv lys'!$L$2:$L$2863,'grv lys'!$I$2:$I$2863,'bereken betaaldatum bedrag'!$BA$1,'grv lys'!$G$2:$G$2863,'bereken betaaldatum bedrag'!B576)</f>
        <v>0</v>
      </c>
    </row>
    <row r="577" spans="1:53" x14ac:dyDescent="0.25">
      <c r="A577" s="19" t="s">
        <v>139</v>
      </c>
      <c r="B577" s="20">
        <v>42153</v>
      </c>
      <c r="C577" s="7">
        <f>B577+19</f>
        <v>42172</v>
      </c>
      <c r="D577" s="6">
        <f>SUM(I571:I577)</f>
        <v>0</v>
      </c>
      <c r="E577" s="14">
        <f>B577+31</f>
        <v>42184</v>
      </c>
      <c r="F577" s="12">
        <f>SUM(Y571:BA577)</f>
        <v>0</v>
      </c>
      <c r="G577" s="10">
        <f>B577</f>
        <v>42153</v>
      </c>
      <c r="H577" s="9">
        <f>SUM(J571:X577)</f>
        <v>0</v>
      </c>
      <c r="I577" s="4">
        <f>SUMIFS('grv lys'!$L$2:$L$2863,'grv lys'!$G$2:$G$2863,'bereken betaaldatum bedrag'!B577,'grv lys'!$I$2:$I$2863,'bereken betaaldatum bedrag'!I$1)</f>
        <v>0</v>
      </c>
      <c r="J577" s="4">
        <f>SUMIFS('grv lys'!$L$2:$L$2863,'grv lys'!$I$2:$I$2863,'bereken betaaldatum bedrag'!$J$1,'grv lys'!$T$2:$T$2863,'bereken betaaldatum bedrag'!B577)</f>
        <v>0</v>
      </c>
      <c r="K577" s="4">
        <f>SUMIFS('grv lys'!$L$2:$L$2863,'grv lys'!$I$2:$I$2863,'bereken betaaldatum bedrag'!$K$1,'grv lys'!$T$2:$T$2863,'bereken betaaldatum bedrag'!B577)</f>
        <v>0</v>
      </c>
      <c r="L577" s="4">
        <f>SUMIFS('grv lys'!$L$2:$L$2863,'grv lys'!$I$2:$I$2863,'bereken betaaldatum bedrag'!$L$1,'grv lys'!$T$2:$T$2863,'bereken betaaldatum bedrag'!B577)</f>
        <v>0</v>
      </c>
      <c r="M577" s="4">
        <f>SUMIFS('grv lys'!$L$2:$L$2863,'grv lys'!$I$2:$I$2863,'bereken betaaldatum bedrag'!$M$1,'grv lys'!$T$2:$T$2863,'bereken betaaldatum bedrag'!B577)</f>
        <v>0</v>
      </c>
      <c r="N577" s="4">
        <f>SUMIFS('grv lys'!$L$2:$L$2863,'grv lys'!$I$2:$I$2863,'bereken betaaldatum bedrag'!$N$1,'grv lys'!$T$2:$T$2863,'bereken betaaldatum bedrag'!B577)</f>
        <v>0</v>
      </c>
      <c r="O577" s="4">
        <f>SUMIFS('grv lys'!$L$2:$L$2863,'grv lys'!$I$2:$I$2863,'bereken betaaldatum bedrag'!$O$1,'grv lys'!$T$2:$T$2863,'bereken betaaldatum bedrag'!B577)</f>
        <v>0</v>
      </c>
      <c r="P577" s="4">
        <f>SUMIFS('grv lys'!$L$2:$L$2863,'grv lys'!$I$2:$I$2863,'bereken betaaldatum bedrag'!$P$1,'grv lys'!$T$2:$T$2863,'bereken betaaldatum bedrag'!B577)</f>
        <v>0</v>
      </c>
      <c r="Q577" s="4">
        <f>SUMIFS('grv lys'!$L$2:$L$2863,'grv lys'!$I$2:$I$2863,'bereken betaaldatum bedrag'!$Q$1,'grv lys'!$T$2:$T$2863,'bereken betaaldatum bedrag'!B577)</f>
        <v>0</v>
      </c>
      <c r="R577" s="4">
        <f>SUMIFS('grv lys'!$L$2:$L$2863,'grv lys'!$I$2:$I$2863,'bereken betaaldatum bedrag'!$R$1,'grv lys'!$T$2:$T$2863,'bereken betaaldatum bedrag'!B577)</f>
        <v>0</v>
      </c>
      <c r="S577" s="4">
        <f>SUMIFS('grv lys'!Y576:Y3839,'grv lys'!T576:T3839,'bereken betaaldatum bedrag'!B577,'grv lys'!V576:V3839,'bereken betaaldatum bedrag'!$S$1)</f>
        <v>0</v>
      </c>
      <c r="T577" s="4">
        <f>SUMIFS('grv lys'!Z576:Z3839,'grv lys'!U576:U3839,'bereken betaaldatum bedrag'!B577,'grv lys'!W576:W3839,'bereken betaaldatum bedrag'!$T$1)</f>
        <v>0</v>
      </c>
      <c r="U577" s="4">
        <f>SUMIFS('grv lys'!$L$2:$L$2863,'grv lys'!$I$2:$I$2863,'bereken betaaldatum bedrag'!$U$1,'grv lys'!$T$2:$T$2863,'bereken betaaldatum bedrag'!B577)</f>
        <v>0</v>
      </c>
      <c r="V577" s="4">
        <f>SUMIFS('grv lys'!$L$2:$L$2863,'grv lys'!$I$2:$I$2863,'bereken betaaldatum bedrag'!$V$1,'grv lys'!$T$2:$T$2863,'bereken betaaldatum bedrag'!B577)</f>
        <v>0</v>
      </c>
      <c r="W577" s="4">
        <f>SUMIFS('grv lys'!$L$2:$L$2863,'grv lys'!$I$2:$I$2863,'bereken betaaldatum bedrag'!$W$1,'grv lys'!$T$2:$T$2863,'bereken betaaldatum bedrag'!B577)</f>
        <v>0</v>
      </c>
      <c r="X577" s="4">
        <f>SUMIFS('grv lys'!$L$2:$L$2863,'grv lys'!$I$2:$I$2863,'bereken betaaldatum bedrag'!$X$1,'grv lys'!$T$2:$T$2863,'bereken betaaldatum bedrag'!B577)</f>
        <v>0</v>
      </c>
      <c r="Y577" s="4">
        <f>SUMIFS('grv lys'!$L$2:$L$2863,'grv lys'!$I$2:$I$2863,'bereken betaaldatum bedrag'!$Y$1,'grv lys'!$G$2:$G$2863,'bereken betaaldatum bedrag'!B577)</f>
        <v>0</v>
      </c>
      <c r="Z577" s="4">
        <f>SUMIFS('grv lys'!$L$2:$L$2863,'grv lys'!$I$2:$I$2863,'bereken betaaldatum bedrag'!$Z$1,'grv lys'!$G$2:$G$2863,'bereken betaaldatum bedrag'!B577)</f>
        <v>0</v>
      </c>
      <c r="AA577" s="4">
        <f>SUMIFS('grv lys'!$L$2:$L$2863,'grv lys'!$I$2:$I$2863,'bereken betaaldatum bedrag'!$AA$1,'grv lys'!$G$2:$G$2863,'bereken betaaldatum bedrag'!B577)</f>
        <v>0</v>
      </c>
      <c r="AB577" s="4">
        <f>SUMIFS('grv lys'!$L$2:$L$2863,'grv lys'!$I$2:$I$2863,'bereken betaaldatum bedrag'!$AB$1,'grv lys'!$G$2:$G$2863,'bereken betaaldatum bedrag'!B577)</f>
        <v>0</v>
      </c>
      <c r="AC577" s="4">
        <f>SUMIFS('grv lys'!$L$2:$L$2863,'grv lys'!$I$2:$I$2863,'bereken betaaldatum bedrag'!$AC$1,'grv lys'!$G$2:$G$2863,'bereken betaaldatum bedrag'!B577)</f>
        <v>0</v>
      </c>
      <c r="AD577" s="4">
        <f>SUMIFS('grv lys'!$L$2:$L$2863,'grv lys'!$I$2:$I$2863,'bereken betaaldatum bedrag'!$AD$1,'grv lys'!$G$2:$G$2863,'bereken betaaldatum bedrag'!B577)</f>
        <v>0</v>
      </c>
      <c r="AE577" s="4">
        <f>SUMIFS('grv lys'!$L$2:$L$2863,'grv lys'!$I$2:$I$2863,'bereken betaaldatum bedrag'!$AE$1,'grv lys'!$G$2:$G$2863,'bereken betaaldatum bedrag'!B577)</f>
        <v>0</v>
      </c>
      <c r="AF577" s="4">
        <f>SUMIFS('grv lys'!$L$2:$L$2863,'grv lys'!$I$2:$I$2863,'bereken betaaldatum bedrag'!$AF$1,'grv lys'!$G$2:$G$2863,'bereken betaaldatum bedrag'!B577)</f>
        <v>0</v>
      </c>
      <c r="AG577" s="4">
        <f>SUMIFS('grv lys'!$L$2:$L$2863,'grv lys'!$I$2:$I$2863,'bereken betaaldatum bedrag'!$AG$1,'grv lys'!$G$2:$G$2863,'bereken betaaldatum bedrag'!B577)</f>
        <v>0</v>
      </c>
      <c r="AH577" s="4">
        <f>SUMIFS('grv lys'!$L$2:$L$2863,'grv lys'!$I$2:$I$2863,'bereken betaaldatum bedrag'!$AH$1,'grv lys'!$G$2:$G$2863,'bereken betaaldatum bedrag'!B577)</f>
        <v>0</v>
      </c>
      <c r="AI577" s="4">
        <f>SUMIFS('grv lys'!$L$2:$L$2863,'grv lys'!$I$2:$I$2863,'bereken betaaldatum bedrag'!$AI$1,'grv lys'!$G$2:$G$2863,'bereken betaaldatum bedrag'!B577)</f>
        <v>0</v>
      </c>
      <c r="AJ577" s="4">
        <f>SUMIFS('grv lys'!$L$2:$L$2863,'grv lys'!$I$2:$I$2863,'bereken betaaldatum bedrag'!$AJ$1,'grv lys'!$G$2:$G$2863,'bereken betaaldatum bedrag'!B577)</f>
        <v>0</v>
      </c>
      <c r="AK577" s="4">
        <f>SUMIFS('grv lys'!$L$2:$L$2863,'grv lys'!$I$2:$I$2863,'bereken betaaldatum bedrag'!$AK$1,'grv lys'!$G$2:$G$2863,'bereken betaaldatum bedrag'!B577)</f>
        <v>0</v>
      </c>
      <c r="AL577" s="4">
        <f>SUMIFS('grv lys'!$L$2:$L$2863,'grv lys'!$I$2:$I$2863,'bereken betaaldatum bedrag'!$AL$1,'grv lys'!$G$2:$G$2863,'bereken betaaldatum bedrag'!B577)</f>
        <v>0</v>
      </c>
      <c r="AM577" s="4">
        <f>SUMIFS('grv lys'!$L$2:$L$2863,'grv lys'!$I$2:$I$2863,'bereken betaaldatum bedrag'!$AM$1,'grv lys'!$G$2:$G$2863,'bereken betaaldatum bedrag'!B577)</f>
        <v>0</v>
      </c>
      <c r="AN577" s="4">
        <f>SUMIFS('grv lys'!$L$2:$L$2863,'grv lys'!$I$2:$I$2863,'bereken betaaldatum bedrag'!$AN$1,'grv lys'!$G$2:$G$2863,'bereken betaaldatum bedrag'!B577)</f>
        <v>0</v>
      </c>
      <c r="AO577" s="4">
        <f>SUMIFS('grv lys'!$L$2:$L$2863,'grv lys'!$I$2:$I$2863,'bereken betaaldatum bedrag'!$AO$1,'grv lys'!$G$2:$G$2863,'bereken betaaldatum bedrag'!B577)</f>
        <v>0</v>
      </c>
      <c r="AP577" s="4">
        <f>SUMIFS('grv lys'!$L$2:$L$2863,'grv lys'!$I$2:$I$2863,'bereken betaaldatum bedrag'!$AP$1,'grv lys'!$G$2:$G$2863,'bereken betaaldatum bedrag'!B577)</f>
        <v>0</v>
      </c>
      <c r="AQ577" s="4">
        <f>SUMIFS('grv lys'!$L$2:$L$2863,'grv lys'!$I$2:$I$2863,'bereken betaaldatum bedrag'!$AQ$1,'grv lys'!$G$2:$G$2863,'bereken betaaldatum bedrag'!B577)</f>
        <v>0</v>
      </c>
      <c r="AR577" s="4">
        <f>SUMIFS('grv lys'!$L$2:$L$2863,'grv lys'!$I$2:$I$2863,'bereken betaaldatum bedrag'!$AR$1,'grv lys'!$G$2:$G$2863,'bereken betaaldatum bedrag'!B577)</f>
        <v>0</v>
      </c>
      <c r="AS577" s="4">
        <f>SUMIFS('grv lys'!$L$2:$L$2863,'grv lys'!$I$2:$I$2863,'bereken betaaldatum bedrag'!$AS$1,'grv lys'!$G$2:$G$2863,'bereken betaaldatum bedrag'!B577)</f>
        <v>0</v>
      </c>
      <c r="AT577" s="4">
        <f>SUMIFS('grv lys'!$L$2:$L$2863,'grv lys'!$I$2:$I$2863,'bereken betaaldatum bedrag'!$AT$1,'grv lys'!$G$2:$G$2863,'bereken betaaldatum bedrag'!B577)</f>
        <v>0</v>
      </c>
      <c r="AU577" s="4">
        <f>SUMIFS('grv lys'!$L$2:$L$2863,'grv lys'!$I$2:$I$2863,'bereken betaaldatum bedrag'!$AU$1,'grv lys'!$G$2:$G$2863,'bereken betaaldatum bedrag'!B577)</f>
        <v>0</v>
      </c>
      <c r="AV577" s="4">
        <f>SUMIFS('grv lys'!$L$2:$L$2863,'grv lys'!$I$2:$I$2863,'bereken betaaldatum bedrag'!$AV$1,'grv lys'!$G$2:$G$2863,'bereken betaaldatum bedrag'!B577)</f>
        <v>0</v>
      </c>
      <c r="AW577" s="4">
        <f>SUMIFS('grv lys'!$L$2:$L$2863,'grv lys'!$I$2:$I$2863,'bereken betaaldatum bedrag'!$AW$1,'grv lys'!$G$2:$G$2863,'bereken betaaldatum bedrag'!B577)</f>
        <v>0</v>
      </c>
      <c r="AX577" s="4">
        <f>SUMIFS('grv lys'!$L$2:$L$2863,'grv lys'!$I$2:$I$2863,'bereken betaaldatum bedrag'!$AX$1,'grv lys'!$G$2:$G$2863,'bereken betaaldatum bedrag'!B577)</f>
        <v>0</v>
      </c>
      <c r="AY577" s="4">
        <f>SUMIFS('grv lys'!$L$2:$L$2863,'grv lys'!$I$2:$I$2863,'bereken betaaldatum bedrag'!$AY$1,'grv lys'!$G$2:$G$2863,'bereken betaaldatum bedrag'!B577)</f>
        <v>0</v>
      </c>
      <c r="AZ577" s="4">
        <f>SUMIFS('grv lys'!$L$2:$L$2863,'grv lys'!$I$2:$I$2863,'bereken betaaldatum bedrag'!$AZ$1,'grv lys'!$G$2:$G$2863,'bereken betaaldatum bedrag'!B577)</f>
        <v>0</v>
      </c>
      <c r="BA577" s="4">
        <f>SUMIFS('grv lys'!$L$2:$L$2863,'grv lys'!$I$2:$I$2863,'bereken betaaldatum bedrag'!$BA$1,'grv lys'!$G$2:$G$2863,'bereken betaaldatum bedrag'!B577)</f>
        <v>0</v>
      </c>
    </row>
    <row r="578" spans="1:53" x14ac:dyDescent="0.25">
      <c r="A578" s="21" t="s">
        <v>140</v>
      </c>
      <c r="B578" s="22">
        <v>42154</v>
      </c>
      <c r="C578" s="7"/>
      <c r="D578" s="15" t="s">
        <v>148</v>
      </c>
      <c r="E578" s="14"/>
      <c r="F578" s="12"/>
      <c r="G578" s="16"/>
      <c r="H578" s="16"/>
      <c r="I578" s="4">
        <f>SUMIFS('grv lys'!$L$2:$L$2863,'grv lys'!$G$2:$G$2863,'bereken betaaldatum bedrag'!B578,'grv lys'!$I$2:$I$2863,'bereken betaaldatum bedrag'!I$1)</f>
        <v>0</v>
      </c>
      <c r="J578" s="4">
        <f>SUMIFS('grv lys'!$L$2:$L$2863,'grv lys'!$I$2:$I$2863,'bereken betaaldatum bedrag'!$J$1,'grv lys'!$T$2:$T$2863,'bereken betaaldatum bedrag'!B578)</f>
        <v>0</v>
      </c>
      <c r="K578" s="4">
        <f>SUMIFS('grv lys'!$L$2:$L$2863,'grv lys'!$I$2:$I$2863,'bereken betaaldatum bedrag'!$K$1,'grv lys'!$T$2:$T$2863,'bereken betaaldatum bedrag'!B578)</f>
        <v>0</v>
      </c>
      <c r="L578" s="4">
        <f>SUMIFS('grv lys'!$L$2:$L$2863,'grv lys'!$I$2:$I$2863,'bereken betaaldatum bedrag'!$L$1,'grv lys'!$T$2:$T$2863,'bereken betaaldatum bedrag'!B578)</f>
        <v>0</v>
      </c>
      <c r="M578" s="4">
        <f>SUMIFS('grv lys'!$L$2:$L$2863,'grv lys'!$I$2:$I$2863,'bereken betaaldatum bedrag'!$M$1,'grv lys'!$T$2:$T$2863,'bereken betaaldatum bedrag'!B578)</f>
        <v>0</v>
      </c>
      <c r="N578" s="4">
        <f>SUMIFS('grv lys'!$L$2:$L$2863,'grv lys'!$I$2:$I$2863,'bereken betaaldatum bedrag'!$N$1,'grv lys'!$T$2:$T$2863,'bereken betaaldatum bedrag'!B578)</f>
        <v>0</v>
      </c>
      <c r="O578" s="4">
        <f>SUMIFS('grv lys'!$L$2:$L$2863,'grv lys'!$I$2:$I$2863,'bereken betaaldatum bedrag'!$O$1,'grv lys'!$T$2:$T$2863,'bereken betaaldatum bedrag'!B578)</f>
        <v>0</v>
      </c>
      <c r="P578" s="4">
        <f>SUMIFS('grv lys'!$L$2:$L$2863,'grv lys'!$I$2:$I$2863,'bereken betaaldatum bedrag'!$P$1,'grv lys'!$T$2:$T$2863,'bereken betaaldatum bedrag'!B578)</f>
        <v>0</v>
      </c>
      <c r="Q578" s="4">
        <f>SUMIFS('grv lys'!$L$2:$L$2863,'grv lys'!$I$2:$I$2863,'bereken betaaldatum bedrag'!$Q$1,'grv lys'!$T$2:$T$2863,'bereken betaaldatum bedrag'!B578)</f>
        <v>0</v>
      </c>
      <c r="R578" s="4">
        <f>SUMIFS('grv lys'!$L$2:$L$2863,'grv lys'!$I$2:$I$2863,'bereken betaaldatum bedrag'!$R$1,'grv lys'!$T$2:$T$2863,'bereken betaaldatum bedrag'!B578)</f>
        <v>0</v>
      </c>
      <c r="S578" s="4">
        <f>SUMIFS('grv lys'!Y577:Y3840,'grv lys'!T577:T3840,'bereken betaaldatum bedrag'!B578,'grv lys'!V577:V3840,'bereken betaaldatum bedrag'!$S$1)</f>
        <v>0</v>
      </c>
      <c r="T578" s="4">
        <f>SUMIFS('grv lys'!Z577:Z3840,'grv lys'!U577:U3840,'bereken betaaldatum bedrag'!B578,'grv lys'!W577:W3840,'bereken betaaldatum bedrag'!$T$1)</f>
        <v>0</v>
      </c>
      <c r="U578" s="4">
        <f>SUMIFS('grv lys'!$L$2:$L$2863,'grv lys'!$I$2:$I$2863,'bereken betaaldatum bedrag'!$U$1,'grv lys'!$T$2:$T$2863,'bereken betaaldatum bedrag'!B578)</f>
        <v>0</v>
      </c>
      <c r="V578" s="4">
        <f>SUMIFS('grv lys'!$L$2:$L$2863,'grv lys'!$I$2:$I$2863,'bereken betaaldatum bedrag'!$V$1,'grv lys'!$T$2:$T$2863,'bereken betaaldatum bedrag'!B578)</f>
        <v>0</v>
      </c>
      <c r="W578" s="4">
        <f>SUMIFS('grv lys'!$L$2:$L$2863,'grv lys'!$I$2:$I$2863,'bereken betaaldatum bedrag'!$W$1,'grv lys'!$T$2:$T$2863,'bereken betaaldatum bedrag'!B578)</f>
        <v>0</v>
      </c>
      <c r="X578" s="4">
        <f>SUMIFS('grv lys'!$L$2:$L$2863,'grv lys'!$I$2:$I$2863,'bereken betaaldatum bedrag'!$X$1,'grv lys'!$T$2:$T$2863,'bereken betaaldatum bedrag'!B578)</f>
        <v>0</v>
      </c>
      <c r="Y578" s="4">
        <f>SUMIFS('grv lys'!$L$2:$L$2863,'grv lys'!$I$2:$I$2863,'bereken betaaldatum bedrag'!$Y$1,'grv lys'!$G$2:$G$2863,'bereken betaaldatum bedrag'!B578)</f>
        <v>0</v>
      </c>
      <c r="Z578" s="4">
        <f>SUMIFS('grv lys'!$L$2:$L$2863,'grv lys'!$I$2:$I$2863,'bereken betaaldatum bedrag'!$Z$1,'grv lys'!$G$2:$G$2863,'bereken betaaldatum bedrag'!B578)</f>
        <v>0</v>
      </c>
      <c r="AA578" s="4">
        <f>SUMIFS('grv lys'!$L$2:$L$2863,'grv lys'!$I$2:$I$2863,'bereken betaaldatum bedrag'!$AA$1,'grv lys'!$G$2:$G$2863,'bereken betaaldatum bedrag'!B578)</f>
        <v>0</v>
      </c>
      <c r="AB578" s="4">
        <f>SUMIFS('grv lys'!$L$2:$L$2863,'grv lys'!$I$2:$I$2863,'bereken betaaldatum bedrag'!$AB$1,'grv lys'!$G$2:$G$2863,'bereken betaaldatum bedrag'!B578)</f>
        <v>0</v>
      </c>
      <c r="AC578" s="4">
        <f>SUMIFS('grv lys'!$L$2:$L$2863,'grv lys'!$I$2:$I$2863,'bereken betaaldatum bedrag'!$AC$1,'grv lys'!$G$2:$G$2863,'bereken betaaldatum bedrag'!B578)</f>
        <v>0</v>
      </c>
      <c r="AD578" s="4">
        <f>SUMIFS('grv lys'!$L$2:$L$2863,'grv lys'!$I$2:$I$2863,'bereken betaaldatum bedrag'!$AD$1,'grv lys'!$G$2:$G$2863,'bereken betaaldatum bedrag'!B578)</f>
        <v>0</v>
      </c>
      <c r="AE578" s="4">
        <f>SUMIFS('grv lys'!$L$2:$L$2863,'grv lys'!$I$2:$I$2863,'bereken betaaldatum bedrag'!$AE$1,'grv lys'!$G$2:$G$2863,'bereken betaaldatum bedrag'!B578)</f>
        <v>0</v>
      </c>
      <c r="AF578" s="4">
        <f>SUMIFS('grv lys'!$L$2:$L$2863,'grv lys'!$I$2:$I$2863,'bereken betaaldatum bedrag'!$AF$1,'grv lys'!$G$2:$G$2863,'bereken betaaldatum bedrag'!B578)</f>
        <v>0</v>
      </c>
      <c r="AG578" s="4">
        <f>SUMIFS('grv lys'!$L$2:$L$2863,'grv lys'!$I$2:$I$2863,'bereken betaaldatum bedrag'!$AG$1,'grv lys'!$G$2:$G$2863,'bereken betaaldatum bedrag'!B578)</f>
        <v>0</v>
      </c>
      <c r="AH578" s="4">
        <f>SUMIFS('grv lys'!$L$2:$L$2863,'grv lys'!$I$2:$I$2863,'bereken betaaldatum bedrag'!$AH$1,'grv lys'!$G$2:$G$2863,'bereken betaaldatum bedrag'!B578)</f>
        <v>0</v>
      </c>
      <c r="AI578" s="4">
        <f>SUMIFS('grv lys'!$L$2:$L$2863,'grv lys'!$I$2:$I$2863,'bereken betaaldatum bedrag'!$AI$1,'grv lys'!$G$2:$G$2863,'bereken betaaldatum bedrag'!B578)</f>
        <v>0</v>
      </c>
      <c r="AJ578" s="4">
        <f>SUMIFS('grv lys'!$L$2:$L$2863,'grv lys'!$I$2:$I$2863,'bereken betaaldatum bedrag'!$AJ$1,'grv lys'!$G$2:$G$2863,'bereken betaaldatum bedrag'!B578)</f>
        <v>0</v>
      </c>
      <c r="AK578" s="4">
        <f>SUMIFS('grv lys'!$L$2:$L$2863,'grv lys'!$I$2:$I$2863,'bereken betaaldatum bedrag'!$AK$1,'grv lys'!$G$2:$G$2863,'bereken betaaldatum bedrag'!B578)</f>
        <v>0</v>
      </c>
      <c r="AL578" s="4">
        <f>SUMIFS('grv lys'!$L$2:$L$2863,'grv lys'!$I$2:$I$2863,'bereken betaaldatum bedrag'!$AL$1,'grv lys'!$G$2:$G$2863,'bereken betaaldatum bedrag'!B578)</f>
        <v>0</v>
      </c>
      <c r="AM578" s="4">
        <f>SUMIFS('grv lys'!$L$2:$L$2863,'grv lys'!$I$2:$I$2863,'bereken betaaldatum bedrag'!$AM$1,'grv lys'!$G$2:$G$2863,'bereken betaaldatum bedrag'!B578)</f>
        <v>0</v>
      </c>
      <c r="AN578" s="4">
        <f>SUMIFS('grv lys'!$L$2:$L$2863,'grv lys'!$I$2:$I$2863,'bereken betaaldatum bedrag'!$AN$1,'grv lys'!$G$2:$G$2863,'bereken betaaldatum bedrag'!B578)</f>
        <v>0</v>
      </c>
      <c r="AO578" s="4">
        <f>SUMIFS('grv lys'!$L$2:$L$2863,'grv lys'!$I$2:$I$2863,'bereken betaaldatum bedrag'!$AO$1,'grv lys'!$G$2:$G$2863,'bereken betaaldatum bedrag'!B578)</f>
        <v>0</v>
      </c>
      <c r="AP578" s="4">
        <f>SUMIFS('grv lys'!$L$2:$L$2863,'grv lys'!$I$2:$I$2863,'bereken betaaldatum bedrag'!$AP$1,'grv lys'!$G$2:$G$2863,'bereken betaaldatum bedrag'!B578)</f>
        <v>0</v>
      </c>
      <c r="AQ578" s="4">
        <f>SUMIFS('grv lys'!$L$2:$L$2863,'grv lys'!$I$2:$I$2863,'bereken betaaldatum bedrag'!$AQ$1,'grv lys'!$G$2:$G$2863,'bereken betaaldatum bedrag'!B578)</f>
        <v>0</v>
      </c>
      <c r="AR578" s="4">
        <f>SUMIFS('grv lys'!$L$2:$L$2863,'grv lys'!$I$2:$I$2863,'bereken betaaldatum bedrag'!$AR$1,'grv lys'!$G$2:$G$2863,'bereken betaaldatum bedrag'!B578)</f>
        <v>0</v>
      </c>
      <c r="AS578" s="4">
        <f>SUMIFS('grv lys'!$L$2:$L$2863,'grv lys'!$I$2:$I$2863,'bereken betaaldatum bedrag'!$AS$1,'grv lys'!$G$2:$G$2863,'bereken betaaldatum bedrag'!B578)</f>
        <v>0</v>
      </c>
      <c r="AT578" s="4">
        <f>SUMIFS('grv lys'!$L$2:$L$2863,'grv lys'!$I$2:$I$2863,'bereken betaaldatum bedrag'!$AT$1,'grv lys'!$G$2:$G$2863,'bereken betaaldatum bedrag'!B578)</f>
        <v>0</v>
      </c>
      <c r="AU578" s="4">
        <f>SUMIFS('grv lys'!$L$2:$L$2863,'grv lys'!$I$2:$I$2863,'bereken betaaldatum bedrag'!$AU$1,'grv lys'!$G$2:$G$2863,'bereken betaaldatum bedrag'!B578)</f>
        <v>0</v>
      </c>
      <c r="AV578" s="4">
        <f>SUMIFS('grv lys'!$L$2:$L$2863,'grv lys'!$I$2:$I$2863,'bereken betaaldatum bedrag'!$AV$1,'grv lys'!$G$2:$G$2863,'bereken betaaldatum bedrag'!B578)</f>
        <v>0</v>
      </c>
      <c r="AW578" s="4">
        <f>SUMIFS('grv lys'!$L$2:$L$2863,'grv lys'!$I$2:$I$2863,'bereken betaaldatum bedrag'!$AW$1,'grv lys'!$G$2:$G$2863,'bereken betaaldatum bedrag'!B578)</f>
        <v>0</v>
      </c>
      <c r="AX578" s="4">
        <f>SUMIFS('grv lys'!$L$2:$L$2863,'grv lys'!$I$2:$I$2863,'bereken betaaldatum bedrag'!$AX$1,'grv lys'!$G$2:$G$2863,'bereken betaaldatum bedrag'!B578)</f>
        <v>0</v>
      </c>
      <c r="AY578" s="4">
        <f>SUMIFS('grv lys'!$L$2:$L$2863,'grv lys'!$I$2:$I$2863,'bereken betaaldatum bedrag'!$AY$1,'grv lys'!$G$2:$G$2863,'bereken betaaldatum bedrag'!B578)</f>
        <v>0</v>
      </c>
      <c r="AZ578" s="4">
        <f>SUMIFS('grv lys'!$L$2:$L$2863,'grv lys'!$I$2:$I$2863,'bereken betaaldatum bedrag'!$AZ$1,'grv lys'!$G$2:$G$2863,'bereken betaaldatum bedrag'!B578)</f>
        <v>0</v>
      </c>
      <c r="BA578" s="4">
        <f>SUMIFS('grv lys'!$L$2:$L$2863,'grv lys'!$I$2:$I$2863,'bereken betaaldatum bedrag'!$BA$1,'grv lys'!$G$2:$G$2863,'bereken betaaldatum bedrag'!B578)</f>
        <v>0</v>
      </c>
    </row>
    <row r="579" spans="1:53" x14ac:dyDescent="0.25">
      <c r="A579" s="21" t="s">
        <v>134</v>
      </c>
      <c r="B579" s="22">
        <v>42155</v>
      </c>
      <c r="C579" s="7"/>
      <c r="D579" s="15" t="s">
        <v>148</v>
      </c>
      <c r="E579" s="14"/>
      <c r="F579" s="12"/>
      <c r="G579" s="16"/>
      <c r="H579" s="16"/>
      <c r="I579" s="4">
        <f>SUMIFS('grv lys'!$L$2:$L$2863,'grv lys'!$G$2:$G$2863,'bereken betaaldatum bedrag'!B579,'grv lys'!$I$2:$I$2863,'bereken betaaldatum bedrag'!I$1)</f>
        <v>0</v>
      </c>
      <c r="J579" s="4">
        <f>SUMIFS('grv lys'!$L$2:$L$2863,'grv lys'!$I$2:$I$2863,'bereken betaaldatum bedrag'!$J$1,'grv lys'!$T$2:$T$2863,'bereken betaaldatum bedrag'!B579)</f>
        <v>0</v>
      </c>
      <c r="K579" s="4">
        <f>SUMIFS('grv lys'!$L$2:$L$2863,'grv lys'!$I$2:$I$2863,'bereken betaaldatum bedrag'!$K$1,'grv lys'!$T$2:$T$2863,'bereken betaaldatum bedrag'!B579)</f>
        <v>0</v>
      </c>
      <c r="L579" s="4">
        <f>SUMIFS('grv lys'!$L$2:$L$2863,'grv lys'!$I$2:$I$2863,'bereken betaaldatum bedrag'!$L$1,'grv lys'!$T$2:$T$2863,'bereken betaaldatum bedrag'!B579)</f>
        <v>0</v>
      </c>
      <c r="M579" s="4">
        <f>SUMIFS('grv lys'!$L$2:$L$2863,'grv lys'!$I$2:$I$2863,'bereken betaaldatum bedrag'!$M$1,'grv lys'!$T$2:$T$2863,'bereken betaaldatum bedrag'!B579)</f>
        <v>0</v>
      </c>
      <c r="N579" s="4">
        <f>SUMIFS('grv lys'!$L$2:$L$2863,'grv lys'!$I$2:$I$2863,'bereken betaaldatum bedrag'!$N$1,'grv lys'!$T$2:$T$2863,'bereken betaaldatum bedrag'!B579)</f>
        <v>0</v>
      </c>
      <c r="O579" s="4">
        <f>SUMIFS('grv lys'!$L$2:$L$2863,'grv lys'!$I$2:$I$2863,'bereken betaaldatum bedrag'!$O$1,'grv lys'!$T$2:$T$2863,'bereken betaaldatum bedrag'!B579)</f>
        <v>0</v>
      </c>
      <c r="P579" s="4">
        <f>SUMIFS('grv lys'!$L$2:$L$2863,'grv lys'!$I$2:$I$2863,'bereken betaaldatum bedrag'!$P$1,'grv lys'!$T$2:$T$2863,'bereken betaaldatum bedrag'!B579)</f>
        <v>0</v>
      </c>
      <c r="Q579" s="4">
        <f>SUMIFS('grv lys'!$L$2:$L$2863,'grv lys'!$I$2:$I$2863,'bereken betaaldatum bedrag'!$Q$1,'grv lys'!$T$2:$T$2863,'bereken betaaldatum bedrag'!B579)</f>
        <v>0</v>
      </c>
      <c r="R579" s="4">
        <f>SUMIFS('grv lys'!$L$2:$L$2863,'grv lys'!$I$2:$I$2863,'bereken betaaldatum bedrag'!$R$1,'grv lys'!$T$2:$T$2863,'bereken betaaldatum bedrag'!B579)</f>
        <v>0</v>
      </c>
      <c r="S579" s="4">
        <f>SUMIFS('grv lys'!Y578:Y3841,'grv lys'!T578:T3841,'bereken betaaldatum bedrag'!B579,'grv lys'!V578:V3841,'bereken betaaldatum bedrag'!$S$1)</f>
        <v>0</v>
      </c>
      <c r="T579" s="4">
        <f>SUMIFS('grv lys'!Z578:Z3841,'grv lys'!U578:U3841,'bereken betaaldatum bedrag'!B579,'grv lys'!W578:W3841,'bereken betaaldatum bedrag'!$T$1)</f>
        <v>0</v>
      </c>
      <c r="U579" s="4">
        <f>SUMIFS('grv lys'!$L$2:$L$2863,'grv lys'!$I$2:$I$2863,'bereken betaaldatum bedrag'!$U$1,'grv lys'!$T$2:$T$2863,'bereken betaaldatum bedrag'!B579)</f>
        <v>0</v>
      </c>
      <c r="V579" s="4">
        <f>SUMIFS('grv lys'!$L$2:$L$2863,'grv lys'!$I$2:$I$2863,'bereken betaaldatum bedrag'!$V$1,'grv lys'!$T$2:$T$2863,'bereken betaaldatum bedrag'!B579)</f>
        <v>0</v>
      </c>
      <c r="W579" s="4">
        <f>SUMIFS('grv lys'!$L$2:$L$2863,'grv lys'!$I$2:$I$2863,'bereken betaaldatum bedrag'!$W$1,'grv lys'!$T$2:$T$2863,'bereken betaaldatum bedrag'!B579)</f>
        <v>0</v>
      </c>
      <c r="X579" s="4">
        <f>SUMIFS('grv lys'!$L$2:$L$2863,'grv lys'!$I$2:$I$2863,'bereken betaaldatum bedrag'!$X$1,'grv lys'!$T$2:$T$2863,'bereken betaaldatum bedrag'!B579)</f>
        <v>0</v>
      </c>
      <c r="Y579" s="4">
        <f>SUMIFS('grv lys'!$L$2:$L$2863,'grv lys'!$I$2:$I$2863,'bereken betaaldatum bedrag'!$Y$1,'grv lys'!$G$2:$G$2863,'bereken betaaldatum bedrag'!B579)</f>
        <v>0</v>
      </c>
      <c r="Z579" s="4">
        <f>SUMIFS('grv lys'!$L$2:$L$2863,'grv lys'!$I$2:$I$2863,'bereken betaaldatum bedrag'!$Z$1,'grv lys'!$G$2:$G$2863,'bereken betaaldatum bedrag'!B579)</f>
        <v>0</v>
      </c>
      <c r="AA579" s="4">
        <f>SUMIFS('grv lys'!$L$2:$L$2863,'grv lys'!$I$2:$I$2863,'bereken betaaldatum bedrag'!$AA$1,'grv lys'!$G$2:$G$2863,'bereken betaaldatum bedrag'!B579)</f>
        <v>0</v>
      </c>
      <c r="AB579" s="4">
        <f>SUMIFS('grv lys'!$L$2:$L$2863,'grv lys'!$I$2:$I$2863,'bereken betaaldatum bedrag'!$AB$1,'grv lys'!$G$2:$G$2863,'bereken betaaldatum bedrag'!B579)</f>
        <v>0</v>
      </c>
      <c r="AC579" s="4">
        <f>SUMIFS('grv lys'!$L$2:$L$2863,'grv lys'!$I$2:$I$2863,'bereken betaaldatum bedrag'!$AC$1,'grv lys'!$G$2:$G$2863,'bereken betaaldatum bedrag'!B579)</f>
        <v>0</v>
      </c>
      <c r="AD579" s="4">
        <f>SUMIFS('grv lys'!$L$2:$L$2863,'grv lys'!$I$2:$I$2863,'bereken betaaldatum bedrag'!$AD$1,'grv lys'!$G$2:$G$2863,'bereken betaaldatum bedrag'!B579)</f>
        <v>0</v>
      </c>
      <c r="AE579" s="4">
        <f>SUMIFS('grv lys'!$L$2:$L$2863,'grv lys'!$I$2:$I$2863,'bereken betaaldatum bedrag'!$AE$1,'grv lys'!$G$2:$G$2863,'bereken betaaldatum bedrag'!B579)</f>
        <v>0</v>
      </c>
      <c r="AF579" s="4">
        <f>SUMIFS('grv lys'!$L$2:$L$2863,'grv lys'!$I$2:$I$2863,'bereken betaaldatum bedrag'!$AF$1,'grv lys'!$G$2:$G$2863,'bereken betaaldatum bedrag'!B579)</f>
        <v>0</v>
      </c>
      <c r="AG579" s="4">
        <f>SUMIFS('grv lys'!$L$2:$L$2863,'grv lys'!$I$2:$I$2863,'bereken betaaldatum bedrag'!$AG$1,'grv lys'!$G$2:$G$2863,'bereken betaaldatum bedrag'!B579)</f>
        <v>0</v>
      </c>
      <c r="AH579" s="4">
        <f>SUMIFS('grv lys'!$L$2:$L$2863,'grv lys'!$I$2:$I$2863,'bereken betaaldatum bedrag'!$AH$1,'grv lys'!$G$2:$G$2863,'bereken betaaldatum bedrag'!B579)</f>
        <v>0</v>
      </c>
      <c r="AI579" s="4">
        <f>SUMIFS('grv lys'!$L$2:$L$2863,'grv lys'!$I$2:$I$2863,'bereken betaaldatum bedrag'!$AI$1,'grv lys'!$G$2:$G$2863,'bereken betaaldatum bedrag'!B579)</f>
        <v>0</v>
      </c>
      <c r="AJ579" s="4">
        <f>SUMIFS('grv lys'!$L$2:$L$2863,'grv lys'!$I$2:$I$2863,'bereken betaaldatum bedrag'!$AJ$1,'grv lys'!$G$2:$G$2863,'bereken betaaldatum bedrag'!B579)</f>
        <v>0</v>
      </c>
      <c r="AK579" s="4">
        <f>SUMIFS('grv lys'!$L$2:$L$2863,'grv lys'!$I$2:$I$2863,'bereken betaaldatum bedrag'!$AK$1,'grv lys'!$G$2:$G$2863,'bereken betaaldatum bedrag'!B579)</f>
        <v>0</v>
      </c>
      <c r="AL579" s="4">
        <f>SUMIFS('grv lys'!$L$2:$L$2863,'grv lys'!$I$2:$I$2863,'bereken betaaldatum bedrag'!$AL$1,'grv lys'!$G$2:$G$2863,'bereken betaaldatum bedrag'!B579)</f>
        <v>0</v>
      </c>
      <c r="AM579" s="4">
        <f>SUMIFS('grv lys'!$L$2:$L$2863,'grv lys'!$I$2:$I$2863,'bereken betaaldatum bedrag'!$AM$1,'grv lys'!$G$2:$G$2863,'bereken betaaldatum bedrag'!B579)</f>
        <v>0</v>
      </c>
      <c r="AN579" s="4">
        <f>SUMIFS('grv lys'!$L$2:$L$2863,'grv lys'!$I$2:$I$2863,'bereken betaaldatum bedrag'!$AN$1,'grv lys'!$G$2:$G$2863,'bereken betaaldatum bedrag'!B579)</f>
        <v>0</v>
      </c>
      <c r="AO579" s="4">
        <f>SUMIFS('grv lys'!$L$2:$L$2863,'grv lys'!$I$2:$I$2863,'bereken betaaldatum bedrag'!$AO$1,'grv lys'!$G$2:$G$2863,'bereken betaaldatum bedrag'!B579)</f>
        <v>0</v>
      </c>
      <c r="AP579" s="4">
        <f>SUMIFS('grv lys'!$L$2:$L$2863,'grv lys'!$I$2:$I$2863,'bereken betaaldatum bedrag'!$AP$1,'grv lys'!$G$2:$G$2863,'bereken betaaldatum bedrag'!B579)</f>
        <v>0</v>
      </c>
      <c r="AQ579" s="4">
        <f>SUMIFS('grv lys'!$L$2:$L$2863,'grv lys'!$I$2:$I$2863,'bereken betaaldatum bedrag'!$AQ$1,'grv lys'!$G$2:$G$2863,'bereken betaaldatum bedrag'!B579)</f>
        <v>0</v>
      </c>
      <c r="AR579" s="4">
        <f>SUMIFS('grv lys'!$L$2:$L$2863,'grv lys'!$I$2:$I$2863,'bereken betaaldatum bedrag'!$AR$1,'grv lys'!$G$2:$G$2863,'bereken betaaldatum bedrag'!B579)</f>
        <v>0</v>
      </c>
      <c r="AS579" s="4">
        <f>SUMIFS('grv lys'!$L$2:$L$2863,'grv lys'!$I$2:$I$2863,'bereken betaaldatum bedrag'!$AS$1,'grv lys'!$G$2:$G$2863,'bereken betaaldatum bedrag'!B579)</f>
        <v>0</v>
      </c>
      <c r="AT579" s="4">
        <f>SUMIFS('grv lys'!$L$2:$L$2863,'grv lys'!$I$2:$I$2863,'bereken betaaldatum bedrag'!$AT$1,'grv lys'!$G$2:$G$2863,'bereken betaaldatum bedrag'!B579)</f>
        <v>0</v>
      </c>
      <c r="AU579" s="4">
        <f>SUMIFS('grv lys'!$L$2:$L$2863,'grv lys'!$I$2:$I$2863,'bereken betaaldatum bedrag'!$AU$1,'grv lys'!$G$2:$G$2863,'bereken betaaldatum bedrag'!B579)</f>
        <v>0</v>
      </c>
      <c r="AV579" s="4">
        <f>SUMIFS('grv lys'!$L$2:$L$2863,'grv lys'!$I$2:$I$2863,'bereken betaaldatum bedrag'!$AV$1,'grv lys'!$G$2:$G$2863,'bereken betaaldatum bedrag'!B579)</f>
        <v>0</v>
      </c>
      <c r="AW579" s="4">
        <f>SUMIFS('grv lys'!$L$2:$L$2863,'grv lys'!$I$2:$I$2863,'bereken betaaldatum bedrag'!$AW$1,'grv lys'!$G$2:$G$2863,'bereken betaaldatum bedrag'!B579)</f>
        <v>0</v>
      </c>
      <c r="AX579" s="4">
        <f>SUMIFS('grv lys'!$L$2:$L$2863,'grv lys'!$I$2:$I$2863,'bereken betaaldatum bedrag'!$AX$1,'grv lys'!$G$2:$G$2863,'bereken betaaldatum bedrag'!B579)</f>
        <v>0</v>
      </c>
      <c r="AY579" s="4">
        <f>SUMIFS('grv lys'!$L$2:$L$2863,'grv lys'!$I$2:$I$2863,'bereken betaaldatum bedrag'!$AY$1,'grv lys'!$G$2:$G$2863,'bereken betaaldatum bedrag'!B579)</f>
        <v>0</v>
      </c>
      <c r="AZ579" s="4">
        <f>SUMIFS('grv lys'!$L$2:$L$2863,'grv lys'!$I$2:$I$2863,'bereken betaaldatum bedrag'!$AZ$1,'grv lys'!$G$2:$G$2863,'bereken betaaldatum bedrag'!B579)</f>
        <v>0</v>
      </c>
      <c r="BA579" s="4">
        <f>SUMIFS('grv lys'!$L$2:$L$2863,'grv lys'!$I$2:$I$2863,'bereken betaaldatum bedrag'!$BA$1,'grv lys'!$G$2:$G$2863,'bereken betaaldatum bedrag'!B579)</f>
        <v>0</v>
      </c>
    </row>
    <row r="580" spans="1:53" x14ac:dyDescent="0.25">
      <c r="A580" s="21" t="s">
        <v>135</v>
      </c>
      <c r="B580" s="22">
        <v>42156</v>
      </c>
      <c r="C580" s="7"/>
      <c r="D580" s="15" t="s">
        <v>148</v>
      </c>
      <c r="E580" s="14"/>
      <c r="F580" s="12"/>
      <c r="G580" s="16"/>
      <c r="H580" s="16"/>
      <c r="I580" s="4">
        <f>SUMIFS('grv lys'!$L$2:$L$2863,'grv lys'!$G$2:$G$2863,'bereken betaaldatum bedrag'!B580,'grv lys'!$I$2:$I$2863,'bereken betaaldatum bedrag'!I$1)</f>
        <v>0</v>
      </c>
      <c r="J580" s="4">
        <f>SUMIFS('grv lys'!$L$2:$L$2863,'grv lys'!$I$2:$I$2863,'bereken betaaldatum bedrag'!$J$1,'grv lys'!$T$2:$T$2863,'bereken betaaldatum bedrag'!B580)</f>
        <v>0</v>
      </c>
      <c r="K580" s="4">
        <f>SUMIFS('grv lys'!$L$2:$L$2863,'grv lys'!$I$2:$I$2863,'bereken betaaldatum bedrag'!$K$1,'grv lys'!$T$2:$T$2863,'bereken betaaldatum bedrag'!B580)</f>
        <v>0</v>
      </c>
      <c r="L580" s="4">
        <f>SUMIFS('grv lys'!$L$2:$L$2863,'grv lys'!$I$2:$I$2863,'bereken betaaldatum bedrag'!$L$1,'grv lys'!$T$2:$T$2863,'bereken betaaldatum bedrag'!B580)</f>
        <v>0</v>
      </c>
      <c r="M580" s="4">
        <f>SUMIFS('grv lys'!$L$2:$L$2863,'grv lys'!$I$2:$I$2863,'bereken betaaldatum bedrag'!$M$1,'grv lys'!$T$2:$T$2863,'bereken betaaldatum bedrag'!B580)</f>
        <v>0</v>
      </c>
      <c r="N580" s="4">
        <f>SUMIFS('grv lys'!$L$2:$L$2863,'grv lys'!$I$2:$I$2863,'bereken betaaldatum bedrag'!$N$1,'grv lys'!$T$2:$T$2863,'bereken betaaldatum bedrag'!B580)</f>
        <v>0</v>
      </c>
      <c r="O580" s="4">
        <f>SUMIFS('grv lys'!$L$2:$L$2863,'grv lys'!$I$2:$I$2863,'bereken betaaldatum bedrag'!$O$1,'grv lys'!$T$2:$T$2863,'bereken betaaldatum bedrag'!B580)</f>
        <v>0</v>
      </c>
      <c r="P580" s="4">
        <f>SUMIFS('grv lys'!$L$2:$L$2863,'grv lys'!$I$2:$I$2863,'bereken betaaldatum bedrag'!$P$1,'grv lys'!$T$2:$T$2863,'bereken betaaldatum bedrag'!B580)</f>
        <v>0</v>
      </c>
      <c r="Q580" s="4">
        <f>SUMIFS('grv lys'!$L$2:$L$2863,'grv lys'!$I$2:$I$2863,'bereken betaaldatum bedrag'!$Q$1,'grv lys'!$T$2:$T$2863,'bereken betaaldatum bedrag'!B580)</f>
        <v>0</v>
      </c>
      <c r="R580" s="4">
        <f>SUMIFS('grv lys'!$L$2:$L$2863,'grv lys'!$I$2:$I$2863,'bereken betaaldatum bedrag'!$R$1,'grv lys'!$T$2:$T$2863,'bereken betaaldatum bedrag'!B580)</f>
        <v>0</v>
      </c>
      <c r="S580" s="4">
        <f>SUMIFS('grv lys'!Y579:Y3842,'grv lys'!T579:T3842,'bereken betaaldatum bedrag'!B580,'grv lys'!V579:V3842,'bereken betaaldatum bedrag'!$S$1)</f>
        <v>0</v>
      </c>
      <c r="T580" s="4">
        <f>SUMIFS('grv lys'!Z579:Z3842,'grv lys'!U579:U3842,'bereken betaaldatum bedrag'!B580,'grv lys'!W579:W3842,'bereken betaaldatum bedrag'!$T$1)</f>
        <v>0</v>
      </c>
      <c r="U580" s="4">
        <f>SUMIFS('grv lys'!$L$2:$L$2863,'grv lys'!$I$2:$I$2863,'bereken betaaldatum bedrag'!$U$1,'grv lys'!$T$2:$T$2863,'bereken betaaldatum bedrag'!B580)</f>
        <v>0</v>
      </c>
      <c r="V580" s="4">
        <f>SUMIFS('grv lys'!$L$2:$L$2863,'grv lys'!$I$2:$I$2863,'bereken betaaldatum bedrag'!$V$1,'grv lys'!$T$2:$T$2863,'bereken betaaldatum bedrag'!B580)</f>
        <v>0</v>
      </c>
      <c r="W580" s="4">
        <f>SUMIFS('grv lys'!$L$2:$L$2863,'grv lys'!$I$2:$I$2863,'bereken betaaldatum bedrag'!$W$1,'grv lys'!$T$2:$T$2863,'bereken betaaldatum bedrag'!B580)</f>
        <v>0</v>
      </c>
      <c r="X580" s="4">
        <f>SUMIFS('grv lys'!$L$2:$L$2863,'grv lys'!$I$2:$I$2863,'bereken betaaldatum bedrag'!$X$1,'grv lys'!$T$2:$T$2863,'bereken betaaldatum bedrag'!B580)</f>
        <v>0</v>
      </c>
      <c r="Y580" s="4">
        <f>SUMIFS('grv lys'!$L$2:$L$2863,'grv lys'!$I$2:$I$2863,'bereken betaaldatum bedrag'!$Y$1,'grv lys'!$G$2:$G$2863,'bereken betaaldatum bedrag'!B580)</f>
        <v>0</v>
      </c>
      <c r="Z580" s="4">
        <f>SUMIFS('grv lys'!$L$2:$L$2863,'grv lys'!$I$2:$I$2863,'bereken betaaldatum bedrag'!$Z$1,'grv lys'!$G$2:$G$2863,'bereken betaaldatum bedrag'!B580)</f>
        <v>0</v>
      </c>
      <c r="AA580" s="4">
        <f>SUMIFS('grv lys'!$L$2:$L$2863,'grv lys'!$I$2:$I$2863,'bereken betaaldatum bedrag'!$AA$1,'grv lys'!$G$2:$G$2863,'bereken betaaldatum bedrag'!B580)</f>
        <v>0</v>
      </c>
      <c r="AB580" s="4">
        <f>SUMIFS('grv lys'!$L$2:$L$2863,'grv lys'!$I$2:$I$2863,'bereken betaaldatum bedrag'!$AB$1,'grv lys'!$G$2:$G$2863,'bereken betaaldatum bedrag'!B580)</f>
        <v>0</v>
      </c>
      <c r="AC580" s="4">
        <f>SUMIFS('grv lys'!$L$2:$L$2863,'grv lys'!$I$2:$I$2863,'bereken betaaldatum bedrag'!$AC$1,'grv lys'!$G$2:$G$2863,'bereken betaaldatum bedrag'!B580)</f>
        <v>0</v>
      </c>
      <c r="AD580" s="4">
        <f>SUMIFS('grv lys'!$L$2:$L$2863,'grv lys'!$I$2:$I$2863,'bereken betaaldatum bedrag'!$AD$1,'grv lys'!$G$2:$G$2863,'bereken betaaldatum bedrag'!B580)</f>
        <v>0</v>
      </c>
      <c r="AE580" s="4">
        <f>SUMIFS('grv lys'!$L$2:$L$2863,'grv lys'!$I$2:$I$2863,'bereken betaaldatum bedrag'!$AE$1,'grv lys'!$G$2:$G$2863,'bereken betaaldatum bedrag'!B580)</f>
        <v>0</v>
      </c>
      <c r="AF580" s="4">
        <f>SUMIFS('grv lys'!$L$2:$L$2863,'grv lys'!$I$2:$I$2863,'bereken betaaldatum bedrag'!$AF$1,'grv lys'!$G$2:$G$2863,'bereken betaaldatum bedrag'!B580)</f>
        <v>0</v>
      </c>
      <c r="AG580" s="4">
        <f>SUMIFS('grv lys'!$L$2:$L$2863,'grv lys'!$I$2:$I$2863,'bereken betaaldatum bedrag'!$AG$1,'grv lys'!$G$2:$G$2863,'bereken betaaldatum bedrag'!B580)</f>
        <v>0</v>
      </c>
      <c r="AH580" s="4">
        <f>SUMIFS('grv lys'!$L$2:$L$2863,'grv lys'!$I$2:$I$2863,'bereken betaaldatum bedrag'!$AH$1,'grv lys'!$G$2:$G$2863,'bereken betaaldatum bedrag'!B580)</f>
        <v>0</v>
      </c>
      <c r="AI580" s="4">
        <f>SUMIFS('grv lys'!$L$2:$L$2863,'grv lys'!$I$2:$I$2863,'bereken betaaldatum bedrag'!$AI$1,'grv lys'!$G$2:$G$2863,'bereken betaaldatum bedrag'!B580)</f>
        <v>0</v>
      </c>
      <c r="AJ580" s="4">
        <f>SUMIFS('grv lys'!$L$2:$L$2863,'grv lys'!$I$2:$I$2863,'bereken betaaldatum bedrag'!$AJ$1,'grv lys'!$G$2:$G$2863,'bereken betaaldatum bedrag'!B580)</f>
        <v>0</v>
      </c>
      <c r="AK580" s="4">
        <f>SUMIFS('grv lys'!$L$2:$L$2863,'grv lys'!$I$2:$I$2863,'bereken betaaldatum bedrag'!$AK$1,'grv lys'!$G$2:$G$2863,'bereken betaaldatum bedrag'!B580)</f>
        <v>0</v>
      </c>
      <c r="AL580" s="4">
        <f>SUMIFS('grv lys'!$L$2:$L$2863,'grv lys'!$I$2:$I$2863,'bereken betaaldatum bedrag'!$AL$1,'grv lys'!$G$2:$G$2863,'bereken betaaldatum bedrag'!B580)</f>
        <v>0</v>
      </c>
      <c r="AM580" s="4">
        <f>SUMIFS('grv lys'!$L$2:$L$2863,'grv lys'!$I$2:$I$2863,'bereken betaaldatum bedrag'!$AM$1,'grv lys'!$G$2:$G$2863,'bereken betaaldatum bedrag'!B580)</f>
        <v>0</v>
      </c>
      <c r="AN580" s="4">
        <f>SUMIFS('grv lys'!$L$2:$L$2863,'grv lys'!$I$2:$I$2863,'bereken betaaldatum bedrag'!$AN$1,'grv lys'!$G$2:$G$2863,'bereken betaaldatum bedrag'!B580)</f>
        <v>0</v>
      </c>
      <c r="AO580" s="4">
        <f>SUMIFS('grv lys'!$L$2:$L$2863,'grv lys'!$I$2:$I$2863,'bereken betaaldatum bedrag'!$AO$1,'grv lys'!$G$2:$G$2863,'bereken betaaldatum bedrag'!B580)</f>
        <v>0</v>
      </c>
      <c r="AP580" s="4">
        <f>SUMIFS('grv lys'!$L$2:$L$2863,'grv lys'!$I$2:$I$2863,'bereken betaaldatum bedrag'!$AP$1,'grv lys'!$G$2:$G$2863,'bereken betaaldatum bedrag'!B580)</f>
        <v>0</v>
      </c>
      <c r="AQ580" s="4">
        <f>SUMIFS('grv lys'!$L$2:$L$2863,'grv lys'!$I$2:$I$2863,'bereken betaaldatum bedrag'!$AQ$1,'grv lys'!$G$2:$G$2863,'bereken betaaldatum bedrag'!B580)</f>
        <v>0</v>
      </c>
      <c r="AR580" s="4">
        <f>SUMIFS('grv lys'!$L$2:$L$2863,'grv lys'!$I$2:$I$2863,'bereken betaaldatum bedrag'!$AR$1,'grv lys'!$G$2:$G$2863,'bereken betaaldatum bedrag'!B580)</f>
        <v>0</v>
      </c>
      <c r="AS580" s="4">
        <f>SUMIFS('grv lys'!$L$2:$L$2863,'grv lys'!$I$2:$I$2863,'bereken betaaldatum bedrag'!$AS$1,'grv lys'!$G$2:$G$2863,'bereken betaaldatum bedrag'!B580)</f>
        <v>0</v>
      </c>
      <c r="AT580" s="4">
        <f>SUMIFS('grv lys'!$L$2:$L$2863,'grv lys'!$I$2:$I$2863,'bereken betaaldatum bedrag'!$AT$1,'grv lys'!$G$2:$G$2863,'bereken betaaldatum bedrag'!B580)</f>
        <v>0</v>
      </c>
      <c r="AU580" s="4">
        <f>SUMIFS('grv lys'!$L$2:$L$2863,'grv lys'!$I$2:$I$2863,'bereken betaaldatum bedrag'!$AU$1,'grv lys'!$G$2:$G$2863,'bereken betaaldatum bedrag'!B580)</f>
        <v>0</v>
      </c>
      <c r="AV580" s="4">
        <f>SUMIFS('grv lys'!$L$2:$L$2863,'grv lys'!$I$2:$I$2863,'bereken betaaldatum bedrag'!$AV$1,'grv lys'!$G$2:$G$2863,'bereken betaaldatum bedrag'!B580)</f>
        <v>0</v>
      </c>
      <c r="AW580" s="4">
        <f>SUMIFS('grv lys'!$L$2:$L$2863,'grv lys'!$I$2:$I$2863,'bereken betaaldatum bedrag'!$AW$1,'grv lys'!$G$2:$G$2863,'bereken betaaldatum bedrag'!B580)</f>
        <v>0</v>
      </c>
      <c r="AX580" s="4">
        <f>SUMIFS('grv lys'!$L$2:$L$2863,'grv lys'!$I$2:$I$2863,'bereken betaaldatum bedrag'!$AX$1,'grv lys'!$G$2:$G$2863,'bereken betaaldatum bedrag'!B580)</f>
        <v>0</v>
      </c>
      <c r="AY580" s="4">
        <f>SUMIFS('grv lys'!$L$2:$L$2863,'grv lys'!$I$2:$I$2863,'bereken betaaldatum bedrag'!$AY$1,'grv lys'!$G$2:$G$2863,'bereken betaaldatum bedrag'!B580)</f>
        <v>0</v>
      </c>
      <c r="AZ580" s="4">
        <f>SUMIFS('grv lys'!$L$2:$L$2863,'grv lys'!$I$2:$I$2863,'bereken betaaldatum bedrag'!$AZ$1,'grv lys'!$G$2:$G$2863,'bereken betaaldatum bedrag'!B580)</f>
        <v>0</v>
      </c>
      <c r="BA580" s="4">
        <f>SUMIFS('grv lys'!$L$2:$L$2863,'grv lys'!$I$2:$I$2863,'bereken betaaldatum bedrag'!$BA$1,'grv lys'!$G$2:$G$2863,'bereken betaaldatum bedrag'!B580)</f>
        <v>0</v>
      </c>
    </row>
    <row r="581" spans="1:53" x14ac:dyDescent="0.25">
      <c r="A581" s="21" t="s">
        <v>136</v>
      </c>
      <c r="B581" s="22">
        <v>42157</v>
      </c>
      <c r="C581" s="7"/>
      <c r="D581" s="15" t="s">
        <v>148</v>
      </c>
      <c r="E581" s="14"/>
      <c r="F581" s="12"/>
      <c r="G581" s="16"/>
      <c r="H581" s="16"/>
      <c r="I581" s="4">
        <f>SUMIFS('grv lys'!$L$2:$L$2863,'grv lys'!$G$2:$G$2863,'bereken betaaldatum bedrag'!B581,'grv lys'!$I$2:$I$2863,'bereken betaaldatum bedrag'!I$1)</f>
        <v>0</v>
      </c>
      <c r="J581" s="4">
        <f>SUMIFS('grv lys'!$L$2:$L$2863,'grv lys'!$I$2:$I$2863,'bereken betaaldatum bedrag'!$J$1,'grv lys'!$T$2:$T$2863,'bereken betaaldatum bedrag'!B581)</f>
        <v>0</v>
      </c>
      <c r="K581" s="4">
        <f>SUMIFS('grv lys'!$L$2:$L$2863,'grv lys'!$I$2:$I$2863,'bereken betaaldatum bedrag'!$K$1,'grv lys'!$T$2:$T$2863,'bereken betaaldatum bedrag'!B581)</f>
        <v>0</v>
      </c>
      <c r="L581" s="4">
        <f>SUMIFS('grv lys'!$L$2:$L$2863,'grv lys'!$I$2:$I$2863,'bereken betaaldatum bedrag'!$L$1,'grv lys'!$T$2:$T$2863,'bereken betaaldatum bedrag'!B581)</f>
        <v>0</v>
      </c>
      <c r="M581" s="4">
        <f>SUMIFS('grv lys'!$L$2:$L$2863,'grv lys'!$I$2:$I$2863,'bereken betaaldatum bedrag'!$M$1,'grv lys'!$T$2:$T$2863,'bereken betaaldatum bedrag'!B581)</f>
        <v>0</v>
      </c>
      <c r="N581" s="4">
        <f>SUMIFS('grv lys'!$L$2:$L$2863,'grv lys'!$I$2:$I$2863,'bereken betaaldatum bedrag'!$N$1,'grv lys'!$T$2:$T$2863,'bereken betaaldatum bedrag'!B581)</f>
        <v>0</v>
      </c>
      <c r="O581" s="4">
        <f>SUMIFS('grv lys'!$L$2:$L$2863,'grv lys'!$I$2:$I$2863,'bereken betaaldatum bedrag'!$O$1,'grv lys'!$T$2:$T$2863,'bereken betaaldatum bedrag'!B581)</f>
        <v>0</v>
      </c>
      <c r="P581" s="4">
        <f>SUMIFS('grv lys'!$L$2:$L$2863,'grv lys'!$I$2:$I$2863,'bereken betaaldatum bedrag'!$P$1,'grv lys'!$T$2:$T$2863,'bereken betaaldatum bedrag'!B581)</f>
        <v>0</v>
      </c>
      <c r="Q581" s="4">
        <f>SUMIFS('grv lys'!$L$2:$L$2863,'grv lys'!$I$2:$I$2863,'bereken betaaldatum bedrag'!$Q$1,'grv lys'!$T$2:$T$2863,'bereken betaaldatum bedrag'!B581)</f>
        <v>0</v>
      </c>
      <c r="R581" s="4">
        <f>SUMIFS('grv lys'!$L$2:$L$2863,'grv lys'!$I$2:$I$2863,'bereken betaaldatum bedrag'!$R$1,'grv lys'!$T$2:$T$2863,'bereken betaaldatum bedrag'!B581)</f>
        <v>0</v>
      </c>
      <c r="S581" s="4">
        <f>SUMIFS('grv lys'!Y580:Y3843,'grv lys'!T580:T3843,'bereken betaaldatum bedrag'!B581,'grv lys'!V580:V3843,'bereken betaaldatum bedrag'!$S$1)</f>
        <v>0</v>
      </c>
      <c r="T581" s="4">
        <f>SUMIFS('grv lys'!Z580:Z3843,'grv lys'!U580:U3843,'bereken betaaldatum bedrag'!B581,'grv lys'!W580:W3843,'bereken betaaldatum bedrag'!$T$1)</f>
        <v>0</v>
      </c>
      <c r="U581" s="4">
        <f>SUMIFS('grv lys'!$L$2:$L$2863,'grv lys'!$I$2:$I$2863,'bereken betaaldatum bedrag'!$U$1,'grv lys'!$T$2:$T$2863,'bereken betaaldatum bedrag'!B581)</f>
        <v>0</v>
      </c>
      <c r="V581" s="4">
        <f>SUMIFS('grv lys'!$L$2:$L$2863,'grv lys'!$I$2:$I$2863,'bereken betaaldatum bedrag'!$V$1,'grv lys'!$T$2:$T$2863,'bereken betaaldatum bedrag'!B581)</f>
        <v>0</v>
      </c>
      <c r="W581" s="4">
        <f>SUMIFS('grv lys'!$L$2:$L$2863,'grv lys'!$I$2:$I$2863,'bereken betaaldatum bedrag'!$W$1,'grv lys'!$T$2:$T$2863,'bereken betaaldatum bedrag'!B581)</f>
        <v>0</v>
      </c>
      <c r="X581" s="4">
        <f>SUMIFS('grv lys'!$L$2:$L$2863,'grv lys'!$I$2:$I$2863,'bereken betaaldatum bedrag'!$X$1,'grv lys'!$T$2:$T$2863,'bereken betaaldatum bedrag'!B581)</f>
        <v>0</v>
      </c>
      <c r="Y581" s="4">
        <f>SUMIFS('grv lys'!$L$2:$L$2863,'grv lys'!$I$2:$I$2863,'bereken betaaldatum bedrag'!$Y$1,'grv lys'!$G$2:$G$2863,'bereken betaaldatum bedrag'!B581)</f>
        <v>0</v>
      </c>
      <c r="Z581" s="4">
        <f>SUMIFS('grv lys'!$L$2:$L$2863,'grv lys'!$I$2:$I$2863,'bereken betaaldatum bedrag'!$Z$1,'grv lys'!$G$2:$G$2863,'bereken betaaldatum bedrag'!B581)</f>
        <v>0</v>
      </c>
      <c r="AA581" s="4">
        <f>SUMIFS('grv lys'!$L$2:$L$2863,'grv lys'!$I$2:$I$2863,'bereken betaaldatum bedrag'!$AA$1,'grv lys'!$G$2:$G$2863,'bereken betaaldatum bedrag'!B581)</f>
        <v>0</v>
      </c>
      <c r="AB581" s="4">
        <f>SUMIFS('grv lys'!$L$2:$L$2863,'grv lys'!$I$2:$I$2863,'bereken betaaldatum bedrag'!$AB$1,'grv lys'!$G$2:$G$2863,'bereken betaaldatum bedrag'!B581)</f>
        <v>0</v>
      </c>
      <c r="AC581" s="4">
        <f>SUMIFS('grv lys'!$L$2:$L$2863,'grv lys'!$I$2:$I$2863,'bereken betaaldatum bedrag'!$AC$1,'grv lys'!$G$2:$G$2863,'bereken betaaldatum bedrag'!B581)</f>
        <v>0</v>
      </c>
      <c r="AD581" s="4">
        <f>SUMIFS('grv lys'!$L$2:$L$2863,'grv lys'!$I$2:$I$2863,'bereken betaaldatum bedrag'!$AD$1,'grv lys'!$G$2:$G$2863,'bereken betaaldatum bedrag'!B581)</f>
        <v>0</v>
      </c>
      <c r="AE581" s="4">
        <f>SUMIFS('grv lys'!$L$2:$L$2863,'grv lys'!$I$2:$I$2863,'bereken betaaldatum bedrag'!$AE$1,'grv lys'!$G$2:$G$2863,'bereken betaaldatum bedrag'!B581)</f>
        <v>0</v>
      </c>
      <c r="AF581" s="4">
        <f>SUMIFS('grv lys'!$L$2:$L$2863,'grv lys'!$I$2:$I$2863,'bereken betaaldatum bedrag'!$AF$1,'grv lys'!$G$2:$G$2863,'bereken betaaldatum bedrag'!B581)</f>
        <v>0</v>
      </c>
      <c r="AG581" s="4">
        <f>SUMIFS('grv lys'!$L$2:$L$2863,'grv lys'!$I$2:$I$2863,'bereken betaaldatum bedrag'!$AG$1,'grv lys'!$G$2:$G$2863,'bereken betaaldatum bedrag'!B581)</f>
        <v>0</v>
      </c>
      <c r="AH581" s="4">
        <f>SUMIFS('grv lys'!$L$2:$L$2863,'grv lys'!$I$2:$I$2863,'bereken betaaldatum bedrag'!$AH$1,'grv lys'!$G$2:$G$2863,'bereken betaaldatum bedrag'!B581)</f>
        <v>0</v>
      </c>
      <c r="AI581" s="4">
        <f>SUMIFS('grv lys'!$L$2:$L$2863,'grv lys'!$I$2:$I$2863,'bereken betaaldatum bedrag'!$AI$1,'grv lys'!$G$2:$G$2863,'bereken betaaldatum bedrag'!B581)</f>
        <v>0</v>
      </c>
      <c r="AJ581" s="4">
        <f>SUMIFS('grv lys'!$L$2:$L$2863,'grv lys'!$I$2:$I$2863,'bereken betaaldatum bedrag'!$AJ$1,'grv lys'!$G$2:$G$2863,'bereken betaaldatum bedrag'!B581)</f>
        <v>0</v>
      </c>
      <c r="AK581" s="4">
        <f>SUMIFS('grv lys'!$L$2:$L$2863,'grv lys'!$I$2:$I$2863,'bereken betaaldatum bedrag'!$AK$1,'grv lys'!$G$2:$G$2863,'bereken betaaldatum bedrag'!B581)</f>
        <v>0</v>
      </c>
      <c r="AL581" s="4">
        <f>SUMIFS('grv lys'!$L$2:$L$2863,'grv lys'!$I$2:$I$2863,'bereken betaaldatum bedrag'!$AL$1,'grv lys'!$G$2:$G$2863,'bereken betaaldatum bedrag'!B581)</f>
        <v>0</v>
      </c>
      <c r="AM581" s="4">
        <f>SUMIFS('grv lys'!$L$2:$L$2863,'grv lys'!$I$2:$I$2863,'bereken betaaldatum bedrag'!$AM$1,'grv lys'!$G$2:$G$2863,'bereken betaaldatum bedrag'!B581)</f>
        <v>0</v>
      </c>
      <c r="AN581" s="4">
        <f>SUMIFS('grv lys'!$L$2:$L$2863,'grv lys'!$I$2:$I$2863,'bereken betaaldatum bedrag'!$AN$1,'grv lys'!$G$2:$G$2863,'bereken betaaldatum bedrag'!B581)</f>
        <v>0</v>
      </c>
      <c r="AO581" s="4">
        <f>SUMIFS('grv lys'!$L$2:$L$2863,'grv lys'!$I$2:$I$2863,'bereken betaaldatum bedrag'!$AO$1,'grv lys'!$G$2:$G$2863,'bereken betaaldatum bedrag'!B581)</f>
        <v>0</v>
      </c>
      <c r="AP581" s="4">
        <f>SUMIFS('grv lys'!$L$2:$L$2863,'grv lys'!$I$2:$I$2863,'bereken betaaldatum bedrag'!$AP$1,'grv lys'!$G$2:$G$2863,'bereken betaaldatum bedrag'!B581)</f>
        <v>0</v>
      </c>
      <c r="AQ581" s="4">
        <f>SUMIFS('grv lys'!$L$2:$L$2863,'grv lys'!$I$2:$I$2863,'bereken betaaldatum bedrag'!$AQ$1,'grv lys'!$G$2:$G$2863,'bereken betaaldatum bedrag'!B581)</f>
        <v>0</v>
      </c>
      <c r="AR581" s="4">
        <f>SUMIFS('grv lys'!$L$2:$L$2863,'grv lys'!$I$2:$I$2863,'bereken betaaldatum bedrag'!$AR$1,'grv lys'!$G$2:$G$2863,'bereken betaaldatum bedrag'!B581)</f>
        <v>0</v>
      </c>
      <c r="AS581" s="4">
        <f>SUMIFS('grv lys'!$L$2:$L$2863,'grv lys'!$I$2:$I$2863,'bereken betaaldatum bedrag'!$AS$1,'grv lys'!$G$2:$G$2863,'bereken betaaldatum bedrag'!B581)</f>
        <v>0</v>
      </c>
      <c r="AT581" s="4">
        <f>SUMIFS('grv lys'!$L$2:$L$2863,'grv lys'!$I$2:$I$2863,'bereken betaaldatum bedrag'!$AT$1,'grv lys'!$G$2:$G$2863,'bereken betaaldatum bedrag'!B581)</f>
        <v>0</v>
      </c>
      <c r="AU581" s="4">
        <f>SUMIFS('grv lys'!$L$2:$L$2863,'grv lys'!$I$2:$I$2863,'bereken betaaldatum bedrag'!$AU$1,'grv lys'!$G$2:$G$2863,'bereken betaaldatum bedrag'!B581)</f>
        <v>0</v>
      </c>
      <c r="AV581" s="4">
        <f>SUMIFS('grv lys'!$L$2:$L$2863,'grv lys'!$I$2:$I$2863,'bereken betaaldatum bedrag'!$AV$1,'grv lys'!$G$2:$G$2863,'bereken betaaldatum bedrag'!B581)</f>
        <v>0</v>
      </c>
      <c r="AW581" s="4">
        <f>SUMIFS('grv lys'!$L$2:$L$2863,'grv lys'!$I$2:$I$2863,'bereken betaaldatum bedrag'!$AW$1,'grv lys'!$G$2:$G$2863,'bereken betaaldatum bedrag'!B581)</f>
        <v>0</v>
      </c>
      <c r="AX581" s="4">
        <f>SUMIFS('grv lys'!$L$2:$L$2863,'grv lys'!$I$2:$I$2863,'bereken betaaldatum bedrag'!$AX$1,'grv lys'!$G$2:$G$2863,'bereken betaaldatum bedrag'!B581)</f>
        <v>0</v>
      </c>
      <c r="AY581" s="4">
        <f>SUMIFS('grv lys'!$L$2:$L$2863,'grv lys'!$I$2:$I$2863,'bereken betaaldatum bedrag'!$AY$1,'grv lys'!$G$2:$G$2863,'bereken betaaldatum bedrag'!B581)</f>
        <v>0</v>
      </c>
      <c r="AZ581" s="4">
        <f>SUMIFS('grv lys'!$L$2:$L$2863,'grv lys'!$I$2:$I$2863,'bereken betaaldatum bedrag'!$AZ$1,'grv lys'!$G$2:$G$2863,'bereken betaaldatum bedrag'!B581)</f>
        <v>0</v>
      </c>
      <c r="BA581" s="4">
        <f>SUMIFS('grv lys'!$L$2:$L$2863,'grv lys'!$I$2:$I$2863,'bereken betaaldatum bedrag'!$BA$1,'grv lys'!$G$2:$G$2863,'bereken betaaldatum bedrag'!B581)</f>
        <v>0</v>
      </c>
    </row>
    <row r="582" spans="1:53" x14ac:dyDescent="0.25">
      <c r="A582" s="21" t="s">
        <v>137</v>
      </c>
      <c r="B582" s="22">
        <v>42158</v>
      </c>
      <c r="C582" s="7"/>
      <c r="D582" s="15" t="s">
        <v>148</v>
      </c>
      <c r="E582" s="14"/>
      <c r="F582" s="12"/>
      <c r="G582" s="16"/>
      <c r="H582" s="16"/>
      <c r="I582" s="4">
        <f>SUMIFS('grv lys'!$L$2:$L$2863,'grv lys'!$G$2:$G$2863,'bereken betaaldatum bedrag'!B582,'grv lys'!$I$2:$I$2863,'bereken betaaldatum bedrag'!I$1)</f>
        <v>0</v>
      </c>
      <c r="J582" s="4">
        <f>SUMIFS('grv lys'!$L$2:$L$2863,'grv lys'!$I$2:$I$2863,'bereken betaaldatum bedrag'!$J$1,'grv lys'!$T$2:$T$2863,'bereken betaaldatum bedrag'!B582)</f>
        <v>0</v>
      </c>
      <c r="K582" s="4">
        <f>SUMIFS('grv lys'!$L$2:$L$2863,'grv lys'!$I$2:$I$2863,'bereken betaaldatum bedrag'!$K$1,'grv lys'!$T$2:$T$2863,'bereken betaaldatum bedrag'!B582)</f>
        <v>0</v>
      </c>
      <c r="L582" s="4">
        <f>SUMIFS('grv lys'!$L$2:$L$2863,'grv lys'!$I$2:$I$2863,'bereken betaaldatum bedrag'!$L$1,'grv lys'!$T$2:$T$2863,'bereken betaaldatum bedrag'!B582)</f>
        <v>0</v>
      </c>
      <c r="M582" s="4">
        <f>SUMIFS('grv lys'!$L$2:$L$2863,'grv lys'!$I$2:$I$2863,'bereken betaaldatum bedrag'!$M$1,'grv lys'!$T$2:$T$2863,'bereken betaaldatum bedrag'!B582)</f>
        <v>0</v>
      </c>
      <c r="N582" s="4">
        <f>SUMIFS('grv lys'!$L$2:$L$2863,'grv lys'!$I$2:$I$2863,'bereken betaaldatum bedrag'!$N$1,'grv lys'!$T$2:$T$2863,'bereken betaaldatum bedrag'!B582)</f>
        <v>0</v>
      </c>
      <c r="O582" s="4">
        <f>SUMIFS('grv lys'!$L$2:$L$2863,'grv lys'!$I$2:$I$2863,'bereken betaaldatum bedrag'!$O$1,'grv lys'!$T$2:$T$2863,'bereken betaaldatum bedrag'!B582)</f>
        <v>0</v>
      </c>
      <c r="P582" s="4">
        <f>SUMIFS('grv lys'!$L$2:$L$2863,'grv lys'!$I$2:$I$2863,'bereken betaaldatum bedrag'!$P$1,'grv lys'!$T$2:$T$2863,'bereken betaaldatum bedrag'!B582)</f>
        <v>0</v>
      </c>
      <c r="Q582" s="4">
        <f>SUMIFS('grv lys'!$L$2:$L$2863,'grv lys'!$I$2:$I$2863,'bereken betaaldatum bedrag'!$Q$1,'grv lys'!$T$2:$T$2863,'bereken betaaldatum bedrag'!B582)</f>
        <v>0</v>
      </c>
      <c r="R582" s="4">
        <f>SUMIFS('grv lys'!$L$2:$L$2863,'grv lys'!$I$2:$I$2863,'bereken betaaldatum bedrag'!$R$1,'grv lys'!$T$2:$T$2863,'bereken betaaldatum bedrag'!B582)</f>
        <v>0</v>
      </c>
      <c r="S582" s="4">
        <f>SUMIFS('grv lys'!Y581:Y3844,'grv lys'!T581:T3844,'bereken betaaldatum bedrag'!B582,'grv lys'!V581:V3844,'bereken betaaldatum bedrag'!$S$1)</f>
        <v>0</v>
      </c>
      <c r="T582" s="4">
        <f>SUMIFS('grv lys'!Z581:Z3844,'grv lys'!U581:U3844,'bereken betaaldatum bedrag'!B582,'grv lys'!W581:W3844,'bereken betaaldatum bedrag'!$T$1)</f>
        <v>0</v>
      </c>
      <c r="U582" s="4">
        <f>SUMIFS('grv lys'!$L$2:$L$2863,'grv lys'!$I$2:$I$2863,'bereken betaaldatum bedrag'!$U$1,'grv lys'!$T$2:$T$2863,'bereken betaaldatum bedrag'!B582)</f>
        <v>0</v>
      </c>
      <c r="V582" s="4">
        <f>SUMIFS('grv lys'!$L$2:$L$2863,'grv lys'!$I$2:$I$2863,'bereken betaaldatum bedrag'!$V$1,'grv lys'!$T$2:$T$2863,'bereken betaaldatum bedrag'!B582)</f>
        <v>0</v>
      </c>
      <c r="W582" s="4">
        <f>SUMIFS('grv lys'!$L$2:$L$2863,'grv lys'!$I$2:$I$2863,'bereken betaaldatum bedrag'!$W$1,'grv lys'!$T$2:$T$2863,'bereken betaaldatum bedrag'!B582)</f>
        <v>0</v>
      </c>
      <c r="X582" s="4">
        <f>SUMIFS('grv lys'!$L$2:$L$2863,'grv lys'!$I$2:$I$2863,'bereken betaaldatum bedrag'!$X$1,'grv lys'!$T$2:$T$2863,'bereken betaaldatum bedrag'!B582)</f>
        <v>0</v>
      </c>
      <c r="Y582" s="4">
        <f>SUMIFS('grv lys'!$L$2:$L$2863,'grv lys'!$I$2:$I$2863,'bereken betaaldatum bedrag'!$Y$1,'grv lys'!$G$2:$G$2863,'bereken betaaldatum bedrag'!B582)</f>
        <v>0</v>
      </c>
      <c r="Z582" s="4">
        <f>SUMIFS('grv lys'!$L$2:$L$2863,'grv lys'!$I$2:$I$2863,'bereken betaaldatum bedrag'!$Z$1,'grv lys'!$G$2:$G$2863,'bereken betaaldatum bedrag'!B582)</f>
        <v>0</v>
      </c>
      <c r="AA582" s="4">
        <f>SUMIFS('grv lys'!$L$2:$L$2863,'grv lys'!$I$2:$I$2863,'bereken betaaldatum bedrag'!$AA$1,'grv lys'!$G$2:$G$2863,'bereken betaaldatum bedrag'!B582)</f>
        <v>0</v>
      </c>
      <c r="AB582" s="4">
        <f>SUMIFS('grv lys'!$L$2:$L$2863,'grv lys'!$I$2:$I$2863,'bereken betaaldatum bedrag'!$AB$1,'grv lys'!$G$2:$G$2863,'bereken betaaldatum bedrag'!B582)</f>
        <v>0</v>
      </c>
      <c r="AC582" s="4">
        <f>SUMIFS('grv lys'!$L$2:$L$2863,'grv lys'!$I$2:$I$2863,'bereken betaaldatum bedrag'!$AC$1,'grv lys'!$G$2:$G$2863,'bereken betaaldatum bedrag'!B582)</f>
        <v>0</v>
      </c>
      <c r="AD582" s="4">
        <f>SUMIFS('grv lys'!$L$2:$L$2863,'grv lys'!$I$2:$I$2863,'bereken betaaldatum bedrag'!$AD$1,'grv lys'!$G$2:$G$2863,'bereken betaaldatum bedrag'!B582)</f>
        <v>0</v>
      </c>
      <c r="AE582" s="4">
        <f>SUMIFS('grv lys'!$L$2:$L$2863,'grv lys'!$I$2:$I$2863,'bereken betaaldatum bedrag'!$AE$1,'grv lys'!$G$2:$G$2863,'bereken betaaldatum bedrag'!B582)</f>
        <v>0</v>
      </c>
      <c r="AF582" s="4">
        <f>SUMIFS('grv lys'!$L$2:$L$2863,'grv lys'!$I$2:$I$2863,'bereken betaaldatum bedrag'!$AF$1,'grv lys'!$G$2:$G$2863,'bereken betaaldatum bedrag'!B582)</f>
        <v>0</v>
      </c>
      <c r="AG582" s="4">
        <f>SUMIFS('grv lys'!$L$2:$L$2863,'grv lys'!$I$2:$I$2863,'bereken betaaldatum bedrag'!$AG$1,'grv lys'!$G$2:$G$2863,'bereken betaaldatum bedrag'!B582)</f>
        <v>0</v>
      </c>
      <c r="AH582" s="4">
        <f>SUMIFS('grv lys'!$L$2:$L$2863,'grv lys'!$I$2:$I$2863,'bereken betaaldatum bedrag'!$AH$1,'grv lys'!$G$2:$G$2863,'bereken betaaldatum bedrag'!B582)</f>
        <v>0</v>
      </c>
      <c r="AI582" s="4">
        <f>SUMIFS('grv lys'!$L$2:$L$2863,'grv lys'!$I$2:$I$2863,'bereken betaaldatum bedrag'!$AI$1,'grv lys'!$G$2:$G$2863,'bereken betaaldatum bedrag'!B582)</f>
        <v>0</v>
      </c>
      <c r="AJ582" s="4">
        <f>SUMIFS('grv lys'!$L$2:$L$2863,'grv lys'!$I$2:$I$2863,'bereken betaaldatum bedrag'!$AJ$1,'grv lys'!$G$2:$G$2863,'bereken betaaldatum bedrag'!B582)</f>
        <v>0</v>
      </c>
      <c r="AK582" s="4">
        <f>SUMIFS('grv lys'!$L$2:$L$2863,'grv lys'!$I$2:$I$2863,'bereken betaaldatum bedrag'!$AK$1,'grv lys'!$G$2:$G$2863,'bereken betaaldatum bedrag'!B582)</f>
        <v>0</v>
      </c>
      <c r="AL582" s="4">
        <f>SUMIFS('grv lys'!$L$2:$L$2863,'grv lys'!$I$2:$I$2863,'bereken betaaldatum bedrag'!$AL$1,'grv lys'!$G$2:$G$2863,'bereken betaaldatum bedrag'!B582)</f>
        <v>0</v>
      </c>
      <c r="AM582" s="4">
        <f>SUMIFS('grv lys'!$L$2:$L$2863,'grv lys'!$I$2:$I$2863,'bereken betaaldatum bedrag'!$AM$1,'grv lys'!$G$2:$G$2863,'bereken betaaldatum bedrag'!B582)</f>
        <v>0</v>
      </c>
      <c r="AN582" s="4">
        <f>SUMIFS('grv lys'!$L$2:$L$2863,'grv lys'!$I$2:$I$2863,'bereken betaaldatum bedrag'!$AN$1,'grv lys'!$G$2:$G$2863,'bereken betaaldatum bedrag'!B582)</f>
        <v>0</v>
      </c>
      <c r="AO582" s="4">
        <f>SUMIFS('grv lys'!$L$2:$L$2863,'grv lys'!$I$2:$I$2863,'bereken betaaldatum bedrag'!$AO$1,'grv lys'!$G$2:$G$2863,'bereken betaaldatum bedrag'!B582)</f>
        <v>0</v>
      </c>
      <c r="AP582" s="4">
        <f>SUMIFS('grv lys'!$L$2:$L$2863,'grv lys'!$I$2:$I$2863,'bereken betaaldatum bedrag'!$AP$1,'grv lys'!$G$2:$G$2863,'bereken betaaldatum bedrag'!B582)</f>
        <v>0</v>
      </c>
      <c r="AQ582" s="4">
        <f>SUMIFS('grv lys'!$L$2:$L$2863,'grv lys'!$I$2:$I$2863,'bereken betaaldatum bedrag'!$AQ$1,'grv lys'!$G$2:$G$2863,'bereken betaaldatum bedrag'!B582)</f>
        <v>0</v>
      </c>
      <c r="AR582" s="4">
        <f>SUMIFS('grv lys'!$L$2:$L$2863,'grv lys'!$I$2:$I$2863,'bereken betaaldatum bedrag'!$AR$1,'grv lys'!$G$2:$G$2863,'bereken betaaldatum bedrag'!B582)</f>
        <v>0</v>
      </c>
      <c r="AS582" s="4">
        <f>SUMIFS('grv lys'!$L$2:$L$2863,'grv lys'!$I$2:$I$2863,'bereken betaaldatum bedrag'!$AS$1,'grv lys'!$G$2:$G$2863,'bereken betaaldatum bedrag'!B582)</f>
        <v>0</v>
      </c>
      <c r="AT582" s="4">
        <f>SUMIFS('grv lys'!$L$2:$L$2863,'grv lys'!$I$2:$I$2863,'bereken betaaldatum bedrag'!$AT$1,'grv lys'!$G$2:$G$2863,'bereken betaaldatum bedrag'!B582)</f>
        <v>0</v>
      </c>
      <c r="AU582" s="4">
        <f>SUMIFS('grv lys'!$L$2:$L$2863,'grv lys'!$I$2:$I$2863,'bereken betaaldatum bedrag'!$AU$1,'grv lys'!$G$2:$G$2863,'bereken betaaldatum bedrag'!B582)</f>
        <v>0</v>
      </c>
      <c r="AV582" s="4">
        <f>SUMIFS('grv lys'!$L$2:$L$2863,'grv lys'!$I$2:$I$2863,'bereken betaaldatum bedrag'!$AV$1,'grv lys'!$G$2:$G$2863,'bereken betaaldatum bedrag'!B582)</f>
        <v>0</v>
      </c>
      <c r="AW582" s="4">
        <f>SUMIFS('grv lys'!$L$2:$L$2863,'grv lys'!$I$2:$I$2863,'bereken betaaldatum bedrag'!$AW$1,'grv lys'!$G$2:$G$2863,'bereken betaaldatum bedrag'!B582)</f>
        <v>0</v>
      </c>
      <c r="AX582" s="4">
        <f>SUMIFS('grv lys'!$L$2:$L$2863,'grv lys'!$I$2:$I$2863,'bereken betaaldatum bedrag'!$AX$1,'grv lys'!$G$2:$G$2863,'bereken betaaldatum bedrag'!B582)</f>
        <v>0</v>
      </c>
      <c r="AY582" s="4">
        <f>SUMIFS('grv lys'!$L$2:$L$2863,'grv lys'!$I$2:$I$2863,'bereken betaaldatum bedrag'!$AY$1,'grv lys'!$G$2:$G$2863,'bereken betaaldatum bedrag'!B582)</f>
        <v>0</v>
      </c>
      <c r="AZ582" s="4">
        <f>SUMIFS('grv lys'!$L$2:$L$2863,'grv lys'!$I$2:$I$2863,'bereken betaaldatum bedrag'!$AZ$1,'grv lys'!$G$2:$G$2863,'bereken betaaldatum bedrag'!B582)</f>
        <v>0</v>
      </c>
      <c r="BA582" s="4">
        <f>SUMIFS('grv lys'!$L$2:$L$2863,'grv lys'!$I$2:$I$2863,'bereken betaaldatum bedrag'!$BA$1,'grv lys'!$G$2:$G$2863,'bereken betaaldatum bedrag'!B582)</f>
        <v>0</v>
      </c>
    </row>
    <row r="583" spans="1:53" x14ac:dyDescent="0.25">
      <c r="A583" s="21" t="s">
        <v>138</v>
      </c>
      <c r="B583" s="22">
        <v>42159</v>
      </c>
      <c r="C583" s="7"/>
      <c r="D583" s="15" t="s">
        <v>148</v>
      </c>
      <c r="E583" s="14"/>
      <c r="F583" s="12"/>
      <c r="G583" s="16"/>
      <c r="H583" s="16"/>
      <c r="I583" s="4">
        <f>SUMIFS('grv lys'!$L$2:$L$2863,'grv lys'!$G$2:$G$2863,'bereken betaaldatum bedrag'!B583,'grv lys'!$I$2:$I$2863,'bereken betaaldatum bedrag'!I$1)</f>
        <v>0</v>
      </c>
      <c r="J583" s="4">
        <f>SUMIFS('grv lys'!$L$2:$L$2863,'grv lys'!$I$2:$I$2863,'bereken betaaldatum bedrag'!$J$1,'grv lys'!$T$2:$T$2863,'bereken betaaldatum bedrag'!B583)</f>
        <v>0</v>
      </c>
      <c r="K583" s="4">
        <f>SUMIFS('grv lys'!$L$2:$L$2863,'grv lys'!$I$2:$I$2863,'bereken betaaldatum bedrag'!$K$1,'grv lys'!$T$2:$T$2863,'bereken betaaldatum bedrag'!B583)</f>
        <v>0</v>
      </c>
      <c r="L583" s="4">
        <f>SUMIFS('grv lys'!$L$2:$L$2863,'grv lys'!$I$2:$I$2863,'bereken betaaldatum bedrag'!$L$1,'grv lys'!$T$2:$T$2863,'bereken betaaldatum bedrag'!B583)</f>
        <v>0</v>
      </c>
      <c r="M583" s="4">
        <f>SUMIFS('grv lys'!$L$2:$L$2863,'grv lys'!$I$2:$I$2863,'bereken betaaldatum bedrag'!$M$1,'grv lys'!$T$2:$T$2863,'bereken betaaldatum bedrag'!B583)</f>
        <v>0</v>
      </c>
      <c r="N583" s="4">
        <f>SUMIFS('grv lys'!$L$2:$L$2863,'grv lys'!$I$2:$I$2863,'bereken betaaldatum bedrag'!$N$1,'grv lys'!$T$2:$T$2863,'bereken betaaldatum bedrag'!B583)</f>
        <v>0</v>
      </c>
      <c r="O583" s="4">
        <f>SUMIFS('grv lys'!$L$2:$L$2863,'grv lys'!$I$2:$I$2863,'bereken betaaldatum bedrag'!$O$1,'grv lys'!$T$2:$T$2863,'bereken betaaldatum bedrag'!B583)</f>
        <v>0</v>
      </c>
      <c r="P583" s="4">
        <f>SUMIFS('grv lys'!$L$2:$L$2863,'grv lys'!$I$2:$I$2863,'bereken betaaldatum bedrag'!$P$1,'grv lys'!$T$2:$T$2863,'bereken betaaldatum bedrag'!B583)</f>
        <v>0</v>
      </c>
      <c r="Q583" s="4">
        <f>SUMIFS('grv lys'!$L$2:$L$2863,'grv lys'!$I$2:$I$2863,'bereken betaaldatum bedrag'!$Q$1,'grv lys'!$T$2:$T$2863,'bereken betaaldatum bedrag'!B583)</f>
        <v>0</v>
      </c>
      <c r="R583" s="4">
        <f>SUMIFS('grv lys'!$L$2:$L$2863,'grv lys'!$I$2:$I$2863,'bereken betaaldatum bedrag'!$R$1,'grv lys'!$T$2:$T$2863,'bereken betaaldatum bedrag'!B583)</f>
        <v>0</v>
      </c>
      <c r="S583" s="4">
        <f>SUMIFS('grv lys'!Y582:Y3845,'grv lys'!T582:T3845,'bereken betaaldatum bedrag'!B583,'grv lys'!V582:V3845,'bereken betaaldatum bedrag'!$S$1)</f>
        <v>0</v>
      </c>
      <c r="T583" s="4">
        <f>SUMIFS('grv lys'!Z582:Z3845,'grv lys'!U582:U3845,'bereken betaaldatum bedrag'!B583,'grv lys'!W582:W3845,'bereken betaaldatum bedrag'!$T$1)</f>
        <v>0</v>
      </c>
      <c r="U583" s="4">
        <f>SUMIFS('grv lys'!$L$2:$L$2863,'grv lys'!$I$2:$I$2863,'bereken betaaldatum bedrag'!$U$1,'grv lys'!$T$2:$T$2863,'bereken betaaldatum bedrag'!B583)</f>
        <v>0</v>
      </c>
      <c r="V583" s="4">
        <f>SUMIFS('grv lys'!$L$2:$L$2863,'grv lys'!$I$2:$I$2863,'bereken betaaldatum bedrag'!$V$1,'grv lys'!$T$2:$T$2863,'bereken betaaldatum bedrag'!B583)</f>
        <v>0</v>
      </c>
      <c r="W583" s="4">
        <f>SUMIFS('grv lys'!$L$2:$L$2863,'grv lys'!$I$2:$I$2863,'bereken betaaldatum bedrag'!$W$1,'grv lys'!$T$2:$T$2863,'bereken betaaldatum bedrag'!B583)</f>
        <v>0</v>
      </c>
      <c r="X583" s="4">
        <f>SUMIFS('grv lys'!$L$2:$L$2863,'grv lys'!$I$2:$I$2863,'bereken betaaldatum bedrag'!$X$1,'grv lys'!$T$2:$T$2863,'bereken betaaldatum bedrag'!B583)</f>
        <v>0</v>
      </c>
      <c r="Y583" s="4">
        <f>SUMIFS('grv lys'!$L$2:$L$2863,'grv lys'!$I$2:$I$2863,'bereken betaaldatum bedrag'!$Y$1,'grv lys'!$G$2:$G$2863,'bereken betaaldatum bedrag'!B583)</f>
        <v>0</v>
      </c>
      <c r="Z583" s="4">
        <f>SUMIFS('grv lys'!$L$2:$L$2863,'grv lys'!$I$2:$I$2863,'bereken betaaldatum bedrag'!$Z$1,'grv lys'!$G$2:$G$2863,'bereken betaaldatum bedrag'!B583)</f>
        <v>0</v>
      </c>
      <c r="AA583" s="4">
        <f>SUMIFS('grv lys'!$L$2:$L$2863,'grv lys'!$I$2:$I$2863,'bereken betaaldatum bedrag'!$AA$1,'grv lys'!$G$2:$G$2863,'bereken betaaldatum bedrag'!B583)</f>
        <v>0</v>
      </c>
      <c r="AB583" s="4">
        <f>SUMIFS('grv lys'!$L$2:$L$2863,'grv lys'!$I$2:$I$2863,'bereken betaaldatum bedrag'!$AB$1,'grv lys'!$G$2:$G$2863,'bereken betaaldatum bedrag'!B583)</f>
        <v>0</v>
      </c>
      <c r="AC583" s="4">
        <f>SUMIFS('grv lys'!$L$2:$L$2863,'grv lys'!$I$2:$I$2863,'bereken betaaldatum bedrag'!$AC$1,'grv lys'!$G$2:$G$2863,'bereken betaaldatum bedrag'!B583)</f>
        <v>0</v>
      </c>
      <c r="AD583" s="4">
        <f>SUMIFS('grv lys'!$L$2:$L$2863,'grv lys'!$I$2:$I$2863,'bereken betaaldatum bedrag'!$AD$1,'grv lys'!$G$2:$G$2863,'bereken betaaldatum bedrag'!B583)</f>
        <v>0</v>
      </c>
      <c r="AE583" s="4">
        <f>SUMIFS('grv lys'!$L$2:$L$2863,'grv lys'!$I$2:$I$2863,'bereken betaaldatum bedrag'!$AE$1,'grv lys'!$G$2:$G$2863,'bereken betaaldatum bedrag'!B583)</f>
        <v>0</v>
      </c>
      <c r="AF583" s="4">
        <f>SUMIFS('grv lys'!$L$2:$L$2863,'grv lys'!$I$2:$I$2863,'bereken betaaldatum bedrag'!$AF$1,'grv lys'!$G$2:$G$2863,'bereken betaaldatum bedrag'!B583)</f>
        <v>0</v>
      </c>
      <c r="AG583" s="4">
        <f>SUMIFS('grv lys'!$L$2:$L$2863,'grv lys'!$I$2:$I$2863,'bereken betaaldatum bedrag'!$AG$1,'grv lys'!$G$2:$G$2863,'bereken betaaldatum bedrag'!B583)</f>
        <v>0</v>
      </c>
      <c r="AH583" s="4">
        <f>SUMIFS('grv lys'!$L$2:$L$2863,'grv lys'!$I$2:$I$2863,'bereken betaaldatum bedrag'!$AH$1,'grv lys'!$G$2:$G$2863,'bereken betaaldatum bedrag'!B583)</f>
        <v>0</v>
      </c>
      <c r="AI583" s="4">
        <f>SUMIFS('grv lys'!$L$2:$L$2863,'grv lys'!$I$2:$I$2863,'bereken betaaldatum bedrag'!$AI$1,'grv lys'!$G$2:$G$2863,'bereken betaaldatum bedrag'!B583)</f>
        <v>0</v>
      </c>
      <c r="AJ583" s="4">
        <f>SUMIFS('grv lys'!$L$2:$L$2863,'grv lys'!$I$2:$I$2863,'bereken betaaldatum bedrag'!$AJ$1,'grv lys'!$G$2:$G$2863,'bereken betaaldatum bedrag'!B583)</f>
        <v>0</v>
      </c>
      <c r="AK583" s="4">
        <f>SUMIFS('grv lys'!$L$2:$L$2863,'grv lys'!$I$2:$I$2863,'bereken betaaldatum bedrag'!$AK$1,'grv lys'!$G$2:$G$2863,'bereken betaaldatum bedrag'!B583)</f>
        <v>0</v>
      </c>
      <c r="AL583" s="4">
        <f>SUMIFS('grv lys'!$L$2:$L$2863,'grv lys'!$I$2:$I$2863,'bereken betaaldatum bedrag'!$AL$1,'grv lys'!$G$2:$G$2863,'bereken betaaldatum bedrag'!B583)</f>
        <v>0</v>
      </c>
      <c r="AM583" s="4">
        <f>SUMIFS('grv lys'!$L$2:$L$2863,'grv lys'!$I$2:$I$2863,'bereken betaaldatum bedrag'!$AM$1,'grv lys'!$G$2:$G$2863,'bereken betaaldatum bedrag'!B583)</f>
        <v>0</v>
      </c>
      <c r="AN583" s="4">
        <f>SUMIFS('grv lys'!$L$2:$L$2863,'grv lys'!$I$2:$I$2863,'bereken betaaldatum bedrag'!$AN$1,'grv lys'!$G$2:$G$2863,'bereken betaaldatum bedrag'!B583)</f>
        <v>0</v>
      </c>
      <c r="AO583" s="4">
        <f>SUMIFS('grv lys'!$L$2:$L$2863,'grv lys'!$I$2:$I$2863,'bereken betaaldatum bedrag'!$AO$1,'grv lys'!$G$2:$G$2863,'bereken betaaldatum bedrag'!B583)</f>
        <v>0</v>
      </c>
      <c r="AP583" s="4">
        <f>SUMIFS('grv lys'!$L$2:$L$2863,'grv lys'!$I$2:$I$2863,'bereken betaaldatum bedrag'!$AP$1,'grv lys'!$G$2:$G$2863,'bereken betaaldatum bedrag'!B583)</f>
        <v>0</v>
      </c>
      <c r="AQ583" s="4">
        <f>SUMIFS('grv lys'!$L$2:$L$2863,'grv lys'!$I$2:$I$2863,'bereken betaaldatum bedrag'!$AQ$1,'grv lys'!$G$2:$G$2863,'bereken betaaldatum bedrag'!B583)</f>
        <v>0</v>
      </c>
      <c r="AR583" s="4">
        <f>SUMIFS('grv lys'!$L$2:$L$2863,'grv lys'!$I$2:$I$2863,'bereken betaaldatum bedrag'!$AR$1,'grv lys'!$G$2:$G$2863,'bereken betaaldatum bedrag'!B583)</f>
        <v>0</v>
      </c>
      <c r="AS583" s="4">
        <f>SUMIFS('grv lys'!$L$2:$L$2863,'grv lys'!$I$2:$I$2863,'bereken betaaldatum bedrag'!$AS$1,'grv lys'!$G$2:$G$2863,'bereken betaaldatum bedrag'!B583)</f>
        <v>0</v>
      </c>
      <c r="AT583" s="4">
        <f>SUMIFS('grv lys'!$L$2:$L$2863,'grv lys'!$I$2:$I$2863,'bereken betaaldatum bedrag'!$AT$1,'grv lys'!$G$2:$G$2863,'bereken betaaldatum bedrag'!B583)</f>
        <v>0</v>
      </c>
      <c r="AU583" s="4">
        <f>SUMIFS('grv lys'!$L$2:$L$2863,'grv lys'!$I$2:$I$2863,'bereken betaaldatum bedrag'!$AU$1,'grv lys'!$G$2:$G$2863,'bereken betaaldatum bedrag'!B583)</f>
        <v>0</v>
      </c>
      <c r="AV583" s="4">
        <f>SUMIFS('grv lys'!$L$2:$L$2863,'grv lys'!$I$2:$I$2863,'bereken betaaldatum bedrag'!$AV$1,'grv lys'!$G$2:$G$2863,'bereken betaaldatum bedrag'!B583)</f>
        <v>0</v>
      </c>
      <c r="AW583" s="4">
        <f>SUMIFS('grv lys'!$L$2:$L$2863,'grv lys'!$I$2:$I$2863,'bereken betaaldatum bedrag'!$AW$1,'grv lys'!$G$2:$G$2863,'bereken betaaldatum bedrag'!B583)</f>
        <v>0</v>
      </c>
      <c r="AX583" s="4">
        <f>SUMIFS('grv lys'!$L$2:$L$2863,'grv lys'!$I$2:$I$2863,'bereken betaaldatum bedrag'!$AX$1,'grv lys'!$G$2:$G$2863,'bereken betaaldatum bedrag'!B583)</f>
        <v>0</v>
      </c>
      <c r="AY583" s="4">
        <f>SUMIFS('grv lys'!$L$2:$L$2863,'grv lys'!$I$2:$I$2863,'bereken betaaldatum bedrag'!$AY$1,'grv lys'!$G$2:$G$2863,'bereken betaaldatum bedrag'!B583)</f>
        <v>0</v>
      </c>
      <c r="AZ583" s="4">
        <f>SUMIFS('grv lys'!$L$2:$L$2863,'grv lys'!$I$2:$I$2863,'bereken betaaldatum bedrag'!$AZ$1,'grv lys'!$G$2:$G$2863,'bereken betaaldatum bedrag'!B583)</f>
        <v>0</v>
      </c>
      <c r="BA583" s="4">
        <f>SUMIFS('grv lys'!$L$2:$L$2863,'grv lys'!$I$2:$I$2863,'bereken betaaldatum bedrag'!$BA$1,'grv lys'!$G$2:$G$2863,'bereken betaaldatum bedrag'!B583)</f>
        <v>0</v>
      </c>
    </row>
    <row r="584" spans="1:53" x14ac:dyDescent="0.25">
      <c r="A584" s="21" t="s">
        <v>139</v>
      </c>
      <c r="B584" s="22">
        <v>42160</v>
      </c>
      <c r="C584" s="7">
        <f>B584+19</f>
        <v>42179</v>
      </c>
      <c r="D584" s="6">
        <f>SUM(I578:I584)</f>
        <v>0</v>
      </c>
      <c r="E584" s="14">
        <f>B584+31</f>
        <v>42191</v>
      </c>
      <c r="F584" s="12">
        <f>SUM(Y578:BA584)</f>
        <v>0</v>
      </c>
      <c r="G584" s="10">
        <f>B584</f>
        <v>42160</v>
      </c>
      <c r="H584" s="9">
        <f>SUM(J578:X584)</f>
        <v>0</v>
      </c>
      <c r="I584" s="4">
        <f>SUMIFS('grv lys'!$L$2:$L$2863,'grv lys'!$G$2:$G$2863,'bereken betaaldatum bedrag'!B584,'grv lys'!$I$2:$I$2863,'bereken betaaldatum bedrag'!I$1)</f>
        <v>0</v>
      </c>
      <c r="J584" s="4">
        <f>SUMIFS('grv lys'!$L$2:$L$2863,'grv lys'!$I$2:$I$2863,'bereken betaaldatum bedrag'!$J$1,'grv lys'!$T$2:$T$2863,'bereken betaaldatum bedrag'!B584)</f>
        <v>0</v>
      </c>
      <c r="K584" s="4">
        <f>SUMIFS('grv lys'!$L$2:$L$2863,'grv lys'!$I$2:$I$2863,'bereken betaaldatum bedrag'!$K$1,'grv lys'!$T$2:$T$2863,'bereken betaaldatum bedrag'!B584)</f>
        <v>0</v>
      </c>
      <c r="L584" s="4">
        <f>SUMIFS('grv lys'!$L$2:$L$2863,'grv lys'!$I$2:$I$2863,'bereken betaaldatum bedrag'!$L$1,'grv lys'!$T$2:$T$2863,'bereken betaaldatum bedrag'!B584)</f>
        <v>0</v>
      </c>
      <c r="M584" s="4">
        <f>SUMIFS('grv lys'!$L$2:$L$2863,'grv lys'!$I$2:$I$2863,'bereken betaaldatum bedrag'!$M$1,'grv lys'!$T$2:$T$2863,'bereken betaaldatum bedrag'!B584)</f>
        <v>0</v>
      </c>
      <c r="N584" s="4">
        <f>SUMIFS('grv lys'!$L$2:$L$2863,'grv lys'!$I$2:$I$2863,'bereken betaaldatum bedrag'!$N$1,'grv lys'!$T$2:$T$2863,'bereken betaaldatum bedrag'!B584)</f>
        <v>0</v>
      </c>
      <c r="O584" s="4">
        <f>SUMIFS('grv lys'!$L$2:$L$2863,'grv lys'!$I$2:$I$2863,'bereken betaaldatum bedrag'!$O$1,'grv lys'!$T$2:$T$2863,'bereken betaaldatum bedrag'!B584)</f>
        <v>0</v>
      </c>
      <c r="P584" s="4">
        <f>SUMIFS('grv lys'!$L$2:$L$2863,'grv lys'!$I$2:$I$2863,'bereken betaaldatum bedrag'!$P$1,'grv lys'!$T$2:$T$2863,'bereken betaaldatum bedrag'!B584)</f>
        <v>0</v>
      </c>
      <c r="Q584" s="4">
        <f>SUMIFS('grv lys'!$L$2:$L$2863,'grv lys'!$I$2:$I$2863,'bereken betaaldatum bedrag'!$Q$1,'grv lys'!$T$2:$T$2863,'bereken betaaldatum bedrag'!B584)</f>
        <v>0</v>
      </c>
      <c r="R584" s="4">
        <f>SUMIFS('grv lys'!$L$2:$L$2863,'grv lys'!$I$2:$I$2863,'bereken betaaldatum bedrag'!$R$1,'grv lys'!$T$2:$T$2863,'bereken betaaldatum bedrag'!B584)</f>
        <v>0</v>
      </c>
      <c r="S584" s="4">
        <f>SUMIFS('grv lys'!Y583:Y3846,'grv lys'!T583:T3846,'bereken betaaldatum bedrag'!B584,'grv lys'!V583:V3846,'bereken betaaldatum bedrag'!$S$1)</f>
        <v>0</v>
      </c>
      <c r="T584" s="4">
        <f>SUMIFS('grv lys'!Z583:Z3846,'grv lys'!U583:U3846,'bereken betaaldatum bedrag'!B584,'grv lys'!W583:W3846,'bereken betaaldatum bedrag'!$T$1)</f>
        <v>0</v>
      </c>
      <c r="U584" s="4">
        <f>SUMIFS('grv lys'!$L$2:$L$2863,'grv lys'!$I$2:$I$2863,'bereken betaaldatum bedrag'!$U$1,'grv lys'!$T$2:$T$2863,'bereken betaaldatum bedrag'!B584)</f>
        <v>0</v>
      </c>
      <c r="V584" s="4">
        <f>SUMIFS('grv lys'!$L$2:$L$2863,'grv lys'!$I$2:$I$2863,'bereken betaaldatum bedrag'!$V$1,'grv lys'!$T$2:$T$2863,'bereken betaaldatum bedrag'!B584)</f>
        <v>0</v>
      </c>
      <c r="W584" s="4">
        <f>SUMIFS('grv lys'!$L$2:$L$2863,'grv lys'!$I$2:$I$2863,'bereken betaaldatum bedrag'!$W$1,'grv lys'!$T$2:$T$2863,'bereken betaaldatum bedrag'!B584)</f>
        <v>0</v>
      </c>
      <c r="X584" s="4">
        <f>SUMIFS('grv lys'!$L$2:$L$2863,'grv lys'!$I$2:$I$2863,'bereken betaaldatum bedrag'!$X$1,'grv lys'!$T$2:$T$2863,'bereken betaaldatum bedrag'!B584)</f>
        <v>0</v>
      </c>
      <c r="Y584" s="4">
        <f>SUMIFS('grv lys'!$L$2:$L$2863,'grv lys'!$I$2:$I$2863,'bereken betaaldatum bedrag'!$Y$1,'grv lys'!$G$2:$G$2863,'bereken betaaldatum bedrag'!B584)</f>
        <v>0</v>
      </c>
      <c r="Z584" s="4">
        <f>SUMIFS('grv lys'!$L$2:$L$2863,'grv lys'!$I$2:$I$2863,'bereken betaaldatum bedrag'!$Z$1,'grv lys'!$G$2:$G$2863,'bereken betaaldatum bedrag'!B584)</f>
        <v>0</v>
      </c>
      <c r="AA584" s="4">
        <f>SUMIFS('grv lys'!$L$2:$L$2863,'grv lys'!$I$2:$I$2863,'bereken betaaldatum bedrag'!$AA$1,'grv lys'!$G$2:$G$2863,'bereken betaaldatum bedrag'!B584)</f>
        <v>0</v>
      </c>
      <c r="AB584" s="4">
        <f>SUMIFS('grv lys'!$L$2:$L$2863,'grv lys'!$I$2:$I$2863,'bereken betaaldatum bedrag'!$AB$1,'grv lys'!$G$2:$G$2863,'bereken betaaldatum bedrag'!B584)</f>
        <v>0</v>
      </c>
      <c r="AC584" s="4">
        <f>SUMIFS('grv lys'!$L$2:$L$2863,'grv lys'!$I$2:$I$2863,'bereken betaaldatum bedrag'!$AC$1,'grv lys'!$G$2:$G$2863,'bereken betaaldatum bedrag'!B584)</f>
        <v>0</v>
      </c>
      <c r="AD584" s="4">
        <f>SUMIFS('grv lys'!$L$2:$L$2863,'grv lys'!$I$2:$I$2863,'bereken betaaldatum bedrag'!$AD$1,'grv lys'!$G$2:$G$2863,'bereken betaaldatum bedrag'!B584)</f>
        <v>0</v>
      </c>
      <c r="AE584" s="4">
        <f>SUMIFS('grv lys'!$L$2:$L$2863,'grv lys'!$I$2:$I$2863,'bereken betaaldatum bedrag'!$AE$1,'grv lys'!$G$2:$G$2863,'bereken betaaldatum bedrag'!B584)</f>
        <v>0</v>
      </c>
      <c r="AF584" s="4">
        <f>SUMIFS('grv lys'!$L$2:$L$2863,'grv lys'!$I$2:$I$2863,'bereken betaaldatum bedrag'!$AF$1,'grv lys'!$G$2:$G$2863,'bereken betaaldatum bedrag'!B584)</f>
        <v>0</v>
      </c>
      <c r="AG584" s="4">
        <f>SUMIFS('grv lys'!$L$2:$L$2863,'grv lys'!$I$2:$I$2863,'bereken betaaldatum bedrag'!$AG$1,'grv lys'!$G$2:$G$2863,'bereken betaaldatum bedrag'!B584)</f>
        <v>0</v>
      </c>
      <c r="AH584" s="4">
        <f>SUMIFS('grv lys'!$L$2:$L$2863,'grv lys'!$I$2:$I$2863,'bereken betaaldatum bedrag'!$AH$1,'grv lys'!$G$2:$G$2863,'bereken betaaldatum bedrag'!B584)</f>
        <v>0</v>
      </c>
      <c r="AI584" s="4">
        <f>SUMIFS('grv lys'!$L$2:$L$2863,'grv lys'!$I$2:$I$2863,'bereken betaaldatum bedrag'!$AI$1,'grv lys'!$G$2:$G$2863,'bereken betaaldatum bedrag'!B584)</f>
        <v>0</v>
      </c>
      <c r="AJ584" s="4">
        <f>SUMIFS('grv lys'!$L$2:$L$2863,'grv lys'!$I$2:$I$2863,'bereken betaaldatum bedrag'!$AJ$1,'grv lys'!$G$2:$G$2863,'bereken betaaldatum bedrag'!B584)</f>
        <v>0</v>
      </c>
      <c r="AK584" s="4">
        <f>SUMIFS('grv lys'!$L$2:$L$2863,'grv lys'!$I$2:$I$2863,'bereken betaaldatum bedrag'!$AK$1,'grv lys'!$G$2:$G$2863,'bereken betaaldatum bedrag'!B584)</f>
        <v>0</v>
      </c>
      <c r="AL584" s="4">
        <f>SUMIFS('grv lys'!$L$2:$L$2863,'grv lys'!$I$2:$I$2863,'bereken betaaldatum bedrag'!$AL$1,'grv lys'!$G$2:$G$2863,'bereken betaaldatum bedrag'!B584)</f>
        <v>0</v>
      </c>
      <c r="AM584" s="4">
        <f>SUMIFS('grv lys'!$L$2:$L$2863,'grv lys'!$I$2:$I$2863,'bereken betaaldatum bedrag'!$AM$1,'grv lys'!$G$2:$G$2863,'bereken betaaldatum bedrag'!B584)</f>
        <v>0</v>
      </c>
      <c r="AN584" s="4">
        <f>SUMIFS('grv lys'!$L$2:$L$2863,'grv lys'!$I$2:$I$2863,'bereken betaaldatum bedrag'!$AN$1,'grv lys'!$G$2:$G$2863,'bereken betaaldatum bedrag'!B584)</f>
        <v>0</v>
      </c>
      <c r="AO584" s="4">
        <f>SUMIFS('grv lys'!$L$2:$L$2863,'grv lys'!$I$2:$I$2863,'bereken betaaldatum bedrag'!$AO$1,'grv lys'!$G$2:$G$2863,'bereken betaaldatum bedrag'!B584)</f>
        <v>0</v>
      </c>
      <c r="AP584" s="4">
        <f>SUMIFS('grv lys'!$L$2:$L$2863,'grv lys'!$I$2:$I$2863,'bereken betaaldatum bedrag'!$AP$1,'grv lys'!$G$2:$G$2863,'bereken betaaldatum bedrag'!B584)</f>
        <v>0</v>
      </c>
      <c r="AQ584" s="4">
        <f>SUMIFS('grv lys'!$L$2:$L$2863,'grv lys'!$I$2:$I$2863,'bereken betaaldatum bedrag'!$AQ$1,'grv lys'!$G$2:$G$2863,'bereken betaaldatum bedrag'!B584)</f>
        <v>0</v>
      </c>
      <c r="AR584" s="4">
        <f>SUMIFS('grv lys'!$L$2:$L$2863,'grv lys'!$I$2:$I$2863,'bereken betaaldatum bedrag'!$AR$1,'grv lys'!$G$2:$G$2863,'bereken betaaldatum bedrag'!B584)</f>
        <v>0</v>
      </c>
      <c r="AS584" s="4">
        <f>SUMIFS('grv lys'!$L$2:$L$2863,'grv lys'!$I$2:$I$2863,'bereken betaaldatum bedrag'!$AS$1,'grv lys'!$G$2:$G$2863,'bereken betaaldatum bedrag'!B584)</f>
        <v>0</v>
      </c>
      <c r="AT584" s="4">
        <f>SUMIFS('grv lys'!$L$2:$L$2863,'grv lys'!$I$2:$I$2863,'bereken betaaldatum bedrag'!$AT$1,'grv lys'!$G$2:$G$2863,'bereken betaaldatum bedrag'!B584)</f>
        <v>0</v>
      </c>
      <c r="AU584" s="4">
        <f>SUMIFS('grv lys'!$L$2:$L$2863,'grv lys'!$I$2:$I$2863,'bereken betaaldatum bedrag'!$AU$1,'grv lys'!$G$2:$G$2863,'bereken betaaldatum bedrag'!B584)</f>
        <v>0</v>
      </c>
      <c r="AV584" s="4">
        <f>SUMIFS('grv lys'!$L$2:$L$2863,'grv lys'!$I$2:$I$2863,'bereken betaaldatum bedrag'!$AV$1,'grv lys'!$G$2:$G$2863,'bereken betaaldatum bedrag'!B584)</f>
        <v>0</v>
      </c>
      <c r="AW584" s="4">
        <f>SUMIFS('grv lys'!$L$2:$L$2863,'grv lys'!$I$2:$I$2863,'bereken betaaldatum bedrag'!$AW$1,'grv lys'!$G$2:$G$2863,'bereken betaaldatum bedrag'!B584)</f>
        <v>0</v>
      </c>
      <c r="AX584" s="4">
        <f>SUMIFS('grv lys'!$L$2:$L$2863,'grv lys'!$I$2:$I$2863,'bereken betaaldatum bedrag'!$AX$1,'grv lys'!$G$2:$G$2863,'bereken betaaldatum bedrag'!B584)</f>
        <v>0</v>
      </c>
      <c r="AY584" s="4">
        <f>SUMIFS('grv lys'!$L$2:$L$2863,'grv lys'!$I$2:$I$2863,'bereken betaaldatum bedrag'!$AY$1,'grv lys'!$G$2:$G$2863,'bereken betaaldatum bedrag'!B584)</f>
        <v>0</v>
      </c>
      <c r="AZ584" s="4">
        <f>SUMIFS('grv lys'!$L$2:$L$2863,'grv lys'!$I$2:$I$2863,'bereken betaaldatum bedrag'!$AZ$1,'grv lys'!$G$2:$G$2863,'bereken betaaldatum bedrag'!B584)</f>
        <v>0</v>
      </c>
      <c r="BA584" s="4">
        <f>SUMIFS('grv lys'!$L$2:$L$2863,'grv lys'!$I$2:$I$2863,'bereken betaaldatum bedrag'!$BA$1,'grv lys'!$G$2:$G$2863,'bereken betaaldatum bedrag'!B584)</f>
        <v>0</v>
      </c>
    </row>
    <row r="585" spans="1:53" x14ac:dyDescent="0.25">
      <c r="A585" s="19" t="s">
        <v>140</v>
      </c>
      <c r="B585" s="20">
        <v>42161</v>
      </c>
      <c r="C585" s="7"/>
      <c r="D585" s="15" t="s">
        <v>148</v>
      </c>
      <c r="E585" s="14"/>
      <c r="F585" s="12"/>
      <c r="G585" s="16"/>
      <c r="H585" s="16"/>
      <c r="I585" s="4">
        <f>SUMIFS('grv lys'!$L$2:$L$2863,'grv lys'!$G$2:$G$2863,'bereken betaaldatum bedrag'!B585,'grv lys'!$I$2:$I$2863,'bereken betaaldatum bedrag'!I$1)</f>
        <v>0</v>
      </c>
      <c r="J585" s="4">
        <f>SUMIFS('grv lys'!$L$2:$L$2863,'grv lys'!$I$2:$I$2863,'bereken betaaldatum bedrag'!$J$1,'grv lys'!$T$2:$T$2863,'bereken betaaldatum bedrag'!B585)</f>
        <v>0</v>
      </c>
      <c r="K585" s="4">
        <f>SUMIFS('grv lys'!$L$2:$L$2863,'grv lys'!$I$2:$I$2863,'bereken betaaldatum bedrag'!$K$1,'grv lys'!$T$2:$T$2863,'bereken betaaldatum bedrag'!B585)</f>
        <v>0</v>
      </c>
      <c r="L585" s="4">
        <f>SUMIFS('grv lys'!$L$2:$L$2863,'grv lys'!$I$2:$I$2863,'bereken betaaldatum bedrag'!$L$1,'grv lys'!$T$2:$T$2863,'bereken betaaldatum bedrag'!B585)</f>
        <v>0</v>
      </c>
      <c r="M585" s="4">
        <f>SUMIFS('grv lys'!$L$2:$L$2863,'grv lys'!$I$2:$I$2863,'bereken betaaldatum bedrag'!$M$1,'grv lys'!$T$2:$T$2863,'bereken betaaldatum bedrag'!B585)</f>
        <v>0</v>
      </c>
      <c r="N585" s="4">
        <f>SUMIFS('grv lys'!$L$2:$L$2863,'grv lys'!$I$2:$I$2863,'bereken betaaldatum bedrag'!$N$1,'grv lys'!$T$2:$T$2863,'bereken betaaldatum bedrag'!B585)</f>
        <v>0</v>
      </c>
      <c r="O585" s="4">
        <f>SUMIFS('grv lys'!$L$2:$L$2863,'grv lys'!$I$2:$I$2863,'bereken betaaldatum bedrag'!$O$1,'grv lys'!$T$2:$T$2863,'bereken betaaldatum bedrag'!B585)</f>
        <v>0</v>
      </c>
      <c r="P585" s="4">
        <f>SUMIFS('grv lys'!$L$2:$L$2863,'grv lys'!$I$2:$I$2863,'bereken betaaldatum bedrag'!$P$1,'grv lys'!$T$2:$T$2863,'bereken betaaldatum bedrag'!B585)</f>
        <v>0</v>
      </c>
      <c r="Q585" s="4">
        <f>SUMIFS('grv lys'!$L$2:$L$2863,'grv lys'!$I$2:$I$2863,'bereken betaaldatum bedrag'!$Q$1,'grv lys'!$T$2:$T$2863,'bereken betaaldatum bedrag'!B585)</f>
        <v>0</v>
      </c>
      <c r="R585" s="4">
        <f>SUMIFS('grv lys'!$L$2:$L$2863,'grv lys'!$I$2:$I$2863,'bereken betaaldatum bedrag'!$R$1,'grv lys'!$T$2:$T$2863,'bereken betaaldatum bedrag'!B585)</f>
        <v>0</v>
      </c>
      <c r="S585" s="4">
        <f>SUMIFS('grv lys'!Y584:Y3847,'grv lys'!T584:T3847,'bereken betaaldatum bedrag'!B585,'grv lys'!V584:V3847,'bereken betaaldatum bedrag'!$S$1)</f>
        <v>0</v>
      </c>
      <c r="T585" s="4">
        <f>SUMIFS('grv lys'!Z584:Z3847,'grv lys'!U584:U3847,'bereken betaaldatum bedrag'!B585,'grv lys'!W584:W3847,'bereken betaaldatum bedrag'!$T$1)</f>
        <v>0</v>
      </c>
      <c r="U585" s="4">
        <f>SUMIFS('grv lys'!$L$2:$L$2863,'grv lys'!$I$2:$I$2863,'bereken betaaldatum bedrag'!$U$1,'grv lys'!$T$2:$T$2863,'bereken betaaldatum bedrag'!B585)</f>
        <v>0</v>
      </c>
      <c r="V585" s="4">
        <f>SUMIFS('grv lys'!$L$2:$L$2863,'grv lys'!$I$2:$I$2863,'bereken betaaldatum bedrag'!$V$1,'grv lys'!$T$2:$T$2863,'bereken betaaldatum bedrag'!B585)</f>
        <v>0</v>
      </c>
      <c r="W585" s="4">
        <f>SUMIFS('grv lys'!$L$2:$L$2863,'grv lys'!$I$2:$I$2863,'bereken betaaldatum bedrag'!$W$1,'grv lys'!$T$2:$T$2863,'bereken betaaldatum bedrag'!B585)</f>
        <v>0</v>
      </c>
      <c r="X585" s="4">
        <f>SUMIFS('grv lys'!$L$2:$L$2863,'grv lys'!$I$2:$I$2863,'bereken betaaldatum bedrag'!$X$1,'grv lys'!$T$2:$T$2863,'bereken betaaldatum bedrag'!B585)</f>
        <v>0</v>
      </c>
      <c r="Y585" s="4">
        <f>SUMIFS('grv lys'!$L$2:$L$2863,'grv lys'!$I$2:$I$2863,'bereken betaaldatum bedrag'!$Y$1,'grv lys'!$G$2:$G$2863,'bereken betaaldatum bedrag'!B585)</f>
        <v>0</v>
      </c>
      <c r="Z585" s="4">
        <f>SUMIFS('grv lys'!$L$2:$L$2863,'grv lys'!$I$2:$I$2863,'bereken betaaldatum bedrag'!$Z$1,'grv lys'!$G$2:$G$2863,'bereken betaaldatum bedrag'!B585)</f>
        <v>0</v>
      </c>
      <c r="AA585" s="4">
        <f>SUMIFS('grv lys'!$L$2:$L$2863,'grv lys'!$I$2:$I$2863,'bereken betaaldatum bedrag'!$AA$1,'grv lys'!$G$2:$G$2863,'bereken betaaldatum bedrag'!B585)</f>
        <v>0</v>
      </c>
      <c r="AB585" s="4">
        <f>SUMIFS('grv lys'!$L$2:$L$2863,'grv lys'!$I$2:$I$2863,'bereken betaaldatum bedrag'!$AB$1,'grv lys'!$G$2:$G$2863,'bereken betaaldatum bedrag'!B585)</f>
        <v>0</v>
      </c>
      <c r="AC585" s="4">
        <f>SUMIFS('grv lys'!$L$2:$L$2863,'grv lys'!$I$2:$I$2863,'bereken betaaldatum bedrag'!$AC$1,'grv lys'!$G$2:$G$2863,'bereken betaaldatum bedrag'!B585)</f>
        <v>0</v>
      </c>
      <c r="AD585" s="4">
        <f>SUMIFS('grv lys'!$L$2:$L$2863,'grv lys'!$I$2:$I$2863,'bereken betaaldatum bedrag'!$AD$1,'grv lys'!$G$2:$G$2863,'bereken betaaldatum bedrag'!B585)</f>
        <v>0</v>
      </c>
      <c r="AE585" s="4">
        <f>SUMIFS('grv lys'!$L$2:$L$2863,'grv lys'!$I$2:$I$2863,'bereken betaaldatum bedrag'!$AE$1,'grv lys'!$G$2:$G$2863,'bereken betaaldatum bedrag'!B585)</f>
        <v>0</v>
      </c>
      <c r="AF585" s="4">
        <f>SUMIFS('grv lys'!$L$2:$L$2863,'grv lys'!$I$2:$I$2863,'bereken betaaldatum bedrag'!$AF$1,'grv lys'!$G$2:$G$2863,'bereken betaaldatum bedrag'!B585)</f>
        <v>0</v>
      </c>
      <c r="AG585" s="4">
        <f>SUMIFS('grv lys'!$L$2:$L$2863,'grv lys'!$I$2:$I$2863,'bereken betaaldatum bedrag'!$AG$1,'grv lys'!$G$2:$G$2863,'bereken betaaldatum bedrag'!B585)</f>
        <v>0</v>
      </c>
      <c r="AH585" s="4">
        <f>SUMIFS('grv lys'!$L$2:$L$2863,'grv lys'!$I$2:$I$2863,'bereken betaaldatum bedrag'!$AH$1,'grv lys'!$G$2:$G$2863,'bereken betaaldatum bedrag'!B585)</f>
        <v>0</v>
      </c>
      <c r="AI585" s="4">
        <f>SUMIFS('grv lys'!$L$2:$L$2863,'grv lys'!$I$2:$I$2863,'bereken betaaldatum bedrag'!$AI$1,'grv lys'!$G$2:$G$2863,'bereken betaaldatum bedrag'!B585)</f>
        <v>0</v>
      </c>
      <c r="AJ585" s="4">
        <f>SUMIFS('grv lys'!$L$2:$L$2863,'grv lys'!$I$2:$I$2863,'bereken betaaldatum bedrag'!$AJ$1,'grv lys'!$G$2:$G$2863,'bereken betaaldatum bedrag'!B585)</f>
        <v>0</v>
      </c>
      <c r="AK585" s="4">
        <f>SUMIFS('grv lys'!$L$2:$L$2863,'grv lys'!$I$2:$I$2863,'bereken betaaldatum bedrag'!$AK$1,'grv lys'!$G$2:$G$2863,'bereken betaaldatum bedrag'!B585)</f>
        <v>0</v>
      </c>
      <c r="AL585" s="4">
        <f>SUMIFS('grv lys'!$L$2:$L$2863,'grv lys'!$I$2:$I$2863,'bereken betaaldatum bedrag'!$AL$1,'grv lys'!$G$2:$G$2863,'bereken betaaldatum bedrag'!B585)</f>
        <v>0</v>
      </c>
      <c r="AM585" s="4">
        <f>SUMIFS('grv lys'!$L$2:$L$2863,'grv lys'!$I$2:$I$2863,'bereken betaaldatum bedrag'!$AM$1,'grv lys'!$G$2:$G$2863,'bereken betaaldatum bedrag'!B585)</f>
        <v>0</v>
      </c>
      <c r="AN585" s="4">
        <f>SUMIFS('grv lys'!$L$2:$L$2863,'grv lys'!$I$2:$I$2863,'bereken betaaldatum bedrag'!$AN$1,'grv lys'!$G$2:$G$2863,'bereken betaaldatum bedrag'!B585)</f>
        <v>0</v>
      </c>
      <c r="AO585" s="4">
        <f>SUMIFS('grv lys'!$L$2:$L$2863,'grv lys'!$I$2:$I$2863,'bereken betaaldatum bedrag'!$AO$1,'grv lys'!$G$2:$G$2863,'bereken betaaldatum bedrag'!B585)</f>
        <v>0</v>
      </c>
      <c r="AP585" s="4">
        <f>SUMIFS('grv lys'!$L$2:$L$2863,'grv lys'!$I$2:$I$2863,'bereken betaaldatum bedrag'!$AP$1,'grv lys'!$G$2:$G$2863,'bereken betaaldatum bedrag'!B585)</f>
        <v>0</v>
      </c>
      <c r="AQ585" s="4">
        <f>SUMIFS('grv lys'!$L$2:$L$2863,'grv lys'!$I$2:$I$2863,'bereken betaaldatum bedrag'!$AQ$1,'grv lys'!$G$2:$G$2863,'bereken betaaldatum bedrag'!B585)</f>
        <v>0</v>
      </c>
      <c r="AR585" s="4">
        <f>SUMIFS('grv lys'!$L$2:$L$2863,'grv lys'!$I$2:$I$2863,'bereken betaaldatum bedrag'!$AR$1,'grv lys'!$G$2:$G$2863,'bereken betaaldatum bedrag'!B585)</f>
        <v>0</v>
      </c>
      <c r="AS585" s="4">
        <f>SUMIFS('grv lys'!$L$2:$L$2863,'grv lys'!$I$2:$I$2863,'bereken betaaldatum bedrag'!$AS$1,'grv lys'!$G$2:$G$2863,'bereken betaaldatum bedrag'!B585)</f>
        <v>0</v>
      </c>
      <c r="AT585" s="4">
        <f>SUMIFS('grv lys'!$L$2:$L$2863,'grv lys'!$I$2:$I$2863,'bereken betaaldatum bedrag'!$AT$1,'grv lys'!$G$2:$G$2863,'bereken betaaldatum bedrag'!B585)</f>
        <v>0</v>
      </c>
      <c r="AU585" s="4">
        <f>SUMIFS('grv lys'!$L$2:$L$2863,'grv lys'!$I$2:$I$2863,'bereken betaaldatum bedrag'!$AU$1,'grv lys'!$G$2:$G$2863,'bereken betaaldatum bedrag'!B585)</f>
        <v>0</v>
      </c>
      <c r="AV585" s="4">
        <f>SUMIFS('grv lys'!$L$2:$L$2863,'grv lys'!$I$2:$I$2863,'bereken betaaldatum bedrag'!$AV$1,'grv lys'!$G$2:$G$2863,'bereken betaaldatum bedrag'!B585)</f>
        <v>0</v>
      </c>
      <c r="AW585" s="4">
        <f>SUMIFS('grv lys'!$L$2:$L$2863,'grv lys'!$I$2:$I$2863,'bereken betaaldatum bedrag'!$AW$1,'grv lys'!$G$2:$G$2863,'bereken betaaldatum bedrag'!B585)</f>
        <v>0</v>
      </c>
      <c r="AX585" s="4">
        <f>SUMIFS('grv lys'!$L$2:$L$2863,'grv lys'!$I$2:$I$2863,'bereken betaaldatum bedrag'!$AX$1,'grv lys'!$G$2:$G$2863,'bereken betaaldatum bedrag'!B585)</f>
        <v>0</v>
      </c>
      <c r="AY585" s="4">
        <f>SUMIFS('grv lys'!$L$2:$L$2863,'grv lys'!$I$2:$I$2863,'bereken betaaldatum bedrag'!$AY$1,'grv lys'!$G$2:$G$2863,'bereken betaaldatum bedrag'!B585)</f>
        <v>0</v>
      </c>
      <c r="AZ585" s="4">
        <f>SUMIFS('grv lys'!$L$2:$L$2863,'grv lys'!$I$2:$I$2863,'bereken betaaldatum bedrag'!$AZ$1,'grv lys'!$G$2:$G$2863,'bereken betaaldatum bedrag'!B585)</f>
        <v>0</v>
      </c>
      <c r="BA585" s="4">
        <f>SUMIFS('grv lys'!$L$2:$L$2863,'grv lys'!$I$2:$I$2863,'bereken betaaldatum bedrag'!$BA$1,'grv lys'!$G$2:$G$2863,'bereken betaaldatum bedrag'!B585)</f>
        <v>0</v>
      </c>
    </row>
    <row r="586" spans="1:53" x14ac:dyDescent="0.25">
      <c r="A586" s="19" t="s">
        <v>134</v>
      </c>
      <c r="B586" s="20">
        <v>42162</v>
      </c>
      <c r="C586" s="7"/>
      <c r="D586" s="15" t="s">
        <v>148</v>
      </c>
      <c r="E586" s="14"/>
      <c r="F586" s="12"/>
      <c r="G586" s="16"/>
      <c r="H586" s="16"/>
      <c r="I586" s="4">
        <f>SUMIFS('grv lys'!$L$2:$L$2863,'grv lys'!$G$2:$G$2863,'bereken betaaldatum bedrag'!B586,'grv lys'!$I$2:$I$2863,'bereken betaaldatum bedrag'!I$1)</f>
        <v>0</v>
      </c>
      <c r="J586" s="4">
        <f>SUMIFS('grv lys'!$L$2:$L$2863,'grv lys'!$I$2:$I$2863,'bereken betaaldatum bedrag'!$J$1,'grv lys'!$T$2:$T$2863,'bereken betaaldatum bedrag'!B586)</f>
        <v>0</v>
      </c>
      <c r="K586" s="4">
        <f>SUMIFS('grv lys'!$L$2:$L$2863,'grv lys'!$I$2:$I$2863,'bereken betaaldatum bedrag'!$K$1,'grv lys'!$T$2:$T$2863,'bereken betaaldatum bedrag'!B586)</f>
        <v>0</v>
      </c>
      <c r="L586" s="4">
        <f>SUMIFS('grv lys'!$L$2:$L$2863,'grv lys'!$I$2:$I$2863,'bereken betaaldatum bedrag'!$L$1,'grv lys'!$T$2:$T$2863,'bereken betaaldatum bedrag'!B586)</f>
        <v>0</v>
      </c>
      <c r="M586" s="4">
        <f>SUMIFS('grv lys'!$L$2:$L$2863,'grv lys'!$I$2:$I$2863,'bereken betaaldatum bedrag'!$M$1,'grv lys'!$T$2:$T$2863,'bereken betaaldatum bedrag'!B586)</f>
        <v>0</v>
      </c>
      <c r="N586" s="4">
        <f>SUMIFS('grv lys'!$L$2:$L$2863,'grv lys'!$I$2:$I$2863,'bereken betaaldatum bedrag'!$N$1,'grv lys'!$T$2:$T$2863,'bereken betaaldatum bedrag'!B586)</f>
        <v>0</v>
      </c>
      <c r="O586" s="4">
        <f>SUMIFS('grv lys'!$L$2:$L$2863,'grv lys'!$I$2:$I$2863,'bereken betaaldatum bedrag'!$O$1,'grv lys'!$T$2:$T$2863,'bereken betaaldatum bedrag'!B586)</f>
        <v>0</v>
      </c>
      <c r="P586" s="4">
        <f>SUMIFS('grv lys'!$L$2:$L$2863,'grv lys'!$I$2:$I$2863,'bereken betaaldatum bedrag'!$P$1,'grv lys'!$T$2:$T$2863,'bereken betaaldatum bedrag'!B586)</f>
        <v>0</v>
      </c>
      <c r="Q586" s="4">
        <f>SUMIFS('grv lys'!$L$2:$L$2863,'grv lys'!$I$2:$I$2863,'bereken betaaldatum bedrag'!$Q$1,'grv lys'!$T$2:$T$2863,'bereken betaaldatum bedrag'!B586)</f>
        <v>0</v>
      </c>
      <c r="R586" s="4">
        <f>SUMIFS('grv lys'!$L$2:$L$2863,'grv lys'!$I$2:$I$2863,'bereken betaaldatum bedrag'!$R$1,'grv lys'!$T$2:$T$2863,'bereken betaaldatum bedrag'!B586)</f>
        <v>0</v>
      </c>
      <c r="S586" s="4">
        <f>SUMIFS('grv lys'!Y585:Y3848,'grv lys'!T585:T3848,'bereken betaaldatum bedrag'!B586,'grv lys'!V585:V3848,'bereken betaaldatum bedrag'!$S$1)</f>
        <v>0</v>
      </c>
      <c r="T586" s="4">
        <f>SUMIFS('grv lys'!Z585:Z3848,'grv lys'!U585:U3848,'bereken betaaldatum bedrag'!B586,'grv lys'!W585:W3848,'bereken betaaldatum bedrag'!$T$1)</f>
        <v>0</v>
      </c>
      <c r="U586" s="4">
        <f>SUMIFS('grv lys'!$L$2:$L$2863,'grv lys'!$I$2:$I$2863,'bereken betaaldatum bedrag'!$U$1,'grv lys'!$T$2:$T$2863,'bereken betaaldatum bedrag'!B586)</f>
        <v>0</v>
      </c>
      <c r="V586" s="4">
        <f>SUMIFS('grv lys'!$L$2:$L$2863,'grv lys'!$I$2:$I$2863,'bereken betaaldatum bedrag'!$V$1,'grv lys'!$T$2:$T$2863,'bereken betaaldatum bedrag'!B586)</f>
        <v>0</v>
      </c>
      <c r="W586" s="4">
        <f>SUMIFS('grv lys'!$L$2:$L$2863,'grv lys'!$I$2:$I$2863,'bereken betaaldatum bedrag'!$W$1,'grv lys'!$T$2:$T$2863,'bereken betaaldatum bedrag'!B586)</f>
        <v>0</v>
      </c>
      <c r="X586" s="4">
        <f>SUMIFS('grv lys'!$L$2:$L$2863,'grv lys'!$I$2:$I$2863,'bereken betaaldatum bedrag'!$X$1,'grv lys'!$T$2:$T$2863,'bereken betaaldatum bedrag'!B586)</f>
        <v>0</v>
      </c>
      <c r="Y586" s="4">
        <f>SUMIFS('grv lys'!$L$2:$L$2863,'grv lys'!$I$2:$I$2863,'bereken betaaldatum bedrag'!$Y$1,'grv lys'!$G$2:$G$2863,'bereken betaaldatum bedrag'!B586)</f>
        <v>0</v>
      </c>
      <c r="Z586" s="4">
        <f>SUMIFS('grv lys'!$L$2:$L$2863,'grv lys'!$I$2:$I$2863,'bereken betaaldatum bedrag'!$Z$1,'grv lys'!$G$2:$G$2863,'bereken betaaldatum bedrag'!B586)</f>
        <v>0</v>
      </c>
      <c r="AA586" s="4">
        <f>SUMIFS('grv lys'!$L$2:$L$2863,'grv lys'!$I$2:$I$2863,'bereken betaaldatum bedrag'!$AA$1,'grv lys'!$G$2:$G$2863,'bereken betaaldatum bedrag'!B586)</f>
        <v>0</v>
      </c>
      <c r="AB586" s="4">
        <f>SUMIFS('grv lys'!$L$2:$L$2863,'grv lys'!$I$2:$I$2863,'bereken betaaldatum bedrag'!$AB$1,'grv lys'!$G$2:$G$2863,'bereken betaaldatum bedrag'!B586)</f>
        <v>0</v>
      </c>
      <c r="AC586" s="4">
        <f>SUMIFS('grv lys'!$L$2:$L$2863,'grv lys'!$I$2:$I$2863,'bereken betaaldatum bedrag'!$AC$1,'grv lys'!$G$2:$G$2863,'bereken betaaldatum bedrag'!B586)</f>
        <v>0</v>
      </c>
      <c r="AD586" s="4">
        <f>SUMIFS('grv lys'!$L$2:$L$2863,'grv lys'!$I$2:$I$2863,'bereken betaaldatum bedrag'!$AD$1,'grv lys'!$G$2:$G$2863,'bereken betaaldatum bedrag'!B586)</f>
        <v>0</v>
      </c>
      <c r="AE586" s="4">
        <f>SUMIFS('grv lys'!$L$2:$L$2863,'grv lys'!$I$2:$I$2863,'bereken betaaldatum bedrag'!$AE$1,'grv lys'!$G$2:$G$2863,'bereken betaaldatum bedrag'!B586)</f>
        <v>0</v>
      </c>
      <c r="AF586" s="4">
        <f>SUMIFS('grv lys'!$L$2:$L$2863,'grv lys'!$I$2:$I$2863,'bereken betaaldatum bedrag'!$AF$1,'grv lys'!$G$2:$G$2863,'bereken betaaldatum bedrag'!B586)</f>
        <v>0</v>
      </c>
      <c r="AG586" s="4">
        <f>SUMIFS('grv lys'!$L$2:$L$2863,'grv lys'!$I$2:$I$2863,'bereken betaaldatum bedrag'!$AG$1,'grv lys'!$G$2:$G$2863,'bereken betaaldatum bedrag'!B586)</f>
        <v>0</v>
      </c>
      <c r="AH586" s="4">
        <f>SUMIFS('grv lys'!$L$2:$L$2863,'grv lys'!$I$2:$I$2863,'bereken betaaldatum bedrag'!$AH$1,'grv lys'!$G$2:$G$2863,'bereken betaaldatum bedrag'!B586)</f>
        <v>0</v>
      </c>
      <c r="AI586" s="4">
        <f>SUMIFS('grv lys'!$L$2:$L$2863,'grv lys'!$I$2:$I$2863,'bereken betaaldatum bedrag'!$AI$1,'grv lys'!$G$2:$G$2863,'bereken betaaldatum bedrag'!B586)</f>
        <v>0</v>
      </c>
      <c r="AJ586" s="4">
        <f>SUMIFS('grv lys'!$L$2:$L$2863,'grv lys'!$I$2:$I$2863,'bereken betaaldatum bedrag'!$AJ$1,'grv lys'!$G$2:$G$2863,'bereken betaaldatum bedrag'!B586)</f>
        <v>0</v>
      </c>
      <c r="AK586" s="4">
        <f>SUMIFS('grv lys'!$L$2:$L$2863,'grv lys'!$I$2:$I$2863,'bereken betaaldatum bedrag'!$AK$1,'grv lys'!$G$2:$G$2863,'bereken betaaldatum bedrag'!B586)</f>
        <v>0</v>
      </c>
      <c r="AL586" s="4">
        <f>SUMIFS('grv lys'!$L$2:$L$2863,'grv lys'!$I$2:$I$2863,'bereken betaaldatum bedrag'!$AL$1,'grv lys'!$G$2:$G$2863,'bereken betaaldatum bedrag'!B586)</f>
        <v>0</v>
      </c>
      <c r="AM586" s="4">
        <f>SUMIFS('grv lys'!$L$2:$L$2863,'grv lys'!$I$2:$I$2863,'bereken betaaldatum bedrag'!$AM$1,'grv lys'!$G$2:$G$2863,'bereken betaaldatum bedrag'!B586)</f>
        <v>0</v>
      </c>
      <c r="AN586" s="4">
        <f>SUMIFS('grv lys'!$L$2:$L$2863,'grv lys'!$I$2:$I$2863,'bereken betaaldatum bedrag'!$AN$1,'grv lys'!$G$2:$G$2863,'bereken betaaldatum bedrag'!B586)</f>
        <v>0</v>
      </c>
      <c r="AO586" s="4">
        <f>SUMIFS('grv lys'!$L$2:$L$2863,'grv lys'!$I$2:$I$2863,'bereken betaaldatum bedrag'!$AO$1,'grv lys'!$G$2:$G$2863,'bereken betaaldatum bedrag'!B586)</f>
        <v>0</v>
      </c>
      <c r="AP586" s="4">
        <f>SUMIFS('grv lys'!$L$2:$L$2863,'grv lys'!$I$2:$I$2863,'bereken betaaldatum bedrag'!$AP$1,'grv lys'!$G$2:$G$2863,'bereken betaaldatum bedrag'!B586)</f>
        <v>0</v>
      </c>
      <c r="AQ586" s="4">
        <f>SUMIFS('grv lys'!$L$2:$L$2863,'grv lys'!$I$2:$I$2863,'bereken betaaldatum bedrag'!$AQ$1,'grv lys'!$G$2:$G$2863,'bereken betaaldatum bedrag'!B586)</f>
        <v>0</v>
      </c>
      <c r="AR586" s="4">
        <f>SUMIFS('grv lys'!$L$2:$L$2863,'grv lys'!$I$2:$I$2863,'bereken betaaldatum bedrag'!$AR$1,'grv lys'!$G$2:$G$2863,'bereken betaaldatum bedrag'!B586)</f>
        <v>0</v>
      </c>
      <c r="AS586" s="4">
        <f>SUMIFS('grv lys'!$L$2:$L$2863,'grv lys'!$I$2:$I$2863,'bereken betaaldatum bedrag'!$AS$1,'grv lys'!$G$2:$G$2863,'bereken betaaldatum bedrag'!B586)</f>
        <v>0</v>
      </c>
      <c r="AT586" s="4">
        <f>SUMIFS('grv lys'!$L$2:$L$2863,'grv lys'!$I$2:$I$2863,'bereken betaaldatum bedrag'!$AT$1,'grv lys'!$G$2:$G$2863,'bereken betaaldatum bedrag'!B586)</f>
        <v>0</v>
      </c>
      <c r="AU586" s="4">
        <f>SUMIFS('grv lys'!$L$2:$L$2863,'grv lys'!$I$2:$I$2863,'bereken betaaldatum bedrag'!$AU$1,'grv lys'!$G$2:$G$2863,'bereken betaaldatum bedrag'!B586)</f>
        <v>0</v>
      </c>
      <c r="AV586" s="4">
        <f>SUMIFS('grv lys'!$L$2:$L$2863,'grv lys'!$I$2:$I$2863,'bereken betaaldatum bedrag'!$AV$1,'grv lys'!$G$2:$G$2863,'bereken betaaldatum bedrag'!B586)</f>
        <v>0</v>
      </c>
      <c r="AW586" s="4">
        <f>SUMIFS('grv lys'!$L$2:$L$2863,'grv lys'!$I$2:$I$2863,'bereken betaaldatum bedrag'!$AW$1,'grv lys'!$G$2:$G$2863,'bereken betaaldatum bedrag'!B586)</f>
        <v>0</v>
      </c>
      <c r="AX586" s="4">
        <f>SUMIFS('grv lys'!$L$2:$L$2863,'grv lys'!$I$2:$I$2863,'bereken betaaldatum bedrag'!$AX$1,'grv lys'!$G$2:$G$2863,'bereken betaaldatum bedrag'!B586)</f>
        <v>0</v>
      </c>
      <c r="AY586" s="4">
        <f>SUMIFS('grv lys'!$L$2:$L$2863,'grv lys'!$I$2:$I$2863,'bereken betaaldatum bedrag'!$AY$1,'grv lys'!$G$2:$G$2863,'bereken betaaldatum bedrag'!B586)</f>
        <v>0</v>
      </c>
      <c r="AZ586" s="4">
        <f>SUMIFS('grv lys'!$L$2:$L$2863,'grv lys'!$I$2:$I$2863,'bereken betaaldatum bedrag'!$AZ$1,'grv lys'!$G$2:$G$2863,'bereken betaaldatum bedrag'!B586)</f>
        <v>0</v>
      </c>
      <c r="BA586" s="4">
        <f>SUMIFS('grv lys'!$L$2:$L$2863,'grv lys'!$I$2:$I$2863,'bereken betaaldatum bedrag'!$BA$1,'grv lys'!$G$2:$G$2863,'bereken betaaldatum bedrag'!B586)</f>
        <v>0</v>
      </c>
    </row>
    <row r="587" spans="1:53" x14ac:dyDescent="0.25">
      <c r="A587" s="19" t="s">
        <v>135</v>
      </c>
      <c r="B587" s="20">
        <v>42163</v>
      </c>
      <c r="C587" s="7"/>
      <c r="D587" s="15" t="s">
        <v>148</v>
      </c>
      <c r="E587" s="14"/>
      <c r="F587" s="12"/>
      <c r="G587" s="16"/>
      <c r="H587" s="16"/>
      <c r="I587" s="4">
        <f>SUMIFS('grv lys'!$L$2:$L$2863,'grv lys'!$G$2:$G$2863,'bereken betaaldatum bedrag'!B587,'grv lys'!$I$2:$I$2863,'bereken betaaldatum bedrag'!I$1)</f>
        <v>0</v>
      </c>
      <c r="J587" s="4">
        <f>SUMIFS('grv lys'!$L$2:$L$2863,'grv lys'!$I$2:$I$2863,'bereken betaaldatum bedrag'!$J$1,'grv lys'!$T$2:$T$2863,'bereken betaaldatum bedrag'!B587)</f>
        <v>0</v>
      </c>
      <c r="K587" s="4">
        <f>SUMIFS('grv lys'!$L$2:$L$2863,'grv lys'!$I$2:$I$2863,'bereken betaaldatum bedrag'!$K$1,'grv lys'!$T$2:$T$2863,'bereken betaaldatum bedrag'!B587)</f>
        <v>0</v>
      </c>
      <c r="L587" s="4">
        <f>SUMIFS('grv lys'!$L$2:$L$2863,'grv lys'!$I$2:$I$2863,'bereken betaaldatum bedrag'!$L$1,'grv lys'!$T$2:$T$2863,'bereken betaaldatum bedrag'!B587)</f>
        <v>0</v>
      </c>
      <c r="M587" s="4">
        <f>SUMIFS('grv lys'!$L$2:$L$2863,'grv lys'!$I$2:$I$2863,'bereken betaaldatum bedrag'!$M$1,'grv lys'!$T$2:$T$2863,'bereken betaaldatum bedrag'!B587)</f>
        <v>0</v>
      </c>
      <c r="N587" s="4">
        <f>SUMIFS('grv lys'!$L$2:$L$2863,'grv lys'!$I$2:$I$2863,'bereken betaaldatum bedrag'!$N$1,'grv lys'!$T$2:$T$2863,'bereken betaaldatum bedrag'!B587)</f>
        <v>0</v>
      </c>
      <c r="O587" s="4">
        <f>SUMIFS('grv lys'!$L$2:$L$2863,'grv lys'!$I$2:$I$2863,'bereken betaaldatum bedrag'!$O$1,'grv lys'!$T$2:$T$2863,'bereken betaaldatum bedrag'!B587)</f>
        <v>0</v>
      </c>
      <c r="P587" s="4">
        <f>SUMIFS('grv lys'!$L$2:$L$2863,'grv lys'!$I$2:$I$2863,'bereken betaaldatum bedrag'!$P$1,'grv lys'!$T$2:$T$2863,'bereken betaaldatum bedrag'!B587)</f>
        <v>0</v>
      </c>
      <c r="Q587" s="4">
        <f>SUMIFS('grv lys'!$L$2:$L$2863,'grv lys'!$I$2:$I$2863,'bereken betaaldatum bedrag'!$Q$1,'grv lys'!$T$2:$T$2863,'bereken betaaldatum bedrag'!B587)</f>
        <v>0</v>
      </c>
      <c r="R587" s="4">
        <f>SUMIFS('grv lys'!$L$2:$L$2863,'grv lys'!$I$2:$I$2863,'bereken betaaldatum bedrag'!$R$1,'grv lys'!$T$2:$T$2863,'bereken betaaldatum bedrag'!B587)</f>
        <v>0</v>
      </c>
      <c r="S587" s="4">
        <f>SUMIFS('grv lys'!Y586:Y3849,'grv lys'!T586:T3849,'bereken betaaldatum bedrag'!B587,'grv lys'!V586:V3849,'bereken betaaldatum bedrag'!$S$1)</f>
        <v>0</v>
      </c>
      <c r="T587" s="4">
        <f>SUMIFS('grv lys'!Z586:Z3849,'grv lys'!U586:U3849,'bereken betaaldatum bedrag'!B587,'grv lys'!W586:W3849,'bereken betaaldatum bedrag'!$T$1)</f>
        <v>0</v>
      </c>
      <c r="U587" s="4">
        <f>SUMIFS('grv lys'!$L$2:$L$2863,'grv lys'!$I$2:$I$2863,'bereken betaaldatum bedrag'!$U$1,'grv lys'!$T$2:$T$2863,'bereken betaaldatum bedrag'!B587)</f>
        <v>0</v>
      </c>
      <c r="V587" s="4">
        <f>SUMIFS('grv lys'!$L$2:$L$2863,'grv lys'!$I$2:$I$2863,'bereken betaaldatum bedrag'!$V$1,'grv lys'!$T$2:$T$2863,'bereken betaaldatum bedrag'!B587)</f>
        <v>0</v>
      </c>
      <c r="W587" s="4">
        <f>SUMIFS('grv lys'!$L$2:$L$2863,'grv lys'!$I$2:$I$2863,'bereken betaaldatum bedrag'!$W$1,'grv lys'!$T$2:$T$2863,'bereken betaaldatum bedrag'!B587)</f>
        <v>0</v>
      </c>
      <c r="X587" s="4">
        <f>SUMIFS('grv lys'!$L$2:$L$2863,'grv lys'!$I$2:$I$2863,'bereken betaaldatum bedrag'!$X$1,'grv lys'!$T$2:$T$2863,'bereken betaaldatum bedrag'!B587)</f>
        <v>0</v>
      </c>
      <c r="Y587" s="4">
        <f>SUMIFS('grv lys'!$L$2:$L$2863,'grv lys'!$I$2:$I$2863,'bereken betaaldatum bedrag'!$Y$1,'grv lys'!$G$2:$G$2863,'bereken betaaldatum bedrag'!B587)</f>
        <v>0</v>
      </c>
      <c r="Z587" s="4">
        <f>SUMIFS('grv lys'!$L$2:$L$2863,'grv lys'!$I$2:$I$2863,'bereken betaaldatum bedrag'!$Z$1,'grv lys'!$G$2:$G$2863,'bereken betaaldatum bedrag'!B587)</f>
        <v>0</v>
      </c>
      <c r="AA587" s="4">
        <f>SUMIFS('grv lys'!$L$2:$L$2863,'grv lys'!$I$2:$I$2863,'bereken betaaldatum bedrag'!$AA$1,'grv lys'!$G$2:$G$2863,'bereken betaaldatum bedrag'!B587)</f>
        <v>0</v>
      </c>
      <c r="AB587" s="4">
        <f>SUMIFS('grv lys'!$L$2:$L$2863,'grv lys'!$I$2:$I$2863,'bereken betaaldatum bedrag'!$AB$1,'grv lys'!$G$2:$G$2863,'bereken betaaldatum bedrag'!B587)</f>
        <v>0</v>
      </c>
      <c r="AC587" s="4">
        <f>SUMIFS('grv lys'!$L$2:$L$2863,'grv lys'!$I$2:$I$2863,'bereken betaaldatum bedrag'!$AC$1,'grv lys'!$G$2:$G$2863,'bereken betaaldatum bedrag'!B587)</f>
        <v>0</v>
      </c>
      <c r="AD587" s="4">
        <f>SUMIFS('grv lys'!$L$2:$L$2863,'grv lys'!$I$2:$I$2863,'bereken betaaldatum bedrag'!$AD$1,'grv lys'!$G$2:$G$2863,'bereken betaaldatum bedrag'!B587)</f>
        <v>0</v>
      </c>
      <c r="AE587" s="4">
        <f>SUMIFS('grv lys'!$L$2:$L$2863,'grv lys'!$I$2:$I$2863,'bereken betaaldatum bedrag'!$AE$1,'grv lys'!$G$2:$G$2863,'bereken betaaldatum bedrag'!B587)</f>
        <v>0</v>
      </c>
      <c r="AF587" s="4">
        <f>SUMIFS('grv lys'!$L$2:$L$2863,'grv lys'!$I$2:$I$2863,'bereken betaaldatum bedrag'!$AF$1,'grv lys'!$G$2:$G$2863,'bereken betaaldatum bedrag'!B587)</f>
        <v>0</v>
      </c>
      <c r="AG587" s="4">
        <f>SUMIFS('grv lys'!$L$2:$L$2863,'grv lys'!$I$2:$I$2863,'bereken betaaldatum bedrag'!$AG$1,'grv lys'!$G$2:$G$2863,'bereken betaaldatum bedrag'!B587)</f>
        <v>0</v>
      </c>
      <c r="AH587" s="4">
        <f>SUMIFS('grv lys'!$L$2:$L$2863,'grv lys'!$I$2:$I$2863,'bereken betaaldatum bedrag'!$AH$1,'grv lys'!$G$2:$G$2863,'bereken betaaldatum bedrag'!B587)</f>
        <v>0</v>
      </c>
      <c r="AI587" s="4">
        <f>SUMIFS('grv lys'!$L$2:$L$2863,'grv lys'!$I$2:$I$2863,'bereken betaaldatum bedrag'!$AI$1,'grv lys'!$G$2:$G$2863,'bereken betaaldatum bedrag'!B587)</f>
        <v>0</v>
      </c>
      <c r="AJ587" s="4">
        <f>SUMIFS('grv lys'!$L$2:$L$2863,'grv lys'!$I$2:$I$2863,'bereken betaaldatum bedrag'!$AJ$1,'grv lys'!$G$2:$G$2863,'bereken betaaldatum bedrag'!B587)</f>
        <v>0</v>
      </c>
      <c r="AK587" s="4">
        <f>SUMIFS('grv lys'!$L$2:$L$2863,'grv lys'!$I$2:$I$2863,'bereken betaaldatum bedrag'!$AK$1,'grv lys'!$G$2:$G$2863,'bereken betaaldatum bedrag'!B587)</f>
        <v>0</v>
      </c>
      <c r="AL587" s="4">
        <f>SUMIFS('grv lys'!$L$2:$L$2863,'grv lys'!$I$2:$I$2863,'bereken betaaldatum bedrag'!$AL$1,'grv lys'!$G$2:$G$2863,'bereken betaaldatum bedrag'!B587)</f>
        <v>0</v>
      </c>
      <c r="AM587" s="4">
        <f>SUMIFS('grv lys'!$L$2:$L$2863,'grv lys'!$I$2:$I$2863,'bereken betaaldatum bedrag'!$AM$1,'grv lys'!$G$2:$G$2863,'bereken betaaldatum bedrag'!B587)</f>
        <v>0</v>
      </c>
      <c r="AN587" s="4">
        <f>SUMIFS('grv lys'!$L$2:$L$2863,'grv lys'!$I$2:$I$2863,'bereken betaaldatum bedrag'!$AN$1,'grv lys'!$G$2:$G$2863,'bereken betaaldatum bedrag'!B587)</f>
        <v>0</v>
      </c>
      <c r="AO587" s="4">
        <f>SUMIFS('grv lys'!$L$2:$L$2863,'grv lys'!$I$2:$I$2863,'bereken betaaldatum bedrag'!$AO$1,'grv lys'!$G$2:$G$2863,'bereken betaaldatum bedrag'!B587)</f>
        <v>0</v>
      </c>
      <c r="AP587" s="4">
        <f>SUMIFS('grv lys'!$L$2:$L$2863,'grv lys'!$I$2:$I$2863,'bereken betaaldatum bedrag'!$AP$1,'grv lys'!$G$2:$G$2863,'bereken betaaldatum bedrag'!B587)</f>
        <v>0</v>
      </c>
      <c r="AQ587" s="4">
        <f>SUMIFS('grv lys'!$L$2:$L$2863,'grv lys'!$I$2:$I$2863,'bereken betaaldatum bedrag'!$AQ$1,'grv lys'!$G$2:$G$2863,'bereken betaaldatum bedrag'!B587)</f>
        <v>0</v>
      </c>
      <c r="AR587" s="4">
        <f>SUMIFS('grv lys'!$L$2:$L$2863,'grv lys'!$I$2:$I$2863,'bereken betaaldatum bedrag'!$AR$1,'grv lys'!$G$2:$G$2863,'bereken betaaldatum bedrag'!B587)</f>
        <v>0</v>
      </c>
      <c r="AS587" s="4">
        <f>SUMIFS('grv lys'!$L$2:$L$2863,'grv lys'!$I$2:$I$2863,'bereken betaaldatum bedrag'!$AS$1,'grv lys'!$G$2:$G$2863,'bereken betaaldatum bedrag'!B587)</f>
        <v>0</v>
      </c>
      <c r="AT587" s="4">
        <f>SUMIFS('grv lys'!$L$2:$L$2863,'grv lys'!$I$2:$I$2863,'bereken betaaldatum bedrag'!$AT$1,'grv lys'!$G$2:$G$2863,'bereken betaaldatum bedrag'!B587)</f>
        <v>0</v>
      </c>
      <c r="AU587" s="4">
        <f>SUMIFS('grv lys'!$L$2:$L$2863,'grv lys'!$I$2:$I$2863,'bereken betaaldatum bedrag'!$AU$1,'grv lys'!$G$2:$G$2863,'bereken betaaldatum bedrag'!B587)</f>
        <v>0</v>
      </c>
      <c r="AV587" s="4">
        <f>SUMIFS('grv lys'!$L$2:$L$2863,'grv lys'!$I$2:$I$2863,'bereken betaaldatum bedrag'!$AV$1,'grv lys'!$G$2:$G$2863,'bereken betaaldatum bedrag'!B587)</f>
        <v>0</v>
      </c>
      <c r="AW587" s="4">
        <f>SUMIFS('grv lys'!$L$2:$L$2863,'grv lys'!$I$2:$I$2863,'bereken betaaldatum bedrag'!$AW$1,'grv lys'!$G$2:$G$2863,'bereken betaaldatum bedrag'!B587)</f>
        <v>0</v>
      </c>
      <c r="AX587" s="4">
        <f>SUMIFS('grv lys'!$L$2:$L$2863,'grv lys'!$I$2:$I$2863,'bereken betaaldatum bedrag'!$AX$1,'grv lys'!$G$2:$G$2863,'bereken betaaldatum bedrag'!B587)</f>
        <v>0</v>
      </c>
      <c r="AY587" s="4">
        <f>SUMIFS('grv lys'!$L$2:$L$2863,'grv lys'!$I$2:$I$2863,'bereken betaaldatum bedrag'!$AY$1,'grv lys'!$G$2:$G$2863,'bereken betaaldatum bedrag'!B587)</f>
        <v>0</v>
      </c>
      <c r="AZ587" s="4">
        <f>SUMIFS('grv lys'!$L$2:$L$2863,'grv lys'!$I$2:$I$2863,'bereken betaaldatum bedrag'!$AZ$1,'grv lys'!$G$2:$G$2863,'bereken betaaldatum bedrag'!B587)</f>
        <v>0</v>
      </c>
      <c r="BA587" s="4">
        <f>SUMIFS('grv lys'!$L$2:$L$2863,'grv lys'!$I$2:$I$2863,'bereken betaaldatum bedrag'!$BA$1,'grv lys'!$G$2:$G$2863,'bereken betaaldatum bedrag'!B587)</f>
        <v>0</v>
      </c>
    </row>
    <row r="588" spans="1:53" x14ac:dyDescent="0.25">
      <c r="A588" s="19" t="s">
        <v>136</v>
      </c>
      <c r="B588" s="20">
        <v>42164</v>
      </c>
      <c r="C588" s="7"/>
      <c r="D588" s="15" t="s">
        <v>148</v>
      </c>
      <c r="E588" s="14"/>
      <c r="F588" s="12"/>
      <c r="G588" s="16"/>
      <c r="H588" s="16"/>
      <c r="I588" s="4">
        <f>SUMIFS('grv lys'!$L$2:$L$2863,'grv lys'!$G$2:$G$2863,'bereken betaaldatum bedrag'!B588,'grv lys'!$I$2:$I$2863,'bereken betaaldatum bedrag'!I$1)</f>
        <v>0</v>
      </c>
      <c r="J588" s="4">
        <f>SUMIFS('grv lys'!$L$2:$L$2863,'grv lys'!$I$2:$I$2863,'bereken betaaldatum bedrag'!$J$1,'grv lys'!$T$2:$T$2863,'bereken betaaldatum bedrag'!B588)</f>
        <v>0</v>
      </c>
      <c r="K588" s="4">
        <f>SUMIFS('grv lys'!$L$2:$L$2863,'grv lys'!$I$2:$I$2863,'bereken betaaldatum bedrag'!$K$1,'grv lys'!$T$2:$T$2863,'bereken betaaldatum bedrag'!B588)</f>
        <v>0</v>
      </c>
      <c r="L588" s="4">
        <f>SUMIFS('grv lys'!$L$2:$L$2863,'grv lys'!$I$2:$I$2863,'bereken betaaldatum bedrag'!$L$1,'grv lys'!$T$2:$T$2863,'bereken betaaldatum bedrag'!B588)</f>
        <v>0</v>
      </c>
      <c r="M588" s="4">
        <f>SUMIFS('grv lys'!$L$2:$L$2863,'grv lys'!$I$2:$I$2863,'bereken betaaldatum bedrag'!$M$1,'grv lys'!$T$2:$T$2863,'bereken betaaldatum bedrag'!B588)</f>
        <v>0</v>
      </c>
      <c r="N588" s="4">
        <f>SUMIFS('grv lys'!$L$2:$L$2863,'grv lys'!$I$2:$I$2863,'bereken betaaldatum bedrag'!$N$1,'grv lys'!$T$2:$T$2863,'bereken betaaldatum bedrag'!B588)</f>
        <v>0</v>
      </c>
      <c r="O588" s="4">
        <f>SUMIFS('grv lys'!$L$2:$L$2863,'grv lys'!$I$2:$I$2863,'bereken betaaldatum bedrag'!$O$1,'grv lys'!$T$2:$T$2863,'bereken betaaldatum bedrag'!B588)</f>
        <v>0</v>
      </c>
      <c r="P588" s="4">
        <f>SUMIFS('grv lys'!$L$2:$L$2863,'grv lys'!$I$2:$I$2863,'bereken betaaldatum bedrag'!$P$1,'grv lys'!$T$2:$T$2863,'bereken betaaldatum bedrag'!B588)</f>
        <v>0</v>
      </c>
      <c r="Q588" s="4">
        <f>SUMIFS('grv lys'!$L$2:$L$2863,'grv lys'!$I$2:$I$2863,'bereken betaaldatum bedrag'!$Q$1,'grv lys'!$T$2:$T$2863,'bereken betaaldatum bedrag'!B588)</f>
        <v>0</v>
      </c>
      <c r="R588" s="4">
        <f>SUMIFS('grv lys'!$L$2:$L$2863,'grv lys'!$I$2:$I$2863,'bereken betaaldatum bedrag'!$R$1,'grv lys'!$T$2:$T$2863,'bereken betaaldatum bedrag'!B588)</f>
        <v>0</v>
      </c>
      <c r="S588" s="4">
        <f>SUMIFS('grv lys'!Y587:Y3850,'grv lys'!T587:T3850,'bereken betaaldatum bedrag'!B588,'grv lys'!V587:V3850,'bereken betaaldatum bedrag'!$S$1)</f>
        <v>0</v>
      </c>
      <c r="T588" s="4">
        <f>SUMIFS('grv lys'!Z587:Z3850,'grv lys'!U587:U3850,'bereken betaaldatum bedrag'!B588,'grv lys'!W587:W3850,'bereken betaaldatum bedrag'!$T$1)</f>
        <v>0</v>
      </c>
      <c r="U588" s="4">
        <f>SUMIFS('grv lys'!$L$2:$L$2863,'grv lys'!$I$2:$I$2863,'bereken betaaldatum bedrag'!$U$1,'grv lys'!$T$2:$T$2863,'bereken betaaldatum bedrag'!B588)</f>
        <v>0</v>
      </c>
      <c r="V588" s="4">
        <f>SUMIFS('grv lys'!$L$2:$L$2863,'grv lys'!$I$2:$I$2863,'bereken betaaldatum bedrag'!$V$1,'grv lys'!$T$2:$T$2863,'bereken betaaldatum bedrag'!B588)</f>
        <v>0</v>
      </c>
      <c r="W588" s="4">
        <f>SUMIFS('grv lys'!$L$2:$L$2863,'grv lys'!$I$2:$I$2863,'bereken betaaldatum bedrag'!$W$1,'grv lys'!$T$2:$T$2863,'bereken betaaldatum bedrag'!B588)</f>
        <v>0</v>
      </c>
      <c r="X588" s="4">
        <f>SUMIFS('grv lys'!$L$2:$L$2863,'grv lys'!$I$2:$I$2863,'bereken betaaldatum bedrag'!$X$1,'grv lys'!$T$2:$T$2863,'bereken betaaldatum bedrag'!B588)</f>
        <v>0</v>
      </c>
      <c r="Y588" s="4">
        <f>SUMIFS('grv lys'!$L$2:$L$2863,'grv lys'!$I$2:$I$2863,'bereken betaaldatum bedrag'!$Y$1,'grv lys'!$G$2:$G$2863,'bereken betaaldatum bedrag'!B588)</f>
        <v>0</v>
      </c>
      <c r="Z588" s="4">
        <f>SUMIFS('grv lys'!$L$2:$L$2863,'grv lys'!$I$2:$I$2863,'bereken betaaldatum bedrag'!$Z$1,'grv lys'!$G$2:$G$2863,'bereken betaaldatum bedrag'!B588)</f>
        <v>0</v>
      </c>
      <c r="AA588" s="4">
        <f>SUMIFS('grv lys'!$L$2:$L$2863,'grv lys'!$I$2:$I$2863,'bereken betaaldatum bedrag'!$AA$1,'grv lys'!$G$2:$G$2863,'bereken betaaldatum bedrag'!B588)</f>
        <v>0</v>
      </c>
      <c r="AB588" s="4">
        <f>SUMIFS('grv lys'!$L$2:$L$2863,'grv lys'!$I$2:$I$2863,'bereken betaaldatum bedrag'!$AB$1,'grv lys'!$G$2:$G$2863,'bereken betaaldatum bedrag'!B588)</f>
        <v>0</v>
      </c>
      <c r="AC588" s="4">
        <f>SUMIFS('grv lys'!$L$2:$L$2863,'grv lys'!$I$2:$I$2863,'bereken betaaldatum bedrag'!$AC$1,'grv lys'!$G$2:$G$2863,'bereken betaaldatum bedrag'!B588)</f>
        <v>0</v>
      </c>
      <c r="AD588" s="4">
        <f>SUMIFS('grv lys'!$L$2:$L$2863,'grv lys'!$I$2:$I$2863,'bereken betaaldatum bedrag'!$AD$1,'grv lys'!$G$2:$G$2863,'bereken betaaldatum bedrag'!B588)</f>
        <v>0</v>
      </c>
      <c r="AE588" s="4">
        <f>SUMIFS('grv lys'!$L$2:$L$2863,'grv lys'!$I$2:$I$2863,'bereken betaaldatum bedrag'!$AE$1,'grv lys'!$G$2:$G$2863,'bereken betaaldatum bedrag'!B588)</f>
        <v>0</v>
      </c>
      <c r="AF588" s="4">
        <f>SUMIFS('grv lys'!$L$2:$L$2863,'grv lys'!$I$2:$I$2863,'bereken betaaldatum bedrag'!$AF$1,'grv lys'!$G$2:$G$2863,'bereken betaaldatum bedrag'!B588)</f>
        <v>0</v>
      </c>
      <c r="AG588" s="4">
        <f>SUMIFS('grv lys'!$L$2:$L$2863,'grv lys'!$I$2:$I$2863,'bereken betaaldatum bedrag'!$AG$1,'grv lys'!$G$2:$G$2863,'bereken betaaldatum bedrag'!B588)</f>
        <v>0</v>
      </c>
      <c r="AH588" s="4">
        <f>SUMIFS('grv lys'!$L$2:$L$2863,'grv lys'!$I$2:$I$2863,'bereken betaaldatum bedrag'!$AH$1,'grv lys'!$G$2:$G$2863,'bereken betaaldatum bedrag'!B588)</f>
        <v>0</v>
      </c>
      <c r="AI588" s="4">
        <f>SUMIFS('grv lys'!$L$2:$L$2863,'grv lys'!$I$2:$I$2863,'bereken betaaldatum bedrag'!$AI$1,'grv lys'!$G$2:$G$2863,'bereken betaaldatum bedrag'!B588)</f>
        <v>0</v>
      </c>
      <c r="AJ588" s="4">
        <f>SUMIFS('grv lys'!$L$2:$L$2863,'grv lys'!$I$2:$I$2863,'bereken betaaldatum bedrag'!$AJ$1,'grv lys'!$G$2:$G$2863,'bereken betaaldatum bedrag'!B588)</f>
        <v>0</v>
      </c>
      <c r="AK588" s="4">
        <f>SUMIFS('grv lys'!$L$2:$L$2863,'grv lys'!$I$2:$I$2863,'bereken betaaldatum bedrag'!$AK$1,'grv lys'!$G$2:$G$2863,'bereken betaaldatum bedrag'!B588)</f>
        <v>0</v>
      </c>
      <c r="AL588" s="4">
        <f>SUMIFS('grv lys'!$L$2:$L$2863,'grv lys'!$I$2:$I$2863,'bereken betaaldatum bedrag'!$AL$1,'grv lys'!$G$2:$G$2863,'bereken betaaldatum bedrag'!B588)</f>
        <v>0</v>
      </c>
      <c r="AM588" s="4">
        <f>SUMIFS('grv lys'!$L$2:$L$2863,'grv lys'!$I$2:$I$2863,'bereken betaaldatum bedrag'!$AM$1,'grv lys'!$G$2:$G$2863,'bereken betaaldatum bedrag'!B588)</f>
        <v>0</v>
      </c>
      <c r="AN588" s="4">
        <f>SUMIFS('grv lys'!$L$2:$L$2863,'grv lys'!$I$2:$I$2863,'bereken betaaldatum bedrag'!$AN$1,'grv lys'!$G$2:$G$2863,'bereken betaaldatum bedrag'!B588)</f>
        <v>0</v>
      </c>
      <c r="AO588" s="4">
        <f>SUMIFS('grv lys'!$L$2:$L$2863,'grv lys'!$I$2:$I$2863,'bereken betaaldatum bedrag'!$AO$1,'grv lys'!$G$2:$G$2863,'bereken betaaldatum bedrag'!B588)</f>
        <v>0</v>
      </c>
      <c r="AP588" s="4">
        <f>SUMIFS('grv lys'!$L$2:$L$2863,'grv lys'!$I$2:$I$2863,'bereken betaaldatum bedrag'!$AP$1,'grv lys'!$G$2:$G$2863,'bereken betaaldatum bedrag'!B588)</f>
        <v>0</v>
      </c>
      <c r="AQ588" s="4">
        <f>SUMIFS('grv lys'!$L$2:$L$2863,'grv lys'!$I$2:$I$2863,'bereken betaaldatum bedrag'!$AQ$1,'grv lys'!$G$2:$G$2863,'bereken betaaldatum bedrag'!B588)</f>
        <v>0</v>
      </c>
      <c r="AR588" s="4">
        <f>SUMIFS('grv lys'!$L$2:$L$2863,'grv lys'!$I$2:$I$2863,'bereken betaaldatum bedrag'!$AR$1,'grv lys'!$G$2:$G$2863,'bereken betaaldatum bedrag'!B588)</f>
        <v>0</v>
      </c>
      <c r="AS588" s="4">
        <f>SUMIFS('grv lys'!$L$2:$L$2863,'grv lys'!$I$2:$I$2863,'bereken betaaldatum bedrag'!$AS$1,'grv lys'!$G$2:$G$2863,'bereken betaaldatum bedrag'!B588)</f>
        <v>0</v>
      </c>
      <c r="AT588" s="4">
        <f>SUMIFS('grv lys'!$L$2:$L$2863,'grv lys'!$I$2:$I$2863,'bereken betaaldatum bedrag'!$AT$1,'grv lys'!$G$2:$G$2863,'bereken betaaldatum bedrag'!B588)</f>
        <v>0</v>
      </c>
      <c r="AU588" s="4">
        <f>SUMIFS('grv lys'!$L$2:$L$2863,'grv lys'!$I$2:$I$2863,'bereken betaaldatum bedrag'!$AU$1,'grv lys'!$G$2:$G$2863,'bereken betaaldatum bedrag'!B588)</f>
        <v>0</v>
      </c>
      <c r="AV588" s="4">
        <f>SUMIFS('grv lys'!$L$2:$L$2863,'grv lys'!$I$2:$I$2863,'bereken betaaldatum bedrag'!$AV$1,'grv lys'!$G$2:$G$2863,'bereken betaaldatum bedrag'!B588)</f>
        <v>0</v>
      </c>
      <c r="AW588" s="4">
        <f>SUMIFS('grv lys'!$L$2:$L$2863,'grv lys'!$I$2:$I$2863,'bereken betaaldatum bedrag'!$AW$1,'grv lys'!$G$2:$G$2863,'bereken betaaldatum bedrag'!B588)</f>
        <v>0</v>
      </c>
      <c r="AX588" s="4">
        <f>SUMIFS('grv lys'!$L$2:$L$2863,'grv lys'!$I$2:$I$2863,'bereken betaaldatum bedrag'!$AX$1,'grv lys'!$G$2:$G$2863,'bereken betaaldatum bedrag'!B588)</f>
        <v>0</v>
      </c>
      <c r="AY588" s="4">
        <f>SUMIFS('grv lys'!$L$2:$L$2863,'grv lys'!$I$2:$I$2863,'bereken betaaldatum bedrag'!$AY$1,'grv lys'!$G$2:$G$2863,'bereken betaaldatum bedrag'!B588)</f>
        <v>0</v>
      </c>
      <c r="AZ588" s="4">
        <f>SUMIFS('grv lys'!$L$2:$L$2863,'grv lys'!$I$2:$I$2863,'bereken betaaldatum bedrag'!$AZ$1,'grv lys'!$G$2:$G$2863,'bereken betaaldatum bedrag'!B588)</f>
        <v>0</v>
      </c>
      <c r="BA588" s="4">
        <f>SUMIFS('grv lys'!$L$2:$L$2863,'grv lys'!$I$2:$I$2863,'bereken betaaldatum bedrag'!$BA$1,'grv lys'!$G$2:$G$2863,'bereken betaaldatum bedrag'!B588)</f>
        <v>0</v>
      </c>
    </row>
    <row r="589" spans="1:53" x14ac:dyDescent="0.25">
      <c r="A589" s="19" t="s">
        <v>137</v>
      </c>
      <c r="B589" s="20">
        <v>42165</v>
      </c>
      <c r="C589" s="7"/>
      <c r="D589" s="15" t="s">
        <v>148</v>
      </c>
      <c r="E589" s="14"/>
      <c r="F589" s="12"/>
      <c r="G589" s="16"/>
      <c r="H589" s="16"/>
      <c r="I589" s="4">
        <f>SUMIFS('grv lys'!$L$2:$L$2863,'grv lys'!$G$2:$G$2863,'bereken betaaldatum bedrag'!B589,'grv lys'!$I$2:$I$2863,'bereken betaaldatum bedrag'!I$1)</f>
        <v>0</v>
      </c>
      <c r="J589" s="4">
        <f>SUMIFS('grv lys'!$L$2:$L$2863,'grv lys'!$I$2:$I$2863,'bereken betaaldatum bedrag'!$J$1,'grv lys'!$T$2:$T$2863,'bereken betaaldatum bedrag'!B589)</f>
        <v>0</v>
      </c>
      <c r="K589" s="4">
        <f>SUMIFS('grv lys'!$L$2:$L$2863,'grv lys'!$I$2:$I$2863,'bereken betaaldatum bedrag'!$K$1,'grv lys'!$T$2:$T$2863,'bereken betaaldatum bedrag'!B589)</f>
        <v>0</v>
      </c>
      <c r="L589" s="4">
        <f>SUMIFS('grv lys'!$L$2:$L$2863,'grv lys'!$I$2:$I$2863,'bereken betaaldatum bedrag'!$L$1,'grv lys'!$T$2:$T$2863,'bereken betaaldatum bedrag'!B589)</f>
        <v>0</v>
      </c>
      <c r="M589" s="4">
        <f>SUMIFS('grv lys'!$L$2:$L$2863,'grv lys'!$I$2:$I$2863,'bereken betaaldatum bedrag'!$M$1,'grv lys'!$T$2:$T$2863,'bereken betaaldatum bedrag'!B589)</f>
        <v>0</v>
      </c>
      <c r="N589" s="4">
        <f>SUMIFS('grv lys'!$L$2:$L$2863,'grv lys'!$I$2:$I$2863,'bereken betaaldatum bedrag'!$N$1,'grv lys'!$T$2:$T$2863,'bereken betaaldatum bedrag'!B589)</f>
        <v>0</v>
      </c>
      <c r="O589" s="4">
        <f>SUMIFS('grv lys'!$L$2:$L$2863,'grv lys'!$I$2:$I$2863,'bereken betaaldatum bedrag'!$O$1,'grv lys'!$T$2:$T$2863,'bereken betaaldatum bedrag'!B589)</f>
        <v>0</v>
      </c>
      <c r="P589" s="4">
        <f>SUMIFS('grv lys'!$L$2:$L$2863,'grv lys'!$I$2:$I$2863,'bereken betaaldatum bedrag'!$P$1,'grv lys'!$T$2:$T$2863,'bereken betaaldatum bedrag'!B589)</f>
        <v>0</v>
      </c>
      <c r="Q589" s="4">
        <f>SUMIFS('grv lys'!$L$2:$L$2863,'grv lys'!$I$2:$I$2863,'bereken betaaldatum bedrag'!$Q$1,'grv lys'!$T$2:$T$2863,'bereken betaaldatum bedrag'!B589)</f>
        <v>0</v>
      </c>
      <c r="R589" s="4">
        <f>SUMIFS('grv lys'!$L$2:$L$2863,'grv lys'!$I$2:$I$2863,'bereken betaaldatum bedrag'!$R$1,'grv lys'!$T$2:$T$2863,'bereken betaaldatum bedrag'!B589)</f>
        <v>0</v>
      </c>
      <c r="S589" s="4">
        <f>SUMIFS('grv lys'!Y588:Y3851,'grv lys'!T588:T3851,'bereken betaaldatum bedrag'!B589,'grv lys'!V588:V3851,'bereken betaaldatum bedrag'!$S$1)</f>
        <v>0</v>
      </c>
      <c r="T589" s="4">
        <f>SUMIFS('grv lys'!Z588:Z3851,'grv lys'!U588:U3851,'bereken betaaldatum bedrag'!B589,'grv lys'!W588:W3851,'bereken betaaldatum bedrag'!$T$1)</f>
        <v>0</v>
      </c>
      <c r="U589" s="4">
        <f>SUMIFS('grv lys'!$L$2:$L$2863,'grv lys'!$I$2:$I$2863,'bereken betaaldatum bedrag'!$U$1,'grv lys'!$T$2:$T$2863,'bereken betaaldatum bedrag'!B589)</f>
        <v>0</v>
      </c>
      <c r="V589" s="4">
        <f>SUMIFS('grv lys'!$L$2:$L$2863,'grv lys'!$I$2:$I$2863,'bereken betaaldatum bedrag'!$V$1,'grv lys'!$T$2:$T$2863,'bereken betaaldatum bedrag'!B589)</f>
        <v>0</v>
      </c>
      <c r="W589" s="4">
        <f>SUMIFS('grv lys'!$L$2:$L$2863,'grv lys'!$I$2:$I$2863,'bereken betaaldatum bedrag'!$W$1,'grv lys'!$T$2:$T$2863,'bereken betaaldatum bedrag'!B589)</f>
        <v>0</v>
      </c>
      <c r="X589" s="4">
        <f>SUMIFS('grv lys'!$L$2:$L$2863,'grv lys'!$I$2:$I$2863,'bereken betaaldatum bedrag'!$X$1,'grv lys'!$T$2:$T$2863,'bereken betaaldatum bedrag'!B589)</f>
        <v>0</v>
      </c>
      <c r="Y589" s="4">
        <f>SUMIFS('grv lys'!$L$2:$L$2863,'grv lys'!$I$2:$I$2863,'bereken betaaldatum bedrag'!$Y$1,'grv lys'!$G$2:$G$2863,'bereken betaaldatum bedrag'!B589)</f>
        <v>0</v>
      </c>
      <c r="Z589" s="4">
        <f>SUMIFS('grv lys'!$L$2:$L$2863,'grv lys'!$I$2:$I$2863,'bereken betaaldatum bedrag'!$Z$1,'grv lys'!$G$2:$G$2863,'bereken betaaldatum bedrag'!B589)</f>
        <v>0</v>
      </c>
      <c r="AA589" s="4">
        <f>SUMIFS('grv lys'!$L$2:$L$2863,'grv lys'!$I$2:$I$2863,'bereken betaaldatum bedrag'!$AA$1,'grv lys'!$G$2:$G$2863,'bereken betaaldatum bedrag'!B589)</f>
        <v>0</v>
      </c>
      <c r="AB589" s="4">
        <f>SUMIFS('grv lys'!$L$2:$L$2863,'grv lys'!$I$2:$I$2863,'bereken betaaldatum bedrag'!$AB$1,'grv lys'!$G$2:$G$2863,'bereken betaaldatum bedrag'!B589)</f>
        <v>0</v>
      </c>
      <c r="AC589" s="4">
        <f>SUMIFS('grv lys'!$L$2:$L$2863,'grv lys'!$I$2:$I$2863,'bereken betaaldatum bedrag'!$AC$1,'grv lys'!$G$2:$G$2863,'bereken betaaldatum bedrag'!B589)</f>
        <v>0</v>
      </c>
      <c r="AD589" s="4">
        <f>SUMIFS('grv lys'!$L$2:$L$2863,'grv lys'!$I$2:$I$2863,'bereken betaaldatum bedrag'!$AD$1,'grv lys'!$G$2:$G$2863,'bereken betaaldatum bedrag'!B589)</f>
        <v>0</v>
      </c>
      <c r="AE589" s="4">
        <f>SUMIFS('grv lys'!$L$2:$L$2863,'grv lys'!$I$2:$I$2863,'bereken betaaldatum bedrag'!$AE$1,'grv lys'!$G$2:$G$2863,'bereken betaaldatum bedrag'!B589)</f>
        <v>0</v>
      </c>
      <c r="AF589" s="4">
        <f>SUMIFS('grv lys'!$L$2:$L$2863,'grv lys'!$I$2:$I$2863,'bereken betaaldatum bedrag'!$AF$1,'grv lys'!$G$2:$G$2863,'bereken betaaldatum bedrag'!B589)</f>
        <v>0</v>
      </c>
      <c r="AG589" s="4">
        <f>SUMIFS('grv lys'!$L$2:$L$2863,'grv lys'!$I$2:$I$2863,'bereken betaaldatum bedrag'!$AG$1,'grv lys'!$G$2:$G$2863,'bereken betaaldatum bedrag'!B589)</f>
        <v>0</v>
      </c>
      <c r="AH589" s="4">
        <f>SUMIFS('grv lys'!$L$2:$L$2863,'grv lys'!$I$2:$I$2863,'bereken betaaldatum bedrag'!$AH$1,'grv lys'!$G$2:$G$2863,'bereken betaaldatum bedrag'!B589)</f>
        <v>0</v>
      </c>
      <c r="AI589" s="4">
        <f>SUMIFS('grv lys'!$L$2:$L$2863,'grv lys'!$I$2:$I$2863,'bereken betaaldatum bedrag'!$AI$1,'grv lys'!$G$2:$G$2863,'bereken betaaldatum bedrag'!B589)</f>
        <v>0</v>
      </c>
      <c r="AJ589" s="4">
        <f>SUMIFS('grv lys'!$L$2:$L$2863,'grv lys'!$I$2:$I$2863,'bereken betaaldatum bedrag'!$AJ$1,'grv lys'!$G$2:$G$2863,'bereken betaaldatum bedrag'!B589)</f>
        <v>0</v>
      </c>
      <c r="AK589" s="4">
        <f>SUMIFS('grv lys'!$L$2:$L$2863,'grv lys'!$I$2:$I$2863,'bereken betaaldatum bedrag'!$AK$1,'grv lys'!$G$2:$G$2863,'bereken betaaldatum bedrag'!B589)</f>
        <v>0</v>
      </c>
      <c r="AL589" s="4">
        <f>SUMIFS('grv lys'!$L$2:$L$2863,'grv lys'!$I$2:$I$2863,'bereken betaaldatum bedrag'!$AL$1,'grv lys'!$G$2:$G$2863,'bereken betaaldatum bedrag'!B589)</f>
        <v>0</v>
      </c>
      <c r="AM589" s="4">
        <f>SUMIFS('grv lys'!$L$2:$L$2863,'grv lys'!$I$2:$I$2863,'bereken betaaldatum bedrag'!$AM$1,'grv lys'!$G$2:$G$2863,'bereken betaaldatum bedrag'!B589)</f>
        <v>0</v>
      </c>
      <c r="AN589" s="4">
        <f>SUMIFS('grv lys'!$L$2:$L$2863,'grv lys'!$I$2:$I$2863,'bereken betaaldatum bedrag'!$AN$1,'grv lys'!$G$2:$G$2863,'bereken betaaldatum bedrag'!B589)</f>
        <v>0</v>
      </c>
      <c r="AO589" s="4">
        <f>SUMIFS('grv lys'!$L$2:$L$2863,'grv lys'!$I$2:$I$2863,'bereken betaaldatum bedrag'!$AO$1,'grv lys'!$G$2:$G$2863,'bereken betaaldatum bedrag'!B589)</f>
        <v>0</v>
      </c>
      <c r="AP589" s="4">
        <f>SUMIFS('grv lys'!$L$2:$L$2863,'grv lys'!$I$2:$I$2863,'bereken betaaldatum bedrag'!$AP$1,'grv lys'!$G$2:$G$2863,'bereken betaaldatum bedrag'!B589)</f>
        <v>0</v>
      </c>
      <c r="AQ589" s="4">
        <f>SUMIFS('grv lys'!$L$2:$L$2863,'grv lys'!$I$2:$I$2863,'bereken betaaldatum bedrag'!$AQ$1,'grv lys'!$G$2:$G$2863,'bereken betaaldatum bedrag'!B589)</f>
        <v>0</v>
      </c>
      <c r="AR589" s="4">
        <f>SUMIFS('grv lys'!$L$2:$L$2863,'grv lys'!$I$2:$I$2863,'bereken betaaldatum bedrag'!$AR$1,'grv lys'!$G$2:$G$2863,'bereken betaaldatum bedrag'!B589)</f>
        <v>0</v>
      </c>
      <c r="AS589" s="4">
        <f>SUMIFS('grv lys'!$L$2:$L$2863,'grv lys'!$I$2:$I$2863,'bereken betaaldatum bedrag'!$AS$1,'grv lys'!$G$2:$G$2863,'bereken betaaldatum bedrag'!B589)</f>
        <v>0</v>
      </c>
      <c r="AT589" s="4">
        <f>SUMIFS('grv lys'!$L$2:$L$2863,'grv lys'!$I$2:$I$2863,'bereken betaaldatum bedrag'!$AT$1,'grv lys'!$G$2:$G$2863,'bereken betaaldatum bedrag'!B589)</f>
        <v>0</v>
      </c>
      <c r="AU589" s="4">
        <f>SUMIFS('grv lys'!$L$2:$L$2863,'grv lys'!$I$2:$I$2863,'bereken betaaldatum bedrag'!$AU$1,'grv lys'!$G$2:$G$2863,'bereken betaaldatum bedrag'!B589)</f>
        <v>0</v>
      </c>
      <c r="AV589" s="4">
        <f>SUMIFS('grv lys'!$L$2:$L$2863,'grv lys'!$I$2:$I$2863,'bereken betaaldatum bedrag'!$AV$1,'grv lys'!$G$2:$G$2863,'bereken betaaldatum bedrag'!B589)</f>
        <v>0</v>
      </c>
      <c r="AW589" s="4">
        <f>SUMIFS('grv lys'!$L$2:$L$2863,'grv lys'!$I$2:$I$2863,'bereken betaaldatum bedrag'!$AW$1,'grv lys'!$G$2:$G$2863,'bereken betaaldatum bedrag'!B589)</f>
        <v>0</v>
      </c>
      <c r="AX589" s="4">
        <f>SUMIFS('grv lys'!$L$2:$L$2863,'grv lys'!$I$2:$I$2863,'bereken betaaldatum bedrag'!$AX$1,'grv lys'!$G$2:$G$2863,'bereken betaaldatum bedrag'!B589)</f>
        <v>0</v>
      </c>
      <c r="AY589" s="4">
        <f>SUMIFS('grv lys'!$L$2:$L$2863,'grv lys'!$I$2:$I$2863,'bereken betaaldatum bedrag'!$AY$1,'grv lys'!$G$2:$G$2863,'bereken betaaldatum bedrag'!B589)</f>
        <v>0</v>
      </c>
      <c r="AZ589" s="4">
        <f>SUMIFS('grv lys'!$L$2:$L$2863,'grv lys'!$I$2:$I$2863,'bereken betaaldatum bedrag'!$AZ$1,'grv lys'!$G$2:$G$2863,'bereken betaaldatum bedrag'!B589)</f>
        <v>0</v>
      </c>
      <c r="BA589" s="4">
        <f>SUMIFS('grv lys'!$L$2:$L$2863,'grv lys'!$I$2:$I$2863,'bereken betaaldatum bedrag'!$BA$1,'grv lys'!$G$2:$G$2863,'bereken betaaldatum bedrag'!B589)</f>
        <v>0</v>
      </c>
    </row>
    <row r="590" spans="1:53" x14ac:dyDescent="0.25">
      <c r="A590" s="19" t="s">
        <v>138</v>
      </c>
      <c r="B590" s="20">
        <v>42166</v>
      </c>
      <c r="C590" s="7"/>
      <c r="D590" s="15" t="s">
        <v>148</v>
      </c>
      <c r="E590" s="14"/>
      <c r="F590" s="12"/>
      <c r="G590" s="16"/>
      <c r="H590" s="16"/>
      <c r="I590" s="4">
        <f>SUMIFS('grv lys'!$L$2:$L$2863,'grv lys'!$G$2:$G$2863,'bereken betaaldatum bedrag'!B590,'grv lys'!$I$2:$I$2863,'bereken betaaldatum bedrag'!I$1)</f>
        <v>0</v>
      </c>
      <c r="J590" s="4">
        <f>SUMIFS('grv lys'!$L$2:$L$2863,'grv lys'!$I$2:$I$2863,'bereken betaaldatum bedrag'!$J$1,'grv lys'!$T$2:$T$2863,'bereken betaaldatum bedrag'!B590)</f>
        <v>0</v>
      </c>
      <c r="K590" s="4">
        <f>SUMIFS('grv lys'!$L$2:$L$2863,'grv lys'!$I$2:$I$2863,'bereken betaaldatum bedrag'!$K$1,'grv lys'!$T$2:$T$2863,'bereken betaaldatum bedrag'!B590)</f>
        <v>0</v>
      </c>
      <c r="L590" s="4">
        <f>SUMIFS('grv lys'!$L$2:$L$2863,'grv lys'!$I$2:$I$2863,'bereken betaaldatum bedrag'!$L$1,'grv lys'!$T$2:$T$2863,'bereken betaaldatum bedrag'!B590)</f>
        <v>0</v>
      </c>
      <c r="M590" s="4">
        <f>SUMIFS('grv lys'!$L$2:$L$2863,'grv lys'!$I$2:$I$2863,'bereken betaaldatum bedrag'!$M$1,'grv lys'!$T$2:$T$2863,'bereken betaaldatum bedrag'!B590)</f>
        <v>0</v>
      </c>
      <c r="N590" s="4">
        <f>SUMIFS('grv lys'!$L$2:$L$2863,'grv lys'!$I$2:$I$2863,'bereken betaaldatum bedrag'!$N$1,'grv lys'!$T$2:$T$2863,'bereken betaaldatum bedrag'!B590)</f>
        <v>0</v>
      </c>
      <c r="O590" s="4">
        <f>SUMIFS('grv lys'!$L$2:$L$2863,'grv lys'!$I$2:$I$2863,'bereken betaaldatum bedrag'!$O$1,'grv lys'!$T$2:$T$2863,'bereken betaaldatum bedrag'!B590)</f>
        <v>0</v>
      </c>
      <c r="P590" s="4">
        <f>SUMIFS('grv lys'!$L$2:$L$2863,'grv lys'!$I$2:$I$2863,'bereken betaaldatum bedrag'!$P$1,'grv lys'!$T$2:$T$2863,'bereken betaaldatum bedrag'!B590)</f>
        <v>0</v>
      </c>
      <c r="Q590" s="4">
        <f>SUMIFS('grv lys'!$L$2:$L$2863,'grv lys'!$I$2:$I$2863,'bereken betaaldatum bedrag'!$Q$1,'grv lys'!$T$2:$T$2863,'bereken betaaldatum bedrag'!B590)</f>
        <v>0</v>
      </c>
      <c r="R590" s="4">
        <f>SUMIFS('grv lys'!$L$2:$L$2863,'grv lys'!$I$2:$I$2863,'bereken betaaldatum bedrag'!$R$1,'grv lys'!$T$2:$T$2863,'bereken betaaldatum bedrag'!B590)</f>
        <v>0</v>
      </c>
      <c r="S590" s="4">
        <f>SUMIFS('grv lys'!Y589:Y3852,'grv lys'!T589:T3852,'bereken betaaldatum bedrag'!B590,'grv lys'!V589:V3852,'bereken betaaldatum bedrag'!$S$1)</f>
        <v>0</v>
      </c>
      <c r="T590" s="4">
        <f>SUMIFS('grv lys'!Z589:Z3852,'grv lys'!U589:U3852,'bereken betaaldatum bedrag'!B590,'grv lys'!W589:W3852,'bereken betaaldatum bedrag'!$T$1)</f>
        <v>0</v>
      </c>
      <c r="U590" s="4">
        <f>SUMIFS('grv lys'!$L$2:$L$2863,'grv lys'!$I$2:$I$2863,'bereken betaaldatum bedrag'!$U$1,'grv lys'!$T$2:$T$2863,'bereken betaaldatum bedrag'!B590)</f>
        <v>0</v>
      </c>
      <c r="V590" s="4">
        <f>SUMIFS('grv lys'!$L$2:$L$2863,'grv lys'!$I$2:$I$2863,'bereken betaaldatum bedrag'!$V$1,'grv lys'!$T$2:$T$2863,'bereken betaaldatum bedrag'!B590)</f>
        <v>0</v>
      </c>
      <c r="W590" s="4">
        <f>SUMIFS('grv lys'!$L$2:$L$2863,'grv lys'!$I$2:$I$2863,'bereken betaaldatum bedrag'!$W$1,'grv lys'!$T$2:$T$2863,'bereken betaaldatum bedrag'!B590)</f>
        <v>0</v>
      </c>
      <c r="X590" s="4">
        <f>SUMIFS('grv lys'!$L$2:$L$2863,'grv lys'!$I$2:$I$2863,'bereken betaaldatum bedrag'!$X$1,'grv lys'!$T$2:$T$2863,'bereken betaaldatum bedrag'!B590)</f>
        <v>0</v>
      </c>
      <c r="Y590" s="4">
        <f>SUMIFS('grv lys'!$L$2:$L$2863,'grv lys'!$I$2:$I$2863,'bereken betaaldatum bedrag'!$Y$1,'grv lys'!$G$2:$G$2863,'bereken betaaldatum bedrag'!B590)</f>
        <v>0</v>
      </c>
      <c r="Z590" s="4">
        <f>SUMIFS('grv lys'!$L$2:$L$2863,'grv lys'!$I$2:$I$2863,'bereken betaaldatum bedrag'!$Z$1,'grv lys'!$G$2:$G$2863,'bereken betaaldatum bedrag'!B590)</f>
        <v>0</v>
      </c>
      <c r="AA590" s="4">
        <f>SUMIFS('grv lys'!$L$2:$L$2863,'grv lys'!$I$2:$I$2863,'bereken betaaldatum bedrag'!$AA$1,'grv lys'!$G$2:$G$2863,'bereken betaaldatum bedrag'!B590)</f>
        <v>0</v>
      </c>
      <c r="AB590" s="4">
        <f>SUMIFS('grv lys'!$L$2:$L$2863,'grv lys'!$I$2:$I$2863,'bereken betaaldatum bedrag'!$AB$1,'grv lys'!$G$2:$G$2863,'bereken betaaldatum bedrag'!B590)</f>
        <v>0</v>
      </c>
      <c r="AC590" s="4">
        <f>SUMIFS('grv lys'!$L$2:$L$2863,'grv lys'!$I$2:$I$2863,'bereken betaaldatum bedrag'!$AC$1,'grv lys'!$G$2:$G$2863,'bereken betaaldatum bedrag'!B590)</f>
        <v>0</v>
      </c>
      <c r="AD590" s="4">
        <f>SUMIFS('grv lys'!$L$2:$L$2863,'grv lys'!$I$2:$I$2863,'bereken betaaldatum bedrag'!$AD$1,'grv lys'!$G$2:$G$2863,'bereken betaaldatum bedrag'!B590)</f>
        <v>0</v>
      </c>
      <c r="AE590" s="4">
        <f>SUMIFS('grv lys'!$L$2:$L$2863,'grv lys'!$I$2:$I$2863,'bereken betaaldatum bedrag'!$AE$1,'grv lys'!$G$2:$G$2863,'bereken betaaldatum bedrag'!B590)</f>
        <v>0</v>
      </c>
      <c r="AF590" s="4">
        <f>SUMIFS('grv lys'!$L$2:$L$2863,'grv lys'!$I$2:$I$2863,'bereken betaaldatum bedrag'!$AF$1,'grv lys'!$G$2:$G$2863,'bereken betaaldatum bedrag'!B590)</f>
        <v>0</v>
      </c>
      <c r="AG590" s="4">
        <f>SUMIFS('grv lys'!$L$2:$L$2863,'grv lys'!$I$2:$I$2863,'bereken betaaldatum bedrag'!$AG$1,'grv lys'!$G$2:$G$2863,'bereken betaaldatum bedrag'!B590)</f>
        <v>0</v>
      </c>
      <c r="AH590" s="4">
        <f>SUMIFS('grv lys'!$L$2:$L$2863,'grv lys'!$I$2:$I$2863,'bereken betaaldatum bedrag'!$AH$1,'grv lys'!$G$2:$G$2863,'bereken betaaldatum bedrag'!B590)</f>
        <v>0</v>
      </c>
      <c r="AI590" s="4">
        <f>SUMIFS('grv lys'!$L$2:$L$2863,'grv lys'!$I$2:$I$2863,'bereken betaaldatum bedrag'!$AI$1,'grv lys'!$G$2:$G$2863,'bereken betaaldatum bedrag'!B590)</f>
        <v>0</v>
      </c>
      <c r="AJ590" s="4">
        <f>SUMIFS('grv lys'!$L$2:$L$2863,'grv lys'!$I$2:$I$2863,'bereken betaaldatum bedrag'!$AJ$1,'grv lys'!$G$2:$G$2863,'bereken betaaldatum bedrag'!B590)</f>
        <v>0</v>
      </c>
      <c r="AK590" s="4">
        <f>SUMIFS('grv lys'!$L$2:$L$2863,'grv lys'!$I$2:$I$2863,'bereken betaaldatum bedrag'!$AK$1,'grv lys'!$G$2:$G$2863,'bereken betaaldatum bedrag'!B590)</f>
        <v>0</v>
      </c>
      <c r="AL590" s="4">
        <f>SUMIFS('grv lys'!$L$2:$L$2863,'grv lys'!$I$2:$I$2863,'bereken betaaldatum bedrag'!$AL$1,'grv lys'!$G$2:$G$2863,'bereken betaaldatum bedrag'!B590)</f>
        <v>0</v>
      </c>
      <c r="AM590" s="4">
        <f>SUMIFS('grv lys'!$L$2:$L$2863,'grv lys'!$I$2:$I$2863,'bereken betaaldatum bedrag'!$AM$1,'grv lys'!$G$2:$G$2863,'bereken betaaldatum bedrag'!B590)</f>
        <v>0</v>
      </c>
      <c r="AN590" s="4">
        <f>SUMIFS('grv lys'!$L$2:$L$2863,'grv lys'!$I$2:$I$2863,'bereken betaaldatum bedrag'!$AN$1,'grv lys'!$G$2:$G$2863,'bereken betaaldatum bedrag'!B590)</f>
        <v>0</v>
      </c>
      <c r="AO590" s="4">
        <f>SUMIFS('grv lys'!$L$2:$L$2863,'grv lys'!$I$2:$I$2863,'bereken betaaldatum bedrag'!$AO$1,'grv lys'!$G$2:$G$2863,'bereken betaaldatum bedrag'!B590)</f>
        <v>0</v>
      </c>
      <c r="AP590" s="4">
        <f>SUMIFS('grv lys'!$L$2:$L$2863,'grv lys'!$I$2:$I$2863,'bereken betaaldatum bedrag'!$AP$1,'grv lys'!$G$2:$G$2863,'bereken betaaldatum bedrag'!B590)</f>
        <v>0</v>
      </c>
      <c r="AQ590" s="4">
        <f>SUMIFS('grv lys'!$L$2:$L$2863,'grv lys'!$I$2:$I$2863,'bereken betaaldatum bedrag'!$AQ$1,'grv lys'!$G$2:$G$2863,'bereken betaaldatum bedrag'!B590)</f>
        <v>0</v>
      </c>
      <c r="AR590" s="4">
        <f>SUMIFS('grv lys'!$L$2:$L$2863,'grv lys'!$I$2:$I$2863,'bereken betaaldatum bedrag'!$AR$1,'grv lys'!$G$2:$G$2863,'bereken betaaldatum bedrag'!B590)</f>
        <v>0</v>
      </c>
      <c r="AS590" s="4">
        <f>SUMIFS('grv lys'!$L$2:$L$2863,'grv lys'!$I$2:$I$2863,'bereken betaaldatum bedrag'!$AS$1,'grv lys'!$G$2:$G$2863,'bereken betaaldatum bedrag'!B590)</f>
        <v>0</v>
      </c>
      <c r="AT590" s="4">
        <f>SUMIFS('grv lys'!$L$2:$L$2863,'grv lys'!$I$2:$I$2863,'bereken betaaldatum bedrag'!$AT$1,'grv lys'!$G$2:$G$2863,'bereken betaaldatum bedrag'!B590)</f>
        <v>0</v>
      </c>
      <c r="AU590" s="4">
        <f>SUMIFS('grv lys'!$L$2:$L$2863,'grv lys'!$I$2:$I$2863,'bereken betaaldatum bedrag'!$AU$1,'grv lys'!$G$2:$G$2863,'bereken betaaldatum bedrag'!B590)</f>
        <v>0</v>
      </c>
      <c r="AV590" s="4">
        <f>SUMIFS('grv lys'!$L$2:$L$2863,'grv lys'!$I$2:$I$2863,'bereken betaaldatum bedrag'!$AV$1,'grv lys'!$G$2:$G$2863,'bereken betaaldatum bedrag'!B590)</f>
        <v>0</v>
      </c>
      <c r="AW590" s="4">
        <f>SUMIFS('grv lys'!$L$2:$L$2863,'grv lys'!$I$2:$I$2863,'bereken betaaldatum bedrag'!$AW$1,'grv lys'!$G$2:$G$2863,'bereken betaaldatum bedrag'!B590)</f>
        <v>0</v>
      </c>
      <c r="AX590" s="4">
        <f>SUMIFS('grv lys'!$L$2:$L$2863,'grv lys'!$I$2:$I$2863,'bereken betaaldatum bedrag'!$AX$1,'grv lys'!$G$2:$G$2863,'bereken betaaldatum bedrag'!B590)</f>
        <v>0</v>
      </c>
      <c r="AY590" s="4">
        <f>SUMIFS('grv lys'!$L$2:$L$2863,'grv lys'!$I$2:$I$2863,'bereken betaaldatum bedrag'!$AY$1,'grv lys'!$G$2:$G$2863,'bereken betaaldatum bedrag'!B590)</f>
        <v>0</v>
      </c>
      <c r="AZ590" s="4">
        <f>SUMIFS('grv lys'!$L$2:$L$2863,'grv lys'!$I$2:$I$2863,'bereken betaaldatum bedrag'!$AZ$1,'grv lys'!$G$2:$G$2863,'bereken betaaldatum bedrag'!B590)</f>
        <v>0</v>
      </c>
      <c r="BA590" s="4">
        <f>SUMIFS('grv lys'!$L$2:$L$2863,'grv lys'!$I$2:$I$2863,'bereken betaaldatum bedrag'!$BA$1,'grv lys'!$G$2:$G$2863,'bereken betaaldatum bedrag'!B590)</f>
        <v>0</v>
      </c>
    </row>
    <row r="591" spans="1:53" x14ac:dyDescent="0.25">
      <c r="A591" s="19" t="s">
        <v>139</v>
      </c>
      <c r="B591" s="20">
        <v>42167</v>
      </c>
      <c r="C591" s="7">
        <f>B591+19</f>
        <v>42186</v>
      </c>
      <c r="D591" s="6">
        <f>SUM(I585:I591)</f>
        <v>0</v>
      </c>
      <c r="E591" s="14">
        <f>B591+31</f>
        <v>42198</v>
      </c>
      <c r="F591" s="12">
        <f>SUM(Y585:BA591)</f>
        <v>0</v>
      </c>
      <c r="G591" s="10">
        <f>B591</f>
        <v>42167</v>
      </c>
      <c r="H591" s="9">
        <f>SUM(J585:X591)</f>
        <v>0</v>
      </c>
      <c r="I591" s="4">
        <f>SUMIFS('grv lys'!$L$2:$L$2863,'grv lys'!$G$2:$G$2863,'bereken betaaldatum bedrag'!B591,'grv lys'!$I$2:$I$2863,'bereken betaaldatum bedrag'!I$1)</f>
        <v>0</v>
      </c>
      <c r="J591" s="4">
        <f>SUMIFS('grv lys'!$L$2:$L$2863,'grv lys'!$I$2:$I$2863,'bereken betaaldatum bedrag'!$J$1,'grv lys'!$T$2:$T$2863,'bereken betaaldatum bedrag'!B591)</f>
        <v>0</v>
      </c>
      <c r="K591" s="4">
        <f>SUMIFS('grv lys'!$L$2:$L$2863,'grv lys'!$I$2:$I$2863,'bereken betaaldatum bedrag'!$K$1,'grv lys'!$T$2:$T$2863,'bereken betaaldatum bedrag'!B591)</f>
        <v>0</v>
      </c>
      <c r="L591" s="4">
        <f>SUMIFS('grv lys'!$L$2:$L$2863,'grv lys'!$I$2:$I$2863,'bereken betaaldatum bedrag'!$L$1,'grv lys'!$T$2:$T$2863,'bereken betaaldatum bedrag'!B591)</f>
        <v>0</v>
      </c>
      <c r="M591" s="4">
        <f>SUMIFS('grv lys'!$L$2:$L$2863,'grv lys'!$I$2:$I$2863,'bereken betaaldatum bedrag'!$M$1,'grv lys'!$T$2:$T$2863,'bereken betaaldatum bedrag'!B591)</f>
        <v>0</v>
      </c>
      <c r="N591" s="4">
        <f>SUMIFS('grv lys'!$L$2:$L$2863,'grv lys'!$I$2:$I$2863,'bereken betaaldatum bedrag'!$N$1,'grv lys'!$T$2:$T$2863,'bereken betaaldatum bedrag'!B591)</f>
        <v>0</v>
      </c>
      <c r="O591" s="4">
        <f>SUMIFS('grv lys'!$L$2:$L$2863,'grv lys'!$I$2:$I$2863,'bereken betaaldatum bedrag'!$O$1,'grv lys'!$T$2:$T$2863,'bereken betaaldatum bedrag'!B591)</f>
        <v>0</v>
      </c>
      <c r="P591" s="4">
        <f>SUMIFS('grv lys'!$L$2:$L$2863,'grv lys'!$I$2:$I$2863,'bereken betaaldatum bedrag'!$P$1,'grv lys'!$T$2:$T$2863,'bereken betaaldatum bedrag'!B591)</f>
        <v>0</v>
      </c>
      <c r="Q591" s="4">
        <f>SUMIFS('grv lys'!$L$2:$L$2863,'grv lys'!$I$2:$I$2863,'bereken betaaldatum bedrag'!$Q$1,'grv lys'!$T$2:$T$2863,'bereken betaaldatum bedrag'!B591)</f>
        <v>0</v>
      </c>
      <c r="R591" s="4">
        <f>SUMIFS('grv lys'!$L$2:$L$2863,'grv lys'!$I$2:$I$2863,'bereken betaaldatum bedrag'!$R$1,'grv lys'!$T$2:$T$2863,'bereken betaaldatum bedrag'!B591)</f>
        <v>0</v>
      </c>
      <c r="S591" s="4">
        <f>SUMIFS('grv lys'!Y590:Y3853,'grv lys'!T590:T3853,'bereken betaaldatum bedrag'!B591,'grv lys'!V590:V3853,'bereken betaaldatum bedrag'!$S$1)</f>
        <v>0</v>
      </c>
      <c r="T591" s="4">
        <f>SUMIFS('grv lys'!Z590:Z3853,'grv lys'!U590:U3853,'bereken betaaldatum bedrag'!B591,'grv lys'!W590:W3853,'bereken betaaldatum bedrag'!$T$1)</f>
        <v>0</v>
      </c>
      <c r="U591" s="4">
        <f>SUMIFS('grv lys'!$L$2:$L$2863,'grv lys'!$I$2:$I$2863,'bereken betaaldatum bedrag'!$U$1,'grv lys'!$T$2:$T$2863,'bereken betaaldatum bedrag'!B591)</f>
        <v>0</v>
      </c>
      <c r="V591" s="4">
        <f>SUMIFS('grv lys'!$L$2:$L$2863,'grv lys'!$I$2:$I$2863,'bereken betaaldatum bedrag'!$V$1,'grv lys'!$T$2:$T$2863,'bereken betaaldatum bedrag'!B591)</f>
        <v>0</v>
      </c>
      <c r="W591" s="4">
        <f>SUMIFS('grv lys'!$L$2:$L$2863,'grv lys'!$I$2:$I$2863,'bereken betaaldatum bedrag'!$W$1,'grv lys'!$T$2:$T$2863,'bereken betaaldatum bedrag'!B591)</f>
        <v>0</v>
      </c>
      <c r="X591" s="4">
        <f>SUMIFS('grv lys'!$L$2:$L$2863,'grv lys'!$I$2:$I$2863,'bereken betaaldatum bedrag'!$X$1,'grv lys'!$T$2:$T$2863,'bereken betaaldatum bedrag'!B591)</f>
        <v>0</v>
      </c>
      <c r="Y591" s="4">
        <f>SUMIFS('grv lys'!$L$2:$L$2863,'grv lys'!$I$2:$I$2863,'bereken betaaldatum bedrag'!$Y$1,'grv lys'!$G$2:$G$2863,'bereken betaaldatum bedrag'!B591)</f>
        <v>0</v>
      </c>
      <c r="Z591" s="4">
        <f>SUMIFS('grv lys'!$L$2:$L$2863,'grv lys'!$I$2:$I$2863,'bereken betaaldatum bedrag'!$Z$1,'grv lys'!$G$2:$G$2863,'bereken betaaldatum bedrag'!B591)</f>
        <v>0</v>
      </c>
      <c r="AA591" s="4">
        <f>SUMIFS('grv lys'!$L$2:$L$2863,'grv lys'!$I$2:$I$2863,'bereken betaaldatum bedrag'!$AA$1,'grv lys'!$G$2:$G$2863,'bereken betaaldatum bedrag'!B591)</f>
        <v>0</v>
      </c>
      <c r="AB591" s="4">
        <f>SUMIFS('grv lys'!$L$2:$L$2863,'grv lys'!$I$2:$I$2863,'bereken betaaldatum bedrag'!$AB$1,'grv lys'!$G$2:$G$2863,'bereken betaaldatum bedrag'!B591)</f>
        <v>0</v>
      </c>
      <c r="AC591" s="4">
        <f>SUMIFS('grv lys'!$L$2:$L$2863,'grv lys'!$I$2:$I$2863,'bereken betaaldatum bedrag'!$AC$1,'grv lys'!$G$2:$G$2863,'bereken betaaldatum bedrag'!B591)</f>
        <v>0</v>
      </c>
      <c r="AD591" s="4">
        <f>SUMIFS('grv lys'!$L$2:$L$2863,'grv lys'!$I$2:$I$2863,'bereken betaaldatum bedrag'!$AD$1,'grv lys'!$G$2:$G$2863,'bereken betaaldatum bedrag'!B591)</f>
        <v>0</v>
      </c>
      <c r="AE591" s="4">
        <f>SUMIFS('grv lys'!$L$2:$L$2863,'grv lys'!$I$2:$I$2863,'bereken betaaldatum bedrag'!$AE$1,'grv lys'!$G$2:$G$2863,'bereken betaaldatum bedrag'!B591)</f>
        <v>0</v>
      </c>
      <c r="AF591" s="4">
        <f>SUMIFS('grv lys'!$L$2:$L$2863,'grv lys'!$I$2:$I$2863,'bereken betaaldatum bedrag'!$AF$1,'grv lys'!$G$2:$G$2863,'bereken betaaldatum bedrag'!B591)</f>
        <v>0</v>
      </c>
      <c r="AG591" s="4">
        <f>SUMIFS('grv lys'!$L$2:$L$2863,'grv lys'!$I$2:$I$2863,'bereken betaaldatum bedrag'!$AG$1,'grv lys'!$G$2:$G$2863,'bereken betaaldatum bedrag'!B591)</f>
        <v>0</v>
      </c>
      <c r="AH591" s="4">
        <f>SUMIFS('grv lys'!$L$2:$L$2863,'grv lys'!$I$2:$I$2863,'bereken betaaldatum bedrag'!$AH$1,'grv lys'!$G$2:$G$2863,'bereken betaaldatum bedrag'!B591)</f>
        <v>0</v>
      </c>
      <c r="AI591" s="4">
        <f>SUMIFS('grv lys'!$L$2:$L$2863,'grv lys'!$I$2:$I$2863,'bereken betaaldatum bedrag'!$AI$1,'grv lys'!$G$2:$G$2863,'bereken betaaldatum bedrag'!B591)</f>
        <v>0</v>
      </c>
      <c r="AJ591" s="4">
        <f>SUMIFS('grv lys'!$L$2:$L$2863,'grv lys'!$I$2:$I$2863,'bereken betaaldatum bedrag'!$AJ$1,'grv lys'!$G$2:$G$2863,'bereken betaaldatum bedrag'!B591)</f>
        <v>0</v>
      </c>
      <c r="AK591" s="4">
        <f>SUMIFS('grv lys'!$L$2:$L$2863,'grv lys'!$I$2:$I$2863,'bereken betaaldatum bedrag'!$AK$1,'grv lys'!$G$2:$G$2863,'bereken betaaldatum bedrag'!B591)</f>
        <v>0</v>
      </c>
      <c r="AL591" s="4">
        <f>SUMIFS('grv lys'!$L$2:$L$2863,'grv lys'!$I$2:$I$2863,'bereken betaaldatum bedrag'!$AL$1,'grv lys'!$G$2:$G$2863,'bereken betaaldatum bedrag'!B591)</f>
        <v>0</v>
      </c>
      <c r="AM591" s="4">
        <f>SUMIFS('grv lys'!$L$2:$L$2863,'grv lys'!$I$2:$I$2863,'bereken betaaldatum bedrag'!$AM$1,'grv lys'!$G$2:$G$2863,'bereken betaaldatum bedrag'!B591)</f>
        <v>0</v>
      </c>
      <c r="AN591" s="4">
        <f>SUMIFS('grv lys'!$L$2:$L$2863,'grv lys'!$I$2:$I$2863,'bereken betaaldatum bedrag'!$AN$1,'grv lys'!$G$2:$G$2863,'bereken betaaldatum bedrag'!B591)</f>
        <v>0</v>
      </c>
      <c r="AO591" s="4">
        <f>SUMIFS('grv lys'!$L$2:$L$2863,'grv lys'!$I$2:$I$2863,'bereken betaaldatum bedrag'!$AO$1,'grv lys'!$G$2:$G$2863,'bereken betaaldatum bedrag'!B591)</f>
        <v>0</v>
      </c>
      <c r="AP591" s="4">
        <f>SUMIFS('grv lys'!$L$2:$L$2863,'grv lys'!$I$2:$I$2863,'bereken betaaldatum bedrag'!$AP$1,'grv lys'!$G$2:$G$2863,'bereken betaaldatum bedrag'!B591)</f>
        <v>0</v>
      </c>
      <c r="AQ591" s="4">
        <f>SUMIFS('grv lys'!$L$2:$L$2863,'grv lys'!$I$2:$I$2863,'bereken betaaldatum bedrag'!$AQ$1,'grv lys'!$G$2:$G$2863,'bereken betaaldatum bedrag'!B591)</f>
        <v>0</v>
      </c>
      <c r="AR591" s="4">
        <f>SUMIFS('grv lys'!$L$2:$L$2863,'grv lys'!$I$2:$I$2863,'bereken betaaldatum bedrag'!$AR$1,'grv lys'!$G$2:$G$2863,'bereken betaaldatum bedrag'!B591)</f>
        <v>0</v>
      </c>
      <c r="AS591" s="4">
        <f>SUMIFS('grv lys'!$L$2:$L$2863,'grv lys'!$I$2:$I$2863,'bereken betaaldatum bedrag'!$AS$1,'grv lys'!$G$2:$G$2863,'bereken betaaldatum bedrag'!B591)</f>
        <v>0</v>
      </c>
      <c r="AT591" s="4">
        <f>SUMIFS('grv lys'!$L$2:$L$2863,'grv lys'!$I$2:$I$2863,'bereken betaaldatum bedrag'!$AT$1,'grv lys'!$G$2:$G$2863,'bereken betaaldatum bedrag'!B591)</f>
        <v>0</v>
      </c>
      <c r="AU591" s="4">
        <f>SUMIFS('grv lys'!$L$2:$L$2863,'grv lys'!$I$2:$I$2863,'bereken betaaldatum bedrag'!$AU$1,'grv lys'!$G$2:$G$2863,'bereken betaaldatum bedrag'!B591)</f>
        <v>0</v>
      </c>
      <c r="AV591" s="4">
        <f>SUMIFS('grv lys'!$L$2:$L$2863,'grv lys'!$I$2:$I$2863,'bereken betaaldatum bedrag'!$AV$1,'grv lys'!$G$2:$G$2863,'bereken betaaldatum bedrag'!B591)</f>
        <v>0</v>
      </c>
      <c r="AW591" s="4">
        <f>SUMIFS('grv lys'!$L$2:$L$2863,'grv lys'!$I$2:$I$2863,'bereken betaaldatum bedrag'!$AW$1,'grv lys'!$G$2:$G$2863,'bereken betaaldatum bedrag'!B591)</f>
        <v>0</v>
      </c>
      <c r="AX591" s="4">
        <f>SUMIFS('grv lys'!$L$2:$L$2863,'grv lys'!$I$2:$I$2863,'bereken betaaldatum bedrag'!$AX$1,'grv lys'!$G$2:$G$2863,'bereken betaaldatum bedrag'!B591)</f>
        <v>0</v>
      </c>
      <c r="AY591" s="4">
        <f>SUMIFS('grv lys'!$L$2:$L$2863,'grv lys'!$I$2:$I$2863,'bereken betaaldatum bedrag'!$AY$1,'grv lys'!$G$2:$G$2863,'bereken betaaldatum bedrag'!B591)</f>
        <v>0</v>
      </c>
      <c r="AZ591" s="4">
        <f>SUMIFS('grv lys'!$L$2:$L$2863,'grv lys'!$I$2:$I$2863,'bereken betaaldatum bedrag'!$AZ$1,'grv lys'!$G$2:$G$2863,'bereken betaaldatum bedrag'!B591)</f>
        <v>0</v>
      </c>
      <c r="BA591" s="4">
        <f>SUMIFS('grv lys'!$L$2:$L$2863,'grv lys'!$I$2:$I$2863,'bereken betaaldatum bedrag'!$BA$1,'grv lys'!$G$2:$G$2863,'bereken betaaldatum bedrag'!B591)</f>
        <v>0</v>
      </c>
    </row>
    <row r="592" spans="1:53" x14ac:dyDescent="0.25">
      <c r="A592" s="21" t="s">
        <v>140</v>
      </c>
      <c r="B592" s="22">
        <v>42168</v>
      </c>
      <c r="C592" s="7"/>
      <c r="D592" s="15" t="s">
        <v>148</v>
      </c>
      <c r="E592" s="14"/>
      <c r="F592" s="12"/>
      <c r="G592" s="16"/>
      <c r="H592" s="16"/>
      <c r="I592" s="4">
        <f>SUMIFS('grv lys'!$L$2:$L$2863,'grv lys'!$G$2:$G$2863,'bereken betaaldatum bedrag'!B592,'grv lys'!$I$2:$I$2863,'bereken betaaldatum bedrag'!I$1)</f>
        <v>0</v>
      </c>
      <c r="J592" s="4">
        <f>SUMIFS('grv lys'!$L$2:$L$2863,'grv lys'!$I$2:$I$2863,'bereken betaaldatum bedrag'!$J$1,'grv lys'!$T$2:$T$2863,'bereken betaaldatum bedrag'!B592)</f>
        <v>0</v>
      </c>
      <c r="K592" s="4">
        <f>SUMIFS('grv lys'!$L$2:$L$2863,'grv lys'!$I$2:$I$2863,'bereken betaaldatum bedrag'!$K$1,'grv lys'!$T$2:$T$2863,'bereken betaaldatum bedrag'!B592)</f>
        <v>0</v>
      </c>
      <c r="L592" s="4">
        <f>SUMIFS('grv lys'!$L$2:$L$2863,'grv lys'!$I$2:$I$2863,'bereken betaaldatum bedrag'!$L$1,'grv lys'!$T$2:$T$2863,'bereken betaaldatum bedrag'!B592)</f>
        <v>0</v>
      </c>
      <c r="M592" s="4">
        <f>SUMIFS('grv lys'!$L$2:$L$2863,'grv lys'!$I$2:$I$2863,'bereken betaaldatum bedrag'!$M$1,'grv lys'!$T$2:$T$2863,'bereken betaaldatum bedrag'!B592)</f>
        <v>0</v>
      </c>
      <c r="N592" s="4">
        <f>SUMIFS('grv lys'!$L$2:$L$2863,'grv lys'!$I$2:$I$2863,'bereken betaaldatum bedrag'!$N$1,'grv lys'!$T$2:$T$2863,'bereken betaaldatum bedrag'!B592)</f>
        <v>0</v>
      </c>
      <c r="O592" s="4">
        <f>SUMIFS('grv lys'!$L$2:$L$2863,'grv lys'!$I$2:$I$2863,'bereken betaaldatum bedrag'!$O$1,'grv lys'!$T$2:$T$2863,'bereken betaaldatum bedrag'!B592)</f>
        <v>0</v>
      </c>
      <c r="P592" s="4">
        <f>SUMIFS('grv lys'!$L$2:$L$2863,'grv lys'!$I$2:$I$2863,'bereken betaaldatum bedrag'!$P$1,'grv lys'!$T$2:$T$2863,'bereken betaaldatum bedrag'!B592)</f>
        <v>0</v>
      </c>
      <c r="Q592" s="4">
        <f>SUMIFS('grv lys'!$L$2:$L$2863,'grv lys'!$I$2:$I$2863,'bereken betaaldatum bedrag'!$Q$1,'grv lys'!$T$2:$T$2863,'bereken betaaldatum bedrag'!B592)</f>
        <v>0</v>
      </c>
      <c r="R592" s="4">
        <f>SUMIFS('grv lys'!$L$2:$L$2863,'grv lys'!$I$2:$I$2863,'bereken betaaldatum bedrag'!$R$1,'grv lys'!$T$2:$T$2863,'bereken betaaldatum bedrag'!B592)</f>
        <v>0</v>
      </c>
      <c r="S592" s="4">
        <f>SUMIFS('grv lys'!Y591:Y3854,'grv lys'!T591:T3854,'bereken betaaldatum bedrag'!B592,'grv lys'!V591:V3854,'bereken betaaldatum bedrag'!$S$1)</f>
        <v>0</v>
      </c>
      <c r="T592" s="4">
        <f>SUMIFS('grv lys'!Z591:Z3854,'grv lys'!U591:U3854,'bereken betaaldatum bedrag'!B592,'grv lys'!W591:W3854,'bereken betaaldatum bedrag'!$T$1)</f>
        <v>0</v>
      </c>
      <c r="U592" s="4">
        <f>SUMIFS('grv lys'!$L$2:$L$2863,'grv lys'!$I$2:$I$2863,'bereken betaaldatum bedrag'!$U$1,'grv lys'!$T$2:$T$2863,'bereken betaaldatum bedrag'!B592)</f>
        <v>0</v>
      </c>
      <c r="V592" s="4">
        <f>SUMIFS('grv lys'!$L$2:$L$2863,'grv lys'!$I$2:$I$2863,'bereken betaaldatum bedrag'!$V$1,'grv lys'!$T$2:$T$2863,'bereken betaaldatum bedrag'!B592)</f>
        <v>0</v>
      </c>
      <c r="W592" s="4">
        <f>SUMIFS('grv lys'!$L$2:$L$2863,'grv lys'!$I$2:$I$2863,'bereken betaaldatum bedrag'!$W$1,'grv lys'!$T$2:$T$2863,'bereken betaaldatum bedrag'!B592)</f>
        <v>0</v>
      </c>
      <c r="X592" s="4">
        <f>SUMIFS('grv lys'!$L$2:$L$2863,'grv lys'!$I$2:$I$2863,'bereken betaaldatum bedrag'!$X$1,'grv lys'!$T$2:$T$2863,'bereken betaaldatum bedrag'!B592)</f>
        <v>0</v>
      </c>
      <c r="Y592" s="4">
        <f>SUMIFS('grv lys'!$L$2:$L$2863,'grv lys'!$I$2:$I$2863,'bereken betaaldatum bedrag'!$Y$1,'grv lys'!$G$2:$G$2863,'bereken betaaldatum bedrag'!B592)</f>
        <v>0</v>
      </c>
      <c r="Z592" s="4">
        <f>SUMIFS('grv lys'!$L$2:$L$2863,'grv lys'!$I$2:$I$2863,'bereken betaaldatum bedrag'!$Z$1,'grv lys'!$G$2:$G$2863,'bereken betaaldatum bedrag'!B592)</f>
        <v>0</v>
      </c>
      <c r="AA592" s="4">
        <f>SUMIFS('grv lys'!$L$2:$L$2863,'grv lys'!$I$2:$I$2863,'bereken betaaldatum bedrag'!$AA$1,'grv lys'!$G$2:$G$2863,'bereken betaaldatum bedrag'!B592)</f>
        <v>0</v>
      </c>
      <c r="AB592" s="4">
        <f>SUMIFS('grv lys'!$L$2:$L$2863,'grv lys'!$I$2:$I$2863,'bereken betaaldatum bedrag'!$AB$1,'grv lys'!$G$2:$G$2863,'bereken betaaldatum bedrag'!B592)</f>
        <v>0</v>
      </c>
      <c r="AC592" s="4">
        <f>SUMIFS('grv lys'!$L$2:$L$2863,'grv lys'!$I$2:$I$2863,'bereken betaaldatum bedrag'!$AC$1,'grv lys'!$G$2:$G$2863,'bereken betaaldatum bedrag'!B592)</f>
        <v>0</v>
      </c>
      <c r="AD592" s="4">
        <f>SUMIFS('grv lys'!$L$2:$L$2863,'grv lys'!$I$2:$I$2863,'bereken betaaldatum bedrag'!$AD$1,'grv lys'!$G$2:$G$2863,'bereken betaaldatum bedrag'!B592)</f>
        <v>0</v>
      </c>
      <c r="AE592" s="4">
        <f>SUMIFS('grv lys'!$L$2:$L$2863,'grv lys'!$I$2:$I$2863,'bereken betaaldatum bedrag'!$AE$1,'grv lys'!$G$2:$G$2863,'bereken betaaldatum bedrag'!B592)</f>
        <v>0</v>
      </c>
      <c r="AF592" s="4">
        <f>SUMIFS('grv lys'!$L$2:$L$2863,'grv lys'!$I$2:$I$2863,'bereken betaaldatum bedrag'!$AF$1,'grv lys'!$G$2:$G$2863,'bereken betaaldatum bedrag'!B592)</f>
        <v>0</v>
      </c>
      <c r="AG592" s="4">
        <f>SUMIFS('grv lys'!$L$2:$L$2863,'grv lys'!$I$2:$I$2863,'bereken betaaldatum bedrag'!$AG$1,'grv lys'!$G$2:$G$2863,'bereken betaaldatum bedrag'!B592)</f>
        <v>0</v>
      </c>
      <c r="AH592" s="4">
        <f>SUMIFS('grv lys'!$L$2:$L$2863,'grv lys'!$I$2:$I$2863,'bereken betaaldatum bedrag'!$AH$1,'grv lys'!$G$2:$G$2863,'bereken betaaldatum bedrag'!B592)</f>
        <v>0</v>
      </c>
      <c r="AI592" s="4">
        <f>SUMIFS('grv lys'!$L$2:$L$2863,'grv lys'!$I$2:$I$2863,'bereken betaaldatum bedrag'!$AI$1,'grv lys'!$G$2:$G$2863,'bereken betaaldatum bedrag'!B592)</f>
        <v>0</v>
      </c>
      <c r="AJ592" s="4">
        <f>SUMIFS('grv lys'!$L$2:$L$2863,'grv lys'!$I$2:$I$2863,'bereken betaaldatum bedrag'!$AJ$1,'grv lys'!$G$2:$G$2863,'bereken betaaldatum bedrag'!B592)</f>
        <v>0</v>
      </c>
      <c r="AK592" s="4">
        <f>SUMIFS('grv lys'!$L$2:$L$2863,'grv lys'!$I$2:$I$2863,'bereken betaaldatum bedrag'!$AK$1,'grv lys'!$G$2:$G$2863,'bereken betaaldatum bedrag'!B592)</f>
        <v>0</v>
      </c>
      <c r="AL592" s="4">
        <f>SUMIFS('grv lys'!$L$2:$L$2863,'grv lys'!$I$2:$I$2863,'bereken betaaldatum bedrag'!$AL$1,'grv lys'!$G$2:$G$2863,'bereken betaaldatum bedrag'!B592)</f>
        <v>0</v>
      </c>
      <c r="AM592" s="4">
        <f>SUMIFS('grv lys'!$L$2:$L$2863,'grv lys'!$I$2:$I$2863,'bereken betaaldatum bedrag'!$AM$1,'grv lys'!$G$2:$G$2863,'bereken betaaldatum bedrag'!B592)</f>
        <v>0</v>
      </c>
      <c r="AN592" s="4">
        <f>SUMIFS('grv lys'!$L$2:$L$2863,'grv lys'!$I$2:$I$2863,'bereken betaaldatum bedrag'!$AN$1,'grv lys'!$G$2:$G$2863,'bereken betaaldatum bedrag'!B592)</f>
        <v>0</v>
      </c>
      <c r="AO592" s="4">
        <f>SUMIFS('grv lys'!$L$2:$L$2863,'grv lys'!$I$2:$I$2863,'bereken betaaldatum bedrag'!$AO$1,'grv lys'!$G$2:$G$2863,'bereken betaaldatum bedrag'!B592)</f>
        <v>0</v>
      </c>
      <c r="AP592" s="4">
        <f>SUMIFS('grv lys'!$L$2:$L$2863,'grv lys'!$I$2:$I$2863,'bereken betaaldatum bedrag'!$AP$1,'grv lys'!$G$2:$G$2863,'bereken betaaldatum bedrag'!B592)</f>
        <v>0</v>
      </c>
      <c r="AQ592" s="4">
        <f>SUMIFS('grv lys'!$L$2:$L$2863,'grv lys'!$I$2:$I$2863,'bereken betaaldatum bedrag'!$AQ$1,'grv lys'!$G$2:$G$2863,'bereken betaaldatum bedrag'!B592)</f>
        <v>0</v>
      </c>
      <c r="AR592" s="4">
        <f>SUMIFS('grv lys'!$L$2:$L$2863,'grv lys'!$I$2:$I$2863,'bereken betaaldatum bedrag'!$AR$1,'grv lys'!$G$2:$G$2863,'bereken betaaldatum bedrag'!B592)</f>
        <v>0</v>
      </c>
      <c r="AS592" s="4">
        <f>SUMIFS('grv lys'!$L$2:$L$2863,'grv lys'!$I$2:$I$2863,'bereken betaaldatum bedrag'!$AS$1,'grv lys'!$G$2:$G$2863,'bereken betaaldatum bedrag'!B592)</f>
        <v>0</v>
      </c>
      <c r="AT592" s="4">
        <f>SUMIFS('grv lys'!$L$2:$L$2863,'grv lys'!$I$2:$I$2863,'bereken betaaldatum bedrag'!$AT$1,'grv lys'!$G$2:$G$2863,'bereken betaaldatum bedrag'!B592)</f>
        <v>0</v>
      </c>
      <c r="AU592" s="4">
        <f>SUMIFS('grv lys'!$L$2:$L$2863,'grv lys'!$I$2:$I$2863,'bereken betaaldatum bedrag'!$AU$1,'grv lys'!$G$2:$G$2863,'bereken betaaldatum bedrag'!B592)</f>
        <v>0</v>
      </c>
      <c r="AV592" s="4">
        <f>SUMIFS('grv lys'!$L$2:$L$2863,'grv lys'!$I$2:$I$2863,'bereken betaaldatum bedrag'!$AV$1,'grv lys'!$G$2:$G$2863,'bereken betaaldatum bedrag'!B592)</f>
        <v>0</v>
      </c>
      <c r="AW592" s="4">
        <f>SUMIFS('grv lys'!$L$2:$L$2863,'grv lys'!$I$2:$I$2863,'bereken betaaldatum bedrag'!$AW$1,'grv lys'!$G$2:$G$2863,'bereken betaaldatum bedrag'!B592)</f>
        <v>0</v>
      </c>
      <c r="AX592" s="4">
        <f>SUMIFS('grv lys'!$L$2:$L$2863,'grv lys'!$I$2:$I$2863,'bereken betaaldatum bedrag'!$AX$1,'grv lys'!$G$2:$G$2863,'bereken betaaldatum bedrag'!B592)</f>
        <v>0</v>
      </c>
      <c r="AY592" s="4">
        <f>SUMIFS('grv lys'!$L$2:$L$2863,'grv lys'!$I$2:$I$2863,'bereken betaaldatum bedrag'!$AY$1,'grv lys'!$G$2:$G$2863,'bereken betaaldatum bedrag'!B592)</f>
        <v>0</v>
      </c>
      <c r="AZ592" s="4">
        <f>SUMIFS('grv lys'!$L$2:$L$2863,'grv lys'!$I$2:$I$2863,'bereken betaaldatum bedrag'!$AZ$1,'grv lys'!$G$2:$G$2863,'bereken betaaldatum bedrag'!B592)</f>
        <v>0</v>
      </c>
      <c r="BA592" s="4">
        <f>SUMIFS('grv lys'!$L$2:$L$2863,'grv lys'!$I$2:$I$2863,'bereken betaaldatum bedrag'!$BA$1,'grv lys'!$G$2:$G$2863,'bereken betaaldatum bedrag'!B592)</f>
        <v>0</v>
      </c>
    </row>
    <row r="593" spans="1:53" x14ac:dyDescent="0.25">
      <c r="A593" s="21" t="s">
        <v>134</v>
      </c>
      <c r="B593" s="22">
        <v>42169</v>
      </c>
      <c r="C593" s="7"/>
      <c r="D593" s="15" t="s">
        <v>148</v>
      </c>
      <c r="E593" s="14"/>
      <c r="F593" s="12"/>
      <c r="G593" s="16"/>
      <c r="H593" s="16"/>
      <c r="I593" s="4">
        <f>SUMIFS('grv lys'!$L$2:$L$2863,'grv lys'!$G$2:$G$2863,'bereken betaaldatum bedrag'!B593,'grv lys'!$I$2:$I$2863,'bereken betaaldatum bedrag'!I$1)</f>
        <v>0</v>
      </c>
      <c r="J593" s="4">
        <f>SUMIFS('grv lys'!$L$2:$L$2863,'grv lys'!$I$2:$I$2863,'bereken betaaldatum bedrag'!$J$1,'grv lys'!$T$2:$T$2863,'bereken betaaldatum bedrag'!B593)</f>
        <v>0</v>
      </c>
      <c r="K593" s="4">
        <f>SUMIFS('grv lys'!$L$2:$L$2863,'grv lys'!$I$2:$I$2863,'bereken betaaldatum bedrag'!$K$1,'grv lys'!$T$2:$T$2863,'bereken betaaldatum bedrag'!B593)</f>
        <v>0</v>
      </c>
      <c r="L593" s="4">
        <f>SUMIFS('grv lys'!$L$2:$L$2863,'grv lys'!$I$2:$I$2863,'bereken betaaldatum bedrag'!$L$1,'grv lys'!$T$2:$T$2863,'bereken betaaldatum bedrag'!B593)</f>
        <v>0</v>
      </c>
      <c r="M593" s="4">
        <f>SUMIFS('grv lys'!$L$2:$L$2863,'grv lys'!$I$2:$I$2863,'bereken betaaldatum bedrag'!$M$1,'grv lys'!$T$2:$T$2863,'bereken betaaldatum bedrag'!B593)</f>
        <v>0</v>
      </c>
      <c r="N593" s="4">
        <f>SUMIFS('grv lys'!$L$2:$L$2863,'grv lys'!$I$2:$I$2863,'bereken betaaldatum bedrag'!$N$1,'grv lys'!$T$2:$T$2863,'bereken betaaldatum bedrag'!B593)</f>
        <v>0</v>
      </c>
      <c r="O593" s="4">
        <f>SUMIFS('grv lys'!$L$2:$L$2863,'grv lys'!$I$2:$I$2863,'bereken betaaldatum bedrag'!$O$1,'grv lys'!$T$2:$T$2863,'bereken betaaldatum bedrag'!B593)</f>
        <v>0</v>
      </c>
      <c r="P593" s="4">
        <f>SUMIFS('grv lys'!$L$2:$L$2863,'grv lys'!$I$2:$I$2863,'bereken betaaldatum bedrag'!$P$1,'grv lys'!$T$2:$T$2863,'bereken betaaldatum bedrag'!B593)</f>
        <v>0</v>
      </c>
      <c r="Q593" s="4">
        <f>SUMIFS('grv lys'!$L$2:$L$2863,'grv lys'!$I$2:$I$2863,'bereken betaaldatum bedrag'!$Q$1,'grv lys'!$T$2:$T$2863,'bereken betaaldatum bedrag'!B593)</f>
        <v>0</v>
      </c>
      <c r="R593" s="4">
        <f>SUMIFS('grv lys'!$L$2:$L$2863,'grv lys'!$I$2:$I$2863,'bereken betaaldatum bedrag'!$R$1,'grv lys'!$T$2:$T$2863,'bereken betaaldatum bedrag'!B593)</f>
        <v>0</v>
      </c>
      <c r="S593" s="4">
        <f>SUMIFS('grv lys'!Y592:Y3855,'grv lys'!T592:T3855,'bereken betaaldatum bedrag'!B593,'grv lys'!V592:V3855,'bereken betaaldatum bedrag'!$S$1)</f>
        <v>0</v>
      </c>
      <c r="T593" s="4">
        <f>SUMIFS('grv lys'!Z592:Z3855,'grv lys'!U592:U3855,'bereken betaaldatum bedrag'!B593,'grv lys'!W592:W3855,'bereken betaaldatum bedrag'!$T$1)</f>
        <v>0</v>
      </c>
      <c r="U593" s="4">
        <f>SUMIFS('grv lys'!$L$2:$L$2863,'grv lys'!$I$2:$I$2863,'bereken betaaldatum bedrag'!$U$1,'grv lys'!$T$2:$T$2863,'bereken betaaldatum bedrag'!B593)</f>
        <v>0</v>
      </c>
      <c r="V593" s="4">
        <f>SUMIFS('grv lys'!$L$2:$L$2863,'grv lys'!$I$2:$I$2863,'bereken betaaldatum bedrag'!$V$1,'grv lys'!$T$2:$T$2863,'bereken betaaldatum bedrag'!B593)</f>
        <v>0</v>
      </c>
      <c r="W593" s="4">
        <f>SUMIFS('grv lys'!$L$2:$L$2863,'grv lys'!$I$2:$I$2863,'bereken betaaldatum bedrag'!$W$1,'grv lys'!$T$2:$T$2863,'bereken betaaldatum bedrag'!B593)</f>
        <v>0</v>
      </c>
      <c r="X593" s="4">
        <f>SUMIFS('grv lys'!$L$2:$L$2863,'grv lys'!$I$2:$I$2863,'bereken betaaldatum bedrag'!$X$1,'grv lys'!$T$2:$T$2863,'bereken betaaldatum bedrag'!B593)</f>
        <v>0</v>
      </c>
      <c r="Y593" s="4">
        <f>SUMIFS('grv lys'!$L$2:$L$2863,'grv lys'!$I$2:$I$2863,'bereken betaaldatum bedrag'!$Y$1,'grv lys'!$G$2:$G$2863,'bereken betaaldatum bedrag'!B593)</f>
        <v>0</v>
      </c>
      <c r="Z593" s="4">
        <f>SUMIFS('grv lys'!$L$2:$L$2863,'grv lys'!$I$2:$I$2863,'bereken betaaldatum bedrag'!$Z$1,'grv lys'!$G$2:$G$2863,'bereken betaaldatum bedrag'!B593)</f>
        <v>0</v>
      </c>
      <c r="AA593" s="4">
        <f>SUMIFS('grv lys'!$L$2:$L$2863,'grv lys'!$I$2:$I$2863,'bereken betaaldatum bedrag'!$AA$1,'grv lys'!$G$2:$G$2863,'bereken betaaldatum bedrag'!B593)</f>
        <v>0</v>
      </c>
      <c r="AB593" s="4">
        <f>SUMIFS('grv lys'!$L$2:$L$2863,'grv lys'!$I$2:$I$2863,'bereken betaaldatum bedrag'!$AB$1,'grv lys'!$G$2:$G$2863,'bereken betaaldatum bedrag'!B593)</f>
        <v>0</v>
      </c>
      <c r="AC593" s="4">
        <f>SUMIFS('grv lys'!$L$2:$L$2863,'grv lys'!$I$2:$I$2863,'bereken betaaldatum bedrag'!$AC$1,'grv lys'!$G$2:$G$2863,'bereken betaaldatum bedrag'!B593)</f>
        <v>0</v>
      </c>
      <c r="AD593" s="4">
        <f>SUMIFS('grv lys'!$L$2:$L$2863,'grv lys'!$I$2:$I$2863,'bereken betaaldatum bedrag'!$AD$1,'grv lys'!$G$2:$G$2863,'bereken betaaldatum bedrag'!B593)</f>
        <v>0</v>
      </c>
      <c r="AE593" s="4">
        <f>SUMIFS('grv lys'!$L$2:$L$2863,'grv lys'!$I$2:$I$2863,'bereken betaaldatum bedrag'!$AE$1,'grv lys'!$G$2:$G$2863,'bereken betaaldatum bedrag'!B593)</f>
        <v>0</v>
      </c>
      <c r="AF593" s="4">
        <f>SUMIFS('grv lys'!$L$2:$L$2863,'grv lys'!$I$2:$I$2863,'bereken betaaldatum bedrag'!$AF$1,'grv lys'!$G$2:$G$2863,'bereken betaaldatum bedrag'!B593)</f>
        <v>0</v>
      </c>
      <c r="AG593" s="4">
        <f>SUMIFS('grv lys'!$L$2:$L$2863,'grv lys'!$I$2:$I$2863,'bereken betaaldatum bedrag'!$AG$1,'grv lys'!$G$2:$G$2863,'bereken betaaldatum bedrag'!B593)</f>
        <v>0</v>
      </c>
      <c r="AH593" s="4">
        <f>SUMIFS('grv lys'!$L$2:$L$2863,'grv lys'!$I$2:$I$2863,'bereken betaaldatum bedrag'!$AH$1,'grv lys'!$G$2:$G$2863,'bereken betaaldatum bedrag'!B593)</f>
        <v>0</v>
      </c>
      <c r="AI593" s="4">
        <f>SUMIFS('grv lys'!$L$2:$L$2863,'grv lys'!$I$2:$I$2863,'bereken betaaldatum bedrag'!$AI$1,'grv lys'!$G$2:$G$2863,'bereken betaaldatum bedrag'!B593)</f>
        <v>0</v>
      </c>
      <c r="AJ593" s="4">
        <f>SUMIFS('grv lys'!$L$2:$L$2863,'grv lys'!$I$2:$I$2863,'bereken betaaldatum bedrag'!$AJ$1,'grv lys'!$G$2:$G$2863,'bereken betaaldatum bedrag'!B593)</f>
        <v>0</v>
      </c>
      <c r="AK593" s="4">
        <f>SUMIFS('grv lys'!$L$2:$L$2863,'grv lys'!$I$2:$I$2863,'bereken betaaldatum bedrag'!$AK$1,'grv lys'!$G$2:$G$2863,'bereken betaaldatum bedrag'!B593)</f>
        <v>0</v>
      </c>
      <c r="AL593" s="4">
        <f>SUMIFS('grv lys'!$L$2:$L$2863,'grv lys'!$I$2:$I$2863,'bereken betaaldatum bedrag'!$AL$1,'grv lys'!$G$2:$G$2863,'bereken betaaldatum bedrag'!B593)</f>
        <v>0</v>
      </c>
      <c r="AM593" s="4">
        <f>SUMIFS('grv lys'!$L$2:$L$2863,'grv lys'!$I$2:$I$2863,'bereken betaaldatum bedrag'!$AM$1,'grv lys'!$G$2:$G$2863,'bereken betaaldatum bedrag'!B593)</f>
        <v>0</v>
      </c>
      <c r="AN593" s="4">
        <f>SUMIFS('grv lys'!$L$2:$L$2863,'grv lys'!$I$2:$I$2863,'bereken betaaldatum bedrag'!$AN$1,'grv lys'!$G$2:$G$2863,'bereken betaaldatum bedrag'!B593)</f>
        <v>0</v>
      </c>
      <c r="AO593" s="4">
        <f>SUMIFS('grv lys'!$L$2:$L$2863,'grv lys'!$I$2:$I$2863,'bereken betaaldatum bedrag'!$AO$1,'grv lys'!$G$2:$G$2863,'bereken betaaldatum bedrag'!B593)</f>
        <v>0</v>
      </c>
      <c r="AP593" s="4">
        <f>SUMIFS('grv lys'!$L$2:$L$2863,'grv lys'!$I$2:$I$2863,'bereken betaaldatum bedrag'!$AP$1,'grv lys'!$G$2:$G$2863,'bereken betaaldatum bedrag'!B593)</f>
        <v>0</v>
      </c>
      <c r="AQ593" s="4">
        <f>SUMIFS('grv lys'!$L$2:$L$2863,'grv lys'!$I$2:$I$2863,'bereken betaaldatum bedrag'!$AQ$1,'grv lys'!$G$2:$G$2863,'bereken betaaldatum bedrag'!B593)</f>
        <v>0</v>
      </c>
      <c r="AR593" s="4">
        <f>SUMIFS('grv lys'!$L$2:$L$2863,'grv lys'!$I$2:$I$2863,'bereken betaaldatum bedrag'!$AR$1,'grv lys'!$G$2:$G$2863,'bereken betaaldatum bedrag'!B593)</f>
        <v>0</v>
      </c>
      <c r="AS593" s="4">
        <f>SUMIFS('grv lys'!$L$2:$L$2863,'grv lys'!$I$2:$I$2863,'bereken betaaldatum bedrag'!$AS$1,'grv lys'!$G$2:$G$2863,'bereken betaaldatum bedrag'!B593)</f>
        <v>0</v>
      </c>
      <c r="AT593" s="4">
        <f>SUMIFS('grv lys'!$L$2:$L$2863,'grv lys'!$I$2:$I$2863,'bereken betaaldatum bedrag'!$AT$1,'grv lys'!$G$2:$G$2863,'bereken betaaldatum bedrag'!B593)</f>
        <v>0</v>
      </c>
      <c r="AU593" s="4">
        <f>SUMIFS('grv lys'!$L$2:$L$2863,'grv lys'!$I$2:$I$2863,'bereken betaaldatum bedrag'!$AU$1,'grv lys'!$G$2:$G$2863,'bereken betaaldatum bedrag'!B593)</f>
        <v>0</v>
      </c>
      <c r="AV593" s="4">
        <f>SUMIFS('grv lys'!$L$2:$L$2863,'grv lys'!$I$2:$I$2863,'bereken betaaldatum bedrag'!$AV$1,'grv lys'!$G$2:$G$2863,'bereken betaaldatum bedrag'!B593)</f>
        <v>0</v>
      </c>
      <c r="AW593" s="4">
        <f>SUMIFS('grv lys'!$L$2:$L$2863,'grv lys'!$I$2:$I$2863,'bereken betaaldatum bedrag'!$AW$1,'grv lys'!$G$2:$G$2863,'bereken betaaldatum bedrag'!B593)</f>
        <v>0</v>
      </c>
      <c r="AX593" s="4">
        <f>SUMIFS('grv lys'!$L$2:$L$2863,'grv lys'!$I$2:$I$2863,'bereken betaaldatum bedrag'!$AX$1,'grv lys'!$G$2:$G$2863,'bereken betaaldatum bedrag'!B593)</f>
        <v>0</v>
      </c>
      <c r="AY593" s="4">
        <f>SUMIFS('grv lys'!$L$2:$L$2863,'grv lys'!$I$2:$I$2863,'bereken betaaldatum bedrag'!$AY$1,'grv lys'!$G$2:$G$2863,'bereken betaaldatum bedrag'!B593)</f>
        <v>0</v>
      </c>
      <c r="AZ593" s="4">
        <f>SUMIFS('grv lys'!$L$2:$L$2863,'grv lys'!$I$2:$I$2863,'bereken betaaldatum bedrag'!$AZ$1,'grv lys'!$G$2:$G$2863,'bereken betaaldatum bedrag'!B593)</f>
        <v>0</v>
      </c>
      <c r="BA593" s="4">
        <f>SUMIFS('grv lys'!$L$2:$L$2863,'grv lys'!$I$2:$I$2863,'bereken betaaldatum bedrag'!$BA$1,'grv lys'!$G$2:$G$2863,'bereken betaaldatum bedrag'!B593)</f>
        <v>0</v>
      </c>
    </row>
    <row r="594" spans="1:53" x14ac:dyDescent="0.25">
      <c r="A594" s="21" t="s">
        <v>135</v>
      </c>
      <c r="B594" s="22">
        <v>42170</v>
      </c>
      <c r="C594" s="7"/>
      <c r="D594" s="15" t="s">
        <v>148</v>
      </c>
      <c r="E594" s="14"/>
      <c r="F594" s="12"/>
      <c r="G594" s="16"/>
      <c r="H594" s="16"/>
      <c r="I594" s="4">
        <f>SUMIFS('grv lys'!$L$2:$L$2863,'grv lys'!$G$2:$G$2863,'bereken betaaldatum bedrag'!B594,'grv lys'!$I$2:$I$2863,'bereken betaaldatum bedrag'!I$1)</f>
        <v>0</v>
      </c>
      <c r="J594" s="4">
        <f>SUMIFS('grv lys'!$L$2:$L$2863,'grv lys'!$I$2:$I$2863,'bereken betaaldatum bedrag'!$J$1,'grv lys'!$T$2:$T$2863,'bereken betaaldatum bedrag'!B594)</f>
        <v>0</v>
      </c>
      <c r="K594" s="4">
        <f>SUMIFS('grv lys'!$L$2:$L$2863,'grv lys'!$I$2:$I$2863,'bereken betaaldatum bedrag'!$K$1,'grv lys'!$T$2:$T$2863,'bereken betaaldatum bedrag'!B594)</f>
        <v>0</v>
      </c>
      <c r="L594" s="4">
        <f>SUMIFS('grv lys'!$L$2:$L$2863,'grv lys'!$I$2:$I$2863,'bereken betaaldatum bedrag'!$L$1,'grv lys'!$T$2:$T$2863,'bereken betaaldatum bedrag'!B594)</f>
        <v>0</v>
      </c>
      <c r="M594" s="4">
        <f>SUMIFS('grv lys'!$L$2:$L$2863,'grv lys'!$I$2:$I$2863,'bereken betaaldatum bedrag'!$M$1,'grv lys'!$T$2:$T$2863,'bereken betaaldatum bedrag'!B594)</f>
        <v>0</v>
      </c>
      <c r="N594" s="4">
        <f>SUMIFS('grv lys'!$L$2:$L$2863,'grv lys'!$I$2:$I$2863,'bereken betaaldatum bedrag'!$N$1,'grv lys'!$T$2:$T$2863,'bereken betaaldatum bedrag'!B594)</f>
        <v>0</v>
      </c>
      <c r="O594" s="4">
        <f>SUMIFS('grv lys'!$L$2:$L$2863,'grv lys'!$I$2:$I$2863,'bereken betaaldatum bedrag'!$O$1,'grv lys'!$T$2:$T$2863,'bereken betaaldatum bedrag'!B594)</f>
        <v>0</v>
      </c>
      <c r="P594" s="4">
        <f>SUMIFS('grv lys'!$L$2:$L$2863,'grv lys'!$I$2:$I$2863,'bereken betaaldatum bedrag'!$P$1,'grv lys'!$T$2:$T$2863,'bereken betaaldatum bedrag'!B594)</f>
        <v>0</v>
      </c>
      <c r="Q594" s="4">
        <f>SUMIFS('grv lys'!$L$2:$L$2863,'grv lys'!$I$2:$I$2863,'bereken betaaldatum bedrag'!$Q$1,'grv lys'!$T$2:$T$2863,'bereken betaaldatum bedrag'!B594)</f>
        <v>0</v>
      </c>
      <c r="R594" s="4">
        <f>SUMIFS('grv lys'!$L$2:$L$2863,'grv lys'!$I$2:$I$2863,'bereken betaaldatum bedrag'!$R$1,'grv lys'!$T$2:$T$2863,'bereken betaaldatum bedrag'!B594)</f>
        <v>0</v>
      </c>
      <c r="S594" s="4">
        <f>SUMIFS('grv lys'!Y593:Y3856,'grv lys'!T593:T3856,'bereken betaaldatum bedrag'!B594,'grv lys'!V593:V3856,'bereken betaaldatum bedrag'!$S$1)</f>
        <v>0</v>
      </c>
      <c r="T594" s="4">
        <f>SUMIFS('grv lys'!Z593:Z3856,'grv lys'!U593:U3856,'bereken betaaldatum bedrag'!B594,'grv lys'!W593:W3856,'bereken betaaldatum bedrag'!$T$1)</f>
        <v>0</v>
      </c>
      <c r="U594" s="4">
        <f>SUMIFS('grv lys'!$L$2:$L$2863,'grv lys'!$I$2:$I$2863,'bereken betaaldatum bedrag'!$U$1,'grv lys'!$T$2:$T$2863,'bereken betaaldatum bedrag'!B594)</f>
        <v>0</v>
      </c>
      <c r="V594" s="4">
        <f>SUMIFS('grv lys'!$L$2:$L$2863,'grv lys'!$I$2:$I$2863,'bereken betaaldatum bedrag'!$V$1,'grv lys'!$T$2:$T$2863,'bereken betaaldatum bedrag'!B594)</f>
        <v>0</v>
      </c>
      <c r="W594" s="4">
        <f>SUMIFS('grv lys'!$L$2:$L$2863,'grv lys'!$I$2:$I$2863,'bereken betaaldatum bedrag'!$W$1,'grv lys'!$T$2:$T$2863,'bereken betaaldatum bedrag'!B594)</f>
        <v>0</v>
      </c>
      <c r="X594" s="4">
        <f>SUMIFS('grv lys'!$L$2:$L$2863,'grv lys'!$I$2:$I$2863,'bereken betaaldatum bedrag'!$X$1,'grv lys'!$T$2:$T$2863,'bereken betaaldatum bedrag'!B594)</f>
        <v>0</v>
      </c>
      <c r="Y594" s="4">
        <f>SUMIFS('grv lys'!$L$2:$L$2863,'grv lys'!$I$2:$I$2863,'bereken betaaldatum bedrag'!$Y$1,'grv lys'!$G$2:$G$2863,'bereken betaaldatum bedrag'!B594)</f>
        <v>0</v>
      </c>
      <c r="Z594" s="4">
        <f>SUMIFS('grv lys'!$L$2:$L$2863,'grv lys'!$I$2:$I$2863,'bereken betaaldatum bedrag'!$Z$1,'grv lys'!$G$2:$G$2863,'bereken betaaldatum bedrag'!B594)</f>
        <v>0</v>
      </c>
      <c r="AA594" s="4">
        <f>SUMIFS('grv lys'!$L$2:$L$2863,'grv lys'!$I$2:$I$2863,'bereken betaaldatum bedrag'!$AA$1,'grv lys'!$G$2:$G$2863,'bereken betaaldatum bedrag'!B594)</f>
        <v>0</v>
      </c>
      <c r="AB594" s="4">
        <f>SUMIFS('grv lys'!$L$2:$L$2863,'grv lys'!$I$2:$I$2863,'bereken betaaldatum bedrag'!$AB$1,'grv lys'!$G$2:$G$2863,'bereken betaaldatum bedrag'!B594)</f>
        <v>0</v>
      </c>
      <c r="AC594" s="4">
        <f>SUMIFS('grv lys'!$L$2:$L$2863,'grv lys'!$I$2:$I$2863,'bereken betaaldatum bedrag'!$AC$1,'grv lys'!$G$2:$G$2863,'bereken betaaldatum bedrag'!B594)</f>
        <v>0</v>
      </c>
      <c r="AD594" s="4">
        <f>SUMIFS('grv lys'!$L$2:$L$2863,'grv lys'!$I$2:$I$2863,'bereken betaaldatum bedrag'!$AD$1,'grv lys'!$G$2:$G$2863,'bereken betaaldatum bedrag'!B594)</f>
        <v>0</v>
      </c>
      <c r="AE594" s="4">
        <f>SUMIFS('grv lys'!$L$2:$L$2863,'grv lys'!$I$2:$I$2863,'bereken betaaldatum bedrag'!$AE$1,'grv lys'!$G$2:$G$2863,'bereken betaaldatum bedrag'!B594)</f>
        <v>0</v>
      </c>
      <c r="AF594" s="4">
        <f>SUMIFS('grv lys'!$L$2:$L$2863,'grv lys'!$I$2:$I$2863,'bereken betaaldatum bedrag'!$AF$1,'grv lys'!$G$2:$G$2863,'bereken betaaldatum bedrag'!B594)</f>
        <v>0</v>
      </c>
      <c r="AG594" s="4">
        <f>SUMIFS('grv lys'!$L$2:$L$2863,'grv lys'!$I$2:$I$2863,'bereken betaaldatum bedrag'!$AG$1,'grv lys'!$G$2:$G$2863,'bereken betaaldatum bedrag'!B594)</f>
        <v>0</v>
      </c>
      <c r="AH594" s="4">
        <f>SUMIFS('grv lys'!$L$2:$L$2863,'grv lys'!$I$2:$I$2863,'bereken betaaldatum bedrag'!$AH$1,'grv lys'!$G$2:$G$2863,'bereken betaaldatum bedrag'!B594)</f>
        <v>0</v>
      </c>
      <c r="AI594" s="4">
        <f>SUMIFS('grv lys'!$L$2:$L$2863,'grv lys'!$I$2:$I$2863,'bereken betaaldatum bedrag'!$AI$1,'grv lys'!$G$2:$G$2863,'bereken betaaldatum bedrag'!B594)</f>
        <v>0</v>
      </c>
      <c r="AJ594" s="4">
        <f>SUMIFS('grv lys'!$L$2:$L$2863,'grv lys'!$I$2:$I$2863,'bereken betaaldatum bedrag'!$AJ$1,'grv lys'!$G$2:$G$2863,'bereken betaaldatum bedrag'!B594)</f>
        <v>0</v>
      </c>
      <c r="AK594" s="4">
        <f>SUMIFS('grv lys'!$L$2:$L$2863,'grv lys'!$I$2:$I$2863,'bereken betaaldatum bedrag'!$AK$1,'grv lys'!$G$2:$G$2863,'bereken betaaldatum bedrag'!B594)</f>
        <v>0</v>
      </c>
      <c r="AL594" s="4">
        <f>SUMIFS('grv lys'!$L$2:$L$2863,'grv lys'!$I$2:$I$2863,'bereken betaaldatum bedrag'!$AL$1,'grv lys'!$G$2:$G$2863,'bereken betaaldatum bedrag'!B594)</f>
        <v>0</v>
      </c>
      <c r="AM594" s="4">
        <f>SUMIFS('grv lys'!$L$2:$L$2863,'grv lys'!$I$2:$I$2863,'bereken betaaldatum bedrag'!$AM$1,'grv lys'!$G$2:$G$2863,'bereken betaaldatum bedrag'!B594)</f>
        <v>0</v>
      </c>
      <c r="AN594" s="4">
        <f>SUMIFS('grv lys'!$L$2:$L$2863,'grv lys'!$I$2:$I$2863,'bereken betaaldatum bedrag'!$AN$1,'grv lys'!$G$2:$G$2863,'bereken betaaldatum bedrag'!B594)</f>
        <v>0</v>
      </c>
      <c r="AO594" s="4">
        <f>SUMIFS('grv lys'!$L$2:$L$2863,'grv lys'!$I$2:$I$2863,'bereken betaaldatum bedrag'!$AO$1,'grv lys'!$G$2:$G$2863,'bereken betaaldatum bedrag'!B594)</f>
        <v>0</v>
      </c>
      <c r="AP594" s="4">
        <f>SUMIFS('grv lys'!$L$2:$L$2863,'grv lys'!$I$2:$I$2863,'bereken betaaldatum bedrag'!$AP$1,'grv lys'!$G$2:$G$2863,'bereken betaaldatum bedrag'!B594)</f>
        <v>0</v>
      </c>
      <c r="AQ594" s="4">
        <f>SUMIFS('grv lys'!$L$2:$L$2863,'grv lys'!$I$2:$I$2863,'bereken betaaldatum bedrag'!$AQ$1,'grv lys'!$G$2:$G$2863,'bereken betaaldatum bedrag'!B594)</f>
        <v>0</v>
      </c>
      <c r="AR594" s="4">
        <f>SUMIFS('grv lys'!$L$2:$L$2863,'grv lys'!$I$2:$I$2863,'bereken betaaldatum bedrag'!$AR$1,'grv lys'!$G$2:$G$2863,'bereken betaaldatum bedrag'!B594)</f>
        <v>0</v>
      </c>
      <c r="AS594" s="4">
        <f>SUMIFS('grv lys'!$L$2:$L$2863,'grv lys'!$I$2:$I$2863,'bereken betaaldatum bedrag'!$AS$1,'grv lys'!$G$2:$G$2863,'bereken betaaldatum bedrag'!B594)</f>
        <v>0</v>
      </c>
      <c r="AT594" s="4">
        <f>SUMIFS('grv lys'!$L$2:$L$2863,'grv lys'!$I$2:$I$2863,'bereken betaaldatum bedrag'!$AT$1,'grv lys'!$G$2:$G$2863,'bereken betaaldatum bedrag'!B594)</f>
        <v>0</v>
      </c>
      <c r="AU594" s="4">
        <f>SUMIFS('grv lys'!$L$2:$L$2863,'grv lys'!$I$2:$I$2863,'bereken betaaldatum bedrag'!$AU$1,'grv lys'!$G$2:$G$2863,'bereken betaaldatum bedrag'!B594)</f>
        <v>0</v>
      </c>
      <c r="AV594" s="4">
        <f>SUMIFS('grv lys'!$L$2:$L$2863,'grv lys'!$I$2:$I$2863,'bereken betaaldatum bedrag'!$AV$1,'grv lys'!$G$2:$G$2863,'bereken betaaldatum bedrag'!B594)</f>
        <v>0</v>
      </c>
      <c r="AW594" s="4">
        <f>SUMIFS('grv lys'!$L$2:$L$2863,'grv lys'!$I$2:$I$2863,'bereken betaaldatum bedrag'!$AW$1,'grv lys'!$G$2:$G$2863,'bereken betaaldatum bedrag'!B594)</f>
        <v>0</v>
      </c>
      <c r="AX594" s="4">
        <f>SUMIFS('grv lys'!$L$2:$L$2863,'grv lys'!$I$2:$I$2863,'bereken betaaldatum bedrag'!$AX$1,'grv lys'!$G$2:$G$2863,'bereken betaaldatum bedrag'!B594)</f>
        <v>0</v>
      </c>
      <c r="AY594" s="4">
        <f>SUMIFS('grv lys'!$L$2:$L$2863,'grv lys'!$I$2:$I$2863,'bereken betaaldatum bedrag'!$AY$1,'grv lys'!$G$2:$G$2863,'bereken betaaldatum bedrag'!B594)</f>
        <v>0</v>
      </c>
      <c r="AZ594" s="4">
        <f>SUMIFS('grv lys'!$L$2:$L$2863,'grv lys'!$I$2:$I$2863,'bereken betaaldatum bedrag'!$AZ$1,'grv lys'!$G$2:$G$2863,'bereken betaaldatum bedrag'!B594)</f>
        <v>0</v>
      </c>
      <c r="BA594" s="4">
        <f>SUMIFS('grv lys'!$L$2:$L$2863,'grv lys'!$I$2:$I$2863,'bereken betaaldatum bedrag'!$BA$1,'grv lys'!$G$2:$G$2863,'bereken betaaldatum bedrag'!B594)</f>
        <v>0</v>
      </c>
    </row>
    <row r="595" spans="1:53" x14ac:dyDescent="0.25">
      <c r="A595" s="21" t="s">
        <v>136</v>
      </c>
      <c r="B595" s="22">
        <v>42171</v>
      </c>
      <c r="C595" s="7"/>
      <c r="D595" s="15" t="s">
        <v>148</v>
      </c>
      <c r="E595" s="14"/>
      <c r="F595" s="12"/>
      <c r="G595" s="16"/>
      <c r="H595" s="16"/>
      <c r="I595" s="4">
        <f>SUMIFS('grv lys'!$L$2:$L$2863,'grv lys'!$G$2:$G$2863,'bereken betaaldatum bedrag'!B595,'grv lys'!$I$2:$I$2863,'bereken betaaldatum bedrag'!I$1)</f>
        <v>0</v>
      </c>
      <c r="J595" s="4">
        <f>SUMIFS('grv lys'!$L$2:$L$2863,'grv lys'!$I$2:$I$2863,'bereken betaaldatum bedrag'!$J$1,'grv lys'!$T$2:$T$2863,'bereken betaaldatum bedrag'!B595)</f>
        <v>0</v>
      </c>
      <c r="K595" s="4">
        <f>SUMIFS('grv lys'!$L$2:$L$2863,'grv lys'!$I$2:$I$2863,'bereken betaaldatum bedrag'!$K$1,'grv lys'!$T$2:$T$2863,'bereken betaaldatum bedrag'!B595)</f>
        <v>0</v>
      </c>
      <c r="L595" s="4">
        <f>SUMIFS('grv lys'!$L$2:$L$2863,'grv lys'!$I$2:$I$2863,'bereken betaaldatum bedrag'!$L$1,'grv lys'!$T$2:$T$2863,'bereken betaaldatum bedrag'!B595)</f>
        <v>0</v>
      </c>
      <c r="M595" s="4">
        <f>SUMIFS('grv lys'!$L$2:$L$2863,'grv lys'!$I$2:$I$2863,'bereken betaaldatum bedrag'!$M$1,'grv lys'!$T$2:$T$2863,'bereken betaaldatum bedrag'!B595)</f>
        <v>0</v>
      </c>
      <c r="N595" s="4">
        <f>SUMIFS('grv lys'!$L$2:$L$2863,'grv lys'!$I$2:$I$2863,'bereken betaaldatum bedrag'!$N$1,'grv lys'!$T$2:$T$2863,'bereken betaaldatum bedrag'!B595)</f>
        <v>0</v>
      </c>
      <c r="O595" s="4">
        <f>SUMIFS('grv lys'!$L$2:$L$2863,'grv lys'!$I$2:$I$2863,'bereken betaaldatum bedrag'!$O$1,'grv lys'!$T$2:$T$2863,'bereken betaaldatum bedrag'!B595)</f>
        <v>0</v>
      </c>
      <c r="P595" s="4">
        <f>SUMIFS('grv lys'!$L$2:$L$2863,'grv lys'!$I$2:$I$2863,'bereken betaaldatum bedrag'!$P$1,'grv lys'!$T$2:$T$2863,'bereken betaaldatum bedrag'!B595)</f>
        <v>0</v>
      </c>
      <c r="Q595" s="4">
        <f>SUMIFS('grv lys'!$L$2:$L$2863,'grv lys'!$I$2:$I$2863,'bereken betaaldatum bedrag'!$Q$1,'grv lys'!$T$2:$T$2863,'bereken betaaldatum bedrag'!B595)</f>
        <v>0</v>
      </c>
      <c r="R595" s="4">
        <f>SUMIFS('grv lys'!$L$2:$L$2863,'grv lys'!$I$2:$I$2863,'bereken betaaldatum bedrag'!$R$1,'grv lys'!$T$2:$T$2863,'bereken betaaldatum bedrag'!B595)</f>
        <v>0</v>
      </c>
      <c r="S595" s="4">
        <f>SUMIFS('grv lys'!Y594:Y3857,'grv lys'!T594:T3857,'bereken betaaldatum bedrag'!B595,'grv lys'!V594:V3857,'bereken betaaldatum bedrag'!$S$1)</f>
        <v>0</v>
      </c>
      <c r="T595" s="4">
        <f>SUMIFS('grv lys'!Z594:Z3857,'grv lys'!U594:U3857,'bereken betaaldatum bedrag'!B595,'grv lys'!W594:W3857,'bereken betaaldatum bedrag'!$T$1)</f>
        <v>0</v>
      </c>
      <c r="U595" s="4">
        <f>SUMIFS('grv lys'!$L$2:$L$2863,'grv lys'!$I$2:$I$2863,'bereken betaaldatum bedrag'!$U$1,'grv lys'!$T$2:$T$2863,'bereken betaaldatum bedrag'!B595)</f>
        <v>0</v>
      </c>
      <c r="V595" s="4">
        <f>SUMIFS('grv lys'!$L$2:$L$2863,'grv lys'!$I$2:$I$2863,'bereken betaaldatum bedrag'!$V$1,'grv lys'!$T$2:$T$2863,'bereken betaaldatum bedrag'!B595)</f>
        <v>0</v>
      </c>
      <c r="W595" s="4">
        <f>SUMIFS('grv lys'!$L$2:$L$2863,'grv lys'!$I$2:$I$2863,'bereken betaaldatum bedrag'!$W$1,'grv lys'!$T$2:$T$2863,'bereken betaaldatum bedrag'!B595)</f>
        <v>0</v>
      </c>
      <c r="X595" s="4">
        <f>SUMIFS('grv lys'!$L$2:$L$2863,'grv lys'!$I$2:$I$2863,'bereken betaaldatum bedrag'!$X$1,'grv lys'!$T$2:$T$2863,'bereken betaaldatum bedrag'!B595)</f>
        <v>0</v>
      </c>
      <c r="Y595" s="4">
        <f>SUMIFS('grv lys'!$L$2:$L$2863,'grv lys'!$I$2:$I$2863,'bereken betaaldatum bedrag'!$Y$1,'grv lys'!$G$2:$G$2863,'bereken betaaldatum bedrag'!B595)</f>
        <v>0</v>
      </c>
      <c r="Z595" s="4">
        <f>SUMIFS('grv lys'!$L$2:$L$2863,'grv lys'!$I$2:$I$2863,'bereken betaaldatum bedrag'!$Z$1,'grv lys'!$G$2:$G$2863,'bereken betaaldatum bedrag'!B595)</f>
        <v>0</v>
      </c>
      <c r="AA595" s="4">
        <f>SUMIFS('grv lys'!$L$2:$L$2863,'grv lys'!$I$2:$I$2863,'bereken betaaldatum bedrag'!$AA$1,'grv lys'!$G$2:$G$2863,'bereken betaaldatum bedrag'!B595)</f>
        <v>0</v>
      </c>
      <c r="AB595" s="4">
        <f>SUMIFS('grv lys'!$L$2:$L$2863,'grv lys'!$I$2:$I$2863,'bereken betaaldatum bedrag'!$AB$1,'grv lys'!$G$2:$G$2863,'bereken betaaldatum bedrag'!B595)</f>
        <v>0</v>
      </c>
      <c r="AC595" s="4">
        <f>SUMIFS('grv lys'!$L$2:$L$2863,'grv lys'!$I$2:$I$2863,'bereken betaaldatum bedrag'!$AC$1,'grv lys'!$G$2:$G$2863,'bereken betaaldatum bedrag'!B595)</f>
        <v>0</v>
      </c>
      <c r="AD595" s="4">
        <f>SUMIFS('grv lys'!$L$2:$L$2863,'grv lys'!$I$2:$I$2863,'bereken betaaldatum bedrag'!$AD$1,'grv lys'!$G$2:$G$2863,'bereken betaaldatum bedrag'!B595)</f>
        <v>0</v>
      </c>
      <c r="AE595" s="4">
        <f>SUMIFS('grv lys'!$L$2:$L$2863,'grv lys'!$I$2:$I$2863,'bereken betaaldatum bedrag'!$AE$1,'grv lys'!$G$2:$G$2863,'bereken betaaldatum bedrag'!B595)</f>
        <v>0</v>
      </c>
      <c r="AF595" s="4">
        <f>SUMIFS('grv lys'!$L$2:$L$2863,'grv lys'!$I$2:$I$2863,'bereken betaaldatum bedrag'!$AF$1,'grv lys'!$G$2:$G$2863,'bereken betaaldatum bedrag'!B595)</f>
        <v>0</v>
      </c>
      <c r="AG595" s="4">
        <f>SUMIFS('grv lys'!$L$2:$L$2863,'grv lys'!$I$2:$I$2863,'bereken betaaldatum bedrag'!$AG$1,'grv lys'!$G$2:$G$2863,'bereken betaaldatum bedrag'!B595)</f>
        <v>0</v>
      </c>
      <c r="AH595" s="4">
        <f>SUMIFS('grv lys'!$L$2:$L$2863,'grv lys'!$I$2:$I$2863,'bereken betaaldatum bedrag'!$AH$1,'grv lys'!$G$2:$G$2863,'bereken betaaldatum bedrag'!B595)</f>
        <v>0</v>
      </c>
      <c r="AI595" s="4">
        <f>SUMIFS('grv lys'!$L$2:$L$2863,'grv lys'!$I$2:$I$2863,'bereken betaaldatum bedrag'!$AI$1,'grv lys'!$G$2:$G$2863,'bereken betaaldatum bedrag'!B595)</f>
        <v>0</v>
      </c>
      <c r="AJ595" s="4">
        <f>SUMIFS('grv lys'!$L$2:$L$2863,'grv lys'!$I$2:$I$2863,'bereken betaaldatum bedrag'!$AJ$1,'grv lys'!$G$2:$G$2863,'bereken betaaldatum bedrag'!B595)</f>
        <v>0</v>
      </c>
      <c r="AK595" s="4">
        <f>SUMIFS('grv lys'!$L$2:$L$2863,'grv lys'!$I$2:$I$2863,'bereken betaaldatum bedrag'!$AK$1,'grv lys'!$G$2:$G$2863,'bereken betaaldatum bedrag'!B595)</f>
        <v>0</v>
      </c>
      <c r="AL595" s="4">
        <f>SUMIFS('grv lys'!$L$2:$L$2863,'grv lys'!$I$2:$I$2863,'bereken betaaldatum bedrag'!$AL$1,'grv lys'!$G$2:$G$2863,'bereken betaaldatum bedrag'!B595)</f>
        <v>0</v>
      </c>
      <c r="AM595" s="4">
        <f>SUMIFS('grv lys'!$L$2:$L$2863,'grv lys'!$I$2:$I$2863,'bereken betaaldatum bedrag'!$AM$1,'grv lys'!$G$2:$G$2863,'bereken betaaldatum bedrag'!B595)</f>
        <v>0</v>
      </c>
      <c r="AN595" s="4">
        <f>SUMIFS('grv lys'!$L$2:$L$2863,'grv lys'!$I$2:$I$2863,'bereken betaaldatum bedrag'!$AN$1,'grv lys'!$G$2:$G$2863,'bereken betaaldatum bedrag'!B595)</f>
        <v>0</v>
      </c>
      <c r="AO595" s="4">
        <f>SUMIFS('grv lys'!$L$2:$L$2863,'grv lys'!$I$2:$I$2863,'bereken betaaldatum bedrag'!$AO$1,'grv lys'!$G$2:$G$2863,'bereken betaaldatum bedrag'!B595)</f>
        <v>0</v>
      </c>
      <c r="AP595" s="4">
        <f>SUMIFS('grv lys'!$L$2:$L$2863,'grv lys'!$I$2:$I$2863,'bereken betaaldatum bedrag'!$AP$1,'grv lys'!$G$2:$G$2863,'bereken betaaldatum bedrag'!B595)</f>
        <v>0</v>
      </c>
      <c r="AQ595" s="4">
        <f>SUMIFS('grv lys'!$L$2:$L$2863,'grv lys'!$I$2:$I$2863,'bereken betaaldatum bedrag'!$AQ$1,'grv lys'!$G$2:$G$2863,'bereken betaaldatum bedrag'!B595)</f>
        <v>0</v>
      </c>
      <c r="AR595" s="4">
        <f>SUMIFS('grv lys'!$L$2:$L$2863,'grv lys'!$I$2:$I$2863,'bereken betaaldatum bedrag'!$AR$1,'grv lys'!$G$2:$G$2863,'bereken betaaldatum bedrag'!B595)</f>
        <v>0</v>
      </c>
      <c r="AS595" s="4">
        <f>SUMIFS('grv lys'!$L$2:$L$2863,'grv lys'!$I$2:$I$2863,'bereken betaaldatum bedrag'!$AS$1,'grv lys'!$G$2:$G$2863,'bereken betaaldatum bedrag'!B595)</f>
        <v>0</v>
      </c>
      <c r="AT595" s="4">
        <f>SUMIFS('grv lys'!$L$2:$L$2863,'grv lys'!$I$2:$I$2863,'bereken betaaldatum bedrag'!$AT$1,'grv lys'!$G$2:$G$2863,'bereken betaaldatum bedrag'!B595)</f>
        <v>0</v>
      </c>
      <c r="AU595" s="4">
        <f>SUMIFS('grv lys'!$L$2:$L$2863,'grv lys'!$I$2:$I$2863,'bereken betaaldatum bedrag'!$AU$1,'grv lys'!$G$2:$G$2863,'bereken betaaldatum bedrag'!B595)</f>
        <v>0</v>
      </c>
      <c r="AV595" s="4">
        <f>SUMIFS('grv lys'!$L$2:$L$2863,'grv lys'!$I$2:$I$2863,'bereken betaaldatum bedrag'!$AV$1,'grv lys'!$G$2:$G$2863,'bereken betaaldatum bedrag'!B595)</f>
        <v>0</v>
      </c>
      <c r="AW595" s="4">
        <f>SUMIFS('grv lys'!$L$2:$L$2863,'grv lys'!$I$2:$I$2863,'bereken betaaldatum bedrag'!$AW$1,'grv lys'!$G$2:$G$2863,'bereken betaaldatum bedrag'!B595)</f>
        <v>0</v>
      </c>
      <c r="AX595" s="4">
        <f>SUMIFS('grv lys'!$L$2:$L$2863,'grv lys'!$I$2:$I$2863,'bereken betaaldatum bedrag'!$AX$1,'grv lys'!$G$2:$G$2863,'bereken betaaldatum bedrag'!B595)</f>
        <v>0</v>
      </c>
      <c r="AY595" s="4">
        <f>SUMIFS('grv lys'!$L$2:$L$2863,'grv lys'!$I$2:$I$2863,'bereken betaaldatum bedrag'!$AY$1,'grv lys'!$G$2:$G$2863,'bereken betaaldatum bedrag'!B595)</f>
        <v>0</v>
      </c>
      <c r="AZ595" s="4">
        <f>SUMIFS('grv lys'!$L$2:$L$2863,'grv lys'!$I$2:$I$2863,'bereken betaaldatum bedrag'!$AZ$1,'grv lys'!$G$2:$G$2863,'bereken betaaldatum bedrag'!B595)</f>
        <v>0</v>
      </c>
      <c r="BA595" s="4">
        <f>SUMIFS('grv lys'!$L$2:$L$2863,'grv lys'!$I$2:$I$2863,'bereken betaaldatum bedrag'!$BA$1,'grv lys'!$G$2:$G$2863,'bereken betaaldatum bedrag'!B595)</f>
        <v>0</v>
      </c>
    </row>
    <row r="596" spans="1:53" x14ac:dyDescent="0.25">
      <c r="A596" s="21" t="s">
        <v>137</v>
      </c>
      <c r="B596" s="22">
        <v>42172</v>
      </c>
      <c r="C596" s="7"/>
      <c r="D596" s="15" t="s">
        <v>148</v>
      </c>
      <c r="E596" s="14"/>
      <c r="F596" s="12"/>
      <c r="G596" s="16"/>
      <c r="H596" s="16"/>
      <c r="I596" s="4">
        <f>SUMIFS('grv lys'!$L$2:$L$2863,'grv lys'!$G$2:$G$2863,'bereken betaaldatum bedrag'!B596,'grv lys'!$I$2:$I$2863,'bereken betaaldatum bedrag'!I$1)</f>
        <v>0</v>
      </c>
      <c r="J596" s="4">
        <f>SUMIFS('grv lys'!$L$2:$L$2863,'grv lys'!$I$2:$I$2863,'bereken betaaldatum bedrag'!$J$1,'grv lys'!$T$2:$T$2863,'bereken betaaldatum bedrag'!B596)</f>
        <v>0</v>
      </c>
      <c r="K596" s="4">
        <f>SUMIFS('grv lys'!$L$2:$L$2863,'grv lys'!$I$2:$I$2863,'bereken betaaldatum bedrag'!$K$1,'grv lys'!$T$2:$T$2863,'bereken betaaldatum bedrag'!B596)</f>
        <v>0</v>
      </c>
      <c r="L596" s="4">
        <f>SUMIFS('grv lys'!$L$2:$L$2863,'grv lys'!$I$2:$I$2863,'bereken betaaldatum bedrag'!$L$1,'grv lys'!$T$2:$T$2863,'bereken betaaldatum bedrag'!B596)</f>
        <v>0</v>
      </c>
      <c r="M596" s="4">
        <f>SUMIFS('grv lys'!$L$2:$L$2863,'grv lys'!$I$2:$I$2863,'bereken betaaldatum bedrag'!$M$1,'grv lys'!$T$2:$T$2863,'bereken betaaldatum bedrag'!B596)</f>
        <v>0</v>
      </c>
      <c r="N596" s="4">
        <f>SUMIFS('grv lys'!$L$2:$L$2863,'grv lys'!$I$2:$I$2863,'bereken betaaldatum bedrag'!$N$1,'grv lys'!$T$2:$T$2863,'bereken betaaldatum bedrag'!B596)</f>
        <v>0</v>
      </c>
      <c r="O596" s="4">
        <f>SUMIFS('grv lys'!$L$2:$L$2863,'grv lys'!$I$2:$I$2863,'bereken betaaldatum bedrag'!$O$1,'grv lys'!$T$2:$T$2863,'bereken betaaldatum bedrag'!B596)</f>
        <v>0</v>
      </c>
      <c r="P596" s="4">
        <f>SUMIFS('grv lys'!$L$2:$L$2863,'grv lys'!$I$2:$I$2863,'bereken betaaldatum bedrag'!$P$1,'grv lys'!$T$2:$T$2863,'bereken betaaldatum bedrag'!B596)</f>
        <v>0</v>
      </c>
      <c r="Q596" s="4">
        <f>SUMIFS('grv lys'!$L$2:$L$2863,'grv lys'!$I$2:$I$2863,'bereken betaaldatum bedrag'!$Q$1,'grv lys'!$T$2:$T$2863,'bereken betaaldatum bedrag'!B596)</f>
        <v>0</v>
      </c>
      <c r="R596" s="4">
        <f>SUMIFS('grv lys'!$L$2:$L$2863,'grv lys'!$I$2:$I$2863,'bereken betaaldatum bedrag'!$R$1,'grv lys'!$T$2:$T$2863,'bereken betaaldatum bedrag'!B596)</f>
        <v>0</v>
      </c>
      <c r="S596" s="4">
        <f>SUMIFS('grv lys'!Y595:Y3858,'grv lys'!T595:T3858,'bereken betaaldatum bedrag'!B596,'grv lys'!V595:V3858,'bereken betaaldatum bedrag'!$S$1)</f>
        <v>0</v>
      </c>
      <c r="T596" s="4">
        <f>SUMIFS('grv lys'!Z595:Z3858,'grv lys'!U595:U3858,'bereken betaaldatum bedrag'!B596,'grv lys'!W595:W3858,'bereken betaaldatum bedrag'!$T$1)</f>
        <v>0</v>
      </c>
      <c r="U596" s="4">
        <f>SUMIFS('grv lys'!$L$2:$L$2863,'grv lys'!$I$2:$I$2863,'bereken betaaldatum bedrag'!$U$1,'grv lys'!$T$2:$T$2863,'bereken betaaldatum bedrag'!B596)</f>
        <v>0</v>
      </c>
      <c r="V596" s="4">
        <f>SUMIFS('grv lys'!$L$2:$L$2863,'grv lys'!$I$2:$I$2863,'bereken betaaldatum bedrag'!$V$1,'grv lys'!$T$2:$T$2863,'bereken betaaldatum bedrag'!B596)</f>
        <v>0</v>
      </c>
      <c r="W596" s="4">
        <f>SUMIFS('grv lys'!$L$2:$L$2863,'grv lys'!$I$2:$I$2863,'bereken betaaldatum bedrag'!$W$1,'grv lys'!$T$2:$T$2863,'bereken betaaldatum bedrag'!B596)</f>
        <v>0</v>
      </c>
      <c r="X596" s="4">
        <f>SUMIFS('grv lys'!$L$2:$L$2863,'grv lys'!$I$2:$I$2863,'bereken betaaldatum bedrag'!$X$1,'grv lys'!$T$2:$T$2863,'bereken betaaldatum bedrag'!B596)</f>
        <v>0</v>
      </c>
      <c r="Y596" s="4">
        <f>SUMIFS('grv lys'!$L$2:$L$2863,'grv lys'!$I$2:$I$2863,'bereken betaaldatum bedrag'!$Y$1,'grv lys'!$G$2:$G$2863,'bereken betaaldatum bedrag'!B596)</f>
        <v>0</v>
      </c>
      <c r="Z596" s="4">
        <f>SUMIFS('grv lys'!$L$2:$L$2863,'grv lys'!$I$2:$I$2863,'bereken betaaldatum bedrag'!$Z$1,'grv lys'!$G$2:$G$2863,'bereken betaaldatum bedrag'!B596)</f>
        <v>0</v>
      </c>
      <c r="AA596" s="4">
        <f>SUMIFS('grv lys'!$L$2:$L$2863,'grv lys'!$I$2:$I$2863,'bereken betaaldatum bedrag'!$AA$1,'grv lys'!$G$2:$G$2863,'bereken betaaldatum bedrag'!B596)</f>
        <v>0</v>
      </c>
      <c r="AB596" s="4">
        <f>SUMIFS('grv lys'!$L$2:$L$2863,'grv lys'!$I$2:$I$2863,'bereken betaaldatum bedrag'!$AB$1,'grv lys'!$G$2:$G$2863,'bereken betaaldatum bedrag'!B596)</f>
        <v>0</v>
      </c>
      <c r="AC596" s="4">
        <f>SUMIFS('grv lys'!$L$2:$L$2863,'grv lys'!$I$2:$I$2863,'bereken betaaldatum bedrag'!$AC$1,'grv lys'!$G$2:$G$2863,'bereken betaaldatum bedrag'!B596)</f>
        <v>0</v>
      </c>
      <c r="AD596" s="4">
        <f>SUMIFS('grv lys'!$L$2:$L$2863,'grv lys'!$I$2:$I$2863,'bereken betaaldatum bedrag'!$AD$1,'grv lys'!$G$2:$G$2863,'bereken betaaldatum bedrag'!B596)</f>
        <v>0</v>
      </c>
      <c r="AE596" s="4">
        <f>SUMIFS('grv lys'!$L$2:$L$2863,'grv lys'!$I$2:$I$2863,'bereken betaaldatum bedrag'!$AE$1,'grv lys'!$G$2:$G$2863,'bereken betaaldatum bedrag'!B596)</f>
        <v>0</v>
      </c>
      <c r="AF596" s="4">
        <f>SUMIFS('grv lys'!$L$2:$L$2863,'grv lys'!$I$2:$I$2863,'bereken betaaldatum bedrag'!$AF$1,'grv lys'!$G$2:$G$2863,'bereken betaaldatum bedrag'!B596)</f>
        <v>0</v>
      </c>
      <c r="AG596" s="4">
        <f>SUMIFS('grv lys'!$L$2:$L$2863,'grv lys'!$I$2:$I$2863,'bereken betaaldatum bedrag'!$AG$1,'grv lys'!$G$2:$G$2863,'bereken betaaldatum bedrag'!B596)</f>
        <v>0</v>
      </c>
      <c r="AH596" s="4">
        <f>SUMIFS('grv lys'!$L$2:$L$2863,'grv lys'!$I$2:$I$2863,'bereken betaaldatum bedrag'!$AH$1,'grv lys'!$G$2:$G$2863,'bereken betaaldatum bedrag'!B596)</f>
        <v>0</v>
      </c>
      <c r="AI596" s="4">
        <f>SUMIFS('grv lys'!$L$2:$L$2863,'grv lys'!$I$2:$I$2863,'bereken betaaldatum bedrag'!$AI$1,'grv lys'!$G$2:$G$2863,'bereken betaaldatum bedrag'!B596)</f>
        <v>0</v>
      </c>
      <c r="AJ596" s="4">
        <f>SUMIFS('grv lys'!$L$2:$L$2863,'grv lys'!$I$2:$I$2863,'bereken betaaldatum bedrag'!$AJ$1,'grv lys'!$G$2:$G$2863,'bereken betaaldatum bedrag'!B596)</f>
        <v>0</v>
      </c>
      <c r="AK596" s="4">
        <f>SUMIFS('grv lys'!$L$2:$L$2863,'grv lys'!$I$2:$I$2863,'bereken betaaldatum bedrag'!$AK$1,'grv lys'!$G$2:$G$2863,'bereken betaaldatum bedrag'!B596)</f>
        <v>0</v>
      </c>
      <c r="AL596" s="4">
        <f>SUMIFS('grv lys'!$L$2:$L$2863,'grv lys'!$I$2:$I$2863,'bereken betaaldatum bedrag'!$AL$1,'grv lys'!$G$2:$G$2863,'bereken betaaldatum bedrag'!B596)</f>
        <v>0</v>
      </c>
      <c r="AM596" s="4">
        <f>SUMIFS('grv lys'!$L$2:$L$2863,'grv lys'!$I$2:$I$2863,'bereken betaaldatum bedrag'!$AM$1,'grv lys'!$G$2:$G$2863,'bereken betaaldatum bedrag'!B596)</f>
        <v>0</v>
      </c>
      <c r="AN596" s="4">
        <f>SUMIFS('grv lys'!$L$2:$L$2863,'grv lys'!$I$2:$I$2863,'bereken betaaldatum bedrag'!$AN$1,'grv lys'!$G$2:$G$2863,'bereken betaaldatum bedrag'!B596)</f>
        <v>0</v>
      </c>
      <c r="AO596" s="4">
        <f>SUMIFS('grv lys'!$L$2:$L$2863,'grv lys'!$I$2:$I$2863,'bereken betaaldatum bedrag'!$AO$1,'grv lys'!$G$2:$G$2863,'bereken betaaldatum bedrag'!B596)</f>
        <v>0</v>
      </c>
      <c r="AP596" s="4">
        <f>SUMIFS('grv lys'!$L$2:$L$2863,'grv lys'!$I$2:$I$2863,'bereken betaaldatum bedrag'!$AP$1,'grv lys'!$G$2:$G$2863,'bereken betaaldatum bedrag'!B596)</f>
        <v>0</v>
      </c>
      <c r="AQ596" s="4">
        <f>SUMIFS('grv lys'!$L$2:$L$2863,'grv lys'!$I$2:$I$2863,'bereken betaaldatum bedrag'!$AQ$1,'grv lys'!$G$2:$G$2863,'bereken betaaldatum bedrag'!B596)</f>
        <v>0</v>
      </c>
      <c r="AR596" s="4">
        <f>SUMIFS('grv lys'!$L$2:$L$2863,'grv lys'!$I$2:$I$2863,'bereken betaaldatum bedrag'!$AR$1,'grv lys'!$G$2:$G$2863,'bereken betaaldatum bedrag'!B596)</f>
        <v>0</v>
      </c>
      <c r="AS596" s="4">
        <f>SUMIFS('grv lys'!$L$2:$L$2863,'grv lys'!$I$2:$I$2863,'bereken betaaldatum bedrag'!$AS$1,'grv lys'!$G$2:$G$2863,'bereken betaaldatum bedrag'!B596)</f>
        <v>0</v>
      </c>
      <c r="AT596" s="4">
        <f>SUMIFS('grv lys'!$L$2:$L$2863,'grv lys'!$I$2:$I$2863,'bereken betaaldatum bedrag'!$AT$1,'grv lys'!$G$2:$G$2863,'bereken betaaldatum bedrag'!B596)</f>
        <v>0</v>
      </c>
      <c r="AU596" s="4">
        <f>SUMIFS('grv lys'!$L$2:$L$2863,'grv lys'!$I$2:$I$2863,'bereken betaaldatum bedrag'!$AU$1,'grv lys'!$G$2:$G$2863,'bereken betaaldatum bedrag'!B596)</f>
        <v>0</v>
      </c>
      <c r="AV596" s="4">
        <f>SUMIFS('grv lys'!$L$2:$L$2863,'grv lys'!$I$2:$I$2863,'bereken betaaldatum bedrag'!$AV$1,'grv lys'!$G$2:$G$2863,'bereken betaaldatum bedrag'!B596)</f>
        <v>0</v>
      </c>
      <c r="AW596" s="4">
        <f>SUMIFS('grv lys'!$L$2:$L$2863,'grv lys'!$I$2:$I$2863,'bereken betaaldatum bedrag'!$AW$1,'grv lys'!$G$2:$G$2863,'bereken betaaldatum bedrag'!B596)</f>
        <v>0</v>
      </c>
      <c r="AX596" s="4">
        <f>SUMIFS('grv lys'!$L$2:$L$2863,'grv lys'!$I$2:$I$2863,'bereken betaaldatum bedrag'!$AX$1,'grv lys'!$G$2:$G$2863,'bereken betaaldatum bedrag'!B596)</f>
        <v>0</v>
      </c>
      <c r="AY596" s="4">
        <f>SUMIFS('grv lys'!$L$2:$L$2863,'grv lys'!$I$2:$I$2863,'bereken betaaldatum bedrag'!$AY$1,'grv lys'!$G$2:$G$2863,'bereken betaaldatum bedrag'!B596)</f>
        <v>0</v>
      </c>
      <c r="AZ596" s="4">
        <f>SUMIFS('grv lys'!$L$2:$L$2863,'grv lys'!$I$2:$I$2863,'bereken betaaldatum bedrag'!$AZ$1,'grv lys'!$G$2:$G$2863,'bereken betaaldatum bedrag'!B596)</f>
        <v>0</v>
      </c>
      <c r="BA596" s="4">
        <f>SUMIFS('grv lys'!$L$2:$L$2863,'grv lys'!$I$2:$I$2863,'bereken betaaldatum bedrag'!$BA$1,'grv lys'!$G$2:$G$2863,'bereken betaaldatum bedrag'!B596)</f>
        <v>0</v>
      </c>
    </row>
    <row r="597" spans="1:53" x14ac:dyDescent="0.25">
      <c r="A597" s="21" t="s">
        <v>138</v>
      </c>
      <c r="B597" s="22">
        <v>42173</v>
      </c>
      <c r="C597" s="7"/>
      <c r="D597" s="15" t="s">
        <v>148</v>
      </c>
      <c r="E597" s="14"/>
      <c r="F597" s="12"/>
      <c r="G597" s="16"/>
      <c r="H597" s="16"/>
      <c r="I597" s="4">
        <f>SUMIFS('grv lys'!$L$2:$L$2863,'grv lys'!$G$2:$G$2863,'bereken betaaldatum bedrag'!B597,'grv lys'!$I$2:$I$2863,'bereken betaaldatum bedrag'!I$1)</f>
        <v>0</v>
      </c>
      <c r="J597" s="4">
        <f>SUMIFS('grv lys'!$L$2:$L$2863,'grv lys'!$I$2:$I$2863,'bereken betaaldatum bedrag'!$J$1,'grv lys'!$T$2:$T$2863,'bereken betaaldatum bedrag'!B597)</f>
        <v>0</v>
      </c>
      <c r="K597" s="4">
        <f>SUMIFS('grv lys'!$L$2:$L$2863,'grv lys'!$I$2:$I$2863,'bereken betaaldatum bedrag'!$K$1,'grv lys'!$T$2:$T$2863,'bereken betaaldatum bedrag'!B597)</f>
        <v>0</v>
      </c>
      <c r="L597" s="4">
        <f>SUMIFS('grv lys'!$L$2:$L$2863,'grv lys'!$I$2:$I$2863,'bereken betaaldatum bedrag'!$L$1,'grv lys'!$T$2:$T$2863,'bereken betaaldatum bedrag'!B597)</f>
        <v>0</v>
      </c>
      <c r="M597" s="4">
        <f>SUMIFS('grv lys'!$L$2:$L$2863,'grv lys'!$I$2:$I$2863,'bereken betaaldatum bedrag'!$M$1,'grv lys'!$T$2:$T$2863,'bereken betaaldatum bedrag'!B597)</f>
        <v>0</v>
      </c>
      <c r="N597" s="4">
        <f>SUMIFS('grv lys'!$L$2:$L$2863,'grv lys'!$I$2:$I$2863,'bereken betaaldatum bedrag'!$N$1,'grv lys'!$T$2:$T$2863,'bereken betaaldatum bedrag'!B597)</f>
        <v>0</v>
      </c>
      <c r="O597" s="4">
        <f>SUMIFS('grv lys'!$L$2:$L$2863,'grv lys'!$I$2:$I$2863,'bereken betaaldatum bedrag'!$O$1,'grv lys'!$T$2:$T$2863,'bereken betaaldatum bedrag'!B597)</f>
        <v>0</v>
      </c>
      <c r="P597" s="4">
        <f>SUMIFS('grv lys'!$L$2:$L$2863,'grv lys'!$I$2:$I$2863,'bereken betaaldatum bedrag'!$P$1,'grv lys'!$T$2:$T$2863,'bereken betaaldatum bedrag'!B597)</f>
        <v>0</v>
      </c>
      <c r="Q597" s="4">
        <f>SUMIFS('grv lys'!$L$2:$L$2863,'grv lys'!$I$2:$I$2863,'bereken betaaldatum bedrag'!$Q$1,'grv lys'!$T$2:$T$2863,'bereken betaaldatum bedrag'!B597)</f>
        <v>0</v>
      </c>
      <c r="R597" s="4">
        <f>SUMIFS('grv lys'!$L$2:$L$2863,'grv lys'!$I$2:$I$2863,'bereken betaaldatum bedrag'!$R$1,'grv lys'!$T$2:$T$2863,'bereken betaaldatum bedrag'!B597)</f>
        <v>0</v>
      </c>
      <c r="S597" s="4">
        <f>SUMIFS('grv lys'!Y596:Y3859,'grv lys'!T596:T3859,'bereken betaaldatum bedrag'!B597,'grv lys'!V596:V3859,'bereken betaaldatum bedrag'!$S$1)</f>
        <v>0</v>
      </c>
      <c r="T597" s="4">
        <f>SUMIFS('grv lys'!Z596:Z3859,'grv lys'!U596:U3859,'bereken betaaldatum bedrag'!B597,'grv lys'!W596:W3859,'bereken betaaldatum bedrag'!$T$1)</f>
        <v>0</v>
      </c>
      <c r="U597" s="4">
        <f>SUMIFS('grv lys'!$L$2:$L$2863,'grv lys'!$I$2:$I$2863,'bereken betaaldatum bedrag'!$U$1,'grv lys'!$T$2:$T$2863,'bereken betaaldatum bedrag'!B597)</f>
        <v>0</v>
      </c>
      <c r="V597" s="4">
        <f>SUMIFS('grv lys'!$L$2:$L$2863,'grv lys'!$I$2:$I$2863,'bereken betaaldatum bedrag'!$V$1,'grv lys'!$T$2:$T$2863,'bereken betaaldatum bedrag'!B597)</f>
        <v>0</v>
      </c>
      <c r="W597" s="4">
        <f>SUMIFS('grv lys'!$L$2:$L$2863,'grv lys'!$I$2:$I$2863,'bereken betaaldatum bedrag'!$W$1,'grv lys'!$T$2:$T$2863,'bereken betaaldatum bedrag'!B597)</f>
        <v>0</v>
      </c>
      <c r="X597" s="4">
        <f>SUMIFS('grv lys'!$L$2:$L$2863,'grv lys'!$I$2:$I$2863,'bereken betaaldatum bedrag'!$X$1,'grv lys'!$T$2:$T$2863,'bereken betaaldatum bedrag'!B597)</f>
        <v>0</v>
      </c>
      <c r="Y597" s="4">
        <f>SUMIFS('grv lys'!$L$2:$L$2863,'grv lys'!$I$2:$I$2863,'bereken betaaldatum bedrag'!$Y$1,'grv lys'!$G$2:$G$2863,'bereken betaaldatum bedrag'!B597)</f>
        <v>0</v>
      </c>
      <c r="Z597" s="4">
        <f>SUMIFS('grv lys'!$L$2:$L$2863,'grv lys'!$I$2:$I$2863,'bereken betaaldatum bedrag'!$Z$1,'grv lys'!$G$2:$G$2863,'bereken betaaldatum bedrag'!B597)</f>
        <v>0</v>
      </c>
      <c r="AA597" s="4">
        <f>SUMIFS('grv lys'!$L$2:$L$2863,'grv lys'!$I$2:$I$2863,'bereken betaaldatum bedrag'!$AA$1,'grv lys'!$G$2:$G$2863,'bereken betaaldatum bedrag'!B597)</f>
        <v>0</v>
      </c>
      <c r="AB597" s="4">
        <f>SUMIFS('grv lys'!$L$2:$L$2863,'grv lys'!$I$2:$I$2863,'bereken betaaldatum bedrag'!$AB$1,'grv lys'!$G$2:$G$2863,'bereken betaaldatum bedrag'!B597)</f>
        <v>0</v>
      </c>
      <c r="AC597" s="4">
        <f>SUMIFS('grv lys'!$L$2:$L$2863,'grv lys'!$I$2:$I$2863,'bereken betaaldatum bedrag'!$AC$1,'grv lys'!$G$2:$G$2863,'bereken betaaldatum bedrag'!B597)</f>
        <v>0</v>
      </c>
      <c r="AD597" s="4">
        <f>SUMIFS('grv lys'!$L$2:$L$2863,'grv lys'!$I$2:$I$2863,'bereken betaaldatum bedrag'!$AD$1,'grv lys'!$G$2:$G$2863,'bereken betaaldatum bedrag'!B597)</f>
        <v>0</v>
      </c>
      <c r="AE597" s="4">
        <f>SUMIFS('grv lys'!$L$2:$L$2863,'grv lys'!$I$2:$I$2863,'bereken betaaldatum bedrag'!$AE$1,'grv lys'!$G$2:$G$2863,'bereken betaaldatum bedrag'!B597)</f>
        <v>0</v>
      </c>
      <c r="AF597" s="4">
        <f>SUMIFS('grv lys'!$L$2:$L$2863,'grv lys'!$I$2:$I$2863,'bereken betaaldatum bedrag'!$AF$1,'grv lys'!$G$2:$G$2863,'bereken betaaldatum bedrag'!B597)</f>
        <v>0</v>
      </c>
      <c r="AG597" s="4">
        <f>SUMIFS('grv lys'!$L$2:$L$2863,'grv lys'!$I$2:$I$2863,'bereken betaaldatum bedrag'!$AG$1,'grv lys'!$G$2:$G$2863,'bereken betaaldatum bedrag'!B597)</f>
        <v>0</v>
      </c>
      <c r="AH597" s="4">
        <f>SUMIFS('grv lys'!$L$2:$L$2863,'grv lys'!$I$2:$I$2863,'bereken betaaldatum bedrag'!$AH$1,'grv lys'!$G$2:$G$2863,'bereken betaaldatum bedrag'!B597)</f>
        <v>0</v>
      </c>
      <c r="AI597" s="4">
        <f>SUMIFS('grv lys'!$L$2:$L$2863,'grv lys'!$I$2:$I$2863,'bereken betaaldatum bedrag'!$AI$1,'grv lys'!$G$2:$G$2863,'bereken betaaldatum bedrag'!B597)</f>
        <v>0</v>
      </c>
      <c r="AJ597" s="4">
        <f>SUMIFS('grv lys'!$L$2:$L$2863,'grv lys'!$I$2:$I$2863,'bereken betaaldatum bedrag'!$AJ$1,'grv lys'!$G$2:$G$2863,'bereken betaaldatum bedrag'!B597)</f>
        <v>0</v>
      </c>
      <c r="AK597" s="4">
        <f>SUMIFS('grv lys'!$L$2:$L$2863,'grv lys'!$I$2:$I$2863,'bereken betaaldatum bedrag'!$AK$1,'grv lys'!$G$2:$G$2863,'bereken betaaldatum bedrag'!B597)</f>
        <v>0</v>
      </c>
      <c r="AL597" s="4">
        <f>SUMIFS('grv lys'!$L$2:$L$2863,'grv lys'!$I$2:$I$2863,'bereken betaaldatum bedrag'!$AL$1,'grv lys'!$G$2:$G$2863,'bereken betaaldatum bedrag'!B597)</f>
        <v>0</v>
      </c>
      <c r="AM597" s="4">
        <f>SUMIFS('grv lys'!$L$2:$L$2863,'grv lys'!$I$2:$I$2863,'bereken betaaldatum bedrag'!$AM$1,'grv lys'!$G$2:$G$2863,'bereken betaaldatum bedrag'!B597)</f>
        <v>0</v>
      </c>
      <c r="AN597" s="4">
        <f>SUMIFS('grv lys'!$L$2:$L$2863,'grv lys'!$I$2:$I$2863,'bereken betaaldatum bedrag'!$AN$1,'grv lys'!$G$2:$G$2863,'bereken betaaldatum bedrag'!B597)</f>
        <v>0</v>
      </c>
      <c r="AO597" s="4">
        <f>SUMIFS('grv lys'!$L$2:$L$2863,'grv lys'!$I$2:$I$2863,'bereken betaaldatum bedrag'!$AO$1,'grv lys'!$G$2:$G$2863,'bereken betaaldatum bedrag'!B597)</f>
        <v>0</v>
      </c>
      <c r="AP597" s="4">
        <f>SUMIFS('grv lys'!$L$2:$L$2863,'grv lys'!$I$2:$I$2863,'bereken betaaldatum bedrag'!$AP$1,'grv lys'!$G$2:$G$2863,'bereken betaaldatum bedrag'!B597)</f>
        <v>0</v>
      </c>
      <c r="AQ597" s="4">
        <f>SUMIFS('grv lys'!$L$2:$L$2863,'grv lys'!$I$2:$I$2863,'bereken betaaldatum bedrag'!$AQ$1,'grv lys'!$G$2:$G$2863,'bereken betaaldatum bedrag'!B597)</f>
        <v>0</v>
      </c>
      <c r="AR597" s="4">
        <f>SUMIFS('grv lys'!$L$2:$L$2863,'grv lys'!$I$2:$I$2863,'bereken betaaldatum bedrag'!$AR$1,'grv lys'!$G$2:$G$2863,'bereken betaaldatum bedrag'!B597)</f>
        <v>0</v>
      </c>
      <c r="AS597" s="4">
        <f>SUMIFS('grv lys'!$L$2:$L$2863,'grv lys'!$I$2:$I$2863,'bereken betaaldatum bedrag'!$AS$1,'grv lys'!$G$2:$G$2863,'bereken betaaldatum bedrag'!B597)</f>
        <v>0</v>
      </c>
      <c r="AT597" s="4">
        <f>SUMIFS('grv lys'!$L$2:$L$2863,'grv lys'!$I$2:$I$2863,'bereken betaaldatum bedrag'!$AT$1,'grv lys'!$G$2:$G$2863,'bereken betaaldatum bedrag'!B597)</f>
        <v>0</v>
      </c>
      <c r="AU597" s="4">
        <f>SUMIFS('grv lys'!$L$2:$L$2863,'grv lys'!$I$2:$I$2863,'bereken betaaldatum bedrag'!$AU$1,'grv lys'!$G$2:$G$2863,'bereken betaaldatum bedrag'!B597)</f>
        <v>0</v>
      </c>
      <c r="AV597" s="4">
        <f>SUMIFS('grv lys'!$L$2:$L$2863,'grv lys'!$I$2:$I$2863,'bereken betaaldatum bedrag'!$AV$1,'grv lys'!$G$2:$G$2863,'bereken betaaldatum bedrag'!B597)</f>
        <v>0</v>
      </c>
      <c r="AW597" s="4">
        <f>SUMIFS('grv lys'!$L$2:$L$2863,'grv lys'!$I$2:$I$2863,'bereken betaaldatum bedrag'!$AW$1,'grv lys'!$G$2:$G$2863,'bereken betaaldatum bedrag'!B597)</f>
        <v>0</v>
      </c>
      <c r="AX597" s="4">
        <f>SUMIFS('grv lys'!$L$2:$L$2863,'grv lys'!$I$2:$I$2863,'bereken betaaldatum bedrag'!$AX$1,'grv lys'!$G$2:$G$2863,'bereken betaaldatum bedrag'!B597)</f>
        <v>0</v>
      </c>
      <c r="AY597" s="4">
        <f>SUMIFS('grv lys'!$L$2:$L$2863,'grv lys'!$I$2:$I$2863,'bereken betaaldatum bedrag'!$AY$1,'grv lys'!$G$2:$G$2863,'bereken betaaldatum bedrag'!B597)</f>
        <v>0</v>
      </c>
      <c r="AZ597" s="4">
        <f>SUMIFS('grv lys'!$L$2:$L$2863,'grv lys'!$I$2:$I$2863,'bereken betaaldatum bedrag'!$AZ$1,'grv lys'!$G$2:$G$2863,'bereken betaaldatum bedrag'!B597)</f>
        <v>0</v>
      </c>
      <c r="BA597" s="4">
        <f>SUMIFS('grv lys'!$L$2:$L$2863,'grv lys'!$I$2:$I$2863,'bereken betaaldatum bedrag'!$BA$1,'grv lys'!$G$2:$G$2863,'bereken betaaldatum bedrag'!B597)</f>
        <v>0</v>
      </c>
    </row>
    <row r="598" spans="1:53" x14ac:dyDescent="0.25">
      <c r="A598" s="21" t="s">
        <v>139</v>
      </c>
      <c r="B598" s="22">
        <v>42174</v>
      </c>
      <c r="C598" s="7">
        <f>B598+19</f>
        <v>42193</v>
      </c>
      <c r="D598" s="6">
        <f>SUM(I592:I598)</f>
        <v>0</v>
      </c>
      <c r="E598" s="14">
        <f>B598+31</f>
        <v>42205</v>
      </c>
      <c r="F598" s="12">
        <f>SUM(Y592:BA598)</f>
        <v>0</v>
      </c>
      <c r="G598" s="10">
        <f>B598</f>
        <v>42174</v>
      </c>
      <c r="H598" s="9">
        <f>SUM(J592:X598)</f>
        <v>0</v>
      </c>
      <c r="I598" s="4">
        <f>SUMIFS('grv lys'!$L$2:$L$2863,'grv lys'!$G$2:$G$2863,'bereken betaaldatum bedrag'!B598,'grv lys'!$I$2:$I$2863,'bereken betaaldatum bedrag'!I$1)</f>
        <v>0</v>
      </c>
      <c r="J598" s="4">
        <f>SUMIFS('grv lys'!$L$2:$L$2863,'grv lys'!$I$2:$I$2863,'bereken betaaldatum bedrag'!$J$1,'grv lys'!$T$2:$T$2863,'bereken betaaldatum bedrag'!B598)</f>
        <v>0</v>
      </c>
      <c r="K598" s="4">
        <f>SUMIFS('grv lys'!$L$2:$L$2863,'grv lys'!$I$2:$I$2863,'bereken betaaldatum bedrag'!$K$1,'grv lys'!$T$2:$T$2863,'bereken betaaldatum bedrag'!B598)</f>
        <v>0</v>
      </c>
      <c r="L598" s="4">
        <f>SUMIFS('grv lys'!$L$2:$L$2863,'grv lys'!$I$2:$I$2863,'bereken betaaldatum bedrag'!$L$1,'grv lys'!$T$2:$T$2863,'bereken betaaldatum bedrag'!B598)</f>
        <v>0</v>
      </c>
      <c r="M598" s="4">
        <f>SUMIFS('grv lys'!$L$2:$L$2863,'grv lys'!$I$2:$I$2863,'bereken betaaldatum bedrag'!$M$1,'grv lys'!$T$2:$T$2863,'bereken betaaldatum bedrag'!B598)</f>
        <v>0</v>
      </c>
      <c r="N598" s="4">
        <f>SUMIFS('grv lys'!$L$2:$L$2863,'grv lys'!$I$2:$I$2863,'bereken betaaldatum bedrag'!$N$1,'grv lys'!$T$2:$T$2863,'bereken betaaldatum bedrag'!B598)</f>
        <v>0</v>
      </c>
      <c r="O598" s="4">
        <f>SUMIFS('grv lys'!$L$2:$L$2863,'grv lys'!$I$2:$I$2863,'bereken betaaldatum bedrag'!$O$1,'grv lys'!$T$2:$T$2863,'bereken betaaldatum bedrag'!B598)</f>
        <v>0</v>
      </c>
      <c r="P598" s="4">
        <f>SUMIFS('grv lys'!$L$2:$L$2863,'grv lys'!$I$2:$I$2863,'bereken betaaldatum bedrag'!$P$1,'grv lys'!$T$2:$T$2863,'bereken betaaldatum bedrag'!B598)</f>
        <v>0</v>
      </c>
      <c r="Q598" s="4">
        <f>SUMIFS('grv lys'!$L$2:$L$2863,'grv lys'!$I$2:$I$2863,'bereken betaaldatum bedrag'!$Q$1,'grv lys'!$T$2:$T$2863,'bereken betaaldatum bedrag'!B598)</f>
        <v>0</v>
      </c>
      <c r="R598" s="4">
        <f>SUMIFS('grv lys'!$L$2:$L$2863,'grv lys'!$I$2:$I$2863,'bereken betaaldatum bedrag'!$R$1,'grv lys'!$T$2:$T$2863,'bereken betaaldatum bedrag'!B598)</f>
        <v>0</v>
      </c>
      <c r="S598" s="4">
        <f>SUMIFS('grv lys'!Y597:Y3860,'grv lys'!T597:T3860,'bereken betaaldatum bedrag'!B598,'grv lys'!V597:V3860,'bereken betaaldatum bedrag'!$S$1)</f>
        <v>0</v>
      </c>
      <c r="T598" s="4">
        <f>SUMIFS('grv lys'!Z597:Z3860,'grv lys'!U597:U3860,'bereken betaaldatum bedrag'!B598,'grv lys'!W597:W3860,'bereken betaaldatum bedrag'!$T$1)</f>
        <v>0</v>
      </c>
      <c r="U598" s="4">
        <f>SUMIFS('grv lys'!$L$2:$L$2863,'grv lys'!$I$2:$I$2863,'bereken betaaldatum bedrag'!$U$1,'grv lys'!$T$2:$T$2863,'bereken betaaldatum bedrag'!B598)</f>
        <v>0</v>
      </c>
      <c r="V598" s="4">
        <f>SUMIFS('grv lys'!$L$2:$L$2863,'grv lys'!$I$2:$I$2863,'bereken betaaldatum bedrag'!$V$1,'grv lys'!$T$2:$T$2863,'bereken betaaldatum bedrag'!B598)</f>
        <v>0</v>
      </c>
      <c r="W598" s="4">
        <f>SUMIFS('grv lys'!$L$2:$L$2863,'grv lys'!$I$2:$I$2863,'bereken betaaldatum bedrag'!$W$1,'grv lys'!$T$2:$T$2863,'bereken betaaldatum bedrag'!B598)</f>
        <v>0</v>
      </c>
      <c r="X598" s="4">
        <f>SUMIFS('grv lys'!$L$2:$L$2863,'grv lys'!$I$2:$I$2863,'bereken betaaldatum bedrag'!$X$1,'grv lys'!$T$2:$T$2863,'bereken betaaldatum bedrag'!B598)</f>
        <v>0</v>
      </c>
      <c r="Y598" s="4">
        <f>SUMIFS('grv lys'!$L$2:$L$2863,'grv lys'!$I$2:$I$2863,'bereken betaaldatum bedrag'!$Y$1,'grv lys'!$G$2:$G$2863,'bereken betaaldatum bedrag'!B598)</f>
        <v>0</v>
      </c>
      <c r="Z598" s="4">
        <f>SUMIFS('grv lys'!$L$2:$L$2863,'grv lys'!$I$2:$I$2863,'bereken betaaldatum bedrag'!$Z$1,'grv lys'!$G$2:$G$2863,'bereken betaaldatum bedrag'!B598)</f>
        <v>0</v>
      </c>
      <c r="AA598" s="4">
        <f>SUMIFS('grv lys'!$L$2:$L$2863,'grv lys'!$I$2:$I$2863,'bereken betaaldatum bedrag'!$AA$1,'grv lys'!$G$2:$G$2863,'bereken betaaldatum bedrag'!B598)</f>
        <v>0</v>
      </c>
      <c r="AB598" s="4">
        <f>SUMIFS('grv lys'!$L$2:$L$2863,'grv lys'!$I$2:$I$2863,'bereken betaaldatum bedrag'!$AB$1,'grv lys'!$G$2:$G$2863,'bereken betaaldatum bedrag'!B598)</f>
        <v>0</v>
      </c>
      <c r="AC598" s="4">
        <f>SUMIFS('grv lys'!$L$2:$L$2863,'grv lys'!$I$2:$I$2863,'bereken betaaldatum bedrag'!$AC$1,'grv lys'!$G$2:$G$2863,'bereken betaaldatum bedrag'!B598)</f>
        <v>0</v>
      </c>
      <c r="AD598" s="4">
        <f>SUMIFS('grv lys'!$L$2:$L$2863,'grv lys'!$I$2:$I$2863,'bereken betaaldatum bedrag'!$AD$1,'grv lys'!$G$2:$G$2863,'bereken betaaldatum bedrag'!B598)</f>
        <v>0</v>
      </c>
      <c r="AE598" s="4">
        <f>SUMIFS('grv lys'!$L$2:$L$2863,'grv lys'!$I$2:$I$2863,'bereken betaaldatum bedrag'!$AE$1,'grv lys'!$G$2:$G$2863,'bereken betaaldatum bedrag'!B598)</f>
        <v>0</v>
      </c>
      <c r="AF598" s="4">
        <f>SUMIFS('grv lys'!$L$2:$L$2863,'grv lys'!$I$2:$I$2863,'bereken betaaldatum bedrag'!$AF$1,'grv lys'!$G$2:$G$2863,'bereken betaaldatum bedrag'!B598)</f>
        <v>0</v>
      </c>
      <c r="AG598" s="4">
        <f>SUMIFS('grv lys'!$L$2:$L$2863,'grv lys'!$I$2:$I$2863,'bereken betaaldatum bedrag'!$AG$1,'grv lys'!$G$2:$G$2863,'bereken betaaldatum bedrag'!B598)</f>
        <v>0</v>
      </c>
      <c r="AH598" s="4">
        <f>SUMIFS('grv lys'!$L$2:$L$2863,'grv lys'!$I$2:$I$2863,'bereken betaaldatum bedrag'!$AH$1,'grv lys'!$G$2:$G$2863,'bereken betaaldatum bedrag'!B598)</f>
        <v>0</v>
      </c>
      <c r="AI598" s="4">
        <f>SUMIFS('grv lys'!$L$2:$L$2863,'grv lys'!$I$2:$I$2863,'bereken betaaldatum bedrag'!$AI$1,'grv lys'!$G$2:$G$2863,'bereken betaaldatum bedrag'!B598)</f>
        <v>0</v>
      </c>
      <c r="AJ598" s="4">
        <f>SUMIFS('grv lys'!$L$2:$L$2863,'grv lys'!$I$2:$I$2863,'bereken betaaldatum bedrag'!$AJ$1,'grv lys'!$G$2:$G$2863,'bereken betaaldatum bedrag'!B598)</f>
        <v>0</v>
      </c>
      <c r="AK598" s="4">
        <f>SUMIFS('grv lys'!$L$2:$L$2863,'grv lys'!$I$2:$I$2863,'bereken betaaldatum bedrag'!$AK$1,'grv lys'!$G$2:$G$2863,'bereken betaaldatum bedrag'!B598)</f>
        <v>0</v>
      </c>
      <c r="AL598" s="4">
        <f>SUMIFS('grv lys'!$L$2:$L$2863,'grv lys'!$I$2:$I$2863,'bereken betaaldatum bedrag'!$AL$1,'grv lys'!$G$2:$G$2863,'bereken betaaldatum bedrag'!B598)</f>
        <v>0</v>
      </c>
      <c r="AM598" s="4">
        <f>SUMIFS('grv lys'!$L$2:$L$2863,'grv lys'!$I$2:$I$2863,'bereken betaaldatum bedrag'!$AM$1,'grv lys'!$G$2:$G$2863,'bereken betaaldatum bedrag'!B598)</f>
        <v>0</v>
      </c>
      <c r="AN598" s="4">
        <f>SUMIFS('grv lys'!$L$2:$L$2863,'grv lys'!$I$2:$I$2863,'bereken betaaldatum bedrag'!$AN$1,'grv lys'!$G$2:$G$2863,'bereken betaaldatum bedrag'!B598)</f>
        <v>0</v>
      </c>
      <c r="AO598" s="4">
        <f>SUMIFS('grv lys'!$L$2:$L$2863,'grv lys'!$I$2:$I$2863,'bereken betaaldatum bedrag'!$AO$1,'grv lys'!$G$2:$G$2863,'bereken betaaldatum bedrag'!B598)</f>
        <v>0</v>
      </c>
      <c r="AP598" s="4">
        <f>SUMIFS('grv lys'!$L$2:$L$2863,'grv lys'!$I$2:$I$2863,'bereken betaaldatum bedrag'!$AP$1,'grv lys'!$G$2:$G$2863,'bereken betaaldatum bedrag'!B598)</f>
        <v>0</v>
      </c>
      <c r="AQ598" s="4">
        <f>SUMIFS('grv lys'!$L$2:$L$2863,'grv lys'!$I$2:$I$2863,'bereken betaaldatum bedrag'!$AQ$1,'grv lys'!$G$2:$G$2863,'bereken betaaldatum bedrag'!B598)</f>
        <v>0</v>
      </c>
      <c r="AR598" s="4">
        <f>SUMIFS('grv lys'!$L$2:$L$2863,'grv lys'!$I$2:$I$2863,'bereken betaaldatum bedrag'!$AR$1,'grv lys'!$G$2:$G$2863,'bereken betaaldatum bedrag'!B598)</f>
        <v>0</v>
      </c>
      <c r="AS598" s="4">
        <f>SUMIFS('grv lys'!$L$2:$L$2863,'grv lys'!$I$2:$I$2863,'bereken betaaldatum bedrag'!$AS$1,'grv lys'!$G$2:$G$2863,'bereken betaaldatum bedrag'!B598)</f>
        <v>0</v>
      </c>
      <c r="AT598" s="4">
        <f>SUMIFS('grv lys'!$L$2:$L$2863,'grv lys'!$I$2:$I$2863,'bereken betaaldatum bedrag'!$AT$1,'grv lys'!$G$2:$G$2863,'bereken betaaldatum bedrag'!B598)</f>
        <v>0</v>
      </c>
      <c r="AU598" s="4">
        <f>SUMIFS('grv lys'!$L$2:$L$2863,'grv lys'!$I$2:$I$2863,'bereken betaaldatum bedrag'!$AU$1,'grv lys'!$G$2:$G$2863,'bereken betaaldatum bedrag'!B598)</f>
        <v>0</v>
      </c>
      <c r="AV598" s="4">
        <f>SUMIFS('grv lys'!$L$2:$L$2863,'grv lys'!$I$2:$I$2863,'bereken betaaldatum bedrag'!$AV$1,'grv lys'!$G$2:$G$2863,'bereken betaaldatum bedrag'!B598)</f>
        <v>0</v>
      </c>
      <c r="AW598" s="4">
        <f>SUMIFS('grv lys'!$L$2:$L$2863,'grv lys'!$I$2:$I$2863,'bereken betaaldatum bedrag'!$AW$1,'grv lys'!$G$2:$G$2863,'bereken betaaldatum bedrag'!B598)</f>
        <v>0</v>
      </c>
      <c r="AX598" s="4">
        <f>SUMIFS('grv lys'!$L$2:$L$2863,'grv lys'!$I$2:$I$2863,'bereken betaaldatum bedrag'!$AX$1,'grv lys'!$G$2:$G$2863,'bereken betaaldatum bedrag'!B598)</f>
        <v>0</v>
      </c>
      <c r="AY598" s="4">
        <f>SUMIFS('grv lys'!$L$2:$L$2863,'grv lys'!$I$2:$I$2863,'bereken betaaldatum bedrag'!$AY$1,'grv lys'!$G$2:$G$2863,'bereken betaaldatum bedrag'!B598)</f>
        <v>0</v>
      </c>
      <c r="AZ598" s="4">
        <f>SUMIFS('grv lys'!$L$2:$L$2863,'grv lys'!$I$2:$I$2863,'bereken betaaldatum bedrag'!$AZ$1,'grv lys'!$G$2:$G$2863,'bereken betaaldatum bedrag'!B598)</f>
        <v>0</v>
      </c>
      <c r="BA598" s="4">
        <f>SUMIFS('grv lys'!$L$2:$L$2863,'grv lys'!$I$2:$I$2863,'bereken betaaldatum bedrag'!$BA$1,'grv lys'!$G$2:$G$2863,'bereken betaaldatum bedrag'!B598)</f>
        <v>0</v>
      </c>
    </row>
    <row r="599" spans="1:53" x14ac:dyDescent="0.25">
      <c r="A599" s="19" t="s">
        <v>140</v>
      </c>
      <c r="B599" s="20">
        <v>42175</v>
      </c>
      <c r="C599" s="7"/>
      <c r="D599" s="15" t="s">
        <v>148</v>
      </c>
      <c r="E599" s="14"/>
      <c r="F599" s="12"/>
      <c r="G599" s="16"/>
      <c r="H599" s="16"/>
      <c r="I599" s="4">
        <f>SUMIFS('grv lys'!$L$2:$L$2863,'grv lys'!$G$2:$G$2863,'bereken betaaldatum bedrag'!B599,'grv lys'!$I$2:$I$2863,'bereken betaaldatum bedrag'!I$1)</f>
        <v>0</v>
      </c>
      <c r="J599" s="4">
        <f>SUMIFS('grv lys'!$L$2:$L$2863,'grv lys'!$I$2:$I$2863,'bereken betaaldatum bedrag'!$J$1,'grv lys'!$T$2:$T$2863,'bereken betaaldatum bedrag'!B599)</f>
        <v>0</v>
      </c>
      <c r="K599" s="4">
        <f>SUMIFS('grv lys'!$L$2:$L$2863,'grv lys'!$I$2:$I$2863,'bereken betaaldatum bedrag'!$K$1,'grv lys'!$T$2:$T$2863,'bereken betaaldatum bedrag'!B599)</f>
        <v>0</v>
      </c>
      <c r="L599" s="4">
        <f>SUMIFS('grv lys'!$L$2:$L$2863,'grv lys'!$I$2:$I$2863,'bereken betaaldatum bedrag'!$L$1,'grv lys'!$T$2:$T$2863,'bereken betaaldatum bedrag'!B599)</f>
        <v>0</v>
      </c>
      <c r="M599" s="4">
        <f>SUMIFS('grv lys'!$L$2:$L$2863,'grv lys'!$I$2:$I$2863,'bereken betaaldatum bedrag'!$M$1,'grv lys'!$T$2:$T$2863,'bereken betaaldatum bedrag'!B599)</f>
        <v>0</v>
      </c>
      <c r="N599" s="4">
        <f>SUMIFS('grv lys'!$L$2:$L$2863,'grv lys'!$I$2:$I$2863,'bereken betaaldatum bedrag'!$N$1,'grv lys'!$T$2:$T$2863,'bereken betaaldatum bedrag'!B599)</f>
        <v>0</v>
      </c>
      <c r="O599" s="4">
        <f>SUMIFS('grv lys'!$L$2:$L$2863,'grv lys'!$I$2:$I$2863,'bereken betaaldatum bedrag'!$O$1,'grv lys'!$T$2:$T$2863,'bereken betaaldatum bedrag'!B599)</f>
        <v>0</v>
      </c>
      <c r="P599" s="4">
        <f>SUMIFS('grv lys'!$L$2:$L$2863,'grv lys'!$I$2:$I$2863,'bereken betaaldatum bedrag'!$P$1,'grv lys'!$T$2:$T$2863,'bereken betaaldatum bedrag'!B599)</f>
        <v>0</v>
      </c>
      <c r="Q599" s="4">
        <f>SUMIFS('grv lys'!$L$2:$L$2863,'grv lys'!$I$2:$I$2863,'bereken betaaldatum bedrag'!$Q$1,'grv lys'!$T$2:$T$2863,'bereken betaaldatum bedrag'!B599)</f>
        <v>0</v>
      </c>
      <c r="R599" s="4">
        <f>SUMIFS('grv lys'!$L$2:$L$2863,'grv lys'!$I$2:$I$2863,'bereken betaaldatum bedrag'!$R$1,'grv lys'!$T$2:$T$2863,'bereken betaaldatum bedrag'!B599)</f>
        <v>0</v>
      </c>
      <c r="S599" s="4">
        <f>SUMIFS('grv lys'!Y598:Y3861,'grv lys'!T598:T3861,'bereken betaaldatum bedrag'!B599,'grv lys'!V598:V3861,'bereken betaaldatum bedrag'!$S$1)</f>
        <v>0</v>
      </c>
      <c r="T599" s="4">
        <f>SUMIFS('grv lys'!Z598:Z3861,'grv lys'!U598:U3861,'bereken betaaldatum bedrag'!B599,'grv lys'!W598:W3861,'bereken betaaldatum bedrag'!$T$1)</f>
        <v>0</v>
      </c>
      <c r="U599" s="4">
        <f>SUMIFS('grv lys'!$L$2:$L$2863,'grv lys'!$I$2:$I$2863,'bereken betaaldatum bedrag'!$U$1,'grv lys'!$T$2:$T$2863,'bereken betaaldatum bedrag'!B599)</f>
        <v>0</v>
      </c>
      <c r="V599" s="4">
        <f>SUMIFS('grv lys'!$L$2:$L$2863,'grv lys'!$I$2:$I$2863,'bereken betaaldatum bedrag'!$V$1,'grv lys'!$T$2:$T$2863,'bereken betaaldatum bedrag'!B599)</f>
        <v>0</v>
      </c>
      <c r="W599" s="4">
        <f>SUMIFS('grv lys'!$L$2:$L$2863,'grv lys'!$I$2:$I$2863,'bereken betaaldatum bedrag'!$W$1,'grv lys'!$T$2:$T$2863,'bereken betaaldatum bedrag'!B599)</f>
        <v>0</v>
      </c>
      <c r="X599" s="4">
        <f>SUMIFS('grv lys'!$L$2:$L$2863,'grv lys'!$I$2:$I$2863,'bereken betaaldatum bedrag'!$X$1,'grv lys'!$T$2:$T$2863,'bereken betaaldatum bedrag'!B599)</f>
        <v>0</v>
      </c>
      <c r="Y599" s="4">
        <f>SUMIFS('grv lys'!$L$2:$L$2863,'grv lys'!$I$2:$I$2863,'bereken betaaldatum bedrag'!$Y$1,'grv lys'!$G$2:$G$2863,'bereken betaaldatum bedrag'!B599)</f>
        <v>0</v>
      </c>
      <c r="Z599" s="4">
        <f>SUMIFS('grv lys'!$L$2:$L$2863,'grv lys'!$I$2:$I$2863,'bereken betaaldatum bedrag'!$Z$1,'grv lys'!$G$2:$G$2863,'bereken betaaldatum bedrag'!B599)</f>
        <v>0</v>
      </c>
      <c r="AA599" s="4">
        <f>SUMIFS('grv lys'!$L$2:$L$2863,'grv lys'!$I$2:$I$2863,'bereken betaaldatum bedrag'!$AA$1,'grv lys'!$G$2:$G$2863,'bereken betaaldatum bedrag'!B599)</f>
        <v>0</v>
      </c>
      <c r="AB599" s="4">
        <f>SUMIFS('grv lys'!$L$2:$L$2863,'grv lys'!$I$2:$I$2863,'bereken betaaldatum bedrag'!$AB$1,'grv lys'!$G$2:$G$2863,'bereken betaaldatum bedrag'!B599)</f>
        <v>0</v>
      </c>
      <c r="AC599" s="4">
        <f>SUMIFS('grv lys'!$L$2:$L$2863,'grv lys'!$I$2:$I$2863,'bereken betaaldatum bedrag'!$AC$1,'grv lys'!$G$2:$G$2863,'bereken betaaldatum bedrag'!B599)</f>
        <v>0</v>
      </c>
      <c r="AD599" s="4">
        <f>SUMIFS('grv lys'!$L$2:$L$2863,'grv lys'!$I$2:$I$2863,'bereken betaaldatum bedrag'!$AD$1,'grv lys'!$G$2:$G$2863,'bereken betaaldatum bedrag'!B599)</f>
        <v>0</v>
      </c>
      <c r="AE599" s="4">
        <f>SUMIFS('grv lys'!$L$2:$L$2863,'grv lys'!$I$2:$I$2863,'bereken betaaldatum bedrag'!$AE$1,'grv lys'!$G$2:$G$2863,'bereken betaaldatum bedrag'!B599)</f>
        <v>0</v>
      </c>
      <c r="AF599" s="4">
        <f>SUMIFS('grv lys'!$L$2:$L$2863,'grv lys'!$I$2:$I$2863,'bereken betaaldatum bedrag'!$AF$1,'grv lys'!$G$2:$G$2863,'bereken betaaldatum bedrag'!B599)</f>
        <v>0</v>
      </c>
      <c r="AG599" s="4">
        <f>SUMIFS('grv lys'!$L$2:$L$2863,'grv lys'!$I$2:$I$2863,'bereken betaaldatum bedrag'!$AG$1,'grv lys'!$G$2:$G$2863,'bereken betaaldatum bedrag'!B599)</f>
        <v>0</v>
      </c>
      <c r="AH599" s="4">
        <f>SUMIFS('grv lys'!$L$2:$L$2863,'grv lys'!$I$2:$I$2863,'bereken betaaldatum bedrag'!$AH$1,'grv lys'!$G$2:$G$2863,'bereken betaaldatum bedrag'!B599)</f>
        <v>0</v>
      </c>
      <c r="AI599" s="4">
        <f>SUMIFS('grv lys'!$L$2:$L$2863,'grv lys'!$I$2:$I$2863,'bereken betaaldatum bedrag'!$AI$1,'grv lys'!$G$2:$G$2863,'bereken betaaldatum bedrag'!B599)</f>
        <v>0</v>
      </c>
      <c r="AJ599" s="4">
        <f>SUMIFS('grv lys'!$L$2:$L$2863,'grv lys'!$I$2:$I$2863,'bereken betaaldatum bedrag'!$AJ$1,'grv lys'!$G$2:$G$2863,'bereken betaaldatum bedrag'!B599)</f>
        <v>0</v>
      </c>
      <c r="AK599" s="4">
        <f>SUMIFS('grv lys'!$L$2:$L$2863,'grv lys'!$I$2:$I$2863,'bereken betaaldatum bedrag'!$AK$1,'grv lys'!$G$2:$G$2863,'bereken betaaldatum bedrag'!B599)</f>
        <v>0</v>
      </c>
      <c r="AL599" s="4">
        <f>SUMIFS('grv lys'!$L$2:$L$2863,'grv lys'!$I$2:$I$2863,'bereken betaaldatum bedrag'!$AL$1,'grv lys'!$G$2:$G$2863,'bereken betaaldatum bedrag'!B599)</f>
        <v>0</v>
      </c>
      <c r="AM599" s="4">
        <f>SUMIFS('grv lys'!$L$2:$L$2863,'grv lys'!$I$2:$I$2863,'bereken betaaldatum bedrag'!$AM$1,'grv lys'!$G$2:$G$2863,'bereken betaaldatum bedrag'!B599)</f>
        <v>0</v>
      </c>
      <c r="AN599" s="4">
        <f>SUMIFS('grv lys'!$L$2:$L$2863,'grv lys'!$I$2:$I$2863,'bereken betaaldatum bedrag'!$AN$1,'grv lys'!$G$2:$G$2863,'bereken betaaldatum bedrag'!B599)</f>
        <v>0</v>
      </c>
      <c r="AO599" s="4">
        <f>SUMIFS('grv lys'!$L$2:$L$2863,'grv lys'!$I$2:$I$2863,'bereken betaaldatum bedrag'!$AO$1,'grv lys'!$G$2:$G$2863,'bereken betaaldatum bedrag'!B599)</f>
        <v>0</v>
      </c>
      <c r="AP599" s="4">
        <f>SUMIFS('grv lys'!$L$2:$L$2863,'grv lys'!$I$2:$I$2863,'bereken betaaldatum bedrag'!$AP$1,'grv lys'!$G$2:$G$2863,'bereken betaaldatum bedrag'!B599)</f>
        <v>0</v>
      </c>
      <c r="AQ599" s="4">
        <f>SUMIFS('grv lys'!$L$2:$L$2863,'grv lys'!$I$2:$I$2863,'bereken betaaldatum bedrag'!$AQ$1,'grv lys'!$G$2:$G$2863,'bereken betaaldatum bedrag'!B599)</f>
        <v>0</v>
      </c>
      <c r="AR599" s="4">
        <f>SUMIFS('grv lys'!$L$2:$L$2863,'grv lys'!$I$2:$I$2863,'bereken betaaldatum bedrag'!$AR$1,'grv lys'!$G$2:$G$2863,'bereken betaaldatum bedrag'!B599)</f>
        <v>0</v>
      </c>
      <c r="AS599" s="4">
        <f>SUMIFS('grv lys'!$L$2:$L$2863,'grv lys'!$I$2:$I$2863,'bereken betaaldatum bedrag'!$AS$1,'grv lys'!$G$2:$G$2863,'bereken betaaldatum bedrag'!B599)</f>
        <v>0</v>
      </c>
      <c r="AT599" s="4">
        <f>SUMIFS('grv lys'!$L$2:$L$2863,'grv lys'!$I$2:$I$2863,'bereken betaaldatum bedrag'!$AT$1,'grv lys'!$G$2:$G$2863,'bereken betaaldatum bedrag'!B599)</f>
        <v>0</v>
      </c>
      <c r="AU599" s="4">
        <f>SUMIFS('grv lys'!$L$2:$L$2863,'grv lys'!$I$2:$I$2863,'bereken betaaldatum bedrag'!$AU$1,'grv lys'!$G$2:$G$2863,'bereken betaaldatum bedrag'!B599)</f>
        <v>0</v>
      </c>
      <c r="AV599" s="4">
        <f>SUMIFS('grv lys'!$L$2:$L$2863,'grv lys'!$I$2:$I$2863,'bereken betaaldatum bedrag'!$AV$1,'grv lys'!$G$2:$G$2863,'bereken betaaldatum bedrag'!B599)</f>
        <v>0</v>
      </c>
      <c r="AW599" s="4">
        <f>SUMIFS('grv lys'!$L$2:$L$2863,'grv lys'!$I$2:$I$2863,'bereken betaaldatum bedrag'!$AW$1,'grv lys'!$G$2:$G$2863,'bereken betaaldatum bedrag'!B599)</f>
        <v>0</v>
      </c>
      <c r="AX599" s="4">
        <f>SUMIFS('grv lys'!$L$2:$L$2863,'grv lys'!$I$2:$I$2863,'bereken betaaldatum bedrag'!$AX$1,'grv lys'!$G$2:$G$2863,'bereken betaaldatum bedrag'!B599)</f>
        <v>0</v>
      </c>
      <c r="AY599" s="4">
        <f>SUMIFS('grv lys'!$L$2:$L$2863,'grv lys'!$I$2:$I$2863,'bereken betaaldatum bedrag'!$AY$1,'grv lys'!$G$2:$G$2863,'bereken betaaldatum bedrag'!B599)</f>
        <v>0</v>
      </c>
      <c r="AZ599" s="4">
        <f>SUMIFS('grv lys'!$L$2:$L$2863,'grv lys'!$I$2:$I$2863,'bereken betaaldatum bedrag'!$AZ$1,'grv lys'!$G$2:$G$2863,'bereken betaaldatum bedrag'!B599)</f>
        <v>0</v>
      </c>
      <c r="BA599" s="4">
        <f>SUMIFS('grv lys'!$L$2:$L$2863,'grv lys'!$I$2:$I$2863,'bereken betaaldatum bedrag'!$BA$1,'grv lys'!$G$2:$G$2863,'bereken betaaldatum bedrag'!B599)</f>
        <v>0</v>
      </c>
    </row>
    <row r="600" spans="1:53" x14ac:dyDescent="0.25">
      <c r="A600" s="19" t="s">
        <v>134</v>
      </c>
      <c r="B600" s="20">
        <v>42176</v>
      </c>
      <c r="C600" s="7"/>
      <c r="D600" s="15" t="s">
        <v>148</v>
      </c>
      <c r="E600" s="14"/>
      <c r="F600" s="12"/>
      <c r="G600" s="16"/>
      <c r="H600" s="16"/>
      <c r="I600" s="4">
        <f>SUMIFS('grv lys'!$L$2:$L$2863,'grv lys'!$G$2:$G$2863,'bereken betaaldatum bedrag'!B600,'grv lys'!$I$2:$I$2863,'bereken betaaldatum bedrag'!I$1)</f>
        <v>0</v>
      </c>
      <c r="J600" s="4">
        <f>SUMIFS('grv lys'!$L$2:$L$2863,'grv lys'!$I$2:$I$2863,'bereken betaaldatum bedrag'!$J$1,'grv lys'!$T$2:$T$2863,'bereken betaaldatum bedrag'!B600)</f>
        <v>0</v>
      </c>
      <c r="K600" s="4">
        <f>SUMIFS('grv lys'!$L$2:$L$2863,'grv lys'!$I$2:$I$2863,'bereken betaaldatum bedrag'!$K$1,'grv lys'!$T$2:$T$2863,'bereken betaaldatum bedrag'!B600)</f>
        <v>0</v>
      </c>
      <c r="L600" s="4">
        <f>SUMIFS('grv lys'!$L$2:$L$2863,'grv lys'!$I$2:$I$2863,'bereken betaaldatum bedrag'!$L$1,'grv lys'!$T$2:$T$2863,'bereken betaaldatum bedrag'!B600)</f>
        <v>0</v>
      </c>
      <c r="M600" s="4">
        <f>SUMIFS('grv lys'!$L$2:$L$2863,'grv lys'!$I$2:$I$2863,'bereken betaaldatum bedrag'!$M$1,'grv lys'!$T$2:$T$2863,'bereken betaaldatum bedrag'!B600)</f>
        <v>0</v>
      </c>
      <c r="N600" s="4">
        <f>SUMIFS('grv lys'!$L$2:$L$2863,'grv lys'!$I$2:$I$2863,'bereken betaaldatum bedrag'!$N$1,'grv lys'!$T$2:$T$2863,'bereken betaaldatum bedrag'!B600)</f>
        <v>0</v>
      </c>
      <c r="O600" s="4">
        <f>SUMIFS('grv lys'!$L$2:$L$2863,'grv lys'!$I$2:$I$2863,'bereken betaaldatum bedrag'!$O$1,'grv lys'!$T$2:$T$2863,'bereken betaaldatum bedrag'!B600)</f>
        <v>0</v>
      </c>
      <c r="P600" s="4">
        <f>SUMIFS('grv lys'!$L$2:$L$2863,'grv lys'!$I$2:$I$2863,'bereken betaaldatum bedrag'!$P$1,'grv lys'!$T$2:$T$2863,'bereken betaaldatum bedrag'!B600)</f>
        <v>0</v>
      </c>
      <c r="Q600" s="4">
        <f>SUMIFS('grv lys'!$L$2:$L$2863,'grv lys'!$I$2:$I$2863,'bereken betaaldatum bedrag'!$Q$1,'grv lys'!$T$2:$T$2863,'bereken betaaldatum bedrag'!B600)</f>
        <v>0</v>
      </c>
      <c r="R600" s="4">
        <f>SUMIFS('grv lys'!$L$2:$L$2863,'grv lys'!$I$2:$I$2863,'bereken betaaldatum bedrag'!$R$1,'grv lys'!$T$2:$T$2863,'bereken betaaldatum bedrag'!B600)</f>
        <v>0</v>
      </c>
      <c r="S600" s="4">
        <f>SUMIFS('grv lys'!Y599:Y3862,'grv lys'!T599:T3862,'bereken betaaldatum bedrag'!B600,'grv lys'!V599:V3862,'bereken betaaldatum bedrag'!$S$1)</f>
        <v>0</v>
      </c>
      <c r="T600" s="4">
        <f>SUMIFS('grv lys'!Z599:Z3862,'grv lys'!U599:U3862,'bereken betaaldatum bedrag'!B600,'grv lys'!W599:W3862,'bereken betaaldatum bedrag'!$T$1)</f>
        <v>0</v>
      </c>
      <c r="U600" s="4">
        <f>SUMIFS('grv lys'!$L$2:$L$2863,'grv lys'!$I$2:$I$2863,'bereken betaaldatum bedrag'!$U$1,'grv lys'!$T$2:$T$2863,'bereken betaaldatum bedrag'!B600)</f>
        <v>0</v>
      </c>
      <c r="V600" s="4">
        <f>SUMIFS('grv lys'!$L$2:$L$2863,'grv lys'!$I$2:$I$2863,'bereken betaaldatum bedrag'!$V$1,'grv lys'!$T$2:$T$2863,'bereken betaaldatum bedrag'!B600)</f>
        <v>0</v>
      </c>
      <c r="W600" s="4">
        <f>SUMIFS('grv lys'!$L$2:$L$2863,'grv lys'!$I$2:$I$2863,'bereken betaaldatum bedrag'!$W$1,'grv lys'!$T$2:$T$2863,'bereken betaaldatum bedrag'!B600)</f>
        <v>0</v>
      </c>
      <c r="X600" s="4">
        <f>SUMIFS('grv lys'!$L$2:$L$2863,'grv lys'!$I$2:$I$2863,'bereken betaaldatum bedrag'!$X$1,'grv lys'!$T$2:$T$2863,'bereken betaaldatum bedrag'!B600)</f>
        <v>0</v>
      </c>
      <c r="Y600" s="4">
        <f>SUMIFS('grv lys'!$L$2:$L$2863,'grv lys'!$I$2:$I$2863,'bereken betaaldatum bedrag'!$Y$1,'grv lys'!$G$2:$G$2863,'bereken betaaldatum bedrag'!B600)</f>
        <v>0</v>
      </c>
      <c r="Z600" s="4">
        <f>SUMIFS('grv lys'!$L$2:$L$2863,'grv lys'!$I$2:$I$2863,'bereken betaaldatum bedrag'!$Z$1,'grv lys'!$G$2:$G$2863,'bereken betaaldatum bedrag'!B600)</f>
        <v>0</v>
      </c>
      <c r="AA600" s="4">
        <f>SUMIFS('grv lys'!$L$2:$L$2863,'grv lys'!$I$2:$I$2863,'bereken betaaldatum bedrag'!$AA$1,'grv lys'!$G$2:$G$2863,'bereken betaaldatum bedrag'!B600)</f>
        <v>0</v>
      </c>
      <c r="AB600" s="4">
        <f>SUMIFS('grv lys'!$L$2:$L$2863,'grv lys'!$I$2:$I$2863,'bereken betaaldatum bedrag'!$AB$1,'grv lys'!$G$2:$G$2863,'bereken betaaldatum bedrag'!B600)</f>
        <v>0</v>
      </c>
      <c r="AC600" s="4">
        <f>SUMIFS('grv lys'!$L$2:$L$2863,'grv lys'!$I$2:$I$2863,'bereken betaaldatum bedrag'!$AC$1,'grv lys'!$G$2:$G$2863,'bereken betaaldatum bedrag'!B600)</f>
        <v>0</v>
      </c>
      <c r="AD600" s="4">
        <f>SUMIFS('grv lys'!$L$2:$L$2863,'grv lys'!$I$2:$I$2863,'bereken betaaldatum bedrag'!$AD$1,'grv lys'!$G$2:$G$2863,'bereken betaaldatum bedrag'!B600)</f>
        <v>0</v>
      </c>
      <c r="AE600" s="4">
        <f>SUMIFS('grv lys'!$L$2:$L$2863,'grv lys'!$I$2:$I$2863,'bereken betaaldatum bedrag'!$AE$1,'grv lys'!$G$2:$G$2863,'bereken betaaldatum bedrag'!B600)</f>
        <v>0</v>
      </c>
      <c r="AF600" s="4">
        <f>SUMIFS('grv lys'!$L$2:$L$2863,'grv lys'!$I$2:$I$2863,'bereken betaaldatum bedrag'!$AF$1,'grv lys'!$G$2:$G$2863,'bereken betaaldatum bedrag'!B600)</f>
        <v>0</v>
      </c>
      <c r="AG600" s="4">
        <f>SUMIFS('grv lys'!$L$2:$L$2863,'grv lys'!$I$2:$I$2863,'bereken betaaldatum bedrag'!$AG$1,'grv lys'!$G$2:$G$2863,'bereken betaaldatum bedrag'!B600)</f>
        <v>0</v>
      </c>
      <c r="AH600" s="4">
        <f>SUMIFS('grv lys'!$L$2:$L$2863,'grv lys'!$I$2:$I$2863,'bereken betaaldatum bedrag'!$AH$1,'grv lys'!$G$2:$G$2863,'bereken betaaldatum bedrag'!B600)</f>
        <v>0</v>
      </c>
      <c r="AI600" s="4">
        <f>SUMIFS('grv lys'!$L$2:$L$2863,'grv lys'!$I$2:$I$2863,'bereken betaaldatum bedrag'!$AI$1,'grv lys'!$G$2:$G$2863,'bereken betaaldatum bedrag'!B600)</f>
        <v>0</v>
      </c>
      <c r="AJ600" s="4">
        <f>SUMIFS('grv lys'!$L$2:$L$2863,'grv lys'!$I$2:$I$2863,'bereken betaaldatum bedrag'!$AJ$1,'grv lys'!$G$2:$G$2863,'bereken betaaldatum bedrag'!B600)</f>
        <v>0</v>
      </c>
      <c r="AK600" s="4">
        <f>SUMIFS('grv lys'!$L$2:$L$2863,'grv lys'!$I$2:$I$2863,'bereken betaaldatum bedrag'!$AK$1,'grv lys'!$G$2:$G$2863,'bereken betaaldatum bedrag'!B600)</f>
        <v>0</v>
      </c>
      <c r="AL600" s="4">
        <f>SUMIFS('grv lys'!$L$2:$L$2863,'grv lys'!$I$2:$I$2863,'bereken betaaldatum bedrag'!$AL$1,'grv lys'!$G$2:$G$2863,'bereken betaaldatum bedrag'!B600)</f>
        <v>0</v>
      </c>
      <c r="AM600" s="4">
        <f>SUMIFS('grv lys'!$L$2:$L$2863,'grv lys'!$I$2:$I$2863,'bereken betaaldatum bedrag'!$AM$1,'grv lys'!$G$2:$G$2863,'bereken betaaldatum bedrag'!B600)</f>
        <v>0</v>
      </c>
      <c r="AN600" s="4">
        <f>SUMIFS('grv lys'!$L$2:$L$2863,'grv lys'!$I$2:$I$2863,'bereken betaaldatum bedrag'!$AN$1,'grv lys'!$G$2:$G$2863,'bereken betaaldatum bedrag'!B600)</f>
        <v>0</v>
      </c>
      <c r="AO600" s="4">
        <f>SUMIFS('grv lys'!$L$2:$L$2863,'grv lys'!$I$2:$I$2863,'bereken betaaldatum bedrag'!$AO$1,'grv lys'!$G$2:$G$2863,'bereken betaaldatum bedrag'!B600)</f>
        <v>0</v>
      </c>
      <c r="AP600" s="4">
        <f>SUMIFS('grv lys'!$L$2:$L$2863,'grv lys'!$I$2:$I$2863,'bereken betaaldatum bedrag'!$AP$1,'grv lys'!$G$2:$G$2863,'bereken betaaldatum bedrag'!B600)</f>
        <v>0</v>
      </c>
      <c r="AQ600" s="4">
        <f>SUMIFS('grv lys'!$L$2:$L$2863,'grv lys'!$I$2:$I$2863,'bereken betaaldatum bedrag'!$AQ$1,'grv lys'!$G$2:$G$2863,'bereken betaaldatum bedrag'!B600)</f>
        <v>0</v>
      </c>
      <c r="AR600" s="4">
        <f>SUMIFS('grv lys'!$L$2:$L$2863,'grv lys'!$I$2:$I$2863,'bereken betaaldatum bedrag'!$AR$1,'grv lys'!$G$2:$G$2863,'bereken betaaldatum bedrag'!B600)</f>
        <v>0</v>
      </c>
      <c r="AS600" s="4">
        <f>SUMIFS('grv lys'!$L$2:$L$2863,'grv lys'!$I$2:$I$2863,'bereken betaaldatum bedrag'!$AS$1,'grv lys'!$G$2:$G$2863,'bereken betaaldatum bedrag'!B600)</f>
        <v>0</v>
      </c>
      <c r="AT600" s="4">
        <f>SUMIFS('grv lys'!$L$2:$L$2863,'grv lys'!$I$2:$I$2863,'bereken betaaldatum bedrag'!$AT$1,'grv lys'!$G$2:$G$2863,'bereken betaaldatum bedrag'!B600)</f>
        <v>0</v>
      </c>
      <c r="AU600" s="4">
        <f>SUMIFS('grv lys'!$L$2:$L$2863,'grv lys'!$I$2:$I$2863,'bereken betaaldatum bedrag'!$AU$1,'grv lys'!$G$2:$G$2863,'bereken betaaldatum bedrag'!B600)</f>
        <v>0</v>
      </c>
      <c r="AV600" s="4">
        <f>SUMIFS('grv lys'!$L$2:$L$2863,'grv lys'!$I$2:$I$2863,'bereken betaaldatum bedrag'!$AV$1,'grv lys'!$G$2:$G$2863,'bereken betaaldatum bedrag'!B600)</f>
        <v>0</v>
      </c>
      <c r="AW600" s="4">
        <f>SUMIFS('grv lys'!$L$2:$L$2863,'grv lys'!$I$2:$I$2863,'bereken betaaldatum bedrag'!$AW$1,'grv lys'!$G$2:$G$2863,'bereken betaaldatum bedrag'!B600)</f>
        <v>0</v>
      </c>
      <c r="AX600" s="4">
        <f>SUMIFS('grv lys'!$L$2:$L$2863,'grv lys'!$I$2:$I$2863,'bereken betaaldatum bedrag'!$AX$1,'grv lys'!$G$2:$G$2863,'bereken betaaldatum bedrag'!B600)</f>
        <v>0</v>
      </c>
      <c r="AY600" s="4">
        <f>SUMIFS('grv lys'!$L$2:$L$2863,'grv lys'!$I$2:$I$2863,'bereken betaaldatum bedrag'!$AY$1,'grv lys'!$G$2:$G$2863,'bereken betaaldatum bedrag'!B600)</f>
        <v>0</v>
      </c>
      <c r="AZ600" s="4">
        <f>SUMIFS('grv lys'!$L$2:$L$2863,'grv lys'!$I$2:$I$2863,'bereken betaaldatum bedrag'!$AZ$1,'grv lys'!$G$2:$G$2863,'bereken betaaldatum bedrag'!B600)</f>
        <v>0</v>
      </c>
      <c r="BA600" s="4">
        <f>SUMIFS('grv lys'!$L$2:$L$2863,'grv lys'!$I$2:$I$2863,'bereken betaaldatum bedrag'!$BA$1,'grv lys'!$G$2:$G$2863,'bereken betaaldatum bedrag'!B600)</f>
        <v>0</v>
      </c>
    </row>
    <row r="601" spans="1:53" x14ac:dyDescent="0.25">
      <c r="A601" s="19" t="s">
        <v>135</v>
      </c>
      <c r="B601" s="20">
        <v>42177</v>
      </c>
      <c r="C601" s="7"/>
      <c r="D601" s="15" t="s">
        <v>148</v>
      </c>
      <c r="E601" s="14"/>
      <c r="F601" s="12"/>
      <c r="G601" s="16"/>
      <c r="H601" s="16"/>
      <c r="I601" s="4">
        <f>SUMIFS('grv lys'!$L$2:$L$2863,'grv lys'!$G$2:$G$2863,'bereken betaaldatum bedrag'!B601,'grv lys'!$I$2:$I$2863,'bereken betaaldatum bedrag'!I$1)</f>
        <v>0</v>
      </c>
      <c r="J601" s="4">
        <f>SUMIFS('grv lys'!$L$2:$L$2863,'grv lys'!$I$2:$I$2863,'bereken betaaldatum bedrag'!$J$1,'grv lys'!$T$2:$T$2863,'bereken betaaldatum bedrag'!B601)</f>
        <v>0</v>
      </c>
      <c r="K601" s="4">
        <f>SUMIFS('grv lys'!$L$2:$L$2863,'grv lys'!$I$2:$I$2863,'bereken betaaldatum bedrag'!$K$1,'grv lys'!$T$2:$T$2863,'bereken betaaldatum bedrag'!B601)</f>
        <v>0</v>
      </c>
      <c r="L601" s="4">
        <f>SUMIFS('grv lys'!$L$2:$L$2863,'grv lys'!$I$2:$I$2863,'bereken betaaldatum bedrag'!$L$1,'grv lys'!$T$2:$T$2863,'bereken betaaldatum bedrag'!B601)</f>
        <v>0</v>
      </c>
      <c r="M601" s="4">
        <f>SUMIFS('grv lys'!$L$2:$L$2863,'grv lys'!$I$2:$I$2863,'bereken betaaldatum bedrag'!$M$1,'grv lys'!$T$2:$T$2863,'bereken betaaldatum bedrag'!B601)</f>
        <v>0</v>
      </c>
      <c r="N601" s="4">
        <f>SUMIFS('grv lys'!$L$2:$L$2863,'grv lys'!$I$2:$I$2863,'bereken betaaldatum bedrag'!$N$1,'grv lys'!$T$2:$T$2863,'bereken betaaldatum bedrag'!B601)</f>
        <v>0</v>
      </c>
      <c r="O601" s="4">
        <f>SUMIFS('grv lys'!$L$2:$L$2863,'grv lys'!$I$2:$I$2863,'bereken betaaldatum bedrag'!$O$1,'grv lys'!$T$2:$T$2863,'bereken betaaldatum bedrag'!B601)</f>
        <v>0</v>
      </c>
      <c r="P601" s="4">
        <f>SUMIFS('grv lys'!$L$2:$L$2863,'grv lys'!$I$2:$I$2863,'bereken betaaldatum bedrag'!$P$1,'grv lys'!$T$2:$T$2863,'bereken betaaldatum bedrag'!B601)</f>
        <v>0</v>
      </c>
      <c r="Q601" s="4">
        <f>SUMIFS('grv lys'!$L$2:$L$2863,'grv lys'!$I$2:$I$2863,'bereken betaaldatum bedrag'!$Q$1,'grv lys'!$T$2:$T$2863,'bereken betaaldatum bedrag'!B601)</f>
        <v>0</v>
      </c>
      <c r="R601" s="4">
        <f>SUMIFS('grv lys'!$L$2:$L$2863,'grv lys'!$I$2:$I$2863,'bereken betaaldatum bedrag'!$R$1,'grv lys'!$T$2:$T$2863,'bereken betaaldatum bedrag'!B601)</f>
        <v>0</v>
      </c>
      <c r="S601" s="4">
        <f>SUMIFS('grv lys'!Y600:Y3863,'grv lys'!T600:T3863,'bereken betaaldatum bedrag'!B601,'grv lys'!V600:V3863,'bereken betaaldatum bedrag'!$S$1)</f>
        <v>0</v>
      </c>
      <c r="T601" s="4">
        <f>SUMIFS('grv lys'!Z600:Z3863,'grv lys'!U600:U3863,'bereken betaaldatum bedrag'!B601,'grv lys'!W600:W3863,'bereken betaaldatum bedrag'!$T$1)</f>
        <v>0</v>
      </c>
      <c r="U601" s="4">
        <f>SUMIFS('grv lys'!$L$2:$L$2863,'grv lys'!$I$2:$I$2863,'bereken betaaldatum bedrag'!$U$1,'grv lys'!$T$2:$T$2863,'bereken betaaldatum bedrag'!B601)</f>
        <v>0</v>
      </c>
      <c r="V601" s="4">
        <f>SUMIFS('grv lys'!$L$2:$L$2863,'grv lys'!$I$2:$I$2863,'bereken betaaldatum bedrag'!$V$1,'grv lys'!$T$2:$T$2863,'bereken betaaldatum bedrag'!B601)</f>
        <v>0</v>
      </c>
      <c r="W601" s="4">
        <f>SUMIFS('grv lys'!$L$2:$L$2863,'grv lys'!$I$2:$I$2863,'bereken betaaldatum bedrag'!$W$1,'grv lys'!$T$2:$T$2863,'bereken betaaldatum bedrag'!B601)</f>
        <v>0</v>
      </c>
      <c r="X601" s="4">
        <f>SUMIFS('grv lys'!$L$2:$L$2863,'grv lys'!$I$2:$I$2863,'bereken betaaldatum bedrag'!$X$1,'grv lys'!$T$2:$T$2863,'bereken betaaldatum bedrag'!B601)</f>
        <v>0</v>
      </c>
      <c r="Y601" s="4">
        <f>SUMIFS('grv lys'!$L$2:$L$2863,'grv lys'!$I$2:$I$2863,'bereken betaaldatum bedrag'!$Y$1,'grv lys'!$G$2:$G$2863,'bereken betaaldatum bedrag'!B601)</f>
        <v>0</v>
      </c>
      <c r="Z601" s="4">
        <f>SUMIFS('grv lys'!$L$2:$L$2863,'grv lys'!$I$2:$I$2863,'bereken betaaldatum bedrag'!$Z$1,'grv lys'!$G$2:$G$2863,'bereken betaaldatum bedrag'!B601)</f>
        <v>0</v>
      </c>
      <c r="AA601" s="4">
        <f>SUMIFS('grv lys'!$L$2:$L$2863,'grv lys'!$I$2:$I$2863,'bereken betaaldatum bedrag'!$AA$1,'grv lys'!$G$2:$G$2863,'bereken betaaldatum bedrag'!B601)</f>
        <v>0</v>
      </c>
      <c r="AB601" s="4">
        <f>SUMIFS('grv lys'!$L$2:$L$2863,'grv lys'!$I$2:$I$2863,'bereken betaaldatum bedrag'!$AB$1,'grv lys'!$G$2:$G$2863,'bereken betaaldatum bedrag'!B601)</f>
        <v>0</v>
      </c>
      <c r="AC601" s="4">
        <f>SUMIFS('grv lys'!$L$2:$L$2863,'grv lys'!$I$2:$I$2863,'bereken betaaldatum bedrag'!$AC$1,'grv lys'!$G$2:$G$2863,'bereken betaaldatum bedrag'!B601)</f>
        <v>0</v>
      </c>
      <c r="AD601" s="4">
        <f>SUMIFS('grv lys'!$L$2:$L$2863,'grv lys'!$I$2:$I$2863,'bereken betaaldatum bedrag'!$AD$1,'grv lys'!$G$2:$G$2863,'bereken betaaldatum bedrag'!B601)</f>
        <v>0</v>
      </c>
      <c r="AE601" s="4">
        <f>SUMIFS('grv lys'!$L$2:$L$2863,'grv lys'!$I$2:$I$2863,'bereken betaaldatum bedrag'!$AE$1,'grv lys'!$G$2:$G$2863,'bereken betaaldatum bedrag'!B601)</f>
        <v>0</v>
      </c>
      <c r="AF601" s="4">
        <f>SUMIFS('grv lys'!$L$2:$L$2863,'grv lys'!$I$2:$I$2863,'bereken betaaldatum bedrag'!$AF$1,'grv lys'!$G$2:$G$2863,'bereken betaaldatum bedrag'!B601)</f>
        <v>0</v>
      </c>
      <c r="AG601" s="4">
        <f>SUMIFS('grv lys'!$L$2:$L$2863,'grv lys'!$I$2:$I$2863,'bereken betaaldatum bedrag'!$AG$1,'grv lys'!$G$2:$G$2863,'bereken betaaldatum bedrag'!B601)</f>
        <v>0</v>
      </c>
      <c r="AH601" s="4">
        <f>SUMIFS('grv lys'!$L$2:$L$2863,'grv lys'!$I$2:$I$2863,'bereken betaaldatum bedrag'!$AH$1,'grv lys'!$G$2:$G$2863,'bereken betaaldatum bedrag'!B601)</f>
        <v>0</v>
      </c>
      <c r="AI601" s="4">
        <f>SUMIFS('grv lys'!$L$2:$L$2863,'grv lys'!$I$2:$I$2863,'bereken betaaldatum bedrag'!$AI$1,'grv lys'!$G$2:$G$2863,'bereken betaaldatum bedrag'!B601)</f>
        <v>0</v>
      </c>
      <c r="AJ601" s="4">
        <f>SUMIFS('grv lys'!$L$2:$L$2863,'grv lys'!$I$2:$I$2863,'bereken betaaldatum bedrag'!$AJ$1,'grv lys'!$G$2:$G$2863,'bereken betaaldatum bedrag'!B601)</f>
        <v>0</v>
      </c>
      <c r="AK601" s="4">
        <f>SUMIFS('grv lys'!$L$2:$L$2863,'grv lys'!$I$2:$I$2863,'bereken betaaldatum bedrag'!$AK$1,'grv lys'!$G$2:$G$2863,'bereken betaaldatum bedrag'!B601)</f>
        <v>0</v>
      </c>
      <c r="AL601" s="4">
        <f>SUMIFS('grv lys'!$L$2:$L$2863,'grv lys'!$I$2:$I$2863,'bereken betaaldatum bedrag'!$AL$1,'grv lys'!$G$2:$G$2863,'bereken betaaldatum bedrag'!B601)</f>
        <v>0</v>
      </c>
      <c r="AM601" s="4">
        <f>SUMIFS('grv lys'!$L$2:$L$2863,'grv lys'!$I$2:$I$2863,'bereken betaaldatum bedrag'!$AM$1,'grv lys'!$G$2:$G$2863,'bereken betaaldatum bedrag'!B601)</f>
        <v>0</v>
      </c>
      <c r="AN601" s="4">
        <f>SUMIFS('grv lys'!$L$2:$L$2863,'grv lys'!$I$2:$I$2863,'bereken betaaldatum bedrag'!$AN$1,'grv lys'!$G$2:$G$2863,'bereken betaaldatum bedrag'!B601)</f>
        <v>0</v>
      </c>
      <c r="AO601" s="4">
        <f>SUMIFS('grv lys'!$L$2:$L$2863,'grv lys'!$I$2:$I$2863,'bereken betaaldatum bedrag'!$AO$1,'grv lys'!$G$2:$G$2863,'bereken betaaldatum bedrag'!B601)</f>
        <v>0</v>
      </c>
      <c r="AP601" s="4">
        <f>SUMIFS('grv lys'!$L$2:$L$2863,'grv lys'!$I$2:$I$2863,'bereken betaaldatum bedrag'!$AP$1,'grv lys'!$G$2:$G$2863,'bereken betaaldatum bedrag'!B601)</f>
        <v>0</v>
      </c>
      <c r="AQ601" s="4">
        <f>SUMIFS('grv lys'!$L$2:$L$2863,'grv lys'!$I$2:$I$2863,'bereken betaaldatum bedrag'!$AQ$1,'grv lys'!$G$2:$G$2863,'bereken betaaldatum bedrag'!B601)</f>
        <v>0</v>
      </c>
      <c r="AR601" s="4">
        <f>SUMIFS('grv lys'!$L$2:$L$2863,'grv lys'!$I$2:$I$2863,'bereken betaaldatum bedrag'!$AR$1,'grv lys'!$G$2:$G$2863,'bereken betaaldatum bedrag'!B601)</f>
        <v>0</v>
      </c>
      <c r="AS601" s="4">
        <f>SUMIFS('grv lys'!$L$2:$L$2863,'grv lys'!$I$2:$I$2863,'bereken betaaldatum bedrag'!$AS$1,'grv lys'!$G$2:$G$2863,'bereken betaaldatum bedrag'!B601)</f>
        <v>0</v>
      </c>
      <c r="AT601" s="4">
        <f>SUMIFS('grv lys'!$L$2:$L$2863,'grv lys'!$I$2:$I$2863,'bereken betaaldatum bedrag'!$AT$1,'grv lys'!$G$2:$G$2863,'bereken betaaldatum bedrag'!B601)</f>
        <v>0</v>
      </c>
      <c r="AU601" s="4">
        <f>SUMIFS('grv lys'!$L$2:$L$2863,'grv lys'!$I$2:$I$2863,'bereken betaaldatum bedrag'!$AU$1,'grv lys'!$G$2:$G$2863,'bereken betaaldatum bedrag'!B601)</f>
        <v>0</v>
      </c>
      <c r="AV601" s="4">
        <f>SUMIFS('grv lys'!$L$2:$L$2863,'grv lys'!$I$2:$I$2863,'bereken betaaldatum bedrag'!$AV$1,'grv lys'!$G$2:$G$2863,'bereken betaaldatum bedrag'!B601)</f>
        <v>0</v>
      </c>
      <c r="AW601" s="4">
        <f>SUMIFS('grv lys'!$L$2:$L$2863,'grv lys'!$I$2:$I$2863,'bereken betaaldatum bedrag'!$AW$1,'grv lys'!$G$2:$G$2863,'bereken betaaldatum bedrag'!B601)</f>
        <v>0</v>
      </c>
      <c r="AX601" s="4">
        <f>SUMIFS('grv lys'!$L$2:$L$2863,'grv lys'!$I$2:$I$2863,'bereken betaaldatum bedrag'!$AX$1,'grv lys'!$G$2:$G$2863,'bereken betaaldatum bedrag'!B601)</f>
        <v>0</v>
      </c>
      <c r="AY601" s="4">
        <f>SUMIFS('grv lys'!$L$2:$L$2863,'grv lys'!$I$2:$I$2863,'bereken betaaldatum bedrag'!$AY$1,'grv lys'!$G$2:$G$2863,'bereken betaaldatum bedrag'!B601)</f>
        <v>0</v>
      </c>
      <c r="AZ601" s="4">
        <f>SUMIFS('grv lys'!$L$2:$L$2863,'grv lys'!$I$2:$I$2863,'bereken betaaldatum bedrag'!$AZ$1,'grv lys'!$G$2:$G$2863,'bereken betaaldatum bedrag'!B601)</f>
        <v>0</v>
      </c>
      <c r="BA601" s="4">
        <f>SUMIFS('grv lys'!$L$2:$L$2863,'grv lys'!$I$2:$I$2863,'bereken betaaldatum bedrag'!$BA$1,'grv lys'!$G$2:$G$2863,'bereken betaaldatum bedrag'!B601)</f>
        <v>0</v>
      </c>
    </row>
    <row r="602" spans="1:53" x14ac:dyDescent="0.25">
      <c r="A602" s="19" t="s">
        <v>136</v>
      </c>
      <c r="B602" s="20">
        <v>42178</v>
      </c>
      <c r="C602" s="7"/>
      <c r="D602" s="15" t="s">
        <v>148</v>
      </c>
      <c r="E602" s="14"/>
      <c r="F602" s="12"/>
      <c r="G602" s="16"/>
      <c r="H602" s="16"/>
      <c r="I602" s="4">
        <f>SUMIFS('grv lys'!$L$2:$L$2863,'grv lys'!$G$2:$G$2863,'bereken betaaldatum bedrag'!B602,'grv lys'!$I$2:$I$2863,'bereken betaaldatum bedrag'!I$1)</f>
        <v>0</v>
      </c>
      <c r="J602" s="4">
        <f>SUMIFS('grv lys'!$L$2:$L$2863,'grv lys'!$I$2:$I$2863,'bereken betaaldatum bedrag'!$J$1,'grv lys'!$T$2:$T$2863,'bereken betaaldatum bedrag'!B602)</f>
        <v>0</v>
      </c>
      <c r="K602" s="4">
        <f>SUMIFS('grv lys'!$L$2:$L$2863,'grv lys'!$I$2:$I$2863,'bereken betaaldatum bedrag'!$K$1,'grv lys'!$T$2:$T$2863,'bereken betaaldatum bedrag'!B602)</f>
        <v>0</v>
      </c>
      <c r="L602" s="4">
        <f>SUMIFS('grv lys'!$L$2:$L$2863,'grv lys'!$I$2:$I$2863,'bereken betaaldatum bedrag'!$L$1,'grv lys'!$T$2:$T$2863,'bereken betaaldatum bedrag'!B602)</f>
        <v>0</v>
      </c>
      <c r="M602" s="4">
        <f>SUMIFS('grv lys'!$L$2:$L$2863,'grv lys'!$I$2:$I$2863,'bereken betaaldatum bedrag'!$M$1,'grv lys'!$T$2:$T$2863,'bereken betaaldatum bedrag'!B602)</f>
        <v>0</v>
      </c>
      <c r="N602" s="4">
        <f>SUMIFS('grv lys'!$L$2:$L$2863,'grv lys'!$I$2:$I$2863,'bereken betaaldatum bedrag'!$N$1,'grv lys'!$T$2:$T$2863,'bereken betaaldatum bedrag'!B602)</f>
        <v>0</v>
      </c>
      <c r="O602" s="4">
        <f>SUMIFS('grv lys'!$L$2:$L$2863,'grv lys'!$I$2:$I$2863,'bereken betaaldatum bedrag'!$O$1,'grv lys'!$T$2:$T$2863,'bereken betaaldatum bedrag'!B602)</f>
        <v>0</v>
      </c>
      <c r="P602" s="4">
        <f>SUMIFS('grv lys'!$L$2:$L$2863,'grv lys'!$I$2:$I$2863,'bereken betaaldatum bedrag'!$P$1,'grv lys'!$T$2:$T$2863,'bereken betaaldatum bedrag'!B602)</f>
        <v>0</v>
      </c>
      <c r="Q602" s="4">
        <f>SUMIFS('grv lys'!$L$2:$L$2863,'grv lys'!$I$2:$I$2863,'bereken betaaldatum bedrag'!$Q$1,'grv lys'!$T$2:$T$2863,'bereken betaaldatum bedrag'!B602)</f>
        <v>0</v>
      </c>
      <c r="R602" s="4">
        <f>SUMIFS('grv lys'!$L$2:$L$2863,'grv lys'!$I$2:$I$2863,'bereken betaaldatum bedrag'!$R$1,'grv lys'!$T$2:$T$2863,'bereken betaaldatum bedrag'!B602)</f>
        <v>0</v>
      </c>
      <c r="S602" s="4">
        <f>SUMIFS('grv lys'!Y601:Y3864,'grv lys'!T601:T3864,'bereken betaaldatum bedrag'!B602,'grv lys'!V601:V3864,'bereken betaaldatum bedrag'!$S$1)</f>
        <v>0</v>
      </c>
      <c r="T602" s="4">
        <f>SUMIFS('grv lys'!Z601:Z3864,'grv lys'!U601:U3864,'bereken betaaldatum bedrag'!B602,'grv lys'!W601:W3864,'bereken betaaldatum bedrag'!$T$1)</f>
        <v>0</v>
      </c>
      <c r="U602" s="4">
        <f>SUMIFS('grv lys'!$L$2:$L$2863,'grv lys'!$I$2:$I$2863,'bereken betaaldatum bedrag'!$U$1,'grv lys'!$T$2:$T$2863,'bereken betaaldatum bedrag'!B602)</f>
        <v>0</v>
      </c>
      <c r="V602" s="4">
        <f>SUMIFS('grv lys'!$L$2:$L$2863,'grv lys'!$I$2:$I$2863,'bereken betaaldatum bedrag'!$V$1,'grv lys'!$T$2:$T$2863,'bereken betaaldatum bedrag'!B602)</f>
        <v>0</v>
      </c>
      <c r="W602" s="4">
        <f>SUMIFS('grv lys'!$L$2:$L$2863,'grv lys'!$I$2:$I$2863,'bereken betaaldatum bedrag'!$W$1,'grv lys'!$T$2:$T$2863,'bereken betaaldatum bedrag'!B602)</f>
        <v>0</v>
      </c>
      <c r="X602" s="4">
        <f>SUMIFS('grv lys'!$L$2:$L$2863,'grv lys'!$I$2:$I$2863,'bereken betaaldatum bedrag'!$X$1,'grv lys'!$T$2:$T$2863,'bereken betaaldatum bedrag'!B602)</f>
        <v>0</v>
      </c>
      <c r="Y602" s="4">
        <f>SUMIFS('grv lys'!$L$2:$L$2863,'grv lys'!$I$2:$I$2863,'bereken betaaldatum bedrag'!$Y$1,'grv lys'!$G$2:$G$2863,'bereken betaaldatum bedrag'!B602)</f>
        <v>0</v>
      </c>
      <c r="Z602" s="4">
        <f>SUMIFS('grv lys'!$L$2:$L$2863,'grv lys'!$I$2:$I$2863,'bereken betaaldatum bedrag'!$Z$1,'grv lys'!$G$2:$G$2863,'bereken betaaldatum bedrag'!B602)</f>
        <v>0</v>
      </c>
      <c r="AA602" s="4">
        <f>SUMIFS('grv lys'!$L$2:$L$2863,'grv lys'!$I$2:$I$2863,'bereken betaaldatum bedrag'!$AA$1,'grv lys'!$G$2:$G$2863,'bereken betaaldatum bedrag'!B602)</f>
        <v>0</v>
      </c>
      <c r="AB602" s="4">
        <f>SUMIFS('grv lys'!$L$2:$L$2863,'grv lys'!$I$2:$I$2863,'bereken betaaldatum bedrag'!$AB$1,'grv lys'!$G$2:$G$2863,'bereken betaaldatum bedrag'!B602)</f>
        <v>0</v>
      </c>
      <c r="AC602" s="4">
        <f>SUMIFS('grv lys'!$L$2:$L$2863,'grv lys'!$I$2:$I$2863,'bereken betaaldatum bedrag'!$AC$1,'grv lys'!$G$2:$G$2863,'bereken betaaldatum bedrag'!B602)</f>
        <v>0</v>
      </c>
      <c r="AD602" s="4">
        <f>SUMIFS('grv lys'!$L$2:$L$2863,'grv lys'!$I$2:$I$2863,'bereken betaaldatum bedrag'!$AD$1,'grv lys'!$G$2:$G$2863,'bereken betaaldatum bedrag'!B602)</f>
        <v>0</v>
      </c>
      <c r="AE602" s="4">
        <f>SUMIFS('grv lys'!$L$2:$L$2863,'grv lys'!$I$2:$I$2863,'bereken betaaldatum bedrag'!$AE$1,'grv lys'!$G$2:$G$2863,'bereken betaaldatum bedrag'!B602)</f>
        <v>0</v>
      </c>
      <c r="AF602" s="4">
        <f>SUMIFS('grv lys'!$L$2:$L$2863,'grv lys'!$I$2:$I$2863,'bereken betaaldatum bedrag'!$AF$1,'grv lys'!$G$2:$G$2863,'bereken betaaldatum bedrag'!B602)</f>
        <v>0</v>
      </c>
      <c r="AG602" s="4">
        <f>SUMIFS('grv lys'!$L$2:$L$2863,'grv lys'!$I$2:$I$2863,'bereken betaaldatum bedrag'!$AG$1,'grv lys'!$G$2:$G$2863,'bereken betaaldatum bedrag'!B602)</f>
        <v>0</v>
      </c>
      <c r="AH602" s="4">
        <f>SUMIFS('grv lys'!$L$2:$L$2863,'grv lys'!$I$2:$I$2863,'bereken betaaldatum bedrag'!$AH$1,'grv lys'!$G$2:$G$2863,'bereken betaaldatum bedrag'!B602)</f>
        <v>0</v>
      </c>
      <c r="AI602" s="4">
        <f>SUMIFS('grv lys'!$L$2:$L$2863,'grv lys'!$I$2:$I$2863,'bereken betaaldatum bedrag'!$AI$1,'grv lys'!$G$2:$G$2863,'bereken betaaldatum bedrag'!B602)</f>
        <v>0</v>
      </c>
      <c r="AJ602" s="4">
        <f>SUMIFS('grv lys'!$L$2:$L$2863,'grv lys'!$I$2:$I$2863,'bereken betaaldatum bedrag'!$AJ$1,'grv lys'!$G$2:$G$2863,'bereken betaaldatum bedrag'!B602)</f>
        <v>0</v>
      </c>
      <c r="AK602" s="4">
        <f>SUMIFS('grv lys'!$L$2:$L$2863,'grv lys'!$I$2:$I$2863,'bereken betaaldatum bedrag'!$AK$1,'grv lys'!$G$2:$G$2863,'bereken betaaldatum bedrag'!B602)</f>
        <v>0</v>
      </c>
      <c r="AL602" s="4">
        <f>SUMIFS('grv lys'!$L$2:$L$2863,'grv lys'!$I$2:$I$2863,'bereken betaaldatum bedrag'!$AL$1,'grv lys'!$G$2:$G$2863,'bereken betaaldatum bedrag'!B602)</f>
        <v>0</v>
      </c>
      <c r="AM602" s="4">
        <f>SUMIFS('grv lys'!$L$2:$L$2863,'grv lys'!$I$2:$I$2863,'bereken betaaldatum bedrag'!$AM$1,'grv lys'!$G$2:$G$2863,'bereken betaaldatum bedrag'!B602)</f>
        <v>0</v>
      </c>
      <c r="AN602" s="4">
        <f>SUMIFS('grv lys'!$L$2:$L$2863,'grv lys'!$I$2:$I$2863,'bereken betaaldatum bedrag'!$AN$1,'grv lys'!$G$2:$G$2863,'bereken betaaldatum bedrag'!B602)</f>
        <v>0</v>
      </c>
      <c r="AO602" s="4">
        <f>SUMIFS('grv lys'!$L$2:$L$2863,'grv lys'!$I$2:$I$2863,'bereken betaaldatum bedrag'!$AO$1,'grv lys'!$G$2:$G$2863,'bereken betaaldatum bedrag'!B602)</f>
        <v>0</v>
      </c>
      <c r="AP602" s="4">
        <f>SUMIFS('grv lys'!$L$2:$L$2863,'grv lys'!$I$2:$I$2863,'bereken betaaldatum bedrag'!$AP$1,'grv lys'!$G$2:$G$2863,'bereken betaaldatum bedrag'!B602)</f>
        <v>0</v>
      </c>
      <c r="AQ602" s="4">
        <f>SUMIFS('grv lys'!$L$2:$L$2863,'grv lys'!$I$2:$I$2863,'bereken betaaldatum bedrag'!$AQ$1,'grv lys'!$G$2:$G$2863,'bereken betaaldatum bedrag'!B602)</f>
        <v>0</v>
      </c>
      <c r="AR602" s="4">
        <f>SUMIFS('grv lys'!$L$2:$L$2863,'grv lys'!$I$2:$I$2863,'bereken betaaldatum bedrag'!$AR$1,'grv lys'!$G$2:$G$2863,'bereken betaaldatum bedrag'!B602)</f>
        <v>0</v>
      </c>
      <c r="AS602" s="4">
        <f>SUMIFS('grv lys'!$L$2:$L$2863,'grv lys'!$I$2:$I$2863,'bereken betaaldatum bedrag'!$AS$1,'grv lys'!$G$2:$G$2863,'bereken betaaldatum bedrag'!B602)</f>
        <v>0</v>
      </c>
      <c r="AT602" s="4">
        <f>SUMIFS('grv lys'!$L$2:$L$2863,'grv lys'!$I$2:$I$2863,'bereken betaaldatum bedrag'!$AT$1,'grv lys'!$G$2:$G$2863,'bereken betaaldatum bedrag'!B602)</f>
        <v>0</v>
      </c>
      <c r="AU602" s="4">
        <f>SUMIFS('grv lys'!$L$2:$L$2863,'grv lys'!$I$2:$I$2863,'bereken betaaldatum bedrag'!$AU$1,'grv lys'!$G$2:$G$2863,'bereken betaaldatum bedrag'!B602)</f>
        <v>0</v>
      </c>
      <c r="AV602" s="4">
        <f>SUMIFS('grv lys'!$L$2:$L$2863,'grv lys'!$I$2:$I$2863,'bereken betaaldatum bedrag'!$AV$1,'grv lys'!$G$2:$G$2863,'bereken betaaldatum bedrag'!B602)</f>
        <v>0</v>
      </c>
      <c r="AW602" s="4">
        <f>SUMIFS('grv lys'!$L$2:$L$2863,'grv lys'!$I$2:$I$2863,'bereken betaaldatum bedrag'!$AW$1,'grv lys'!$G$2:$G$2863,'bereken betaaldatum bedrag'!B602)</f>
        <v>0</v>
      </c>
      <c r="AX602" s="4">
        <f>SUMIFS('grv lys'!$L$2:$L$2863,'grv lys'!$I$2:$I$2863,'bereken betaaldatum bedrag'!$AX$1,'grv lys'!$G$2:$G$2863,'bereken betaaldatum bedrag'!B602)</f>
        <v>0</v>
      </c>
      <c r="AY602" s="4">
        <f>SUMIFS('grv lys'!$L$2:$L$2863,'grv lys'!$I$2:$I$2863,'bereken betaaldatum bedrag'!$AY$1,'grv lys'!$G$2:$G$2863,'bereken betaaldatum bedrag'!B602)</f>
        <v>0</v>
      </c>
      <c r="AZ602" s="4">
        <f>SUMIFS('grv lys'!$L$2:$L$2863,'grv lys'!$I$2:$I$2863,'bereken betaaldatum bedrag'!$AZ$1,'grv lys'!$G$2:$G$2863,'bereken betaaldatum bedrag'!B602)</f>
        <v>0</v>
      </c>
      <c r="BA602" s="4">
        <f>SUMIFS('grv lys'!$L$2:$L$2863,'grv lys'!$I$2:$I$2863,'bereken betaaldatum bedrag'!$BA$1,'grv lys'!$G$2:$G$2863,'bereken betaaldatum bedrag'!B602)</f>
        <v>0</v>
      </c>
    </row>
    <row r="603" spans="1:53" x14ac:dyDescent="0.25">
      <c r="A603" s="19" t="s">
        <v>137</v>
      </c>
      <c r="B603" s="20">
        <v>42179</v>
      </c>
      <c r="C603" s="7"/>
      <c r="D603" s="15" t="s">
        <v>148</v>
      </c>
      <c r="E603" s="14"/>
      <c r="F603" s="12"/>
      <c r="G603" s="16"/>
      <c r="H603" s="16"/>
      <c r="I603" s="4">
        <f>SUMIFS('grv lys'!$L$2:$L$2863,'grv lys'!$G$2:$G$2863,'bereken betaaldatum bedrag'!B603,'grv lys'!$I$2:$I$2863,'bereken betaaldatum bedrag'!I$1)</f>
        <v>0</v>
      </c>
      <c r="J603" s="4">
        <f>SUMIFS('grv lys'!$L$2:$L$2863,'grv lys'!$I$2:$I$2863,'bereken betaaldatum bedrag'!$J$1,'grv lys'!$T$2:$T$2863,'bereken betaaldatum bedrag'!B603)</f>
        <v>0</v>
      </c>
      <c r="K603" s="4">
        <f>SUMIFS('grv lys'!$L$2:$L$2863,'grv lys'!$I$2:$I$2863,'bereken betaaldatum bedrag'!$K$1,'grv lys'!$T$2:$T$2863,'bereken betaaldatum bedrag'!B603)</f>
        <v>0</v>
      </c>
      <c r="L603" s="4">
        <f>SUMIFS('grv lys'!$L$2:$L$2863,'grv lys'!$I$2:$I$2863,'bereken betaaldatum bedrag'!$L$1,'grv lys'!$T$2:$T$2863,'bereken betaaldatum bedrag'!B603)</f>
        <v>0</v>
      </c>
      <c r="M603" s="4">
        <f>SUMIFS('grv lys'!$L$2:$L$2863,'grv lys'!$I$2:$I$2863,'bereken betaaldatum bedrag'!$M$1,'grv lys'!$T$2:$T$2863,'bereken betaaldatum bedrag'!B603)</f>
        <v>0</v>
      </c>
      <c r="N603" s="4">
        <f>SUMIFS('grv lys'!$L$2:$L$2863,'grv lys'!$I$2:$I$2863,'bereken betaaldatum bedrag'!$N$1,'grv lys'!$T$2:$T$2863,'bereken betaaldatum bedrag'!B603)</f>
        <v>0</v>
      </c>
      <c r="O603" s="4">
        <f>SUMIFS('grv lys'!$L$2:$L$2863,'grv lys'!$I$2:$I$2863,'bereken betaaldatum bedrag'!$O$1,'grv lys'!$T$2:$T$2863,'bereken betaaldatum bedrag'!B603)</f>
        <v>0</v>
      </c>
      <c r="P603" s="4">
        <f>SUMIFS('grv lys'!$L$2:$L$2863,'grv lys'!$I$2:$I$2863,'bereken betaaldatum bedrag'!$P$1,'grv lys'!$T$2:$T$2863,'bereken betaaldatum bedrag'!B603)</f>
        <v>0</v>
      </c>
      <c r="Q603" s="4">
        <f>SUMIFS('grv lys'!$L$2:$L$2863,'grv lys'!$I$2:$I$2863,'bereken betaaldatum bedrag'!$Q$1,'grv lys'!$T$2:$T$2863,'bereken betaaldatum bedrag'!B603)</f>
        <v>0</v>
      </c>
      <c r="R603" s="4">
        <f>SUMIFS('grv lys'!$L$2:$L$2863,'grv lys'!$I$2:$I$2863,'bereken betaaldatum bedrag'!$R$1,'grv lys'!$T$2:$T$2863,'bereken betaaldatum bedrag'!B603)</f>
        <v>0</v>
      </c>
      <c r="S603" s="4">
        <f>SUMIFS('grv lys'!Y602:Y3865,'grv lys'!T602:T3865,'bereken betaaldatum bedrag'!B603,'grv lys'!V602:V3865,'bereken betaaldatum bedrag'!$S$1)</f>
        <v>0</v>
      </c>
      <c r="T603" s="4">
        <f>SUMIFS('grv lys'!Z602:Z3865,'grv lys'!U602:U3865,'bereken betaaldatum bedrag'!B603,'grv lys'!W602:W3865,'bereken betaaldatum bedrag'!$T$1)</f>
        <v>0</v>
      </c>
      <c r="U603" s="4">
        <f>SUMIFS('grv lys'!$L$2:$L$2863,'grv lys'!$I$2:$I$2863,'bereken betaaldatum bedrag'!$U$1,'grv lys'!$T$2:$T$2863,'bereken betaaldatum bedrag'!B603)</f>
        <v>0</v>
      </c>
      <c r="V603" s="4">
        <f>SUMIFS('grv lys'!$L$2:$L$2863,'grv lys'!$I$2:$I$2863,'bereken betaaldatum bedrag'!$V$1,'grv lys'!$T$2:$T$2863,'bereken betaaldatum bedrag'!B603)</f>
        <v>0</v>
      </c>
      <c r="W603" s="4">
        <f>SUMIFS('grv lys'!$L$2:$L$2863,'grv lys'!$I$2:$I$2863,'bereken betaaldatum bedrag'!$W$1,'grv lys'!$T$2:$T$2863,'bereken betaaldatum bedrag'!B603)</f>
        <v>0</v>
      </c>
      <c r="X603" s="4">
        <f>SUMIFS('grv lys'!$L$2:$L$2863,'grv lys'!$I$2:$I$2863,'bereken betaaldatum bedrag'!$X$1,'grv lys'!$T$2:$T$2863,'bereken betaaldatum bedrag'!B603)</f>
        <v>0</v>
      </c>
      <c r="Y603" s="4">
        <f>SUMIFS('grv lys'!$L$2:$L$2863,'grv lys'!$I$2:$I$2863,'bereken betaaldatum bedrag'!$Y$1,'grv lys'!$G$2:$G$2863,'bereken betaaldatum bedrag'!B603)</f>
        <v>0</v>
      </c>
      <c r="Z603" s="4">
        <f>SUMIFS('grv lys'!$L$2:$L$2863,'grv lys'!$I$2:$I$2863,'bereken betaaldatum bedrag'!$Z$1,'grv lys'!$G$2:$G$2863,'bereken betaaldatum bedrag'!B603)</f>
        <v>0</v>
      </c>
      <c r="AA603" s="4">
        <f>SUMIFS('grv lys'!$L$2:$L$2863,'grv lys'!$I$2:$I$2863,'bereken betaaldatum bedrag'!$AA$1,'grv lys'!$G$2:$G$2863,'bereken betaaldatum bedrag'!B603)</f>
        <v>0</v>
      </c>
      <c r="AB603" s="4">
        <f>SUMIFS('grv lys'!$L$2:$L$2863,'grv lys'!$I$2:$I$2863,'bereken betaaldatum bedrag'!$AB$1,'grv lys'!$G$2:$G$2863,'bereken betaaldatum bedrag'!B603)</f>
        <v>0</v>
      </c>
      <c r="AC603" s="4">
        <f>SUMIFS('grv lys'!$L$2:$L$2863,'grv lys'!$I$2:$I$2863,'bereken betaaldatum bedrag'!$AC$1,'grv lys'!$G$2:$G$2863,'bereken betaaldatum bedrag'!B603)</f>
        <v>0</v>
      </c>
      <c r="AD603" s="4">
        <f>SUMIFS('grv lys'!$L$2:$L$2863,'grv lys'!$I$2:$I$2863,'bereken betaaldatum bedrag'!$AD$1,'grv lys'!$G$2:$G$2863,'bereken betaaldatum bedrag'!B603)</f>
        <v>0</v>
      </c>
      <c r="AE603" s="4">
        <f>SUMIFS('grv lys'!$L$2:$L$2863,'grv lys'!$I$2:$I$2863,'bereken betaaldatum bedrag'!$AE$1,'grv lys'!$G$2:$G$2863,'bereken betaaldatum bedrag'!B603)</f>
        <v>0</v>
      </c>
      <c r="AF603" s="4">
        <f>SUMIFS('grv lys'!$L$2:$L$2863,'grv lys'!$I$2:$I$2863,'bereken betaaldatum bedrag'!$AF$1,'grv lys'!$G$2:$G$2863,'bereken betaaldatum bedrag'!B603)</f>
        <v>0</v>
      </c>
      <c r="AG603" s="4">
        <f>SUMIFS('grv lys'!$L$2:$L$2863,'grv lys'!$I$2:$I$2863,'bereken betaaldatum bedrag'!$AG$1,'grv lys'!$G$2:$G$2863,'bereken betaaldatum bedrag'!B603)</f>
        <v>0</v>
      </c>
      <c r="AH603" s="4">
        <f>SUMIFS('grv lys'!$L$2:$L$2863,'grv lys'!$I$2:$I$2863,'bereken betaaldatum bedrag'!$AH$1,'grv lys'!$G$2:$G$2863,'bereken betaaldatum bedrag'!B603)</f>
        <v>0</v>
      </c>
      <c r="AI603" s="4">
        <f>SUMIFS('grv lys'!$L$2:$L$2863,'grv lys'!$I$2:$I$2863,'bereken betaaldatum bedrag'!$AI$1,'grv lys'!$G$2:$G$2863,'bereken betaaldatum bedrag'!B603)</f>
        <v>0</v>
      </c>
      <c r="AJ603" s="4">
        <f>SUMIFS('grv lys'!$L$2:$L$2863,'grv lys'!$I$2:$I$2863,'bereken betaaldatum bedrag'!$AJ$1,'grv lys'!$G$2:$G$2863,'bereken betaaldatum bedrag'!B603)</f>
        <v>0</v>
      </c>
      <c r="AK603" s="4">
        <f>SUMIFS('grv lys'!$L$2:$L$2863,'grv lys'!$I$2:$I$2863,'bereken betaaldatum bedrag'!$AK$1,'grv lys'!$G$2:$G$2863,'bereken betaaldatum bedrag'!B603)</f>
        <v>0</v>
      </c>
      <c r="AL603" s="4">
        <f>SUMIFS('grv lys'!$L$2:$L$2863,'grv lys'!$I$2:$I$2863,'bereken betaaldatum bedrag'!$AL$1,'grv lys'!$G$2:$G$2863,'bereken betaaldatum bedrag'!B603)</f>
        <v>0</v>
      </c>
      <c r="AM603" s="4">
        <f>SUMIFS('grv lys'!$L$2:$L$2863,'grv lys'!$I$2:$I$2863,'bereken betaaldatum bedrag'!$AM$1,'grv lys'!$G$2:$G$2863,'bereken betaaldatum bedrag'!B603)</f>
        <v>0</v>
      </c>
      <c r="AN603" s="4">
        <f>SUMIFS('grv lys'!$L$2:$L$2863,'grv lys'!$I$2:$I$2863,'bereken betaaldatum bedrag'!$AN$1,'grv lys'!$G$2:$G$2863,'bereken betaaldatum bedrag'!B603)</f>
        <v>0</v>
      </c>
      <c r="AO603" s="4">
        <f>SUMIFS('grv lys'!$L$2:$L$2863,'grv lys'!$I$2:$I$2863,'bereken betaaldatum bedrag'!$AO$1,'grv lys'!$G$2:$G$2863,'bereken betaaldatum bedrag'!B603)</f>
        <v>0</v>
      </c>
      <c r="AP603" s="4">
        <f>SUMIFS('grv lys'!$L$2:$L$2863,'grv lys'!$I$2:$I$2863,'bereken betaaldatum bedrag'!$AP$1,'grv lys'!$G$2:$G$2863,'bereken betaaldatum bedrag'!B603)</f>
        <v>0</v>
      </c>
      <c r="AQ603" s="4">
        <f>SUMIFS('grv lys'!$L$2:$L$2863,'grv lys'!$I$2:$I$2863,'bereken betaaldatum bedrag'!$AQ$1,'grv lys'!$G$2:$G$2863,'bereken betaaldatum bedrag'!B603)</f>
        <v>0</v>
      </c>
      <c r="AR603" s="4">
        <f>SUMIFS('grv lys'!$L$2:$L$2863,'grv lys'!$I$2:$I$2863,'bereken betaaldatum bedrag'!$AR$1,'grv lys'!$G$2:$G$2863,'bereken betaaldatum bedrag'!B603)</f>
        <v>0</v>
      </c>
      <c r="AS603" s="4">
        <f>SUMIFS('grv lys'!$L$2:$L$2863,'grv lys'!$I$2:$I$2863,'bereken betaaldatum bedrag'!$AS$1,'grv lys'!$G$2:$G$2863,'bereken betaaldatum bedrag'!B603)</f>
        <v>0</v>
      </c>
      <c r="AT603" s="4">
        <f>SUMIFS('grv lys'!$L$2:$L$2863,'grv lys'!$I$2:$I$2863,'bereken betaaldatum bedrag'!$AT$1,'grv lys'!$G$2:$G$2863,'bereken betaaldatum bedrag'!B603)</f>
        <v>0</v>
      </c>
      <c r="AU603" s="4">
        <f>SUMIFS('grv lys'!$L$2:$L$2863,'grv lys'!$I$2:$I$2863,'bereken betaaldatum bedrag'!$AU$1,'grv lys'!$G$2:$G$2863,'bereken betaaldatum bedrag'!B603)</f>
        <v>0</v>
      </c>
      <c r="AV603" s="4">
        <f>SUMIFS('grv lys'!$L$2:$L$2863,'grv lys'!$I$2:$I$2863,'bereken betaaldatum bedrag'!$AV$1,'grv lys'!$G$2:$G$2863,'bereken betaaldatum bedrag'!B603)</f>
        <v>0</v>
      </c>
      <c r="AW603" s="4">
        <f>SUMIFS('grv lys'!$L$2:$L$2863,'grv lys'!$I$2:$I$2863,'bereken betaaldatum bedrag'!$AW$1,'grv lys'!$G$2:$G$2863,'bereken betaaldatum bedrag'!B603)</f>
        <v>0</v>
      </c>
      <c r="AX603" s="4">
        <f>SUMIFS('grv lys'!$L$2:$L$2863,'grv lys'!$I$2:$I$2863,'bereken betaaldatum bedrag'!$AX$1,'grv lys'!$G$2:$G$2863,'bereken betaaldatum bedrag'!B603)</f>
        <v>0</v>
      </c>
      <c r="AY603" s="4">
        <f>SUMIFS('grv lys'!$L$2:$L$2863,'grv lys'!$I$2:$I$2863,'bereken betaaldatum bedrag'!$AY$1,'grv lys'!$G$2:$G$2863,'bereken betaaldatum bedrag'!B603)</f>
        <v>0</v>
      </c>
      <c r="AZ603" s="4">
        <f>SUMIFS('grv lys'!$L$2:$L$2863,'grv lys'!$I$2:$I$2863,'bereken betaaldatum bedrag'!$AZ$1,'grv lys'!$G$2:$G$2863,'bereken betaaldatum bedrag'!B603)</f>
        <v>0</v>
      </c>
      <c r="BA603" s="4">
        <f>SUMIFS('grv lys'!$L$2:$L$2863,'grv lys'!$I$2:$I$2863,'bereken betaaldatum bedrag'!$BA$1,'grv lys'!$G$2:$G$2863,'bereken betaaldatum bedrag'!B603)</f>
        <v>0</v>
      </c>
    </row>
    <row r="604" spans="1:53" x14ac:dyDescent="0.25">
      <c r="A604" s="19" t="s">
        <v>138</v>
      </c>
      <c r="B604" s="20">
        <v>42180</v>
      </c>
      <c r="C604" s="7"/>
      <c r="D604" s="15" t="s">
        <v>148</v>
      </c>
      <c r="E604" s="14"/>
      <c r="F604" s="12"/>
      <c r="G604" s="16"/>
      <c r="H604" s="16"/>
      <c r="I604" s="4">
        <f>SUMIFS('grv lys'!$L$2:$L$2863,'grv lys'!$G$2:$G$2863,'bereken betaaldatum bedrag'!B604,'grv lys'!$I$2:$I$2863,'bereken betaaldatum bedrag'!I$1)</f>
        <v>0</v>
      </c>
      <c r="J604" s="4">
        <f>SUMIFS('grv lys'!$L$2:$L$2863,'grv lys'!$I$2:$I$2863,'bereken betaaldatum bedrag'!$J$1,'grv lys'!$T$2:$T$2863,'bereken betaaldatum bedrag'!B604)</f>
        <v>0</v>
      </c>
      <c r="K604" s="4">
        <f>SUMIFS('grv lys'!$L$2:$L$2863,'grv lys'!$I$2:$I$2863,'bereken betaaldatum bedrag'!$K$1,'grv lys'!$T$2:$T$2863,'bereken betaaldatum bedrag'!B604)</f>
        <v>0</v>
      </c>
      <c r="L604" s="4">
        <f>SUMIFS('grv lys'!$L$2:$L$2863,'grv lys'!$I$2:$I$2863,'bereken betaaldatum bedrag'!$L$1,'grv lys'!$T$2:$T$2863,'bereken betaaldatum bedrag'!B604)</f>
        <v>0</v>
      </c>
      <c r="M604" s="4">
        <f>SUMIFS('grv lys'!$L$2:$L$2863,'grv lys'!$I$2:$I$2863,'bereken betaaldatum bedrag'!$M$1,'grv lys'!$T$2:$T$2863,'bereken betaaldatum bedrag'!B604)</f>
        <v>0</v>
      </c>
      <c r="N604" s="4">
        <f>SUMIFS('grv lys'!$L$2:$L$2863,'grv lys'!$I$2:$I$2863,'bereken betaaldatum bedrag'!$N$1,'grv lys'!$T$2:$T$2863,'bereken betaaldatum bedrag'!B604)</f>
        <v>0</v>
      </c>
      <c r="O604" s="4">
        <f>SUMIFS('grv lys'!$L$2:$L$2863,'grv lys'!$I$2:$I$2863,'bereken betaaldatum bedrag'!$O$1,'grv lys'!$T$2:$T$2863,'bereken betaaldatum bedrag'!B604)</f>
        <v>0</v>
      </c>
      <c r="P604" s="4">
        <f>SUMIFS('grv lys'!$L$2:$L$2863,'grv lys'!$I$2:$I$2863,'bereken betaaldatum bedrag'!$P$1,'grv lys'!$T$2:$T$2863,'bereken betaaldatum bedrag'!B604)</f>
        <v>0</v>
      </c>
      <c r="Q604" s="4">
        <f>SUMIFS('grv lys'!$L$2:$L$2863,'grv lys'!$I$2:$I$2863,'bereken betaaldatum bedrag'!$Q$1,'grv lys'!$T$2:$T$2863,'bereken betaaldatum bedrag'!B604)</f>
        <v>0</v>
      </c>
      <c r="R604" s="4">
        <f>SUMIFS('grv lys'!$L$2:$L$2863,'grv lys'!$I$2:$I$2863,'bereken betaaldatum bedrag'!$R$1,'grv lys'!$T$2:$T$2863,'bereken betaaldatum bedrag'!B604)</f>
        <v>0</v>
      </c>
      <c r="S604" s="4">
        <f>SUMIFS('grv lys'!Y603:Y3866,'grv lys'!T603:T3866,'bereken betaaldatum bedrag'!B604,'grv lys'!V603:V3866,'bereken betaaldatum bedrag'!$S$1)</f>
        <v>0</v>
      </c>
      <c r="T604" s="4">
        <f>SUMIFS('grv lys'!Z603:Z3866,'grv lys'!U603:U3866,'bereken betaaldatum bedrag'!B604,'grv lys'!W603:W3866,'bereken betaaldatum bedrag'!$T$1)</f>
        <v>0</v>
      </c>
      <c r="U604" s="4">
        <f>SUMIFS('grv lys'!$L$2:$L$2863,'grv lys'!$I$2:$I$2863,'bereken betaaldatum bedrag'!$U$1,'grv lys'!$T$2:$T$2863,'bereken betaaldatum bedrag'!B604)</f>
        <v>0</v>
      </c>
      <c r="V604" s="4">
        <f>SUMIFS('grv lys'!$L$2:$L$2863,'grv lys'!$I$2:$I$2863,'bereken betaaldatum bedrag'!$V$1,'grv lys'!$T$2:$T$2863,'bereken betaaldatum bedrag'!B604)</f>
        <v>0</v>
      </c>
      <c r="W604" s="4">
        <f>SUMIFS('grv lys'!$L$2:$L$2863,'grv lys'!$I$2:$I$2863,'bereken betaaldatum bedrag'!$W$1,'grv lys'!$T$2:$T$2863,'bereken betaaldatum bedrag'!B604)</f>
        <v>0</v>
      </c>
      <c r="X604" s="4">
        <f>SUMIFS('grv lys'!$L$2:$L$2863,'grv lys'!$I$2:$I$2863,'bereken betaaldatum bedrag'!$X$1,'grv lys'!$T$2:$T$2863,'bereken betaaldatum bedrag'!B604)</f>
        <v>0</v>
      </c>
      <c r="Y604" s="4">
        <f>SUMIFS('grv lys'!$L$2:$L$2863,'grv lys'!$I$2:$I$2863,'bereken betaaldatum bedrag'!$Y$1,'grv lys'!$G$2:$G$2863,'bereken betaaldatum bedrag'!B604)</f>
        <v>0</v>
      </c>
      <c r="Z604" s="4">
        <f>SUMIFS('grv lys'!$L$2:$L$2863,'grv lys'!$I$2:$I$2863,'bereken betaaldatum bedrag'!$Z$1,'grv lys'!$G$2:$G$2863,'bereken betaaldatum bedrag'!B604)</f>
        <v>0</v>
      </c>
      <c r="AA604" s="4">
        <f>SUMIFS('grv lys'!$L$2:$L$2863,'grv lys'!$I$2:$I$2863,'bereken betaaldatum bedrag'!$AA$1,'grv lys'!$G$2:$G$2863,'bereken betaaldatum bedrag'!B604)</f>
        <v>0</v>
      </c>
      <c r="AB604" s="4">
        <f>SUMIFS('grv lys'!$L$2:$L$2863,'grv lys'!$I$2:$I$2863,'bereken betaaldatum bedrag'!$AB$1,'grv lys'!$G$2:$G$2863,'bereken betaaldatum bedrag'!B604)</f>
        <v>0</v>
      </c>
      <c r="AC604" s="4">
        <f>SUMIFS('grv lys'!$L$2:$L$2863,'grv lys'!$I$2:$I$2863,'bereken betaaldatum bedrag'!$AC$1,'grv lys'!$G$2:$G$2863,'bereken betaaldatum bedrag'!B604)</f>
        <v>0</v>
      </c>
      <c r="AD604" s="4">
        <f>SUMIFS('grv lys'!$L$2:$L$2863,'grv lys'!$I$2:$I$2863,'bereken betaaldatum bedrag'!$AD$1,'grv lys'!$G$2:$G$2863,'bereken betaaldatum bedrag'!B604)</f>
        <v>0</v>
      </c>
      <c r="AE604" s="4">
        <f>SUMIFS('grv lys'!$L$2:$L$2863,'grv lys'!$I$2:$I$2863,'bereken betaaldatum bedrag'!$AE$1,'grv lys'!$G$2:$G$2863,'bereken betaaldatum bedrag'!B604)</f>
        <v>0</v>
      </c>
      <c r="AF604" s="4">
        <f>SUMIFS('grv lys'!$L$2:$L$2863,'grv lys'!$I$2:$I$2863,'bereken betaaldatum bedrag'!$AF$1,'grv lys'!$G$2:$G$2863,'bereken betaaldatum bedrag'!B604)</f>
        <v>0</v>
      </c>
      <c r="AG604" s="4">
        <f>SUMIFS('grv lys'!$L$2:$L$2863,'grv lys'!$I$2:$I$2863,'bereken betaaldatum bedrag'!$AG$1,'grv lys'!$G$2:$G$2863,'bereken betaaldatum bedrag'!B604)</f>
        <v>0</v>
      </c>
      <c r="AH604" s="4">
        <f>SUMIFS('grv lys'!$L$2:$L$2863,'grv lys'!$I$2:$I$2863,'bereken betaaldatum bedrag'!$AH$1,'grv lys'!$G$2:$G$2863,'bereken betaaldatum bedrag'!B604)</f>
        <v>0</v>
      </c>
      <c r="AI604" s="4">
        <f>SUMIFS('grv lys'!$L$2:$L$2863,'grv lys'!$I$2:$I$2863,'bereken betaaldatum bedrag'!$AI$1,'grv lys'!$G$2:$G$2863,'bereken betaaldatum bedrag'!B604)</f>
        <v>0</v>
      </c>
      <c r="AJ604" s="4">
        <f>SUMIFS('grv lys'!$L$2:$L$2863,'grv lys'!$I$2:$I$2863,'bereken betaaldatum bedrag'!$AJ$1,'grv lys'!$G$2:$G$2863,'bereken betaaldatum bedrag'!B604)</f>
        <v>0</v>
      </c>
      <c r="AK604" s="4">
        <f>SUMIFS('grv lys'!$L$2:$L$2863,'grv lys'!$I$2:$I$2863,'bereken betaaldatum bedrag'!$AK$1,'grv lys'!$G$2:$G$2863,'bereken betaaldatum bedrag'!B604)</f>
        <v>0</v>
      </c>
      <c r="AL604" s="4">
        <f>SUMIFS('grv lys'!$L$2:$L$2863,'grv lys'!$I$2:$I$2863,'bereken betaaldatum bedrag'!$AL$1,'grv lys'!$G$2:$G$2863,'bereken betaaldatum bedrag'!B604)</f>
        <v>0</v>
      </c>
      <c r="AM604" s="4">
        <f>SUMIFS('grv lys'!$L$2:$L$2863,'grv lys'!$I$2:$I$2863,'bereken betaaldatum bedrag'!$AM$1,'grv lys'!$G$2:$G$2863,'bereken betaaldatum bedrag'!B604)</f>
        <v>0</v>
      </c>
      <c r="AN604" s="4">
        <f>SUMIFS('grv lys'!$L$2:$L$2863,'grv lys'!$I$2:$I$2863,'bereken betaaldatum bedrag'!$AN$1,'grv lys'!$G$2:$G$2863,'bereken betaaldatum bedrag'!B604)</f>
        <v>0</v>
      </c>
      <c r="AO604" s="4">
        <f>SUMIFS('grv lys'!$L$2:$L$2863,'grv lys'!$I$2:$I$2863,'bereken betaaldatum bedrag'!$AO$1,'grv lys'!$G$2:$G$2863,'bereken betaaldatum bedrag'!B604)</f>
        <v>0</v>
      </c>
      <c r="AP604" s="4">
        <f>SUMIFS('grv lys'!$L$2:$L$2863,'grv lys'!$I$2:$I$2863,'bereken betaaldatum bedrag'!$AP$1,'grv lys'!$G$2:$G$2863,'bereken betaaldatum bedrag'!B604)</f>
        <v>0</v>
      </c>
      <c r="AQ604" s="4">
        <f>SUMIFS('grv lys'!$L$2:$L$2863,'grv lys'!$I$2:$I$2863,'bereken betaaldatum bedrag'!$AQ$1,'grv lys'!$G$2:$G$2863,'bereken betaaldatum bedrag'!B604)</f>
        <v>0</v>
      </c>
      <c r="AR604" s="4">
        <f>SUMIFS('grv lys'!$L$2:$L$2863,'grv lys'!$I$2:$I$2863,'bereken betaaldatum bedrag'!$AR$1,'grv lys'!$G$2:$G$2863,'bereken betaaldatum bedrag'!B604)</f>
        <v>0</v>
      </c>
      <c r="AS604" s="4">
        <f>SUMIFS('grv lys'!$L$2:$L$2863,'grv lys'!$I$2:$I$2863,'bereken betaaldatum bedrag'!$AS$1,'grv lys'!$G$2:$G$2863,'bereken betaaldatum bedrag'!B604)</f>
        <v>0</v>
      </c>
      <c r="AT604" s="4">
        <f>SUMIFS('grv lys'!$L$2:$L$2863,'grv lys'!$I$2:$I$2863,'bereken betaaldatum bedrag'!$AT$1,'grv lys'!$G$2:$G$2863,'bereken betaaldatum bedrag'!B604)</f>
        <v>0</v>
      </c>
      <c r="AU604" s="4">
        <f>SUMIFS('grv lys'!$L$2:$L$2863,'grv lys'!$I$2:$I$2863,'bereken betaaldatum bedrag'!$AU$1,'grv lys'!$G$2:$G$2863,'bereken betaaldatum bedrag'!B604)</f>
        <v>0</v>
      </c>
      <c r="AV604" s="4">
        <f>SUMIFS('grv lys'!$L$2:$L$2863,'grv lys'!$I$2:$I$2863,'bereken betaaldatum bedrag'!$AV$1,'grv lys'!$G$2:$G$2863,'bereken betaaldatum bedrag'!B604)</f>
        <v>0</v>
      </c>
      <c r="AW604" s="4">
        <f>SUMIFS('grv lys'!$L$2:$L$2863,'grv lys'!$I$2:$I$2863,'bereken betaaldatum bedrag'!$AW$1,'grv lys'!$G$2:$G$2863,'bereken betaaldatum bedrag'!B604)</f>
        <v>0</v>
      </c>
      <c r="AX604" s="4">
        <f>SUMIFS('grv lys'!$L$2:$L$2863,'grv lys'!$I$2:$I$2863,'bereken betaaldatum bedrag'!$AX$1,'grv lys'!$G$2:$G$2863,'bereken betaaldatum bedrag'!B604)</f>
        <v>0</v>
      </c>
      <c r="AY604" s="4">
        <f>SUMIFS('grv lys'!$L$2:$L$2863,'grv lys'!$I$2:$I$2863,'bereken betaaldatum bedrag'!$AY$1,'grv lys'!$G$2:$G$2863,'bereken betaaldatum bedrag'!B604)</f>
        <v>0</v>
      </c>
      <c r="AZ604" s="4">
        <f>SUMIFS('grv lys'!$L$2:$L$2863,'grv lys'!$I$2:$I$2863,'bereken betaaldatum bedrag'!$AZ$1,'grv lys'!$G$2:$G$2863,'bereken betaaldatum bedrag'!B604)</f>
        <v>0</v>
      </c>
      <c r="BA604" s="4">
        <f>SUMIFS('grv lys'!$L$2:$L$2863,'grv lys'!$I$2:$I$2863,'bereken betaaldatum bedrag'!$BA$1,'grv lys'!$G$2:$G$2863,'bereken betaaldatum bedrag'!B604)</f>
        <v>0</v>
      </c>
    </row>
    <row r="605" spans="1:53" x14ac:dyDescent="0.25">
      <c r="A605" s="19" t="s">
        <v>139</v>
      </c>
      <c r="B605" s="20">
        <v>42181</v>
      </c>
      <c r="C605" s="7">
        <f>B605+19</f>
        <v>42200</v>
      </c>
      <c r="D605" s="6">
        <f>SUM(I599:I605)</f>
        <v>0</v>
      </c>
      <c r="E605" s="14">
        <f>B605+31</f>
        <v>42212</v>
      </c>
      <c r="F605" s="12">
        <f>SUM(Y599:BA605)</f>
        <v>0</v>
      </c>
      <c r="G605" s="10">
        <f>B605</f>
        <v>42181</v>
      </c>
      <c r="H605" s="9">
        <f>SUM(J599:X605)</f>
        <v>0</v>
      </c>
      <c r="I605" s="4">
        <f>SUMIFS('grv lys'!$L$2:$L$2863,'grv lys'!$G$2:$G$2863,'bereken betaaldatum bedrag'!B605,'grv lys'!$I$2:$I$2863,'bereken betaaldatum bedrag'!I$1)</f>
        <v>0</v>
      </c>
      <c r="J605" s="4">
        <f>SUMIFS('grv lys'!$L$2:$L$2863,'grv lys'!$I$2:$I$2863,'bereken betaaldatum bedrag'!$J$1,'grv lys'!$T$2:$T$2863,'bereken betaaldatum bedrag'!B605)</f>
        <v>0</v>
      </c>
      <c r="K605" s="4">
        <f>SUMIFS('grv lys'!$L$2:$L$2863,'grv lys'!$I$2:$I$2863,'bereken betaaldatum bedrag'!$K$1,'grv lys'!$T$2:$T$2863,'bereken betaaldatum bedrag'!B605)</f>
        <v>0</v>
      </c>
      <c r="L605" s="4">
        <f>SUMIFS('grv lys'!$L$2:$L$2863,'grv lys'!$I$2:$I$2863,'bereken betaaldatum bedrag'!$L$1,'grv lys'!$T$2:$T$2863,'bereken betaaldatum bedrag'!B605)</f>
        <v>0</v>
      </c>
      <c r="M605" s="4">
        <f>SUMIFS('grv lys'!$L$2:$L$2863,'grv lys'!$I$2:$I$2863,'bereken betaaldatum bedrag'!$M$1,'grv lys'!$T$2:$T$2863,'bereken betaaldatum bedrag'!B605)</f>
        <v>0</v>
      </c>
      <c r="N605" s="4">
        <f>SUMIFS('grv lys'!$L$2:$L$2863,'grv lys'!$I$2:$I$2863,'bereken betaaldatum bedrag'!$N$1,'grv lys'!$T$2:$T$2863,'bereken betaaldatum bedrag'!B605)</f>
        <v>0</v>
      </c>
      <c r="O605" s="4">
        <f>SUMIFS('grv lys'!$L$2:$L$2863,'grv lys'!$I$2:$I$2863,'bereken betaaldatum bedrag'!$O$1,'grv lys'!$T$2:$T$2863,'bereken betaaldatum bedrag'!B605)</f>
        <v>0</v>
      </c>
      <c r="P605" s="4">
        <f>SUMIFS('grv lys'!$L$2:$L$2863,'grv lys'!$I$2:$I$2863,'bereken betaaldatum bedrag'!$P$1,'grv lys'!$T$2:$T$2863,'bereken betaaldatum bedrag'!B605)</f>
        <v>0</v>
      </c>
      <c r="Q605" s="4">
        <f>SUMIFS('grv lys'!$L$2:$L$2863,'grv lys'!$I$2:$I$2863,'bereken betaaldatum bedrag'!$Q$1,'grv lys'!$T$2:$T$2863,'bereken betaaldatum bedrag'!B605)</f>
        <v>0</v>
      </c>
      <c r="R605" s="4">
        <f>SUMIFS('grv lys'!$L$2:$L$2863,'grv lys'!$I$2:$I$2863,'bereken betaaldatum bedrag'!$R$1,'grv lys'!$T$2:$T$2863,'bereken betaaldatum bedrag'!B605)</f>
        <v>0</v>
      </c>
      <c r="S605" s="4">
        <f>SUMIFS('grv lys'!Y604:Y3867,'grv lys'!T604:T3867,'bereken betaaldatum bedrag'!B605,'grv lys'!V604:V3867,'bereken betaaldatum bedrag'!$S$1)</f>
        <v>0</v>
      </c>
      <c r="T605" s="4">
        <f>SUMIFS('grv lys'!Z604:Z3867,'grv lys'!U604:U3867,'bereken betaaldatum bedrag'!B605,'grv lys'!W604:W3867,'bereken betaaldatum bedrag'!$T$1)</f>
        <v>0</v>
      </c>
      <c r="U605" s="4">
        <f>SUMIFS('grv lys'!$L$2:$L$2863,'grv lys'!$I$2:$I$2863,'bereken betaaldatum bedrag'!$U$1,'grv lys'!$T$2:$T$2863,'bereken betaaldatum bedrag'!B605)</f>
        <v>0</v>
      </c>
      <c r="V605" s="4">
        <f>SUMIFS('grv lys'!$L$2:$L$2863,'grv lys'!$I$2:$I$2863,'bereken betaaldatum bedrag'!$V$1,'grv lys'!$T$2:$T$2863,'bereken betaaldatum bedrag'!B605)</f>
        <v>0</v>
      </c>
      <c r="W605" s="4">
        <f>SUMIFS('grv lys'!$L$2:$L$2863,'grv lys'!$I$2:$I$2863,'bereken betaaldatum bedrag'!$W$1,'grv lys'!$T$2:$T$2863,'bereken betaaldatum bedrag'!B605)</f>
        <v>0</v>
      </c>
      <c r="X605" s="4">
        <f>SUMIFS('grv lys'!$L$2:$L$2863,'grv lys'!$I$2:$I$2863,'bereken betaaldatum bedrag'!$X$1,'grv lys'!$T$2:$T$2863,'bereken betaaldatum bedrag'!B605)</f>
        <v>0</v>
      </c>
      <c r="Y605" s="4">
        <f>SUMIFS('grv lys'!$L$2:$L$2863,'grv lys'!$I$2:$I$2863,'bereken betaaldatum bedrag'!$Y$1,'grv lys'!$G$2:$G$2863,'bereken betaaldatum bedrag'!B605)</f>
        <v>0</v>
      </c>
      <c r="Z605" s="4">
        <f>SUMIFS('grv lys'!$L$2:$L$2863,'grv lys'!$I$2:$I$2863,'bereken betaaldatum bedrag'!$Z$1,'grv lys'!$G$2:$G$2863,'bereken betaaldatum bedrag'!B605)</f>
        <v>0</v>
      </c>
      <c r="AA605" s="4">
        <f>SUMIFS('grv lys'!$L$2:$L$2863,'grv lys'!$I$2:$I$2863,'bereken betaaldatum bedrag'!$AA$1,'grv lys'!$G$2:$G$2863,'bereken betaaldatum bedrag'!B605)</f>
        <v>0</v>
      </c>
      <c r="AB605" s="4">
        <f>SUMIFS('grv lys'!$L$2:$L$2863,'grv lys'!$I$2:$I$2863,'bereken betaaldatum bedrag'!$AB$1,'grv lys'!$G$2:$G$2863,'bereken betaaldatum bedrag'!B605)</f>
        <v>0</v>
      </c>
      <c r="AC605" s="4">
        <f>SUMIFS('grv lys'!$L$2:$L$2863,'grv lys'!$I$2:$I$2863,'bereken betaaldatum bedrag'!$AC$1,'grv lys'!$G$2:$G$2863,'bereken betaaldatum bedrag'!B605)</f>
        <v>0</v>
      </c>
      <c r="AD605" s="4">
        <f>SUMIFS('grv lys'!$L$2:$L$2863,'grv lys'!$I$2:$I$2863,'bereken betaaldatum bedrag'!$AD$1,'grv lys'!$G$2:$G$2863,'bereken betaaldatum bedrag'!B605)</f>
        <v>0</v>
      </c>
      <c r="AE605" s="4">
        <f>SUMIFS('grv lys'!$L$2:$L$2863,'grv lys'!$I$2:$I$2863,'bereken betaaldatum bedrag'!$AE$1,'grv lys'!$G$2:$G$2863,'bereken betaaldatum bedrag'!B605)</f>
        <v>0</v>
      </c>
      <c r="AF605" s="4">
        <f>SUMIFS('grv lys'!$L$2:$L$2863,'grv lys'!$I$2:$I$2863,'bereken betaaldatum bedrag'!$AF$1,'grv lys'!$G$2:$G$2863,'bereken betaaldatum bedrag'!B605)</f>
        <v>0</v>
      </c>
      <c r="AG605" s="4">
        <f>SUMIFS('grv lys'!$L$2:$L$2863,'grv lys'!$I$2:$I$2863,'bereken betaaldatum bedrag'!$AG$1,'grv lys'!$G$2:$G$2863,'bereken betaaldatum bedrag'!B605)</f>
        <v>0</v>
      </c>
      <c r="AH605" s="4">
        <f>SUMIFS('grv lys'!$L$2:$L$2863,'grv lys'!$I$2:$I$2863,'bereken betaaldatum bedrag'!$AH$1,'grv lys'!$G$2:$G$2863,'bereken betaaldatum bedrag'!B605)</f>
        <v>0</v>
      </c>
      <c r="AI605" s="4">
        <f>SUMIFS('grv lys'!$L$2:$L$2863,'grv lys'!$I$2:$I$2863,'bereken betaaldatum bedrag'!$AI$1,'grv lys'!$G$2:$G$2863,'bereken betaaldatum bedrag'!B605)</f>
        <v>0</v>
      </c>
      <c r="AJ605" s="4">
        <f>SUMIFS('grv lys'!$L$2:$L$2863,'grv lys'!$I$2:$I$2863,'bereken betaaldatum bedrag'!$AJ$1,'grv lys'!$G$2:$G$2863,'bereken betaaldatum bedrag'!B605)</f>
        <v>0</v>
      </c>
      <c r="AK605" s="4">
        <f>SUMIFS('grv lys'!$L$2:$L$2863,'grv lys'!$I$2:$I$2863,'bereken betaaldatum bedrag'!$AK$1,'grv lys'!$G$2:$G$2863,'bereken betaaldatum bedrag'!B605)</f>
        <v>0</v>
      </c>
      <c r="AL605" s="4">
        <f>SUMIFS('grv lys'!$L$2:$L$2863,'grv lys'!$I$2:$I$2863,'bereken betaaldatum bedrag'!$AL$1,'grv lys'!$G$2:$G$2863,'bereken betaaldatum bedrag'!B605)</f>
        <v>0</v>
      </c>
      <c r="AM605" s="4">
        <f>SUMIFS('grv lys'!$L$2:$L$2863,'grv lys'!$I$2:$I$2863,'bereken betaaldatum bedrag'!$AM$1,'grv lys'!$G$2:$G$2863,'bereken betaaldatum bedrag'!B605)</f>
        <v>0</v>
      </c>
      <c r="AN605" s="4">
        <f>SUMIFS('grv lys'!$L$2:$L$2863,'grv lys'!$I$2:$I$2863,'bereken betaaldatum bedrag'!$AN$1,'grv lys'!$G$2:$G$2863,'bereken betaaldatum bedrag'!B605)</f>
        <v>0</v>
      </c>
      <c r="AO605" s="4">
        <f>SUMIFS('grv lys'!$L$2:$L$2863,'grv lys'!$I$2:$I$2863,'bereken betaaldatum bedrag'!$AO$1,'grv lys'!$G$2:$G$2863,'bereken betaaldatum bedrag'!B605)</f>
        <v>0</v>
      </c>
      <c r="AP605" s="4">
        <f>SUMIFS('grv lys'!$L$2:$L$2863,'grv lys'!$I$2:$I$2863,'bereken betaaldatum bedrag'!$AP$1,'grv lys'!$G$2:$G$2863,'bereken betaaldatum bedrag'!B605)</f>
        <v>0</v>
      </c>
      <c r="AQ605" s="4">
        <f>SUMIFS('grv lys'!$L$2:$L$2863,'grv lys'!$I$2:$I$2863,'bereken betaaldatum bedrag'!$AQ$1,'grv lys'!$G$2:$G$2863,'bereken betaaldatum bedrag'!B605)</f>
        <v>0</v>
      </c>
      <c r="AR605" s="4">
        <f>SUMIFS('grv lys'!$L$2:$L$2863,'grv lys'!$I$2:$I$2863,'bereken betaaldatum bedrag'!$AR$1,'grv lys'!$G$2:$G$2863,'bereken betaaldatum bedrag'!B605)</f>
        <v>0</v>
      </c>
      <c r="AS605" s="4">
        <f>SUMIFS('grv lys'!$L$2:$L$2863,'grv lys'!$I$2:$I$2863,'bereken betaaldatum bedrag'!$AS$1,'grv lys'!$G$2:$G$2863,'bereken betaaldatum bedrag'!B605)</f>
        <v>0</v>
      </c>
      <c r="AT605" s="4">
        <f>SUMIFS('grv lys'!$L$2:$L$2863,'grv lys'!$I$2:$I$2863,'bereken betaaldatum bedrag'!$AT$1,'grv lys'!$G$2:$G$2863,'bereken betaaldatum bedrag'!B605)</f>
        <v>0</v>
      </c>
      <c r="AU605" s="4">
        <f>SUMIFS('grv lys'!$L$2:$L$2863,'grv lys'!$I$2:$I$2863,'bereken betaaldatum bedrag'!$AU$1,'grv lys'!$G$2:$G$2863,'bereken betaaldatum bedrag'!B605)</f>
        <v>0</v>
      </c>
      <c r="AV605" s="4">
        <f>SUMIFS('grv lys'!$L$2:$L$2863,'grv lys'!$I$2:$I$2863,'bereken betaaldatum bedrag'!$AV$1,'grv lys'!$G$2:$G$2863,'bereken betaaldatum bedrag'!B605)</f>
        <v>0</v>
      </c>
      <c r="AW605" s="4">
        <f>SUMIFS('grv lys'!$L$2:$L$2863,'grv lys'!$I$2:$I$2863,'bereken betaaldatum bedrag'!$AW$1,'grv lys'!$G$2:$G$2863,'bereken betaaldatum bedrag'!B605)</f>
        <v>0</v>
      </c>
      <c r="AX605" s="4">
        <f>SUMIFS('grv lys'!$L$2:$L$2863,'grv lys'!$I$2:$I$2863,'bereken betaaldatum bedrag'!$AX$1,'grv lys'!$G$2:$G$2863,'bereken betaaldatum bedrag'!B605)</f>
        <v>0</v>
      </c>
      <c r="AY605" s="4">
        <f>SUMIFS('grv lys'!$L$2:$L$2863,'grv lys'!$I$2:$I$2863,'bereken betaaldatum bedrag'!$AY$1,'grv lys'!$G$2:$G$2863,'bereken betaaldatum bedrag'!B605)</f>
        <v>0</v>
      </c>
      <c r="AZ605" s="4">
        <f>SUMIFS('grv lys'!$L$2:$L$2863,'grv lys'!$I$2:$I$2863,'bereken betaaldatum bedrag'!$AZ$1,'grv lys'!$G$2:$G$2863,'bereken betaaldatum bedrag'!B605)</f>
        <v>0</v>
      </c>
      <c r="BA605" s="4">
        <f>SUMIFS('grv lys'!$L$2:$L$2863,'grv lys'!$I$2:$I$2863,'bereken betaaldatum bedrag'!$BA$1,'grv lys'!$G$2:$G$2863,'bereken betaaldatum bedrag'!B605)</f>
        <v>0</v>
      </c>
    </row>
    <row r="606" spans="1:53" x14ac:dyDescent="0.25">
      <c r="A606" s="21" t="s">
        <v>140</v>
      </c>
      <c r="B606" s="22">
        <v>42182</v>
      </c>
      <c r="C606" s="7"/>
      <c r="D606" s="15" t="s">
        <v>148</v>
      </c>
      <c r="E606" s="14"/>
      <c r="F606" s="12"/>
      <c r="G606" s="16"/>
      <c r="H606" s="16"/>
      <c r="I606" s="4">
        <f>SUMIFS('grv lys'!$L$2:$L$2863,'grv lys'!$G$2:$G$2863,'bereken betaaldatum bedrag'!B606,'grv lys'!$I$2:$I$2863,'bereken betaaldatum bedrag'!I$1)</f>
        <v>0</v>
      </c>
      <c r="J606" s="4">
        <f>SUMIFS('grv lys'!$L$2:$L$2863,'grv lys'!$I$2:$I$2863,'bereken betaaldatum bedrag'!$J$1,'grv lys'!$T$2:$T$2863,'bereken betaaldatum bedrag'!B606)</f>
        <v>0</v>
      </c>
      <c r="K606" s="4">
        <f>SUMIFS('grv lys'!$L$2:$L$2863,'grv lys'!$I$2:$I$2863,'bereken betaaldatum bedrag'!$K$1,'grv lys'!$T$2:$T$2863,'bereken betaaldatum bedrag'!B606)</f>
        <v>0</v>
      </c>
      <c r="L606" s="4">
        <f>SUMIFS('grv lys'!$L$2:$L$2863,'grv lys'!$I$2:$I$2863,'bereken betaaldatum bedrag'!$L$1,'grv lys'!$T$2:$T$2863,'bereken betaaldatum bedrag'!B606)</f>
        <v>0</v>
      </c>
      <c r="M606" s="4">
        <f>SUMIFS('grv lys'!$L$2:$L$2863,'grv lys'!$I$2:$I$2863,'bereken betaaldatum bedrag'!$M$1,'grv lys'!$T$2:$T$2863,'bereken betaaldatum bedrag'!B606)</f>
        <v>0</v>
      </c>
      <c r="N606" s="4">
        <f>SUMIFS('grv lys'!$L$2:$L$2863,'grv lys'!$I$2:$I$2863,'bereken betaaldatum bedrag'!$N$1,'grv lys'!$T$2:$T$2863,'bereken betaaldatum bedrag'!B606)</f>
        <v>0</v>
      </c>
      <c r="O606" s="4">
        <f>SUMIFS('grv lys'!$L$2:$L$2863,'grv lys'!$I$2:$I$2863,'bereken betaaldatum bedrag'!$O$1,'grv lys'!$T$2:$T$2863,'bereken betaaldatum bedrag'!B606)</f>
        <v>0</v>
      </c>
      <c r="P606" s="4">
        <f>SUMIFS('grv lys'!$L$2:$L$2863,'grv lys'!$I$2:$I$2863,'bereken betaaldatum bedrag'!$P$1,'grv lys'!$T$2:$T$2863,'bereken betaaldatum bedrag'!B606)</f>
        <v>0</v>
      </c>
      <c r="Q606" s="4">
        <f>SUMIFS('grv lys'!$L$2:$L$2863,'grv lys'!$I$2:$I$2863,'bereken betaaldatum bedrag'!$Q$1,'grv lys'!$T$2:$T$2863,'bereken betaaldatum bedrag'!B606)</f>
        <v>0</v>
      </c>
      <c r="R606" s="4">
        <f>SUMIFS('grv lys'!$L$2:$L$2863,'grv lys'!$I$2:$I$2863,'bereken betaaldatum bedrag'!$R$1,'grv lys'!$T$2:$T$2863,'bereken betaaldatum bedrag'!B606)</f>
        <v>0</v>
      </c>
      <c r="S606" s="4">
        <f>SUMIFS('grv lys'!Y605:Y3868,'grv lys'!T605:T3868,'bereken betaaldatum bedrag'!B606,'grv lys'!V605:V3868,'bereken betaaldatum bedrag'!$S$1)</f>
        <v>0</v>
      </c>
      <c r="T606" s="4">
        <f>SUMIFS('grv lys'!Z605:Z3868,'grv lys'!U605:U3868,'bereken betaaldatum bedrag'!B606,'grv lys'!W605:W3868,'bereken betaaldatum bedrag'!$T$1)</f>
        <v>0</v>
      </c>
      <c r="U606" s="4">
        <f>SUMIFS('grv lys'!$L$2:$L$2863,'grv lys'!$I$2:$I$2863,'bereken betaaldatum bedrag'!$U$1,'grv lys'!$T$2:$T$2863,'bereken betaaldatum bedrag'!B606)</f>
        <v>0</v>
      </c>
      <c r="V606" s="4">
        <f>SUMIFS('grv lys'!$L$2:$L$2863,'grv lys'!$I$2:$I$2863,'bereken betaaldatum bedrag'!$V$1,'grv lys'!$T$2:$T$2863,'bereken betaaldatum bedrag'!B606)</f>
        <v>0</v>
      </c>
      <c r="W606" s="4">
        <f>SUMIFS('grv lys'!$L$2:$L$2863,'grv lys'!$I$2:$I$2863,'bereken betaaldatum bedrag'!$W$1,'grv lys'!$T$2:$T$2863,'bereken betaaldatum bedrag'!B606)</f>
        <v>0</v>
      </c>
      <c r="X606" s="4">
        <f>SUMIFS('grv lys'!$L$2:$L$2863,'grv lys'!$I$2:$I$2863,'bereken betaaldatum bedrag'!$X$1,'grv lys'!$T$2:$T$2863,'bereken betaaldatum bedrag'!B606)</f>
        <v>0</v>
      </c>
      <c r="Y606" s="4">
        <f>SUMIFS('grv lys'!$L$2:$L$2863,'grv lys'!$I$2:$I$2863,'bereken betaaldatum bedrag'!$Y$1,'grv lys'!$G$2:$G$2863,'bereken betaaldatum bedrag'!B606)</f>
        <v>0</v>
      </c>
      <c r="Z606" s="4">
        <f>SUMIFS('grv lys'!$L$2:$L$2863,'grv lys'!$I$2:$I$2863,'bereken betaaldatum bedrag'!$Z$1,'grv lys'!$G$2:$G$2863,'bereken betaaldatum bedrag'!B606)</f>
        <v>0</v>
      </c>
      <c r="AA606" s="4">
        <f>SUMIFS('grv lys'!$L$2:$L$2863,'grv lys'!$I$2:$I$2863,'bereken betaaldatum bedrag'!$AA$1,'grv lys'!$G$2:$G$2863,'bereken betaaldatum bedrag'!B606)</f>
        <v>0</v>
      </c>
      <c r="AB606" s="4">
        <f>SUMIFS('grv lys'!$L$2:$L$2863,'grv lys'!$I$2:$I$2863,'bereken betaaldatum bedrag'!$AB$1,'grv lys'!$G$2:$G$2863,'bereken betaaldatum bedrag'!B606)</f>
        <v>0</v>
      </c>
      <c r="AC606" s="4">
        <f>SUMIFS('grv lys'!$L$2:$L$2863,'grv lys'!$I$2:$I$2863,'bereken betaaldatum bedrag'!$AC$1,'grv lys'!$G$2:$G$2863,'bereken betaaldatum bedrag'!B606)</f>
        <v>0</v>
      </c>
      <c r="AD606" s="4">
        <f>SUMIFS('grv lys'!$L$2:$L$2863,'grv lys'!$I$2:$I$2863,'bereken betaaldatum bedrag'!$AD$1,'grv lys'!$G$2:$G$2863,'bereken betaaldatum bedrag'!B606)</f>
        <v>0</v>
      </c>
      <c r="AE606" s="4">
        <f>SUMIFS('grv lys'!$L$2:$L$2863,'grv lys'!$I$2:$I$2863,'bereken betaaldatum bedrag'!$AE$1,'grv lys'!$G$2:$G$2863,'bereken betaaldatum bedrag'!B606)</f>
        <v>0</v>
      </c>
      <c r="AF606" s="4">
        <f>SUMIFS('grv lys'!$L$2:$L$2863,'grv lys'!$I$2:$I$2863,'bereken betaaldatum bedrag'!$AF$1,'grv lys'!$G$2:$G$2863,'bereken betaaldatum bedrag'!B606)</f>
        <v>0</v>
      </c>
      <c r="AG606" s="4">
        <f>SUMIFS('grv lys'!$L$2:$L$2863,'grv lys'!$I$2:$I$2863,'bereken betaaldatum bedrag'!$AG$1,'grv lys'!$G$2:$G$2863,'bereken betaaldatum bedrag'!B606)</f>
        <v>0</v>
      </c>
      <c r="AH606" s="4">
        <f>SUMIFS('grv lys'!$L$2:$L$2863,'grv lys'!$I$2:$I$2863,'bereken betaaldatum bedrag'!$AH$1,'grv lys'!$G$2:$G$2863,'bereken betaaldatum bedrag'!B606)</f>
        <v>0</v>
      </c>
      <c r="AI606" s="4">
        <f>SUMIFS('grv lys'!$L$2:$L$2863,'grv lys'!$I$2:$I$2863,'bereken betaaldatum bedrag'!$AI$1,'grv lys'!$G$2:$G$2863,'bereken betaaldatum bedrag'!B606)</f>
        <v>0</v>
      </c>
      <c r="AJ606" s="4">
        <f>SUMIFS('grv lys'!$L$2:$L$2863,'grv lys'!$I$2:$I$2863,'bereken betaaldatum bedrag'!$AJ$1,'grv lys'!$G$2:$G$2863,'bereken betaaldatum bedrag'!B606)</f>
        <v>0</v>
      </c>
      <c r="AK606" s="4">
        <f>SUMIFS('grv lys'!$L$2:$L$2863,'grv lys'!$I$2:$I$2863,'bereken betaaldatum bedrag'!$AK$1,'grv lys'!$G$2:$G$2863,'bereken betaaldatum bedrag'!B606)</f>
        <v>0</v>
      </c>
      <c r="AL606" s="4">
        <f>SUMIFS('grv lys'!$L$2:$L$2863,'grv lys'!$I$2:$I$2863,'bereken betaaldatum bedrag'!$AL$1,'grv lys'!$G$2:$G$2863,'bereken betaaldatum bedrag'!B606)</f>
        <v>0</v>
      </c>
      <c r="AM606" s="4">
        <f>SUMIFS('grv lys'!$L$2:$L$2863,'grv lys'!$I$2:$I$2863,'bereken betaaldatum bedrag'!$AM$1,'grv lys'!$G$2:$G$2863,'bereken betaaldatum bedrag'!B606)</f>
        <v>0</v>
      </c>
      <c r="AN606" s="4">
        <f>SUMIFS('grv lys'!$L$2:$L$2863,'grv lys'!$I$2:$I$2863,'bereken betaaldatum bedrag'!$AN$1,'grv lys'!$G$2:$G$2863,'bereken betaaldatum bedrag'!B606)</f>
        <v>0</v>
      </c>
      <c r="AO606" s="4">
        <f>SUMIFS('grv lys'!$L$2:$L$2863,'grv lys'!$I$2:$I$2863,'bereken betaaldatum bedrag'!$AO$1,'grv lys'!$G$2:$G$2863,'bereken betaaldatum bedrag'!B606)</f>
        <v>0</v>
      </c>
      <c r="AP606" s="4">
        <f>SUMIFS('grv lys'!$L$2:$L$2863,'grv lys'!$I$2:$I$2863,'bereken betaaldatum bedrag'!$AP$1,'grv lys'!$G$2:$G$2863,'bereken betaaldatum bedrag'!B606)</f>
        <v>0</v>
      </c>
      <c r="AQ606" s="4">
        <f>SUMIFS('grv lys'!$L$2:$L$2863,'grv lys'!$I$2:$I$2863,'bereken betaaldatum bedrag'!$AQ$1,'grv lys'!$G$2:$G$2863,'bereken betaaldatum bedrag'!B606)</f>
        <v>0</v>
      </c>
      <c r="AR606" s="4">
        <f>SUMIFS('grv lys'!$L$2:$L$2863,'grv lys'!$I$2:$I$2863,'bereken betaaldatum bedrag'!$AR$1,'grv lys'!$G$2:$G$2863,'bereken betaaldatum bedrag'!B606)</f>
        <v>0</v>
      </c>
      <c r="AS606" s="4">
        <f>SUMIFS('grv lys'!$L$2:$L$2863,'grv lys'!$I$2:$I$2863,'bereken betaaldatum bedrag'!$AS$1,'grv lys'!$G$2:$G$2863,'bereken betaaldatum bedrag'!B606)</f>
        <v>0</v>
      </c>
      <c r="AT606" s="4">
        <f>SUMIFS('grv lys'!$L$2:$L$2863,'grv lys'!$I$2:$I$2863,'bereken betaaldatum bedrag'!$AT$1,'grv lys'!$G$2:$G$2863,'bereken betaaldatum bedrag'!B606)</f>
        <v>0</v>
      </c>
      <c r="AU606" s="4">
        <f>SUMIFS('grv lys'!$L$2:$L$2863,'grv lys'!$I$2:$I$2863,'bereken betaaldatum bedrag'!$AU$1,'grv lys'!$G$2:$G$2863,'bereken betaaldatum bedrag'!B606)</f>
        <v>0</v>
      </c>
      <c r="AV606" s="4">
        <f>SUMIFS('grv lys'!$L$2:$L$2863,'grv lys'!$I$2:$I$2863,'bereken betaaldatum bedrag'!$AV$1,'grv lys'!$G$2:$G$2863,'bereken betaaldatum bedrag'!B606)</f>
        <v>0</v>
      </c>
      <c r="AW606" s="4">
        <f>SUMIFS('grv lys'!$L$2:$L$2863,'grv lys'!$I$2:$I$2863,'bereken betaaldatum bedrag'!$AW$1,'grv lys'!$G$2:$G$2863,'bereken betaaldatum bedrag'!B606)</f>
        <v>0</v>
      </c>
      <c r="AX606" s="4">
        <f>SUMIFS('grv lys'!$L$2:$L$2863,'grv lys'!$I$2:$I$2863,'bereken betaaldatum bedrag'!$AX$1,'grv lys'!$G$2:$G$2863,'bereken betaaldatum bedrag'!B606)</f>
        <v>0</v>
      </c>
      <c r="AY606" s="4">
        <f>SUMIFS('grv lys'!$L$2:$L$2863,'grv lys'!$I$2:$I$2863,'bereken betaaldatum bedrag'!$AY$1,'grv lys'!$G$2:$G$2863,'bereken betaaldatum bedrag'!B606)</f>
        <v>0</v>
      </c>
      <c r="AZ606" s="4">
        <f>SUMIFS('grv lys'!$L$2:$L$2863,'grv lys'!$I$2:$I$2863,'bereken betaaldatum bedrag'!$AZ$1,'grv lys'!$G$2:$G$2863,'bereken betaaldatum bedrag'!B606)</f>
        <v>0</v>
      </c>
      <c r="BA606" s="4">
        <f>SUMIFS('grv lys'!$L$2:$L$2863,'grv lys'!$I$2:$I$2863,'bereken betaaldatum bedrag'!$BA$1,'grv lys'!$G$2:$G$2863,'bereken betaaldatum bedrag'!B606)</f>
        <v>0</v>
      </c>
    </row>
    <row r="607" spans="1:53" x14ac:dyDescent="0.25">
      <c r="A607" s="21" t="s">
        <v>134</v>
      </c>
      <c r="B607" s="22">
        <v>42183</v>
      </c>
      <c r="C607" s="7"/>
      <c r="D607" s="15" t="s">
        <v>148</v>
      </c>
      <c r="E607" s="14"/>
      <c r="F607" s="12"/>
      <c r="G607" s="16"/>
      <c r="H607" s="16"/>
      <c r="I607" s="4">
        <f>SUMIFS('grv lys'!$L$2:$L$2863,'grv lys'!$G$2:$G$2863,'bereken betaaldatum bedrag'!B607,'grv lys'!$I$2:$I$2863,'bereken betaaldatum bedrag'!I$1)</f>
        <v>0</v>
      </c>
      <c r="J607" s="4">
        <f>SUMIFS('grv lys'!$L$2:$L$2863,'grv lys'!$I$2:$I$2863,'bereken betaaldatum bedrag'!$J$1,'grv lys'!$T$2:$T$2863,'bereken betaaldatum bedrag'!B607)</f>
        <v>0</v>
      </c>
      <c r="K607" s="4">
        <f>SUMIFS('grv lys'!$L$2:$L$2863,'grv lys'!$I$2:$I$2863,'bereken betaaldatum bedrag'!$K$1,'grv lys'!$T$2:$T$2863,'bereken betaaldatum bedrag'!B607)</f>
        <v>0</v>
      </c>
      <c r="L607" s="4">
        <f>SUMIFS('grv lys'!$L$2:$L$2863,'grv lys'!$I$2:$I$2863,'bereken betaaldatum bedrag'!$L$1,'grv lys'!$T$2:$T$2863,'bereken betaaldatum bedrag'!B607)</f>
        <v>0</v>
      </c>
      <c r="M607" s="4">
        <f>SUMIFS('grv lys'!$L$2:$L$2863,'grv lys'!$I$2:$I$2863,'bereken betaaldatum bedrag'!$M$1,'grv lys'!$T$2:$T$2863,'bereken betaaldatum bedrag'!B607)</f>
        <v>0</v>
      </c>
      <c r="N607" s="4">
        <f>SUMIFS('grv lys'!$L$2:$L$2863,'grv lys'!$I$2:$I$2863,'bereken betaaldatum bedrag'!$N$1,'grv lys'!$T$2:$T$2863,'bereken betaaldatum bedrag'!B607)</f>
        <v>0</v>
      </c>
      <c r="O607" s="4">
        <f>SUMIFS('grv lys'!$L$2:$L$2863,'grv lys'!$I$2:$I$2863,'bereken betaaldatum bedrag'!$O$1,'grv lys'!$T$2:$T$2863,'bereken betaaldatum bedrag'!B607)</f>
        <v>0</v>
      </c>
      <c r="P607" s="4">
        <f>SUMIFS('grv lys'!$L$2:$L$2863,'grv lys'!$I$2:$I$2863,'bereken betaaldatum bedrag'!$P$1,'grv lys'!$T$2:$T$2863,'bereken betaaldatum bedrag'!B607)</f>
        <v>0</v>
      </c>
      <c r="Q607" s="4">
        <f>SUMIFS('grv lys'!$L$2:$L$2863,'grv lys'!$I$2:$I$2863,'bereken betaaldatum bedrag'!$Q$1,'grv lys'!$T$2:$T$2863,'bereken betaaldatum bedrag'!B607)</f>
        <v>0</v>
      </c>
      <c r="R607" s="4">
        <f>SUMIFS('grv lys'!$L$2:$L$2863,'grv lys'!$I$2:$I$2863,'bereken betaaldatum bedrag'!$R$1,'grv lys'!$T$2:$T$2863,'bereken betaaldatum bedrag'!B607)</f>
        <v>0</v>
      </c>
      <c r="S607" s="4">
        <f>SUMIFS('grv lys'!Y606:Y3869,'grv lys'!T606:T3869,'bereken betaaldatum bedrag'!B607,'grv lys'!V606:V3869,'bereken betaaldatum bedrag'!$S$1)</f>
        <v>0</v>
      </c>
      <c r="T607" s="4">
        <f>SUMIFS('grv lys'!Z606:Z3869,'grv lys'!U606:U3869,'bereken betaaldatum bedrag'!B607,'grv lys'!W606:W3869,'bereken betaaldatum bedrag'!$T$1)</f>
        <v>0</v>
      </c>
      <c r="U607" s="4">
        <f>SUMIFS('grv lys'!$L$2:$L$2863,'grv lys'!$I$2:$I$2863,'bereken betaaldatum bedrag'!$U$1,'grv lys'!$T$2:$T$2863,'bereken betaaldatum bedrag'!B607)</f>
        <v>0</v>
      </c>
      <c r="V607" s="4">
        <f>SUMIFS('grv lys'!$L$2:$L$2863,'grv lys'!$I$2:$I$2863,'bereken betaaldatum bedrag'!$V$1,'grv lys'!$T$2:$T$2863,'bereken betaaldatum bedrag'!B607)</f>
        <v>0</v>
      </c>
      <c r="W607" s="4">
        <f>SUMIFS('grv lys'!$L$2:$L$2863,'grv lys'!$I$2:$I$2863,'bereken betaaldatum bedrag'!$W$1,'grv lys'!$T$2:$T$2863,'bereken betaaldatum bedrag'!B607)</f>
        <v>0</v>
      </c>
      <c r="X607" s="4">
        <f>SUMIFS('grv lys'!$L$2:$L$2863,'grv lys'!$I$2:$I$2863,'bereken betaaldatum bedrag'!$X$1,'grv lys'!$T$2:$T$2863,'bereken betaaldatum bedrag'!B607)</f>
        <v>0</v>
      </c>
      <c r="Y607" s="4">
        <f>SUMIFS('grv lys'!$L$2:$L$2863,'grv lys'!$I$2:$I$2863,'bereken betaaldatum bedrag'!$Y$1,'grv lys'!$G$2:$G$2863,'bereken betaaldatum bedrag'!B607)</f>
        <v>0</v>
      </c>
      <c r="Z607" s="4">
        <f>SUMIFS('grv lys'!$L$2:$L$2863,'grv lys'!$I$2:$I$2863,'bereken betaaldatum bedrag'!$Z$1,'grv lys'!$G$2:$G$2863,'bereken betaaldatum bedrag'!B607)</f>
        <v>0</v>
      </c>
      <c r="AA607" s="4">
        <f>SUMIFS('grv lys'!$L$2:$L$2863,'grv lys'!$I$2:$I$2863,'bereken betaaldatum bedrag'!$AA$1,'grv lys'!$G$2:$G$2863,'bereken betaaldatum bedrag'!B607)</f>
        <v>0</v>
      </c>
      <c r="AB607" s="4">
        <f>SUMIFS('grv lys'!$L$2:$L$2863,'grv lys'!$I$2:$I$2863,'bereken betaaldatum bedrag'!$AB$1,'grv lys'!$G$2:$G$2863,'bereken betaaldatum bedrag'!B607)</f>
        <v>0</v>
      </c>
      <c r="AC607" s="4">
        <f>SUMIFS('grv lys'!$L$2:$L$2863,'grv lys'!$I$2:$I$2863,'bereken betaaldatum bedrag'!$AC$1,'grv lys'!$G$2:$G$2863,'bereken betaaldatum bedrag'!B607)</f>
        <v>0</v>
      </c>
      <c r="AD607" s="4">
        <f>SUMIFS('grv lys'!$L$2:$L$2863,'grv lys'!$I$2:$I$2863,'bereken betaaldatum bedrag'!$AD$1,'grv lys'!$G$2:$G$2863,'bereken betaaldatum bedrag'!B607)</f>
        <v>0</v>
      </c>
      <c r="AE607" s="4">
        <f>SUMIFS('grv lys'!$L$2:$L$2863,'grv lys'!$I$2:$I$2863,'bereken betaaldatum bedrag'!$AE$1,'grv lys'!$G$2:$G$2863,'bereken betaaldatum bedrag'!B607)</f>
        <v>0</v>
      </c>
      <c r="AF607" s="4">
        <f>SUMIFS('grv lys'!$L$2:$L$2863,'grv lys'!$I$2:$I$2863,'bereken betaaldatum bedrag'!$AF$1,'grv lys'!$G$2:$G$2863,'bereken betaaldatum bedrag'!B607)</f>
        <v>0</v>
      </c>
      <c r="AG607" s="4">
        <f>SUMIFS('grv lys'!$L$2:$L$2863,'grv lys'!$I$2:$I$2863,'bereken betaaldatum bedrag'!$AG$1,'grv lys'!$G$2:$G$2863,'bereken betaaldatum bedrag'!B607)</f>
        <v>0</v>
      </c>
      <c r="AH607" s="4">
        <f>SUMIFS('grv lys'!$L$2:$L$2863,'grv lys'!$I$2:$I$2863,'bereken betaaldatum bedrag'!$AH$1,'grv lys'!$G$2:$G$2863,'bereken betaaldatum bedrag'!B607)</f>
        <v>0</v>
      </c>
      <c r="AI607" s="4">
        <f>SUMIFS('grv lys'!$L$2:$L$2863,'grv lys'!$I$2:$I$2863,'bereken betaaldatum bedrag'!$AI$1,'grv lys'!$G$2:$G$2863,'bereken betaaldatum bedrag'!B607)</f>
        <v>0</v>
      </c>
      <c r="AJ607" s="4">
        <f>SUMIFS('grv lys'!$L$2:$L$2863,'grv lys'!$I$2:$I$2863,'bereken betaaldatum bedrag'!$AJ$1,'grv lys'!$G$2:$G$2863,'bereken betaaldatum bedrag'!B607)</f>
        <v>0</v>
      </c>
      <c r="AK607" s="4">
        <f>SUMIFS('grv lys'!$L$2:$L$2863,'grv lys'!$I$2:$I$2863,'bereken betaaldatum bedrag'!$AK$1,'grv lys'!$G$2:$G$2863,'bereken betaaldatum bedrag'!B607)</f>
        <v>0</v>
      </c>
      <c r="AL607" s="4">
        <f>SUMIFS('grv lys'!$L$2:$L$2863,'grv lys'!$I$2:$I$2863,'bereken betaaldatum bedrag'!$AL$1,'grv lys'!$G$2:$G$2863,'bereken betaaldatum bedrag'!B607)</f>
        <v>0</v>
      </c>
      <c r="AM607" s="4">
        <f>SUMIFS('grv lys'!$L$2:$L$2863,'grv lys'!$I$2:$I$2863,'bereken betaaldatum bedrag'!$AM$1,'grv lys'!$G$2:$G$2863,'bereken betaaldatum bedrag'!B607)</f>
        <v>0</v>
      </c>
      <c r="AN607" s="4">
        <f>SUMIFS('grv lys'!$L$2:$L$2863,'grv lys'!$I$2:$I$2863,'bereken betaaldatum bedrag'!$AN$1,'grv lys'!$G$2:$G$2863,'bereken betaaldatum bedrag'!B607)</f>
        <v>0</v>
      </c>
      <c r="AO607" s="4">
        <f>SUMIFS('grv lys'!$L$2:$L$2863,'grv lys'!$I$2:$I$2863,'bereken betaaldatum bedrag'!$AO$1,'grv lys'!$G$2:$G$2863,'bereken betaaldatum bedrag'!B607)</f>
        <v>0</v>
      </c>
      <c r="AP607" s="4">
        <f>SUMIFS('grv lys'!$L$2:$L$2863,'grv lys'!$I$2:$I$2863,'bereken betaaldatum bedrag'!$AP$1,'grv lys'!$G$2:$G$2863,'bereken betaaldatum bedrag'!B607)</f>
        <v>0</v>
      </c>
      <c r="AQ607" s="4">
        <f>SUMIFS('grv lys'!$L$2:$L$2863,'grv lys'!$I$2:$I$2863,'bereken betaaldatum bedrag'!$AQ$1,'grv lys'!$G$2:$G$2863,'bereken betaaldatum bedrag'!B607)</f>
        <v>0</v>
      </c>
      <c r="AR607" s="4">
        <f>SUMIFS('grv lys'!$L$2:$L$2863,'grv lys'!$I$2:$I$2863,'bereken betaaldatum bedrag'!$AR$1,'grv lys'!$G$2:$G$2863,'bereken betaaldatum bedrag'!B607)</f>
        <v>0</v>
      </c>
      <c r="AS607" s="4">
        <f>SUMIFS('grv lys'!$L$2:$L$2863,'grv lys'!$I$2:$I$2863,'bereken betaaldatum bedrag'!$AS$1,'grv lys'!$G$2:$G$2863,'bereken betaaldatum bedrag'!B607)</f>
        <v>0</v>
      </c>
      <c r="AT607" s="4">
        <f>SUMIFS('grv lys'!$L$2:$L$2863,'grv lys'!$I$2:$I$2863,'bereken betaaldatum bedrag'!$AT$1,'grv lys'!$G$2:$G$2863,'bereken betaaldatum bedrag'!B607)</f>
        <v>0</v>
      </c>
      <c r="AU607" s="4">
        <f>SUMIFS('grv lys'!$L$2:$L$2863,'grv lys'!$I$2:$I$2863,'bereken betaaldatum bedrag'!$AU$1,'grv lys'!$G$2:$G$2863,'bereken betaaldatum bedrag'!B607)</f>
        <v>0</v>
      </c>
      <c r="AV607" s="4">
        <f>SUMIFS('grv lys'!$L$2:$L$2863,'grv lys'!$I$2:$I$2863,'bereken betaaldatum bedrag'!$AV$1,'grv lys'!$G$2:$G$2863,'bereken betaaldatum bedrag'!B607)</f>
        <v>0</v>
      </c>
      <c r="AW607" s="4">
        <f>SUMIFS('grv lys'!$L$2:$L$2863,'grv lys'!$I$2:$I$2863,'bereken betaaldatum bedrag'!$AW$1,'grv lys'!$G$2:$G$2863,'bereken betaaldatum bedrag'!B607)</f>
        <v>0</v>
      </c>
      <c r="AX607" s="4">
        <f>SUMIFS('grv lys'!$L$2:$L$2863,'grv lys'!$I$2:$I$2863,'bereken betaaldatum bedrag'!$AX$1,'grv lys'!$G$2:$G$2863,'bereken betaaldatum bedrag'!B607)</f>
        <v>0</v>
      </c>
      <c r="AY607" s="4">
        <f>SUMIFS('grv lys'!$L$2:$L$2863,'grv lys'!$I$2:$I$2863,'bereken betaaldatum bedrag'!$AY$1,'grv lys'!$G$2:$G$2863,'bereken betaaldatum bedrag'!B607)</f>
        <v>0</v>
      </c>
      <c r="AZ607" s="4">
        <f>SUMIFS('grv lys'!$L$2:$L$2863,'grv lys'!$I$2:$I$2863,'bereken betaaldatum bedrag'!$AZ$1,'grv lys'!$G$2:$G$2863,'bereken betaaldatum bedrag'!B607)</f>
        <v>0</v>
      </c>
      <c r="BA607" s="4">
        <f>SUMIFS('grv lys'!$L$2:$L$2863,'grv lys'!$I$2:$I$2863,'bereken betaaldatum bedrag'!$BA$1,'grv lys'!$G$2:$G$2863,'bereken betaaldatum bedrag'!B607)</f>
        <v>0</v>
      </c>
    </row>
    <row r="608" spans="1:53" x14ac:dyDescent="0.25">
      <c r="A608" s="21" t="s">
        <v>135</v>
      </c>
      <c r="B608" s="22">
        <v>42184</v>
      </c>
      <c r="C608" s="7"/>
      <c r="D608" s="15" t="s">
        <v>148</v>
      </c>
      <c r="E608" s="14"/>
      <c r="F608" s="12"/>
      <c r="G608" s="16"/>
      <c r="H608" s="16"/>
      <c r="I608" s="4">
        <f>SUMIFS('grv lys'!$L$2:$L$2863,'grv lys'!$G$2:$G$2863,'bereken betaaldatum bedrag'!B608,'grv lys'!$I$2:$I$2863,'bereken betaaldatum bedrag'!I$1)</f>
        <v>0</v>
      </c>
      <c r="J608" s="4">
        <f>SUMIFS('grv lys'!$L$2:$L$2863,'grv lys'!$I$2:$I$2863,'bereken betaaldatum bedrag'!$J$1,'grv lys'!$T$2:$T$2863,'bereken betaaldatum bedrag'!B608)</f>
        <v>0</v>
      </c>
      <c r="K608" s="4">
        <f>SUMIFS('grv lys'!$L$2:$L$2863,'grv lys'!$I$2:$I$2863,'bereken betaaldatum bedrag'!$K$1,'grv lys'!$T$2:$T$2863,'bereken betaaldatum bedrag'!B608)</f>
        <v>0</v>
      </c>
      <c r="L608" s="4">
        <f>SUMIFS('grv lys'!$L$2:$L$2863,'grv lys'!$I$2:$I$2863,'bereken betaaldatum bedrag'!$L$1,'grv lys'!$T$2:$T$2863,'bereken betaaldatum bedrag'!B608)</f>
        <v>0</v>
      </c>
      <c r="M608" s="4">
        <f>SUMIFS('grv lys'!$L$2:$L$2863,'grv lys'!$I$2:$I$2863,'bereken betaaldatum bedrag'!$M$1,'grv lys'!$T$2:$T$2863,'bereken betaaldatum bedrag'!B608)</f>
        <v>0</v>
      </c>
      <c r="N608" s="4">
        <f>SUMIFS('grv lys'!$L$2:$L$2863,'grv lys'!$I$2:$I$2863,'bereken betaaldatum bedrag'!$N$1,'grv lys'!$T$2:$T$2863,'bereken betaaldatum bedrag'!B608)</f>
        <v>0</v>
      </c>
      <c r="O608" s="4">
        <f>SUMIFS('grv lys'!$L$2:$L$2863,'grv lys'!$I$2:$I$2863,'bereken betaaldatum bedrag'!$O$1,'grv lys'!$T$2:$T$2863,'bereken betaaldatum bedrag'!B608)</f>
        <v>0</v>
      </c>
      <c r="P608" s="4">
        <f>SUMIFS('grv lys'!$L$2:$L$2863,'grv lys'!$I$2:$I$2863,'bereken betaaldatum bedrag'!$P$1,'grv lys'!$T$2:$T$2863,'bereken betaaldatum bedrag'!B608)</f>
        <v>0</v>
      </c>
      <c r="Q608" s="4">
        <f>SUMIFS('grv lys'!$L$2:$L$2863,'grv lys'!$I$2:$I$2863,'bereken betaaldatum bedrag'!$Q$1,'grv lys'!$T$2:$T$2863,'bereken betaaldatum bedrag'!B608)</f>
        <v>0</v>
      </c>
      <c r="R608" s="4">
        <f>SUMIFS('grv lys'!$L$2:$L$2863,'grv lys'!$I$2:$I$2863,'bereken betaaldatum bedrag'!$R$1,'grv lys'!$T$2:$T$2863,'bereken betaaldatum bedrag'!B608)</f>
        <v>0</v>
      </c>
      <c r="S608" s="4">
        <f>SUMIFS('grv lys'!Y607:Y3870,'grv lys'!T607:T3870,'bereken betaaldatum bedrag'!B608,'grv lys'!V607:V3870,'bereken betaaldatum bedrag'!$S$1)</f>
        <v>0</v>
      </c>
      <c r="T608" s="4">
        <f>SUMIFS('grv lys'!Z607:Z3870,'grv lys'!U607:U3870,'bereken betaaldatum bedrag'!B608,'grv lys'!W607:W3870,'bereken betaaldatum bedrag'!$T$1)</f>
        <v>0</v>
      </c>
      <c r="U608" s="4">
        <f>SUMIFS('grv lys'!$L$2:$L$2863,'grv lys'!$I$2:$I$2863,'bereken betaaldatum bedrag'!$U$1,'grv lys'!$T$2:$T$2863,'bereken betaaldatum bedrag'!B608)</f>
        <v>0</v>
      </c>
      <c r="V608" s="4">
        <f>SUMIFS('grv lys'!$L$2:$L$2863,'grv lys'!$I$2:$I$2863,'bereken betaaldatum bedrag'!$V$1,'grv lys'!$T$2:$T$2863,'bereken betaaldatum bedrag'!B608)</f>
        <v>0</v>
      </c>
      <c r="W608" s="4">
        <f>SUMIFS('grv lys'!$L$2:$L$2863,'grv lys'!$I$2:$I$2863,'bereken betaaldatum bedrag'!$W$1,'grv lys'!$T$2:$T$2863,'bereken betaaldatum bedrag'!B608)</f>
        <v>0</v>
      </c>
      <c r="X608" s="4">
        <f>SUMIFS('grv lys'!$L$2:$L$2863,'grv lys'!$I$2:$I$2863,'bereken betaaldatum bedrag'!$X$1,'grv lys'!$T$2:$T$2863,'bereken betaaldatum bedrag'!B608)</f>
        <v>0</v>
      </c>
      <c r="Y608" s="4">
        <f>SUMIFS('grv lys'!$L$2:$L$2863,'grv lys'!$I$2:$I$2863,'bereken betaaldatum bedrag'!$Y$1,'grv lys'!$G$2:$G$2863,'bereken betaaldatum bedrag'!B608)</f>
        <v>0</v>
      </c>
      <c r="Z608" s="4">
        <f>SUMIFS('grv lys'!$L$2:$L$2863,'grv lys'!$I$2:$I$2863,'bereken betaaldatum bedrag'!$Z$1,'grv lys'!$G$2:$G$2863,'bereken betaaldatum bedrag'!B608)</f>
        <v>0</v>
      </c>
      <c r="AA608" s="4">
        <f>SUMIFS('grv lys'!$L$2:$L$2863,'grv lys'!$I$2:$I$2863,'bereken betaaldatum bedrag'!$AA$1,'grv lys'!$G$2:$G$2863,'bereken betaaldatum bedrag'!B608)</f>
        <v>0</v>
      </c>
      <c r="AB608" s="4">
        <f>SUMIFS('grv lys'!$L$2:$L$2863,'grv lys'!$I$2:$I$2863,'bereken betaaldatum bedrag'!$AB$1,'grv lys'!$G$2:$G$2863,'bereken betaaldatum bedrag'!B608)</f>
        <v>0</v>
      </c>
      <c r="AC608" s="4">
        <f>SUMIFS('grv lys'!$L$2:$L$2863,'grv lys'!$I$2:$I$2863,'bereken betaaldatum bedrag'!$AC$1,'grv lys'!$G$2:$G$2863,'bereken betaaldatum bedrag'!B608)</f>
        <v>0</v>
      </c>
      <c r="AD608" s="4">
        <f>SUMIFS('grv lys'!$L$2:$L$2863,'grv lys'!$I$2:$I$2863,'bereken betaaldatum bedrag'!$AD$1,'grv lys'!$G$2:$G$2863,'bereken betaaldatum bedrag'!B608)</f>
        <v>0</v>
      </c>
      <c r="AE608" s="4">
        <f>SUMIFS('grv lys'!$L$2:$L$2863,'grv lys'!$I$2:$I$2863,'bereken betaaldatum bedrag'!$AE$1,'grv lys'!$G$2:$G$2863,'bereken betaaldatum bedrag'!B608)</f>
        <v>0</v>
      </c>
      <c r="AF608" s="4">
        <f>SUMIFS('grv lys'!$L$2:$L$2863,'grv lys'!$I$2:$I$2863,'bereken betaaldatum bedrag'!$AF$1,'grv lys'!$G$2:$G$2863,'bereken betaaldatum bedrag'!B608)</f>
        <v>0</v>
      </c>
      <c r="AG608" s="4">
        <f>SUMIFS('grv lys'!$L$2:$L$2863,'grv lys'!$I$2:$I$2863,'bereken betaaldatum bedrag'!$AG$1,'grv lys'!$G$2:$G$2863,'bereken betaaldatum bedrag'!B608)</f>
        <v>0</v>
      </c>
      <c r="AH608" s="4">
        <f>SUMIFS('grv lys'!$L$2:$L$2863,'grv lys'!$I$2:$I$2863,'bereken betaaldatum bedrag'!$AH$1,'grv lys'!$G$2:$G$2863,'bereken betaaldatum bedrag'!B608)</f>
        <v>0</v>
      </c>
      <c r="AI608" s="4">
        <f>SUMIFS('grv lys'!$L$2:$L$2863,'grv lys'!$I$2:$I$2863,'bereken betaaldatum bedrag'!$AI$1,'grv lys'!$G$2:$G$2863,'bereken betaaldatum bedrag'!B608)</f>
        <v>0</v>
      </c>
      <c r="AJ608" s="4">
        <f>SUMIFS('grv lys'!$L$2:$L$2863,'grv lys'!$I$2:$I$2863,'bereken betaaldatum bedrag'!$AJ$1,'grv lys'!$G$2:$G$2863,'bereken betaaldatum bedrag'!B608)</f>
        <v>0</v>
      </c>
      <c r="AK608" s="4">
        <f>SUMIFS('grv lys'!$L$2:$L$2863,'grv lys'!$I$2:$I$2863,'bereken betaaldatum bedrag'!$AK$1,'grv lys'!$G$2:$G$2863,'bereken betaaldatum bedrag'!B608)</f>
        <v>0</v>
      </c>
      <c r="AL608" s="4">
        <f>SUMIFS('grv lys'!$L$2:$L$2863,'grv lys'!$I$2:$I$2863,'bereken betaaldatum bedrag'!$AL$1,'grv lys'!$G$2:$G$2863,'bereken betaaldatum bedrag'!B608)</f>
        <v>0</v>
      </c>
      <c r="AM608" s="4">
        <f>SUMIFS('grv lys'!$L$2:$L$2863,'grv lys'!$I$2:$I$2863,'bereken betaaldatum bedrag'!$AM$1,'grv lys'!$G$2:$G$2863,'bereken betaaldatum bedrag'!B608)</f>
        <v>0</v>
      </c>
      <c r="AN608" s="4">
        <f>SUMIFS('grv lys'!$L$2:$L$2863,'grv lys'!$I$2:$I$2863,'bereken betaaldatum bedrag'!$AN$1,'grv lys'!$G$2:$G$2863,'bereken betaaldatum bedrag'!B608)</f>
        <v>0</v>
      </c>
      <c r="AO608" s="4">
        <f>SUMIFS('grv lys'!$L$2:$L$2863,'grv lys'!$I$2:$I$2863,'bereken betaaldatum bedrag'!$AO$1,'grv lys'!$G$2:$G$2863,'bereken betaaldatum bedrag'!B608)</f>
        <v>0</v>
      </c>
      <c r="AP608" s="4">
        <f>SUMIFS('grv lys'!$L$2:$L$2863,'grv lys'!$I$2:$I$2863,'bereken betaaldatum bedrag'!$AP$1,'grv lys'!$G$2:$G$2863,'bereken betaaldatum bedrag'!B608)</f>
        <v>0</v>
      </c>
      <c r="AQ608" s="4">
        <f>SUMIFS('grv lys'!$L$2:$L$2863,'grv lys'!$I$2:$I$2863,'bereken betaaldatum bedrag'!$AQ$1,'grv lys'!$G$2:$G$2863,'bereken betaaldatum bedrag'!B608)</f>
        <v>0</v>
      </c>
      <c r="AR608" s="4">
        <f>SUMIFS('grv lys'!$L$2:$L$2863,'grv lys'!$I$2:$I$2863,'bereken betaaldatum bedrag'!$AR$1,'grv lys'!$G$2:$G$2863,'bereken betaaldatum bedrag'!B608)</f>
        <v>0</v>
      </c>
      <c r="AS608" s="4">
        <f>SUMIFS('grv lys'!$L$2:$L$2863,'grv lys'!$I$2:$I$2863,'bereken betaaldatum bedrag'!$AS$1,'grv lys'!$G$2:$G$2863,'bereken betaaldatum bedrag'!B608)</f>
        <v>0</v>
      </c>
      <c r="AT608" s="4">
        <f>SUMIFS('grv lys'!$L$2:$L$2863,'grv lys'!$I$2:$I$2863,'bereken betaaldatum bedrag'!$AT$1,'grv lys'!$G$2:$G$2863,'bereken betaaldatum bedrag'!B608)</f>
        <v>0</v>
      </c>
      <c r="AU608" s="4">
        <f>SUMIFS('grv lys'!$L$2:$L$2863,'grv lys'!$I$2:$I$2863,'bereken betaaldatum bedrag'!$AU$1,'grv lys'!$G$2:$G$2863,'bereken betaaldatum bedrag'!B608)</f>
        <v>0</v>
      </c>
      <c r="AV608" s="4">
        <f>SUMIFS('grv lys'!$L$2:$L$2863,'grv lys'!$I$2:$I$2863,'bereken betaaldatum bedrag'!$AV$1,'grv lys'!$G$2:$G$2863,'bereken betaaldatum bedrag'!B608)</f>
        <v>0</v>
      </c>
      <c r="AW608" s="4">
        <f>SUMIFS('grv lys'!$L$2:$L$2863,'grv lys'!$I$2:$I$2863,'bereken betaaldatum bedrag'!$AW$1,'grv lys'!$G$2:$G$2863,'bereken betaaldatum bedrag'!B608)</f>
        <v>0</v>
      </c>
      <c r="AX608" s="4">
        <f>SUMIFS('grv lys'!$L$2:$L$2863,'grv lys'!$I$2:$I$2863,'bereken betaaldatum bedrag'!$AX$1,'grv lys'!$G$2:$G$2863,'bereken betaaldatum bedrag'!B608)</f>
        <v>0</v>
      </c>
      <c r="AY608" s="4">
        <f>SUMIFS('grv lys'!$L$2:$L$2863,'grv lys'!$I$2:$I$2863,'bereken betaaldatum bedrag'!$AY$1,'grv lys'!$G$2:$G$2863,'bereken betaaldatum bedrag'!B608)</f>
        <v>0</v>
      </c>
      <c r="AZ608" s="4">
        <f>SUMIFS('grv lys'!$L$2:$L$2863,'grv lys'!$I$2:$I$2863,'bereken betaaldatum bedrag'!$AZ$1,'grv lys'!$G$2:$G$2863,'bereken betaaldatum bedrag'!B608)</f>
        <v>0</v>
      </c>
      <c r="BA608" s="4">
        <f>SUMIFS('grv lys'!$L$2:$L$2863,'grv lys'!$I$2:$I$2863,'bereken betaaldatum bedrag'!$BA$1,'grv lys'!$G$2:$G$2863,'bereken betaaldatum bedrag'!B608)</f>
        <v>0</v>
      </c>
    </row>
    <row r="609" spans="1:53" x14ac:dyDescent="0.25">
      <c r="A609" s="21" t="s">
        <v>136</v>
      </c>
      <c r="B609" s="22">
        <v>42185</v>
      </c>
      <c r="C609" s="7"/>
      <c r="D609" s="15" t="s">
        <v>148</v>
      </c>
      <c r="E609" s="14"/>
      <c r="F609" s="12"/>
      <c r="G609" s="16"/>
      <c r="H609" s="16"/>
      <c r="I609" s="4">
        <f>SUMIFS('grv lys'!$L$2:$L$2863,'grv lys'!$G$2:$G$2863,'bereken betaaldatum bedrag'!B609,'grv lys'!$I$2:$I$2863,'bereken betaaldatum bedrag'!I$1)</f>
        <v>0</v>
      </c>
      <c r="J609" s="4">
        <f>SUMIFS('grv lys'!$L$2:$L$2863,'grv lys'!$I$2:$I$2863,'bereken betaaldatum bedrag'!$J$1,'grv lys'!$T$2:$T$2863,'bereken betaaldatum bedrag'!B609)</f>
        <v>0</v>
      </c>
      <c r="K609" s="4">
        <f>SUMIFS('grv lys'!$L$2:$L$2863,'grv lys'!$I$2:$I$2863,'bereken betaaldatum bedrag'!$K$1,'grv lys'!$T$2:$T$2863,'bereken betaaldatum bedrag'!B609)</f>
        <v>0</v>
      </c>
      <c r="L609" s="4">
        <f>SUMIFS('grv lys'!$L$2:$L$2863,'grv lys'!$I$2:$I$2863,'bereken betaaldatum bedrag'!$L$1,'grv lys'!$T$2:$T$2863,'bereken betaaldatum bedrag'!B609)</f>
        <v>0</v>
      </c>
      <c r="M609" s="4">
        <f>SUMIFS('grv lys'!$L$2:$L$2863,'grv lys'!$I$2:$I$2863,'bereken betaaldatum bedrag'!$M$1,'grv lys'!$T$2:$T$2863,'bereken betaaldatum bedrag'!B609)</f>
        <v>0</v>
      </c>
      <c r="N609" s="4">
        <f>SUMIFS('grv lys'!$L$2:$L$2863,'grv lys'!$I$2:$I$2863,'bereken betaaldatum bedrag'!$N$1,'grv lys'!$T$2:$T$2863,'bereken betaaldatum bedrag'!B609)</f>
        <v>0</v>
      </c>
      <c r="O609" s="4">
        <f>SUMIFS('grv lys'!$L$2:$L$2863,'grv lys'!$I$2:$I$2863,'bereken betaaldatum bedrag'!$O$1,'grv lys'!$T$2:$T$2863,'bereken betaaldatum bedrag'!B609)</f>
        <v>0</v>
      </c>
      <c r="P609" s="4">
        <f>SUMIFS('grv lys'!$L$2:$L$2863,'grv lys'!$I$2:$I$2863,'bereken betaaldatum bedrag'!$P$1,'grv lys'!$T$2:$T$2863,'bereken betaaldatum bedrag'!B609)</f>
        <v>0</v>
      </c>
      <c r="Q609" s="4">
        <f>SUMIFS('grv lys'!$L$2:$L$2863,'grv lys'!$I$2:$I$2863,'bereken betaaldatum bedrag'!$Q$1,'grv lys'!$T$2:$T$2863,'bereken betaaldatum bedrag'!B609)</f>
        <v>0</v>
      </c>
      <c r="R609" s="4">
        <f>SUMIFS('grv lys'!$L$2:$L$2863,'grv lys'!$I$2:$I$2863,'bereken betaaldatum bedrag'!$R$1,'grv lys'!$T$2:$T$2863,'bereken betaaldatum bedrag'!B609)</f>
        <v>0</v>
      </c>
      <c r="S609" s="4">
        <f>SUMIFS('grv lys'!Y608:Y3871,'grv lys'!T608:T3871,'bereken betaaldatum bedrag'!B609,'grv lys'!V608:V3871,'bereken betaaldatum bedrag'!$S$1)</f>
        <v>0</v>
      </c>
      <c r="T609" s="4">
        <f>SUMIFS('grv lys'!Z608:Z3871,'grv lys'!U608:U3871,'bereken betaaldatum bedrag'!B609,'grv lys'!W608:W3871,'bereken betaaldatum bedrag'!$T$1)</f>
        <v>0</v>
      </c>
      <c r="U609" s="4">
        <f>SUMIFS('grv lys'!$L$2:$L$2863,'grv lys'!$I$2:$I$2863,'bereken betaaldatum bedrag'!$U$1,'grv lys'!$T$2:$T$2863,'bereken betaaldatum bedrag'!B609)</f>
        <v>0</v>
      </c>
      <c r="V609" s="4">
        <f>SUMIFS('grv lys'!$L$2:$L$2863,'grv lys'!$I$2:$I$2863,'bereken betaaldatum bedrag'!$V$1,'grv lys'!$T$2:$T$2863,'bereken betaaldatum bedrag'!B609)</f>
        <v>0</v>
      </c>
      <c r="W609" s="4">
        <f>SUMIFS('grv lys'!$L$2:$L$2863,'grv lys'!$I$2:$I$2863,'bereken betaaldatum bedrag'!$W$1,'grv lys'!$T$2:$T$2863,'bereken betaaldatum bedrag'!B609)</f>
        <v>0</v>
      </c>
      <c r="X609" s="4">
        <f>SUMIFS('grv lys'!$L$2:$L$2863,'grv lys'!$I$2:$I$2863,'bereken betaaldatum bedrag'!$X$1,'grv lys'!$T$2:$T$2863,'bereken betaaldatum bedrag'!B609)</f>
        <v>0</v>
      </c>
      <c r="Y609" s="4">
        <f>SUMIFS('grv lys'!$L$2:$L$2863,'grv lys'!$I$2:$I$2863,'bereken betaaldatum bedrag'!$Y$1,'grv lys'!$G$2:$G$2863,'bereken betaaldatum bedrag'!B609)</f>
        <v>0</v>
      </c>
      <c r="Z609" s="4">
        <f>SUMIFS('grv lys'!$L$2:$L$2863,'grv lys'!$I$2:$I$2863,'bereken betaaldatum bedrag'!$Z$1,'grv lys'!$G$2:$G$2863,'bereken betaaldatum bedrag'!B609)</f>
        <v>0</v>
      </c>
      <c r="AA609" s="4">
        <f>SUMIFS('grv lys'!$L$2:$L$2863,'grv lys'!$I$2:$I$2863,'bereken betaaldatum bedrag'!$AA$1,'grv lys'!$G$2:$G$2863,'bereken betaaldatum bedrag'!B609)</f>
        <v>0</v>
      </c>
      <c r="AB609" s="4">
        <f>SUMIFS('grv lys'!$L$2:$L$2863,'grv lys'!$I$2:$I$2863,'bereken betaaldatum bedrag'!$AB$1,'grv lys'!$G$2:$G$2863,'bereken betaaldatum bedrag'!B609)</f>
        <v>0</v>
      </c>
      <c r="AC609" s="4">
        <f>SUMIFS('grv lys'!$L$2:$L$2863,'grv lys'!$I$2:$I$2863,'bereken betaaldatum bedrag'!$AC$1,'grv lys'!$G$2:$G$2863,'bereken betaaldatum bedrag'!B609)</f>
        <v>0</v>
      </c>
      <c r="AD609" s="4">
        <f>SUMIFS('grv lys'!$L$2:$L$2863,'grv lys'!$I$2:$I$2863,'bereken betaaldatum bedrag'!$AD$1,'grv lys'!$G$2:$G$2863,'bereken betaaldatum bedrag'!B609)</f>
        <v>0</v>
      </c>
      <c r="AE609" s="4">
        <f>SUMIFS('grv lys'!$L$2:$L$2863,'grv lys'!$I$2:$I$2863,'bereken betaaldatum bedrag'!$AE$1,'grv lys'!$G$2:$G$2863,'bereken betaaldatum bedrag'!B609)</f>
        <v>0</v>
      </c>
      <c r="AF609" s="4">
        <f>SUMIFS('grv lys'!$L$2:$L$2863,'grv lys'!$I$2:$I$2863,'bereken betaaldatum bedrag'!$AF$1,'grv lys'!$G$2:$G$2863,'bereken betaaldatum bedrag'!B609)</f>
        <v>0</v>
      </c>
      <c r="AG609" s="4">
        <f>SUMIFS('grv lys'!$L$2:$L$2863,'grv lys'!$I$2:$I$2863,'bereken betaaldatum bedrag'!$AG$1,'grv lys'!$G$2:$G$2863,'bereken betaaldatum bedrag'!B609)</f>
        <v>0</v>
      </c>
      <c r="AH609" s="4">
        <f>SUMIFS('grv lys'!$L$2:$L$2863,'grv lys'!$I$2:$I$2863,'bereken betaaldatum bedrag'!$AH$1,'grv lys'!$G$2:$G$2863,'bereken betaaldatum bedrag'!B609)</f>
        <v>0</v>
      </c>
      <c r="AI609" s="4">
        <f>SUMIFS('grv lys'!$L$2:$L$2863,'grv lys'!$I$2:$I$2863,'bereken betaaldatum bedrag'!$AI$1,'grv lys'!$G$2:$G$2863,'bereken betaaldatum bedrag'!B609)</f>
        <v>0</v>
      </c>
      <c r="AJ609" s="4">
        <f>SUMIFS('grv lys'!$L$2:$L$2863,'grv lys'!$I$2:$I$2863,'bereken betaaldatum bedrag'!$AJ$1,'grv lys'!$G$2:$G$2863,'bereken betaaldatum bedrag'!B609)</f>
        <v>0</v>
      </c>
      <c r="AK609" s="4">
        <f>SUMIFS('grv lys'!$L$2:$L$2863,'grv lys'!$I$2:$I$2863,'bereken betaaldatum bedrag'!$AK$1,'grv lys'!$G$2:$G$2863,'bereken betaaldatum bedrag'!B609)</f>
        <v>0</v>
      </c>
      <c r="AL609" s="4">
        <f>SUMIFS('grv lys'!$L$2:$L$2863,'grv lys'!$I$2:$I$2863,'bereken betaaldatum bedrag'!$AL$1,'grv lys'!$G$2:$G$2863,'bereken betaaldatum bedrag'!B609)</f>
        <v>0</v>
      </c>
      <c r="AM609" s="4">
        <f>SUMIFS('grv lys'!$L$2:$L$2863,'grv lys'!$I$2:$I$2863,'bereken betaaldatum bedrag'!$AM$1,'grv lys'!$G$2:$G$2863,'bereken betaaldatum bedrag'!B609)</f>
        <v>0</v>
      </c>
      <c r="AN609" s="4">
        <f>SUMIFS('grv lys'!$L$2:$L$2863,'grv lys'!$I$2:$I$2863,'bereken betaaldatum bedrag'!$AN$1,'grv lys'!$G$2:$G$2863,'bereken betaaldatum bedrag'!B609)</f>
        <v>0</v>
      </c>
      <c r="AO609" s="4">
        <f>SUMIFS('grv lys'!$L$2:$L$2863,'grv lys'!$I$2:$I$2863,'bereken betaaldatum bedrag'!$AO$1,'grv lys'!$G$2:$G$2863,'bereken betaaldatum bedrag'!B609)</f>
        <v>0</v>
      </c>
      <c r="AP609" s="4">
        <f>SUMIFS('grv lys'!$L$2:$L$2863,'grv lys'!$I$2:$I$2863,'bereken betaaldatum bedrag'!$AP$1,'grv lys'!$G$2:$G$2863,'bereken betaaldatum bedrag'!B609)</f>
        <v>0</v>
      </c>
      <c r="AQ609" s="4">
        <f>SUMIFS('grv lys'!$L$2:$L$2863,'grv lys'!$I$2:$I$2863,'bereken betaaldatum bedrag'!$AQ$1,'grv lys'!$G$2:$G$2863,'bereken betaaldatum bedrag'!B609)</f>
        <v>0</v>
      </c>
      <c r="AR609" s="4">
        <f>SUMIFS('grv lys'!$L$2:$L$2863,'grv lys'!$I$2:$I$2863,'bereken betaaldatum bedrag'!$AR$1,'grv lys'!$G$2:$G$2863,'bereken betaaldatum bedrag'!B609)</f>
        <v>0</v>
      </c>
      <c r="AS609" s="4">
        <f>SUMIFS('grv lys'!$L$2:$L$2863,'grv lys'!$I$2:$I$2863,'bereken betaaldatum bedrag'!$AS$1,'grv lys'!$G$2:$G$2863,'bereken betaaldatum bedrag'!B609)</f>
        <v>0</v>
      </c>
      <c r="AT609" s="4">
        <f>SUMIFS('grv lys'!$L$2:$L$2863,'grv lys'!$I$2:$I$2863,'bereken betaaldatum bedrag'!$AT$1,'grv lys'!$G$2:$G$2863,'bereken betaaldatum bedrag'!B609)</f>
        <v>0</v>
      </c>
      <c r="AU609" s="4">
        <f>SUMIFS('grv lys'!$L$2:$L$2863,'grv lys'!$I$2:$I$2863,'bereken betaaldatum bedrag'!$AU$1,'grv lys'!$G$2:$G$2863,'bereken betaaldatum bedrag'!B609)</f>
        <v>0</v>
      </c>
      <c r="AV609" s="4">
        <f>SUMIFS('grv lys'!$L$2:$L$2863,'grv lys'!$I$2:$I$2863,'bereken betaaldatum bedrag'!$AV$1,'grv lys'!$G$2:$G$2863,'bereken betaaldatum bedrag'!B609)</f>
        <v>0</v>
      </c>
      <c r="AW609" s="4">
        <f>SUMIFS('grv lys'!$L$2:$L$2863,'grv lys'!$I$2:$I$2863,'bereken betaaldatum bedrag'!$AW$1,'grv lys'!$G$2:$G$2863,'bereken betaaldatum bedrag'!B609)</f>
        <v>0</v>
      </c>
      <c r="AX609" s="4">
        <f>SUMIFS('grv lys'!$L$2:$L$2863,'grv lys'!$I$2:$I$2863,'bereken betaaldatum bedrag'!$AX$1,'grv lys'!$G$2:$G$2863,'bereken betaaldatum bedrag'!B609)</f>
        <v>0</v>
      </c>
      <c r="AY609" s="4">
        <f>SUMIFS('grv lys'!$L$2:$L$2863,'grv lys'!$I$2:$I$2863,'bereken betaaldatum bedrag'!$AY$1,'grv lys'!$G$2:$G$2863,'bereken betaaldatum bedrag'!B609)</f>
        <v>0</v>
      </c>
      <c r="AZ609" s="4">
        <f>SUMIFS('grv lys'!$L$2:$L$2863,'grv lys'!$I$2:$I$2863,'bereken betaaldatum bedrag'!$AZ$1,'grv lys'!$G$2:$G$2863,'bereken betaaldatum bedrag'!B609)</f>
        <v>0</v>
      </c>
      <c r="BA609" s="4">
        <f>SUMIFS('grv lys'!$L$2:$L$2863,'grv lys'!$I$2:$I$2863,'bereken betaaldatum bedrag'!$BA$1,'grv lys'!$G$2:$G$2863,'bereken betaaldatum bedrag'!B609)</f>
        <v>0</v>
      </c>
    </row>
    <row r="610" spans="1:53" x14ac:dyDescent="0.25">
      <c r="A610" s="21" t="s">
        <v>137</v>
      </c>
      <c r="B610" s="22">
        <v>42186</v>
      </c>
      <c r="C610" s="7"/>
      <c r="D610" s="15" t="s">
        <v>148</v>
      </c>
      <c r="E610" s="14"/>
      <c r="F610" s="12"/>
      <c r="G610" s="16"/>
      <c r="H610" s="16"/>
      <c r="I610" s="4">
        <f>SUMIFS('grv lys'!$L$2:$L$2863,'grv lys'!$G$2:$G$2863,'bereken betaaldatum bedrag'!B610,'grv lys'!$I$2:$I$2863,'bereken betaaldatum bedrag'!I$1)</f>
        <v>0</v>
      </c>
      <c r="J610" s="4">
        <f>SUMIFS('grv lys'!$L$2:$L$2863,'grv lys'!$I$2:$I$2863,'bereken betaaldatum bedrag'!$J$1,'grv lys'!$T$2:$T$2863,'bereken betaaldatum bedrag'!B610)</f>
        <v>0</v>
      </c>
      <c r="K610" s="4">
        <f>SUMIFS('grv lys'!$L$2:$L$2863,'grv lys'!$I$2:$I$2863,'bereken betaaldatum bedrag'!$K$1,'grv lys'!$T$2:$T$2863,'bereken betaaldatum bedrag'!B610)</f>
        <v>0</v>
      </c>
      <c r="L610" s="4">
        <f>SUMIFS('grv lys'!$L$2:$L$2863,'grv lys'!$I$2:$I$2863,'bereken betaaldatum bedrag'!$L$1,'grv lys'!$T$2:$T$2863,'bereken betaaldatum bedrag'!B610)</f>
        <v>0</v>
      </c>
      <c r="M610" s="4">
        <f>SUMIFS('grv lys'!$L$2:$L$2863,'grv lys'!$I$2:$I$2863,'bereken betaaldatum bedrag'!$M$1,'grv lys'!$T$2:$T$2863,'bereken betaaldatum bedrag'!B610)</f>
        <v>0</v>
      </c>
      <c r="N610" s="4">
        <f>SUMIFS('grv lys'!$L$2:$L$2863,'grv lys'!$I$2:$I$2863,'bereken betaaldatum bedrag'!$N$1,'grv lys'!$T$2:$T$2863,'bereken betaaldatum bedrag'!B610)</f>
        <v>0</v>
      </c>
      <c r="O610" s="4">
        <f>SUMIFS('grv lys'!$L$2:$L$2863,'grv lys'!$I$2:$I$2863,'bereken betaaldatum bedrag'!$O$1,'grv lys'!$T$2:$T$2863,'bereken betaaldatum bedrag'!B610)</f>
        <v>0</v>
      </c>
      <c r="P610" s="4">
        <f>SUMIFS('grv lys'!$L$2:$L$2863,'grv lys'!$I$2:$I$2863,'bereken betaaldatum bedrag'!$P$1,'grv lys'!$T$2:$T$2863,'bereken betaaldatum bedrag'!B610)</f>
        <v>0</v>
      </c>
      <c r="Q610" s="4">
        <f>SUMIFS('grv lys'!$L$2:$L$2863,'grv lys'!$I$2:$I$2863,'bereken betaaldatum bedrag'!$Q$1,'grv lys'!$T$2:$T$2863,'bereken betaaldatum bedrag'!B610)</f>
        <v>0</v>
      </c>
      <c r="R610" s="4">
        <f>SUMIFS('grv lys'!$L$2:$L$2863,'grv lys'!$I$2:$I$2863,'bereken betaaldatum bedrag'!$R$1,'grv lys'!$T$2:$T$2863,'bereken betaaldatum bedrag'!B610)</f>
        <v>0</v>
      </c>
      <c r="S610" s="4">
        <f>SUMIFS('grv lys'!Y609:Y3872,'grv lys'!T609:T3872,'bereken betaaldatum bedrag'!B610,'grv lys'!V609:V3872,'bereken betaaldatum bedrag'!$S$1)</f>
        <v>0</v>
      </c>
      <c r="T610" s="4">
        <f>SUMIFS('grv lys'!Z609:Z3872,'grv lys'!U609:U3872,'bereken betaaldatum bedrag'!B610,'grv lys'!W609:W3872,'bereken betaaldatum bedrag'!$T$1)</f>
        <v>0</v>
      </c>
      <c r="U610" s="4">
        <f>SUMIFS('grv lys'!$L$2:$L$2863,'grv lys'!$I$2:$I$2863,'bereken betaaldatum bedrag'!$U$1,'grv lys'!$T$2:$T$2863,'bereken betaaldatum bedrag'!B610)</f>
        <v>0</v>
      </c>
      <c r="V610" s="4">
        <f>SUMIFS('grv lys'!$L$2:$L$2863,'grv lys'!$I$2:$I$2863,'bereken betaaldatum bedrag'!$V$1,'grv lys'!$T$2:$T$2863,'bereken betaaldatum bedrag'!B610)</f>
        <v>0</v>
      </c>
      <c r="W610" s="4">
        <f>SUMIFS('grv lys'!$L$2:$L$2863,'grv lys'!$I$2:$I$2863,'bereken betaaldatum bedrag'!$W$1,'grv lys'!$T$2:$T$2863,'bereken betaaldatum bedrag'!B610)</f>
        <v>0</v>
      </c>
      <c r="X610" s="4">
        <f>SUMIFS('grv lys'!$L$2:$L$2863,'grv lys'!$I$2:$I$2863,'bereken betaaldatum bedrag'!$X$1,'grv lys'!$T$2:$T$2863,'bereken betaaldatum bedrag'!B610)</f>
        <v>0</v>
      </c>
      <c r="Y610" s="4">
        <f>SUMIFS('grv lys'!$L$2:$L$2863,'grv lys'!$I$2:$I$2863,'bereken betaaldatum bedrag'!$Y$1,'grv lys'!$G$2:$G$2863,'bereken betaaldatum bedrag'!B610)</f>
        <v>0</v>
      </c>
      <c r="Z610" s="4">
        <f>SUMIFS('grv lys'!$L$2:$L$2863,'grv lys'!$I$2:$I$2863,'bereken betaaldatum bedrag'!$Z$1,'grv lys'!$G$2:$G$2863,'bereken betaaldatum bedrag'!B610)</f>
        <v>0</v>
      </c>
      <c r="AA610" s="4">
        <f>SUMIFS('grv lys'!$L$2:$L$2863,'grv lys'!$I$2:$I$2863,'bereken betaaldatum bedrag'!$AA$1,'grv lys'!$G$2:$G$2863,'bereken betaaldatum bedrag'!B610)</f>
        <v>0</v>
      </c>
      <c r="AB610" s="4">
        <f>SUMIFS('grv lys'!$L$2:$L$2863,'grv lys'!$I$2:$I$2863,'bereken betaaldatum bedrag'!$AB$1,'grv lys'!$G$2:$G$2863,'bereken betaaldatum bedrag'!B610)</f>
        <v>0</v>
      </c>
      <c r="AC610" s="4">
        <f>SUMIFS('grv lys'!$L$2:$L$2863,'grv lys'!$I$2:$I$2863,'bereken betaaldatum bedrag'!$AC$1,'grv lys'!$G$2:$G$2863,'bereken betaaldatum bedrag'!B610)</f>
        <v>0</v>
      </c>
      <c r="AD610" s="4">
        <f>SUMIFS('grv lys'!$L$2:$L$2863,'grv lys'!$I$2:$I$2863,'bereken betaaldatum bedrag'!$AD$1,'grv lys'!$G$2:$G$2863,'bereken betaaldatum bedrag'!B610)</f>
        <v>0</v>
      </c>
      <c r="AE610" s="4">
        <f>SUMIFS('grv lys'!$L$2:$L$2863,'grv lys'!$I$2:$I$2863,'bereken betaaldatum bedrag'!$AE$1,'grv lys'!$G$2:$G$2863,'bereken betaaldatum bedrag'!B610)</f>
        <v>0</v>
      </c>
      <c r="AF610" s="4">
        <f>SUMIFS('grv lys'!$L$2:$L$2863,'grv lys'!$I$2:$I$2863,'bereken betaaldatum bedrag'!$AF$1,'grv lys'!$G$2:$G$2863,'bereken betaaldatum bedrag'!B610)</f>
        <v>0</v>
      </c>
      <c r="AG610" s="4">
        <f>SUMIFS('grv lys'!$L$2:$L$2863,'grv lys'!$I$2:$I$2863,'bereken betaaldatum bedrag'!$AG$1,'grv lys'!$G$2:$G$2863,'bereken betaaldatum bedrag'!B610)</f>
        <v>0</v>
      </c>
      <c r="AH610" s="4">
        <f>SUMIFS('grv lys'!$L$2:$L$2863,'grv lys'!$I$2:$I$2863,'bereken betaaldatum bedrag'!$AH$1,'grv lys'!$G$2:$G$2863,'bereken betaaldatum bedrag'!B610)</f>
        <v>0</v>
      </c>
      <c r="AI610" s="4">
        <f>SUMIFS('grv lys'!$L$2:$L$2863,'grv lys'!$I$2:$I$2863,'bereken betaaldatum bedrag'!$AI$1,'grv lys'!$G$2:$G$2863,'bereken betaaldatum bedrag'!B610)</f>
        <v>0</v>
      </c>
      <c r="AJ610" s="4">
        <f>SUMIFS('grv lys'!$L$2:$L$2863,'grv lys'!$I$2:$I$2863,'bereken betaaldatum bedrag'!$AJ$1,'grv lys'!$G$2:$G$2863,'bereken betaaldatum bedrag'!B610)</f>
        <v>0</v>
      </c>
      <c r="AK610" s="4">
        <f>SUMIFS('grv lys'!$L$2:$L$2863,'grv lys'!$I$2:$I$2863,'bereken betaaldatum bedrag'!$AK$1,'grv lys'!$G$2:$G$2863,'bereken betaaldatum bedrag'!B610)</f>
        <v>0</v>
      </c>
      <c r="AL610" s="4">
        <f>SUMIFS('grv lys'!$L$2:$L$2863,'grv lys'!$I$2:$I$2863,'bereken betaaldatum bedrag'!$AL$1,'grv lys'!$G$2:$G$2863,'bereken betaaldatum bedrag'!B610)</f>
        <v>0</v>
      </c>
      <c r="AM610" s="4">
        <f>SUMIFS('grv lys'!$L$2:$L$2863,'grv lys'!$I$2:$I$2863,'bereken betaaldatum bedrag'!$AM$1,'grv lys'!$G$2:$G$2863,'bereken betaaldatum bedrag'!B610)</f>
        <v>0</v>
      </c>
      <c r="AN610" s="4">
        <f>SUMIFS('grv lys'!$L$2:$L$2863,'grv lys'!$I$2:$I$2863,'bereken betaaldatum bedrag'!$AN$1,'grv lys'!$G$2:$G$2863,'bereken betaaldatum bedrag'!B610)</f>
        <v>0</v>
      </c>
      <c r="AO610" s="4">
        <f>SUMIFS('grv lys'!$L$2:$L$2863,'grv lys'!$I$2:$I$2863,'bereken betaaldatum bedrag'!$AO$1,'grv lys'!$G$2:$G$2863,'bereken betaaldatum bedrag'!B610)</f>
        <v>0</v>
      </c>
      <c r="AP610" s="4">
        <f>SUMIFS('grv lys'!$L$2:$L$2863,'grv lys'!$I$2:$I$2863,'bereken betaaldatum bedrag'!$AP$1,'grv lys'!$G$2:$G$2863,'bereken betaaldatum bedrag'!B610)</f>
        <v>0</v>
      </c>
      <c r="AQ610" s="4">
        <f>SUMIFS('grv lys'!$L$2:$L$2863,'grv lys'!$I$2:$I$2863,'bereken betaaldatum bedrag'!$AQ$1,'grv lys'!$G$2:$G$2863,'bereken betaaldatum bedrag'!B610)</f>
        <v>0</v>
      </c>
      <c r="AR610" s="4">
        <f>SUMIFS('grv lys'!$L$2:$L$2863,'grv lys'!$I$2:$I$2863,'bereken betaaldatum bedrag'!$AR$1,'grv lys'!$G$2:$G$2863,'bereken betaaldatum bedrag'!B610)</f>
        <v>0</v>
      </c>
      <c r="AS610" s="4">
        <f>SUMIFS('grv lys'!$L$2:$L$2863,'grv lys'!$I$2:$I$2863,'bereken betaaldatum bedrag'!$AS$1,'grv lys'!$G$2:$G$2863,'bereken betaaldatum bedrag'!B610)</f>
        <v>0</v>
      </c>
      <c r="AT610" s="4">
        <f>SUMIFS('grv lys'!$L$2:$L$2863,'grv lys'!$I$2:$I$2863,'bereken betaaldatum bedrag'!$AT$1,'grv lys'!$G$2:$G$2863,'bereken betaaldatum bedrag'!B610)</f>
        <v>0</v>
      </c>
      <c r="AU610" s="4">
        <f>SUMIFS('grv lys'!$L$2:$L$2863,'grv lys'!$I$2:$I$2863,'bereken betaaldatum bedrag'!$AU$1,'grv lys'!$G$2:$G$2863,'bereken betaaldatum bedrag'!B610)</f>
        <v>0</v>
      </c>
      <c r="AV610" s="4">
        <f>SUMIFS('grv lys'!$L$2:$L$2863,'grv lys'!$I$2:$I$2863,'bereken betaaldatum bedrag'!$AV$1,'grv lys'!$G$2:$G$2863,'bereken betaaldatum bedrag'!B610)</f>
        <v>0</v>
      </c>
      <c r="AW610" s="4">
        <f>SUMIFS('grv lys'!$L$2:$L$2863,'grv lys'!$I$2:$I$2863,'bereken betaaldatum bedrag'!$AW$1,'grv lys'!$G$2:$G$2863,'bereken betaaldatum bedrag'!B610)</f>
        <v>0</v>
      </c>
      <c r="AX610" s="4">
        <f>SUMIFS('grv lys'!$L$2:$L$2863,'grv lys'!$I$2:$I$2863,'bereken betaaldatum bedrag'!$AX$1,'grv lys'!$G$2:$G$2863,'bereken betaaldatum bedrag'!B610)</f>
        <v>0</v>
      </c>
      <c r="AY610" s="4">
        <f>SUMIFS('grv lys'!$L$2:$L$2863,'grv lys'!$I$2:$I$2863,'bereken betaaldatum bedrag'!$AY$1,'grv lys'!$G$2:$G$2863,'bereken betaaldatum bedrag'!B610)</f>
        <v>0</v>
      </c>
      <c r="AZ610" s="4">
        <f>SUMIFS('grv lys'!$L$2:$L$2863,'grv lys'!$I$2:$I$2863,'bereken betaaldatum bedrag'!$AZ$1,'grv lys'!$G$2:$G$2863,'bereken betaaldatum bedrag'!B610)</f>
        <v>0</v>
      </c>
      <c r="BA610" s="4">
        <f>SUMIFS('grv lys'!$L$2:$L$2863,'grv lys'!$I$2:$I$2863,'bereken betaaldatum bedrag'!$BA$1,'grv lys'!$G$2:$G$2863,'bereken betaaldatum bedrag'!B610)</f>
        <v>0</v>
      </c>
    </row>
    <row r="611" spans="1:53" x14ac:dyDescent="0.25">
      <c r="A611" s="21" t="s">
        <v>138</v>
      </c>
      <c r="B611" s="22">
        <v>42187</v>
      </c>
      <c r="C611" s="7"/>
      <c r="D611" s="15" t="s">
        <v>148</v>
      </c>
      <c r="E611" s="14"/>
      <c r="F611" s="12"/>
      <c r="G611" s="16"/>
      <c r="H611" s="16"/>
      <c r="I611" s="4">
        <f>SUMIFS('grv lys'!$L$2:$L$2863,'grv lys'!$G$2:$G$2863,'bereken betaaldatum bedrag'!B611,'grv lys'!$I$2:$I$2863,'bereken betaaldatum bedrag'!I$1)</f>
        <v>0</v>
      </c>
      <c r="J611" s="4">
        <f>SUMIFS('grv lys'!$L$2:$L$2863,'grv lys'!$I$2:$I$2863,'bereken betaaldatum bedrag'!$J$1,'grv lys'!$T$2:$T$2863,'bereken betaaldatum bedrag'!B611)</f>
        <v>0</v>
      </c>
      <c r="K611" s="4">
        <f>SUMIFS('grv lys'!$L$2:$L$2863,'grv lys'!$I$2:$I$2863,'bereken betaaldatum bedrag'!$K$1,'grv lys'!$T$2:$T$2863,'bereken betaaldatum bedrag'!B611)</f>
        <v>0</v>
      </c>
      <c r="L611" s="4">
        <f>SUMIFS('grv lys'!$L$2:$L$2863,'grv lys'!$I$2:$I$2863,'bereken betaaldatum bedrag'!$L$1,'grv lys'!$T$2:$T$2863,'bereken betaaldatum bedrag'!B611)</f>
        <v>0</v>
      </c>
      <c r="M611" s="4">
        <f>SUMIFS('grv lys'!$L$2:$L$2863,'grv lys'!$I$2:$I$2863,'bereken betaaldatum bedrag'!$M$1,'grv lys'!$T$2:$T$2863,'bereken betaaldatum bedrag'!B611)</f>
        <v>0</v>
      </c>
      <c r="N611" s="4">
        <f>SUMIFS('grv lys'!$L$2:$L$2863,'grv lys'!$I$2:$I$2863,'bereken betaaldatum bedrag'!$N$1,'grv lys'!$T$2:$T$2863,'bereken betaaldatum bedrag'!B611)</f>
        <v>0</v>
      </c>
      <c r="O611" s="4">
        <f>SUMIFS('grv lys'!$L$2:$L$2863,'grv lys'!$I$2:$I$2863,'bereken betaaldatum bedrag'!$O$1,'grv lys'!$T$2:$T$2863,'bereken betaaldatum bedrag'!B611)</f>
        <v>0</v>
      </c>
      <c r="P611" s="4">
        <f>SUMIFS('grv lys'!$L$2:$L$2863,'grv lys'!$I$2:$I$2863,'bereken betaaldatum bedrag'!$P$1,'grv lys'!$T$2:$T$2863,'bereken betaaldatum bedrag'!B611)</f>
        <v>0</v>
      </c>
      <c r="Q611" s="4">
        <f>SUMIFS('grv lys'!$L$2:$L$2863,'grv lys'!$I$2:$I$2863,'bereken betaaldatum bedrag'!$Q$1,'grv lys'!$T$2:$T$2863,'bereken betaaldatum bedrag'!B611)</f>
        <v>0</v>
      </c>
      <c r="R611" s="4">
        <f>SUMIFS('grv lys'!$L$2:$L$2863,'grv lys'!$I$2:$I$2863,'bereken betaaldatum bedrag'!$R$1,'grv lys'!$T$2:$T$2863,'bereken betaaldatum bedrag'!B611)</f>
        <v>0</v>
      </c>
      <c r="S611" s="4">
        <f>SUMIFS('grv lys'!Y610:Y3873,'grv lys'!T610:T3873,'bereken betaaldatum bedrag'!B611,'grv lys'!V610:V3873,'bereken betaaldatum bedrag'!$S$1)</f>
        <v>0</v>
      </c>
      <c r="T611" s="4">
        <f>SUMIFS('grv lys'!Z610:Z3873,'grv lys'!U610:U3873,'bereken betaaldatum bedrag'!B611,'grv lys'!W610:W3873,'bereken betaaldatum bedrag'!$T$1)</f>
        <v>0</v>
      </c>
      <c r="U611" s="4">
        <f>SUMIFS('grv lys'!$L$2:$L$2863,'grv lys'!$I$2:$I$2863,'bereken betaaldatum bedrag'!$U$1,'grv lys'!$T$2:$T$2863,'bereken betaaldatum bedrag'!B611)</f>
        <v>0</v>
      </c>
      <c r="V611" s="4">
        <f>SUMIFS('grv lys'!$L$2:$L$2863,'grv lys'!$I$2:$I$2863,'bereken betaaldatum bedrag'!$V$1,'grv lys'!$T$2:$T$2863,'bereken betaaldatum bedrag'!B611)</f>
        <v>0</v>
      </c>
      <c r="W611" s="4">
        <f>SUMIFS('grv lys'!$L$2:$L$2863,'grv lys'!$I$2:$I$2863,'bereken betaaldatum bedrag'!$W$1,'grv lys'!$T$2:$T$2863,'bereken betaaldatum bedrag'!B611)</f>
        <v>0</v>
      </c>
      <c r="X611" s="4">
        <f>SUMIFS('grv lys'!$L$2:$L$2863,'grv lys'!$I$2:$I$2863,'bereken betaaldatum bedrag'!$X$1,'grv lys'!$T$2:$T$2863,'bereken betaaldatum bedrag'!B611)</f>
        <v>0</v>
      </c>
      <c r="Y611" s="4">
        <f>SUMIFS('grv lys'!$L$2:$L$2863,'grv lys'!$I$2:$I$2863,'bereken betaaldatum bedrag'!$Y$1,'grv lys'!$G$2:$G$2863,'bereken betaaldatum bedrag'!B611)</f>
        <v>0</v>
      </c>
      <c r="Z611" s="4">
        <f>SUMIFS('grv lys'!$L$2:$L$2863,'grv lys'!$I$2:$I$2863,'bereken betaaldatum bedrag'!$Z$1,'grv lys'!$G$2:$G$2863,'bereken betaaldatum bedrag'!B611)</f>
        <v>0</v>
      </c>
      <c r="AA611" s="4">
        <f>SUMIFS('grv lys'!$L$2:$L$2863,'grv lys'!$I$2:$I$2863,'bereken betaaldatum bedrag'!$AA$1,'grv lys'!$G$2:$G$2863,'bereken betaaldatum bedrag'!B611)</f>
        <v>0</v>
      </c>
      <c r="AB611" s="4">
        <f>SUMIFS('grv lys'!$L$2:$L$2863,'grv lys'!$I$2:$I$2863,'bereken betaaldatum bedrag'!$AB$1,'grv lys'!$G$2:$G$2863,'bereken betaaldatum bedrag'!B611)</f>
        <v>0</v>
      </c>
      <c r="AC611" s="4">
        <f>SUMIFS('grv lys'!$L$2:$L$2863,'grv lys'!$I$2:$I$2863,'bereken betaaldatum bedrag'!$AC$1,'grv lys'!$G$2:$G$2863,'bereken betaaldatum bedrag'!B611)</f>
        <v>0</v>
      </c>
      <c r="AD611" s="4">
        <f>SUMIFS('grv lys'!$L$2:$L$2863,'grv lys'!$I$2:$I$2863,'bereken betaaldatum bedrag'!$AD$1,'grv lys'!$G$2:$G$2863,'bereken betaaldatum bedrag'!B611)</f>
        <v>0</v>
      </c>
      <c r="AE611" s="4">
        <f>SUMIFS('grv lys'!$L$2:$L$2863,'grv lys'!$I$2:$I$2863,'bereken betaaldatum bedrag'!$AE$1,'grv lys'!$G$2:$G$2863,'bereken betaaldatum bedrag'!B611)</f>
        <v>0</v>
      </c>
      <c r="AF611" s="4">
        <f>SUMIFS('grv lys'!$L$2:$L$2863,'grv lys'!$I$2:$I$2863,'bereken betaaldatum bedrag'!$AF$1,'grv lys'!$G$2:$G$2863,'bereken betaaldatum bedrag'!B611)</f>
        <v>0</v>
      </c>
      <c r="AG611" s="4">
        <f>SUMIFS('grv lys'!$L$2:$L$2863,'grv lys'!$I$2:$I$2863,'bereken betaaldatum bedrag'!$AG$1,'grv lys'!$G$2:$G$2863,'bereken betaaldatum bedrag'!B611)</f>
        <v>0</v>
      </c>
      <c r="AH611" s="4">
        <f>SUMIFS('grv lys'!$L$2:$L$2863,'grv lys'!$I$2:$I$2863,'bereken betaaldatum bedrag'!$AH$1,'grv lys'!$G$2:$G$2863,'bereken betaaldatum bedrag'!B611)</f>
        <v>0</v>
      </c>
      <c r="AI611" s="4">
        <f>SUMIFS('grv lys'!$L$2:$L$2863,'grv lys'!$I$2:$I$2863,'bereken betaaldatum bedrag'!$AI$1,'grv lys'!$G$2:$G$2863,'bereken betaaldatum bedrag'!B611)</f>
        <v>0</v>
      </c>
      <c r="AJ611" s="4">
        <f>SUMIFS('grv lys'!$L$2:$L$2863,'grv lys'!$I$2:$I$2863,'bereken betaaldatum bedrag'!$AJ$1,'grv lys'!$G$2:$G$2863,'bereken betaaldatum bedrag'!B611)</f>
        <v>0</v>
      </c>
      <c r="AK611" s="4">
        <f>SUMIFS('grv lys'!$L$2:$L$2863,'grv lys'!$I$2:$I$2863,'bereken betaaldatum bedrag'!$AK$1,'grv lys'!$G$2:$G$2863,'bereken betaaldatum bedrag'!B611)</f>
        <v>0</v>
      </c>
      <c r="AL611" s="4">
        <f>SUMIFS('grv lys'!$L$2:$L$2863,'grv lys'!$I$2:$I$2863,'bereken betaaldatum bedrag'!$AL$1,'grv lys'!$G$2:$G$2863,'bereken betaaldatum bedrag'!B611)</f>
        <v>0</v>
      </c>
      <c r="AM611" s="4">
        <f>SUMIFS('grv lys'!$L$2:$L$2863,'grv lys'!$I$2:$I$2863,'bereken betaaldatum bedrag'!$AM$1,'grv lys'!$G$2:$G$2863,'bereken betaaldatum bedrag'!B611)</f>
        <v>0</v>
      </c>
      <c r="AN611" s="4">
        <f>SUMIFS('grv lys'!$L$2:$L$2863,'grv lys'!$I$2:$I$2863,'bereken betaaldatum bedrag'!$AN$1,'grv lys'!$G$2:$G$2863,'bereken betaaldatum bedrag'!B611)</f>
        <v>0</v>
      </c>
      <c r="AO611" s="4">
        <f>SUMIFS('grv lys'!$L$2:$L$2863,'grv lys'!$I$2:$I$2863,'bereken betaaldatum bedrag'!$AO$1,'grv lys'!$G$2:$G$2863,'bereken betaaldatum bedrag'!B611)</f>
        <v>0</v>
      </c>
      <c r="AP611" s="4">
        <f>SUMIFS('grv lys'!$L$2:$L$2863,'grv lys'!$I$2:$I$2863,'bereken betaaldatum bedrag'!$AP$1,'grv lys'!$G$2:$G$2863,'bereken betaaldatum bedrag'!B611)</f>
        <v>0</v>
      </c>
      <c r="AQ611" s="4">
        <f>SUMIFS('grv lys'!$L$2:$L$2863,'grv lys'!$I$2:$I$2863,'bereken betaaldatum bedrag'!$AQ$1,'grv lys'!$G$2:$G$2863,'bereken betaaldatum bedrag'!B611)</f>
        <v>0</v>
      </c>
      <c r="AR611" s="4">
        <f>SUMIFS('grv lys'!$L$2:$L$2863,'grv lys'!$I$2:$I$2863,'bereken betaaldatum bedrag'!$AR$1,'grv lys'!$G$2:$G$2863,'bereken betaaldatum bedrag'!B611)</f>
        <v>0</v>
      </c>
      <c r="AS611" s="4">
        <f>SUMIFS('grv lys'!$L$2:$L$2863,'grv lys'!$I$2:$I$2863,'bereken betaaldatum bedrag'!$AS$1,'grv lys'!$G$2:$G$2863,'bereken betaaldatum bedrag'!B611)</f>
        <v>0</v>
      </c>
      <c r="AT611" s="4">
        <f>SUMIFS('grv lys'!$L$2:$L$2863,'grv lys'!$I$2:$I$2863,'bereken betaaldatum bedrag'!$AT$1,'grv lys'!$G$2:$G$2863,'bereken betaaldatum bedrag'!B611)</f>
        <v>0</v>
      </c>
      <c r="AU611" s="4">
        <f>SUMIFS('grv lys'!$L$2:$L$2863,'grv lys'!$I$2:$I$2863,'bereken betaaldatum bedrag'!$AU$1,'grv lys'!$G$2:$G$2863,'bereken betaaldatum bedrag'!B611)</f>
        <v>0</v>
      </c>
      <c r="AV611" s="4">
        <f>SUMIFS('grv lys'!$L$2:$L$2863,'grv lys'!$I$2:$I$2863,'bereken betaaldatum bedrag'!$AV$1,'grv lys'!$G$2:$G$2863,'bereken betaaldatum bedrag'!B611)</f>
        <v>0</v>
      </c>
      <c r="AW611" s="4">
        <f>SUMIFS('grv lys'!$L$2:$L$2863,'grv lys'!$I$2:$I$2863,'bereken betaaldatum bedrag'!$AW$1,'grv lys'!$G$2:$G$2863,'bereken betaaldatum bedrag'!B611)</f>
        <v>0</v>
      </c>
      <c r="AX611" s="4">
        <f>SUMIFS('grv lys'!$L$2:$L$2863,'grv lys'!$I$2:$I$2863,'bereken betaaldatum bedrag'!$AX$1,'grv lys'!$G$2:$G$2863,'bereken betaaldatum bedrag'!B611)</f>
        <v>0</v>
      </c>
      <c r="AY611" s="4">
        <f>SUMIFS('grv lys'!$L$2:$L$2863,'grv lys'!$I$2:$I$2863,'bereken betaaldatum bedrag'!$AY$1,'grv lys'!$G$2:$G$2863,'bereken betaaldatum bedrag'!B611)</f>
        <v>0</v>
      </c>
      <c r="AZ611" s="4">
        <f>SUMIFS('grv lys'!$L$2:$L$2863,'grv lys'!$I$2:$I$2863,'bereken betaaldatum bedrag'!$AZ$1,'grv lys'!$G$2:$G$2863,'bereken betaaldatum bedrag'!B611)</f>
        <v>0</v>
      </c>
      <c r="BA611" s="4">
        <f>SUMIFS('grv lys'!$L$2:$L$2863,'grv lys'!$I$2:$I$2863,'bereken betaaldatum bedrag'!$BA$1,'grv lys'!$G$2:$G$2863,'bereken betaaldatum bedrag'!B611)</f>
        <v>0</v>
      </c>
    </row>
    <row r="612" spans="1:53" x14ac:dyDescent="0.25">
      <c r="A612" s="21" t="s">
        <v>139</v>
      </c>
      <c r="B612" s="22">
        <v>42188</v>
      </c>
      <c r="C612" s="7">
        <f>B612+19</f>
        <v>42207</v>
      </c>
      <c r="D612" s="6">
        <f>SUM(I606:I612)</f>
        <v>0</v>
      </c>
      <c r="E612" s="14">
        <f>B612+31</f>
        <v>42219</v>
      </c>
      <c r="F612" s="12">
        <f>SUM(Y606:BA612)</f>
        <v>0</v>
      </c>
      <c r="G612" s="10">
        <f>B612</f>
        <v>42188</v>
      </c>
      <c r="H612" s="9">
        <f>SUM(J606:X612)</f>
        <v>0</v>
      </c>
      <c r="I612" s="4">
        <f>SUMIFS('grv lys'!$L$2:$L$2863,'grv lys'!$G$2:$G$2863,'bereken betaaldatum bedrag'!B612,'grv lys'!$I$2:$I$2863,'bereken betaaldatum bedrag'!I$1)</f>
        <v>0</v>
      </c>
      <c r="J612" s="4">
        <f>SUMIFS('grv lys'!$L$2:$L$2863,'grv lys'!$I$2:$I$2863,'bereken betaaldatum bedrag'!$J$1,'grv lys'!$T$2:$T$2863,'bereken betaaldatum bedrag'!B612)</f>
        <v>0</v>
      </c>
      <c r="K612" s="4">
        <f>SUMIFS('grv lys'!$L$2:$L$2863,'grv lys'!$I$2:$I$2863,'bereken betaaldatum bedrag'!$K$1,'grv lys'!$T$2:$T$2863,'bereken betaaldatum bedrag'!B612)</f>
        <v>0</v>
      </c>
      <c r="L612" s="4">
        <f>SUMIFS('grv lys'!$L$2:$L$2863,'grv lys'!$I$2:$I$2863,'bereken betaaldatum bedrag'!$L$1,'grv lys'!$T$2:$T$2863,'bereken betaaldatum bedrag'!B612)</f>
        <v>0</v>
      </c>
      <c r="M612" s="4">
        <f>SUMIFS('grv lys'!$L$2:$L$2863,'grv lys'!$I$2:$I$2863,'bereken betaaldatum bedrag'!$M$1,'grv lys'!$T$2:$T$2863,'bereken betaaldatum bedrag'!B612)</f>
        <v>0</v>
      </c>
      <c r="N612" s="4">
        <f>SUMIFS('grv lys'!$L$2:$L$2863,'grv lys'!$I$2:$I$2863,'bereken betaaldatum bedrag'!$N$1,'grv lys'!$T$2:$T$2863,'bereken betaaldatum bedrag'!B612)</f>
        <v>0</v>
      </c>
      <c r="O612" s="4">
        <f>SUMIFS('grv lys'!$L$2:$L$2863,'grv lys'!$I$2:$I$2863,'bereken betaaldatum bedrag'!$O$1,'grv lys'!$T$2:$T$2863,'bereken betaaldatum bedrag'!B612)</f>
        <v>0</v>
      </c>
      <c r="P612" s="4">
        <f>SUMIFS('grv lys'!$L$2:$L$2863,'grv lys'!$I$2:$I$2863,'bereken betaaldatum bedrag'!$P$1,'grv lys'!$T$2:$T$2863,'bereken betaaldatum bedrag'!B612)</f>
        <v>0</v>
      </c>
      <c r="Q612" s="4">
        <f>SUMIFS('grv lys'!$L$2:$L$2863,'grv lys'!$I$2:$I$2863,'bereken betaaldatum bedrag'!$Q$1,'grv lys'!$T$2:$T$2863,'bereken betaaldatum bedrag'!B612)</f>
        <v>0</v>
      </c>
      <c r="R612" s="4">
        <f>SUMIFS('grv lys'!$L$2:$L$2863,'grv lys'!$I$2:$I$2863,'bereken betaaldatum bedrag'!$R$1,'grv lys'!$T$2:$T$2863,'bereken betaaldatum bedrag'!B612)</f>
        <v>0</v>
      </c>
      <c r="S612" s="4">
        <f>SUMIFS('grv lys'!Y611:Y3874,'grv lys'!T611:T3874,'bereken betaaldatum bedrag'!B612,'grv lys'!V611:V3874,'bereken betaaldatum bedrag'!$S$1)</f>
        <v>0</v>
      </c>
      <c r="T612" s="4">
        <f>SUMIFS('grv lys'!Z611:Z3874,'grv lys'!U611:U3874,'bereken betaaldatum bedrag'!B612,'grv lys'!W611:W3874,'bereken betaaldatum bedrag'!$T$1)</f>
        <v>0</v>
      </c>
      <c r="U612" s="4">
        <f>SUMIFS('grv lys'!$L$2:$L$2863,'grv lys'!$I$2:$I$2863,'bereken betaaldatum bedrag'!$U$1,'grv lys'!$T$2:$T$2863,'bereken betaaldatum bedrag'!B612)</f>
        <v>0</v>
      </c>
      <c r="V612" s="4">
        <f>SUMIFS('grv lys'!$L$2:$L$2863,'grv lys'!$I$2:$I$2863,'bereken betaaldatum bedrag'!$V$1,'grv lys'!$T$2:$T$2863,'bereken betaaldatum bedrag'!B612)</f>
        <v>0</v>
      </c>
      <c r="W612" s="4">
        <f>SUMIFS('grv lys'!$L$2:$L$2863,'grv lys'!$I$2:$I$2863,'bereken betaaldatum bedrag'!$W$1,'grv lys'!$T$2:$T$2863,'bereken betaaldatum bedrag'!B612)</f>
        <v>0</v>
      </c>
      <c r="X612" s="4">
        <f>SUMIFS('grv lys'!$L$2:$L$2863,'grv lys'!$I$2:$I$2863,'bereken betaaldatum bedrag'!$X$1,'grv lys'!$T$2:$T$2863,'bereken betaaldatum bedrag'!B612)</f>
        <v>0</v>
      </c>
      <c r="Y612" s="4">
        <f>SUMIFS('grv lys'!$L$2:$L$2863,'grv lys'!$I$2:$I$2863,'bereken betaaldatum bedrag'!$Y$1,'grv lys'!$G$2:$G$2863,'bereken betaaldatum bedrag'!B612)</f>
        <v>0</v>
      </c>
      <c r="Z612" s="4">
        <f>SUMIFS('grv lys'!$L$2:$L$2863,'grv lys'!$I$2:$I$2863,'bereken betaaldatum bedrag'!$Z$1,'grv lys'!$G$2:$G$2863,'bereken betaaldatum bedrag'!B612)</f>
        <v>0</v>
      </c>
      <c r="AA612" s="4">
        <f>SUMIFS('grv lys'!$L$2:$L$2863,'grv lys'!$I$2:$I$2863,'bereken betaaldatum bedrag'!$AA$1,'grv lys'!$G$2:$G$2863,'bereken betaaldatum bedrag'!B612)</f>
        <v>0</v>
      </c>
      <c r="AB612" s="4">
        <f>SUMIFS('grv lys'!$L$2:$L$2863,'grv lys'!$I$2:$I$2863,'bereken betaaldatum bedrag'!$AB$1,'grv lys'!$G$2:$G$2863,'bereken betaaldatum bedrag'!B612)</f>
        <v>0</v>
      </c>
      <c r="AC612" s="4">
        <f>SUMIFS('grv lys'!$L$2:$L$2863,'grv lys'!$I$2:$I$2863,'bereken betaaldatum bedrag'!$AC$1,'grv lys'!$G$2:$G$2863,'bereken betaaldatum bedrag'!B612)</f>
        <v>0</v>
      </c>
      <c r="AD612" s="4">
        <f>SUMIFS('grv lys'!$L$2:$L$2863,'grv lys'!$I$2:$I$2863,'bereken betaaldatum bedrag'!$AD$1,'grv lys'!$G$2:$G$2863,'bereken betaaldatum bedrag'!B612)</f>
        <v>0</v>
      </c>
      <c r="AE612" s="4">
        <f>SUMIFS('grv lys'!$L$2:$L$2863,'grv lys'!$I$2:$I$2863,'bereken betaaldatum bedrag'!$AE$1,'grv lys'!$G$2:$G$2863,'bereken betaaldatum bedrag'!B612)</f>
        <v>0</v>
      </c>
      <c r="AF612" s="4">
        <f>SUMIFS('grv lys'!$L$2:$L$2863,'grv lys'!$I$2:$I$2863,'bereken betaaldatum bedrag'!$AF$1,'grv lys'!$G$2:$G$2863,'bereken betaaldatum bedrag'!B612)</f>
        <v>0</v>
      </c>
      <c r="AG612" s="4">
        <f>SUMIFS('grv lys'!$L$2:$L$2863,'grv lys'!$I$2:$I$2863,'bereken betaaldatum bedrag'!$AG$1,'grv lys'!$G$2:$G$2863,'bereken betaaldatum bedrag'!B612)</f>
        <v>0</v>
      </c>
      <c r="AH612" s="4">
        <f>SUMIFS('grv lys'!$L$2:$L$2863,'grv lys'!$I$2:$I$2863,'bereken betaaldatum bedrag'!$AH$1,'grv lys'!$G$2:$G$2863,'bereken betaaldatum bedrag'!B612)</f>
        <v>0</v>
      </c>
      <c r="AI612" s="4">
        <f>SUMIFS('grv lys'!$L$2:$L$2863,'grv lys'!$I$2:$I$2863,'bereken betaaldatum bedrag'!$AI$1,'grv lys'!$G$2:$G$2863,'bereken betaaldatum bedrag'!B612)</f>
        <v>0</v>
      </c>
      <c r="AJ612" s="4">
        <f>SUMIFS('grv lys'!$L$2:$L$2863,'grv lys'!$I$2:$I$2863,'bereken betaaldatum bedrag'!$AJ$1,'grv lys'!$G$2:$G$2863,'bereken betaaldatum bedrag'!B612)</f>
        <v>0</v>
      </c>
      <c r="AK612" s="4">
        <f>SUMIFS('grv lys'!$L$2:$L$2863,'grv lys'!$I$2:$I$2863,'bereken betaaldatum bedrag'!$AK$1,'grv lys'!$G$2:$G$2863,'bereken betaaldatum bedrag'!B612)</f>
        <v>0</v>
      </c>
      <c r="AL612" s="4">
        <f>SUMIFS('grv lys'!$L$2:$L$2863,'grv lys'!$I$2:$I$2863,'bereken betaaldatum bedrag'!$AL$1,'grv lys'!$G$2:$G$2863,'bereken betaaldatum bedrag'!B612)</f>
        <v>0</v>
      </c>
      <c r="AM612" s="4">
        <f>SUMIFS('grv lys'!$L$2:$L$2863,'grv lys'!$I$2:$I$2863,'bereken betaaldatum bedrag'!$AM$1,'grv lys'!$G$2:$G$2863,'bereken betaaldatum bedrag'!B612)</f>
        <v>0</v>
      </c>
      <c r="AN612" s="4">
        <f>SUMIFS('grv lys'!$L$2:$L$2863,'grv lys'!$I$2:$I$2863,'bereken betaaldatum bedrag'!$AN$1,'grv lys'!$G$2:$G$2863,'bereken betaaldatum bedrag'!B612)</f>
        <v>0</v>
      </c>
      <c r="AO612" s="4">
        <f>SUMIFS('grv lys'!$L$2:$L$2863,'grv lys'!$I$2:$I$2863,'bereken betaaldatum bedrag'!$AO$1,'grv lys'!$G$2:$G$2863,'bereken betaaldatum bedrag'!B612)</f>
        <v>0</v>
      </c>
      <c r="AP612" s="4">
        <f>SUMIFS('grv lys'!$L$2:$L$2863,'grv lys'!$I$2:$I$2863,'bereken betaaldatum bedrag'!$AP$1,'grv lys'!$G$2:$G$2863,'bereken betaaldatum bedrag'!B612)</f>
        <v>0</v>
      </c>
      <c r="AQ612" s="4">
        <f>SUMIFS('grv lys'!$L$2:$L$2863,'grv lys'!$I$2:$I$2863,'bereken betaaldatum bedrag'!$AQ$1,'grv lys'!$G$2:$G$2863,'bereken betaaldatum bedrag'!B612)</f>
        <v>0</v>
      </c>
      <c r="AR612" s="4">
        <f>SUMIFS('grv lys'!$L$2:$L$2863,'grv lys'!$I$2:$I$2863,'bereken betaaldatum bedrag'!$AR$1,'grv lys'!$G$2:$G$2863,'bereken betaaldatum bedrag'!B612)</f>
        <v>0</v>
      </c>
      <c r="AS612" s="4">
        <f>SUMIFS('grv lys'!$L$2:$L$2863,'grv lys'!$I$2:$I$2863,'bereken betaaldatum bedrag'!$AS$1,'grv lys'!$G$2:$G$2863,'bereken betaaldatum bedrag'!B612)</f>
        <v>0</v>
      </c>
      <c r="AT612" s="4">
        <f>SUMIFS('grv lys'!$L$2:$L$2863,'grv lys'!$I$2:$I$2863,'bereken betaaldatum bedrag'!$AT$1,'grv lys'!$G$2:$G$2863,'bereken betaaldatum bedrag'!B612)</f>
        <v>0</v>
      </c>
      <c r="AU612" s="4">
        <f>SUMIFS('grv lys'!$L$2:$L$2863,'grv lys'!$I$2:$I$2863,'bereken betaaldatum bedrag'!$AU$1,'grv lys'!$G$2:$G$2863,'bereken betaaldatum bedrag'!B612)</f>
        <v>0</v>
      </c>
      <c r="AV612" s="4">
        <f>SUMIFS('grv lys'!$L$2:$L$2863,'grv lys'!$I$2:$I$2863,'bereken betaaldatum bedrag'!$AV$1,'grv lys'!$G$2:$G$2863,'bereken betaaldatum bedrag'!B612)</f>
        <v>0</v>
      </c>
      <c r="AW612" s="4">
        <f>SUMIFS('grv lys'!$L$2:$L$2863,'grv lys'!$I$2:$I$2863,'bereken betaaldatum bedrag'!$AW$1,'grv lys'!$G$2:$G$2863,'bereken betaaldatum bedrag'!B612)</f>
        <v>0</v>
      </c>
      <c r="AX612" s="4">
        <f>SUMIFS('grv lys'!$L$2:$L$2863,'grv lys'!$I$2:$I$2863,'bereken betaaldatum bedrag'!$AX$1,'grv lys'!$G$2:$G$2863,'bereken betaaldatum bedrag'!B612)</f>
        <v>0</v>
      </c>
      <c r="AY612" s="4">
        <f>SUMIFS('grv lys'!$L$2:$L$2863,'grv lys'!$I$2:$I$2863,'bereken betaaldatum bedrag'!$AY$1,'grv lys'!$G$2:$G$2863,'bereken betaaldatum bedrag'!B612)</f>
        <v>0</v>
      </c>
      <c r="AZ612" s="4">
        <f>SUMIFS('grv lys'!$L$2:$L$2863,'grv lys'!$I$2:$I$2863,'bereken betaaldatum bedrag'!$AZ$1,'grv lys'!$G$2:$G$2863,'bereken betaaldatum bedrag'!B612)</f>
        <v>0</v>
      </c>
      <c r="BA612" s="4">
        <f>SUMIFS('grv lys'!$L$2:$L$2863,'grv lys'!$I$2:$I$2863,'bereken betaaldatum bedrag'!$BA$1,'grv lys'!$G$2:$G$2863,'bereken betaaldatum bedrag'!B612)</f>
        <v>0</v>
      </c>
    </row>
    <row r="613" spans="1:53" x14ac:dyDescent="0.25">
      <c r="A613" s="19" t="s">
        <v>140</v>
      </c>
      <c r="B613" s="20">
        <v>42189</v>
      </c>
      <c r="C613" s="7"/>
      <c r="D613" s="15" t="s">
        <v>148</v>
      </c>
      <c r="E613" s="14"/>
      <c r="F613" s="12"/>
      <c r="G613" s="16"/>
      <c r="H613" s="16"/>
      <c r="I613" s="4">
        <f>SUMIFS('grv lys'!$L$2:$L$2863,'grv lys'!$G$2:$G$2863,'bereken betaaldatum bedrag'!B613,'grv lys'!$I$2:$I$2863,'bereken betaaldatum bedrag'!I$1)</f>
        <v>0</v>
      </c>
      <c r="J613" s="4">
        <f>SUMIFS('grv lys'!$L$2:$L$2863,'grv lys'!$I$2:$I$2863,'bereken betaaldatum bedrag'!$J$1,'grv lys'!$T$2:$T$2863,'bereken betaaldatum bedrag'!B613)</f>
        <v>0</v>
      </c>
    </row>
    <row r="614" spans="1:53" x14ac:dyDescent="0.25">
      <c r="C614" s="7"/>
    </row>
  </sheetData>
  <mergeCells count="3">
    <mergeCell ref="C1:D1"/>
    <mergeCell ref="E1:F1"/>
    <mergeCell ref="G1:H1"/>
  </mergeCells>
  <pageMargins left="0.7" right="0.7" top="0.75" bottom="0.75" header="0.3" footer="0.3"/>
  <pageSetup paperSize="9"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workbookViewId="0">
      <pane xSplit="1" ySplit="1" topLeftCell="B51" activePane="bottomRight" state="frozen"/>
      <selection pane="topRight" activeCell="B1" sqref="B1"/>
      <selection pane="bottomLeft" activeCell="A2" sqref="A2"/>
      <selection pane="bottomRight" activeCell="A62" sqref="A62"/>
    </sheetView>
  </sheetViews>
  <sheetFormatPr defaultRowHeight="13.8" x14ac:dyDescent="0.3"/>
  <cols>
    <col min="1" max="1" width="45.33203125" customWidth="1"/>
    <col min="2" max="2" width="22.88671875" style="3" customWidth="1"/>
    <col min="3" max="3" width="22.44140625" style="3" customWidth="1"/>
    <col min="8" max="8" width="9.6640625" style="55" bestFit="1" customWidth="1"/>
  </cols>
  <sheetData>
    <row r="1" spans="1:8" ht="14.4" thickBot="1" x14ac:dyDescent="0.35">
      <c r="A1" s="39" t="s">
        <v>143</v>
      </c>
      <c r="B1" s="40" t="s">
        <v>147</v>
      </c>
      <c r="C1" s="3" t="s">
        <v>322</v>
      </c>
      <c r="H1" s="55" t="s">
        <v>971</v>
      </c>
    </row>
    <row r="2" spans="1:8" x14ac:dyDescent="0.3">
      <c r="A2" s="41" t="s">
        <v>24</v>
      </c>
      <c r="B2" s="42">
        <v>19</v>
      </c>
      <c r="C2" s="43" t="s">
        <v>323</v>
      </c>
      <c r="H2" s="55" t="s">
        <v>969</v>
      </c>
    </row>
    <row r="3" spans="1:8" x14ac:dyDescent="0.3">
      <c r="A3" s="44" t="s">
        <v>46</v>
      </c>
      <c r="B3" s="45">
        <v>7</v>
      </c>
      <c r="C3" s="46" t="s">
        <v>324</v>
      </c>
      <c r="H3" s="55" t="s">
        <v>970</v>
      </c>
    </row>
    <row r="4" spans="1:8" x14ac:dyDescent="0.3">
      <c r="A4" s="47" t="s">
        <v>128</v>
      </c>
      <c r="B4" s="45">
        <v>30</v>
      </c>
      <c r="C4" s="46" t="s">
        <v>324</v>
      </c>
    </row>
    <row r="5" spans="1:8" x14ac:dyDescent="0.3">
      <c r="A5" s="47" t="s">
        <v>81</v>
      </c>
      <c r="B5" s="45">
        <v>2</v>
      </c>
      <c r="C5" s="46" t="s">
        <v>324</v>
      </c>
    </row>
    <row r="6" spans="1:8" x14ac:dyDescent="0.3">
      <c r="A6" s="44" t="s">
        <v>28</v>
      </c>
      <c r="B6" s="45">
        <v>30</v>
      </c>
      <c r="C6" s="46" t="s">
        <v>324</v>
      </c>
    </row>
    <row r="7" spans="1:8" x14ac:dyDescent="0.3">
      <c r="A7" s="44" t="s">
        <v>32</v>
      </c>
      <c r="B7" s="45">
        <v>7</v>
      </c>
      <c r="C7" s="46" t="s">
        <v>324</v>
      </c>
    </row>
    <row r="8" spans="1:8" x14ac:dyDescent="0.3">
      <c r="A8" s="44" t="s">
        <v>44</v>
      </c>
      <c r="B8" s="45">
        <v>2</v>
      </c>
      <c r="C8" s="46" t="s">
        <v>324</v>
      </c>
    </row>
    <row r="9" spans="1:8" x14ac:dyDescent="0.3">
      <c r="A9" s="44" t="s">
        <v>64</v>
      </c>
      <c r="B9" s="45">
        <v>1</v>
      </c>
      <c r="C9" s="46" t="s">
        <v>324</v>
      </c>
    </row>
    <row r="10" spans="1:8" x14ac:dyDescent="0.3">
      <c r="A10" s="47" t="s">
        <v>123</v>
      </c>
      <c r="B10" s="45">
        <v>1</v>
      </c>
      <c r="C10" s="46" t="s">
        <v>324</v>
      </c>
    </row>
    <row r="11" spans="1:8" x14ac:dyDescent="0.3">
      <c r="A11" s="47" t="s">
        <v>90</v>
      </c>
      <c r="B11" s="45">
        <v>14</v>
      </c>
      <c r="C11" s="46" t="s">
        <v>324</v>
      </c>
    </row>
    <row r="12" spans="1:8" x14ac:dyDescent="0.3">
      <c r="A12" s="47" t="s">
        <v>204</v>
      </c>
      <c r="B12" s="45">
        <v>1</v>
      </c>
      <c r="C12" s="46" t="s">
        <v>324</v>
      </c>
    </row>
    <row r="13" spans="1:8" x14ac:dyDescent="0.3">
      <c r="A13" s="47" t="s">
        <v>216</v>
      </c>
      <c r="B13" s="45">
        <v>10</v>
      </c>
      <c r="C13" s="46" t="s">
        <v>324</v>
      </c>
    </row>
    <row r="14" spans="1:8" x14ac:dyDescent="0.3">
      <c r="A14" s="47" t="s">
        <v>442</v>
      </c>
      <c r="B14" s="45">
        <v>1</v>
      </c>
      <c r="C14" s="46" t="s">
        <v>324</v>
      </c>
    </row>
    <row r="15" spans="1:8" x14ac:dyDescent="0.3">
      <c r="A15" s="30" t="s">
        <v>559</v>
      </c>
      <c r="B15" s="45">
        <v>1</v>
      </c>
      <c r="C15" s="46" t="s">
        <v>324</v>
      </c>
    </row>
    <row r="16" spans="1:8" x14ac:dyDescent="0.3">
      <c r="A16" s="47" t="s">
        <v>141</v>
      </c>
      <c r="B16" s="45">
        <v>1</v>
      </c>
      <c r="C16" s="46" t="s">
        <v>324</v>
      </c>
    </row>
    <row r="17" spans="1:3" x14ac:dyDescent="0.3">
      <c r="A17" s="47" t="s">
        <v>142</v>
      </c>
      <c r="B17" s="45">
        <v>1</v>
      </c>
      <c r="C17" s="46" t="s">
        <v>324</v>
      </c>
    </row>
    <row r="18" spans="1:3" x14ac:dyDescent="0.3">
      <c r="A18" s="44" t="s">
        <v>48</v>
      </c>
      <c r="B18" s="45">
        <v>30</v>
      </c>
      <c r="C18" s="46" t="s">
        <v>325</v>
      </c>
    </row>
    <row r="19" spans="1:3" x14ac:dyDescent="0.3">
      <c r="A19" s="47" t="s">
        <v>77</v>
      </c>
      <c r="B19" s="45">
        <v>30</v>
      </c>
      <c r="C19" s="46" t="s">
        <v>325</v>
      </c>
    </row>
    <row r="20" spans="1:3" x14ac:dyDescent="0.3">
      <c r="A20" s="47" t="s">
        <v>79</v>
      </c>
      <c r="B20" s="45">
        <v>30</v>
      </c>
      <c r="C20" s="46" t="s">
        <v>325</v>
      </c>
    </row>
    <row r="21" spans="1:3" x14ac:dyDescent="0.3">
      <c r="A21" s="44" t="s">
        <v>22</v>
      </c>
      <c r="B21" s="45">
        <v>30</v>
      </c>
      <c r="C21" s="46" t="s">
        <v>325</v>
      </c>
    </row>
    <row r="22" spans="1:3" x14ac:dyDescent="0.3">
      <c r="A22" s="44" t="s">
        <v>13</v>
      </c>
      <c r="B22" s="45">
        <v>30</v>
      </c>
      <c r="C22" s="46" t="s">
        <v>325</v>
      </c>
    </row>
    <row r="23" spans="1:3" x14ac:dyDescent="0.3">
      <c r="A23" s="44" t="s">
        <v>14</v>
      </c>
      <c r="B23" s="45">
        <v>30</v>
      </c>
      <c r="C23" s="46" t="s">
        <v>325</v>
      </c>
    </row>
    <row r="24" spans="1:3" x14ac:dyDescent="0.3">
      <c r="A24" s="44" t="s">
        <v>16</v>
      </c>
      <c r="B24" s="45">
        <v>30</v>
      </c>
      <c r="C24" s="46" t="s">
        <v>325</v>
      </c>
    </row>
    <row r="25" spans="1:3" x14ac:dyDescent="0.3">
      <c r="A25" s="44" t="s">
        <v>26</v>
      </c>
      <c r="B25" s="45">
        <v>30</v>
      </c>
      <c r="C25" s="46" t="s">
        <v>325</v>
      </c>
    </row>
    <row r="26" spans="1:3" x14ac:dyDescent="0.3">
      <c r="A26" s="47" t="s">
        <v>70</v>
      </c>
      <c r="B26" s="45">
        <v>30</v>
      </c>
      <c r="C26" s="46" t="s">
        <v>325</v>
      </c>
    </row>
    <row r="27" spans="1:3" x14ac:dyDescent="0.3">
      <c r="A27" s="47" t="s">
        <v>114</v>
      </c>
      <c r="B27" s="45">
        <v>30</v>
      </c>
      <c r="C27" s="46" t="s">
        <v>325</v>
      </c>
    </row>
    <row r="28" spans="1:3" x14ac:dyDescent="0.3">
      <c r="A28" s="47" t="s">
        <v>118</v>
      </c>
      <c r="B28" s="45">
        <v>30</v>
      </c>
      <c r="C28" s="46" t="s">
        <v>325</v>
      </c>
    </row>
    <row r="29" spans="1:3" x14ac:dyDescent="0.3">
      <c r="A29" s="44" t="s">
        <v>36</v>
      </c>
      <c r="B29" s="45">
        <v>30</v>
      </c>
      <c r="C29" s="46" t="s">
        <v>325</v>
      </c>
    </row>
    <row r="30" spans="1:3" x14ac:dyDescent="0.3">
      <c r="A30" s="47" t="s">
        <v>78</v>
      </c>
      <c r="B30" s="45">
        <v>30</v>
      </c>
      <c r="C30" s="46" t="s">
        <v>325</v>
      </c>
    </row>
    <row r="31" spans="1:3" x14ac:dyDescent="0.3">
      <c r="A31" s="44" t="s">
        <v>20</v>
      </c>
      <c r="B31" s="45">
        <v>30</v>
      </c>
      <c r="C31" s="46" t="s">
        <v>325</v>
      </c>
    </row>
    <row r="32" spans="1:3" x14ac:dyDescent="0.3">
      <c r="A32" s="44" t="s">
        <v>17</v>
      </c>
      <c r="B32" s="45">
        <v>30</v>
      </c>
      <c r="C32" s="46" t="s">
        <v>325</v>
      </c>
    </row>
    <row r="33" spans="1:3" x14ac:dyDescent="0.3">
      <c r="A33" s="47" t="s">
        <v>130</v>
      </c>
      <c r="B33" s="45">
        <v>30</v>
      </c>
      <c r="C33" s="46" t="s">
        <v>325</v>
      </c>
    </row>
    <row r="34" spans="1:3" x14ac:dyDescent="0.3">
      <c r="A34" s="44" t="s">
        <v>11</v>
      </c>
      <c r="B34" s="45">
        <v>30</v>
      </c>
      <c r="C34" s="46" t="s">
        <v>325</v>
      </c>
    </row>
    <row r="35" spans="1:3" x14ac:dyDescent="0.3">
      <c r="A35" s="44" t="s">
        <v>23</v>
      </c>
      <c r="B35" s="45">
        <v>30</v>
      </c>
      <c r="C35" s="46" t="s">
        <v>325</v>
      </c>
    </row>
    <row r="36" spans="1:3" x14ac:dyDescent="0.3">
      <c r="A36" s="44" t="s">
        <v>42</v>
      </c>
      <c r="B36" s="45">
        <v>30</v>
      </c>
      <c r="C36" s="46" t="s">
        <v>325</v>
      </c>
    </row>
    <row r="37" spans="1:3" x14ac:dyDescent="0.3">
      <c r="A37" s="44" t="s">
        <v>18</v>
      </c>
      <c r="B37" s="45">
        <v>30</v>
      </c>
      <c r="C37" s="46" t="s">
        <v>325</v>
      </c>
    </row>
    <row r="38" spans="1:3" x14ac:dyDescent="0.3">
      <c r="A38" s="44" t="s">
        <v>25</v>
      </c>
      <c r="B38" s="45">
        <v>30</v>
      </c>
      <c r="C38" s="46" t="s">
        <v>325</v>
      </c>
    </row>
    <row r="39" spans="1:3" x14ac:dyDescent="0.3">
      <c r="A39" s="47" t="s">
        <v>76</v>
      </c>
      <c r="B39" s="45">
        <v>30</v>
      </c>
      <c r="C39" s="46" t="s">
        <v>325</v>
      </c>
    </row>
    <row r="40" spans="1:3" x14ac:dyDescent="0.3">
      <c r="A40" s="44" t="s">
        <v>60</v>
      </c>
      <c r="B40" s="45">
        <v>30</v>
      </c>
      <c r="C40" s="46" t="s">
        <v>325</v>
      </c>
    </row>
    <row r="41" spans="1:3" x14ac:dyDescent="0.3">
      <c r="A41" s="47" t="s">
        <v>168</v>
      </c>
      <c r="B41" s="45">
        <v>30</v>
      </c>
      <c r="C41" s="46" t="s">
        <v>325</v>
      </c>
    </row>
    <row r="42" spans="1:3" x14ac:dyDescent="0.3">
      <c r="A42" s="47" t="s">
        <v>180</v>
      </c>
      <c r="B42" s="45">
        <v>30</v>
      </c>
      <c r="C42" s="46" t="s">
        <v>325</v>
      </c>
    </row>
    <row r="43" spans="1:3" x14ac:dyDescent="0.3">
      <c r="A43" s="47" t="s">
        <v>789</v>
      </c>
      <c r="B43" s="45">
        <v>30</v>
      </c>
      <c r="C43" s="46" t="s">
        <v>325</v>
      </c>
    </row>
    <row r="44" spans="1:3" x14ac:dyDescent="0.3">
      <c r="A44" s="47" t="s">
        <v>212</v>
      </c>
      <c r="B44" s="45">
        <v>30</v>
      </c>
      <c r="C44" s="46" t="s">
        <v>325</v>
      </c>
    </row>
    <row r="45" spans="1:3" x14ac:dyDescent="0.3">
      <c r="A45" s="44" t="s">
        <v>228</v>
      </c>
      <c r="B45" s="45">
        <v>30</v>
      </c>
      <c r="C45" s="46" t="s">
        <v>325</v>
      </c>
    </row>
    <row r="46" spans="1:3" x14ac:dyDescent="0.3">
      <c r="A46" s="44" t="s">
        <v>443</v>
      </c>
      <c r="B46" s="45">
        <v>30</v>
      </c>
      <c r="C46" s="46" t="s">
        <v>325</v>
      </c>
    </row>
    <row r="47" spans="1:3" x14ac:dyDescent="0.3">
      <c r="A47" s="48" t="s">
        <v>495</v>
      </c>
      <c r="B47" s="45">
        <v>30</v>
      </c>
      <c r="C47" s="46" t="s">
        <v>325</v>
      </c>
    </row>
    <row r="48" spans="1:3" x14ac:dyDescent="0.3">
      <c r="A48" s="49" t="s">
        <v>305</v>
      </c>
      <c r="B48" s="45">
        <v>30</v>
      </c>
      <c r="C48" s="46" t="s">
        <v>325</v>
      </c>
    </row>
    <row r="49" spans="1:3" x14ac:dyDescent="0.3">
      <c r="A49" s="48" t="s">
        <v>408</v>
      </c>
      <c r="B49" s="45">
        <v>30</v>
      </c>
      <c r="C49" s="46" t="s">
        <v>325</v>
      </c>
    </row>
    <row r="50" spans="1:3" x14ac:dyDescent="0.3">
      <c r="A50" s="49" t="s">
        <v>529</v>
      </c>
      <c r="B50" s="45">
        <v>30</v>
      </c>
      <c r="C50" s="46" t="s">
        <v>325</v>
      </c>
    </row>
    <row r="51" spans="1:3" x14ac:dyDescent="0.3">
      <c r="A51" s="49" t="s">
        <v>540</v>
      </c>
      <c r="B51" s="45">
        <v>30</v>
      </c>
      <c r="C51" s="46" t="s">
        <v>325</v>
      </c>
    </row>
    <row r="52" spans="1:3" x14ac:dyDescent="0.3">
      <c r="A52" s="49" t="s">
        <v>542</v>
      </c>
      <c r="B52" s="45">
        <v>30</v>
      </c>
      <c r="C52" s="46" t="s">
        <v>325</v>
      </c>
    </row>
    <row r="53" spans="1:3" x14ac:dyDescent="0.3">
      <c r="A53" s="30" t="s">
        <v>577</v>
      </c>
      <c r="B53" s="45">
        <v>30</v>
      </c>
      <c r="C53" s="46" t="s">
        <v>325</v>
      </c>
    </row>
    <row r="54" spans="1:3" x14ac:dyDescent="0.3">
      <c r="A54" s="30" t="s">
        <v>650</v>
      </c>
      <c r="B54" s="45">
        <v>30</v>
      </c>
      <c r="C54" s="46" t="s">
        <v>324</v>
      </c>
    </row>
    <row r="55" spans="1:3" x14ac:dyDescent="0.3">
      <c r="A55" s="30" t="s">
        <v>731</v>
      </c>
      <c r="B55" s="45">
        <v>30</v>
      </c>
      <c r="C55" s="46" t="s">
        <v>325</v>
      </c>
    </row>
    <row r="56" spans="1:3" x14ac:dyDescent="0.3">
      <c r="A56" s="30" t="s">
        <v>732</v>
      </c>
      <c r="B56" s="45">
        <v>30</v>
      </c>
      <c r="C56" s="46" t="s">
        <v>325</v>
      </c>
    </row>
    <row r="57" spans="1:3" x14ac:dyDescent="0.3">
      <c r="A57" s="30" t="s">
        <v>788</v>
      </c>
      <c r="B57" s="45">
        <v>30</v>
      </c>
      <c r="C57" s="46" t="s">
        <v>324</v>
      </c>
    </row>
    <row r="58" spans="1:3" x14ac:dyDescent="0.3">
      <c r="A58" s="35" t="s">
        <v>838</v>
      </c>
      <c r="B58" s="45">
        <v>30</v>
      </c>
      <c r="C58" s="46" t="s">
        <v>325</v>
      </c>
    </row>
    <row r="59" spans="1:3" x14ac:dyDescent="0.3">
      <c r="A59" s="35" t="s">
        <v>894</v>
      </c>
      <c r="B59" s="45">
        <v>30</v>
      </c>
      <c r="C59" s="46" t="s">
        <v>325</v>
      </c>
    </row>
    <row r="60" spans="1:3" x14ac:dyDescent="0.3">
      <c r="A60" s="35" t="s">
        <v>916</v>
      </c>
      <c r="B60" s="45">
        <v>30</v>
      </c>
      <c r="C60" s="46" t="s">
        <v>325</v>
      </c>
    </row>
    <row r="61" spans="1:3" x14ac:dyDescent="0.3">
      <c r="A61" s="44" t="s">
        <v>1379</v>
      </c>
      <c r="B61" s="45">
        <v>30</v>
      </c>
      <c r="C61" s="46" t="s">
        <v>325</v>
      </c>
    </row>
    <row r="62" spans="1:3" x14ac:dyDescent="0.3">
      <c r="A62" s="44" t="s">
        <v>543</v>
      </c>
      <c r="B62" s="45">
        <v>30</v>
      </c>
      <c r="C62" s="46" t="s">
        <v>325</v>
      </c>
    </row>
    <row r="63" spans="1:3" x14ac:dyDescent="0.3">
      <c r="A63" s="44" t="s">
        <v>544</v>
      </c>
      <c r="B63" s="45">
        <v>30</v>
      </c>
      <c r="C63" s="46" t="s">
        <v>325</v>
      </c>
    </row>
    <row r="64" spans="1:3" x14ac:dyDescent="0.3">
      <c r="A64" s="44" t="s">
        <v>545</v>
      </c>
      <c r="B64" s="45">
        <v>30</v>
      </c>
      <c r="C64" s="46" t="s">
        <v>325</v>
      </c>
    </row>
    <row r="65" spans="1:3" ht="14.4" thickBot="1" x14ac:dyDescent="0.35">
      <c r="A65" s="50" t="s">
        <v>546</v>
      </c>
      <c r="B65" s="51">
        <v>30</v>
      </c>
      <c r="C65" s="52" t="s">
        <v>325</v>
      </c>
    </row>
    <row r="66" spans="1:3" x14ac:dyDescent="0.3">
      <c r="A66" s="35"/>
    </row>
    <row r="67" spans="1:3" x14ac:dyDescent="0.3">
      <c r="A67" s="1"/>
    </row>
    <row r="68" spans="1:3" x14ac:dyDescent="0.3">
      <c r="A68" s="1"/>
    </row>
    <row r="69" spans="1:3" x14ac:dyDescent="0.3">
      <c r="A69" s="1"/>
    </row>
    <row r="70" spans="1:3" x14ac:dyDescent="0.3">
      <c r="A70" s="1"/>
    </row>
    <row r="71" spans="1:3" x14ac:dyDescent="0.3">
      <c r="A71" s="1"/>
    </row>
    <row r="72" spans="1:3" x14ac:dyDescent="0.3">
      <c r="A72" s="1"/>
    </row>
    <row r="73" spans="1:3" x14ac:dyDescent="0.3">
      <c r="A73" s="1"/>
    </row>
    <row r="74" spans="1:3" x14ac:dyDescent="0.3">
      <c r="A74" s="1"/>
    </row>
    <row r="75" spans="1:3" x14ac:dyDescent="0.3">
      <c r="A75" s="1"/>
    </row>
    <row r="76" spans="1:3" x14ac:dyDescent="0.3">
      <c r="A76" s="1"/>
    </row>
    <row r="77" spans="1:3" x14ac:dyDescent="0.3">
      <c r="A77" s="1"/>
    </row>
    <row r="78" spans="1:3" x14ac:dyDescent="0.3">
      <c r="A78" s="1"/>
    </row>
    <row r="79" spans="1:3" x14ac:dyDescent="0.3">
      <c r="A79" s="1"/>
      <c r="C79" t="s">
        <v>326</v>
      </c>
    </row>
    <row r="80" spans="1:3" x14ac:dyDescent="0.3">
      <c r="A80" s="1"/>
      <c r="C80" s="36" t="s">
        <v>327</v>
      </c>
    </row>
    <row r="81" spans="1:3" x14ac:dyDescent="0.3">
      <c r="A81" s="1"/>
      <c r="C81" s="37" t="s">
        <v>328</v>
      </c>
    </row>
    <row r="82" spans="1:3" x14ac:dyDescent="0.3">
      <c r="A82" s="1"/>
      <c r="C82" s="37" t="s">
        <v>329</v>
      </c>
    </row>
    <row r="83" spans="1:3" x14ac:dyDescent="0.3">
      <c r="A83" s="1"/>
      <c r="C83" s="37" t="s">
        <v>330</v>
      </c>
    </row>
    <row r="84" spans="1:3" x14ac:dyDescent="0.3">
      <c r="A84" s="1"/>
      <c r="C84" s="37" t="s">
        <v>331</v>
      </c>
    </row>
    <row r="85" spans="1:3" x14ac:dyDescent="0.3">
      <c r="C85" s="37" t="s">
        <v>332</v>
      </c>
    </row>
    <row r="86" spans="1:3" x14ac:dyDescent="0.3">
      <c r="C86" s="37" t="s">
        <v>333</v>
      </c>
    </row>
    <row r="87" spans="1:3" x14ac:dyDescent="0.3">
      <c r="C87" s="37" t="s">
        <v>334</v>
      </c>
    </row>
    <row r="88" spans="1:3" x14ac:dyDescent="0.3">
      <c r="C88" s="37" t="s">
        <v>335</v>
      </c>
    </row>
    <row r="89" spans="1:3" x14ac:dyDescent="0.3">
      <c r="C89" s="38" t="s">
        <v>336</v>
      </c>
    </row>
    <row r="90" spans="1:3" x14ac:dyDescent="0.3">
      <c r="C90"/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"/>
  <sheetViews>
    <sheetView workbookViewId="0">
      <selection activeCell="A2" sqref="A1:A1048576"/>
    </sheetView>
  </sheetViews>
  <sheetFormatPr defaultRowHeight="13.2" x14ac:dyDescent="0.25"/>
  <cols>
    <col min="1" max="1" width="25" style="53" bestFit="1" customWidth="1"/>
  </cols>
  <sheetData>
    <row r="1" spans="1:1" x14ac:dyDescent="0.25">
      <c r="A1" s="53" t="s">
        <v>852</v>
      </c>
    </row>
    <row r="2" spans="1:1" x14ac:dyDescent="0.25">
      <c r="A2" s="53">
        <v>41642</v>
      </c>
    </row>
    <row r="3" spans="1:1" x14ac:dyDescent="0.25">
      <c r="A3" s="53">
        <f>A2+7</f>
        <v>41649</v>
      </c>
    </row>
    <row r="4" spans="1:1" x14ac:dyDescent="0.25">
      <c r="A4" s="53">
        <f t="shared" ref="A4:A64" si="0">A3+7</f>
        <v>41656</v>
      </c>
    </row>
    <row r="5" spans="1:1" x14ac:dyDescent="0.25">
      <c r="A5" s="53">
        <f t="shared" si="0"/>
        <v>41663</v>
      </c>
    </row>
    <row r="6" spans="1:1" x14ac:dyDescent="0.25">
      <c r="A6" s="53">
        <f t="shared" si="0"/>
        <v>41670</v>
      </c>
    </row>
    <row r="7" spans="1:1" x14ac:dyDescent="0.25">
      <c r="A7" s="53">
        <f t="shared" si="0"/>
        <v>41677</v>
      </c>
    </row>
    <row r="8" spans="1:1" x14ac:dyDescent="0.25">
      <c r="A8" s="53">
        <f t="shared" si="0"/>
        <v>41684</v>
      </c>
    </row>
    <row r="9" spans="1:1" x14ac:dyDescent="0.25">
      <c r="A9" s="53">
        <f t="shared" si="0"/>
        <v>41691</v>
      </c>
    </row>
    <row r="10" spans="1:1" x14ac:dyDescent="0.25">
      <c r="A10" s="53">
        <f t="shared" si="0"/>
        <v>41698</v>
      </c>
    </row>
    <row r="11" spans="1:1" x14ac:dyDescent="0.25">
      <c r="A11" s="53">
        <f t="shared" si="0"/>
        <v>41705</v>
      </c>
    </row>
    <row r="12" spans="1:1" x14ac:dyDescent="0.25">
      <c r="A12" s="53">
        <f t="shared" si="0"/>
        <v>41712</v>
      </c>
    </row>
    <row r="13" spans="1:1" x14ac:dyDescent="0.25">
      <c r="A13" s="53">
        <f t="shared" si="0"/>
        <v>41719</v>
      </c>
    </row>
    <row r="14" spans="1:1" x14ac:dyDescent="0.25">
      <c r="A14" s="53">
        <f t="shared" si="0"/>
        <v>41726</v>
      </c>
    </row>
    <row r="15" spans="1:1" x14ac:dyDescent="0.25">
      <c r="A15" s="53">
        <f t="shared" si="0"/>
        <v>41733</v>
      </c>
    </row>
    <row r="16" spans="1:1" x14ac:dyDescent="0.25">
      <c r="A16" s="53">
        <f t="shared" si="0"/>
        <v>41740</v>
      </c>
    </row>
    <row r="17" spans="1:1" x14ac:dyDescent="0.25">
      <c r="A17" s="53">
        <f t="shared" si="0"/>
        <v>41747</v>
      </c>
    </row>
    <row r="18" spans="1:1" x14ac:dyDescent="0.25">
      <c r="A18" s="53">
        <f t="shared" si="0"/>
        <v>41754</v>
      </c>
    </row>
    <row r="19" spans="1:1" x14ac:dyDescent="0.25">
      <c r="A19" s="53">
        <f t="shared" si="0"/>
        <v>41761</v>
      </c>
    </row>
    <row r="20" spans="1:1" x14ac:dyDescent="0.25">
      <c r="A20" s="53">
        <f t="shared" si="0"/>
        <v>41768</v>
      </c>
    </row>
    <row r="21" spans="1:1" x14ac:dyDescent="0.25">
      <c r="A21" s="53">
        <f t="shared" si="0"/>
        <v>41775</v>
      </c>
    </row>
    <row r="22" spans="1:1" x14ac:dyDescent="0.25">
      <c r="A22" s="53">
        <f t="shared" si="0"/>
        <v>41782</v>
      </c>
    </row>
    <row r="23" spans="1:1" x14ac:dyDescent="0.25">
      <c r="A23" s="53">
        <f t="shared" si="0"/>
        <v>41789</v>
      </c>
    </row>
    <row r="24" spans="1:1" x14ac:dyDescent="0.25">
      <c r="A24" s="53">
        <f t="shared" si="0"/>
        <v>41796</v>
      </c>
    </row>
    <row r="25" spans="1:1" x14ac:dyDescent="0.25">
      <c r="A25" s="53">
        <f t="shared" si="0"/>
        <v>41803</v>
      </c>
    </row>
    <row r="26" spans="1:1" x14ac:dyDescent="0.25">
      <c r="A26" s="53">
        <f t="shared" si="0"/>
        <v>41810</v>
      </c>
    </row>
    <row r="27" spans="1:1" x14ac:dyDescent="0.25">
      <c r="A27" s="53">
        <f t="shared" si="0"/>
        <v>41817</v>
      </c>
    </row>
    <row r="28" spans="1:1" x14ac:dyDescent="0.25">
      <c r="A28" s="53">
        <f t="shared" si="0"/>
        <v>41824</v>
      </c>
    </row>
    <row r="29" spans="1:1" x14ac:dyDescent="0.25">
      <c r="A29" s="53">
        <f t="shared" si="0"/>
        <v>41831</v>
      </c>
    </row>
    <row r="30" spans="1:1" x14ac:dyDescent="0.25">
      <c r="A30" s="53">
        <f t="shared" si="0"/>
        <v>41838</v>
      </c>
    </row>
    <row r="31" spans="1:1" x14ac:dyDescent="0.25">
      <c r="A31" s="53">
        <f t="shared" si="0"/>
        <v>41845</v>
      </c>
    </row>
    <row r="32" spans="1:1" x14ac:dyDescent="0.25">
      <c r="A32" s="53">
        <f t="shared" si="0"/>
        <v>41852</v>
      </c>
    </row>
    <row r="33" spans="1:1" x14ac:dyDescent="0.25">
      <c r="A33" s="53">
        <f t="shared" si="0"/>
        <v>41859</v>
      </c>
    </row>
    <row r="34" spans="1:1" x14ac:dyDescent="0.25">
      <c r="A34" s="53">
        <f t="shared" si="0"/>
        <v>41866</v>
      </c>
    </row>
    <row r="35" spans="1:1" x14ac:dyDescent="0.25">
      <c r="A35" s="53">
        <f t="shared" si="0"/>
        <v>41873</v>
      </c>
    </row>
    <row r="36" spans="1:1" x14ac:dyDescent="0.25">
      <c r="A36" s="53">
        <f t="shared" si="0"/>
        <v>41880</v>
      </c>
    </row>
    <row r="37" spans="1:1" x14ac:dyDescent="0.25">
      <c r="A37" s="53">
        <f t="shared" si="0"/>
        <v>41887</v>
      </c>
    </row>
    <row r="38" spans="1:1" x14ac:dyDescent="0.25">
      <c r="A38" s="53">
        <f t="shared" si="0"/>
        <v>41894</v>
      </c>
    </row>
    <row r="39" spans="1:1" x14ac:dyDescent="0.25">
      <c r="A39" s="53">
        <f t="shared" si="0"/>
        <v>41901</v>
      </c>
    </row>
    <row r="40" spans="1:1" x14ac:dyDescent="0.25">
      <c r="A40" s="53">
        <f t="shared" si="0"/>
        <v>41908</v>
      </c>
    </row>
    <row r="41" spans="1:1" x14ac:dyDescent="0.25">
      <c r="A41" s="53">
        <f t="shared" si="0"/>
        <v>41915</v>
      </c>
    </row>
    <row r="42" spans="1:1" x14ac:dyDescent="0.25">
      <c r="A42" s="53">
        <f t="shared" si="0"/>
        <v>41922</v>
      </c>
    </row>
    <row r="43" spans="1:1" x14ac:dyDescent="0.25">
      <c r="A43" s="53">
        <f t="shared" si="0"/>
        <v>41929</v>
      </c>
    </row>
    <row r="44" spans="1:1" x14ac:dyDescent="0.25">
      <c r="A44" s="53">
        <f t="shared" si="0"/>
        <v>41936</v>
      </c>
    </row>
    <row r="45" spans="1:1" x14ac:dyDescent="0.25">
      <c r="A45" s="53">
        <f t="shared" si="0"/>
        <v>41943</v>
      </c>
    </row>
    <row r="46" spans="1:1" x14ac:dyDescent="0.25">
      <c r="A46" s="53">
        <f t="shared" si="0"/>
        <v>41950</v>
      </c>
    </row>
    <row r="47" spans="1:1" x14ac:dyDescent="0.25">
      <c r="A47" s="53">
        <f t="shared" si="0"/>
        <v>41957</v>
      </c>
    </row>
    <row r="48" spans="1:1" x14ac:dyDescent="0.25">
      <c r="A48" s="53">
        <f t="shared" si="0"/>
        <v>41964</v>
      </c>
    </row>
    <row r="49" spans="1:1" x14ac:dyDescent="0.25">
      <c r="A49" s="53">
        <f t="shared" si="0"/>
        <v>41971</v>
      </c>
    </row>
    <row r="50" spans="1:1" x14ac:dyDescent="0.25">
      <c r="A50" s="53">
        <f t="shared" si="0"/>
        <v>41978</v>
      </c>
    </row>
    <row r="51" spans="1:1" x14ac:dyDescent="0.25">
      <c r="A51" s="53">
        <f t="shared" si="0"/>
        <v>41985</v>
      </c>
    </row>
    <row r="52" spans="1:1" x14ac:dyDescent="0.25">
      <c r="A52" s="53">
        <f t="shared" si="0"/>
        <v>41992</v>
      </c>
    </row>
    <row r="53" spans="1:1" x14ac:dyDescent="0.25">
      <c r="A53" s="53">
        <f t="shared" si="0"/>
        <v>41999</v>
      </c>
    </row>
    <row r="54" spans="1:1" x14ac:dyDescent="0.25">
      <c r="A54" s="53">
        <f t="shared" si="0"/>
        <v>42006</v>
      </c>
    </row>
    <row r="55" spans="1:1" x14ac:dyDescent="0.25">
      <c r="A55" s="53">
        <f t="shared" si="0"/>
        <v>42013</v>
      </c>
    </row>
    <row r="56" spans="1:1" x14ac:dyDescent="0.25">
      <c r="A56" s="53">
        <f t="shared" si="0"/>
        <v>42020</v>
      </c>
    </row>
    <row r="57" spans="1:1" x14ac:dyDescent="0.25">
      <c r="A57" s="53">
        <f t="shared" si="0"/>
        <v>42027</v>
      </c>
    </row>
    <row r="58" spans="1:1" x14ac:dyDescent="0.25">
      <c r="A58" s="53">
        <f t="shared" si="0"/>
        <v>42034</v>
      </c>
    </row>
    <row r="59" spans="1:1" x14ac:dyDescent="0.25">
      <c r="A59" s="53">
        <f t="shared" si="0"/>
        <v>42041</v>
      </c>
    </row>
    <row r="60" spans="1:1" x14ac:dyDescent="0.25">
      <c r="A60" s="53">
        <f t="shared" si="0"/>
        <v>42048</v>
      </c>
    </row>
    <row r="61" spans="1:1" x14ac:dyDescent="0.25">
      <c r="A61" s="53">
        <f t="shared" si="0"/>
        <v>42055</v>
      </c>
    </row>
    <row r="62" spans="1:1" x14ac:dyDescent="0.25">
      <c r="A62" s="53">
        <f t="shared" si="0"/>
        <v>42062</v>
      </c>
    </row>
    <row r="63" spans="1:1" x14ac:dyDescent="0.25">
      <c r="A63" s="53">
        <f t="shared" si="0"/>
        <v>42069</v>
      </c>
    </row>
    <row r="64" spans="1:1" x14ac:dyDescent="0.25">
      <c r="A64" s="53">
        <f t="shared" si="0"/>
        <v>42076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9"/>
  <sheetViews>
    <sheetView workbookViewId="0">
      <selection activeCell="G40" sqref="G40"/>
    </sheetView>
  </sheetViews>
  <sheetFormatPr defaultRowHeight="13.2" x14ac:dyDescent="0.25"/>
  <cols>
    <col min="1" max="1" width="25.33203125" customWidth="1"/>
    <col min="2" max="2" width="22.5546875" customWidth="1"/>
  </cols>
  <sheetData>
    <row r="1" spans="1:2" x14ac:dyDescent="0.25">
      <c r="A1" t="s">
        <v>275</v>
      </c>
      <c r="B1" t="s">
        <v>276</v>
      </c>
    </row>
    <row r="2" spans="1:2" ht="13.8" x14ac:dyDescent="0.3">
      <c r="A2" s="24">
        <v>10388</v>
      </c>
      <c r="B2" s="24">
        <v>10387</v>
      </c>
    </row>
    <row r="3" spans="1:2" ht="13.8" x14ac:dyDescent="0.3">
      <c r="A3" s="24">
        <v>10516</v>
      </c>
      <c r="B3" s="24">
        <v>10515</v>
      </c>
    </row>
    <row r="4" spans="1:2" ht="13.8" x14ac:dyDescent="0.3">
      <c r="A4" s="24">
        <v>10518</v>
      </c>
      <c r="B4" s="24">
        <v>10517</v>
      </c>
    </row>
    <row r="5" spans="1:2" ht="13.8" x14ac:dyDescent="0.3">
      <c r="A5" s="24">
        <v>10709</v>
      </c>
      <c r="B5" s="24">
        <v>10708</v>
      </c>
    </row>
    <row r="6" spans="1:2" ht="13.8" x14ac:dyDescent="0.3">
      <c r="A6" s="24"/>
      <c r="B6" s="24">
        <v>10379</v>
      </c>
    </row>
    <row r="7" spans="1:2" ht="13.8" x14ac:dyDescent="0.3">
      <c r="A7" s="24"/>
      <c r="B7" s="24">
        <v>10513</v>
      </c>
    </row>
    <row r="8" spans="1:2" ht="13.8" x14ac:dyDescent="0.3">
      <c r="A8" s="24"/>
      <c r="B8" s="24">
        <v>10514</v>
      </c>
    </row>
    <row r="9" spans="1:2" ht="13.8" x14ac:dyDescent="0.3">
      <c r="A9" s="24"/>
      <c r="B9" s="24">
        <v>10300</v>
      </c>
    </row>
    <row r="10" spans="1:2" ht="13.8" x14ac:dyDescent="0.3">
      <c r="A10" s="24"/>
      <c r="B10" s="24">
        <v>10373</v>
      </c>
    </row>
    <row r="11" spans="1:2" ht="13.8" x14ac:dyDescent="0.3">
      <c r="A11" s="24">
        <v>10336</v>
      </c>
      <c r="B11" s="24">
        <v>10299</v>
      </c>
    </row>
    <row r="12" spans="1:2" ht="13.8" x14ac:dyDescent="0.3">
      <c r="A12" s="24">
        <v>10383</v>
      </c>
      <c r="B12" s="24">
        <v>10355</v>
      </c>
    </row>
    <row r="13" spans="1:2" ht="13.8" x14ac:dyDescent="0.3">
      <c r="A13" s="24">
        <v>10434</v>
      </c>
      <c r="B13" s="24">
        <v>10398</v>
      </c>
    </row>
    <row r="14" spans="1:2" ht="13.8" x14ac:dyDescent="0.3">
      <c r="A14" s="24">
        <v>10470</v>
      </c>
      <c r="B14" s="24">
        <v>10438</v>
      </c>
    </row>
    <row r="15" spans="1:2" ht="13.8" x14ac:dyDescent="0.3">
      <c r="A15" s="24">
        <v>10590</v>
      </c>
      <c r="B15" s="24">
        <v>10543</v>
      </c>
    </row>
    <row r="16" spans="1:2" ht="13.8" x14ac:dyDescent="0.3">
      <c r="A16" s="24">
        <v>10647</v>
      </c>
      <c r="B16" s="24">
        <v>10600</v>
      </c>
    </row>
    <row r="17" spans="1:2" ht="13.8" x14ac:dyDescent="0.3">
      <c r="A17" s="24">
        <v>10757</v>
      </c>
      <c r="B17" s="24">
        <v>10715</v>
      </c>
    </row>
    <row r="18" spans="1:2" ht="13.8" x14ac:dyDescent="0.3">
      <c r="A18" s="24"/>
      <c r="B18" s="24">
        <v>10716</v>
      </c>
    </row>
    <row r="19" spans="1:2" ht="13.8" x14ac:dyDescent="0.3">
      <c r="A19" s="24"/>
      <c r="B19" s="24">
        <v>10771</v>
      </c>
    </row>
    <row r="20" spans="1:2" ht="13.8" x14ac:dyDescent="0.3">
      <c r="A20" s="24">
        <v>10283</v>
      </c>
      <c r="B20" s="24">
        <v>10282</v>
      </c>
    </row>
    <row r="21" spans="1:2" ht="13.8" x14ac:dyDescent="0.3">
      <c r="A21" s="24"/>
      <c r="B21" s="24">
        <v>10292</v>
      </c>
    </row>
    <row r="22" spans="1:2" ht="13.8" x14ac:dyDescent="0.3">
      <c r="A22" s="24">
        <v>1100792</v>
      </c>
      <c r="B22" s="24">
        <v>10636</v>
      </c>
    </row>
    <row r="23" spans="1:2" ht="13.8" x14ac:dyDescent="0.3">
      <c r="A23" s="24">
        <v>1210109</v>
      </c>
      <c r="B23" s="24">
        <v>10637</v>
      </c>
    </row>
    <row r="24" spans="1:2" ht="13.8" x14ac:dyDescent="0.3">
      <c r="A24" s="24">
        <v>10432</v>
      </c>
      <c r="B24" s="24">
        <v>10431</v>
      </c>
    </row>
    <row r="25" spans="1:2" ht="13.8" x14ac:dyDescent="0.3">
      <c r="A25" s="24">
        <v>1210150</v>
      </c>
      <c r="B25" s="24">
        <v>10687</v>
      </c>
    </row>
    <row r="26" spans="1:2" ht="13.8" x14ac:dyDescent="0.3">
      <c r="A26" s="24">
        <v>1100796</v>
      </c>
      <c r="B26" s="24">
        <v>10688</v>
      </c>
    </row>
    <row r="27" spans="1:2" ht="13.8" x14ac:dyDescent="0.3">
      <c r="A27" s="24">
        <v>10504</v>
      </c>
      <c r="B27" s="24">
        <v>10503</v>
      </c>
    </row>
    <row r="28" spans="1:2" ht="13.8" x14ac:dyDescent="0.3">
      <c r="A28" s="24">
        <v>10773</v>
      </c>
      <c r="B28" s="24">
        <v>10772</v>
      </c>
    </row>
    <row r="29" spans="1:2" ht="13.8" x14ac:dyDescent="0.3">
      <c r="A29" s="24">
        <v>10629</v>
      </c>
      <c r="B29" s="24">
        <v>10628</v>
      </c>
    </row>
    <row r="30" spans="1:2" ht="13.8" x14ac:dyDescent="0.3">
      <c r="A30" s="24">
        <v>10631</v>
      </c>
      <c r="B30" s="24">
        <v>10630</v>
      </c>
    </row>
    <row r="31" spans="1:2" ht="13.8" x14ac:dyDescent="0.3">
      <c r="A31" s="24">
        <v>1100799</v>
      </c>
      <c r="B31" s="24">
        <v>10689</v>
      </c>
    </row>
    <row r="32" spans="1:2" ht="13.8" x14ac:dyDescent="0.3">
      <c r="A32" s="24">
        <v>1210191</v>
      </c>
      <c r="B32" s="24">
        <v>10807</v>
      </c>
    </row>
    <row r="33" spans="1:2" ht="13.8" x14ac:dyDescent="0.3">
      <c r="A33" s="24">
        <v>10776</v>
      </c>
      <c r="B33" s="24">
        <v>10775</v>
      </c>
    </row>
    <row r="34" spans="1:2" ht="13.8" x14ac:dyDescent="0.3">
      <c r="A34" s="24">
        <v>1210331</v>
      </c>
      <c r="B34" s="24">
        <v>10805</v>
      </c>
    </row>
    <row r="35" spans="1:2" ht="13.8" x14ac:dyDescent="0.3">
      <c r="A35" s="24">
        <v>10212</v>
      </c>
      <c r="B35" s="24">
        <v>10209</v>
      </c>
    </row>
    <row r="36" spans="1:2" ht="13.8" x14ac:dyDescent="0.3">
      <c r="A36" s="24">
        <v>10235</v>
      </c>
      <c r="B36" s="24">
        <v>10234</v>
      </c>
    </row>
    <row r="37" spans="1:2" ht="13.8" x14ac:dyDescent="0.3">
      <c r="A37" s="24">
        <v>10288</v>
      </c>
      <c r="B37" s="24">
        <v>10287</v>
      </c>
    </row>
    <row r="38" spans="1:2" ht="13.8" x14ac:dyDescent="0.3">
      <c r="A38" s="24"/>
      <c r="B38" s="24">
        <v>10310</v>
      </c>
    </row>
    <row r="39" spans="1:2" ht="13.8" x14ac:dyDescent="0.3">
      <c r="A39" s="24" t="s">
        <v>72</v>
      </c>
      <c r="B39" s="24">
        <v>10685</v>
      </c>
    </row>
    <row r="40" spans="1:2" ht="13.8" x14ac:dyDescent="0.3">
      <c r="A40" s="24" t="s">
        <v>73</v>
      </c>
      <c r="B40" s="24">
        <v>10686</v>
      </c>
    </row>
    <row r="41" spans="1:2" ht="13.8" x14ac:dyDescent="0.3">
      <c r="A41" s="24"/>
      <c r="B41" s="24">
        <v>10465</v>
      </c>
    </row>
    <row r="42" spans="1:2" ht="13.8" x14ac:dyDescent="0.3">
      <c r="A42" s="24" t="s">
        <v>74</v>
      </c>
      <c r="B42" s="24">
        <v>10690</v>
      </c>
    </row>
    <row r="43" spans="1:2" ht="13.8" x14ac:dyDescent="0.3">
      <c r="A43" s="24" t="s">
        <v>75</v>
      </c>
      <c r="B43" s="24">
        <v>10691</v>
      </c>
    </row>
    <row r="44" spans="1:2" ht="13.8" x14ac:dyDescent="0.3">
      <c r="A44" s="24">
        <v>10364</v>
      </c>
      <c r="B44" s="24">
        <v>10363</v>
      </c>
    </row>
    <row r="45" spans="1:2" ht="13.8" x14ac:dyDescent="0.3">
      <c r="A45" s="24"/>
      <c r="B45" s="24">
        <v>10415</v>
      </c>
    </row>
    <row r="46" spans="1:2" ht="13.8" x14ac:dyDescent="0.3">
      <c r="A46" s="24">
        <v>10324</v>
      </c>
      <c r="B46" s="24">
        <v>10323</v>
      </c>
    </row>
    <row r="47" spans="1:2" ht="13.8" x14ac:dyDescent="0.3">
      <c r="A47" s="24">
        <v>10332</v>
      </c>
      <c r="B47" s="24">
        <v>10331</v>
      </c>
    </row>
    <row r="48" spans="1:2" ht="13.8" x14ac:dyDescent="0.3">
      <c r="A48" s="24">
        <v>10366</v>
      </c>
      <c r="B48" s="24">
        <v>10365</v>
      </c>
    </row>
    <row r="49" spans="1:2" ht="13.8" x14ac:dyDescent="0.3">
      <c r="A49" s="24">
        <v>10395</v>
      </c>
      <c r="B49" s="24">
        <v>10394</v>
      </c>
    </row>
    <row r="50" spans="1:2" ht="13.8" x14ac:dyDescent="0.3">
      <c r="A50" s="24">
        <v>10401</v>
      </c>
      <c r="B50" s="24">
        <v>10400</v>
      </c>
    </row>
    <row r="51" spans="1:2" ht="13.8" x14ac:dyDescent="0.3">
      <c r="A51" s="24">
        <v>10440</v>
      </c>
      <c r="B51" s="24">
        <v>10439</v>
      </c>
    </row>
    <row r="52" spans="1:2" ht="13.8" x14ac:dyDescent="0.3">
      <c r="A52" s="24">
        <v>10446</v>
      </c>
      <c r="B52" s="24">
        <v>10445</v>
      </c>
    </row>
    <row r="53" spans="1:2" ht="13.8" x14ac:dyDescent="0.3">
      <c r="A53" s="24">
        <v>10494</v>
      </c>
      <c r="B53" s="24">
        <v>10493</v>
      </c>
    </row>
    <row r="54" spans="1:2" ht="13.8" x14ac:dyDescent="0.3">
      <c r="A54" s="24"/>
      <c r="B54" s="24">
        <v>10580</v>
      </c>
    </row>
    <row r="55" spans="1:2" ht="13.8" x14ac:dyDescent="0.3">
      <c r="A55" s="24">
        <v>10520</v>
      </c>
      <c r="B55" s="24">
        <v>10519</v>
      </c>
    </row>
    <row r="56" spans="1:2" ht="13.8" x14ac:dyDescent="0.3">
      <c r="A56" s="24">
        <v>173143</v>
      </c>
      <c r="B56" s="24">
        <v>10693</v>
      </c>
    </row>
    <row r="57" spans="1:2" ht="13.8" x14ac:dyDescent="0.3">
      <c r="A57" s="24">
        <v>10597</v>
      </c>
      <c r="B57" s="24">
        <v>10596</v>
      </c>
    </row>
    <row r="58" spans="1:2" ht="13.8" x14ac:dyDescent="0.3">
      <c r="A58" s="24">
        <v>177776</v>
      </c>
      <c r="B58" s="24">
        <v>10694</v>
      </c>
    </row>
    <row r="59" spans="1:2" ht="13.8" x14ac:dyDescent="0.3">
      <c r="A59" s="24"/>
      <c r="B59" s="24">
        <v>10765</v>
      </c>
    </row>
    <row r="60" spans="1:2" ht="13.8" x14ac:dyDescent="0.3">
      <c r="A60" s="24">
        <v>10635</v>
      </c>
      <c r="B60" s="24">
        <v>10634</v>
      </c>
    </row>
    <row r="61" spans="1:2" ht="13.8" x14ac:dyDescent="0.3">
      <c r="A61" s="24">
        <v>10702</v>
      </c>
      <c r="B61" s="24">
        <v>10701</v>
      </c>
    </row>
    <row r="62" spans="1:2" ht="13.8" x14ac:dyDescent="0.3">
      <c r="A62" s="24">
        <v>10718</v>
      </c>
      <c r="B62" s="24">
        <v>10717</v>
      </c>
    </row>
    <row r="63" spans="1:2" ht="13.8" x14ac:dyDescent="0.3">
      <c r="A63" s="24">
        <v>10767</v>
      </c>
      <c r="B63" s="24">
        <v>10766</v>
      </c>
    </row>
    <row r="64" spans="1:2" ht="13.8" x14ac:dyDescent="0.3">
      <c r="A64" s="24">
        <v>186763</v>
      </c>
      <c r="B64" s="24">
        <v>10806</v>
      </c>
    </row>
    <row r="65" spans="1:2" ht="13.8" x14ac:dyDescent="0.3">
      <c r="A65" s="24">
        <v>10760</v>
      </c>
      <c r="B65" s="24">
        <v>10759</v>
      </c>
    </row>
    <row r="66" spans="1:2" ht="13.8" x14ac:dyDescent="0.3">
      <c r="A66" s="24"/>
      <c r="B66" s="24">
        <v>10642</v>
      </c>
    </row>
    <row r="67" spans="1:2" ht="13.8" x14ac:dyDescent="0.3">
      <c r="A67" s="24">
        <v>138532</v>
      </c>
      <c r="B67" s="24">
        <v>10808</v>
      </c>
    </row>
    <row r="68" spans="1:2" ht="13.8" x14ac:dyDescent="0.3">
      <c r="A68" s="24"/>
      <c r="B68" s="24">
        <v>10643</v>
      </c>
    </row>
    <row r="69" spans="1:2" ht="13.8" x14ac:dyDescent="0.3">
      <c r="A69" s="24"/>
      <c r="B69" s="24">
        <v>10641</v>
      </c>
    </row>
    <row r="70" spans="1:2" ht="13.8" x14ac:dyDescent="0.3">
      <c r="A70" s="24">
        <v>10281</v>
      </c>
      <c r="B70" s="24">
        <v>10280</v>
      </c>
    </row>
    <row r="71" spans="1:2" ht="13.8" x14ac:dyDescent="0.3">
      <c r="A71" s="24"/>
      <c r="B71" s="24">
        <v>10293</v>
      </c>
    </row>
    <row r="72" spans="1:2" ht="13.8" x14ac:dyDescent="0.3">
      <c r="A72" s="24">
        <v>10408</v>
      </c>
      <c r="B72" s="24">
        <v>10407</v>
      </c>
    </row>
    <row r="73" spans="1:2" ht="13.8" x14ac:dyDescent="0.3">
      <c r="A73" s="24"/>
      <c r="B73" s="24">
        <v>10418</v>
      </c>
    </row>
    <row r="74" spans="1:2" ht="13.8" x14ac:dyDescent="0.3">
      <c r="A74" s="24">
        <v>10406</v>
      </c>
      <c r="B74" s="24">
        <v>10405</v>
      </c>
    </row>
    <row r="75" spans="1:2" ht="13.8" x14ac:dyDescent="0.3">
      <c r="A75" s="24">
        <v>10579</v>
      </c>
      <c r="B75" s="24">
        <v>10578</v>
      </c>
    </row>
    <row r="76" spans="1:2" ht="13.8" x14ac:dyDescent="0.3">
      <c r="A76" s="24"/>
      <c r="B76" s="24">
        <v>10588</v>
      </c>
    </row>
    <row r="77" spans="1:2" ht="13.8" x14ac:dyDescent="0.3">
      <c r="A77" s="24">
        <v>10711</v>
      </c>
      <c r="B77" s="24">
        <v>10710</v>
      </c>
    </row>
    <row r="78" spans="1:2" ht="13.8" x14ac:dyDescent="0.3">
      <c r="A78" s="24"/>
      <c r="B78" s="24">
        <v>10236</v>
      </c>
    </row>
    <row r="79" spans="1:2" ht="13.8" x14ac:dyDescent="0.3">
      <c r="A79" s="24">
        <v>10404</v>
      </c>
      <c r="B79" s="24">
        <v>10359</v>
      </c>
    </row>
    <row r="80" spans="1:2" ht="13.8" x14ac:dyDescent="0.3">
      <c r="A80" s="24"/>
      <c r="B80" s="24">
        <v>10487</v>
      </c>
    </row>
    <row r="81" spans="1:2" ht="13.8" x14ac:dyDescent="0.3">
      <c r="A81" s="24">
        <v>10361</v>
      </c>
      <c r="B81" s="24">
        <v>10360</v>
      </c>
    </row>
    <row r="82" spans="1:2" ht="13.8" x14ac:dyDescent="0.3">
      <c r="A82" s="24">
        <v>10403</v>
      </c>
      <c r="B82" s="24">
        <v>10362</v>
      </c>
    </row>
    <row r="83" spans="1:2" ht="13.8" x14ac:dyDescent="0.3">
      <c r="A83" s="24">
        <v>10272</v>
      </c>
      <c r="B83" s="24">
        <v>10233</v>
      </c>
    </row>
    <row r="84" spans="1:2" ht="13.8" x14ac:dyDescent="0.3">
      <c r="A84" s="24">
        <v>10367</v>
      </c>
      <c r="B84" s="24">
        <v>10303</v>
      </c>
    </row>
    <row r="85" spans="1:2" ht="13.8" x14ac:dyDescent="0.3">
      <c r="A85" s="24">
        <v>10341</v>
      </c>
      <c r="B85" s="24">
        <v>10333</v>
      </c>
    </row>
    <row r="86" spans="1:2" ht="13.8" x14ac:dyDescent="0.3">
      <c r="A86" s="24"/>
      <c r="B86" s="24">
        <v>10358</v>
      </c>
    </row>
    <row r="87" spans="1:2" ht="13.8" x14ac:dyDescent="0.3">
      <c r="A87" s="24">
        <v>10428</v>
      </c>
      <c r="B87" s="24">
        <v>9826</v>
      </c>
    </row>
    <row r="88" spans="1:2" ht="13.8" x14ac:dyDescent="0.3">
      <c r="A88" s="24">
        <v>10469</v>
      </c>
      <c r="B88" s="24">
        <v>10447</v>
      </c>
    </row>
    <row r="89" spans="1:2" ht="13.8" x14ac:dyDescent="0.3">
      <c r="A89" s="24">
        <v>10584</v>
      </c>
      <c r="B89" s="24">
        <v>10583</v>
      </c>
    </row>
    <row r="90" spans="1:2" ht="13.8" x14ac:dyDescent="0.3">
      <c r="A90" s="24">
        <v>10608</v>
      </c>
      <c r="B90" s="24">
        <v>10607</v>
      </c>
    </row>
    <row r="91" spans="1:2" ht="13.8" x14ac:dyDescent="0.3">
      <c r="A91" s="24">
        <v>10673</v>
      </c>
      <c r="B91" s="24">
        <v>10633</v>
      </c>
    </row>
    <row r="92" spans="1:2" ht="13.8" x14ac:dyDescent="0.3">
      <c r="A92" s="24">
        <v>10754</v>
      </c>
      <c r="B92" s="24">
        <v>10753</v>
      </c>
    </row>
    <row r="93" spans="1:2" ht="13.8" x14ac:dyDescent="0.3">
      <c r="A93" s="24"/>
      <c r="B93" s="24">
        <v>10402</v>
      </c>
    </row>
    <row r="94" spans="1:2" ht="13.8" x14ac:dyDescent="0.3">
      <c r="A94" s="24">
        <v>2041000</v>
      </c>
      <c r="B94" s="24">
        <v>10638</v>
      </c>
    </row>
    <row r="95" spans="1:2" ht="13.8" x14ac:dyDescent="0.3">
      <c r="A95" s="24"/>
      <c r="B95" s="24">
        <v>10441</v>
      </c>
    </row>
    <row r="96" spans="1:2" ht="13.8" x14ac:dyDescent="0.3">
      <c r="A96" s="24"/>
      <c r="B96" s="24">
        <v>10472</v>
      </c>
    </row>
    <row r="97" spans="1:2" ht="13.8" x14ac:dyDescent="0.3">
      <c r="A97" s="24"/>
      <c r="B97" s="24">
        <v>10545</v>
      </c>
    </row>
    <row r="98" spans="1:2" ht="13.8" x14ac:dyDescent="0.3">
      <c r="A98" s="24"/>
      <c r="B98" s="24">
        <v>10594</v>
      </c>
    </row>
    <row r="99" spans="1:2" ht="13.8" x14ac:dyDescent="0.3">
      <c r="A99" s="24"/>
      <c r="B99" s="24">
        <v>10700</v>
      </c>
    </row>
    <row r="100" spans="1:2" ht="13.8" x14ac:dyDescent="0.3">
      <c r="A100" s="24"/>
      <c r="B100" s="24">
        <v>10719</v>
      </c>
    </row>
    <row r="101" spans="1:2" ht="13.8" x14ac:dyDescent="0.3">
      <c r="A101" s="24"/>
      <c r="B101" s="24">
        <v>10391</v>
      </c>
    </row>
    <row r="102" spans="1:2" ht="13.8" x14ac:dyDescent="0.3">
      <c r="A102" s="24"/>
      <c r="B102" s="24">
        <v>10273</v>
      </c>
    </row>
    <row r="103" spans="1:2" ht="13.8" x14ac:dyDescent="0.3">
      <c r="A103" s="24"/>
      <c r="B103" s="24">
        <v>10274</v>
      </c>
    </row>
    <row r="104" spans="1:2" ht="13.8" x14ac:dyDescent="0.3">
      <c r="A104" s="24"/>
      <c r="B104" s="24">
        <v>10206</v>
      </c>
    </row>
    <row r="105" spans="1:2" ht="13.8" x14ac:dyDescent="0.3">
      <c r="A105" s="24"/>
      <c r="B105" s="24">
        <v>10277</v>
      </c>
    </row>
    <row r="106" spans="1:2" ht="13.8" x14ac:dyDescent="0.3">
      <c r="A106" s="24"/>
      <c r="B106" s="24">
        <v>10207</v>
      </c>
    </row>
    <row r="107" spans="1:2" ht="13.8" x14ac:dyDescent="0.3">
      <c r="A107" s="24"/>
      <c r="B107" s="24">
        <v>10312</v>
      </c>
    </row>
    <row r="108" spans="1:2" ht="13.8" x14ac:dyDescent="0.3">
      <c r="A108" s="24"/>
      <c r="B108" s="24">
        <v>9807</v>
      </c>
    </row>
    <row r="109" spans="1:2" ht="13.8" x14ac:dyDescent="0.3">
      <c r="A109" s="24"/>
      <c r="B109" s="24">
        <v>10253</v>
      </c>
    </row>
    <row r="110" spans="1:2" ht="13.8" x14ac:dyDescent="0.3">
      <c r="A110" s="24"/>
      <c r="B110" s="24">
        <v>10326</v>
      </c>
    </row>
    <row r="111" spans="1:2" ht="13.8" x14ac:dyDescent="0.3">
      <c r="A111" s="24"/>
      <c r="B111" s="24">
        <v>10254</v>
      </c>
    </row>
    <row r="112" spans="1:2" ht="13.8" x14ac:dyDescent="0.3">
      <c r="A112" s="24"/>
      <c r="B112" s="24">
        <v>10313</v>
      </c>
    </row>
    <row r="113" spans="1:2" ht="13.8" x14ac:dyDescent="0.3">
      <c r="A113" s="24"/>
      <c r="B113" s="24">
        <v>10314</v>
      </c>
    </row>
    <row r="114" spans="1:2" ht="13.8" x14ac:dyDescent="0.3">
      <c r="A114" s="24"/>
      <c r="B114" s="24">
        <v>10315</v>
      </c>
    </row>
    <row r="115" spans="1:2" ht="13.8" x14ac:dyDescent="0.3">
      <c r="A115" s="24"/>
      <c r="B115" s="24">
        <v>10316</v>
      </c>
    </row>
    <row r="116" spans="1:2" ht="13.8" x14ac:dyDescent="0.3">
      <c r="A116" s="24"/>
      <c r="B116" s="24">
        <v>10228</v>
      </c>
    </row>
    <row r="117" spans="1:2" ht="13.8" x14ac:dyDescent="0.3">
      <c r="A117" s="24"/>
      <c r="B117" s="24">
        <v>10229</v>
      </c>
    </row>
    <row r="118" spans="1:2" ht="13.8" x14ac:dyDescent="0.3">
      <c r="A118" s="24"/>
      <c r="B118" s="24">
        <v>10330</v>
      </c>
    </row>
    <row r="119" spans="1:2" ht="13.8" x14ac:dyDescent="0.3">
      <c r="A119" s="24"/>
      <c r="B119" s="24">
        <v>10317</v>
      </c>
    </row>
    <row r="120" spans="1:2" ht="13.8" x14ac:dyDescent="0.3">
      <c r="A120" s="24"/>
      <c r="B120" s="24">
        <v>10318</v>
      </c>
    </row>
    <row r="121" spans="1:2" ht="13.8" x14ac:dyDescent="0.3">
      <c r="A121" s="24"/>
      <c r="B121" s="24">
        <v>10327</v>
      </c>
    </row>
    <row r="122" spans="1:2" ht="13.8" x14ac:dyDescent="0.3">
      <c r="A122" s="24"/>
      <c r="B122" s="24">
        <v>10319</v>
      </c>
    </row>
    <row r="123" spans="1:2" ht="13.8" x14ac:dyDescent="0.3">
      <c r="A123" s="24"/>
      <c r="B123" s="24">
        <v>10320</v>
      </c>
    </row>
    <row r="124" spans="1:2" ht="13.8" x14ac:dyDescent="0.3">
      <c r="A124" s="24"/>
      <c r="B124" s="24">
        <v>10321</v>
      </c>
    </row>
    <row r="125" spans="1:2" ht="13.8" x14ac:dyDescent="0.3">
      <c r="A125" s="24"/>
      <c r="B125" s="24">
        <v>10425</v>
      </c>
    </row>
    <row r="126" spans="1:2" ht="13.8" x14ac:dyDescent="0.3">
      <c r="A126" s="24"/>
      <c r="B126" s="24">
        <v>10426</v>
      </c>
    </row>
    <row r="127" spans="1:2" ht="13.8" x14ac:dyDescent="0.3">
      <c r="A127" s="24"/>
      <c r="B127" s="24">
        <v>10325</v>
      </c>
    </row>
    <row r="128" spans="1:2" ht="13.8" x14ac:dyDescent="0.3">
      <c r="A128" s="24"/>
      <c r="B128" s="24">
        <v>10430</v>
      </c>
    </row>
    <row r="129" spans="1:2" ht="13.8" x14ac:dyDescent="0.3">
      <c r="A129" s="24"/>
      <c r="B129" s="24">
        <v>10335</v>
      </c>
    </row>
    <row r="130" spans="1:2" ht="13.8" x14ac:dyDescent="0.3">
      <c r="A130" s="24"/>
      <c r="B130" s="24">
        <v>10429</v>
      </c>
    </row>
    <row r="131" spans="1:2" ht="13.8" x14ac:dyDescent="0.3">
      <c r="A131" s="24"/>
      <c r="B131" s="24">
        <v>10427</v>
      </c>
    </row>
    <row r="132" spans="1:2" ht="13.8" x14ac:dyDescent="0.3">
      <c r="A132" s="24"/>
      <c r="B132" s="24">
        <v>10448</v>
      </c>
    </row>
    <row r="133" spans="1:2" ht="13.8" x14ac:dyDescent="0.3">
      <c r="A133" s="24"/>
      <c r="B133" s="24">
        <v>9808</v>
      </c>
    </row>
    <row r="134" spans="1:2" ht="13.8" x14ac:dyDescent="0.3">
      <c r="A134" s="24"/>
      <c r="B134" s="24">
        <v>10084</v>
      </c>
    </row>
    <row r="135" spans="1:2" ht="13.8" x14ac:dyDescent="0.3">
      <c r="A135" s="24"/>
      <c r="B135" s="24">
        <v>10088</v>
      </c>
    </row>
    <row r="136" spans="1:2" ht="13.8" x14ac:dyDescent="0.3">
      <c r="A136" s="24"/>
      <c r="B136" s="24">
        <v>10382</v>
      </c>
    </row>
    <row r="137" spans="1:2" ht="13.8" x14ac:dyDescent="0.3">
      <c r="A137" s="24"/>
      <c r="B137" s="24">
        <v>10458</v>
      </c>
    </row>
    <row r="138" spans="1:2" ht="13.8" x14ac:dyDescent="0.3">
      <c r="A138" s="24"/>
      <c r="B138" s="24">
        <v>10386</v>
      </c>
    </row>
    <row r="139" spans="1:2" ht="13.8" x14ac:dyDescent="0.3">
      <c r="A139" s="24"/>
      <c r="B139" s="24">
        <v>10457</v>
      </c>
    </row>
    <row r="140" spans="1:2" ht="13.8" x14ac:dyDescent="0.3">
      <c r="A140" s="24"/>
      <c r="B140" s="24">
        <v>10449</v>
      </c>
    </row>
    <row r="141" spans="1:2" ht="13.8" x14ac:dyDescent="0.3">
      <c r="A141" s="24"/>
      <c r="B141" s="24">
        <v>10625</v>
      </c>
    </row>
    <row r="142" spans="1:2" ht="13.8" x14ac:dyDescent="0.3">
      <c r="A142" s="24"/>
      <c r="B142" s="24">
        <v>10780</v>
      </c>
    </row>
    <row r="143" spans="1:2" ht="13.8" x14ac:dyDescent="0.3">
      <c r="A143" s="24"/>
      <c r="B143" s="24">
        <v>10450</v>
      </c>
    </row>
    <row r="144" spans="1:2" ht="13.8" x14ac:dyDescent="0.3">
      <c r="A144" s="24"/>
      <c r="B144" s="24">
        <v>10451</v>
      </c>
    </row>
    <row r="145" spans="1:2" ht="13.8" x14ac:dyDescent="0.3">
      <c r="A145" s="24"/>
      <c r="B145" s="24">
        <v>10376</v>
      </c>
    </row>
    <row r="146" spans="1:2" ht="13.8" x14ac:dyDescent="0.3">
      <c r="A146" s="24"/>
      <c r="B146" s="24">
        <v>10377</v>
      </c>
    </row>
    <row r="147" spans="1:2" ht="13.8" x14ac:dyDescent="0.3">
      <c r="A147" s="24"/>
      <c r="B147" s="24">
        <v>10456</v>
      </c>
    </row>
    <row r="148" spans="1:2" ht="13.8" x14ac:dyDescent="0.3">
      <c r="A148" s="24"/>
      <c r="B148" s="24">
        <v>10452</v>
      </c>
    </row>
    <row r="149" spans="1:2" ht="13.8" x14ac:dyDescent="0.3">
      <c r="A149" s="24"/>
      <c r="B149" s="24">
        <v>10562</v>
      </c>
    </row>
    <row r="150" spans="1:2" ht="13.8" x14ac:dyDescent="0.3">
      <c r="A150" s="24"/>
      <c r="B150" s="24">
        <v>10587</v>
      </c>
    </row>
    <row r="151" spans="1:2" ht="13.8" x14ac:dyDescent="0.3">
      <c r="A151" s="24"/>
      <c r="B151" s="24">
        <v>10453</v>
      </c>
    </row>
    <row r="152" spans="1:2" ht="13.8" x14ac:dyDescent="0.3">
      <c r="A152" s="24"/>
      <c r="B152" s="24">
        <v>10454</v>
      </c>
    </row>
    <row r="153" spans="1:2" ht="13.8" x14ac:dyDescent="0.3">
      <c r="A153" s="24"/>
      <c r="B153" s="24">
        <v>10455</v>
      </c>
    </row>
    <row r="154" spans="1:2" ht="13.8" x14ac:dyDescent="0.3">
      <c r="A154" s="24"/>
      <c r="B154" s="24">
        <v>10550</v>
      </c>
    </row>
    <row r="155" spans="1:2" ht="13.8" x14ac:dyDescent="0.3">
      <c r="A155" s="24"/>
      <c r="B155" s="24">
        <v>10551</v>
      </c>
    </row>
    <row r="156" spans="1:2" ht="13.8" x14ac:dyDescent="0.3">
      <c r="A156" s="24"/>
      <c r="B156" s="24">
        <v>10552</v>
      </c>
    </row>
    <row r="157" spans="1:2" ht="13.8" x14ac:dyDescent="0.3">
      <c r="A157" s="24"/>
      <c r="B157" s="24">
        <v>10553</v>
      </c>
    </row>
    <row r="158" spans="1:2" ht="13.8" x14ac:dyDescent="0.3">
      <c r="A158" s="24"/>
      <c r="B158" s="24">
        <v>10554</v>
      </c>
    </row>
    <row r="159" spans="1:2" ht="13.8" x14ac:dyDescent="0.3">
      <c r="A159" s="24"/>
      <c r="B159" s="24">
        <v>10555</v>
      </c>
    </row>
    <row r="160" spans="1:2" ht="13.8" x14ac:dyDescent="0.3">
      <c r="A160" s="24"/>
      <c r="B160" s="24">
        <v>10556</v>
      </c>
    </row>
    <row r="161" spans="1:2" ht="13.8" x14ac:dyDescent="0.3">
      <c r="A161" s="24"/>
      <c r="B161" s="24">
        <v>10561</v>
      </c>
    </row>
    <row r="162" spans="1:2" ht="13.8" x14ac:dyDescent="0.3">
      <c r="A162" s="24"/>
      <c r="B162" s="24">
        <v>10557</v>
      </c>
    </row>
    <row r="163" spans="1:2" ht="13.8" x14ac:dyDescent="0.3">
      <c r="A163" s="24"/>
      <c r="B163" s="24">
        <v>10558</v>
      </c>
    </row>
    <row r="164" spans="1:2" ht="13.8" x14ac:dyDescent="0.3">
      <c r="A164" s="24"/>
      <c r="B164" s="24">
        <v>10559</v>
      </c>
    </row>
    <row r="165" spans="1:2" ht="13.8" x14ac:dyDescent="0.3">
      <c r="A165" s="24"/>
      <c r="B165" s="24">
        <v>10560</v>
      </c>
    </row>
    <row r="166" spans="1:2" ht="13.8" x14ac:dyDescent="0.3">
      <c r="A166" s="24"/>
      <c r="B166" s="24">
        <v>10082</v>
      </c>
    </row>
    <row r="167" spans="1:2" ht="13.8" x14ac:dyDescent="0.3">
      <c r="A167" s="24"/>
      <c r="B167" s="24">
        <v>10085</v>
      </c>
    </row>
    <row r="168" spans="1:2" ht="13.8" x14ac:dyDescent="0.3">
      <c r="A168" s="24"/>
      <c r="B168" s="24">
        <v>10090</v>
      </c>
    </row>
    <row r="169" spans="1:2" ht="13.8" x14ac:dyDescent="0.3">
      <c r="A169" s="24"/>
      <c r="B169" s="24">
        <v>10609</v>
      </c>
    </row>
    <row r="170" spans="1:2" ht="13.8" x14ac:dyDescent="0.3">
      <c r="A170" s="24"/>
      <c r="B170" s="24">
        <v>10496</v>
      </c>
    </row>
    <row r="171" spans="1:2" ht="13.8" x14ac:dyDescent="0.3">
      <c r="A171" s="24"/>
      <c r="B171" s="24">
        <v>10500</v>
      </c>
    </row>
    <row r="172" spans="1:2" ht="13.8" x14ac:dyDescent="0.3">
      <c r="A172" s="24"/>
      <c r="B172" s="24">
        <v>10610</v>
      </c>
    </row>
    <row r="173" spans="1:2" ht="13.8" x14ac:dyDescent="0.3">
      <c r="A173" s="24"/>
      <c r="B173" s="24">
        <v>10611</v>
      </c>
    </row>
    <row r="174" spans="1:2" ht="13.8" x14ac:dyDescent="0.3">
      <c r="A174" s="24"/>
      <c r="B174" s="24">
        <v>10612</v>
      </c>
    </row>
    <row r="175" spans="1:2" ht="13.8" x14ac:dyDescent="0.3">
      <c r="A175" s="24"/>
      <c r="B175" s="24">
        <v>10613</v>
      </c>
    </row>
    <row r="176" spans="1:2" ht="13.8" x14ac:dyDescent="0.3">
      <c r="A176" s="24"/>
      <c r="B176" s="24">
        <v>10614</v>
      </c>
    </row>
    <row r="177" spans="1:2" ht="13.8" x14ac:dyDescent="0.3">
      <c r="A177" s="24"/>
      <c r="B177" s="24">
        <v>10615</v>
      </c>
    </row>
    <row r="178" spans="1:2" ht="13.8" x14ac:dyDescent="0.3">
      <c r="A178" s="24"/>
      <c r="B178" s="24">
        <v>10616</v>
      </c>
    </row>
    <row r="179" spans="1:2" ht="13.8" x14ac:dyDescent="0.3">
      <c r="A179" s="24"/>
      <c r="B179" s="24">
        <v>10617</v>
      </c>
    </row>
    <row r="180" spans="1:2" ht="13.8" x14ac:dyDescent="0.3">
      <c r="A180" s="24"/>
      <c r="B180" s="24">
        <v>10618</v>
      </c>
    </row>
    <row r="181" spans="1:2" ht="13.8" x14ac:dyDescent="0.3">
      <c r="A181" s="24"/>
      <c r="B181" s="24">
        <v>10491</v>
      </c>
    </row>
    <row r="182" spans="1:2" ht="13.8" x14ac:dyDescent="0.3">
      <c r="A182" s="24"/>
      <c r="B182" s="24">
        <v>10619</v>
      </c>
    </row>
    <row r="183" spans="1:2" ht="13.8" x14ac:dyDescent="0.3">
      <c r="A183" s="24"/>
      <c r="B183" s="24">
        <v>10620</v>
      </c>
    </row>
    <row r="184" spans="1:2" ht="13.8" x14ac:dyDescent="0.3">
      <c r="A184" s="24"/>
      <c r="B184" s="24">
        <v>10621</v>
      </c>
    </row>
    <row r="185" spans="1:2" ht="13.8" x14ac:dyDescent="0.3">
      <c r="A185" s="24"/>
      <c r="B185" s="24">
        <v>10622</v>
      </c>
    </row>
    <row r="186" spans="1:2" ht="13.8" x14ac:dyDescent="0.3">
      <c r="A186" s="24"/>
      <c r="B186" s="24">
        <v>10623</v>
      </c>
    </row>
    <row r="187" spans="1:2" ht="13.8" x14ac:dyDescent="0.3">
      <c r="A187" s="24"/>
      <c r="B187" s="24">
        <v>10624</v>
      </c>
    </row>
    <row r="188" spans="1:2" ht="13.8" x14ac:dyDescent="0.3">
      <c r="A188" s="24"/>
      <c r="B188" s="24">
        <v>10713</v>
      </c>
    </row>
    <row r="189" spans="1:2" ht="13.8" x14ac:dyDescent="0.3">
      <c r="A189" s="24"/>
      <c r="B189" s="24">
        <v>10739</v>
      </c>
    </row>
    <row r="190" spans="1:2" ht="13.8" x14ac:dyDescent="0.3">
      <c r="A190" s="24"/>
      <c r="B190" s="24">
        <v>10740</v>
      </c>
    </row>
    <row r="191" spans="1:2" ht="13.8" x14ac:dyDescent="0.3">
      <c r="A191" s="24"/>
      <c r="B191" s="24">
        <v>10741</v>
      </c>
    </row>
    <row r="192" spans="1:2" ht="13.8" x14ac:dyDescent="0.3">
      <c r="A192" s="24"/>
      <c r="B192" s="24">
        <v>10742</v>
      </c>
    </row>
    <row r="193" spans="1:2" ht="13.8" x14ac:dyDescent="0.3">
      <c r="A193" s="24"/>
      <c r="B193" s="24">
        <v>10777</v>
      </c>
    </row>
    <row r="194" spans="1:2" ht="13.8" x14ac:dyDescent="0.3">
      <c r="A194" s="24"/>
      <c r="B194" s="24">
        <v>10083</v>
      </c>
    </row>
    <row r="195" spans="1:2" ht="13.8" x14ac:dyDescent="0.3">
      <c r="A195" s="24"/>
      <c r="B195" s="24">
        <v>10749</v>
      </c>
    </row>
    <row r="196" spans="1:2" ht="13.8" x14ac:dyDescent="0.3">
      <c r="A196" s="24"/>
      <c r="B196" s="24">
        <v>10750</v>
      </c>
    </row>
    <row r="197" spans="1:2" ht="13.8" x14ac:dyDescent="0.3">
      <c r="A197" s="24"/>
      <c r="B197" s="24">
        <v>10751</v>
      </c>
    </row>
    <row r="198" spans="1:2" ht="13.8" x14ac:dyDescent="0.3">
      <c r="A198" s="24"/>
      <c r="B198" s="24">
        <v>10745</v>
      </c>
    </row>
    <row r="199" spans="1:2" ht="13.8" x14ac:dyDescent="0.3">
      <c r="A199" s="24"/>
      <c r="B199" s="24">
        <v>10086</v>
      </c>
    </row>
    <row r="200" spans="1:2" ht="13.8" x14ac:dyDescent="0.3">
      <c r="A200" s="24"/>
      <c r="B200" s="24">
        <v>10178</v>
      </c>
    </row>
    <row r="201" spans="1:2" ht="13.8" x14ac:dyDescent="0.3">
      <c r="A201" s="24"/>
      <c r="B201" s="24">
        <v>10746</v>
      </c>
    </row>
    <row r="202" spans="1:2" ht="13.8" x14ac:dyDescent="0.3">
      <c r="A202" s="24"/>
      <c r="B202" s="24">
        <v>10747</v>
      </c>
    </row>
    <row r="203" spans="1:2" ht="13.8" x14ac:dyDescent="0.3">
      <c r="A203" s="24"/>
      <c r="B203" s="24">
        <v>10748</v>
      </c>
    </row>
    <row r="204" spans="1:2" ht="13.8" x14ac:dyDescent="0.3">
      <c r="A204" s="24"/>
      <c r="B204" s="24">
        <v>10696</v>
      </c>
    </row>
    <row r="205" spans="1:2" ht="13.8" x14ac:dyDescent="0.3">
      <c r="A205" s="24"/>
      <c r="B205" s="24">
        <v>10697</v>
      </c>
    </row>
    <row r="206" spans="1:2" ht="13.8" x14ac:dyDescent="0.3">
      <c r="A206" s="24"/>
      <c r="B206" s="24">
        <v>10743</v>
      </c>
    </row>
    <row r="207" spans="1:2" ht="13.8" x14ac:dyDescent="0.3">
      <c r="A207" s="24"/>
      <c r="B207" s="24">
        <v>10744</v>
      </c>
    </row>
    <row r="208" spans="1:2" ht="13.8" x14ac:dyDescent="0.3">
      <c r="A208" s="24">
        <v>10343</v>
      </c>
      <c r="B208" s="24">
        <v>10342</v>
      </c>
    </row>
    <row r="209" spans="1:2" ht="13.8" x14ac:dyDescent="0.3">
      <c r="A209" s="24"/>
      <c r="B209" s="24">
        <v>10372</v>
      </c>
    </row>
    <row r="210" spans="1:2" ht="13.8" x14ac:dyDescent="0.3">
      <c r="A210" s="24"/>
      <c r="B210" s="24">
        <v>10291</v>
      </c>
    </row>
    <row r="211" spans="1:2" ht="13.8" x14ac:dyDescent="0.3">
      <c r="A211" s="24">
        <v>10338</v>
      </c>
      <c r="B211" s="24">
        <v>10337</v>
      </c>
    </row>
    <row r="212" spans="1:2" ht="13.8" x14ac:dyDescent="0.3">
      <c r="A212" s="24"/>
      <c r="B212" s="24">
        <v>10374</v>
      </c>
    </row>
    <row r="213" spans="1:2" ht="13.8" x14ac:dyDescent="0.3">
      <c r="A213" s="24"/>
      <c r="B213" s="24">
        <v>10354</v>
      </c>
    </row>
    <row r="214" spans="1:2" ht="13.8" x14ac:dyDescent="0.3">
      <c r="A214" s="24"/>
      <c r="B214" s="24">
        <v>10423</v>
      </c>
    </row>
    <row r="215" spans="1:2" ht="13.8" x14ac:dyDescent="0.3">
      <c r="A215" s="24">
        <v>10435</v>
      </c>
      <c r="B215" s="24">
        <v>10397</v>
      </c>
    </row>
    <row r="216" spans="1:2" ht="13.8" x14ac:dyDescent="0.3">
      <c r="A216" s="24">
        <v>10471</v>
      </c>
      <c r="B216" s="24">
        <v>10437</v>
      </c>
    </row>
    <row r="217" spans="1:2" ht="13.8" x14ac:dyDescent="0.3">
      <c r="A217" s="24"/>
      <c r="B217" s="24">
        <v>10490</v>
      </c>
    </row>
    <row r="218" spans="1:2" ht="13.8" x14ac:dyDescent="0.3">
      <c r="A218" s="24">
        <v>10591</v>
      </c>
      <c r="B218" s="24">
        <v>10538</v>
      </c>
    </row>
    <row r="219" spans="1:2" ht="13.8" x14ac:dyDescent="0.3">
      <c r="A219" s="24"/>
      <c r="B219" s="24">
        <v>10592</v>
      </c>
    </row>
    <row r="220" spans="1:2" ht="13.8" x14ac:dyDescent="0.3">
      <c r="A220" s="24">
        <v>10648</v>
      </c>
      <c r="B220" s="24">
        <v>10599</v>
      </c>
    </row>
    <row r="221" spans="1:2" ht="13.8" x14ac:dyDescent="0.3">
      <c r="A221" s="24"/>
      <c r="B221" s="24">
        <v>10679</v>
      </c>
    </row>
    <row r="222" spans="1:2" ht="13.8" x14ac:dyDescent="0.3">
      <c r="A222" s="24">
        <v>10758</v>
      </c>
      <c r="B222" s="24">
        <v>10714</v>
      </c>
    </row>
    <row r="223" spans="1:2" ht="13.8" x14ac:dyDescent="0.3">
      <c r="A223" s="24"/>
      <c r="B223" s="24">
        <v>10774</v>
      </c>
    </row>
    <row r="224" spans="1:2" ht="13.8" x14ac:dyDescent="0.3">
      <c r="A224" s="24">
        <v>10412</v>
      </c>
      <c r="B224" s="24">
        <v>10411</v>
      </c>
    </row>
    <row r="225" spans="1:2" ht="13.8" x14ac:dyDescent="0.3">
      <c r="A225" s="24"/>
      <c r="B225" s="24">
        <v>10506</v>
      </c>
    </row>
    <row r="226" spans="1:2" ht="13.8" x14ac:dyDescent="0.3">
      <c r="A226" s="24">
        <v>8426993</v>
      </c>
      <c r="B226" s="24">
        <v>10692</v>
      </c>
    </row>
    <row r="227" spans="1:2" ht="13.8" x14ac:dyDescent="0.3">
      <c r="A227" s="24"/>
      <c r="B227" s="24">
        <v>10389</v>
      </c>
    </row>
    <row r="228" spans="1:2" ht="13.8" x14ac:dyDescent="0.3">
      <c r="A228" s="24"/>
      <c r="B228" s="24">
        <v>10589</v>
      </c>
    </row>
    <row r="229" spans="1:2" ht="13.8" x14ac:dyDescent="0.3">
      <c r="A229" s="24"/>
      <c r="B229" s="24">
        <v>10761</v>
      </c>
    </row>
    <row r="230" spans="1:2" ht="13.8" x14ac:dyDescent="0.3">
      <c r="A230" s="24"/>
      <c r="B230" s="24">
        <v>10473</v>
      </c>
    </row>
    <row r="231" spans="1:2" ht="13.8" x14ac:dyDescent="0.3">
      <c r="A231" s="24"/>
      <c r="B231" s="24">
        <v>10302</v>
      </c>
    </row>
    <row r="232" spans="1:2" ht="13.8" x14ac:dyDescent="0.3">
      <c r="A232" s="24"/>
      <c r="B232" s="24">
        <v>10344</v>
      </c>
    </row>
    <row r="233" spans="1:2" ht="13.8" x14ac:dyDescent="0.3">
      <c r="A233" s="24"/>
      <c r="B233" s="24">
        <v>10396</v>
      </c>
    </row>
    <row r="234" spans="1:2" ht="13.8" x14ac:dyDescent="0.3">
      <c r="A234" s="24"/>
      <c r="B234" s="24">
        <v>10509</v>
      </c>
    </row>
    <row r="235" spans="1:2" ht="13.8" x14ac:dyDescent="0.3">
      <c r="A235" s="24"/>
      <c r="B235" s="24">
        <v>10380</v>
      </c>
    </row>
    <row r="236" spans="1:2" ht="13.8" x14ac:dyDescent="0.3">
      <c r="A236" s="24"/>
      <c r="B236" s="24">
        <v>10695</v>
      </c>
    </row>
    <row r="237" spans="1:2" ht="13.8" x14ac:dyDescent="0.3">
      <c r="A237" s="24"/>
      <c r="B237" s="24">
        <v>10322</v>
      </c>
    </row>
    <row r="238" spans="1:2" ht="13.8" x14ac:dyDescent="0.3">
      <c r="A238" s="24"/>
      <c r="B238" s="24">
        <v>10443</v>
      </c>
    </row>
    <row r="239" spans="1:2" ht="13.8" x14ac:dyDescent="0.3">
      <c r="A239" s="24"/>
      <c r="B239" s="24">
        <v>10585</v>
      </c>
    </row>
    <row r="240" spans="1:2" ht="13.8" x14ac:dyDescent="0.3">
      <c r="A240" s="24"/>
      <c r="B240" s="24">
        <v>10606</v>
      </c>
    </row>
    <row r="241" spans="1:2" ht="13.8" x14ac:dyDescent="0.3">
      <c r="A241" s="24">
        <v>10279</v>
      </c>
      <c r="B241" s="24">
        <v>10278</v>
      </c>
    </row>
    <row r="242" spans="1:2" ht="13.8" x14ac:dyDescent="0.3">
      <c r="A242" s="24">
        <v>10276</v>
      </c>
      <c r="B242" s="24">
        <v>10275</v>
      </c>
    </row>
    <row r="243" spans="1:2" ht="13.8" x14ac:dyDescent="0.3">
      <c r="A243" s="24">
        <v>10329</v>
      </c>
      <c r="B243" s="24">
        <v>10328</v>
      </c>
    </row>
    <row r="244" spans="1:2" ht="13.8" x14ac:dyDescent="0.3">
      <c r="A244" s="24">
        <v>10410</v>
      </c>
      <c r="B244" s="24">
        <v>10409</v>
      </c>
    </row>
    <row r="245" spans="1:2" ht="13.8" x14ac:dyDescent="0.3">
      <c r="A245" s="24">
        <v>10468</v>
      </c>
      <c r="B245" s="24">
        <v>10467</v>
      </c>
    </row>
    <row r="246" spans="1:2" ht="13.8" x14ac:dyDescent="0.3">
      <c r="A246" s="24">
        <v>10582</v>
      </c>
      <c r="B246" s="24">
        <v>10581</v>
      </c>
    </row>
    <row r="247" spans="1:2" ht="13.8" x14ac:dyDescent="0.3">
      <c r="A247" s="24">
        <v>10640</v>
      </c>
      <c r="B247" s="24">
        <v>10639</v>
      </c>
    </row>
    <row r="248" spans="1:2" ht="13.8" x14ac:dyDescent="0.3">
      <c r="A248" s="24">
        <v>10723</v>
      </c>
      <c r="B248" s="24">
        <v>10722</v>
      </c>
    </row>
    <row r="249" spans="1:2" ht="13.8" x14ac:dyDescent="0.3">
      <c r="A249" s="24">
        <v>10770</v>
      </c>
      <c r="B249" s="24">
        <v>10769</v>
      </c>
    </row>
    <row r="250" spans="1:2" ht="13.8" x14ac:dyDescent="0.3">
      <c r="A250" s="24"/>
      <c r="B250" s="24">
        <v>10699</v>
      </c>
    </row>
    <row r="251" spans="1:2" ht="13.8" x14ac:dyDescent="0.3">
      <c r="A251" s="24">
        <v>10340</v>
      </c>
      <c r="B251" s="24">
        <v>10311</v>
      </c>
    </row>
    <row r="252" spans="1:2" ht="13.8" x14ac:dyDescent="0.3">
      <c r="A252" s="24"/>
      <c r="B252" s="24">
        <v>10369</v>
      </c>
    </row>
    <row r="253" spans="1:2" ht="13.8" x14ac:dyDescent="0.3">
      <c r="A253" s="24">
        <v>473751</v>
      </c>
      <c r="B253" s="24">
        <v>10371</v>
      </c>
    </row>
    <row r="254" spans="1:2" ht="13.8" x14ac:dyDescent="0.3">
      <c r="A254" s="24">
        <v>10508</v>
      </c>
      <c r="B254" s="24">
        <v>10444</v>
      </c>
    </row>
    <row r="255" spans="1:2" ht="13.8" x14ac:dyDescent="0.3">
      <c r="A255" s="24"/>
      <c r="B255" s="24">
        <v>10511</v>
      </c>
    </row>
    <row r="256" spans="1:2" ht="13.8" x14ac:dyDescent="0.3">
      <c r="A256" s="24">
        <v>10646</v>
      </c>
      <c r="B256" s="24">
        <v>10605</v>
      </c>
    </row>
    <row r="257" spans="1:2" ht="13.8" x14ac:dyDescent="0.3">
      <c r="A257" s="24"/>
      <c r="B257" s="24">
        <v>10644</v>
      </c>
    </row>
    <row r="258" spans="1:2" ht="13.8" x14ac:dyDescent="0.3">
      <c r="A258" s="24"/>
      <c r="B258" s="24">
        <v>10424</v>
      </c>
    </row>
    <row r="259" spans="1:2" ht="13.8" x14ac:dyDescent="0.3">
      <c r="A259" s="24"/>
      <c r="B259" s="24">
        <v>10486</v>
      </c>
    </row>
    <row r="260" spans="1:2" ht="13.8" x14ac:dyDescent="0.3">
      <c r="A260" s="24"/>
      <c r="B260" s="24">
        <v>10604</v>
      </c>
    </row>
    <row r="261" spans="1:2" ht="13.8" x14ac:dyDescent="0.3">
      <c r="A261" s="24"/>
      <c r="B261" s="24">
        <v>10063</v>
      </c>
    </row>
    <row r="262" spans="1:2" ht="13.8" x14ac:dyDescent="0.3">
      <c r="A262" s="24"/>
      <c r="B262" s="24">
        <v>10348</v>
      </c>
    </row>
    <row r="263" spans="1:2" ht="13.8" x14ac:dyDescent="0.3">
      <c r="A263" s="24"/>
      <c r="B263" s="24">
        <v>10346</v>
      </c>
    </row>
    <row r="264" spans="1:2" ht="13.8" x14ac:dyDescent="0.3">
      <c r="A264" s="24"/>
      <c r="B264" s="24">
        <v>10351</v>
      </c>
    </row>
    <row r="265" spans="1:2" ht="13.8" x14ac:dyDescent="0.3">
      <c r="A265" s="24"/>
      <c r="B265" s="24">
        <v>10356</v>
      </c>
    </row>
    <row r="266" spans="1:2" ht="13.8" x14ac:dyDescent="0.3">
      <c r="A266" s="24"/>
      <c r="B266" s="24">
        <v>10421</v>
      </c>
    </row>
    <row r="267" spans="1:2" ht="13.8" x14ac:dyDescent="0.3">
      <c r="A267" s="24"/>
      <c r="B267" s="24">
        <v>10353</v>
      </c>
    </row>
    <row r="268" spans="1:2" ht="13.8" x14ac:dyDescent="0.3">
      <c r="A268" s="24"/>
      <c r="B268" s="24">
        <v>10419</v>
      </c>
    </row>
    <row r="269" spans="1:2" ht="13.8" x14ac:dyDescent="0.3">
      <c r="A269" s="24"/>
      <c r="B269" s="24">
        <v>10350</v>
      </c>
    </row>
    <row r="270" spans="1:2" ht="13.8" x14ac:dyDescent="0.3">
      <c r="A270" s="24"/>
      <c r="B270" s="24">
        <v>10349</v>
      </c>
    </row>
    <row r="271" spans="1:2" ht="13.8" x14ac:dyDescent="0.3">
      <c r="A271" s="24"/>
      <c r="B271" s="24">
        <v>10422</v>
      </c>
    </row>
    <row r="272" spans="1:2" ht="13.8" x14ac:dyDescent="0.3">
      <c r="A272" s="24"/>
      <c r="B272" s="24">
        <v>10352</v>
      </c>
    </row>
    <row r="273" spans="1:2" ht="13.8" x14ac:dyDescent="0.3">
      <c r="A273" s="24"/>
      <c r="B273" s="24">
        <v>10420</v>
      </c>
    </row>
    <row r="274" spans="1:2" ht="13.8" x14ac:dyDescent="0.3">
      <c r="A274" s="24"/>
      <c r="B274" s="24">
        <v>10345</v>
      </c>
    </row>
    <row r="275" spans="1:2" ht="13.8" x14ac:dyDescent="0.3">
      <c r="A275" s="24"/>
      <c r="B275" s="24">
        <v>10357</v>
      </c>
    </row>
    <row r="276" spans="1:2" ht="13.8" x14ac:dyDescent="0.3">
      <c r="A276" s="24"/>
      <c r="B276" s="24">
        <v>10375</v>
      </c>
    </row>
    <row r="277" spans="1:2" ht="13.8" x14ac:dyDescent="0.3">
      <c r="A277" s="24"/>
      <c r="B277" s="24">
        <v>10347</v>
      </c>
    </row>
    <row r="278" spans="1:2" ht="13.8" x14ac:dyDescent="0.3">
      <c r="A278" s="24">
        <v>10527</v>
      </c>
      <c r="B278" s="24">
        <v>10526</v>
      </c>
    </row>
    <row r="279" spans="1:2" ht="13.8" x14ac:dyDescent="0.3">
      <c r="A279" s="24"/>
      <c r="B279" s="24">
        <v>10572</v>
      </c>
    </row>
    <row r="280" spans="1:2" ht="13.8" x14ac:dyDescent="0.3">
      <c r="A280" s="24">
        <v>10525</v>
      </c>
      <c r="B280" s="24">
        <v>10524</v>
      </c>
    </row>
    <row r="281" spans="1:2" ht="13.8" x14ac:dyDescent="0.3">
      <c r="A281" s="24"/>
      <c r="B281" s="24">
        <v>10573</v>
      </c>
    </row>
    <row r="282" spans="1:2" ht="13.8" x14ac:dyDescent="0.3">
      <c r="A282" s="24">
        <v>10523</v>
      </c>
      <c r="B282" s="24">
        <v>10522</v>
      </c>
    </row>
    <row r="283" spans="1:2" ht="13.8" x14ac:dyDescent="0.3">
      <c r="A283" s="24"/>
      <c r="B283" s="24">
        <v>10571</v>
      </c>
    </row>
    <row r="284" spans="1:2" ht="13.8" x14ac:dyDescent="0.3">
      <c r="A284" s="24">
        <v>10540</v>
      </c>
      <c r="B284" s="24">
        <v>10539</v>
      </c>
    </row>
    <row r="285" spans="1:2" ht="13.8" x14ac:dyDescent="0.3">
      <c r="A285" s="24"/>
      <c r="B285" s="24">
        <v>10566</v>
      </c>
    </row>
    <row r="286" spans="1:2" ht="13.8" x14ac:dyDescent="0.3">
      <c r="A286" s="24">
        <v>10529</v>
      </c>
      <c r="B286" s="24">
        <v>10528</v>
      </c>
    </row>
    <row r="287" spans="1:2" ht="13.8" x14ac:dyDescent="0.3">
      <c r="A287" s="24">
        <v>10537</v>
      </c>
      <c r="B287" s="24">
        <v>10536</v>
      </c>
    </row>
    <row r="288" spans="1:2" ht="13.8" x14ac:dyDescent="0.3">
      <c r="A288" s="24"/>
      <c r="B288" s="24">
        <v>10570</v>
      </c>
    </row>
    <row r="289" spans="1:2" ht="13.8" x14ac:dyDescent="0.3">
      <c r="A289" s="24">
        <v>10535</v>
      </c>
      <c r="B289" s="24">
        <v>10534</v>
      </c>
    </row>
    <row r="290" spans="1:2" ht="13.8" x14ac:dyDescent="0.3">
      <c r="A290" s="24"/>
      <c r="B290" s="24">
        <v>10569</v>
      </c>
    </row>
    <row r="291" spans="1:2" ht="13.8" x14ac:dyDescent="0.3">
      <c r="A291" s="24">
        <v>10542</v>
      </c>
      <c r="B291" s="24">
        <v>10541</v>
      </c>
    </row>
    <row r="292" spans="1:2" ht="13.8" x14ac:dyDescent="0.3">
      <c r="A292" s="24">
        <v>10531</v>
      </c>
      <c r="B292" s="24">
        <v>10530</v>
      </c>
    </row>
    <row r="293" spans="1:2" ht="13.8" x14ac:dyDescent="0.3">
      <c r="A293" s="24"/>
      <c r="B293" s="24">
        <v>10567</v>
      </c>
    </row>
    <row r="294" spans="1:2" ht="13.8" x14ac:dyDescent="0.3">
      <c r="A294" s="24">
        <v>10533</v>
      </c>
      <c r="B294" s="24">
        <v>10532</v>
      </c>
    </row>
    <row r="295" spans="1:2" ht="13.8" x14ac:dyDescent="0.3">
      <c r="A295" s="24"/>
      <c r="B295" s="24">
        <v>10568</v>
      </c>
    </row>
    <row r="296" spans="1:2" ht="13.8" x14ac:dyDescent="0.3">
      <c r="A296" s="24">
        <v>10602</v>
      </c>
      <c r="B296" s="24">
        <v>10601</v>
      </c>
    </row>
    <row r="297" spans="1:2" ht="13.8" x14ac:dyDescent="0.3">
      <c r="A297" s="24"/>
      <c r="B297" s="24">
        <v>10626</v>
      </c>
    </row>
    <row r="298" spans="1:2" ht="13.8" x14ac:dyDescent="0.3">
      <c r="A298" s="24">
        <v>10666</v>
      </c>
      <c r="B298" s="24">
        <v>10665</v>
      </c>
    </row>
    <row r="299" spans="1:2" ht="13.8" x14ac:dyDescent="0.3">
      <c r="A299" s="24"/>
      <c r="B299" s="24">
        <v>10676</v>
      </c>
    </row>
    <row r="300" spans="1:2" ht="13.8" x14ac:dyDescent="0.3">
      <c r="A300" s="24">
        <v>10683</v>
      </c>
      <c r="B300" s="24">
        <v>10682</v>
      </c>
    </row>
    <row r="301" spans="1:2" ht="13.8" x14ac:dyDescent="0.3">
      <c r="A301" s="24"/>
      <c r="B301" s="24">
        <v>10684</v>
      </c>
    </row>
    <row r="302" spans="1:2" ht="13.8" x14ac:dyDescent="0.3">
      <c r="A302" s="24">
        <v>10650</v>
      </c>
      <c r="B302" s="24">
        <v>10649</v>
      </c>
    </row>
    <row r="303" spans="1:2" ht="13.8" x14ac:dyDescent="0.3">
      <c r="A303" s="24">
        <v>10654</v>
      </c>
      <c r="B303" s="24">
        <v>10653</v>
      </c>
    </row>
    <row r="304" spans="1:2" ht="13.8" x14ac:dyDescent="0.3">
      <c r="A304" s="24">
        <v>10652</v>
      </c>
      <c r="B304" s="24">
        <v>10651</v>
      </c>
    </row>
    <row r="305" spans="1:2" ht="13.8" x14ac:dyDescent="0.3">
      <c r="A305" s="24">
        <v>10664</v>
      </c>
      <c r="B305" s="24">
        <v>10663</v>
      </c>
    </row>
    <row r="306" spans="1:2" ht="13.8" x14ac:dyDescent="0.3">
      <c r="A306" s="24"/>
      <c r="B306" s="24">
        <v>10677</v>
      </c>
    </row>
    <row r="307" spans="1:2" ht="13.8" x14ac:dyDescent="0.3">
      <c r="A307" s="24">
        <v>10660</v>
      </c>
      <c r="B307" s="24">
        <v>10659</v>
      </c>
    </row>
    <row r="308" spans="1:2" ht="13.8" x14ac:dyDescent="0.3">
      <c r="A308" s="24">
        <v>10656</v>
      </c>
      <c r="B308" s="24">
        <v>10655</v>
      </c>
    </row>
    <row r="309" spans="1:2" ht="13.8" x14ac:dyDescent="0.3">
      <c r="A309" s="24">
        <v>10658</v>
      </c>
      <c r="B309" s="24">
        <v>10657</v>
      </c>
    </row>
    <row r="310" spans="1:2" ht="13.8" x14ac:dyDescent="0.3">
      <c r="A310" s="24"/>
      <c r="B310" s="24">
        <v>10678</v>
      </c>
    </row>
    <row r="311" spans="1:2" ht="13.8" x14ac:dyDescent="0.3">
      <c r="A311" s="24">
        <v>10675</v>
      </c>
      <c r="B311" s="24">
        <v>10674</v>
      </c>
    </row>
    <row r="312" spans="1:2" ht="13.8" x14ac:dyDescent="0.3">
      <c r="A312" s="24">
        <v>10577</v>
      </c>
      <c r="B312" s="24">
        <v>10576</v>
      </c>
    </row>
    <row r="313" spans="1:2" ht="13.8" x14ac:dyDescent="0.3">
      <c r="A313" s="24">
        <v>10290</v>
      </c>
      <c r="B313" s="24">
        <v>10289</v>
      </c>
    </row>
    <row r="314" spans="1:2" ht="13.8" x14ac:dyDescent="0.3">
      <c r="A314" s="24">
        <v>10308</v>
      </c>
      <c r="B314" s="24">
        <v>10307</v>
      </c>
    </row>
    <row r="315" spans="1:2" ht="13.8" x14ac:dyDescent="0.3">
      <c r="A315" s="24">
        <v>10385</v>
      </c>
      <c r="B315" s="24">
        <v>10384</v>
      </c>
    </row>
    <row r="316" spans="1:2" ht="13.8" x14ac:dyDescent="0.3">
      <c r="A316" s="24">
        <v>10475</v>
      </c>
      <c r="B316" s="24">
        <v>10474</v>
      </c>
    </row>
    <row r="317" spans="1:2" ht="13.8" x14ac:dyDescent="0.3">
      <c r="A317" s="24">
        <v>10763</v>
      </c>
      <c r="B317" s="24">
        <v>10762</v>
      </c>
    </row>
    <row r="318" spans="1:2" ht="13.8" x14ac:dyDescent="0.3">
      <c r="A318" s="24">
        <v>10672</v>
      </c>
      <c r="B318" s="24">
        <v>10667</v>
      </c>
    </row>
    <row r="319" spans="1:2" ht="13.8" x14ac:dyDescent="0.3">
      <c r="A319" s="24"/>
      <c r="B319" s="24">
        <v>10575</v>
      </c>
    </row>
    <row r="320" spans="1:2" ht="13.8" x14ac:dyDescent="0.3">
      <c r="A320" s="24"/>
      <c r="B320" s="24">
        <v>10512</v>
      </c>
    </row>
    <row r="321" spans="1:2" ht="13.8" x14ac:dyDescent="0.3">
      <c r="A321" s="24"/>
      <c r="B321" s="24">
        <v>10703</v>
      </c>
    </row>
    <row r="322" spans="1:2" ht="13.8" x14ac:dyDescent="0.3">
      <c r="A322" s="24"/>
      <c r="B322" s="24">
        <v>10546</v>
      </c>
    </row>
    <row r="323" spans="1:2" ht="13.8" x14ac:dyDescent="0.3">
      <c r="A323" s="24"/>
      <c r="B323" s="24">
        <v>10381</v>
      </c>
    </row>
    <row r="324" spans="1:2" ht="13.8" x14ac:dyDescent="0.3">
      <c r="A324" s="24"/>
      <c r="B324" s="24">
        <v>10768</v>
      </c>
    </row>
    <row r="325" spans="1:2" ht="13.8" x14ac:dyDescent="0.3">
      <c r="A325" s="24"/>
      <c r="B325" s="24">
        <v>10764</v>
      </c>
    </row>
    <row r="326" spans="1:2" ht="13.8" x14ac:dyDescent="0.3">
      <c r="A326" s="24"/>
      <c r="B326" s="24">
        <v>10301</v>
      </c>
    </row>
    <row r="327" spans="1:2" ht="13.8" x14ac:dyDescent="0.3">
      <c r="A327" s="24"/>
      <c r="B327" s="24">
        <v>10544</v>
      </c>
    </row>
    <row r="328" spans="1:2" ht="13.8" x14ac:dyDescent="0.3">
      <c r="A328" s="24"/>
      <c r="B328" s="24">
        <v>10442</v>
      </c>
    </row>
    <row r="329" spans="1:2" ht="13.8" x14ac:dyDescent="0.3">
      <c r="A329" s="24"/>
      <c r="B329" s="24">
        <v>10598</v>
      </c>
    </row>
    <row r="330" spans="1:2" ht="13.8" x14ac:dyDescent="0.3">
      <c r="A330" s="24"/>
      <c r="B330" s="24">
        <v>10547</v>
      </c>
    </row>
    <row r="331" spans="1:2" ht="13.8" x14ac:dyDescent="0.3">
      <c r="A331" s="24"/>
      <c r="B331" s="24">
        <v>10549</v>
      </c>
    </row>
    <row r="332" spans="1:2" ht="13.8" x14ac:dyDescent="0.3">
      <c r="A332" s="24"/>
      <c r="B332" s="24">
        <v>10721</v>
      </c>
    </row>
    <row r="333" spans="1:2" ht="13.8" x14ac:dyDescent="0.3">
      <c r="A333" s="24"/>
      <c r="B333" s="24">
        <v>10501</v>
      </c>
    </row>
    <row r="334" spans="1:2" ht="13.8" x14ac:dyDescent="0.3">
      <c r="A334" s="24"/>
      <c r="B334" s="24">
        <v>10821</v>
      </c>
    </row>
    <row r="335" spans="1:2" ht="13.8" x14ac:dyDescent="0.3">
      <c r="A335" s="24"/>
      <c r="B335" s="24">
        <v>10785</v>
      </c>
    </row>
    <row r="336" spans="1:2" ht="13.8" x14ac:dyDescent="0.3">
      <c r="A336" s="24"/>
      <c r="B336" s="24">
        <v>10784</v>
      </c>
    </row>
    <row r="337" spans="1:2" ht="13.8" x14ac:dyDescent="0.3">
      <c r="A337" s="24">
        <v>10756</v>
      </c>
      <c r="B337" s="24">
        <v>10755</v>
      </c>
    </row>
    <row r="338" spans="1:2" ht="13.8" x14ac:dyDescent="0.3">
      <c r="A338" s="24">
        <v>10812</v>
      </c>
      <c r="B338" s="24">
        <v>10811</v>
      </c>
    </row>
    <row r="339" spans="1:2" ht="13.8" x14ac:dyDescent="0.3">
      <c r="A339" s="24"/>
      <c r="B339" s="24">
        <v>10783</v>
      </c>
    </row>
    <row r="340" spans="1:2" ht="13.8" x14ac:dyDescent="0.3">
      <c r="A340" s="24"/>
      <c r="B340" s="24">
        <v>10825</v>
      </c>
    </row>
    <row r="341" spans="1:2" ht="13.8" x14ac:dyDescent="0.3">
      <c r="A341" s="24"/>
      <c r="B341" s="24">
        <v>10704</v>
      </c>
    </row>
    <row r="342" spans="1:2" ht="13.8" x14ac:dyDescent="0.3">
      <c r="A342" s="24"/>
      <c r="B342" s="24">
        <v>10829</v>
      </c>
    </row>
    <row r="343" spans="1:2" ht="13.8" x14ac:dyDescent="0.3">
      <c r="A343" s="24"/>
      <c r="B343" s="24">
        <v>10707</v>
      </c>
    </row>
    <row r="344" spans="1:2" ht="13.8" x14ac:dyDescent="0.3">
      <c r="A344" s="24"/>
      <c r="B344" s="24">
        <v>10826</v>
      </c>
    </row>
    <row r="345" spans="1:2" ht="13.8" x14ac:dyDescent="0.3">
      <c r="A345" s="24"/>
      <c r="B345" s="24">
        <v>10786</v>
      </c>
    </row>
    <row r="346" spans="1:2" ht="13.8" x14ac:dyDescent="0.3">
      <c r="A346" s="24"/>
      <c r="B346" s="24">
        <v>10781</v>
      </c>
    </row>
    <row r="347" spans="1:2" ht="13.8" x14ac:dyDescent="0.3">
      <c r="A347" s="24">
        <v>10804</v>
      </c>
      <c r="B347" s="24">
        <v>10803</v>
      </c>
    </row>
    <row r="348" spans="1:2" ht="13.8" x14ac:dyDescent="0.3">
      <c r="A348" s="24"/>
      <c r="B348" s="24">
        <v>10820</v>
      </c>
    </row>
    <row r="349" spans="1:2" ht="13.8" x14ac:dyDescent="0.3">
      <c r="A349" s="24">
        <v>10796</v>
      </c>
      <c r="B349" s="24">
        <v>10795</v>
      </c>
    </row>
    <row r="350" spans="1:2" ht="13.8" x14ac:dyDescent="0.3">
      <c r="A350" s="24"/>
      <c r="B350" s="24">
        <v>10814</v>
      </c>
    </row>
    <row r="351" spans="1:2" ht="13.8" x14ac:dyDescent="0.3">
      <c r="A351" s="24">
        <v>473779</v>
      </c>
      <c r="B351" s="24">
        <v>10816</v>
      </c>
    </row>
    <row r="352" spans="1:2" ht="13.8" x14ac:dyDescent="0.3">
      <c r="A352" s="24">
        <v>10794</v>
      </c>
      <c r="B352" s="24">
        <v>10793</v>
      </c>
    </row>
    <row r="353" spans="1:2" ht="13.8" x14ac:dyDescent="0.3">
      <c r="A353" s="24">
        <v>10802</v>
      </c>
      <c r="B353" s="24">
        <v>10801</v>
      </c>
    </row>
    <row r="354" spans="1:2" ht="13.8" x14ac:dyDescent="0.3">
      <c r="A354" s="24">
        <v>10792</v>
      </c>
      <c r="B354" s="24">
        <v>10791</v>
      </c>
    </row>
    <row r="355" spans="1:2" ht="13.8" x14ac:dyDescent="0.3">
      <c r="A355" s="24"/>
      <c r="B355" s="24">
        <v>10817</v>
      </c>
    </row>
    <row r="356" spans="1:2" ht="13.8" x14ac:dyDescent="0.3">
      <c r="A356" s="24">
        <v>10790</v>
      </c>
      <c r="B356" s="24">
        <v>10789</v>
      </c>
    </row>
    <row r="357" spans="1:2" ht="13.8" x14ac:dyDescent="0.3">
      <c r="A357" s="24">
        <v>10800</v>
      </c>
      <c r="B357" s="24">
        <v>10799</v>
      </c>
    </row>
    <row r="358" spans="1:2" ht="13.8" x14ac:dyDescent="0.3">
      <c r="A358" s="24"/>
      <c r="B358" s="24">
        <v>10819</v>
      </c>
    </row>
    <row r="359" spans="1:2" ht="13.8" x14ac:dyDescent="0.3">
      <c r="A359" s="24">
        <v>10828</v>
      </c>
      <c r="B359" s="24">
        <v>10827</v>
      </c>
    </row>
    <row r="360" spans="1:2" ht="13.8" x14ac:dyDescent="0.3">
      <c r="A360" s="24"/>
      <c r="B360" s="24">
        <v>10830</v>
      </c>
    </row>
    <row r="361" spans="1:2" ht="13.8" x14ac:dyDescent="0.3">
      <c r="A361" s="24">
        <v>10798</v>
      </c>
      <c r="B361" s="24">
        <v>10797</v>
      </c>
    </row>
    <row r="362" spans="1:2" ht="13.8" x14ac:dyDescent="0.3">
      <c r="A362" s="24"/>
      <c r="B362" s="24">
        <v>10813</v>
      </c>
    </row>
    <row r="363" spans="1:2" ht="13.8" x14ac:dyDescent="0.3">
      <c r="A363" s="27">
        <v>10852</v>
      </c>
      <c r="B363" s="27">
        <v>10851</v>
      </c>
    </row>
    <row r="364" spans="1:2" ht="13.8" x14ac:dyDescent="0.3">
      <c r="A364" s="27">
        <v>10837</v>
      </c>
      <c r="B364" s="27">
        <v>10809</v>
      </c>
    </row>
    <row r="365" spans="1:2" ht="13.8" x14ac:dyDescent="0.3">
      <c r="A365" s="27"/>
      <c r="B365" s="27">
        <v>10878</v>
      </c>
    </row>
    <row r="366" spans="1:2" ht="13.8" x14ac:dyDescent="0.3">
      <c r="A366" s="27"/>
      <c r="B366" s="27">
        <v>10880</v>
      </c>
    </row>
    <row r="367" spans="1:2" ht="13.8" x14ac:dyDescent="0.3">
      <c r="A367" s="27"/>
      <c r="B367" s="27">
        <v>10884</v>
      </c>
    </row>
    <row r="368" spans="1:2" ht="13.8" x14ac:dyDescent="0.3">
      <c r="A368" s="27">
        <v>138528</v>
      </c>
      <c r="B368" s="27">
        <v>10853</v>
      </c>
    </row>
    <row r="369" spans="1:2" ht="13.8" x14ac:dyDescent="0.3">
      <c r="A369" s="27">
        <v>138529</v>
      </c>
      <c r="B369" s="27">
        <v>10854</v>
      </c>
    </row>
    <row r="370" spans="1:2" ht="13.8" x14ac:dyDescent="0.3">
      <c r="A370" s="27">
        <v>10818</v>
      </c>
      <c r="B370" s="27">
        <v>10815</v>
      </c>
    </row>
    <row r="371" spans="1:2" ht="13.8" x14ac:dyDescent="0.3">
      <c r="A371" s="27">
        <v>10890</v>
      </c>
      <c r="B371" s="27">
        <v>10889</v>
      </c>
    </row>
    <row r="372" spans="1:2" ht="13.8" x14ac:dyDescent="0.3">
      <c r="A372" s="27">
        <v>10888</v>
      </c>
      <c r="B372" s="27">
        <v>10887</v>
      </c>
    </row>
    <row r="373" spans="1:2" ht="13.8" x14ac:dyDescent="0.3">
      <c r="A373" s="27">
        <v>138530</v>
      </c>
      <c r="B373" s="27">
        <v>10855</v>
      </c>
    </row>
    <row r="374" spans="1:2" ht="13.8" x14ac:dyDescent="0.3">
      <c r="A374" s="27">
        <v>138531</v>
      </c>
      <c r="B374" s="27">
        <v>10856</v>
      </c>
    </row>
    <row r="375" spans="1:2" ht="13.8" x14ac:dyDescent="0.3">
      <c r="A375" s="27">
        <v>10869</v>
      </c>
      <c r="B375" s="27">
        <v>10868</v>
      </c>
    </row>
    <row r="376" spans="1:2" ht="13.8" x14ac:dyDescent="0.3">
      <c r="A376" s="27"/>
      <c r="B376" s="27">
        <v>10871</v>
      </c>
    </row>
    <row r="377" spans="1:2" ht="13.8" x14ac:dyDescent="0.3">
      <c r="A377" s="27">
        <v>10836</v>
      </c>
      <c r="B377" s="27">
        <v>10822</v>
      </c>
    </row>
    <row r="378" spans="1:2" ht="13.8" x14ac:dyDescent="0.3">
      <c r="A378" s="27">
        <v>10891</v>
      </c>
      <c r="B378" s="27">
        <v>10863</v>
      </c>
    </row>
    <row r="379" spans="1:2" ht="13.8" x14ac:dyDescent="0.3">
      <c r="A379" s="27"/>
      <c r="B379" s="27">
        <v>10844</v>
      </c>
    </row>
    <row r="380" spans="1:2" ht="13.8" x14ac:dyDescent="0.3">
      <c r="A380" s="27"/>
      <c r="B380" s="27">
        <v>10752</v>
      </c>
    </row>
    <row r="381" spans="1:2" ht="13.8" x14ac:dyDescent="0.3">
      <c r="A381" s="27"/>
      <c r="B381" s="27">
        <v>10823</v>
      </c>
    </row>
    <row r="382" spans="1:2" ht="13.8" x14ac:dyDescent="0.3">
      <c r="A382" s="27"/>
      <c r="B382" s="27">
        <v>10824</v>
      </c>
    </row>
    <row r="383" spans="1:2" ht="13.8" x14ac:dyDescent="0.3">
      <c r="A383" s="27"/>
      <c r="B383" s="27">
        <v>10872</v>
      </c>
    </row>
    <row r="384" spans="1:2" ht="13.8" x14ac:dyDescent="0.3">
      <c r="A384" s="27"/>
      <c r="B384" s="27">
        <v>10873</v>
      </c>
    </row>
    <row r="385" spans="1:2" ht="13.8" x14ac:dyDescent="0.3">
      <c r="A385" s="27"/>
      <c r="B385" s="27">
        <v>10874</v>
      </c>
    </row>
    <row r="386" spans="1:2" ht="13.8" x14ac:dyDescent="0.3">
      <c r="A386" s="27"/>
      <c r="B386" s="27">
        <v>10877</v>
      </c>
    </row>
    <row r="387" spans="1:2" ht="13.8" x14ac:dyDescent="0.3">
      <c r="A387" s="27"/>
      <c r="B387" s="27">
        <v>10179</v>
      </c>
    </row>
    <row r="388" spans="1:2" ht="13.8" x14ac:dyDescent="0.3">
      <c r="A388" s="27"/>
      <c r="B388" s="27">
        <v>10914</v>
      </c>
    </row>
    <row r="389" spans="1:2" ht="13.8" x14ac:dyDescent="0.3">
      <c r="A389" s="27"/>
      <c r="B389" s="27">
        <v>10915</v>
      </c>
    </row>
    <row r="390" spans="1:2" ht="13.8" x14ac:dyDescent="0.3">
      <c r="A390" s="27"/>
      <c r="B390" s="27">
        <v>10916</v>
      </c>
    </row>
    <row r="391" spans="1:2" ht="13.8" x14ac:dyDescent="0.3">
      <c r="A391" s="27"/>
      <c r="B391" s="27">
        <v>10910</v>
      </c>
    </row>
    <row r="392" spans="1:2" ht="13.8" x14ac:dyDescent="0.3">
      <c r="A392" s="27"/>
      <c r="B392" s="27">
        <v>10911</v>
      </c>
    </row>
    <row r="393" spans="1:2" ht="13.8" x14ac:dyDescent="0.3">
      <c r="A393" s="27"/>
      <c r="B393" s="27">
        <v>10912</v>
      </c>
    </row>
    <row r="394" spans="1:2" ht="13.8" x14ac:dyDescent="0.3">
      <c r="A394" s="27"/>
      <c r="B394" s="27">
        <v>10913</v>
      </c>
    </row>
    <row r="395" spans="1:2" ht="13.8" x14ac:dyDescent="0.3">
      <c r="A395" s="27"/>
      <c r="B395" s="27">
        <v>10917</v>
      </c>
    </row>
    <row r="396" spans="1:2" ht="13.8" x14ac:dyDescent="0.3">
      <c r="A396" s="27"/>
      <c r="B396" s="27">
        <v>10918</v>
      </c>
    </row>
    <row r="397" spans="1:2" ht="13.8" x14ac:dyDescent="0.3">
      <c r="A397" s="27"/>
      <c r="B397" s="27">
        <v>10919</v>
      </c>
    </row>
    <row r="398" spans="1:2" ht="13.8" x14ac:dyDescent="0.3">
      <c r="A398" s="27"/>
      <c r="B398" s="27">
        <v>10833</v>
      </c>
    </row>
    <row r="399" spans="1:2" ht="13.8" x14ac:dyDescent="0.3">
      <c r="A399" s="27"/>
      <c r="B399" s="27">
        <v>10924</v>
      </c>
    </row>
    <row r="400" spans="1:2" ht="13.8" x14ac:dyDescent="0.3">
      <c r="A400" s="27"/>
      <c r="B400" s="27">
        <v>10839</v>
      </c>
    </row>
    <row r="401" spans="1:2" ht="13.8" x14ac:dyDescent="0.3">
      <c r="A401" s="27"/>
      <c r="B401" s="27">
        <v>10920</v>
      </c>
    </row>
    <row r="402" spans="1:2" ht="13.8" x14ac:dyDescent="0.3">
      <c r="A402" s="27"/>
      <c r="B402" s="27">
        <v>10921</v>
      </c>
    </row>
    <row r="403" spans="1:2" ht="13.8" x14ac:dyDescent="0.3">
      <c r="A403" s="27"/>
      <c r="B403" s="27">
        <v>10922</v>
      </c>
    </row>
    <row r="404" spans="1:2" ht="13.8" x14ac:dyDescent="0.3">
      <c r="A404" s="27"/>
      <c r="B404" s="27">
        <v>10923</v>
      </c>
    </row>
    <row r="405" spans="1:2" ht="13.8" x14ac:dyDescent="0.3">
      <c r="A405" s="27"/>
      <c r="B405" s="27">
        <v>10810</v>
      </c>
    </row>
    <row r="406" spans="1:2" ht="13.8" x14ac:dyDescent="0.3">
      <c r="A406" s="27"/>
      <c r="B406" s="27">
        <v>10849</v>
      </c>
    </row>
    <row r="407" spans="1:2" ht="13.8" x14ac:dyDescent="0.3">
      <c r="A407" s="27"/>
      <c r="B407" s="27">
        <v>10861</v>
      </c>
    </row>
    <row r="408" spans="1:2" ht="13.8" x14ac:dyDescent="0.3">
      <c r="A408" s="27">
        <v>10930</v>
      </c>
      <c r="B408" s="27">
        <v>10929</v>
      </c>
    </row>
    <row r="409" spans="1:2" ht="13.8" x14ac:dyDescent="0.3">
      <c r="A409" s="27">
        <v>10669</v>
      </c>
      <c r="B409" s="27">
        <v>10668</v>
      </c>
    </row>
    <row r="410" spans="1:2" ht="13.8" x14ac:dyDescent="0.3">
      <c r="A410" s="27"/>
      <c r="B410" s="27">
        <v>10902</v>
      </c>
    </row>
    <row r="411" spans="1:2" ht="13.8" x14ac:dyDescent="0.3">
      <c r="A411" s="27"/>
      <c r="B411" s="27">
        <v>10883</v>
      </c>
    </row>
    <row r="412" spans="1:2" ht="13.8" x14ac:dyDescent="0.3">
      <c r="A412" s="27"/>
      <c r="B412" s="27">
        <v>10882</v>
      </c>
    </row>
    <row r="413" spans="1:2" ht="13.8" x14ac:dyDescent="0.3">
      <c r="A413" s="27"/>
      <c r="B413" s="27">
        <v>10832</v>
      </c>
    </row>
    <row r="414" spans="1:2" ht="13.8" x14ac:dyDescent="0.3">
      <c r="A414" s="27"/>
      <c r="B414" s="27">
        <v>10903</v>
      </c>
    </row>
    <row r="415" spans="1:2" ht="13.8" x14ac:dyDescent="0.3">
      <c r="A415" s="27">
        <v>10867</v>
      </c>
      <c r="B415" s="27">
        <v>10866</v>
      </c>
    </row>
    <row r="416" spans="1:2" ht="13.8" x14ac:dyDescent="0.3">
      <c r="A416" s="27">
        <v>10857</v>
      </c>
      <c r="B416" s="27">
        <v>10724</v>
      </c>
    </row>
    <row r="417" spans="1:2" ht="13.8" x14ac:dyDescent="0.3">
      <c r="A417" s="27"/>
      <c r="B417" s="27">
        <v>10858</v>
      </c>
    </row>
    <row r="418" spans="1:2" ht="13.8" x14ac:dyDescent="0.3">
      <c r="A418" s="27">
        <v>10876</v>
      </c>
      <c r="B418" s="27">
        <v>10875</v>
      </c>
    </row>
    <row r="419" spans="1:2" ht="13.8" x14ac:dyDescent="0.3">
      <c r="A419" s="27"/>
      <c r="B419" s="27">
        <v>10834</v>
      </c>
    </row>
    <row r="420" spans="1:2" ht="13.8" x14ac:dyDescent="0.3">
      <c r="A420" s="27"/>
      <c r="B420" s="27">
        <v>10782</v>
      </c>
    </row>
    <row r="421" spans="1:2" ht="13.8" x14ac:dyDescent="0.3">
      <c r="A421" s="27"/>
      <c r="B421" s="27">
        <v>10870</v>
      </c>
    </row>
    <row r="422" spans="1:2" ht="13.8" x14ac:dyDescent="0.3">
      <c r="A422" s="27"/>
      <c r="B422" s="27">
        <v>10842</v>
      </c>
    </row>
    <row r="423" spans="1:2" ht="13.8" x14ac:dyDescent="0.3">
      <c r="A423" s="27"/>
      <c r="B423" s="27">
        <v>10886</v>
      </c>
    </row>
    <row r="424" spans="1:2" ht="13.8" x14ac:dyDescent="0.3">
      <c r="A424" s="27">
        <v>10841</v>
      </c>
      <c r="B424" s="27">
        <v>10840</v>
      </c>
    </row>
    <row r="425" spans="1:2" ht="13.8" x14ac:dyDescent="0.3">
      <c r="A425" s="27"/>
      <c r="B425" s="27">
        <v>10843</v>
      </c>
    </row>
    <row r="426" spans="1:2" ht="13.8" x14ac:dyDescent="0.3">
      <c r="A426" s="27"/>
      <c r="B426" s="27">
        <v>10835</v>
      </c>
    </row>
    <row r="427" spans="1:2" ht="13.8" x14ac:dyDescent="0.3">
      <c r="A427" s="27">
        <v>10968</v>
      </c>
      <c r="B427" s="27">
        <v>10900</v>
      </c>
    </row>
    <row r="428" spans="1:2" ht="13.8" x14ac:dyDescent="0.3">
      <c r="A428" s="27">
        <v>10933</v>
      </c>
      <c r="B428" s="27">
        <v>10909</v>
      </c>
    </row>
    <row r="429" spans="1:2" ht="13.8" x14ac:dyDescent="0.3">
      <c r="A429" s="27"/>
      <c r="B429" s="27">
        <v>10908</v>
      </c>
    </row>
    <row r="430" spans="1:2" ht="13.8" x14ac:dyDescent="0.3">
      <c r="A430" s="27"/>
      <c r="B430" s="27">
        <v>10943</v>
      </c>
    </row>
    <row r="431" spans="1:2" ht="13.8" x14ac:dyDescent="0.3">
      <c r="A431" s="27"/>
      <c r="B431" s="27">
        <v>10941</v>
      </c>
    </row>
    <row r="432" spans="1:2" ht="13.8" x14ac:dyDescent="0.3">
      <c r="A432" s="27">
        <v>10942</v>
      </c>
      <c r="B432" s="27">
        <v>10907</v>
      </c>
    </row>
    <row r="433" spans="1:2" ht="13.8" x14ac:dyDescent="0.3">
      <c r="A433" s="27"/>
      <c r="B433" s="27">
        <v>10862</v>
      </c>
    </row>
    <row r="434" spans="1:2" ht="13.8" x14ac:dyDescent="0.3">
      <c r="A434" s="27"/>
      <c r="B434" s="27">
        <v>10977</v>
      </c>
    </row>
    <row r="435" spans="1:2" ht="13.8" x14ac:dyDescent="0.3">
      <c r="A435" s="27"/>
      <c r="B435" s="27">
        <v>10976</v>
      </c>
    </row>
    <row r="436" spans="1:2" ht="13.8" x14ac:dyDescent="0.3">
      <c r="A436" s="27"/>
      <c r="B436" s="27">
        <v>10838</v>
      </c>
    </row>
    <row r="437" spans="1:2" ht="13.8" x14ac:dyDescent="0.3">
      <c r="A437" s="27"/>
      <c r="B437" s="27">
        <v>10850</v>
      </c>
    </row>
    <row r="438" spans="1:2" ht="13.8" x14ac:dyDescent="0.3">
      <c r="A438" s="27"/>
      <c r="B438" s="27">
        <v>10980</v>
      </c>
    </row>
    <row r="439" spans="1:2" ht="13.8" x14ac:dyDescent="0.3">
      <c r="A439" s="27"/>
      <c r="B439" s="27">
        <v>10975</v>
      </c>
    </row>
    <row r="440" spans="1:2" ht="13.8" x14ac:dyDescent="0.3">
      <c r="A440" s="27"/>
      <c r="B440" s="27">
        <v>10978</v>
      </c>
    </row>
    <row r="441" spans="1:2" ht="13.8" x14ac:dyDescent="0.3">
      <c r="A441" s="27">
        <v>10969</v>
      </c>
      <c r="B441" s="27">
        <v>10901</v>
      </c>
    </row>
    <row r="442" spans="1:2" ht="13.8" x14ac:dyDescent="0.3">
      <c r="A442" s="27"/>
      <c r="B442" s="27">
        <v>10970</v>
      </c>
    </row>
    <row r="443" spans="1:2" ht="13.8" x14ac:dyDescent="0.3">
      <c r="A443" s="27"/>
      <c r="B443" s="27">
        <v>10953</v>
      </c>
    </row>
    <row r="444" spans="1:2" ht="13.8" x14ac:dyDescent="0.3">
      <c r="A444" s="27">
        <v>10939</v>
      </c>
      <c r="B444" s="27">
        <v>10938</v>
      </c>
    </row>
    <row r="445" spans="1:2" ht="13.8" x14ac:dyDescent="0.3">
      <c r="A445" s="27">
        <v>10961</v>
      </c>
      <c r="B445" s="27">
        <v>10960</v>
      </c>
    </row>
    <row r="446" spans="1:2" ht="13.8" x14ac:dyDescent="0.3">
      <c r="A446" s="27"/>
      <c r="B446" s="27">
        <v>10971</v>
      </c>
    </row>
    <row r="447" spans="1:2" ht="13.8" x14ac:dyDescent="0.3">
      <c r="A447" s="27">
        <v>10959</v>
      </c>
      <c r="B447" s="27">
        <v>10958</v>
      </c>
    </row>
    <row r="448" spans="1:2" ht="13.8" x14ac:dyDescent="0.3">
      <c r="A448" s="27">
        <v>10955</v>
      </c>
      <c r="B448" s="27">
        <v>10954</v>
      </c>
    </row>
    <row r="449" spans="1:2" ht="13.8" x14ac:dyDescent="0.3">
      <c r="A449" s="27">
        <v>10963</v>
      </c>
      <c r="B449" s="27">
        <v>10962</v>
      </c>
    </row>
    <row r="450" spans="1:2" ht="13.8" x14ac:dyDescent="0.3">
      <c r="A450" s="27">
        <v>10965</v>
      </c>
      <c r="B450" s="27">
        <v>10964</v>
      </c>
    </row>
    <row r="451" spans="1:2" ht="13.8" x14ac:dyDescent="0.3">
      <c r="A451" s="27"/>
      <c r="B451" s="27">
        <v>10972</v>
      </c>
    </row>
    <row r="452" spans="1:2" ht="13.8" x14ac:dyDescent="0.3">
      <c r="A452" s="27">
        <v>10967</v>
      </c>
      <c r="B452" s="27">
        <v>10966</v>
      </c>
    </row>
    <row r="453" spans="1:2" ht="13.8" x14ac:dyDescent="0.3">
      <c r="A453" s="27">
        <v>10957</v>
      </c>
      <c r="B453" s="27">
        <v>10956</v>
      </c>
    </row>
    <row r="454" spans="1:2" ht="13.8" x14ac:dyDescent="0.3">
      <c r="A454" s="27"/>
      <c r="B454" s="27">
        <v>10934</v>
      </c>
    </row>
    <row r="455" spans="1:2" ht="13.8" x14ac:dyDescent="0.3">
      <c r="A455" s="27"/>
      <c r="B455" s="27">
        <v>10946</v>
      </c>
    </row>
    <row r="456" spans="1:2" ht="13.8" x14ac:dyDescent="0.3">
      <c r="A456" s="24">
        <v>10986</v>
      </c>
      <c r="B456" s="24">
        <v>10985</v>
      </c>
    </row>
    <row r="457" spans="1:2" ht="13.8" x14ac:dyDescent="0.3">
      <c r="A457" s="24"/>
      <c r="B457" s="24">
        <v>11005</v>
      </c>
    </row>
    <row r="458" spans="1:2" ht="13.8" x14ac:dyDescent="0.3">
      <c r="A458" s="24">
        <v>10671</v>
      </c>
      <c r="B458" s="24">
        <v>10670</v>
      </c>
    </row>
    <row r="459" spans="1:2" ht="13.8" x14ac:dyDescent="0.3">
      <c r="A459" s="24"/>
      <c r="B459" s="24">
        <v>11012</v>
      </c>
    </row>
    <row r="460" spans="1:2" ht="13.8" x14ac:dyDescent="0.3">
      <c r="A460" s="24"/>
      <c r="B460" s="24">
        <v>10997</v>
      </c>
    </row>
    <row r="461" spans="1:2" ht="13.8" x14ac:dyDescent="0.3">
      <c r="A461" s="24">
        <v>10995</v>
      </c>
      <c r="B461" s="24">
        <v>10994</v>
      </c>
    </row>
    <row r="462" spans="1:2" ht="13.8" x14ac:dyDescent="0.3">
      <c r="A462" s="24">
        <v>10992</v>
      </c>
      <c r="B462" s="24">
        <v>10991</v>
      </c>
    </row>
    <row r="463" spans="1:2" ht="13.8" x14ac:dyDescent="0.3">
      <c r="A463" s="24">
        <v>10932</v>
      </c>
      <c r="B463" s="24">
        <v>10931</v>
      </c>
    </row>
    <row r="464" spans="1:2" ht="13.8" x14ac:dyDescent="0.3">
      <c r="A464" s="24">
        <v>11004</v>
      </c>
      <c r="B464" s="24">
        <v>11003</v>
      </c>
    </row>
    <row r="465" spans="1:2" ht="13.8" x14ac:dyDescent="0.3">
      <c r="A465" s="24"/>
      <c r="B465" s="24">
        <v>10990</v>
      </c>
    </row>
    <row r="466" spans="1:2" ht="13.8" x14ac:dyDescent="0.3">
      <c r="A466" s="24">
        <v>10988</v>
      </c>
      <c r="B466" s="24">
        <v>10987</v>
      </c>
    </row>
    <row r="467" spans="1:2" ht="13.8" x14ac:dyDescent="0.3">
      <c r="A467" s="24"/>
      <c r="B467" s="24">
        <v>10989</v>
      </c>
    </row>
    <row r="468" spans="1:2" ht="13.8" x14ac:dyDescent="0.3">
      <c r="A468" s="24"/>
      <c r="B468" s="24">
        <v>10927</v>
      </c>
    </row>
    <row r="469" spans="1:2" ht="13.8" x14ac:dyDescent="0.3">
      <c r="A469" s="24"/>
      <c r="B469" s="24">
        <v>10973</v>
      </c>
    </row>
    <row r="470" spans="1:2" ht="13.8" x14ac:dyDescent="0.3">
      <c r="A470" s="24"/>
      <c r="B470" s="24">
        <v>11015</v>
      </c>
    </row>
    <row r="471" spans="1:2" ht="13.8" x14ac:dyDescent="0.3">
      <c r="A471" s="24"/>
      <c r="B471" s="24">
        <v>10488</v>
      </c>
    </row>
    <row r="472" spans="1:2" ht="13.8" x14ac:dyDescent="0.3">
      <c r="A472" s="24"/>
      <c r="B472" s="24">
        <v>11018</v>
      </c>
    </row>
    <row r="473" spans="1:2" ht="13.8" x14ac:dyDescent="0.3">
      <c r="A473" s="24"/>
      <c r="B473" s="24">
        <v>11016</v>
      </c>
    </row>
    <row r="474" spans="1:2" ht="13.8" x14ac:dyDescent="0.3">
      <c r="A474" s="24"/>
      <c r="B474" s="24">
        <v>11017</v>
      </c>
    </row>
    <row r="475" spans="1:2" ht="13.8" x14ac:dyDescent="0.3">
      <c r="A475" s="24"/>
      <c r="B475" s="24">
        <v>11000</v>
      </c>
    </row>
    <row r="476" spans="1:2" ht="13.8" x14ac:dyDescent="0.3">
      <c r="A476" s="24"/>
      <c r="B476" s="24">
        <v>10996</v>
      </c>
    </row>
    <row r="477" spans="1:2" ht="13.8" x14ac:dyDescent="0.3">
      <c r="A477" s="24"/>
      <c r="B477" s="24">
        <v>10993</v>
      </c>
    </row>
    <row r="478" spans="1:2" ht="13.8" x14ac:dyDescent="0.3">
      <c r="A478" s="24">
        <v>11011</v>
      </c>
      <c r="B478" s="24">
        <v>11010</v>
      </c>
    </row>
    <row r="479" spans="1:2" ht="13.8" x14ac:dyDescent="0.3">
      <c r="A479" s="24"/>
      <c r="B479" s="24">
        <v>11006</v>
      </c>
    </row>
    <row r="480" spans="1:2" ht="13.8" x14ac:dyDescent="0.3">
      <c r="A480" s="24">
        <v>11002</v>
      </c>
      <c r="B480" s="24">
        <v>11001</v>
      </c>
    </row>
    <row r="481" spans="1:2" ht="13.8" x14ac:dyDescent="0.3">
      <c r="A481" s="24">
        <v>10979</v>
      </c>
      <c r="B481" s="24">
        <v>10928</v>
      </c>
    </row>
    <row r="482" spans="1:2" ht="13.8" x14ac:dyDescent="0.3">
      <c r="A482" s="24"/>
      <c r="B482" s="24">
        <v>11013</v>
      </c>
    </row>
    <row r="483" spans="1:2" ht="13.8" x14ac:dyDescent="0.3">
      <c r="A483" s="24">
        <v>10999</v>
      </c>
      <c r="B483" s="24">
        <v>10998</v>
      </c>
    </row>
    <row r="484" spans="1:2" ht="13.8" x14ac:dyDescent="0.3">
      <c r="A484" s="24"/>
      <c r="B484" s="24">
        <v>11014</v>
      </c>
    </row>
    <row r="485" spans="1:2" ht="13.8" x14ac:dyDescent="0.3">
      <c r="A485" s="24">
        <v>11009</v>
      </c>
      <c r="B485" s="24">
        <v>11008</v>
      </c>
    </row>
    <row r="486" spans="1:2" ht="13.8" x14ac:dyDescent="0.3">
      <c r="A486" s="24">
        <v>11028</v>
      </c>
      <c r="B486" s="24">
        <v>11027</v>
      </c>
    </row>
    <row r="487" spans="1:2" ht="13.8" x14ac:dyDescent="0.3">
      <c r="A487" s="24">
        <v>11030</v>
      </c>
      <c r="B487" s="24">
        <v>11029</v>
      </c>
    </row>
    <row r="488" spans="1:2" ht="13.8" x14ac:dyDescent="0.3">
      <c r="A488" s="24">
        <v>11020</v>
      </c>
      <c r="B488" s="24">
        <v>11019</v>
      </c>
    </row>
    <row r="489" spans="1:2" ht="13.8" x14ac:dyDescent="0.3">
      <c r="A489" s="24">
        <v>11023</v>
      </c>
      <c r="B489" s="24">
        <v>11022</v>
      </c>
    </row>
    <row r="490" spans="1:2" ht="13.8" x14ac:dyDescent="0.3">
      <c r="A490" s="24"/>
      <c r="B490" s="24">
        <v>11024</v>
      </c>
    </row>
    <row r="491" spans="1:2" ht="13.8" x14ac:dyDescent="0.3">
      <c r="A491" s="24">
        <v>11060</v>
      </c>
      <c r="B491" s="24">
        <v>11059</v>
      </c>
    </row>
    <row r="492" spans="1:2" ht="13.8" x14ac:dyDescent="0.3">
      <c r="A492" s="24"/>
      <c r="B492" s="24">
        <v>11021</v>
      </c>
    </row>
    <row r="493" spans="1:2" ht="13.8" x14ac:dyDescent="0.3">
      <c r="A493" s="24"/>
      <c r="B493" s="24">
        <v>10974</v>
      </c>
    </row>
    <row r="494" spans="1:2" ht="13.8" x14ac:dyDescent="0.3">
      <c r="A494" s="24"/>
      <c r="B494" s="24">
        <v>10180</v>
      </c>
    </row>
    <row r="495" spans="1:2" ht="13.8" x14ac:dyDescent="0.3">
      <c r="A495" s="24"/>
      <c r="B495" s="24">
        <v>11063</v>
      </c>
    </row>
    <row r="496" spans="1:2" ht="13.8" x14ac:dyDescent="0.3">
      <c r="A496" s="24"/>
      <c r="B496" s="24">
        <v>10182</v>
      </c>
    </row>
    <row r="497" spans="1:2" ht="13.8" x14ac:dyDescent="0.3">
      <c r="A497" s="24">
        <v>11037</v>
      </c>
      <c r="B497" s="24">
        <v>11036</v>
      </c>
    </row>
    <row r="498" spans="1:2" ht="13.8" x14ac:dyDescent="0.3">
      <c r="A498" s="24"/>
      <c r="B498" s="24">
        <v>11047</v>
      </c>
    </row>
    <row r="499" spans="1:2" ht="13.8" x14ac:dyDescent="0.3">
      <c r="A499" s="24">
        <v>11046</v>
      </c>
      <c r="B499" s="24">
        <v>11045</v>
      </c>
    </row>
    <row r="500" spans="1:2" ht="13.8" x14ac:dyDescent="0.3">
      <c r="A500" s="24"/>
      <c r="B500" s="24">
        <v>11065</v>
      </c>
    </row>
    <row r="501" spans="1:2" ht="13.8" x14ac:dyDescent="0.3">
      <c r="A501" s="24">
        <v>11043</v>
      </c>
      <c r="B501" s="24">
        <v>11042</v>
      </c>
    </row>
    <row r="502" spans="1:2" ht="13.8" x14ac:dyDescent="0.3">
      <c r="A502" s="24"/>
      <c r="B502" s="24">
        <v>11066</v>
      </c>
    </row>
    <row r="503" spans="1:2" ht="13.8" x14ac:dyDescent="0.3">
      <c r="A503" s="24">
        <v>11041</v>
      </c>
      <c r="B503" s="24">
        <v>11040</v>
      </c>
    </row>
    <row r="504" spans="1:2" ht="13.8" x14ac:dyDescent="0.3">
      <c r="A504" s="24"/>
      <c r="B504" s="24">
        <v>11064</v>
      </c>
    </row>
    <row r="505" spans="1:2" ht="13.8" x14ac:dyDescent="0.3">
      <c r="A505" s="24">
        <v>11026</v>
      </c>
      <c r="B505" s="24">
        <v>11025</v>
      </c>
    </row>
    <row r="506" spans="1:2" ht="13.8" x14ac:dyDescent="0.3">
      <c r="A506" s="24">
        <v>11039</v>
      </c>
      <c r="B506" s="24">
        <v>11038</v>
      </c>
    </row>
    <row r="507" spans="1:2" ht="13.8" x14ac:dyDescent="0.3">
      <c r="A507" s="24"/>
      <c r="B507" s="24">
        <v>11109</v>
      </c>
    </row>
    <row r="508" spans="1:2" ht="13.8" x14ac:dyDescent="0.3">
      <c r="A508" s="24">
        <v>348670</v>
      </c>
      <c r="B508" s="24">
        <v>11079</v>
      </c>
    </row>
    <row r="509" spans="1:2" ht="13.8" x14ac:dyDescent="0.3">
      <c r="A509" s="24">
        <v>883486</v>
      </c>
      <c r="B509" s="24">
        <v>11069</v>
      </c>
    </row>
    <row r="510" spans="1:2" ht="13.8" x14ac:dyDescent="0.3">
      <c r="A510" s="24">
        <v>348697</v>
      </c>
      <c r="B510" s="24">
        <v>11076</v>
      </c>
    </row>
    <row r="511" spans="1:2" ht="13.8" x14ac:dyDescent="0.3">
      <c r="A511" s="24">
        <v>883497</v>
      </c>
      <c r="B511" s="24">
        <v>11074</v>
      </c>
    </row>
    <row r="512" spans="1:2" ht="13.8" x14ac:dyDescent="0.3">
      <c r="A512" s="24">
        <v>11102</v>
      </c>
      <c r="B512" s="24">
        <v>11044</v>
      </c>
    </row>
    <row r="513" spans="1:2" ht="13.8" x14ac:dyDescent="0.3">
      <c r="A513" s="24"/>
      <c r="B513" s="24">
        <v>11052</v>
      </c>
    </row>
    <row r="514" spans="1:2" ht="13.8" x14ac:dyDescent="0.3">
      <c r="A514" s="24"/>
      <c r="B514" s="24">
        <v>11117</v>
      </c>
    </row>
    <row r="515" spans="1:2" ht="13.8" x14ac:dyDescent="0.3">
      <c r="A515" s="24">
        <v>1210275</v>
      </c>
      <c r="B515" s="24">
        <v>11121</v>
      </c>
    </row>
    <row r="516" spans="1:2" ht="13.8" x14ac:dyDescent="0.3">
      <c r="A516" s="24">
        <v>1210301</v>
      </c>
      <c r="B516" s="24">
        <v>11068</v>
      </c>
    </row>
    <row r="517" spans="1:2" ht="13.8" x14ac:dyDescent="0.3">
      <c r="A517" s="24">
        <v>1100810</v>
      </c>
      <c r="B517" s="24">
        <v>11067</v>
      </c>
    </row>
    <row r="518" spans="1:2" ht="13.8" x14ac:dyDescent="0.3">
      <c r="A518" s="24">
        <v>255314</v>
      </c>
      <c r="B518" s="24">
        <v>11134</v>
      </c>
    </row>
    <row r="519" spans="1:2" ht="13.8" x14ac:dyDescent="0.3">
      <c r="A519" s="24">
        <v>11051</v>
      </c>
      <c r="B519" s="24">
        <v>11050</v>
      </c>
    </row>
    <row r="520" spans="1:2" ht="13.8" x14ac:dyDescent="0.3">
      <c r="A520" s="24">
        <v>11084</v>
      </c>
      <c r="B520" s="24">
        <v>11083</v>
      </c>
    </row>
    <row r="521" spans="1:2" ht="13.8" x14ac:dyDescent="0.3">
      <c r="A521" s="24">
        <v>320462</v>
      </c>
      <c r="B521" s="24">
        <v>11133</v>
      </c>
    </row>
    <row r="522" spans="1:2" ht="13.8" x14ac:dyDescent="0.3">
      <c r="A522" s="24"/>
      <c r="B522" s="24">
        <v>10899</v>
      </c>
    </row>
    <row r="523" spans="1:2" ht="13.8" x14ac:dyDescent="0.3">
      <c r="A523" s="24"/>
      <c r="B523" s="24">
        <v>11094</v>
      </c>
    </row>
    <row r="524" spans="1:2" ht="13.8" x14ac:dyDescent="0.3">
      <c r="A524" s="24">
        <v>11071</v>
      </c>
      <c r="B524" s="24">
        <v>11070</v>
      </c>
    </row>
    <row r="525" spans="1:2" ht="13.8" x14ac:dyDescent="0.3">
      <c r="A525" s="24"/>
      <c r="B525" s="24">
        <v>11081</v>
      </c>
    </row>
    <row r="526" spans="1:2" ht="13.8" x14ac:dyDescent="0.3">
      <c r="A526" s="24">
        <v>62898</v>
      </c>
      <c r="B526" s="24">
        <v>11116</v>
      </c>
    </row>
    <row r="527" spans="1:2" ht="13.8" x14ac:dyDescent="0.3">
      <c r="A527" s="24"/>
      <c r="B527" s="24">
        <v>11082</v>
      </c>
    </row>
    <row r="528" spans="1:2" ht="13.8" x14ac:dyDescent="0.3">
      <c r="A528" s="24"/>
      <c r="B528" s="24">
        <v>10905</v>
      </c>
    </row>
    <row r="529" spans="1:2" ht="13.8" x14ac:dyDescent="0.3">
      <c r="A529" s="24"/>
      <c r="B529" s="24">
        <v>10982</v>
      </c>
    </row>
    <row r="530" spans="1:2" ht="13.8" x14ac:dyDescent="0.3">
      <c r="A530" s="24"/>
      <c r="B530" s="24">
        <v>11097</v>
      </c>
    </row>
    <row r="531" spans="1:2" ht="13.8" x14ac:dyDescent="0.3">
      <c r="A531" s="24"/>
      <c r="B531" s="24">
        <v>11098</v>
      </c>
    </row>
    <row r="532" spans="1:2" ht="13.8" x14ac:dyDescent="0.3">
      <c r="A532" s="24"/>
      <c r="B532" s="24">
        <v>11099</v>
      </c>
    </row>
    <row r="533" spans="1:2" ht="13.8" x14ac:dyDescent="0.3">
      <c r="A533" s="24"/>
      <c r="B533" s="24">
        <v>11100</v>
      </c>
    </row>
    <row r="534" spans="1:2" ht="13.8" x14ac:dyDescent="0.3">
      <c r="A534" s="24"/>
      <c r="B534" s="24">
        <v>11101</v>
      </c>
    </row>
    <row r="535" spans="1:2" ht="13.8" x14ac:dyDescent="0.3">
      <c r="A535" s="24">
        <v>227513</v>
      </c>
      <c r="B535" s="24">
        <v>11078</v>
      </c>
    </row>
    <row r="536" spans="1:2" ht="13.8" x14ac:dyDescent="0.3">
      <c r="A536" s="24">
        <v>109454</v>
      </c>
      <c r="B536" s="24">
        <v>11077</v>
      </c>
    </row>
    <row r="537" spans="1:2" ht="13.8" x14ac:dyDescent="0.3">
      <c r="A537" s="24">
        <v>11106</v>
      </c>
      <c r="B537" s="24">
        <v>11048</v>
      </c>
    </row>
    <row r="538" spans="1:2" ht="13.8" x14ac:dyDescent="0.3">
      <c r="A538" s="24"/>
      <c r="B538" s="24">
        <v>11118</v>
      </c>
    </row>
    <row r="539" spans="1:2" ht="13.8" x14ac:dyDescent="0.3">
      <c r="A539" s="24">
        <v>11128</v>
      </c>
      <c r="B539" s="24">
        <v>11127</v>
      </c>
    </row>
    <row r="540" spans="1:2" ht="13.8" x14ac:dyDescent="0.3">
      <c r="A540" s="24"/>
      <c r="B540" s="24">
        <v>11075</v>
      </c>
    </row>
    <row r="541" spans="1:2" ht="13.8" x14ac:dyDescent="0.3">
      <c r="A541" s="24">
        <v>11073</v>
      </c>
      <c r="B541" s="24">
        <v>11072</v>
      </c>
    </row>
    <row r="542" spans="1:2" ht="13.8" x14ac:dyDescent="0.3">
      <c r="A542" s="24">
        <v>315404</v>
      </c>
      <c r="B542" s="24">
        <v>11122</v>
      </c>
    </row>
    <row r="543" spans="1:2" ht="13.8" x14ac:dyDescent="0.3">
      <c r="A543" s="24"/>
      <c r="B543" s="24">
        <v>11129</v>
      </c>
    </row>
    <row r="544" spans="1:2" ht="13.8" x14ac:dyDescent="0.3">
      <c r="A544" s="24">
        <v>11108</v>
      </c>
      <c r="B544" s="24">
        <v>11107</v>
      </c>
    </row>
    <row r="545" spans="1:2" ht="13.8" x14ac:dyDescent="0.3">
      <c r="A545" s="24"/>
      <c r="B545" s="24">
        <v>11114</v>
      </c>
    </row>
    <row r="546" spans="1:2" ht="13.8" x14ac:dyDescent="0.3">
      <c r="A546" s="24">
        <v>11105</v>
      </c>
      <c r="B546" s="24">
        <v>11104</v>
      </c>
    </row>
    <row r="547" spans="1:2" ht="13.8" x14ac:dyDescent="0.3">
      <c r="A547" s="24"/>
      <c r="B547" s="24">
        <v>11115</v>
      </c>
    </row>
    <row r="548" spans="1:2" ht="13.8" x14ac:dyDescent="0.3">
      <c r="A548" s="24"/>
      <c r="B548" s="24">
        <v>11095</v>
      </c>
    </row>
    <row r="549" spans="1:2" ht="13.8" x14ac:dyDescent="0.3">
      <c r="A549" s="24"/>
      <c r="B549" s="24">
        <v>11103</v>
      </c>
    </row>
    <row r="550" spans="1:2" ht="13.8" x14ac:dyDescent="0.3">
      <c r="A550" s="24"/>
      <c r="B550" s="24">
        <v>11126</v>
      </c>
    </row>
    <row r="551" spans="1:2" ht="13.8" x14ac:dyDescent="0.3">
      <c r="A551" s="24">
        <v>11160</v>
      </c>
      <c r="B551" s="24">
        <v>11159</v>
      </c>
    </row>
    <row r="552" spans="1:2" ht="13.8" x14ac:dyDescent="0.3">
      <c r="A552" s="24"/>
      <c r="B552" s="24">
        <v>11154</v>
      </c>
    </row>
    <row r="553" spans="1:2" ht="13.8" x14ac:dyDescent="0.3">
      <c r="A553" s="24">
        <v>11150</v>
      </c>
      <c r="B553" s="24">
        <v>11149</v>
      </c>
    </row>
    <row r="554" spans="1:2" ht="13.8" x14ac:dyDescent="0.3">
      <c r="A554" s="24">
        <v>11201</v>
      </c>
      <c r="B554" s="24">
        <v>11200</v>
      </c>
    </row>
    <row r="555" spans="1:2" ht="13.8" x14ac:dyDescent="0.3">
      <c r="A555" s="24">
        <v>11199</v>
      </c>
      <c r="B555" s="24">
        <v>11198</v>
      </c>
    </row>
    <row r="556" spans="1:2" ht="13.8" x14ac:dyDescent="0.3">
      <c r="A556" s="24">
        <v>11156</v>
      </c>
      <c r="B556" s="24">
        <v>11155</v>
      </c>
    </row>
    <row r="557" spans="1:2" ht="13.8" x14ac:dyDescent="0.3">
      <c r="A557" s="24">
        <v>11189</v>
      </c>
      <c r="B557" s="24">
        <v>11188</v>
      </c>
    </row>
    <row r="558" spans="1:2" ht="13.8" x14ac:dyDescent="0.3">
      <c r="A558" s="24">
        <v>11187</v>
      </c>
      <c r="B558" s="24">
        <v>11186</v>
      </c>
    </row>
    <row r="559" spans="1:2" ht="13.8" x14ac:dyDescent="0.3">
      <c r="A559" s="24">
        <v>11148</v>
      </c>
      <c r="B559" s="24">
        <v>11125</v>
      </c>
    </row>
    <row r="560" spans="1:2" ht="13.8" x14ac:dyDescent="0.3">
      <c r="A560" s="24"/>
      <c r="B560" s="24">
        <v>11143</v>
      </c>
    </row>
    <row r="561" spans="1:2" ht="13.8" x14ac:dyDescent="0.3">
      <c r="A561" s="24"/>
      <c r="B561" s="24">
        <v>11141</v>
      </c>
    </row>
    <row r="562" spans="1:2" ht="13.8" x14ac:dyDescent="0.3">
      <c r="A562" s="24"/>
      <c r="B562" s="24">
        <v>11142</v>
      </c>
    </row>
    <row r="563" spans="1:2" ht="13.8" x14ac:dyDescent="0.3">
      <c r="A563" s="24"/>
      <c r="B563" s="24">
        <v>10983</v>
      </c>
    </row>
    <row r="564" spans="1:2" ht="13.8" x14ac:dyDescent="0.3">
      <c r="A564" s="24"/>
      <c r="B564" s="24">
        <v>10984</v>
      </c>
    </row>
    <row r="565" spans="1:2" ht="13.8" x14ac:dyDescent="0.3">
      <c r="A565" s="24"/>
      <c r="B565" s="24">
        <v>11139</v>
      </c>
    </row>
    <row r="566" spans="1:2" ht="13.8" x14ac:dyDescent="0.3">
      <c r="A566" s="24"/>
      <c r="B566" s="24">
        <v>11140</v>
      </c>
    </row>
    <row r="567" spans="1:2" ht="13.8" x14ac:dyDescent="0.3">
      <c r="A567" s="24">
        <v>11152</v>
      </c>
      <c r="B567" s="24">
        <v>11151</v>
      </c>
    </row>
    <row r="568" spans="1:2" ht="13.8" x14ac:dyDescent="0.3">
      <c r="A568" s="24"/>
      <c r="B568" s="24">
        <v>11161</v>
      </c>
    </row>
    <row r="569" spans="1:2" ht="13.8" x14ac:dyDescent="0.3">
      <c r="A569" s="24">
        <v>11147</v>
      </c>
      <c r="B569" s="24">
        <v>11146</v>
      </c>
    </row>
    <row r="570" spans="1:2" ht="13.8" x14ac:dyDescent="0.3">
      <c r="A570" s="24"/>
      <c r="B570" s="24">
        <v>11153</v>
      </c>
    </row>
    <row r="571" spans="1:2" ht="13.8" x14ac:dyDescent="0.3">
      <c r="A571" s="24">
        <v>11193</v>
      </c>
      <c r="B571" s="24">
        <v>11049</v>
      </c>
    </row>
    <row r="572" spans="1:2" ht="13.8" x14ac:dyDescent="0.3">
      <c r="A572" s="24">
        <v>11158</v>
      </c>
      <c r="B572" s="24">
        <v>11157</v>
      </c>
    </row>
    <row r="573" spans="1:2" ht="13.8" x14ac:dyDescent="0.3">
      <c r="A573" s="24">
        <v>832634</v>
      </c>
      <c r="B573" s="24">
        <v>11247</v>
      </c>
    </row>
    <row r="574" spans="1:2" ht="13.8" x14ac:dyDescent="0.3">
      <c r="A574" s="24">
        <v>883477</v>
      </c>
      <c r="B574" s="24">
        <v>11250</v>
      </c>
    </row>
    <row r="575" spans="1:2" ht="13.8" x14ac:dyDescent="0.3">
      <c r="A575" s="24">
        <v>883467</v>
      </c>
      <c r="B575" s="24">
        <v>11249</v>
      </c>
    </row>
    <row r="576" spans="1:2" ht="13.8" x14ac:dyDescent="0.3">
      <c r="A576" s="24">
        <v>11210</v>
      </c>
      <c r="B576" s="24">
        <v>11191</v>
      </c>
    </row>
    <row r="577" spans="1:2" ht="13.8" x14ac:dyDescent="0.3">
      <c r="A577" s="24"/>
      <c r="B577" s="24">
        <v>11192</v>
      </c>
    </row>
    <row r="578" spans="1:2" ht="13.8" x14ac:dyDescent="0.3">
      <c r="A578" s="24"/>
      <c r="B578" s="24">
        <v>11241</v>
      </c>
    </row>
    <row r="579" spans="1:2" ht="13.8" x14ac:dyDescent="0.3">
      <c r="A579" s="24">
        <v>1210356</v>
      </c>
      <c r="B579" s="24">
        <v>11231</v>
      </c>
    </row>
    <row r="580" spans="1:2" ht="13.8" x14ac:dyDescent="0.3">
      <c r="A580" s="24">
        <v>1100813</v>
      </c>
      <c r="B580" s="24">
        <v>11232</v>
      </c>
    </row>
    <row r="581" spans="1:2" ht="13.8" x14ac:dyDescent="0.3">
      <c r="A581" s="24">
        <v>11197</v>
      </c>
      <c r="B581" s="24">
        <v>11196</v>
      </c>
    </row>
    <row r="582" spans="1:2" ht="13.8" x14ac:dyDescent="0.3">
      <c r="A582" s="24">
        <v>11120</v>
      </c>
      <c r="B582" s="24">
        <v>11119</v>
      </c>
    </row>
    <row r="583" spans="1:2" ht="13.8" x14ac:dyDescent="0.3">
      <c r="A583" s="24"/>
      <c r="B583" s="24">
        <v>11195</v>
      </c>
    </row>
    <row r="584" spans="1:2" ht="13.8" x14ac:dyDescent="0.3">
      <c r="A584" s="24"/>
      <c r="B584" s="24">
        <v>10184</v>
      </c>
    </row>
    <row r="585" spans="1:2" ht="13.8" x14ac:dyDescent="0.3">
      <c r="A585" s="24"/>
      <c r="B585" s="24">
        <v>10185</v>
      </c>
    </row>
    <row r="586" spans="1:2" ht="13.8" x14ac:dyDescent="0.3">
      <c r="A586" s="24">
        <v>2642</v>
      </c>
      <c r="B586" s="24">
        <v>11254</v>
      </c>
    </row>
    <row r="587" spans="1:2" ht="13.8" x14ac:dyDescent="0.3">
      <c r="A587" s="24"/>
      <c r="B587" s="24">
        <v>11217</v>
      </c>
    </row>
    <row r="588" spans="1:2" ht="13.8" x14ac:dyDescent="0.3">
      <c r="A588" s="24"/>
      <c r="B588" s="24">
        <v>11218</v>
      </c>
    </row>
    <row r="589" spans="1:2" ht="13.8" x14ac:dyDescent="0.3">
      <c r="A589" s="24"/>
      <c r="B589" s="24">
        <v>11219</v>
      </c>
    </row>
    <row r="590" spans="1:2" ht="13.8" x14ac:dyDescent="0.3">
      <c r="A590" s="24"/>
      <c r="B590" s="24">
        <v>11138</v>
      </c>
    </row>
    <row r="591" spans="1:2" ht="13.8" x14ac:dyDescent="0.3">
      <c r="A591" s="24"/>
      <c r="B591" s="24">
        <v>11144</v>
      </c>
    </row>
    <row r="592" spans="1:2" ht="13.8" x14ac:dyDescent="0.3">
      <c r="A592" s="24">
        <v>3007</v>
      </c>
      <c r="B592" s="24">
        <v>11227</v>
      </c>
    </row>
    <row r="593" spans="1:2" ht="13.8" x14ac:dyDescent="0.3">
      <c r="A593" s="24"/>
      <c r="B593" s="24">
        <v>11220</v>
      </c>
    </row>
    <row r="594" spans="1:2" ht="13.8" x14ac:dyDescent="0.3">
      <c r="A594" s="24"/>
      <c r="B594" s="24">
        <v>11221</v>
      </c>
    </row>
    <row r="595" spans="1:2" ht="13.8" x14ac:dyDescent="0.3">
      <c r="A595" s="24"/>
      <c r="B595" s="24">
        <v>11222</v>
      </c>
    </row>
    <row r="596" spans="1:2" ht="13.8" x14ac:dyDescent="0.3">
      <c r="A596" s="24">
        <v>2642</v>
      </c>
      <c r="B596" s="24">
        <v>11230</v>
      </c>
    </row>
    <row r="597" spans="1:2" ht="13.8" x14ac:dyDescent="0.3">
      <c r="A597" s="24"/>
      <c r="B597" s="24">
        <v>11135</v>
      </c>
    </row>
    <row r="598" spans="1:2" ht="13.8" x14ac:dyDescent="0.3">
      <c r="A598" s="24">
        <v>2997</v>
      </c>
      <c r="B598" s="24">
        <v>11228</v>
      </c>
    </row>
    <row r="599" spans="1:2" ht="13.8" x14ac:dyDescent="0.3">
      <c r="A599" s="24"/>
      <c r="B599" s="24">
        <v>11136</v>
      </c>
    </row>
    <row r="600" spans="1:2" ht="13.8" x14ac:dyDescent="0.3">
      <c r="A600" s="24"/>
      <c r="B600" s="24">
        <v>11223</v>
      </c>
    </row>
    <row r="601" spans="1:2" ht="13.8" x14ac:dyDescent="0.3">
      <c r="A601" s="24">
        <v>2997</v>
      </c>
      <c r="B601" s="24">
        <v>11229</v>
      </c>
    </row>
    <row r="602" spans="1:2" ht="13.8" x14ac:dyDescent="0.3">
      <c r="A602" s="24"/>
      <c r="B602" s="24">
        <v>11224</v>
      </c>
    </row>
    <row r="603" spans="1:2" ht="13.8" x14ac:dyDescent="0.3">
      <c r="A603" s="24"/>
      <c r="B603" s="24">
        <v>11225</v>
      </c>
    </row>
    <row r="604" spans="1:2" ht="13.8" x14ac:dyDescent="0.3">
      <c r="A604" s="24"/>
      <c r="B604" s="24">
        <v>11226</v>
      </c>
    </row>
    <row r="605" spans="1:2" ht="13.8" x14ac:dyDescent="0.3">
      <c r="A605" s="24">
        <v>541273</v>
      </c>
      <c r="B605" s="24">
        <v>11253</v>
      </c>
    </row>
    <row r="606" spans="1:2" ht="13.8" x14ac:dyDescent="0.3">
      <c r="A606" s="24">
        <v>227512</v>
      </c>
      <c r="B606" s="24">
        <v>11248</v>
      </c>
    </row>
    <row r="607" spans="1:2" ht="13.8" x14ac:dyDescent="0.3">
      <c r="A607" s="24">
        <v>8170200</v>
      </c>
      <c r="B607" s="24">
        <v>11252</v>
      </c>
    </row>
    <row r="608" spans="1:2" ht="13.8" x14ac:dyDescent="0.3">
      <c r="A608" s="24">
        <v>109453</v>
      </c>
      <c r="B608" s="24">
        <v>11251</v>
      </c>
    </row>
    <row r="609" spans="1:2" ht="13.8" x14ac:dyDescent="0.3">
      <c r="A609" s="24"/>
      <c r="B609" s="24">
        <v>11213</v>
      </c>
    </row>
    <row r="610" spans="1:2" ht="13.8" x14ac:dyDescent="0.3">
      <c r="A610" s="24"/>
      <c r="B610" s="24">
        <v>11208</v>
      </c>
    </row>
    <row r="611" spans="1:2" ht="13.8" x14ac:dyDescent="0.3">
      <c r="A611" s="24"/>
      <c r="B611" s="24">
        <v>11206</v>
      </c>
    </row>
    <row r="612" spans="1:2" ht="13.8" x14ac:dyDescent="0.3">
      <c r="A612" s="24"/>
      <c r="B612" s="24">
        <v>11209</v>
      </c>
    </row>
    <row r="613" spans="1:2" ht="13.8" x14ac:dyDescent="0.3">
      <c r="A613" s="24"/>
      <c r="B613" s="24">
        <v>11091</v>
      </c>
    </row>
    <row r="614" spans="1:2" ht="13.8" x14ac:dyDescent="0.3">
      <c r="A614" s="24">
        <v>11205</v>
      </c>
      <c r="B614" s="24">
        <v>11204</v>
      </c>
    </row>
    <row r="615" spans="1:2" ht="13.8" x14ac:dyDescent="0.3">
      <c r="A615" s="24"/>
      <c r="B615" s="24">
        <v>11207</v>
      </c>
    </row>
    <row r="616" spans="1:2" ht="13.8" x14ac:dyDescent="0.3">
      <c r="A616" s="24"/>
      <c r="B616" s="24">
        <v>11282</v>
      </c>
    </row>
    <row r="617" spans="1:2" ht="13.8" x14ac:dyDescent="0.3">
      <c r="A617" s="24">
        <v>11284</v>
      </c>
      <c r="B617" s="24">
        <v>11283</v>
      </c>
    </row>
    <row r="618" spans="1:2" ht="13.8" x14ac:dyDescent="0.3">
      <c r="A618" s="24">
        <v>11132</v>
      </c>
      <c r="B618" s="24">
        <v>11111</v>
      </c>
    </row>
    <row r="619" spans="1:2" ht="13.8" x14ac:dyDescent="0.3">
      <c r="A619" s="24"/>
      <c r="B619" s="24">
        <v>11289</v>
      </c>
    </row>
    <row r="620" spans="1:2" ht="13.8" x14ac:dyDescent="0.3">
      <c r="A620" s="24">
        <v>11131</v>
      </c>
      <c r="B620" s="24">
        <v>11112</v>
      </c>
    </row>
    <row r="621" spans="1:2" ht="13.8" x14ac:dyDescent="0.3">
      <c r="A621" s="24">
        <v>11130</v>
      </c>
      <c r="B621" s="24">
        <v>11113</v>
      </c>
    </row>
    <row r="622" spans="1:2" ht="13.8" x14ac:dyDescent="0.3">
      <c r="A622" s="24">
        <v>11287</v>
      </c>
      <c r="B622" s="24">
        <v>11246</v>
      </c>
    </row>
    <row r="623" spans="1:2" ht="13.8" x14ac:dyDescent="0.3">
      <c r="A623" s="24">
        <v>11286</v>
      </c>
      <c r="B623" s="24">
        <v>11285</v>
      </c>
    </row>
    <row r="624" spans="1:2" ht="13.8" x14ac:dyDescent="0.3">
      <c r="A624" s="24"/>
      <c r="B624" s="24">
        <v>11277</v>
      </c>
    </row>
    <row r="625" spans="1:2" ht="13.8" x14ac:dyDescent="0.3">
      <c r="A625" s="24"/>
      <c r="B625" s="24">
        <v>11233</v>
      </c>
    </row>
    <row r="626" spans="1:2" ht="13.8" x14ac:dyDescent="0.3">
      <c r="A626" s="24">
        <v>11276</v>
      </c>
      <c r="B626" s="24">
        <v>11275</v>
      </c>
    </row>
    <row r="627" spans="1:2" ht="13.8" x14ac:dyDescent="0.3">
      <c r="A627" s="24">
        <v>11262</v>
      </c>
      <c r="B627" s="24">
        <v>11261</v>
      </c>
    </row>
    <row r="628" spans="1:2" ht="13.8" x14ac:dyDescent="0.3">
      <c r="A628" s="24">
        <v>11266</v>
      </c>
      <c r="B628" s="24">
        <v>11265</v>
      </c>
    </row>
    <row r="629" spans="1:2" ht="13.8" x14ac:dyDescent="0.3">
      <c r="A629" s="24">
        <v>11264</v>
      </c>
      <c r="B629" s="24">
        <v>11263</v>
      </c>
    </row>
    <row r="630" spans="1:2" ht="13.8" x14ac:dyDescent="0.3">
      <c r="A630" s="24">
        <v>11273</v>
      </c>
      <c r="B630" s="24">
        <v>11272</v>
      </c>
    </row>
    <row r="631" spans="1:2" ht="13.8" x14ac:dyDescent="0.3">
      <c r="A631" s="24"/>
      <c r="B631" s="24">
        <v>11234</v>
      </c>
    </row>
    <row r="632" spans="1:2" ht="13.8" x14ac:dyDescent="0.3">
      <c r="A632" s="24">
        <v>90200421396</v>
      </c>
      <c r="B632" s="24">
        <v>11300</v>
      </c>
    </row>
    <row r="633" spans="1:2" ht="13.8" x14ac:dyDescent="0.3">
      <c r="A633" s="24"/>
      <c r="B633" s="24">
        <v>11303</v>
      </c>
    </row>
    <row r="634" spans="1:2" ht="13.8" x14ac:dyDescent="0.3">
      <c r="A634" s="24">
        <v>88301</v>
      </c>
      <c r="B634" s="24">
        <v>11324</v>
      </c>
    </row>
    <row r="635" spans="1:2" ht="13.8" x14ac:dyDescent="0.3">
      <c r="A635" s="24"/>
      <c r="B635" s="24">
        <v>11236</v>
      </c>
    </row>
    <row r="636" spans="1:2" ht="13.8" x14ac:dyDescent="0.3">
      <c r="A636" s="24">
        <v>11312</v>
      </c>
      <c r="B636" s="24">
        <v>11269</v>
      </c>
    </row>
    <row r="637" spans="1:2" ht="13.8" x14ac:dyDescent="0.3">
      <c r="A637" s="24"/>
      <c r="B637" s="24">
        <v>11245</v>
      </c>
    </row>
    <row r="638" spans="1:2" ht="13.8" x14ac:dyDescent="0.3">
      <c r="A638" s="24"/>
      <c r="B638" s="24">
        <v>11317</v>
      </c>
    </row>
    <row r="639" spans="1:2" ht="13.8" x14ac:dyDescent="0.3">
      <c r="A639" s="24"/>
      <c r="B639" s="24">
        <v>11274</v>
      </c>
    </row>
    <row r="640" spans="1:2" ht="13.8" x14ac:dyDescent="0.3">
      <c r="A640" s="24"/>
      <c r="B640" s="24">
        <v>11315</v>
      </c>
    </row>
    <row r="641" spans="1:2" ht="13.8" x14ac:dyDescent="0.3">
      <c r="A641" s="24"/>
      <c r="B641" s="24">
        <v>11295</v>
      </c>
    </row>
    <row r="642" spans="1:2" ht="13.8" x14ac:dyDescent="0.3">
      <c r="A642" s="24">
        <v>11338</v>
      </c>
      <c r="B642" s="24">
        <v>11267</v>
      </c>
    </row>
    <row r="643" spans="1:2" ht="13.8" x14ac:dyDescent="0.3">
      <c r="A643" s="24"/>
      <c r="B643" s="24">
        <v>11341</v>
      </c>
    </row>
    <row r="644" spans="1:2" ht="13.8" x14ac:dyDescent="0.3">
      <c r="A644" s="24">
        <v>11309</v>
      </c>
      <c r="B644" s="24">
        <v>11308</v>
      </c>
    </row>
    <row r="645" spans="1:2" ht="13.8" x14ac:dyDescent="0.3">
      <c r="A645" s="24"/>
      <c r="B645" s="24">
        <v>11270</v>
      </c>
    </row>
    <row r="646" spans="1:2" ht="13.8" x14ac:dyDescent="0.3">
      <c r="A646" s="24"/>
      <c r="B646" s="24">
        <v>11314</v>
      </c>
    </row>
    <row r="647" spans="1:2" ht="13.8" x14ac:dyDescent="0.3">
      <c r="A647" s="24">
        <v>11279</v>
      </c>
      <c r="B647" s="24">
        <v>11278</v>
      </c>
    </row>
    <row r="648" spans="1:2" ht="13.8" x14ac:dyDescent="0.3">
      <c r="A648" s="24"/>
      <c r="B648" s="24">
        <v>11280</v>
      </c>
    </row>
    <row r="649" spans="1:2" ht="13.8" x14ac:dyDescent="0.3">
      <c r="A649" s="24"/>
      <c r="B649" s="24">
        <v>11281</v>
      </c>
    </row>
    <row r="650" spans="1:2" ht="13.8" x14ac:dyDescent="0.3">
      <c r="A650" s="24"/>
      <c r="B650" s="24">
        <v>11304</v>
      </c>
    </row>
    <row r="651" spans="1:2" ht="13.8" x14ac:dyDescent="0.3">
      <c r="A651" s="24"/>
      <c r="B651" s="24">
        <v>11305</v>
      </c>
    </row>
    <row r="652" spans="1:2" ht="13.8" x14ac:dyDescent="0.3">
      <c r="A652" s="24">
        <v>11307</v>
      </c>
      <c r="B652" s="24">
        <v>11306</v>
      </c>
    </row>
    <row r="653" spans="1:2" ht="13.8" x14ac:dyDescent="0.3">
      <c r="A653" s="24"/>
      <c r="B653" s="24">
        <v>11310</v>
      </c>
    </row>
    <row r="654" spans="1:2" ht="13.8" x14ac:dyDescent="0.3">
      <c r="A654" s="24">
        <v>11337</v>
      </c>
      <c r="B654" s="24">
        <v>11336</v>
      </c>
    </row>
    <row r="655" spans="1:2" ht="13.8" x14ac:dyDescent="0.3">
      <c r="A655" s="24">
        <v>11299</v>
      </c>
      <c r="B655" s="24">
        <v>11298</v>
      </c>
    </row>
    <row r="656" spans="1:2" ht="13.8" x14ac:dyDescent="0.3">
      <c r="A656" s="24">
        <v>11271</v>
      </c>
      <c r="B656" s="24">
        <v>11268</v>
      </c>
    </row>
    <row r="657" spans="1:2" ht="13.8" x14ac:dyDescent="0.3">
      <c r="A657" s="24"/>
      <c r="B657" s="24">
        <v>11297</v>
      </c>
    </row>
    <row r="658" spans="1:2" ht="13.8" x14ac:dyDescent="0.3">
      <c r="A658" s="24"/>
      <c r="B658" s="24">
        <v>11332</v>
      </c>
    </row>
    <row r="659" spans="1:2" ht="13.8" x14ac:dyDescent="0.3">
      <c r="A659" s="24">
        <v>11335</v>
      </c>
      <c r="B659" s="24">
        <v>11334</v>
      </c>
    </row>
    <row r="660" spans="1:2" ht="13.8" x14ac:dyDescent="0.3">
      <c r="A660" s="24"/>
      <c r="B660" s="24">
        <v>11340</v>
      </c>
    </row>
    <row r="661" spans="1:2" ht="13.8" x14ac:dyDescent="0.3">
      <c r="A661" s="24"/>
      <c r="B661" s="24">
        <v>11333</v>
      </c>
    </row>
    <row r="662" spans="1:2" ht="13.8" x14ac:dyDescent="0.3">
      <c r="A662" s="24" t="s">
        <v>251</v>
      </c>
      <c r="B662" s="24">
        <v>11320</v>
      </c>
    </row>
    <row r="663" spans="1:2" ht="13.8" x14ac:dyDescent="0.3">
      <c r="A663" s="24" t="s">
        <v>252</v>
      </c>
      <c r="B663" s="24">
        <v>11322</v>
      </c>
    </row>
    <row r="664" spans="1:2" ht="13.8" x14ac:dyDescent="0.3">
      <c r="A664" s="24">
        <v>9000255315</v>
      </c>
      <c r="B664" s="24">
        <v>11301</v>
      </c>
    </row>
    <row r="665" spans="1:2" ht="13.8" x14ac:dyDescent="0.3">
      <c r="A665" s="24">
        <v>11347</v>
      </c>
      <c r="B665" s="24">
        <v>11323</v>
      </c>
    </row>
    <row r="666" spans="1:2" ht="13.8" x14ac:dyDescent="0.3">
      <c r="A666" s="24">
        <v>11345</v>
      </c>
      <c r="B666" s="24">
        <v>11344</v>
      </c>
    </row>
    <row r="667" spans="1:2" ht="13.8" x14ac:dyDescent="0.3">
      <c r="A667" s="24">
        <v>11326</v>
      </c>
      <c r="B667" s="24">
        <v>11325</v>
      </c>
    </row>
    <row r="668" spans="1:2" ht="13.8" x14ac:dyDescent="0.3">
      <c r="A668" s="24"/>
      <c r="B668" s="24">
        <v>11376</v>
      </c>
    </row>
    <row r="669" spans="1:2" ht="13.8" x14ac:dyDescent="0.3">
      <c r="A669" s="24"/>
      <c r="B669" s="24">
        <v>11377</v>
      </c>
    </row>
    <row r="670" spans="1:2" ht="13.8" x14ac:dyDescent="0.3">
      <c r="A670" s="24"/>
      <c r="B670" s="24">
        <v>11382</v>
      </c>
    </row>
    <row r="671" spans="1:2" ht="13.8" x14ac:dyDescent="0.3">
      <c r="A671" s="24">
        <v>11372</v>
      </c>
      <c r="B671" s="24">
        <v>11331</v>
      </c>
    </row>
    <row r="672" spans="1:2" ht="13.8" x14ac:dyDescent="0.3">
      <c r="A672" s="24"/>
      <c r="B672" s="24">
        <v>11328</v>
      </c>
    </row>
    <row r="673" spans="1:2" ht="13.8" x14ac:dyDescent="0.3">
      <c r="A673" s="24"/>
      <c r="B673" s="24">
        <v>11342</v>
      </c>
    </row>
    <row r="674" spans="1:2" ht="13.8" x14ac:dyDescent="0.3">
      <c r="A674" s="24"/>
      <c r="B674" s="24">
        <v>10183</v>
      </c>
    </row>
    <row r="675" spans="1:2" ht="13.8" x14ac:dyDescent="0.3">
      <c r="A675" s="24"/>
      <c r="B675" s="24">
        <v>11378</v>
      </c>
    </row>
    <row r="676" spans="1:2" ht="13.8" x14ac:dyDescent="0.3">
      <c r="A676" s="24"/>
      <c r="B676" s="24">
        <v>11292</v>
      </c>
    </row>
    <row r="677" spans="1:2" ht="13.8" x14ac:dyDescent="0.3">
      <c r="A677" s="24"/>
      <c r="B677" s="24">
        <v>11294</v>
      </c>
    </row>
    <row r="678" spans="1:2" ht="13.8" x14ac:dyDescent="0.3">
      <c r="A678" s="24"/>
      <c r="B678" s="24">
        <v>11379</v>
      </c>
    </row>
    <row r="679" spans="1:2" ht="13.8" x14ac:dyDescent="0.3">
      <c r="A679" s="24"/>
      <c r="B679" s="24">
        <v>11380</v>
      </c>
    </row>
    <row r="680" spans="1:2" ht="13.8" x14ac:dyDescent="0.3">
      <c r="A680" s="24"/>
      <c r="B680" s="24">
        <v>11383</v>
      </c>
    </row>
    <row r="681" spans="1:2" ht="13.8" x14ac:dyDescent="0.3">
      <c r="A681" s="24"/>
      <c r="B681" s="24">
        <v>11381</v>
      </c>
    </row>
    <row r="682" spans="1:2" ht="13.8" x14ac:dyDescent="0.3">
      <c r="A682" s="24">
        <v>11346</v>
      </c>
      <c r="B682" s="24">
        <v>11321</v>
      </c>
    </row>
    <row r="683" spans="1:2" ht="13.8" x14ac:dyDescent="0.3">
      <c r="A683" s="24"/>
      <c r="B683" s="24">
        <v>11355</v>
      </c>
    </row>
    <row r="684" spans="1:2" ht="13.8" x14ac:dyDescent="0.3">
      <c r="A684" s="24"/>
      <c r="B684" s="24">
        <v>11375</v>
      </c>
    </row>
    <row r="685" spans="1:2" ht="13.8" x14ac:dyDescent="0.3">
      <c r="A685" s="24"/>
      <c r="B685" s="24">
        <v>11354</v>
      </c>
    </row>
    <row r="686" spans="1:2" ht="13.8" x14ac:dyDescent="0.3">
      <c r="A686" s="24">
        <v>11374</v>
      </c>
      <c r="B686" s="24">
        <v>11373</v>
      </c>
    </row>
    <row r="687" spans="1:2" ht="13.8" x14ac:dyDescent="0.25">
      <c r="A687" s="29">
        <v>11389</v>
      </c>
      <c r="B687" s="29">
        <v>11357</v>
      </c>
    </row>
    <row r="688" spans="1:2" ht="13.8" x14ac:dyDescent="0.25">
      <c r="A688" s="29">
        <v>11361</v>
      </c>
      <c r="B688" s="29">
        <v>11360</v>
      </c>
    </row>
    <row r="689" spans="1:2" ht="13.8" x14ac:dyDescent="0.25">
      <c r="A689" s="29">
        <v>11366</v>
      </c>
      <c r="B689" s="29">
        <v>11365</v>
      </c>
    </row>
    <row r="690" spans="1:2" ht="13.8" x14ac:dyDescent="0.25">
      <c r="A690" s="29"/>
      <c r="B690" s="29">
        <v>11397</v>
      </c>
    </row>
    <row r="691" spans="1:2" ht="13.8" x14ac:dyDescent="0.25">
      <c r="A691" s="29">
        <v>11368</v>
      </c>
      <c r="B691" s="29">
        <v>11367</v>
      </c>
    </row>
    <row r="692" spans="1:2" ht="13.8" x14ac:dyDescent="0.25">
      <c r="A692" s="29">
        <v>11370</v>
      </c>
      <c r="B692" s="29">
        <v>11369</v>
      </c>
    </row>
    <row r="693" spans="1:2" ht="13.8" x14ac:dyDescent="0.25">
      <c r="A693" s="29">
        <v>11391</v>
      </c>
      <c r="B693" s="29">
        <v>11358</v>
      </c>
    </row>
    <row r="694" spans="1:2" ht="13.8" x14ac:dyDescent="0.25">
      <c r="A694" s="29"/>
      <c r="B694" s="29">
        <v>11362</v>
      </c>
    </row>
    <row r="695" spans="1:2" ht="13.8" x14ac:dyDescent="0.25">
      <c r="A695" s="29">
        <v>3085</v>
      </c>
      <c r="B695" s="29">
        <v>11396</v>
      </c>
    </row>
    <row r="696" spans="1:2" ht="13.8" x14ac:dyDescent="0.25">
      <c r="A696" s="29"/>
      <c r="B696" s="29">
        <v>11296</v>
      </c>
    </row>
    <row r="697" spans="1:2" ht="13.8" x14ac:dyDescent="0.25">
      <c r="A697" s="29"/>
      <c r="B697" s="29">
        <v>11302</v>
      </c>
    </row>
    <row r="698" spans="1:2" ht="13.8" x14ac:dyDescent="0.25">
      <c r="A698" s="29"/>
      <c r="B698" s="29">
        <v>11400</v>
      </c>
    </row>
    <row r="699" spans="1:2" ht="13.8" x14ac:dyDescent="0.25">
      <c r="A699" s="29">
        <v>11390</v>
      </c>
      <c r="B699" s="29">
        <v>11356</v>
      </c>
    </row>
    <row r="700" spans="1:2" ht="13.8" x14ac:dyDescent="0.25">
      <c r="A700" s="29"/>
      <c r="B700" s="29">
        <v>11402</v>
      </c>
    </row>
    <row r="701" spans="1:2" ht="13.8" x14ac:dyDescent="0.25">
      <c r="A701" s="29">
        <v>11395</v>
      </c>
      <c r="B701" s="29">
        <v>11394</v>
      </c>
    </row>
    <row r="702" spans="1:2" ht="13.8" x14ac:dyDescent="0.25">
      <c r="A702" s="29">
        <v>11398</v>
      </c>
      <c r="B702" s="29">
        <v>11371</v>
      </c>
    </row>
    <row r="703" spans="1:2" ht="13.8" x14ac:dyDescent="0.25">
      <c r="A703" s="29"/>
      <c r="B703" s="29">
        <v>11403</v>
      </c>
    </row>
    <row r="704" spans="1:2" ht="13.8" x14ac:dyDescent="0.25">
      <c r="A704" s="29"/>
      <c r="B704" s="29">
        <v>11392</v>
      </c>
    </row>
    <row r="705" spans="1:2" ht="13.8" x14ac:dyDescent="0.25">
      <c r="A705" s="29"/>
      <c r="B705" s="29">
        <v>11393</v>
      </c>
    </row>
    <row r="706" spans="1:2" ht="13.8" x14ac:dyDescent="0.25">
      <c r="A706" s="29"/>
      <c r="B706" s="29">
        <v>11399</v>
      </c>
    </row>
    <row r="707" spans="1:2" ht="13.8" x14ac:dyDescent="0.25">
      <c r="A707" s="29"/>
      <c r="B707" s="29">
        <v>11401</v>
      </c>
    </row>
    <row r="708" spans="1:2" ht="13.8" x14ac:dyDescent="0.3">
      <c r="A708" s="31"/>
      <c r="B708" s="29">
        <v>11406</v>
      </c>
    </row>
    <row r="709" spans="1:2" ht="13.8" x14ac:dyDescent="0.3">
      <c r="A709" s="31"/>
      <c r="B709" s="29">
        <v>11387</v>
      </c>
    </row>
    <row r="710" spans="1:2" ht="13.8" x14ac:dyDescent="0.3">
      <c r="A710" s="31"/>
      <c r="B710" s="29">
        <v>11388</v>
      </c>
    </row>
    <row r="711" spans="1:2" ht="13.8" x14ac:dyDescent="0.3">
      <c r="A711" s="32">
        <v>11430</v>
      </c>
      <c r="B711" s="32">
        <v>11414</v>
      </c>
    </row>
    <row r="712" spans="1:2" ht="13.8" x14ac:dyDescent="0.3">
      <c r="A712" s="32">
        <v>1100813</v>
      </c>
      <c r="B712" s="32">
        <v>11425</v>
      </c>
    </row>
    <row r="713" spans="1:2" ht="13.8" x14ac:dyDescent="0.3">
      <c r="A713" s="32">
        <v>1210399</v>
      </c>
      <c r="B713" s="32">
        <v>11426</v>
      </c>
    </row>
    <row r="714" spans="1:2" ht="13.8" x14ac:dyDescent="0.3">
      <c r="A714" s="32">
        <v>11437</v>
      </c>
      <c r="B714" s="32">
        <v>11436</v>
      </c>
    </row>
    <row r="715" spans="1:2" ht="13.8" x14ac:dyDescent="0.3">
      <c r="A715" s="32">
        <v>11424</v>
      </c>
      <c r="B715" s="32">
        <v>11423</v>
      </c>
    </row>
    <row r="716" spans="1:2" ht="13.8" x14ac:dyDescent="0.3">
      <c r="A716" s="32">
        <v>11364</v>
      </c>
      <c r="B716" s="32">
        <v>11363</v>
      </c>
    </row>
    <row r="717" spans="1:2" ht="13.8" x14ac:dyDescent="0.3">
      <c r="A717" s="32">
        <v>11429</v>
      </c>
      <c r="B717" s="32">
        <v>11428</v>
      </c>
    </row>
    <row r="718" spans="1:2" ht="13.8" x14ac:dyDescent="0.3">
      <c r="A718" s="32"/>
      <c r="B718" s="32">
        <v>11438</v>
      </c>
    </row>
    <row r="719" spans="1:2" ht="13.8" x14ac:dyDescent="0.3">
      <c r="A719" s="32"/>
      <c r="B719" s="32">
        <v>10935</v>
      </c>
    </row>
    <row r="720" spans="1:2" ht="13.8" x14ac:dyDescent="0.3">
      <c r="A720" s="32"/>
      <c r="B720" s="32">
        <v>11439</v>
      </c>
    </row>
    <row r="721" spans="1:2" ht="13.8" x14ac:dyDescent="0.3">
      <c r="A721" s="32">
        <v>11431</v>
      </c>
      <c r="B721" s="32">
        <v>11413</v>
      </c>
    </row>
    <row r="722" spans="1:2" ht="13.8" x14ac:dyDescent="0.3">
      <c r="A722" s="32"/>
      <c r="B722" s="32">
        <v>11435</v>
      </c>
    </row>
    <row r="723" spans="1:2" ht="13.8" x14ac:dyDescent="0.3">
      <c r="A723" s="32"/>
      <c r="B723" s="32">
        <v>11427</v>
      </c>
    </row>
    <row r="724" spans="1:2" ht="13.8" x14ac:dyDescent="0.3">
      <c r="A724" s="32"/>
      <c r="B724" s="32">
        <v>11432</v>
      </c>
    </row>
    <row r="725" spans="1:2" ht="13.8" x14ac:dyDescent="0.3">
      <c r="A725" s="32">
        <v>11422</v>
      </c>
      <c r="B725" s="32">
        <v>11421</v>
      </c>
    </row>
    <row r="726" spans="1:2" ht="13.8" x14ac:dyDescent="0.3">
      <c r="A726" s="32"/>
      <c r="B726" s="32">
        <v>11447</v>
      </c>
    </row>
    <row r="727" spans="1:2" ht="13.8" x14ac:dyDescent="0.3">
      <c r="A727" s="32">
        <v>11434</v>
      </c>
      <c r="B727" s="32">
        <v>11433</v>
      </c>
    </row>
    <row r="728" spans="1:2" ht="13.8" x14ac:dyDescent="0.3">
      <c r="A728" s="32"/>
      <c r="B728" s="32">
        <v>11440</v>
      </c>
    </row>
    <row r="729" spans="1:2" ht="13.8" x14ac:dyDescent="0.3">
      <c r="A729" s="32"/>
      <c r="B729" s="32">
        <v>11417</v>
      </c>
    </row>
    <row r="730" spans="1:2" ht="13.8" x14ac:dyDescent="0.25">
      <c r="A730" s="35">
        <v>11872242</v>
      </c>
      <c r="B730" s="34">
        <v>11464</v>
      </c>
    </row>
    <row r="731" spans="1:2" ht="13.8" x14ac:dyDescent="0.25">
      <c r="A731" s="34">
        <v>9000505152</v>
      </c>
      <c r="B731" s="34">
        <v>11467</v>
      </c>
    </row>
    <row r="732" spans="1:2" ht="13.8" x14ac:dyDescent="0.25">
      <c r="A732" s="34">
        <v>9000255311</v>
      </c>
      <c r="B732" s="34">
        <v>11468</v>
      </c>
    </row>
    <row r="733" spans="1:2" ht="13.8" x14ac:dyDescent="0.25">
      <c r="A733" s="34">
        <v>9000255312</v>
      </c>
      <c r="B733" s="34">
        <v>11469</v>
      </c>
    </row>
    <row r="734" spans="1:2" ht="13.8" x14ac:dyDescent="0.25">
      <c r="A734" s="34">
        <v>9000255313</v>
      </c>
      <c r="B734" s="34">
        <v>11466</v>
      </c>
    </row>
    <row r="735" spans="1:2" ht="13.8" x14ac:dyDescent="0.25">
      <c r="A735" s="34">
        <v>9000557710</v>
      </c>
      <c r="B735" s="34">
        <v>11465</v>
      </c>
    </row>
    <row r="736" spans="1:2" ht="13.8" x14ac:dyDescent="0.25">
      <c r="A736" s="35"/>
      <c r="B736" s="34">
        <v>11457</v>
      </c>
    </row>
    <row r="737" spans="1:2" ht="13.8" x14ac:dyDescent="0.25">
      <c r="A737" s="35"/>
      <c r="B737" s="34">
        <v>11419</v>
      </c>
    </row>
    <row r="738" spans="1:2" ht="13.8" x14ac:dyDescent="0.25">
      <c r="A738" s="35"/>
      <c r="B738" s="34">
        <v>11386</v>
      </c>
    </row>
    <row r="739" spans="1:2" ht="13.8" x14ac:dyDescent="0.25">
      <c r="A739" s="35"/>
      <c r="B739" s="34">
        <v>11461</v>
      </c>
    </row>
    <row r="740" spans="1:2" ht="13.8" x14ac:dyDescent="0.25">
      <c r="A740" s="35"/>
      <c r="B740" s="34">
        <v>11451</v>
      </c>
    </row>
    <row r="741" spans="1:2" ht="13.8" x14ac:dyDescent="0.25">
      <c r="A741" s="35"/>
      <c r="B741" s="34">
        <v>11452</v>
      </c>
    </row>
    <row r="742" spans="1:2" ht="13.8" x14ac:dyDescent="0.25">
      <c r="A742" s="35"/>
      <c r="B742" s="34">
        <v>11462</v>
      </c>
    </row>
    <row r="743" spans="1:2" ht="13.8" x14ac:dyDescent="0.25">
      <c r="A743" s="35"/>
      <c r="B743" s="34">
        <v>11404</v>
      </c>
    </row>
    <row r="744" spans="1:2" ht="13.8" x14ac:dyDescent="0.25">
      <c r="A744" s="35"/>
      <c r="B744" s="34">
        <v>11405</v>
      </c>
    </row>
    <row r="745" spans="1:2" ht="13.8" x14ac:dyDescent="0.25">
      <c r="A745" s="35"/>
      <c r="B745" s="34">
        <v>11463</v>
      </c>
    </row>
    <row r="746" spans="1:2" ht="13.8" x14ac:dyDescent="0.25">
      <c r="A746" s="35"/>
      <c r="B746" s="34">
        <v>11454</v>
      </c>
    </row>
    <row r="747" spans="1:2" ht="13.8" x14ac:dyDescent="0.25">
      <c r="A747" s="35"/>
      <c r="B747" s="34">
        <v>11455</v>
      </c>
    </row>
    <row r="748" spans="1:2" ht="13.8" x14ac:dyDescent="0.25">
      <c r="A748" s="35"/>
      <c r="B748" s="34">
        <v>11453</v>
      </c>
    </row>
    <row r="749" spans="1:2" ht="13.8" x14ac:dyDescent="0.25">
      <c r="A749" s="34">
        <v>11459</v>
      </c>
      <c r="B749" s="34">
        <v>11458</v>
      </c>
    </row>
    <row r="750" spans="1:2" ht="13.8" x14ac:dyDescent="0.25">
      <c r="A750" s="35"/>
      <c r="B750" s="34">
        <v>11456</v>
      </c>
    </row>
    <row r="751" spans="1:2" ht="13.8" x14ac:dyDescent="0.25">
      <c r="A751" s="35"/>
      <c r="B751" s="34">
        <v>11445</v>
      </c>
    </row>
    <row r="752" spans="1:2" ht="13.8" x14ac:dyDescent="0.25">
      <c r="A752" s="28">
        <v>9000320460</v>
      </c>
      <c r="B752" s="28">
        <v>11491</v>
      </c>
    </row>
    <row r="753" spans="1:2" ht="13.8" x14ac:dyDescent="0.25">
      <c r="A753" s="30" t="s">
        <v>272</v>
      </c>
      <c r="B753" s="28">
        <v>11481</v>
      </c>
    </row>
    <row r="754" spans="1:2" ht="13.8" x14ac:dyDescent="0.25">
      <c r="A754" s="28">
        <v>11490</v>
      </c>
      <c r="B754" s="28">
        <v>11489</v>
      </c>
    </row>
    <row r="755" spans="1:2" ht="13.8" x14ac:dyDescent="0.25">
      <c r="A755" s="28">
        <v>9000320461</v>
      </c>
      <c r="B755" s="28">
        <v>11484</v>
      </c>
    </row>
    <row r="756" spans="1:2" ht="13.8" x14ac:dyDescent="0.25">
      <c r="A756" s="28">
        <v>9000505149</v>
      </c>
      <c r="B756" s="28">
        <v>11485</v>
      </c>
    </row>
    <row r="757" spans="1:2" ht="13.8" x14ac:dyDescent="0.25">
      <c r="A757" s="28">
        <v>9000505150</v>
      </c>
      <c r="B757" s="28">
        <v>11488</v>
      </c>
    </row>
    <row r="758" spans="1:2" ht="13.8" x14ac:dyDescent="0.25">
      <c r="A758" s="30"/>
      <c r="B758" s="28">
        <v>11420</v>
      </c>
    </row>
    <row r="759" spans="1:2" ht="13.8" x14ac:dyDescent="0.25">
      <c r="A759" s="28">
        <v>540647</v>
      </c>
      <c r="B759" s="28">
        <v>11476</v>
      </c>
    </row>
    <row r="760" spans="1:2" ht="13.8" x14ac:dyDescent="0.25">
      <c r="A760" s="28">
        <v>541119</v>
      </c>
      <c r="B760" s="28">
        <v>11477</v>
      </c>
    </row>
    <row r="761" spans="1:2" ht="13.8" x14ac:dyDescent="0.25">
      <c r="A761" s="30"/>
      <c r="B761" s="28">
        <v>11502</v>
      </c>
    </row>
    <row r="762" spans="1:2" ht="13.8" x14ac:dyDescent="0.25">
      <c r="A762" s="30"/>
      <c r="B762" s="28">
        <v>11409</v>
      </c>
    </row>
    <row r="763" spans="1:2" ht="13.8" x14ac:dyDescent="0.25">
      <c r="A763" s="30"/>
      <c r="B763" s="28">
        <v>11412</v>
      </c>
    </row>
    <row r="764" spans="1:2" ht="13.8" x14ac:dyDescent="0.25">
      <c r="A764" s="30"/>
      <c r="B764" s="28">
        <v>11496</v>
      </c>
    </row>
    <row r="765" spans="1:2" ht="13.8" x14ac:dyDescent="0.25">
      <c r="A765" s="28">
        <v>11499</v>
      </c>
      <c r="B765" s="28">
        <v>11498</v>
      </c>
    </row>
    <row r="766" spans="1:2" ht="13.8" x14ac:dyDescent="0.25">
      <c r="A766" s="28">
        <v>11495</v>
      </c>
      <c r="B766" s="28">
        <v>11494</v>
      </c>
    </row>
    <row r="767" spans="1:2" ht="13.8" x14ac:dyDescent="0.25">
      <c r="A767" s="30"/>
      <c r="B767" s="28">
        <v>11500</v>
      </c>
    </row>
    <row r="768" spans="1:2" ht="13.8" x14ac:dyDescent="0.25">
      <c r="A768" s="30" t="s">
        <v>271</v>
      </c>
      <c r="B768" s="28">
        <v>11479</v>
      </c>
    </row>
    <row r="769" spans="1:2" ht="13.8" x14ac:dyDescent="0.25">
      <c r="A769" s="30"/>
      <c r="B769" s="28">
        <v>11492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2" sqref="K42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11</vt:i4>
      </vt:variant>
    </vt:vector>
  </HeadingPairs>
  <TitlesOfParts>
    <vt:vector size="21" baseType="lpstr">
      <vt:lpstr>grv lys</vt:lpstr>
      <vt:lpstr>Sheet3</vt:lpstr>
      <vt:lpstr>Sheet2</vt:lpstr>
      <vt:lpstr>Sheet1</vt:lpstr>
      <vt:lpstr>bereken betaaldatum bedrag</vt:lpstr>
      <vt:lpstr>verskaffersterme</vt:lpstr>
      <vt:lpstr>SPAR STAAT DATUMS</vt:lpstr>
      <vt:lpstr>ARGIEF</vt:lpstr>
      <vt:lpstr>ONS SPAR STAAT warehouse</vt:lpstr>
      <vt:lpstr>ONS SPAR STAAT dropshipment</vt:lpstr>
      <vt:lpstr>betaalwyse</vt:lpstr>
      <vt:lpstr>betalingopdatum</vt:lpstr>
      <vt:lpstr>CLAIMS</vt:lpstr>
      <vt:lpstr>DATUMbedrag</vt:lpstr>
      <vt:lpstr>DCGRVbetaal</vt:lpstr>
      <vt:lpstr>DIGRVbetaal</vt:lpstr>
      <vt:lpstr>DSGRVbetaal</vt:lpstr>
      <vt:lpstr>GRVdatum</vt:lpstr>
      <vt:lpstr>GRVvolledig</vt:lpstr>
      <vt:lpstr>KODE</vt:lpstr>
      <vt:lpstr>verskaffersterme</vt:lpstr>
    </vt:vector>
  </TitlesOfParts>
  <Company>Investintech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GRV's</dc:title>
  <dc:creator>A2E_Engine</dc:creator>
  <cp:lastModifiedBy>George</cp:lastModifiedBy>
  <cp:lastPrinted>2014-11-28T15:05:21Z</cp:lastPrinted>
  <dcterms:created xsi:type="dcterms:W3CDTF">2013-11-13T01:29:50Z</dcterms:created>
  <dcterms:modified xsi:type="dcterms:W3CDTF">2014-12-12T14:12:24Z</dcterms:modified>
  <cp:contentStatus>oktober 8</cp:contentStatus>
</cp:coreProperties>
</file>